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EVELOPMENT DATA\BACKUP OF COMPUTER\RELEASE POSITION\RELEASE POSTIONS\2022-23\Email 2022-23\"/>
    </mc:Choice>
  </mc:AlternateContent>
  <bookViews>
    <workbookView xWindow="-120" yWindow="-120" windowWidth="20730" windowHeight="11160"/>
  </bookViews>
  <sheets>
    <sheet name="Over all Summary" sheetId="50" r:id="rId1"/>
    <sheet name="Sector Wise Summary" sheetId="48" r:id="rId2"/>
    <sheet name="DETAIL SUMMARY" sheetId="49" r:id="rId3"/>
    <sheet name="Agriculture" sheetId="2" r:id="rId4"/>
    <sheet name="Auqaf" sheetId="3" r:id="rId5"/>
    <sheet name="BOR" sheetId="4" r:id="rId6"/>
    <sheet name="Cooperative" sheetId="5" r:id="rId7"/>
    <sheet name="Culture" sheetId="6" r:id="rId8"/>
    <sheet name="Education" sheetId="7" r:id="rId9"/>
    <sheet name="Energy" sheetId="8" r:id="rId10"/>
    <sheet name="Environment" sheetId="9" r:id="rId11"/>
    <sheet name="Excise &amp; Taxation" sheetId="10" r:id="rId12"/>
    <sheet name="Finance" sheetId="11" r:id="rId13"/>
    <sheet name="Food" sheetId="12" r:id="rId14"/>
    <sheet name="Forest &amp; Wildlife" sheetId="13" r:id="rId15"/>
    <sheet name="Governor Sectt." sheetId="14" r:id="rId16"/>
    <sheet name="Health" sheetId="15" r:id="rId17"/>
    <sheet name="Home" sheetId="16" r:id="rId18"/>
    <sheet name="Human Rights" sheetId="17" r:id="rId19"/>
    <sheet name="Human Settlement" sheetId="18" r:id="rId20"/>
    <sheet name="Industries" sheetId="19" r:id="rId21"/>
    <sheet name="Information" sheetId="20" r:id="rId22"/>
    <sheet name="Information Technology" sheetId="21" r:id="rId23"/>
    <sheet name="Investment" sheetId="22" r:id="rId24"/>
    <sheet name="Irrigation" sheetId="23" r:id="rId25"/>
    <sheet name="Labour" sheetId="24" r:id="rId26"/>
    <sheet name="Law" sheetId="25" r:id="rId27"/>
    <sheet name="Lining" sheetId="26" r:id="rId28"/>
    <sheet name="Livestock &amp; Fisheries" sheetId="27" r:id="rId29"/>
    <sheet name="Local Govt." sheetId="28" r:id="rId30"/>
    <sheet name="Matching All." sheetId="29" r:id="rId31"/>
    <sheet name="Mega Schemes" sheetId="30" r:id="rId32"/>
    <sheet name="Mines &amp; Mineral" sheetId="31" r:id="rId33"/>
    <sheet name="Minorities Affairs" sheetId="32" r:id="rId34"/>
    <sheet name="P&amp;D" sheetId="33" r:id="rId35"/>
    <sheet name="Population Wel" sheetId="34" r:id="rId36"/>
    <sheet name="Provincial Assembly" sheetId="35" r:id="rId37"/>
    <sheet name="Provincial Ombudsman" sheetId="36" r:id="rId38"/>
    <sheet name="PHED" sheetId="37" r:id="rId39"/>
    <sheet name="Rehabilitation" sheetId="38" r:id="rId40"/>
    <sheet name="SGA&amp;CD" sheetId="39" r:id="rId41"/>
    <sheet name="Sindh Revenue Board" sheetId="40" r:id="rId42"/>
    <sheet name="Social Protection" sheetId="41" r:id="rId43"/>
    <sheet name="Social Welfare" sheetId="42" r:id="rId44"/>
    <sheet name="Sports &amp; Youth Affairs" sheetId="43" r:id="rId45"/>
    <sheet name="Thar Coal" sheetId="44" r:id="rId46"/>
    <sheet name="Transport" sheetId="45" r:id="rId47"/>
    <sheet name="Women Dev" sheetId="46" r:id="rId48"/>
    <sheet name="W&amp;S" sheetId="47" r:id="rId49"/>
    <sheet name="Summary Federal GRant" sheetId="59" r:id="rId50"/>
    <sheet name="Federal Grant 2022-23" sheetId="58" r:id="rId51"/>
  </sheets>
  <externalReferences>
    <externalReference r:id="rId52"/>
    <externalReference r:id="rId53"/>
    <externalReference r:id="rId54"/>
    <externalReference r:id="rId55"/>
    <externalReference r:id="rId56"/>
  </externalReferences>
  <definedNames>
    <definedName name="_xlnm._FilterDatabase" localSheetId="3" hidden="1">Agriculture!$D$1:$D$134</definedName>
    <definedName name="_xlnm._FilterDatabase" localSheetId="4" hidden="1">Auqaf!$A$11:$A$74</definedName>
    <definedName name="_xlnm._FilterDatabase" localSheetId="5" hidden="1">BOR!$D$1:$D$201</definedName>
    <definedName name="_xlnm._FilterDatabase" localSheetId="6" hidden="1">Cooperative!$F$1:$F$202</definedName>
    <definedName name="_xlnm._FilterDatabase" localSheetId="7" hidden="1">Culture!$A$11:$A$99</definedName>
    <definedName name="_xlnm._FilterDatabase" localSheetId="2" hidden="1">'DETAIL SUMMARY'!$A$1:$A$443</definedName>
    <definedName name="_xlnm._FilterDatabase" localSheetId="8" hidden="1">Education!$A$9:$A$855</definedName>
    <definedName name="_xlnm._FilterDatabase" localSheetId="9" hidden="1">Energy!$E$1:$E$74</definedName>
    <definedName name="_xlnm._FilterDatabase" localSheetId="10" hidden="1">Environment!$F$1:$F$80</definedName>
    <definedName name="_xlnm._FilterDatabase" localSheetId="11" hidden="1">'Excise &amp; Taxation'!#REF!</definedName>
    <definedName name="_xlnm._FilterDatabase" localSheetId="12" hidden="1">Finance!$G$50:$AJ$50</definedName>
    <definedName name="_xlnm._FilterDatabase" localSheetId="13" hidden="1">Food!$D$1:$D$69</definedName>
    <definedName name="_xlnm._FilterDatabase" localSheetId="14" hidden="1">'Forest &amp; Wildlife'!$D$1:$D$85</definedName>
    <definedName name="_xlnm._FilterDatabase" localSheetId="16" hidden="1">Health!$A$1:$A$447</definedName>
    <definedName name="_xlnm._FilterDatabase" localSheetId="17" hidden="1">Home!$A$12:$A$183</definedName>
    <definedName name="_xlnm._FilterDatabase" localSheetId="18" hidden="1">'Human Rights'!$D$1:$D$71</definedName>
    <definedName name="_xlnm._FilterDatabase" localSheetId="20" hidden="1">Industries!$A$9:$A$85</definedName>
    <definedName name="_xlnm._FilterDatabase" localSheetId="21" hidden="1">Information!$A$11:$AJ$14</definedName>
    <definedName name="_xlnm._FilterDatabase" localSheetId="22" hidden="1">'Information Technology'!$F$1:$F$185</definedName>
    <definedName name="_xlnm._FilterDatabase" localSheetId="23" hidden="1">Investment!$H$1:$H$12</definedName>
    <definedName name="_xlnm._FilterDatabase" localSheetId="24" hidden="1">Irrigation!$AK$1:$AK$522</definedName>
    <definedName name="_xlnm._FilterDatabase" localSheetId="25" hidden="1">Labour!$F$1:$F$302</definedName>
    <definedName name="_xlnm._FilterDatabase" localSheetId="26" hidden="1">Law!$A$11:$A$156</definedName>
    <definedName name="_xlnm._FilterDatabase" localSheetId="27" hidden="1">Lining!$B$1:$B$279</definedName>
    <definedName name="_xlnm._FilterDatabase" localSheetId="28" hidden="1">'Livestock &amp; Fisheries'!$B$1:$B$245</definedName>
    <definedName name="_xlnm._FilterDatabase" localSheetId="29" hidden="1">'Local Govt.'!$A$10:$A$1581</definedName>
    <definedName name="_xlnm._FilterDatabase" localSheetId="30" hidden="1">'Matching All.'!$A$1:$A$18</definedName>
    <definedName name="_xlnm._FilterDatabase" localSheetId="31" hidden="1">'Mega Schemes'!$A$11:$A$45</definedName>
    <definedName name="_xlnm._FilterDatabase" localSheetId="32" hidden="1">'Mines &amp; Mineral'!$F$1:$F$455</definedName>
    <definedName name="_xlnm._FilterDatabase" localSheetId="33" hidden="1">'Minorities Affairs'!$A$11:$A$140</definedName>
    <definedName name="_xlnm._FilterDatabase" localSheetId="34" hidden="1">'P&amp;D'!$A$9:$A$96</definedName>
    <definedName name="_xlnm._FilterDatabase" localSheetId="38" hidden="1">PHED!$A$10:$A$772</definedName>
    <definedName name="_xlnm._FilterDatabase" localSheetId="35" hidden="1">'Population Wel'!$D$1:$D$257</definedName>
    <definedName name="_xlnm._FilterDatabase" localSheetId="1" hidden="1">'Sector Wise Summary'!$A$1:$A$443</definedName>
    <definedName name="_xlnm._FilterDatabase" localSheetId="40" hidden="1">'SGA&amp;CD'!$A$10:$A$142</definedName>
    <definedName name="_xlnm._FilterDatabase" localSheetId="42" hidden="1">'Social Protection'!$E$1:$E$29</definedName>
    <definedName name="_xlnm._FilterDatabase" localSheetId="43" hidden="1">'Social Welfare'!$A$9:$A$60</definedName>
    <definedName name="_xlnm._FilterDatabase" localSheetId="44" hidden="1">'Sports &amp; Youth Affairs'!$A$10:$A$410</definedName>
    <definedName name="_xlnm._FilterDatabase" localSheetId="46" hidden="1">Transport!$AJ$2:$AJ$41</definedName>
    <definedName name="_xlnm._FilterDatabase" localSheetId="48" hidden="1">'W&amp;S'!$A$9:$A$1528</definedName>
    <definedName name="_xlnm._FilterDatabase" localSheetId="47" hidden="1">'Women Dev'!$D$1:$D$248</definedName>
    <definedName name="a" localSheetId="2">#REF!</definedName>
    <definedName name="a" localSheetId="50">#REF!</definedName>
    <definedName name="a" localSheetId="0">#REF!</definedName>
    <definedName name="a" localSheetId="34">#REF!</definedName>
    <definedName name="a" localSheetId="38">#REF!</definedName>
    <definedName name="a" localSheetId="42">#REF!</definedName>
    <definedName name="a" localSheetId="49">#REF!</definedName>
    <definedName name="a" localSheetId="48">#REF!</definedName>
    <definedName name="a">#REF!</definedName>
    <definedName name="ADP_2021" localSheetId="2">#REF!</definedName>
    <definedName name="ADP_2021" localSheetId="42">#REF!</definedName>
    <definedName name="ADP_2021">#REF!</definedName>
    <definedName name="ADP_2122" localSheetId="2">#REF!</definedName>
    <definedName name="ADP_2122" localSheetId="38">PHED!$A$5:$AJ$273</definedName>
    <definedName name="ADP_2122">#REF!</definedName>
    <definedName name="ADP2017_18" localSheetId="2">#REF!</definedName>
    <definedName name="ADP2017_18">#REF!</definedName>
    <definedName name="Chief_Agriculture_Query" localSheetId="15">'Governor Sectt.'!$A$9:$AJ$10</definedName>
    <definedName name="Chief_Agriculture_Query" localSheetId="17">Home!#REF!</definedName>
    <definedName name="Chief_Agriculture_Query" localSheetId="19">'Human Settlement'!$A$5:$AJ$9</definedName>
    <definedName name="Chief_Agriculture_Query" localSheetId="48">#REF!</definedName>
    <definedName name="Chief_Agriculture_Query">Finance!$A$5:$AJ$11</definedName>
    <definedName name="dbf" localSheetId="2">#REF!</definedName>
    <definedName name="dbf" localSheetId="50">#REF!</definedName>
    <definedName name="dbf" localSheetId="0">#REF!</definedName>
    <definedName name="dbf" localSheetId="38">#REF!</definedName>
    <definedName name="dbf" localSheetId="42">#REF!</definedName>
    <definedName name="dbf" localSheetId="49">#REF!</definedName>
    <definedName name="dbf">#REF!</definedName>
    <definedName name="dd" localSheetId="2">#REF!</definedName>
    <definedName name="dd" localSheetId="50">#REF!</definedName>
    <definedName name="dd" localSheetId="0">#REF!</definedName>
    <definedName name="dd" localSheetId="34">#REF!</definedName>
    <definedName name="dd" localSheetId="42">#REF!</definedName>
    <definedName name="dd" localSheetId="49">#REF!</definedName>
    <definedName name="dd" localSheetId="48">#REF!</definedName>
    <definedName name="dd">#REF!</definedName>
    <definedName name="DDWP" localSheetId="2">#REF!</definedName>
    <definedName name="DDWP" localSheetId="50">#REF!</definedName>
    <definedName name="DDWP" localSheetId="0">#REF!</definedName>
    <definedName name="DDWP" localSheetId="34">#REF!</definedName>
    <definedName name="DDWP" localSheetId="42">#REF!</definedName>
    <definedName name="DDWP" localSheetId="49">#REF!</definedName>
    <definedName name="DDWP">#REF!</definedName>
    <definedName name="fd" localSheetId="2">#REF!</definedName>
    <definedName name="fd" localSheetId="50">#REF!</definedName>
    <definedName name="fd" localSheetId="0">#REF!</definedName>
    <definedName name="fd" localSheetId="34">#REF!</definedName>
    <definedName name="fd" localSheetId="42">#REF!</definedName>
    <definedName name="fd" localSheetId="49">#REF!</definedName>
    <definedName name="fd" localSheetId="48">#REF!</definedName>
    <definedName name="fd">#REF!</definedName>
    <definedName name="JAMSHORO" localSheetId="2">#REF!</definedName>
    <definedName name="JAMSHORO">#REF!</definedName>
    <definedName name="New">#REF!</definedName>
    <definedName name="OLE_LINK1" localSheetId="40">'SGA&amp;CD'!$C$18</definedName>
    <definedName name="_xlnm.Print_Area" localSheetId="3">Agriculture!$A$1:$AJ$132</definedName>
    <definedName name="_xlnm.Print_Area" localSheetId="4">Auqaf!$A$1:$AJ$72</definedName>
    <definedName name="_xlnm.Print_Area" localSheetId="5">BOR!$A$1:$AJ$25</definedName>
    <definedName name="_xlnm.Print_Area" localSheetId="6">Cooperative!$A$1:$AJ$20</definedName>
    <definedName name="_xlnm.Print_Area" localSheetId="7">Culture!$A$1:$AJ$99</definedName>
    <definedName name="_xlnm.Print_Area" localSheetId="2">'DETAIL SUMMARY'!$A$1:$AM$112</definedName>
    <definedName name="_xlnm.Print_Area" localSheetId="8">Education!$A$1:$AJ$852</definedName>
    <definedName name="_xlnm.Print_Area" localSheetId="9">Energy!$A$1:$AJ$50</definedName>
    <definedName name="_xlnm.Print_Area" localSheetId="10">Environment!$A$1:$AJ$51</definedName>
    <definedName name="_xlnm.Print_Area" localSheetId="11">'Excise &amp; Taxation'!$A$1:$AJ$37</definedName>
    <definedName name="_xlnm.Print_Area" localSheetId="12">Finance!$A$1:$AJ$50</definedName>
    <definedName name="_xlnm.Print_Area" localSheetId="13">Food!$A$1:$AJ$19</definedName>
    <definedName name="_xlnm.Print_Area" localSheetId="14">'Forest &amp; Wildlife'!$A$1:$AJ$34</definedName>
    <definedName name="_xlnm.Print_Area" localSheetId="16">Health!$A$1:$AJ$284</definedName>
    <definedName name="_xlnm.Print_Area" localSheetId="17">Home!$A$1:$AJ$182</definedName>
    <definedName name="_xlnm.Print_Area" localSheetId="18">'Human Rights'!$A$1:$AJ$24</definedName>
    <definedName name="_xlnm.Print_Area" localSheetId="20">Industries!$A$1:$AJ$69</definedName>
    <definedName name="_xlnm.Print_Area" localSheetId="21">Information!$A$1:$AJ$29</definedName>
    <definedName name="_xlnm.Print_Area" localSheetId="22">'Information Technology'!$A$1:$AJ$33</definedName>
    <definedName name="_xlnm.Print_Area" localSheetId="23">Investment!$A$1:$AJ$22</definedName>
    <definedName name="_xlnm.Print_Area" localSheetId="24">Irrigation!$A$1:$AJ$253</definedName>
    <definedName name="_xlnm.Print_Area" localSheetId="25">Labour!$A$1:$AJ$31</definedName>
    <definedName name="_xlnm.Print_Area" localSheetId="26">Law!$A$1:$AJ$97</definedName>
    <definedName name="_xlnm.Print_Area" localSheetId="27">Lining!$A$1:$AJ$68</definedName>
    <definedName name="_xlnm.Print_Area" localSheetId="28">'Livestock &amp; Fisheries'!$A$1:$AJ$74</definedName>
    <definedName name="_xlnm.Print_Area" localSheetId="29">'Local Govt.'!$A$1:$AJ$857</definedName>
    <definedName name="_xlnm.Print_Area" localSheetId="30">'Matching All.'!$A$1:$AJ$39</definedName>
    <definedName name="_xlnm.Print_Area" localSheetId="32">'Mines &amp; Mineral'!$A$1:$AJ$24</definedName>
    <definedName name="_xlnm.Print_Area" localSheetId="33">'Minorities Affairs'!$A$1:$AJ$137</definedName>
    <definedName name="_xlnm.Print_Area" localSheetId="0">'Over all Summary'!$A$1:$O$33</definedName>
    <definedName name="_xlnm.Print_Area" localSheetId="34">'P&amp;D'!$A$1:$AJ$96</definedName>
    <definedName name="_xlnm.Print_Area" localSheetId="38">PHED!$A$1:$AJ$499</definedName>
    <definedName name="_xlnm.Print_Area" localSheetId="35">'Population Wel'!$A$1:$AJ$33</definedName>
    <definedName name="_xlnm.Print_Area" localSheetId="37">'Provincial Ombudsman'!$A$1:$AJ$24</definedName>
    <definedName name="_xlnm.Print_Area" localSheetId="39">Rehabilitation!$A$1:$AJ$16</definedName>
    <definedName name="_xlnm.Print_Area" localSheetId="1">'Sector Wise Summary'!$A$1:$S$112</definedName>
    <definedName name="_xlnm.Print_Area" localSheetId="40">'SGA&amp;CD'!$A$1:$AJ$72</definedName>
    <definedName name="_xlnm.Print_Area" localSheetId="41">'Sindh Revenue Board'!$A$1:$AJ$15</definedName>
    <definedName name="_xlnm.Print_Area" localSheetId="42">'Social Protection'!$A$1:$AJ$24</definedName>
    <definedName name="_xlnm.Print_Area" localSheetId="43">'Social Welfare'!$A$1:$AJ$59</definedName>
    <definedName name="_xlnm.Print_Area" localSheetId="44">'Sports &amp; Youth Affairs'!$A$1:$AJ$152</definedName>
    <definedName name="_xlnm.Print_Area" localSheetId="45">'Thar Coal'!$A$1:$AJ$29</definedName>
    <definedName name="_xlnm.Print_Area" localSheetId="46">Transport!$A$1:$AJ$40</definedName>
    <definedName name="_xlnm.Print_Area" localSheetId="48">'W&amp;S'!$A$1:$AJ$923</definedName>
    <definedName name="_xlnm.Print_Area" localSheetId="47">'Women Dev'!$A$1:$AJ$23</definedName>
    <definedName name="_xlnm.Print_Titles" localSheetId="3">Agriculture!$1:$8</definedName>
    <definedName name="_xlnm.Print_Titles" localSheetId="4">Auqaf!$1:$9</definedName>
    <definedName name="_xlnm.Print_Titles" localSheetId="5">BOR!$1:$9</definedName>
    <definedName name="_xlnm.Print_Titles" localSheetId="6">Cooperative!$1:$9</definedName>
    <definedName name="_xlnm.Print_Titles" localSheetId="7">Culture!$1:$9</definedName>
    <definedName name="_xlnm.Print_Titles" localSheetId="2">'DETAIL SUMMARY'!$1:$8</definedName>
    <definedName name="_xlnm.Print_Titles" localSheetId="8">Education!$1:$8</definedName>
    <definedName name="_xlnm.Print_Titles" localSheetId="9">Energy!$1:$7</definedName>
    <definedName name="_xlnm.Print_Titles" localSheetId="10">Environment!$1:$9</definedName>
    <definedName name="_xlnm.Print_Titles" localSheetId="11">'Excise &amp; Taxation'!$1:$9</definedName>
    <definedName name="_xlnm.Print_Titles" localSheetId="50">'Federal Grant 2022-23'!$1:$5</definedName>
    <definedName name="_xlnm.Print_Titles" localSheetId="12">Finance!$1:$9</definedName>
    <definedName name="_xlnm.Print_Titles" localSheetId="13">Food!$1:$9</definedName>
    <definedName name="_xlnm.Print_Titles" localSheetId="14">'Forest &amp; Wildlife'!$1:$9</definedName>
    <definedName name="_xlnm.Print_Titles" localSheetId="15">'Governor Sectt.'!$1:$9</definedName>
    <definedName name="_xlnm.Print_Titles" localSheetId="16">Health!$1:$8</definedName>
    <definedName name="_xlnm.Print_Titles" localSheetId="17">Home!$1:$9</definedName>
    <definedName name="_xlnm.Print_Titles" localSheetId="18">'Human Rights'!$1:$9</definedName>
    <definedName name="_xlnm.Print_Titles" localSheetId="19">'Human Settlement'!$1:$9</definedName>
    <definedName name="_xlnm.Print_Titles" localSheetId="20">Industries!$1:$7</definedName>
    <definedName name="_xlnm.Print_Titles" localSheetId="21">Information!$1:$7</definedName>
    <definedName name="_xlnm.Print_Titles" localSheetId="22">'Information Technology'!$1:$8</definedName>
    <definedName name="_xlnm.Print_Titles" localSheetId="23">Investment!$1:$8</definedName>
    <definedName name="_xlnm.Print_Titles" localSheetId="24">Irrigation!$1:$8</definedName>
    <definedName name="_xlnm.Print_Titles" localSheetId="25">Labour!$1:$9</definedName>
    <definedName name="_xlnm.Print_Titles" localSheetId="26">Law!$1:$9</definedName>
    <definedName name="_xlnm.Print_Titles" localSheetId="27">Lining!$1:$9</definedName>
    <definedName name="_xlnm.Print_Titles" localSheetId="28">'Livestock &amp; Fisheries'!$1:$8</definedName>
    <definedName name="_xlnm.Print_Titles" localSheetId="29">'Local Govt.'!$1:$8</definedName>
    <definedName name="_xlnm.Print_Titles" localSheetId="30">'Matching All.'!$1:$8</definedName>
    <definedName name="_xlnm.Print_Titles" localSheetId="31">'Mega Schemes'!$1:$9</definedName>
    <definedName name="_xlnm.Print_Titles" localSheetId="32">'Mines &amp; Mineral'!$1:$9</definedName>
    <definedName name="_xlnm.Print_Titles" localSheetId="33">'Minorities Affairs'!$1:$9</definedName>
    <definedName name="_xlnm.Print_Titles" localSheetId="34">'P&amp;D'!$1:$8</definedName>
    <definedName name="_xlnm.Print_Titles" localSheetId="38">PHED!$1:$8</definedName>
    <definedName name="_xlnm.Print_Titles" localSheetId="35">'Population Wel'!$1:$8</definedName>
    <definedName name="_xlnm.Print_Titles" localSheetId="36">'Provincial Assembly'!$1:$8</definedName>
    <definedName name="_xlnm.Print_Titles" localSheetId="37">'Provincial Ombudsman'!$1:$8</definedName>
    <definedName name="_xlnm.Print_Titles" localSheetId="39">Rehabilitation!$1:$8</definedName>
    <definedName name="_xlnm.Print_Titles" localSheetId="1">'Sector Wise Summary'!$1:$8</definedName>
    <definedName name="_xlnm.Print_Titles" localSheetId="40">'SGA&amp;CD'!$1:$8</definedName>
    <definedName name="_xlnm.Print_Titles" localSheetId="41">'Sindh Revenue Board'!$1:$8</definedName>
    <definedName name="_xlnm.Print_Titles" localSheetId="42">'Social Protection'!$1:$9</definedName>
    <definedName name="_xlnm.Print_Titles" localSheetId="43">'Social Welfare'!$1:$8</definedName>
    <definedName name="_xlnm.Print_Titles" localSheetId="44">'Sports &amp; Youth Affairs'!$1:$8</definedName>
    <definedName name="_xlnm.Print_Titles" localSheetId="45">'Thar Coal'!$1:$8</definedName>
    <definedName name="_xlnm.Print_Titles" localSheetId="46">Transport!$1:$8</definedName>
    <definedName name="_xlnm.Print_Titles" localSheetId="48">'W&amp;S'!$1:$8</definedName>
    <definedName name="_xlnm.Print_Titles" localSheetId="47">'Women Dev'!$1:$8</definedName>
    <definedName name="sdg" localSheetId="2">#REF!</definedName>
    <definedName name="sdg">#REF!</definedName>
    <definedName name="Total_Provincial_Ombudsman_____1_1" localSheetId="2">#REF!</definedName>
    <definedName name="Total_Provincial_Ombudsman_____1_1" localSheetId="50">#REF!</definedName>
    <definedName name="Total_Provincial_Ombudsman_____1_1" localSheetId="0">#REF!</definedName>
    <definedName name="Total_Provincial_Ombudsman_____1_1" localSheetId="49">#REF!</definedName>
    <definedName name="Total_Provincial_Ombudsman_____1_1" localSheetId="48">#REF!</definedName>
    <definedName name="Total_Provincial_Ombudsman_____1_1">#REF!</definedName>
    <definedName name="Total_Science___Information_Tech" localSheetId="2">#REF!</definedName>
    <definedName name="Total_Science___Information_Tech" localSheetId="50">#REF!</definedName>
    <definedName name="Total_Science___Information_Tech" localSheetId="0">#REF!</definedName>
    <definedName name="Total_Science___Information_Tech" localSheetId="49">#REF!</definedName>
    <definedName name="Total_Science___Information_Tech" localSheetId="48">#REF!</definedName>
    <definedName name="Total_Science___Information_Tech">#REF!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25" i="58" l="1"/>
  <c r="O25" i="58"/>
  <c r="O23" i="58"/>
  <c r="P25" i="58" l="1"/>
  <c r="I12" i="59" s="1"/>
  <c r="H25" i="58"/>
  <c r="I25" i="58"/>
  <c r="J25" i="58"/>
  <c r="K25" i="58"/>
  <c r="L25" i="58"/>
  <c r="M25" i="58"/>
  <c r="O22" i="58"/>
  <c r="J22" i="58"/>
  <c r="P106" i="48" l="1"/>
  <c r="AB104" i="49"/>
  <c r="P102" i="48"/>
  <c r="AF102" i="49"/>
  <c r="AB102" i="49"/>
  <c r="AB98" i="49"/>
  <c r="AF96" i="49"/>
  <c r="AB96" i="49"/>
  <c r="AB94" i="49"/>
  <c r="AJ94" i="49" s="1"/>
  <c r="P90" i="48"/>
  <c r="AB84" i="49"/>
  <c r="P82" i="48"/>
  <c r="AB80" i="49"/>
  <c r="AF74" i="49"/>
  <c r="AB74" i="49"/>
  <c r="AF70" i="49"/>
  <c r="AB70" i="49"/>
  <c r="AF64" i="49"/>
  <c r="AB64" i="49"/>
  <c r="AB60" i="49"/>
  <c r="AB56" i="49"/>
  <c r="AF54" i="49"/>
  <c r="AB54" i="49"/>
  <c r="AF52" i="49"/>
  <c r="AB52" i="49"/>
  <c r="AF50" i="49"/>
  <c r="AB48" i="49"/>
  <c r="AJ48" i="49" s="1"/>
  <c r="AB46" i="49"/>
  <c r="P40" i="48"/>
  <c r="AB38" i="49"/>
  <c r="P36" i="48"/>
  <c r="AB32" i="49"/>
  <c r="AB30" i="49"/>
  <c r="AB28" i="49"/>
  <c r="AF25" i="49"/>
  <c r="AF24" i="49"/>
  <c r="AB24" i="49"/>
  <c r="AF23" i="49"/>
  <c r="AB17" i="49"/>
  <c r="AB13" i="49"/>
  <c r="AJ54" i="49" l="1"/>
  <c r="AJ96" i="49"/>
  <c r="AB34" i="49"/>
  <c r="AJ34" i="49" s="1"/>
  <c r="P17" i="48"/>
  <c r="AF34" i="49"/>
  <c r="AB92" i="49"/>
  <c r="P15" i="48"/>
  <c r="P56" i="48"/>
  <c r="AJ74" i="49"/>
  <c r="AF62" i="49"/>
  <c r="P74" i="48"/>
  <c r="AF92" i="49"/>
  <c r="AB50" i="49"/>
  <c r="AJ50" i="49" s="1"/>
  <c r="AB100" i="49"/>
  <c r="AB78" i="49"/>
  <c r="P98" i="48"/>
  <c r="AF88" i="49"/>
  <c r="AB87" i="49"/>
  <c r="P80" i="48"/>
  <c r="P84" i="48"/>
  <c r="P32" i="48"/>
  <c r="AB88" i="49"/>
  <c r="AF68" i="49"/>
  <c r="AJ24" i="49"/>
  <c r="P24" i="48"/>
  <c r="AJ64" i="49"/>
  <c r="AB66" i="49"/>
  <c r="AB11" i="49"/>
  <c r="AF42" i="49"/>
  <c r="AJ102" i="49"/>
  <c r="P28" i="48"/>
  <c r="AJ70" i="49"/>
  <c r="AJ52" i="49"/>
  <c r="P50" i="48"/>
  <c r="AB82" i="49"/>
  <c r="AJ82" i="49" s="1"/>
  <c r="AF32" i="49"/>
  <c r="AJ32" i="49" s="1"/>
  <c r="P94" i="48"/>
  <c r="P30" i="48"/>
  <c r="P34" i="48"/>
  <c r="P54" i="48"/>
  <c r="P60" i="48"/>
  <c r="P96" i="48"/>
  <c r="AB36" i="49"/>
  <c r="AJ36" i="49" s="1"/>
  <c r="AF56" i="49"/>
  <c r="AJ56" i="49" s="1"/>
  <c r="AF72" i="49"/>
  <c r="P48" i="48"/>
  <c r="P38" i="48"/>
  <c r="AF38" i="49"/>
  <c r="AJ38" i="49" s="1"/>
  <c r="AB40" i="49"/>
  <c r="AJ40" i="49" s="1"/>
  <c r="AF60" i="49"/>
  <c r="AJ60" i="49" s="1"/>
  <c r="AF76" i="49"/>
  <c r="AF98" i="49"/>
  <c r="AJ98" i="49" s="1"/>
  <c r="AF66" i="49"/>
  <c r="P13" i="48"/>
  <c r="P46" i="48"/>
  <c r="P64" i="48"/>
  <c r="AF78" i="49"/>
  <c r="P92" i="48"/>
  <c r="AB90" i="49"/>
  <c r="AJ90" i="49" s="1"/>
  <c r="AB106" i="49"/>
  <c r="AJ106" i="49" s="1"/>
  <c r="AF100" i="49"/>
  <c r="P104" i="48"/>
  <c r="AF26" i="49"/>
  <c r="AF46" i="49"/>
  <c r="AJ46" i="49" s="1"/>
  <c r="AF80" i="49"/>
  <c r="AJ80" i="49" s="1"/>
  <c r="AF13" i="49"/>
  <c r="AJ13" i="49" s="1"/>
  <c r="AF28" i="49"/>
  <c r="AJ28" i="49" s="1"/>
  <c r="AF84" i="49"/>
  <c r="AJ84" i="49" s="1"/>
  <c r="AF104" i="49"/>
  <c r="AJ104" i="49" s="1"/>
  <c r="P52" i="48"/>
  <c r="AF17" i="49"/>
  <c r="AJ17" i="49" s="1"/>
  <c r="AF30" i="49"/>
  <c r="AJ30" i="49" s="1"/>
  <c r="AF87" i="49"/>
  <c r="AF11" i="49"/>
  <c r="P70" i="48"/>
  <c r="A10" i="58"/>
  <c r="A11" i="58" s="1"/>
  <c r="A12" i="58" s="1"/>
  <c r="A13" i="58" s="1"/>
  <c r="A15" i="58" s="1"/>
  <c r="A16" i="58" s="1"/>
  <c r="A17" i="58" s="1"/>
  <c r="A18" i="58" s="1"/>
  <c r="A19" i="58" s="1"/>
  <c r="A20" i="58" s="1"/>
  <c r="A21" i="58" s="1"/>
  <c r="O13" i="58"/>
  <c r="J13" i="58"/>
  <c r="G13" i="58"/>
  <c r="O12" i="58"/>
  <c r="J12" i="58"/>
  <c r="G12" i="58"/>
  <c r="O17" i="58"/>
  <c r="J17" i="58"/>
  <c r="G17" i="58"/>
  <c r="O16" i="58"/>
  <c r="J16" i="58"/>
  <c r="G16" i="58"/>
  <c r="O18" i="58"/>
  <c r="J18" i="58"/>
  <c r="G18" i="58"/>
  <c r="O11" i="58"/>
  <c r="J11" i="58"/>
  <c r="G11" i="58"/>
  <c r="J10" i="58"/>
  <c r="O10" i="58"/>
  <c r="G10" i="58"/>
  <c r="J16" i="59"/>
  <c r="H16" i="59"/>
  <c r="C16" i="59"/>
  <c r="J14" i="59"/>
  <c r="G14" i="59"/>
  <c r="G13" i="59"/>
  <c r="I16" i="59"/>
  <c r="N28" i="50" s="1"/>
  <c r="H12" i="59"/>
  <c r="F12" i="59"/>
  <c r="F16" i="59" s="1"/>
  <c r="D12" i="59"/>
  <c r="E12" i="59" s="1"/>
  <c r="E16" i="59" s="1"/>
  <c r="E28" i="50" s="1"/>
  <c r="F25" i="58"/>
  <c r="E25" i="58"/>
  <c r="D25" i="58"/>
  <c r="J21" i="58"/>
  <c r="O20" i="58"/>
  <c r="J20" i="58"/>
  <c r="G20" i="58"/>
  <c r="O19" i="58"/>
  <c r="J19" i="58"/>
  <c r="G19" i="58"/>
  <c r="O15" i="58"/>
  <c r="J15" i="58"/>
  <c r="G15" i="58"/>
  <c r="O9" i="58"/>
  <c r="J9" i="58"/>
  <c r="G9" i="58"/>
  <c r="AJ92" i="49" l="1"/>
  <c r="A25" i="58"/>
  <c r="AB15" i="49"/>
  <c r="AJ15" i="49" s="1"/>
  <c r="AJ100" i="49"/>
  <c r="AJ78" i="49"/>
  <c r="P78" i="48"/>
  <c r="P100" i="48"/>
  <c r="AB86" i="49"/>
  <c r="P88" i="48"/>
  <c r="AJ88" i="49"/>
  <c r="P87" i="48"/>
  <c r="AJ66" i="49"/>
  <c r="P66" i="48"/>
  <c r="P11" i="48"/>
  <c r="AJ11" i="49"/>
  <c r="AF44" i="49"/>
  <c r="AF86" i="49"/>
  <c r="AJ87" i="49"/>
  <c r="AF19" i="49"/>
  <c r="AF58" i="49"/>
  <c r="G12" i="59"/>
  <c r="G16" i="59" s="1"/>
  <c r="J28" i="50" s="1"/>
  <c r="G25" i="58"/>
  <c r="D16" i="59"/>
  <c r="AJ86" i="49" l="1"/>
  <c r="P86" i="48"/>
  <c r="O28" i="50"/>
  <c r="C23" i="50" l="1"/>
  <c r="C22" i="50"/>
  <c r="E22" i="50" s="1"/>
  <c r="D11" i="50"/>
  <c r="C11" i="50"/>
  <c r="D10" i="50"/>
  <c r="C10" i="50"/>
  <c r="O31" i="50"/>
  <c r="L31" i="50"/>
  <c r="K31" i="50"/>
  <c r="N29" i="50"/>
  <c r="J29" i="50"/>
  <c r="H29" i="50"/>
  <c r="F29" i="50"/>
  <c r="E29" i="50"/>
  <c r="D29" i="50"/>
  <c r="C29" i="50"/>
  <c r="L28" i="50"/>
  <c r="L29" i="50" s="1"/>
  <c r="K28" i="50"/>
  <c r="N25" i="50"/>
  <c r="I25" i="50"/>
  <c r="F25" i="50"/>
  <c r="J23" i="50"/>
  <c r="J22" i="50"/>
  <c r="H18" i="50"/>
  <c r="J18" i="50" s="1"/>
  <c r="O18" i="50" s="1"/>
  <c r="J17" i="50"/>
  <c r="J16" i="50"/>
  <c r="B12" i="50"/>
  <c r="B19" i="50" s="1"/>
  <c r="B26" i="50" s="1"/>
  <c r="B30" i="50" s="1"/>
  <c r="B32" i="50" s="1"/>
  <c r="O23" i="50" l="1"/>
  <c r="E23" i="50"/>
  <c r="E25" i="50" s="1"/>
  <c r="G23" i="50"/>
  <c r="C25" i="50"/>
  <c r="D12" i="50"/>
  <c r="D19" i="50" s="1"/>
  <c r="D26" i="50" s="1"/>
  <c r="D30" i="50" s="1"/>
  <c r="D32" i="50" s="1"/>
  <c r="K22" i="50"/>
  <c r="O29" i="50"/>
  <c r="E11" i="50"/>
  <c r="C12" i="50"/>
  <c r="C19" i="50" s="1"/>
  <c r="C26" i="50" s="1"/>
  <c r="C30" i="50" s="1"/>
  <c r="C32" i="50" s="1"/>
  <c r="G25" i="50"/>
  <c r="J25" i="50"/>
  <c r="G22" i="50"/>
  <c r="O22" i="50"/>
  <c r="L22" i="50"/>
  <c r="E10" i="50"/>
  <c r="K23" i="50" l="1"/>
  <c r="L23" i="50"/>
  <c r="L25" i="50" s="1"/>
  <c r="E12" i="50"/>
  <c r="E19" i="50" s="1"/>
  <c r="E26" i="50" s="1"/>
  <c r="E30" i="50" s="1"/>
  <c r="E32" i="50" s="1"/>
  <c r="O25" i="50"/>
  <c r="K25" i="50"/>
  <c r="AI106" i="49" l="1"/>
  <c r="AI94" i="49"/>
  <c r="AI90" i="49"/>
  <c r="AI82" i="49"/>
  <c r="AI48" i="49"/>
  <c r="AI40" i="49"/>
  <c r="AI36" i="49"/>
  <c r="AI15" i="49"/>
  <c r="W106" i="49"/>
  <c r="W94" i="49"/>
  <c r="W90" i="49"/>
  <c r="W82" i="49"/>
  <c r="W48" i="49"/>
  <c r="W40" i="49"/>
  <c r="W36" i="49"/>
  <c r="W15" i="49"/>
  <c r="T108" i="49"/>
  <c r="T106" i="49"/>
  <c r="T104" i="49"/>
  <c r="T102" i="49"/>
  <c r="T100" i="49"/>
  <c r="T98" i="49"/>
  <c r="T96" i="49"/>
  <c r="T94" i="49"/>
  <c r="T92" i="49"/>
  <c r="T90" i="49"/>
  <c r="T88" i="49"/>
  <c r="T87" i="49"/>
  <c r="T84" i="49"/>
  <c r="T82" i="49"/>
  <c r="T80" i="49"/>
  <c r="T78" i="49"/>
  <c r="T76" i="49"/>
  <c r="T74" i="49"/>
  <c r="T72" i="49"/>
  <c r="T70" i="49"/>
  <c r="T68" i="49"/>
  <c r="T66" i="49"/>
  <c r="T64" i="49"/>
  <c r="T62" i="49"/>
  <c r="T60" i="49"/>
  <c r="T58" i="49"/>
  <c r="T56" i="49"/>
  <c r="T54" i="49"/>
  <c r="T52" i="49"/>
  <c r="T50" i="49"/>
  <c r="T48" i="49"/>
  <c r="T46" i="49"/>
  <c r="T44" i="49"/>
  <c r="T42" i="49"/>
  <c r="T40" i="49"/>
  <c r="T38" i="49"/>
  <c r="T36" i="49"/>
  <c r="T34" i="49"/>
  <c r="T32" i="49"/>
  <c r="T30" i="49"/>
  <c r="T28" i="49"/>
  <c r="T26" i="49"/>
  <c r="T25" i="49"/>
  <c r="T24" i="49"/>
  <c r="T23" i="49"/>
  <c r="T22" i="49"/>
  <c r="T21" i="49" s="1"/>
  <c r="T19" i="49"/>
  <c r="T17" i="49"/>
  <c r="T15" i="49"/>
  <c r="T13" i="49"/>
  <c r="T11" i="49"/>
  <c r="P108" i="49"/>
  <c r="P106" i="49"/>
  <c r="P104" i="49"/>
  <c r="P102" i="49"/>
  <c r="P100" i="49"/>
  <c r="P98" i="49"/>
  <c r="P96" i="49"/>
  <c r="P94" i="49"/>
  <c r="P92" i="49"/>
  <c r="P86" i="49"/>
  <c r="P90" i="49"/>
  <c r="P88" i="49"/>
  <c r="P87" i="49"/>
  <c r="P84" i="49"/>
  <c r="P82" i="49"/>
  <c r="P80" i="49"/>
  <c r="P78" i="49"/>
  <c r="P76" i="49"/>
  <c r="P74" i="49"/>
  <c r="P72" i="49"/>
  <c r="P70" i="49"/>
  <c r="P68" i="49"/>
  <c r="P66" i="49"/>
  <c r="P64" i="49"/>
  <c r="P62" i="49"/>
  <c r="P60" i="49"/>
  <c r="P58" i="49"/>
  <c r="P56" i="49"/>
  <c r="P54" i="49"/>
  <c r="P52" i="49"/>
  <c r="P50" i="49"/>
  <c r="P48" i="49"/>
  <c r="P46" i="49"/>
  <c r="P44" i="49"/>
  <c r="P42" i="49"/>
  <c r="P40" i="49"/>
  <c r="P38" i="49"/>
  <c r="P36" i="49"/>
  <c r="P34" i="49"/>
  <c r="P32" i="49"/>
  <c r="P30" i="49"/>
  <c r="P28" i="49"/>
  <c r="P26" i="49"/>
  <c r="P25" i="49"/>
  <c r="P24" i="49"/>
  <c r="P23" i="49"/>
  <c r="P22" i="49"/>
  <c r="P13" i="49"/>
  <c r="P15" i="49"/>
  <c r="P17" i="49"/>
  <c r="P19" i="49"/>
  <c r="P11" i="49"/>
  <c r="N108" i="49"/>
  <c r="N106" i="49"/>
  <c r="N104" i="49"/>
  <c r="N102" i="49"/>
  <c r="N100" i="49"/>
  <c r="N98" i="49"/>
  <c r="N96" i="49"/>
  <c r="N94" i="49"/>
  <c r="N92" i="49"/>
  <c r="N90" i="49"/>
  <c r="N88" i="49"/>
  <c r="N87" i="49"/>
  <c r="N84" i="49"/>
  <c r="N82" i="49"/>
  <c r="N80" i="49"/>
  <c r="N78" i="49"/>
  <c r="N76" i="49"/>
  <c r="N74" i="49"/>
  <c r="N72" i="49"/>
  <c r="N70" i="49"/>
  <c r="N68" i="49"/>
  <c r="N66" i="49"/>
  <c r="N64" i="49"/>
  <c r="N62" i="49"/>
  <c r="N60" i="49"/>
  <c r="N58" i="49"/>
  <c r="N56" i="49"/>
  <c r="N54" i="49"/>
  <c r="N52" i="49"/>
  <c r="N50" i="49"/>
  <c r="N48" i="49"/>
  <c r="N46" i="49"/>
  <c r="N44" i="49"/>
  <c r="N42" i="49"/>
  <c r="N40" i="49"/>
  <c r="N38" i="49"/>
  <c r="N36" i="49"/>
  <c r="N34" i="49"/>
  <c r="N32" i="49"/>
  <c r="N30" i="49"/>
  <c r="N28" i="49"/>
  <c r="N26" i="49"/>
  <c r="N25" i="49"/>
  <c r="N24" i="49"/>
  <c r="N23" i="49"/>
  <c r="N22" i="49"/>
  <c r="N19" i="49"/>
  <c r="N17" i="49"/>
  <c r="N15" i="49"/>
  <c r="N13" i="49"/>
  <c r="N11" i="49"/>
  <c r="M108" i="49"/>
  <c r="M106" i="49"/>
  <c r="M104" i="49"/>
  <c r="M102" i="49"/>
  <c r="M100" i="49"/>
  <c r="M98" i="49"/>
  <c r="M96" i="49"/>
  <c r="M94" i="49"/>
  <c r="M92" i="49"/>
  <c r="M90" i="49"/>
  <c r="M88" i="49"/>
  <c r="M87" i="49"/>
  <c r="M84" i="49"/>
  <c r="M82" i="49"/>
  <c r="M80" i="49"/>
  <c r="M78" i="49"/>
  <c r="M76" i="49"/>
  <c r="M74" i="49"/>
  <c r="M72" i="49"/>
  <c r="M70" i="49"/>
  <c r="M68" i="49"/>
  <c r="M66" i="49"/>
  <c r="M64" i="49"/>
  <c r="M62" i="49"/>
  <c r="M60" i="49"/>
  <c r="M58" i="49"/>
  <c r="M56" i="49"/>
  <c r="M54" i="49"/>
  <c r="M52" i="49"/>
  <c r="M50" i="49"/>
  <c r="M48" i="49"/>
  <c r="M46" i="49"/>
  <c r="M44" i="49"/>
  <c r="M42" i="49"/>
  <c r="M40" i="49"/>
  <c r="M38" i="49"/>
  <c r="M36" i="49"/>
  <c r="M34" i="49"/>
  <c r="M32" i="49"/>
  <c r="M30" i="49"/>
  <c r="M28" i="49"/>
  <c r="M26" i="49"/>
  <c r="M25" i="49"/>
  <c r="M24" i="49"/>
  <c r="M23" i="49"/>
  <c r="M22" i="49"/>
  <c r="M19" i="49"/>
  <c r="M17" i="49"/>
  <c r="M15" i="49"/>
  <c r="M13" i="49"/>
  <c r="M11" i="49"/>
  <c r="O11" i="49" s="1"/>
  <c r="L108" i="49"/>
  <c r="X108" i="49" s="1"/>
  <c r="L106" i="49"/>
  <c r="X106" i="49" s="1"/>
  <c r="L104" i="49"/>
  <c r="X104" i="49" s="1"/>
  <c r="L102" i="49"/>
  <c r="X102" i="49" s="1"/>
  <c r="L100" i="49"/>
  <c r="X100" i="49" s="1"/>
  <c r="L98" i="49"/>
  <c r="X98" i="49" s="1"/>
  <c r="L96" i="49"/>
  <c r="X96" i="49" s="1"/>
  <c r="L94" i="49"/>
  <c r="X94" i="49" s="1"/>
  <c r="L92" i="49"/>
  <c r="X92" i="49" s="1"/>
  <c r="L90" i="49"/>
  <c r="X90" i="49" s="1"/>
  <c r="L88" i="49"/>
  <c r="X88" i="49" s="1"/>
  <c r="L87" i="49"/>
  <c r="X87" i="49" s="1"/>
  <c r="X86" i="49" s="1"/>
  <c r="L84" i="49"/>
  <c r="X84" i="49" s="1"/>
  <c r="L82" i="49"/>
  <c r="X82" i="49" s="1"/>
  <c r="L80" i="49"/>
  <c r="X80" i="49" s="1"/>
  <c r="L78" i="49"/>
  <c r="X78" i="49" s="1"/>
  <c r="L76" i="49"/>
  <c r="X76" i="49" s="1"/>
  <c r="L74" i="49"/>
  <c r="X74" i="49" s="1"/>
  <c r="L72" i="49"/>
  <c r="X72" i="49" s="1"/>
  <c r="L70" i="49"/>
  <c r="X70" i="49" s="1"/>
  <c r="L68" i="49"/>
  <c r="X68" i="49" s="1"/>
  <c r="L66" i="49"/>
  <c r="X66" i="49" s="1"/>
  <c r="L64" i="49"/>
  <c r="X64" i="49" s="1"/>
  <c r="L62" i="49"/>
  <c r="X62" i="49" s="1"/>
  <c r="L60" i="49"/>
  <c r="X60" i="49" s="1"/>
  <c r="L58" i="49"/>
  <c r="X58" i="49" s="1"/>
  <c r="L56" i="49"/>
  <c r="X56" i="49" s="1"/>
  <c r="L54" i="49"/>
  <c r="X54" i="49" s="1"/>
  <c r="L52" i="49"/>
  <c r="X52" i="49" s="1"/>
  <c r="L50" i="49"/>
  <c r="X50" i="49" s="1"/>
  <c r="L48" i="49"/>
  <c r="X48" i="49" s="1"/>
  <c r="L46" i="49"/>
  <c r="X46" i="49" s="1"/>
  <c r="L44" i="49"/>
  <c r="X44" i="49" s="1"/>
  <c r="L42" i="49"/>
  <c r="X42" i="49" s="1"/>
  <c r="L40" i="49"/>
  <c r="X40" i="49" s="1"/>
  <c r="L38" i="49"/>
  <c r="X38" i="49" s="1"/>
  <c r="L36" i="49"/>
  <c r="X36" i="49" s="1"/>
  <c r="L34" i="49"/>
  <c r="X34" i="49" s="1"/>
  <c r="L32" i="49"/>
  <c r="X32" i="49" s="1"/>
  <c r="L30" i="49"/>
  <c r="X30" i="49" s="1"/>
  <c r="L28" i="49"/>
  <c r="X28" i="49" s="1"/>
  <c r="L26" i="49"/>
  <c r="X26" i="49" s="1"/>
  <c r="L25" i="49"/>
  <c r="X25" i="49" s="1"/>
  <c r="L24" i="49"/>
  <c r="X24" i="49" s="1"/>
  <c r="L23" i="49"/>
  <c r="X23" i="49" s="1"/>
  <c r="L22" i="49"/>
  <c r="X22" i="49" s="1"/>
  <c r="L19" i="49"/>
  <c r="X19" i="49" s="1"/>
  <c r="L17" i="49"/>
  <c r="X17" i="49" s="1"/>
  <c r="L15" i="49"/>
  <c r="X15" i="49" s="1"/>
  <c r="L13" i="49"/>
  <c r="X13" i="49" s="1"/>
  <c r="L11" i="49"/>
  <c r="X11" i="49" s="1"/>
  <c r="M112" i="49"/>
  <c r="O82" i="49" l="1"/>
  <c r="O94" i="49"/>
  <c r="O28" i="49"/>
  <c r="O87" i="49"/>
  <c r="O102" i="49"/>
  <c r="T86" i="49"/>
  <c r="T110" i="49" s="1"/>
  <c r="P21" i="49"/>
  <c r="P110" i="49" s="1"/>
  <c r="X21" i="49"/>
  <c r="O24" i="49"/>
  <c r="O32" i="49"/>
  <c r="O48" i="49"/>
  <c r="O64" i="49"/>
  <c r="O80" i="49"/>
  <c r="L21" i="49"/>
  <c r="L110" i="49" s="1"/>
  <c r="O40" i="49"/>
  <c r="O56" i="49"/>
  <c r="O72" i="49"/>
  <c r="O26" i="49"/>
  <c r="L86" i="49"/>
  <c r="X110" i="49"/>
  <c r="O15" i="49"/>
  <c r="N86" i="49"/>
  <c r="O17" i="49"/>
  <c r="O34" i="49"/>
  <c r="O42" i="49"/>
  <c r="O50" i="49"/>
  <c r="O58" i="49"/>
  <c r="O66" i="49"/>
  <c r="O74" i="49"/>
  <c r="O88" i="49"/>
  <c r="O86" i="49" s="1"/>
  <c r="O96" i="49"/>
  <c r="O104" i="49"/>
  <c r="O19" i="49"/>
  <c r="O36" i="49"/>
  <c r="O44" i="49"/>
  <c r="O52" i="49"/>
  <c r="O60" i="49"/>
  <c r="O68" i="49"/>
  <c r="O76" i="49"/>
  <c r="O90" i="49"/>
  <c r="O98" i="49"/>
  <c r="O106" i="49"/>
  <c r="O23" i="49"/>
  <c r="O13" i="49"/>
  <c r="O22" i="49"/>
  <c r="O25" i="49"/>
  <c r="O30" i="49"/>
  <c r="O38" i="49"/>
  <c r="O46" i="49"/>
  <c r="O54" i="49"/>
  <c r="O62" i="49"/>
  <c r="O70" i="49"/>
  <c r="O78" i="49"/>
  <c r="O84" i="49"/>
  <c r="O92" i="49"/>
  <c r="O100" i="49"/>
  <c r="O108" i="49"/>
  <c r="N21" i="49"/>
  <c r="N110" i="49" l="1"/>
  <c r="N112" i="49" s="1"/>
  <c r="O21" i="49"/>
  <c r="O110" i="49" s="1"/>
  <c r="O112" i="49" s="1"/>
  <c r="M112" i="48" l="1"/>
  <c r="L108" i="48"/>
  <c r="L106" i="48"/>
  <c r="L104" i="48"/>
  <c r="L102" i="48"/>
  <c r="L100" i="48"/>
  <c r="L98" i="48"/>
  <c r="L96" i="48"/>
  <c r="L94" i="48"/>
  <c r="L92" i="48"/>
  <c r="L90" i="48"/>
  <c r="L88" i="48"/>
  <c r="L87" i="48"/>
  <c r="L84" i="48"/>
  <c r="L82" i="48"/>
  <c r="L80" i="48"/>
  <c r="L78" i="48"/>
  <c r="L76" i="48"/>
  <c r="L74" i="48"/>
  <c r="L72" i="48"/>
  <c r="L70" i="48"/>
  <c r="L68" i="48"/>
  <c r="L66" i="48"/>
  <c r="L64" i="48"/>
  <c r="L62" i="48"/>
  <c r="L60" i="48"/>
  <c r="L58" i="48"/>
  <c r="L56" i="48"/>
  <c r="L54" i="48"/>
  <c r="L52" i="48"/>
  <c r="L50" i="48"/>
  <c r="L48" i="48"/>
  <c r="L46" i="48"/>
  <c r="L44" i="48"/>
  <c r="L42" i="48"/>
  <c r="L40" i="48"/>
  <c r="L38" i="48"/>
  <c r="L36" i="48"/>
  <c r="L34" i="48"/>
  <c r="L32" i="48"/>
  <c r="L30" i="48"/>
  <c r="L28" i="48"/>
  <c r="L26" i="48"/>
  <c r="L25" i="48"/>
  <c r="L24" i="48"/>
  <c r="L23" i="48"/>
  <c r="L22" i="48"/>
  <c r="L19" i="48"/>
  <c r="L17" i="48"/>
  <c r="L15" i="48"/>
  <c r="L13" i="48"/>
  <c r="L86" i="48" l="1"/>
  <c r="L21" i="48"/>
  <c r="L11" i="48"/>
  <c r="L110" i="48" l="1"/>
  <c r="AD106" i="49" l="1"/>
  <c r="AL106" i="49" s="1"/>
  <c r="AC106" i="49"/>
  <c r="R106" i="49"/>
  <c r="Z106" i="49" s="1"/>
  <c r="Q106" i="49"/>
  <c r="Q106" i="48"/>
  <c r="AD104" i="49"/>
  <c r="AC104" i="49"/>
  <c r="R104" i="49"/>
  <c r="Q104" i="49"/>
  <c r="AD102" i="49"/>
  <c r="AC102" i="49"/>
  <c r="R102" i="49"/>
  <c r="Q102" i="49"/>
  <c r="AD100" i="49"/>
  <c r="R100" i="49"/>
  <c r="AH98" i="49"/>
  <c r="U98" i="49"/>
  <c r="AD98" i="49"/>
  <c r="AC98" i="49"/>
  <c r="R98" i="49"/>
  <c r="Q98" i="49"/>
  <c r="AD96" i="49"/>
  <c r="AC96" i="49"/>
  <c r="R96" i="49"/>
  <c r="Q96" i="49"/>
  <c r="AD94" i="49"/>
  <c r="AL94" i="49" s="1"/>
  <c r="AC94" i="49"/>
  <c r="R94" i="49"/>
  <c r="Z94" i="49" s="1"/>
  <c r="Q94" i="49"/>
  <c r="AG92" i="49"/>
  <c r="R92" i="49"/>
  <c r="AD90" i="49"/>
  <c r="AL90" i="49" s="1"/>
  <c r="AC90" i="49"/>
  <c r="R90" i="49"/>
  <c r="Z90" i="49" s="1"/>
  <c r="Q90" i="49"/>
  <c r="AD84" i="49"/>
  <c r="AC84" i="49"/>
  <c r="R84" i="49"/>
  <c r="Q84" i="49"/>
  <c r="AD82" i="49"/>
  <c r="AL82" i="49" s="1"/>
  <c r="AC82" i="49"/>
  <c r="R82" i="49"/>
  <c r="Z82" i="49" s="1"/>
  <c r="Q82" i="49"/>
  <c r="Q82" i="48"/>
  <c r="N82" i="48"/>
  <c r="O82" i="48" s="1"/>
  <c r="AH80" i="49"/>
  <c r="U80" i="49"/>
  <c r="AD80" i="49"/>
  <c r="AC80" i="49"/>
  <c r="R80" i="49"/>
  <c r="Q80" i="49"/>
  <c r="AH76" i="49"/>
  <c r="U76" i="49"/>
  <c r="AD76" i="49"/>
  <c r="AC76" i="49"/>
  <c r="R76" i="49"/>
  <c r="AD74" i="49"/>
  <c r="AC74" i="49"/>
  <c r="R74" i="49"/>
  <c r="Q74" i="49"/>
  <c r="AH72" i="49"/>
  <c r="U72" i="49"/>
  <c r="AD72" i="49"/>
  <c r="AC72" i="49"/>
  <c r="R72" i="49"/>
  <c r="AH70" i="49"/>
  <c r="AG70" i="49"/>
  <c r="V70" i="49"/>
  <c r="U70" i="49"/>
  <c r="R70" i="49"/>
  <c r="AD64" i="49"/>
  <c r="AC64" i="49"/>
  <c r="R64" i="49"/>
  <c r="Q64" i="49"/>
  <c r="V60" i="49"/>
  <c r="AD60" i="49"/>
  <c r="AC60" i="49"/>
  <c r="R60" i="49"/>
  <c r="Q60" i="49"/>
  <c r="AD56" i="49"/>
  <c r="AC56" i="49"/>
  <c r="R56" i="49"/>
  <c r="Q56" i="49"/>
  <c r="AD54" i="49"/>
  <c r="AC54" i="49"/>
  <c r="R54" i="49"/>
  <c r="Q54" i="49"/>
  <c r="AD52" i="49"/>
  <c r="AC52" i="49"/>
  <c r="R52" i="49"/>
  <c r="Q52" i="49"/>
  <c r="AD48" i="49"/>
  <c r="AL48" i="49" s="1"/>
  <c r="AC48" i="49"/>
  <c r="R48" i="49"/>
  <c r="Z48" i="49" s="1"/>
  <c r="Q48" i="49"/>
  <c r="AH46" i="49"/>
  <c r="U46" i="49"/>
  <c r="AD46" i="49"/>
  <c r="AC46" i="49"/>
  <c r="R46" i="49"/>
  <c r="Q46" i="49"/>
  <c r="AG42" i="49"/>
  <c r="AD40" i="49"/>
  <c r="AL40" i="49" s="1"/>
  <c r="AC40" i="49"/>
  <c r="R40" i="49"/>
  <c r="Z40" i="49" s="1"/>
  <c r="Q40" i="49"/>
  <c r="AD38" i="49"/>
  <c r="AC38" i="49"/>
  <c r="R38" i="49"/>
  <c r="Q38" i="49"/>
  <c r="AD36" i="49"/>
  <c r="AC36" i="49"/>
  <c r="AK36" i="49" s="1"/>
  <c r="R36" i="49"/>
  <c r="Z36" i="49" s="1"/>
  <c r="Q36" i="49"/>
  <c r="V34" i="49"/>
  <c r="U34" i="49"/>
  <c r="AG32" i="49"/>
  <c r="U32" i="49"/>
  <c r="AD32" i="49"/>
  <c r="AC32" i="49"/>
  <c r="R32" i="49"/>
  <c r="Q32" i="49"/>
  <c r="AD30" i="49"/>
  <c r="Q30" i="49"/>
  <c r="AH28" i="49"/>
  <c r="U28" i="49"/>
  <c r="AD28" i="49"/>
  <c r="AC28" i="49"/>
  <c r="R28" i="49"/>
  <c r="Q28" i="49"/>
  <c r="AG26" i="49"/>
  <c r="AD26" i="49"/>
  <c r="AC26" i="49"/>
  <c r="R26" i="49"/>
  <c r="V25" i="49"/>
  <c r="AD25" i="49"/>
  <c r="AC25" i="49"/>
  <c r="R25" i="49"/>
  <c r="AH24" i="49"/>
  <c r="AG24" i="49"/>
  <c r="V24" i="49"/>
  <c r="AD24" i="49"/>
  <c r="AC24" i="49"/>
  <c r="R24" i="49"/>
  <c r="Q24" i="49"/>
  <c r="AH23" i="49"/>
  <c r="AG23" i="49"/>
  <c r="V23" i="49"/>
  <c r="U23" i="49"/>
  <c r="AH17" i="49"/>
  <c r="U17" i="49"/>
  <c r="AD17" i="49"/>
  <c r="AC17" i="49"/>
  <c r="R17" i="49"/>
  <c r="Q17" i="49"/>
  <c r="Q15" i="49"/>
  <c r="AD13" i="49"/>
  <c r="AC13" i="49"/>
  <c r="R13" i="49"/>
  <c r="Q13" i="49"/>
  <c r="AH11" i="49"/>
  <c r="AD11" i="49"/>
  <c r="R11" i="49"/>
  <c r="Q11" i="49"/>
  <c r="N94" i="48" l="1"/>
  <c r="O94" i="48" s="1"/>
  <c r="R62" i="49"/>
  <c r="Q90" i="48"/>
  <c r="R87" i="49"/>
  <c r="R88" i="49"/>
  <c r="Q94" i="48"/>
  <c r="R42" i="49"/>
  <c r="AH32" i="49"/>
  <c r="AD34" i="49"/>
  <c r="AD87" i="49"/>
  <c r="AE84" i="49"/>
  <c r="AE38" i="49"/>
  <c r="AC88" i="49"/>
  <c r="N40" i="48"/>
  <c r="O40" i="48" s="1"/>
  <c r="Q88" i="49"/>
  <c r="S88" i="49" s="1"/>
  <c r="Q87" i="49"/>
  <c r="V68" i="49"/>
  <c r="AD62" i="49"/>
  <c r="AC42" i="49"/>
  <c r="N36" i="48"/>
  <c r="O36" i="48" s="1"/>
  <c r="AC11" i="49"/>
  <c r="S24" i="49"/>
  <c r="Q15" i="48"/>
  <c r="R15" i="48" s="1"/>
  <c r="AD15" i="49"/>
  <c r="AL15" i="49" s="1"/>
  <c r="AD88" i="49"/>
  <c r="AD86" i="49" s="1"/>
  <c r="S32" i="49"/>
  <c r="S98" i="49"/>
  <c r="AE80" i="49"/>
  <c r="AE76" i="49"/>
  <c r="AE32" i="49"/>
  <c r="AL32" i="49"/>
  <c r="AE17" i="49"/>
  <c r="S13" i="49"/>
  <c r="Q40" i="48"/>
  <c r="R40" i="48" s="1"/>
  <c r="AD42" i="49"/>
  <c r="AE60" i="49"/>
  <c r="AD19" i="49"/>
  <c r="V30" i="49"/>
  <c r="AE102" i="49"/>
  <c r="AE26" i="49"/>
  <c r="AC15" i="49"/>
  <c r="V19" i="49"/>
  <c r="S104" i="49"/>
  <c r="Q46" i="48"/>
  <c r="R46" i="48" s="1"/>
  <c r="R58" i="49"/>
  <c r="S64" i="49"/>
  <c r="N90" i="48"/>
  <c r="O90" i="48" s="1"/>
  <c r="AC58" i="49"/>
  <c r="AD70" i="49"/>
  <c r="AL70" i="49" s="1"/>
  <c r="V78" i="49"/>
  <c r="S17" i="49"/>
  <c r="AE28" i="49"/>
  <c r="AL46" i="49"/>
  <c r="AD58" i="49"/>
  <c r="S96" i="49"/>
  <c r="Q102" i="48"/>
  <c r="R102" i="48" s="1"/>
  <c r="AE25" i="49"/>
  <c r="AC30" i="49"/>
  <c r="AE30" i="49" s="1"/>
  <c r="AC66" i="49"/>
  <c r="AH68" i="49"/>
  <c r="S74" i="49"/>
  <c r="AE96" i="49"/>
  <c r="Q100" i="49"/>
  <c r="S100" i="49" s="1"/>
  <c r="S52" i="49"/>
  <c r="S54" i="49"/>
  <c r="N48" i="48"/>
  <c r="O48" i="48" s="1"/>
  <c r="N54" i="48"/>
  <c r="O54" i="48" s="1"/>
  <c r="Q70" i="49"/>
  <c r="S70" i="49" s="1"/>
  <c r="AC78" i="49"/>
  <c r="R78" i="49"/>
  <c r="AC100" i="49"/>
  <c r="AE100" i="49" s="1"/>
  <c r="S28" i="49"/>
  <c r="AH34" i="49"/>
  <c r="Q48" i="48"/>
  <c r="R48" i="48" s="1"/>
  <c r="AD78" i="49"/>
  <c r="AE78" i="49" s="1"/>
  <c r="Y15" i="49"/>
  <c r="R30" i="49"/>
  <c r="S30" i="49" s="1"/>
  <c r="AE13" i="49"/>
  <c r="AG13" i="49"/>
  <c r="AH13" i="49"/>
  <c r="AL13" i="49" s="1"/>
  <c r="N15" i="48"/>
  <c r="O15" i="48" s="1"/>
  <c r="R15" i="49"/>
  <c r="Z15" i="49" s="1"/>
  <c r="AG19" i="49"/>
  <c r="AD23" i="49"/>
  <c r="V28" i="49"/>
  <c r="Z28" i="49" s="1"/>
  <c r="Y36" i="49"/>
  <c r="AA36" i="49" s="1"/>
  <c r="S36" i="49"/>
  <c r="AH38" i="49"/>
  <c r="AH50" i="49"/>
  <c r="S94" i="48"/>
  <c r="R94" i="48"/>
  <c r="Y17" i="49"/>
  <c r="R19" i="49"/>
  <c r="W23" i="49"/>
  <c r="U24" i="49"/>
  <c r="U26" i="49"/>
  <c r="W34" i="49"/>
  <c r="AK40" i="49"/>
  <c r="AM40" i="49" s="1"/>
  <c r="AE40" i="49"/>
  <c r="AK48" i="49"/>
  <c r="AM48" i="49" s="1"/>
  <c r="AE48" i="49"/>
  <c r="AD50" i="49"/>
  <c r="Q66" i="49"/>
  <c r="S90" i="48"/>
  <c r="R90" i="48"/>
  <c r="AE15" i="49"/>
  <c r="AK15" i="49"/>
  <c r="AM15" i="49" s="1"/>
  <c r="V17" i="49"/>
  <c r="Z17" i="49" s="1"/>
  <c r="Z24" i="49"/>
  <c r="V26" i="49"/>
  <c r="Z26" i="49" s="1"/>
  <c r="AG28" i="49"/>
  <c r="R66" i="49"/>
  <c r="R106" i="48"/>
  <c r="AC19" i="49"/>
  <c r="AE19" i="49" s="1"/>
  <c r="AK24" i="49"/>
  <c r="AI24" i="49"/>
  <c r="N28" i="48"/>
  <c r="O28" i="48" s="1"/>
  <c r="AL28" i="49"/>
  <c r="AG34" i="49"/>
  <c r="S38" i="49"/>
  <c r="S46" i="49"/>
  <c r="U13" i="49"/>
  <c r="Y13" i="49" s="1"/>
  <c r="AG17" i="49"/>
  <c r="AL23" i="49"/>
  <c r="AI23" i="49"/>
  <c r="AL24" i="49"/>
  <c r="U25" i="49"/>
  <c r="AK26" i="49"/>
  <c r="Y32" i="49"/>
  <c r="AL34" i="49"/>
  <c r="AE36" i="49"/>
  <c r="AL36" i="49"/>
  <c r="AM36" i="49" s="1"/>
  <c r="U38" i="49"/>
  <c r="Y46" i="49"/>
  <c r="U50" i="49"/>
  <c r="AC62" i="49"/>
  <c r="AE62" i="49" s="1"/>
  <c r="AD66" i="49"/>
  <c r="AE66" i="49" s="1"/>
  <c r="AI70" i="49"/>
  <c r="Q78" i="49"/>
  <c r="S78" i="49" s="1"/>
  <c r="Q92" i="49"/>
  <c r="S92" i="49" s="1"/>
  <c r="N17" i="48"/>
  <c r="O17" i="48" s="1"/>
  <c r="V13" i="49"/>
  <c r="Q17" i="48"/>
  <c r="AL17" i="49"/>
  <c r="Z25" i="49"/>
  <c r="AH26" i="49"/>
  <c r="AL26" i="49" s="1"/>
  <c r="Z30" i="49"/>
  <c r="V32" i="49"/>
  <c r="Z32" i="49" s="1"/>
  <c r="Q34" i="49"/>
  <c r="Y34" i="49" s="1"/>
  <c r="Q36" i="48"/>
  <c r="V38" i="49"/>
  <c r="Z38" i="49" s="1"/>
  <c r="V46" i="49"/>
  <c r="Z46" i="49" s="1"/>
  <c r="Q50" i="49"/>
  <c r="V50" i="49"/>
  <c r="R108" i="49"/>
  <c r="Q25" i="48"/>
  <c r="AG25" i="49"/>
  <c r="AK32" i="49"/>
  <c r="AM32" i="49" s="1"/>
  <c r="AI32" i="49"/>
  <c r="R34" i="49"/>
  <c r="Z34" i="49" s="1"/>
  <c r="Y40" i="49"/>
  <c r="AA40" i="49" s="1"/>
  <c r="S40" i="49"/>
  <c r="V42" i="49"/>
  <c r="Z42" i="49" s="1"/>
  <c r="V44" i="49"/>
  <c r="Y48" i="49"/>
  <c r="AA48" i="49" s="1"/>
  <c r="S48" i="49"/>
  <c r="AC92" i="49"/>
  <c r="AK92" i="49" s="1"/>
  <c r="AE24" i="49"/>
  <c r="AH25" i="49"/>
  <c r="AL25" i="49" s="1"/>
  <c r="Y28" i="49"/>
  <c r="AC34" i="49"/>
  <c r="AE34" i="49" s="1"/>
  <c r="AG38" i="49"/>
  <c r="AK38" i="49" s="1"/>
  <c r="AE46" i="49"/>
  <c r="AG46" i="49"/>
  <c r="AG50" i="49"/>
  <c r="AD92" i="49"/>
  <c r="AG52" i="49"/>
  <c r="V54" i="49"/>
  <c r="Z54" i="49" s="1"/>
  <c r="AG62" i="49"/>
  <c r="U66" i="49"/>
  <c r="AC70" i="49"/>
  <c r="S82" i="48"/>
  <c r="R82" i="48"/>
  <c r="AH87" i="49"/>
  <c r="U92" i="49"/>
  <c r="U96" i="49"/>
  <c r="AH102" i="49"/>
  <c r="AL102" i="49" s="1"/>
  <c r="N104" i="48"/>
  <c r="O104" i="48" s="1"/>
  <c r="V104" i="49"/>
  <c r="Z104" i="49" s="1"/>
  <c r="N106" i="48"/>
  <c r="O106" i="48" s="1"/>
  <c r="AH52" i="49"/>
  <c r="AL52" i="49" s="1"/>
  <c r="AE54" i="49"/>
  <c r="S56" i="49"/>
  <c r="AG60" i="49"/>
  <c r="U64" i="49"/>
  <c r="Y64" i="49" s="1"/>
  <c r="V66" i="49"/>
  <c r="AG72" i="49"/>
  <c r="U74" i="49"/>
  <c r="Y74" i="49" s="1"/>
  <c r="AG80" i="49"/>
  <c r="AG84" i="49"/>
  <c r="U88" i="49"/>
  <c r="AK90" i="49"/>
  <c r="AM90" i="49" s="1"/>
  <c r="AE90" i="49"/>
  <c r="V92" i="49"/>
  <c r="Z92" i="49" s="1"/>
  <c r="AK94" i="49"/>
  <c r="AM94" i="49" s="1"/>
  <c r="AE94" i="49"/>
  <c r="V96" i="49"/>
  <c r="Z96" i="49" s="1"/>
  <c r="AE104" i="49"/>
  <c r="AK106" i="49"/>
  <c r="AM106" i="49" s="1"/>
  <c r="AE106" i="49"/>
  <c r="AD108" i="49"/>
  <c r="Q52" i="48"/>
  <c r="AG54" i="49"/>
  <c r="U56" i="49"/>
  <c r="Q60" i="48"/>
  <c r="AH60" i="49"/>
  <c r="AL60" i="49" s="1"/>
  <c r="V62" i="49"/>
  <c r="Z62" i="49" s="1"/>
  <c r="V64" i="49"/>
  <c r="AG68" i="49"/>
  <c r="AE72" i="49"/>
  <c r="AL72" i="49"/>
  <c r="V74" i="49"/>
  <c r="Q80" i="48"/>
  <c r="AL80" i="49"/>
  <c r="AH84" i="49"/>
  <c r="AL84" i="49" s="1"/>
  <c r="V88" i="49"/>
  <c r="Z88" i="49" s="1"/>
  <c r="N96" i="48"/>
  <c r="O96" i="48" s="1"/>
  <c r="AG104" i="49"/>
  <c r="AC108" i="49"/>
  <c r="AH54" i="49"/>
  <c r="AL54" i="49" s="1"/>
  <c r="V56" i="49"/>
  <c r="Z56" i="49" s="1"/>
  <c r="AE64" i="49"/>
  <c r="N64" i="48"/>
  <c r="O64" i="48" s="1"/>
  <c r="AH66" i="49"/>
  <c r="AE74" i="49"/>
  <c r="N74" i="48"/>
  <c r="O74" i="48" s="1"/>
  <c r="V76" i="49"/>
  <c r="Z76" i="49" s="1"/>
  <c r="Y82" i="49"/>
  <c r="AA82" i="49" s="1"/>
  <c r="S82" i="49"/>
  <c r="AG88" i="49"/>
  <c r="AG96" i="49"/>
  <c r="Y98" i="49"/>
  <c r="U100" i="49"/>
  <c r="S102" i="49"/>
  <c r="AH104" i="49"/>
  <c r="AL104" i="49" s="1"/>
  <c r="Q54" i="48"/>
  <c r="AG64" i="49"/>
  <c r="W70" i="49"/>
  <c r="AG74" i="49"/>
  <c r="AK74" i="49" s="1"/>
  <c r="U78" i="49"/>
  <c r="AH88" i="49"/>
  <c r="AL88" i="49" s="1"/>
  <c r="AH92" i="49"/>
  <c r="AL92" i="49" s="1"/>
  <c r="AH96" i="49"/>
  <c r="AL96" i="49" s="1"/>
  <c r="N98" i="48"/>
  <c r="O98" i="48" s="1"/>
  <c r="V98" i="49"/>
  <c r="Z98" i="49" s="1"/>
  <c r="V100" i="49"/>
  <c r="Z100" i="49" s="1"/>
  <c r="U102" i="49"/>
  <c r="U52" i="49"/>
  <c r="Y52" i="49" s="1"/>
  <c r="AE56" i="49"/>
  <c r="AG56" i="49"/>
  <c r="S60" i="49"/>
  <c r="AH64" i="49"/>
  <c r="AL64" i="49" s="1"/>
  <c r="Z70" i="49"/>
  <c r="AH74" i="49"/>
  <c r="AG76" i="49"/>
  <c r="U87" i="49"/>
  <c r="Q96" i="48"/>
  <c r="AE98" i="49"/>
  <c r="V102" i="49"/>
  <c r="Z102" i="49" s="1"/>
  <c r="V52" i="49"/>
  <c r="AH56" i="49"/>
  <c r="AL56" i="49" s="1"/>
  <c r="U60" i="49"/>
  <c r="Q64" i="48"/>
  <c r="Q66" i="48"/>
  <c r="N70" i="48"/>
  <c r="O70" i="48" s="1"/>
  <c r="Q74" i="48"/>
  <c r="AL76" i="49"/>
  <c r="AH78" i="49"/>
  <c r="S80" i="49"/>
  <c r="Y80" i="49"/>
  <c r="AK82" i="49"/>
  <c r="AM82" i="49" s="1"/>
  <c r="AE82" i="49"/>
  <c r="S84" i="49"/>
  <c r="U84" i="49"/>
  <c r="V87" i="49"/>
  <c r="Y90" i="49"/>
  <c r="AA90" i="49" s="1"/>
  <c r="S90" i="49"/>
  <c r="Y94" i="49"/>
  <c r="AA94" i="49" s="1"/>
  <c r="S94" i="49"/>
  <c r="AG98" i="49"/>
  <c r="AG100" i="49"/>
  <c r="N102" i="48"/>
  <c r="Y106" i="49"/>
  <c r="AA106" i="49" s="1"/>
  <c r="S106" i="49"/>
  <c r="AH108" i="49"/>
  <c r="AE52" i="49"/>
  <c r="N52" i="48"/>
  <c r="O52" i="48" s="1"/>
  <c r="U54" i="49"/>
  <c r="Q56" i="48"/>
  <c r="N60" i="48"/>
  <c r="O60" i="48" s="1"/>
  <c r="Z60" i="49"/>
  <c r="U68" i="49"/>
  <c r="V72" i="49"/>
  <c r="Z72" i="49" s="1"/>
  <c r="Q76" i="48"/>
  <c r="V80" i="49"/>
  <c r="Z80" i="49" s="1"/>
  <c r="N84" i="48"/>
  <c r="O84" i="48" s="1"/>
  <c r="V84" i="49"/>
  <c r="Z84" i="49" s="1"/>
  <c r="AG87" i="49"/>
  <c r="AL98" i="49"/>
  <c r="AH100" i="49"/>
  <c r="AL100" i="49" s="1"/>
  <c r="AG102" i="49"/>
  <c r="U104" i="49"/>
  <c r="Q28" i="48"/>
  <c r="AL11" i="49"/>
  <c r="V11" i="49"/>
  <c r="AE11" i="49"/>
  <c r="S11" i="49"/>
  <c r="AH62" i="49"/>
  <c r="AL62" i="49" s="1"/>
  <c r="AH44" i="49"/>
  <c r="AH42" i="49"/>
  <c r="Q32" i="48"/>
  <c r="N32" i="48"/>
  <c r="O32" i="48" s="1"/>
  <c r="AH30" i="49"/>
  <c r="AL30" i="49" s="1"/>
  <c r="N24" i="48"/>
  <c r="O24" i="48" s="1"/>
  <c r="Q24" i="48"/>
  <c r="Q84" i="48" l="1"/>
  <c r="Q38" i="48"/>
  <c r="R38" i="48" s="1"/>
  <c r="Q86" i="49"/>
  <c r="R86" i="49"/>
  <c r="S87" i="49"/>
  <c r="S86" i="49" s="1"/>
  <c r="N88" i="48"/>
  <c r="O88" i="48" s="1"/>
  <c r="Q62" i="48"/>
  <c r="R62" i="48" s="1"/>
  <c r="Q104" i="48"/>
  <c r="AG44" i="49"/>
  <c r="AM26" i="49"/>
  <c r="AL42" i="49"/>
  <c r="Q13" i="48"/>
  <c r="S40" i="48"/>
  <c r="Q100" i="48"/>
  <c r="R100" i="48" s="1"/>
  <c r="AL78" i="49"/>
  <c r="AC87" i="49"/>
  <c r="AE87" i="49" s="1"/>
  <c r="AE88" i="49"/>
  <c r="AE42" i="49"/>
  <c r="AE58" i="49"/>
  <c r="Z78" i="49"/>
  <c r="S48" i="48"/>
  <c r="AE70" i="49"/>
  <c r="W28" i="49"/>
  <c r="AA28" i="49"/>
  <c r="Y70" i="49"/>
  <c r="Z66" i="49"/>
  <c r="Z19" i="49"/>
  <c r="S66" i="49"/>
  <c r="AL66" i="49"/>
  <c r="N13" i="48"/>
  <c r="O13" i="48" s="1"/>
  <c r="N80" i="48"/>
  <c r="O80" i="48" s="1"/>
  <c r="Q70" i="48"/>
  <c r="S70" i="48" s="1"/>
  <c r="AG108" i="49"/>
  <c r="AI108" i="49" s="1"/>
  <c r="AE108" i="49"/>
  <c r="AA32" i="49"/>
  <c r="S32" i="48"/>
  <c r="R32" i="48"/>
  <c r="O102" i="48"/>
  <c r="S102" i="48"/>
  <c r="AA34" i="49"/>
  <c r="S60" i="48"/>
  <c r="R60" i="48"/>
  <c r="AL108" i="49"/>
  <c r="R80" i="48"/>
  <c r="AD22" i="49"/>
  <c r="AD21" i="49" s="1"/>
  <c r="U44" i="49"/>
  <c r="N66" i="48"/>
  <c r="O66" i="48" s="1"/>
  <c r="AK100" i="49"/>
  <c r="AM100" i="49" s="1"/>
  <c r="AI100" i="49"/>
  <c r="N100" i="48"/>
  <c r="Y102" i="49"/>
  <c r="AA102" i="49" s="1"/>
  <c r="W102" i="49"/>
  <c r="AA98" i="49"/>
  <c r="Q72" i="48"/>
  <c r="AI92" i="49"/>
  <c r="AK84" i="49"/>
  <c r="AM84" i="49" s="1"/>
  <c r="AI84" i="49"/>
  <c r="AK72" i="49"/>
  <c r="AM72" i="49" s="1"/>
  <c r="AI72" i="49"/>
  <c r="W13" i="49"/>
  <c r="Z13" i="49"/>
  <c r="AA17" i="49"/>
  <c r="AI38" i="49"/>
  <c r="AL38" i="49"/>
  <c r="AM38" i="49" s="1"/>
  <c r="R56" i="48"/>
  <c r="Y78" i="49"/>
  <c r="AA78" i="49" s="1"/>
  <c r="W78" i="49"/>
  <c r="AM92" i="49"/>
  <c r="AI68" i="49"/>
  <c r="AK54" i="49"/>
  <c r="AM54" i="49" s="1"/>
  <c r="AI54" i="49"/>
  <c r="AK80" i="49"/>
  <c r="AM80" i="49" s="1"/>
  <c r="AI80" i="49"/>
  <c r="Q98" i="48"/>
  <c r="Y66" i="49"/>
  <c r="AA66" i="49" s="1"/>
  <c r="W66" i="49"/>
  <c r="AK52" i="49"/>
  <c r="AM52" i="49" s="1"/>
  <c r="AI52" i="49"/>
  <c r="S17" i="48"/>
  <c r="R17" i="48"/>
  <c r="N38" i="48"/>
  <c r="R44" i="49"/>
  <c r="Y38" i="49"/>
  <c r="AA38" i="49" s="1"/>
  <c r="W38" i="49"/>
  <c r="S106" i="48"/>
  <c r="V108" i="49"/>
  <c r="S24" i="48"/>
  <c r="R24" i="48"/>
  <c r="U42" i="49"/>
  <c r="R66" i="48"/>
  <c r="S96" i="48"/>
  <c r="R96" i="48"/>
  <c r="S54" i="48"/>
  <c r="R54" i="48"/>
  <c r="AK88" i="49"/>
  <c r="AM88" i="49" s="1"/>
  <c r="AI88" i="49"/>
  <c r="AC50" i="49"/>
  <c r="AE50" i="49" s="1"/>
  <c r="N92" i="48"/>
  <c r="O92" i="48" s="1"/>
  <c r="AG66" i="49"/>
  <c r="AK46" i="49"/>
  <c r="AM46" i="49" s="1"/>
  <c r="AI46" i="49"/>
  <c r="AC23" i="49"/>
  <c r="S36" i="48"/>
  <c r="R36" i="48"/>
  <c r="S34" i="49"/>
  <c r="AK70" i="49"/>
  <c r="AM70" i="49" s="1"/>
  <c r="Y24" i="49"/>
  <c r="AA24" i="49" s="1"/>
  <c r="W24" i="49"/>
  <c r="AA15" i="49"/>
  <c r="U62" i="49"/>
  <c r="AG22" i="49"/>
  <c r="AC22" i="49"/>
  <c r="Q108" i="48"/>
  <c r="AK98" i="49"/>
  <c r="AM98" i="49" s="1"/>
  <c r="AI98" i="49"/>
  <c r="S64" i="48"/>
  <c r="R64" i="48"/>
  <c r="Q92" i="48"/>
  <c r="Y87" i="49"/>
  <c r="U86" i="49"/>
  <c r="W87" i="49"/>
  <c r="AK56" i="49"/>
  <c r="AM56" i="49" s="1"/>
  <c r="AI56" i="49"/>
  <c r="S104" i="48"/>
  <c r="R104" i="48"/>
  <c r="AK104" i="49"/>
  <c r="AM104" i="49" s="1"/>
  <c r="AI104" i="49"/>
  <c r="Y56" i="49"/>
  <c r="AA56" i="49" s="1"/>
  <c r="W56" i="49"/>
  <c r="AI62" i="49"/>
  <c r="AK62" i="49"/>
  <c r="AM62" i="49" s="1"/>
  <c r="AE92" i="49"/>
  <c r="U19" i="49"/>
  <c r="W32" i="49"/>
  <c r="AI26" i="49"/>
  <c r="AM24" i="49"/>
  <c r="AH19" i="49"/>
  <c r="AL50" i="49"/>
  <c r="AC44" i="49"/>
  <c r="AK44" i="49" s="1"/>
  <c r="V22" i="49"/>
  <c r="R23" i="49"/>
  <c r="U30" i="49"/>
  <c r="R76" i="48"/>
  <c r="W68" i="49"/>
  <c r="Z87" i="49"/>
  <c r="Z86" i="49" s="1"/>
  <c r="V86" i="49"/>
  <c r="W80" i="49"/>
  <c r="AG58" i="49"/>
  <c r="AG78" i="49"/>
  <c r="S52" i="48"/>
  <c r="R52" i="48"/>
  <c r="Q34" i="48"/>
  <c r="N34" i="48"/>
  <c r="O34" i="48" s="1"/>
  <c r="AK13" i="49"/>
  <c r="AM13" i="49" s="1"/>
  <c r="AI13" i="49"/>
  <c r="S15" i="48"/>
  <c r="AK42" i="49"/>
  <c r="AM42" i="49" s="1"/>
  <c r="AH58" i="49"/>
  <c r="AL58" i="49" s="1"/>
  <c r="Y104" i="49"/>
  <c r="AA104" i="49" s="1"/>
  <c r="W104" i="49"/>
  <c r="AK87" i="49"/>
  <c r="AG86" i="49"/>
  <c r="AI87" i="49"/>
  <c r="AA80" i="49"/>
  <c r="W52" i="49"/>
  <c r="Z52" i="49"/>
  <c r="AA52" i="49" s="1"/>
  <c r="AK76" i="49"/>
  <c r="AM76" i="49" s="1"/>
  <c r="AI76" i="49"/>
  <c r="AI74" i="49"/>
  <c r="AL74" i="49"/>
  <c r="AM74" i="49" s="1"/>
  <c r="W64" i="49"/>
  <c r="Z64" i="49"/>
  <c r="AA64" i="49" s="1"/>
  <c r="Y96" i="49"/>
  <c r="AA96" i="49" s="1"/>
  <c r="W96" i="49"/>
  <c r="AK50" i="49"/>
  <c r="AI50" i="49"/>
  <c r="N30" i="48"/>
  <c r="O30" i="48" s="1"/>
  <c r="Y50" i="49"/>
  <c r="W50" i="49"/>
  <c r="AK17" i="49"/>
  <c r="AM17" i="49" s="1"/>
  <c r="AI17" i="49"/>
  <c r="AG30" i="49"/>
  <c r="AK28" i="49"/>
  <c r="AM28" i="49" s="1"/>
  <c r="AI28" i="49"/>
  <c r="Q26" i="48"/>
  <c r="AI42" i="49"/>
  <c r="S74" i="48"/>
  <c r="R74" i="48"/>
  <c r="W72" i="49"/>
  <c r="AK64" i="49"/>
  <c r="AM64" i="49" s="1"/>
  <c r="AI64" i="49"/>
  <c r="Y100" i="49"/>
  <c r="AA100" i="49" s="1"/>
  <c r="W100" i="49"/>
  <c r="AK96" i="49"/>
  <c r="AM96" i="49" s="1"/>
  <c r="AI96" i="49"/>
  <c r="N56" i="48"/>
  <c r="O56" i="48" s="1"/>
  <c r="W76" i="49"/>
  <c r="Y88" i="49"/>
  <c r="AA88" i="49" s="1"/>
  <c r="W88" i="49"/>
  <c r="AK60" i="49"/>
  <c r="AM60" i="49" s="1"/>
  <c r="AI60" i="49"/>
  <c r="R50" i="49"/>
  <c r="S50" i="49" s="1"/>
  <c r="Y92" i="49"/>
  <c r="AA92" i="49" s="1"/>
  <c r="W92" i="49"/>
  <c r="V58" i="49"/>
  <c r="Z58" i="49" s="1"/>
  <c r="S84" i="48"/>
  <c r="R84" i="48"/>
  <c r="Z44" i="49"/>
  <c r="AK25" i="49"/>
  <c r="AM25" i="49" s="1"/>
  <c r="AI25" i="49"/>
  <c r="N46" i="48"/>
  <c r="R22" i="49"/>
  <c r="W46" i="49"/>
  <c r="W25" i="49"/>
  <c r="AA13" i="49"/>
  <c r="AK34" i="49"/>
  <c r="AM34" i="49" s="1"/>
  <c r="AI34" i="49"/>
  <c r="W26" i="49"/>
  <c r="S15" i="49"/>
  <c r="U58" i="49"/>
  <c r="AH22" i="49"/>
  <c r="AI44" i="49"/>
  <c r="AK102" i="49"/>
  <c r="AM102" i="49" s="1"/>
  <c r="AI102" i="49"/>
  <c r="Y54" i="49"/>
  <c r="AA54" i="49" s="1"/>
  <c r="W54" i="49"/>
  <c r="Y84" i="49"/>
  <c r="AA84" i="49" s="1"/>
  <c r="W84" i="49"/>
  <c r="Y60" i="49"/>
  <c r="AA60" i="49" s="1"/>
  <c r="W60" i="49"/>
  <c r="AA70" i="49"/>
  <c r="W98" i="49"/>
  <c r="W74" i="49"/>
  <c r="Z74" i="49"/>
  <c r="AA74" i="49" s="1"/>
  <c r="AL87" i="49"/>
  <c r="AL86" i="49" s="1"/>
  <c r="AH86" i="49"/>
  <c r="R25" i="48"/>
  <c r="AA46" i="49"/>
  <c r="Q30" i="48"/>
  <c r="W17" i="49"/>
  <c r="AK19" i="49"/>
  <c r="AD44" i="49"/>
  <c r="R28" i="48"/>
  <c r="S28" i="48"/>
  <c r="U11" i="49"/>
  <c r="W11" i="49" s="1"/>
  <c r="AG11" i="49"/>
  <c r="Z11" i="49"/>
  <c r="N11" i="48"/>
  <c r="Q23" i="48"/>
  <c r="Q22" i="48"/>
  <c r="S13" i="48" l="1"/>
  <c r="R70" i="48"/>
  <c r="R13" i="48"/>
  <c r="Q88" i="48"/>
  <c r="R88" i="48" s="1"/>
  <c r="Q78" i="48"/>
  <c r="R78" i="48" s="1"/>
  <c r="O100" i="48"/>
  <c r="S100" i="48"/>
  <c r="Q50" i="48"/>
  <c r="R50" i="48" s="1"/>
  <c r="AI86" i="49"/>
  <c r="AE86" i="49"/>
  <c r="AC86" i="49"/>
  <c r="AM50" i="49"/>
  <c r="N50" i="48"/>
  <c r="O50" i="48" s="1"/>
  <c r="S80" i="48"/>
  <c r="Q25" i="49"/>
  <c r="AB25" i="49"/>
  <c r="AJ25" i="49" s="1"/>
  <c r="P25" i="48"/>
  <c r="N25" i="48"/>
  <c r="AB26" i="49"/>
  <c r="P26" i="48"/>
  <c r="Q19" i="48"/>
  <c r="R19" i="48" s="1"/>
  <c r="Q11" i="48"/>
  <c r="R11" i="48" s="1"/>
  <c r="AK108" i="49"/>
  <c r="AM108" i="49" s="1"/>
  <c r="S66" i="48"/>
  <c r="Z50" i="49"/>
  <c r="AA50" i="49" s="1"/>
  <c r="S92" i="48"/>
  <c r="R92" i="48"/>
  <c r="Y30" i="49"/>
  <c r="AA30" i="49" s="1"/>
  <c r="W30" i="49"/>
  <c r="AL44" i="49"/>
  <c r="AM44" i="49" s="1"/>
  <c r="Z22" i="49"/>
  <c r="V21" i="49"/>
  <c r="V110" i="49" s="1"/>
  <c r="H11" i="50" s="1"/>
  <c r="AK22" i="49"/>
  <c r="AI22" i="49"/>
  <c r="AI21" i="49" s="1"/>
  <c r="AG21" i="49"/>
  <c r="AG110" i="49" s="1"/>
  <c r="AG112" i="49" s="1"/>
  <c r="W19" i="49"/>
  <c r="R22" i="48"/>
  <c r="Q21" i="48"/>
  <c r="N78" i="48"/>
  <c r="O78" i="48" s="1"/>
  <c r="AK58" i="49"/>
  <c r="AM58" i="49" s="1"/>
  <c r="AI58" i="49"/>
  <c r="W42" i="49"/>
  <c r="Z108" i="49"/>
  <c r="S56" i="48"/>
  <c r="R23" i="48"/>
  <c r="Q42" i="48"/>
  <c r="R42" i="48" s="1"/>
  <c r="S30" i="48"/>
  <c r="R30" i="48"/>
  <c r="AI19" i="49"/>
  <c r="AL19" i="49"/>
  <c r="AM19" i="49" s="1"/>
  <c r="W58" i="49"/>
  <c r="AK30" i="49"/>
  <c r="AM30" i="49" s="1"/>
  <c r="AI30" i="49"/>
  <c r="AK78" i="49"/>
  <c r="AM78" i="49" s="1"/>
  <c r="AI78" i="49"/>
  <c r="W86" i="49"/>
  <c r="O38" i="48"/>
  <c r="S38" i="48"/>
  <c r="R21" i="49"/>
  <c r="AE44" i="49"/>
  <c r="W62" i="49"/>
  <c r="AL22" i="49"/>
  <c r="AH21" i="49"/>
  <c r="AH110" i="49" s="1"/>
  <c r="O46" i="48"/>
  <c r="S46" i="48"/>
  <c r="AK86" i="49"/>
  <c r="AM87" i="49"/>
  <c r="AM86" i="49" s="1"/>
  <c r="S34" i="48"/>
  <c r="R34" i="48"/>
  <c r="Y86" i="49"/>
  <c r="AA87" i="49"/>
  <c r="AA86" i="49" s="1"/>
  <c r="AK66" i="49"/>
  <c r="AM66" i="49" s="1"/>
  <c r="AI66" i="49"/>
  <c r="R108" i="48"/>
  <c r="R26" i="48"/>
  <c r="Z23" i="49"/>
  <c r="AE22" i="49"/>
  <c r="AC21" i="49"/>
  <c r="AE23" i="49"/>
  <c r="AK23" i="49"/>
  <c r="AM23" i="49" s="1"/>
  <c r="S98" i="48"/>
  <c r="R98" i="48"/>
  <c r="W44" i="49"/>
  <c r="R72" i="48"/>
  <c r="Y11" i="49"/>
  <c r="AA11" i="49" s="1"/>
  <c r="AI11" i="49"/>
  <c r="AK11" i="49"/>
  <c r="O11" i="48"/>
  <c r="S88" i="48" l="1"/>
  <c r="Q44" i="48"/>
  <c r="R44" i="48" s="1"/>
  <c r="P19" i="48"/>
  <c r="Q58" i="48"/>
  <c r="R58" i="48" s="1"/>
  <c r="Q87" i="48"/>
  <c r="R87" i="48" s="1"/>
  <c r="S50" i="48"/>
  <c r="S11" i="48"/>
  <c r="AB68" i="49"/>
  <c r="AJ68" i="49" s="1"/>
  <c r="P68" i="48"/>
  <c r="S25" i="49"/>
  <c r="Y25" i="49"/>
  <c r="AA25" i="49" s="1"/>
  <c r="O25" i="48"/>
  <c r="S25" i="48"/>
  <c r="U22" i="49"/>
  <c r="AF22" i="49"/>
  <c r="AB62" i="49"/>
  <c r="AJ62" i="49" s="1"/>
  <c r="P62" i="48"/>
  <c r="Q62" i="49"/>
  <c r="Q26" i="49"/>
  <c r="AJ26" i="49"/>
  <c r="Q42" i="49"/>
  <c r="N42" i="48"/>
  <c r="O42" i="48" s="1"/>
  <c r="AB42" i="49"/>
  <c r="AJ42" i="49" s="1"/>
  <c r="P42" i="48"/>
  <c r="AH112" i="49"/>
  <c r="V112" i="49"/>
  <c r="AI110" i="49"/>
  <c r="AI112" i="49" s="1"/>
  <c r="S78" i="48"/>
  <c r="AE21" i="49"/>
  <c r="R21" i="48"/>
  <c r="AK21" i="49"/>
  <c r="N87" i="48"/>
  <c r="Z21" i="49"/>
  <c r="AM22" i="49"/>
  <c r="AM21" i="49" s="1"/>
  <c r="AL21" i="49"/>
  <c r="AM11" i="49"/>
  <c r="AB19" i="49" l="1"/>
  <c r="AJ19" i="49" s="1"/>
  <c r="N62" i="48"/>
  <c r="O62" i="48" s="1"/>
  <c r="Q86" i="48"/>
  <c r="R86" i="48" s="1"/>
  <c r="N44" i="48"/>
  <c r="Q44" i="49"/>
  <c r="P44" i="48"/>
  <c r="AB44" i="49"/>
  <c r="AJ44" i="49" s="1"/>
  <c r="AF21" i="49"/>
  <c r="U21" i="49"/>
  <c r="W22" i="49"/>
  <c r="W21" i="49" s="1"/>
  <c r="S62" i="49"/>
  <c r="Y62" i="49"/>
  <c r="AA62" i="49" s="1"/>
  <c r="S26" i="49"/>
  <c r="Y26" i="49"/>
  <c r="N26" i="48"/>
  <c r="S42" i="49"/>
  <c r="Y42" i="49"/>
  <c r="AA42" i="49" s="1"/>
  <c r="S42" i="48"/>
  <c r="N11" i="50"/>
  <c r="O87" i="48"/>
  <c r="N86" i="48"/>
  <c r="O86" i="48" s="1"/>
  <c r="S87" i="48"/>
  <c r="N19" i="48" l="1"/>
  <c r="O19" i="48" s="1"/>
  <c r="Q19" i="49"/>
  <c r="S62" i="48"/>
  <c r="O44" i="48"/>
  <c r="S44" i="48"/>
  <c r="Y44" i="49"/>
  <c r="AA44" i="49" s="1"/>
  <c r="S44" i="49"/>
  <c r="O26" i="48"/>
  <c r="S26" i="48"/>
  <c r="AA26" i="49"/>
  <c r="S86" i="48"/>
  <c r="S19" i="48" l="1"/>
  <c r="S19" i="49"/>
  <c r="Y19" i="49"/>
  <c r="AA19" i="49" s="1"/>
  <c r="AF108" i="49" l="1"/>
  <c r="AF110" i="49" s="1"/>
  <c r="AF112" i="49" s="1"/>
  <c r="M11" i="50" s="1"/>
  <c r="U108" i="49"/>
  <c r="W108" i="49" l="1"/>
  <c r="W110" i="49" s="1"/>
  <c r="W112" i="49" s="1"/>
  <c r="U110" i="49"/>
  <c r="F11" i="50" l="1"/>
  <c r="J11" i="50" s="1"/>
  <c r="U112" i="49"/>
  <c r="Q108" i="49"/>
  <c r="AB108" i="49"/>
  <c r="AJ108" i="49" s="1"/>
  <c r="P108" i="48"/>
  <c r="K11" i="50" l="1"/>
  <c r="L11" i="50"/>
  <c r="O11" i="50"/>
  <c r="Y108" i="49"/>
  <c r="AA108" i="49" s="1"/>
  <c r="S108" i="49"/>
  <c r="N108" i="48" l="1"/>
  <c r="O108" i="48" s="1"/>
  <c r="S108" i="48" l="1"/>
  <c r="Q76" i="49" l="1"/>
  <c r="AB76" i="49"/>
  <c r="AJ76" i="49" s="1"/>
  <c r="P76" i="48"/>
  <c r="N76" i="48" l="1"/>
  <c r="S76" i="48" s="1"/>
  <c r="S76" i="49"/>
  <c r="Y76" i="49"/>
  <c r="AA76" i="49" s="1"/>
  <c r="O76" i="48" l="1"/>
  <c r="N72" i="48" l="1"/>
  <c r="AB72" i="49"/>
  <c r="AJ72" i="49" s="1"/>
  <c r="P72" i="48"/>
  <c r="Q72" i="49"/>
  <c r="O72" i="48" l="1"/>
  <c r="S72" i="48"/>
  <c r="S72" i="49"/>
  <c r="Y72" i="49"/>
  <c r="AA72" i="49" s="1"/>
  <c r="Q68" i="49" l="1"/>
  <c r="R68" i="49" l="1"/>
  <c r="S68" i="49" s="1"/>
  <c r="Y68" i="49"/>
  <c r="N68" i="48"/>
  <c r="Z68" i="49" l="1"/>
  <c r="Z110" i="49" s="1"/>
  <c r="Z112" i="49" s="1"/>
  <c r="R110" i="49"/>
  <c r="O68" i="48"/>
  <c r="R112" i="49" l="1"/>
  <c r="H10" i="50"/>
  <c r="AC68" i="49"/>
  <c r="AA68" i="49"/>
  <c r="AK68" i="49" l="1"/>
  <c r="AC110" i="49"/>
  <c r="AC112" i="49" s="1"/>
  <c r="I10" i="50"/>
  <c r="H12" i="50"/>
  <c r="Q68" i="48"/>
  <c r="AD68" i="49" l="1"/>
  <c r="S68" i="48"/>
  <c r="R68" i="48"/>
  <c r="Q110" i="48"/>
  <c r="H19" i="50"/>
  <c r="H26" i="50" s="1"/>
  <c r="H30" i="50" s="1"/>
  <c r="H32" i="50" s="1"/>
  <c r="I12" i="50"/>
  <c r="AK110" i="49"/>
  <c r="AK112" i="49" s="1"/>
  <c r="R110" i="48" l="1"/>
  <c r="Q112" i="48"/>
  <c r="I26" i="50"/>
  <c r="AL68" i="49"/>
  <c r="AD110" i="49"/>
  <c r="AE68" i="49"/>
  <c r="AE110" i="49" s="1"/>
  <c r="N10" i="50" s="1"/>
  <c r="AD112" i="49" l="1"/>
  <c r="AE112" i="49"/>
  <c r="I30" i="50"/>
  <c r="I32" i="50"/>
  <c r="AL110" i="49"/>
  <c r="AL112" i="49" s="1"/>
  <c r="AM68" i="49"/>
  <c r="AM110" i="49" s="1"/>
  <c r="AM112" i="49" s="1"/>
  <c r="R112" i="48"/>
  <c r="N12" i="50" l="1"/>
  <c r="N19" i="50" l="1"/>
  <c r="N26" i="50" l="1"/>
  <c r="N30" i="50" s="1"/>
  <c r="N32" i="50" l="1"/>
  <c r="P23" i="48" l="1"/>
  <c r="AB23" i="49"/>
  <c r="AJ23" i="49" s="1"/>
  <c r="Q23" i="49" l="1"/>
  <c r="Y23" i="49" l="1"/>
  <c r="S23" i="49"/>
  <c r="N23" i="48"/>
  <c r="AA23" i="49" l="1"/>
  <c r="O23" i="48"/>
  <c r="S23" i="48"/>
  <c r="Q58" i="49" l="1"/>
  <c r="Y58" i="49" l="1"/>
  <c r="S58" i="49"/>
  <c r="AA58" i="49" l="1"/>
  <c r="P58" i="48"/>
  <c r="AB58" i="49"/>
  <c r="N58" i="48" l="1"/>
  <c r="AJ58" i="49"/>
  <c r="S58" i="48" l="1"/>
  <c r="O58" i="48"/>
  <c r="N22" i="48" l="1"/>
  <c r="Q22" i="49" l="1"/>
  <c r="S22" i="48"/>
  <c r="N21" i="48"/>
  <c r="O22" i="48"/>
  <c r="AB22" i="49" l="1"/>
  <c r="AB21" i="49" s="1"/>
  <c r="AB110" i="49" s="1"/>
  <c r="AB112" i="49" s="1"/>
  <c r="M10" i="50" s="1"/>
  <c r="M12" i="50" s="1"/>
  <c r="M32" i="50" s="1"/>
  <c r="P22" i="48"/>
  <c r="P21" i="48" s="1"/>
  <c r="P110" i="48" s="1"/>
  <c r="P112" i="48" s="1"/>
  <c r="N110" i="48"/>
  <c r="O21" i="48"/>
  <c r="S21" i="48"/>
  <c r="Y22" i="49"/>
  <c r="S22" i="49"/>
  <c r="S21" i="49" s="1"/>
  <c r="S110" i="49" s="1"/>
  <c r="S112" i="49" s="1"/>
  <c r="Q21" i="49"/>
  <c r="Q110" i="49" s="1"/>
  <c r="AJ22" i="49" l="1"/>
  <c r="AJ21" i="49" s="1"/>
  <c r="AJ110" i="49" s="1"/>
  <c r="AJ112" i="49" s="1"/>
  <c r="Q112" i="49"/>
  <c r="F10" i="50"/>
  <c r="AA22" i="49"/>
  <c r="AA21" i="49" s="1"/>
  <c r="AA110" i="49" s="1"/>
  <c r="AA112" i="49" s="1"/>
  <c r="Y21" i="49"/>
  <c r="Y110" i="49" s="1"/>
  <c r="Y112" i="49" s="1"/>
  <c r="O110" i="48"/>
  <c r="S110" i="48"/>
  <c r="N112" i="48"/>
  <c r="O112" i="48" l="1"/>
  <c r="S112" i="48"/>
  <c r="J10" i="50"/>
  <c r="G10" i="50"/>
  <c r="F12" i="50"/>
  <c r="G12" i="50" l="1"/>
  <c r="F19" i="50"/>
  <c r="F26" i="50" s="1"/>
  <c r="K10" i="50"/>
  <c r="J12" i="50"/>
  <c r="L10" i="50"/>
  <c r="L12" i="50" s="1"/>
  <c r="L19" i="50" s="1"/>
  <c r="L26" i="50" s="1"/>
  <c r="L30" i="50" s="1"/>
  <c r="L32" i="50" s="1"/>
  <c r="O10" i="50"/>
  <c r="J19" i="50" l="1"/>
  <c r="K12" i="50"/>
  <c r="O12" i="50"/>
  <c r="G26" i="50"/>
  <c r="F30" i="50"/>
  <c r="O19" i="50" l="1"/>
  <c r="J26" i="50"/>
  <c r="K19" i="50"/>
  <c r="F32" i="50"/>
  <c r="G32" i="50" s="1"/>
  <c r="G30" i="50"/>
  <c r="O26" i="50" l="1"/>
  <c r="K26" i="50"/>
  <c r="J30" i="50"/>
  <c r="K30" i="50" l="1"/>
  <c r="O30" i="50"/>
  <c r="J32" i="50"/>
  <c r="O32" i="50" l="1"/>
  <c r="K32" i="50"/>
</calcChain>
</file>

<file path=xl/sharedStrings.xml><?xml version="1.0" encoding="utf-8"?>
<sst xmlns="http://schemas.openxmlformats.org/spreadsheetml/2006/main" count="27121" uniqueCount="10101">
  <si>
    <t>AGRICULTURE, SUPPLY &amp; PRICES DEPARTMENT</t>
  </si>
  <si>
    <t>ANNUAL DEVELOPMENT PROGRAMME 2022-23</t>
  </si>
  <si>
    <t>Total</t>
  </si>
  <si>
    <t>FPA</t>
  </si>
  <si>
    <t>Capital</t>
  </si>
  <si>
    <t>Revenue</t>
  </si>
  <si>
    <t>Agriculture Research</t>
  </si>
  <si>
    <t>Cotton Commissioner Sindh</t>
  </si>
  <si>
    <t>Sindh Seed Corporation</t>
  </si>
  <si>
    <t>Agriculture Supply &amp; Prices</t>
  </si>
  <si>
    <t>Agriculture Mechanization</t>
  </si>
  <si>
    <t>Agriculture Water Management</t>
  </si>
  <si>
    <t xml:space="preserve">PROVINCIAL </t>
  </si>
  <si>
    <t>( Rs. in million )</t>
  </si>
  <si>
    <t>Gen. Sr. No.</t>
  </si>
  <si>
    <t>Sector / Sub-sector /
Name of Scheme</t>
  </si>
  <si>
    <t>Location of Scheme/ District</t>
  </si>
  <si>
    <t>Target Date for Comple-
tion</t>
  </si>
  <si>
    <t>Estimated Cost</t>
  </si>
  <si>
    <t>Actual 
Exp: upto 
June, 21</t>
  </si>
  <si>
    <t>Revised Allocation 
2021-22</t>
  </si>
  <si>
    <t>Estimated Expendit-ure upto  
June' 22</t>
  </si>
  <si>
    <t>Throw for-
ward as on
01-07-22</t>
  </si>
  <si>
    <t>Allocation for 2022-23</t>
  </si>
  <si>
    <t xml:space="preserve">FPA </t>
  </si>
  <si>
    <t>F.P.A.</t>
  </si>
  <si>
    <t>(On-Going Schemes)</t>
  </si>
  <si>
    <t>Construction of Compound wall to ARI Campus Tando Jam including Experimental Field, Pavement of Approach Road and Rehabilitation of Residential Colony</t>
  </si>
  <si>
    <t>Hyderabad</t>
  </si>
  <si>
    <t>Approved
28.11.19</t>
  </si>
  <si>
    <t>June-23</t>
  </si>
  <si>
    <t xml:space="preserve">Introduction of Maize, Millet, Sorghum and Mungbean in water short environment and linking crops. </t>
  </si>
  <si>
    <t>Hyderabad &amp; Dadu</t>
  </si>
  <si>
    <t>Approved
26.11.21</t>
  </si>
  <si>
    <t xml:space="preserve">Production of Compost/Bio-Fertilizers for Assistance of Small Growers. </t>
  </si>
  <si>
    <t>Establishment of GIS and Remote Sensing Center for Monitoring of Natural Resources.</t>
  </si>
  <si>
    <t>Approved
28.10.21</t>
  </si>
  <si>
    <t>Establishment of Centre of Excellence in Seed Science and Technology in Collaboration with Sindh Agriculture University, Tandojam.</t>
  </si>
  <si>
    <t>Total Agri. Research (On-Going)</t>
  </si>
  <si>
    <t>(New Schemes)</t>
  </si>
  <si>
    <t>Bio Saline Agriculture Research &amp; Development Phase-II</t>
  </si>
  <si>
    <t>Tharparkar, Umerkot &amp; Khairpur</t>
  </si>
  <si>
    <t>Un-Approved</t>
  </si>
  <si>
    <t>June-25</t>
  </si>
  <si>
    <t>Upgradation of Horticulture Research Center.</t>
  </si>
  <si>
    <t>Mirpurkhas</t>
  </si>
  <si>
    <t xml:space="preserve">Development of Rice under Phytotron Technology </t>
  </si>
  <si>
    <t>June-24</t>
  </si>
  <si>
    <t>Total Agri. Research (New)</t>
  </si>
  <si>
    <t>Total Agriculture Research (On-Going &amp; New)</t>
  </si>
  <si>
    <t>Agriculture Extension</t>
  </si>
  <si>
    <t>Sindh</t>
  </si>
  <si>
    <t>Capacity Building of field Extension Staff by Providing Training and refresher courses.</t>
  </si>
  <si>
    <t>SBA &amp; Jacobabad</t>
  </si>
  <si>
    <t>Approved
08.09.17</t>
  </si>
  <si>
    <t>Construction of Additional Building Components of ATI, Jacobabad (U/R)</t>
  </si>
  <si>
    <t>Jacobabad</t>
  </si>
  <si>
    <t>Approved
30.06.16
(U/R)</t>
  </si>
  <si>
    <t>Construction/ rehabilitation of Agriculture Extension Offices in Sindh</t>
  </si>
  <si>
    <t xml:space="preserve">Sindh </t>
  </si>
  <si>
    <t>Approved
12.01.18</t>
  </si>
  <si>
    <t>Construction of compound walls of various building of Agriculture Extension Sindh.</t>
  </si>
  <si>
    <t>Approved
17.11.21</t>
  </si>
  <si>
    <t xml:space="preserve">Implementation of Grow More Cotton and Pulses Campaign in Sindh. </t>
  </si>
  <si>
    <t>Approved
01.11.21</t>
  </si>
  <si>
    <t>Rehabilitation of Existing Buildings of Agriculture Extension in District Kashmore.</t>
  </si>
  <si>
    <t>Kashmore</t>
  </si>
  <si>
    <t>Approved
08.11.21</t>
  </si>
  <si>
    <t>Total Agri: Extension (On Going)</t>
  </si>
  <si>
    <t>Integrated Pest Management  of Cotton Crop in Sindh</t>
  </si>
  <si>
    <t xml:space="preserve">Demonstration of high density vegetable production in Sindh. </t>
  </si>
  <si>
    <t>Establishment of Demonstration Plots of Fruit Crops Ber (Jujube) at Farmer’s Field in District Tharparkar.</t>
  </si>
  <si>
    <t>Tharparkar</t>
  </si>
  <si>
    <t xml:space="preserve">Cultivation of Oyster Mushroom (Pleurotus Ostreatus). </t>
  </si>
  <si>
    <t>Tharparkar &amp; Umerkot</t>
  </si>
  <si>
    <t>Total Agri: Extension (New)</t>
  </si>
  <si>
    <t>(On Going Scheme)</t>
  </si>
  <si>
    <t>Total  Cotton Commissioner :-</t>
  </si>
  <si>
    <t>Seed Development Programme including Capacity Building of Growers</t>
  </si>
  <si>
    <t>Approved
05.04.22</t>
  </si>
  <si>
    <t>Total Sindh Seed Corporation :-</t>
  </si>
  <si>
    <t>Agriculture Training &amp; Research</t>
  </si>
  <si>
    <t xml:space="preserve">(On Going Schemes) </t>
  </si>
  <si>
    <t xml:space="preserve">Establishment of Directorate General Research &amp; Training for Agricultural Engineering &amp; Water Management </t>
  </si>
  <si>
    <t>Approved
29.08.19</t>
  </si>
  <si>
    <t>Feasibility Study of On Farm Drainage and Designing System (Ghotki, Kashmore, N.Feroze, Sanghar, Badin, Thatta, T.M.Khan &amp; Mirpurkhas)</t>
  </si>
  <si>
    <t xml:space="preserve">Total Agriculture Training &amp; Research </t>
  </si>
  <si>
    <t xml:space="preserve">Enhancement/ up-gradation of International Weights &amp; Measures Laboratory at Karachi. </t>
  </si>
  <si>
    <t>Karachi</t>
  </si>
  <si>
    <t>Total Agriculture Supply &amp; Prices</t>
  </si>
  <si>
    <t xml:space="preserve">(On-Going Schemes) </t>
  </si>
  <si>
    <t>Approved
14.05.15</t>
  </si>
  <si>
    <t>Provision of Agricultural Land Development Machinery &amp; Equipments (On Subsidized Rate)</t>
  </si>
  <si>
    <t>Approved
24.12.19</t>
  </si>
  <si>
    <t>Sub Total Agri: Mechanization (On-Going)</t>
  </si>
  <si>
    <t xml:space="preserve">Construction of Compound wall for Agriculture Engineering Workshop @ Nareja Hyderabad </t>
  </si>
  <si>
    <t xml:space="preserve">Hyderabad </t>
  </si>
  <si>
    <t>Provision of Chilies Dryers and Packaging Unit to Farmers in Sindh.</t>
  </si>
  <si>
    <t>Provision of Laser Leveling Equipment on Rental Basis to Farmers in Sindh</t>
  </si>
  <si>
    <t>Provision of 500 Solar submersible pumps for Agriculture Purpose in District Tharparkar</t>
  </si>
  <si>
    <t>Provision of Subsidy Assistance on Solar Pumps / Tube Wells to Farmers in Sindh Phase-II</t>
  </si>
  <si>
    <t>Total Agri: Mechanization (New)</t>
  </si>
  <si>
    <t>Approved
02.03.15</t>
  </si>
  <si>
    <t>Dec-22</t>
  </si>
  <si>
    <t>Construction of Office Building for On-Farm Water Management staff (Badin, Mirpurkhas, Sanghar, SBA, Sukkur, Khairpur, Shikarpur, Dadu, Ghotki, Kashmore &amp; Jamshoro).</t>
  </si>
  <si>
    <t>Approved
11.12.15</t>
  </si>
  <si>
    <t>Transforming the Indus Basin with Climate Resilient Agriculture and Water Management. (Total Cost Rs. 3444.43, GCF Share Rs.2618.65 M, GOS Share Rs.825.78 M)</t>
  </si>
  <si>
    <t>Badin, Sanghar &amp; Umerkot</t>
  </si>
  <si>
    <t>Approved
29.10.21</t>
  </si>
  <si>
    <t>June-26</t>
  </si>
  <si>
    <t>Lining of watercourses in Non Command Areas for Lift pumps/Tubewells Already working in Sindh. (Total Cost Rs.729.272 M, GOS Share Rs.599.999 M, &amp; Farmer Share Rs.129.273 M)</t>
  </si>
  <si>
    <t>Approved
14.02.21</t>
  </si>
  <si>
    <t>Lining of Direct Outlet at RD-246 Dadu Canal Deh Ghanghro in Taluka &amp; District Larkana (Total Cost Rs.12.5604 M GoS Share Rs.10.1287 M&amp; Rs.2.4317 M)</t>
  </si>
  <si>
    <t>Total Agri: Water Management (On-Going)</t>
  </si>
  <si>
    <t>Vertical farming Techniques to Improve Crop Yield in Sindh</t>
  </si>
  <si>
    <t>Sindh Water &amp; Agriculture Transformation (SWAT) Project</t>
  </si>
  <si>
    <t>Construction of Water Storage Reservoir operated on solar pumping system</t>
  </si>
  <si>
    <t>Improvement of new  / fresh water courses in Sindh</t>
  </si>
  <si>
    <t xml:space="preserve">Un-Approved
</t>
  </si>
  <si>
    <t>Provision of subsidy assistance on solar power for high efficiency irrigation system (HEIS)</t>
  </si>
  <si>
    <t>Total Agri: Water Management (New)</t>
  </si>
  <si>
    <t>Total Agriculture (On-Going)</t>
  </si>
  <si>
    <t>Total Agriculture Department (New)</t>
  </si>
  <si>
    <t xml:space="preserve">Total Agriculture Department </t>
  </si>
  <si>
    <t xml:space="preserve">Strengthening/ Construction of Cotton  Commissionerate Sindh at Hyderabad for Enhancing Clean and Organic Cotton Production. </t>
  </si>
  <si>
    <t>Provision of Subsidy Assistance on Installation of Conventional Tube wells to Framers in Sindh (Total Cost Rs.777.125 M GoS share Rs.400.00 M &amp; Farmer Share Rs.377.125 M)</t>
  </si>
  <si>
    <r>
      <t>Status</t>
    </r>
    <r>
      <rPr>
        <b/>
        <sz val="12"/>
        <rFont val="Times New Roman"/>
        <family val="1"/>
      </rPr>
      <t xml:space="preserve"> Date of Approval</t>
    </r>
  </si>
  <si>
    <t>Total Agri: Extension :-</t>
  </si>
  <si>
    <t>Total Agri: Mechanization :-</t>
  </si>
  <si>
    <t xml:space="preserve">Total Agri: Water Management </t>
  </si>
  <si>
    <t>Additional Lining of Watercourses in Sindh. (Total Cost Rs.5664.404 M, GOS Share 4659.847 M &amp; Farmer Share Rs.1004.530 M)</t>
  </si>
  <si>
    <t>Sindh Irrigated Agriculture Productivity Enhancement Program Phase-I Project (World Bank Assisted) (Total Cost Rs.30139.75 M, IDA Share Rs.18686.64 M, GOS Share Rs. 6120.00 M, &amp; Farmer Share Rs.5333.11 M)</t>
  </si>
  <si>
    <t>UID</t>
  </si>
  <si>
    <t>AGRAR-PP-19-0003</t>
  </si>
  <si>
    <t>AGRAR-PP-21-0001</t>
  </si>
  <si>
    <t>AGRAR-PP-21-0002</t>
  </si>
  <si>
    <t>AGRAR-PP-21-0003</t>
  </si>
  <si>
    <t>AGRAR-PP-21-0004</t>
  </si>
  <si>
    <t>AGRAE-PP-09-0001</t>
  </si>
  <si>
    <t>AGRAE-PP-17-0001</t>
  </si>
  <si>
    <t>AGRAE-PP-16-0003</t>
  </si>
  <si>
    <t>AGRAE-PP-17-0002</t>
  </si>
  <si>
    <t>AGRAE-PP-21-0005</t>
  </si>
  <si>
    <t>AGRAE-PP-21-0006</t>
  </si>
  <si>
    <t>AGRAE-PP-21-0007</t>
  </si>
  <si>
    <t>AGRCC-PP-21-0008</t>
  </si>
  <si>
    <t>AGRSS-PP-21-0009</t>
  </si>
  <si>
    <t>AGRTR-PP-19-0005</t>
  </si>
  <si>
    <t>AGRTR-PP-19-0006</t>
  </si>
  <si>
    <t>AGRAS-PP-21-0010</t>
  </si>
  <si>
    <t>AGRAM-PP-14-0001</t>
  </si>
  <si>
    <t>AGRAM-PP-19-0007</t>
  </si>
  <si>
    <t>AGRWM-FP-14-0002</t>
  </si>
  <si>
    <t>AGRWM-PP-15-0002</t>
  </si>
  <si>
    <t>AGRWM-PP-21-0017</t>
  </si>
  <si>
    <t>AGRWM-PP-21-0018</t>
  </si>
  <si>
    <t>AGRWM-PP-21-0022</t>
  </si>
  <si>
    <t>AGRWM-PP-21-0020</t>
  </si>
  <si>
    <t>AGRWM-PP-21-0016</t>
  </si>
  <si>
    <t>AGRWM-PP-21-0021</t>
  </si>
  <si>
    <t>AGRAM-PP-21-001I</t>
  </si>
  <si>
    <t>Provision of Subsidy Assistance on Solar Pumps/ Tubewells to Farmers in Sindh (Total cost Rs.618.24 M GoS Share Rs.500.00 M &amp; Farmer's Share Rs.118.24 M )</t>
  </si>
  <si>
    <t>Approved
15.02.22</t>
  </si>
  <si>
    <t>AGRAM-PP-21-0012</t>
  </si>
  <si>
    <t>Provision of Subsidy Assistance on Agriculture Implements (Total cost Rs.388.240 M GoS Share Rs.200.00 M &amp; Farmer's Share Rs.188.240 M )</t>
  </si>
  <si>
    <t>AGRAM-PP-21-0014</t>
  </si>
  <si>
    <t>AGRAM-PP-21-0015</t>
  </si>
  <si>
    <t>Approved
18.02.02</t>
  </si>
  <si>
    <t xml:space="preserve">Establishment of Agro-Export Processing Zone for Export of Fruits, Vegetables, Flowers &amp; Allied Processing Products from Local Farms / Processing Units to Overseas Markets (Revised 09.03.06) Re-revised 25.02.10) </t>
  </si>
  <si>
    <t>Provision of Assistance to Farmers on Sindh Purchase of Wheel Type Tractor (Phase-IV) (Revised 08.12.17)</t>
  </si>
  <si>
    <t>AGRAM-PP-21-0013</t>
  </si>
  <si>
    <t>Provision of Subsidy Assistance on Controlled Atmosphere/ Cold Storage Units to the Small to Medium Sized  Farmers in Sindh (Total cost Rs. 988.000 M GoS Share Rs. 800.000 M. &amp; Farmers Share Rs. 188.800 M)</t>
  </si>
  <si>
    <t>Approved
23.12.21</t>
  </si>
  <si>
    <t>AGRAR-PP-22-0001</t>
  </si>
  <si>
    <t>AGRAR-PP-22-0002</t>
  </si>
  <si>
    <t>AGRAR-PP-22-0003</t>
  </si>
  <si>
    <t>AGRAE-PP-22-0004</t>
  </si>
  <si>
    <t>AGRAE-PP-22-0005</t>
  </si>
  <si>
    <t>AGRAE-PP-22-0006</t>
  </si>
  <si>
    <t>AGRAE-PP-22-0007</t>
  </si>
  <si>
    <t>AGRAM-PP-22-0008</t>
  </si>
  <si>
    <t>AGRAM-PP-22-0009</t>
  </si>
  <si>
    <t>AGRAM-PP-22-0010</t>
  </si>
  <si>
    <t>AGRAM-PP-22-0011</t>
  </si>
  <si>
    <t>AGRWM-PP-22-0012</t>
  </si>
  <si>
    <t>AGRWM-PP-22-0013</t>
  </si>
  <si>
    <t>AGRWM-PP-22-0014</t>
  </si>
  <si>
    <t>Larkano</t>
  </si>
  <si>
    <t/>
  </si>
  <si>
    <t>AUQAF, ZAKAT, USHR &amp; RELIGIOUS AFFAIRS DEPARTMENT</t>
  </si>
  <si>
    <t>(Rs. in Million)</t>
  </si>
  <si>
    <t>Gen. S.No.</t>
  </si>
  <si>
    <r>
      <t xml:space="preserve">Status </t>
    </r>
    <r>
      <rPr>
        <b/>
        <sz val="12"/>
        <rFont val="Times New Roman"/>
        <family val="1"/>
      </rPr>
      <t>Date of Approval</t>
    </r>
  </si>
  <si>
    <t>Target Date for Comple-tion</t>
  </si>
  <si>
    <t>Actual Expend-
iture upto 
June, 21</t>
  </si>
  <si>
    <t>Throw-forward as on
01-07-22</t>
  </si>
  <si>
    <t>Allocation 2022-23</t>
  </si>
  <si>
    <t>F.P.A</t>
  </si>
  <si>
    <t>Auqaf</t>
  </si>
  <si>
    <t>AZUAQ-PP-13-0002</t>
  </si>
  <si>
    <t>Construction / Reconstruction / Rehabilitation &amp; Allied Facilities  of Dargahs in Sindh (6 Nos.), T.M Khan (01),  Thatta  (02),  Khairpur (01),  Hyderabad (01) and Larkano (01) (SDG #2.1)</t>
  </si>
  <si>
    <t>T.M. Khan, Thatta, Khairpur, Hyderabad &amp;  Larkano</t>
  </si>
  <si>
    <t>Approved
03.12.13</t>
  </si>
  <si>
    <t>AZUAQ-PP-17-0005</t>
  </si>
  <si>
    <t>Construction of Dargah Hazrat Shah Abdul Rehman (Meerani Meer), Taluka New Saeedabad District Matiari (SDG#2.1)</t>
  </si>
  <si>
    <t>Matiari</t>
  </si>
  <si>
    <t>Approved
26.01.18</t>
  </si>
  <si>
    <t>AZUAQ-PP-19-0009</t>
  </si>
  <si>
    <t>Construction of Dispensary / Minor &amp; Repairs attached unit at Dargah Luwari Sharif District Badin 
(Revised on 09-06-2020)</t>
  </si>
  <si>
    <t>Badin</t>
  </si>
  <si>
    <t>Approved
12.02.16</t>
  </si>
  <si>
    <t>AZUAQ_x0002_PP-19- 0014</t>
  </si>
  <si>
    <t xml:space="preserve">Construction of Compound Wall and other Allied Facilities  at Dargah &amp; Graveyard Shaikh Tayyab Nangal District Khairpur </t>
  </si>
  <si>
    <t>Khairpur</t>
  </si>
  <si>
    <t>Approved
10.10.19</t>
  </si>
  <si>
    <t>AZUAQ-PP-19-0015</t>
  </si>
  <si>
    <t>Construction &amp; Provision of Allied Facilities  at Dargah Sare-Faqeer Hadi Gham Kusar Taluka Kingri District Khairpur 
(Revised on 17-09-2021)</t>
  </si>
  <si>
    <t>AZUAQ_x0002_PP-19- 0016</t>
  </si>
  <si>
    <t>Rehabilitation &amp; Reconstruction of Dargah Adham Sultan (Abu Bin Abdullah) Taluka Kot Diji District Khairpur Mirs</t>
  </si>
  <si>
    <t>AZUAQ-PP-19-0017</t>
  </si>
  <si>
    <t xml:space="preserve">Rehabilitation of Dargah Hazrat Tharu Shah District N.Feroze (Revised on 17-09-2021) </t>
  </si>
  <si>
    <t>N.Feroze</t>
  </si>
  <si>
    <t>AZUAQ-PP-19-0018</t>
  </si>
  <si>
    <t xml:space="preserve">Construction of Mosque at Village Saindad Bhanbhan Taluka Mehrabpur District N.Feroze (Revised on 17-09-2021) </t>
  </si>
  <si>
    <t>AZUAQ-PP-19-0019</t>
  </si>
  <si>
    <t>Construction Work of Roza, Musafirkhana for (Male &amp; Female) at Dargah Syed Gambal Shah Lakyari village Talti Taluka Sehwan District Jamshoro 
(Revised on 17-09-2021)</t>
  </si>
  <si>
    <t>Jamshoro</t>
  </si>
  <si>
    <t>Approved
15.01.20</t>
  </si>
  <si>
    <t>AZUAQ-PP-19-0023</t>
  </si>
  <si>
    <t xml:space="preserve">Repair &amp; Maintenance of Dargah and Graveyard Qasim Shah Kuharo at Taluka Tando Adam 
(Revised on 17-09-2021) </t>
  </si>
  <si>
    <t xml:space="preserve">Sanghar </t>
  </si>
  <si>
    <t>AZUAQ-PP-21-0023</t>
  </si>
  <si>
    <t>Construction of Musafikhana &amp; Missing Faclities at Dargah Hazrat Ahmed Shah Lakyari Taluka New Saeedabad.</t>
  </si>
  <si>
    <t>Approved
17.09.21</t>
  </si>
  <si>
    <t>AZUAQ-PP-21-0024</t>
  </si>
  <si>
    <t>Extension of Ghouslye Dargah Khairpur Ranipur Taluka Sobhodero</t>
  </si>
  <si>
    <t>Approved
14.03.22</t>
  </si>
  <si>
    <t>AZUAQ-PP-21-0025</t>
  </si>
  <si>
    <t>Construction of Remaining work Jamia Masjid near Bungalow Pir Abdul Qadir Shah Jeelani Ranipur.</t>
  </si>
  <si>
    <t>Approved
07.03.22</t>
  </si>
  <si>
    <t>AZUAQ-PP-21-0026</t>
  </si>
  <si>
    <t>Construction of Roza, Masjid &amp; Musafirkhana at Dargah Syed Haider Ali Shah Bukhari UC Naich, Taluka Bakrani.</t>
  </si>
  <si>
    <t>AZUAQ-PP-21-0027</t>
  </si>
  <si>
    <t>Construction / Rehabilitation of Dargah Syed Sachal Shah Bukhari village Naoabad Taluka Bakrani.</t>
  </si>
  <si>
    <t>AZUAQ-PP-21-0028</t>
  </si>
  <si>
    <t>Construction of Masjid Jamia Imamia Sahib-ul-Asar near Khichi Imam Bargha, Bahar Shah City.</t>
  </si>
  <si>
    <t>AZUAQ-PP-21-0029</t>
  </si>
  <si>
    <t>Construction / Rehabilitation of Dargah Syed Juman Shah village Mahar Wada Taluka Bakrani.</t>
  </si>
  <si>
    <t>AZUAQ-PP-21-0030</t>
  </si>
  <si>
    <t>Rehabilitation of Imam Bargah Syed Ahmed Ali Shah Village Madbao Taluka Bakrani.</t>
  </si>
  <si>
    <t>AZUAQ-PP-21-0031</t>
  </si>
  <si>
    <t>Rehabilitation of Dargah Hazrat Wahl Shah i.e Allied Facilities  &amp; Re-Construction of Boundary wall of Gravyard at Gulistan-e-Sajjad, Qasimabad</t>
  </si>
  <si>
    <t>AZUAQ-PP-21-0032</t>
  </si>
  <si>
    <t xml:space="preserve">Rehabilitation of Jamia Masjid Jhol District Sanghar </t>
  </si>
  <si>
    <t>Sanghar</t>
  </si>
  <si>
    <t>AZUAQ-PP-21-0033</t>
  </si>
  <si>
    <t>Reconstruction of Dargah Tillan Shah Taluka Chohar Jamali.</t>
  </si>
  <si>
    <t>Sujawal</t>
  </si>
  <si>
    <t>25.000</t>
  </si>
  <si>
    <t>AZUAQ-PP-21-0034</t>
  </si>
  <si>
    <t>Rehabilitation &amp; Renovation of Dargahs,  Moullana Shah at Hoat Khan Jalbani, Syed Makan Shah,  Lalan Ghot &amp; Masjid Goth Sher Muhammad Abro, Mehrabpur.</t>
  </si>
  <si>
    <t>20.000</t>
  </si>
  <si>
    <t>AZUAQ-PP-21-0035</t>
  </si>
  <si>
    <t xml:space="preserve">Construction of Boundary wall &amp; Allied Facilities  at Dargah Sakhi Sarwar Model Colony Airport Raod. </t>
  </si>
  <si>
    <t>AZUAQ-PP-21-0036</t>
  </si>
  <si>
    <t>Rehabilitation of Dargah of Syed Abdul Rehman Shah Bukhari i.e Compound Wall of Adjacent Children Graveyard, U.C Lakha Manjhand.</t>
  </si>
  <si>
    <t>15.000</t>
  </si>
  <si>
    <t>AZUAQ-PP-21-0037</t>
  </si>
  <si>
    <t xml:space="preserve">Construction / Rehabilitation of Masjid &amp; Maddressa i.e Lavatory Block at Degan Bhurgri Taluka Kot Ghulam Muhammad. </t>
  </si>
  <si>
    <t>18.000</t>
  </si>
  <si>
    <t>AZUAQ-PP-21-0038</t>
  </si>
  <si>
    <t>Construction / Repair / Renovation of Dargah Miran Peer Baghdadi.</t>
  </si>
  <si>
    <t>30.000</t>
  </si>
  <si>
    <t>AZUAQ-PP-21-0039</t>
  </si>
  <si>
    <t>Construction / Repair / Renovation of Janaza Gha Bakara Peeri Singo Lane.</t>
  </si>
  <si>
    <t>AZUAQ-PP-21-0040</t>
  </si>
  <si>
    <t>Construction &amp; Provision of Allied Facilities  at Dargah Sain Fazlulllah Jatoi village Sono Jattoi UC Puranoabad.</t>
  </si>
  <si>
    <t>AZUAQ-PP-21-0041</t>
  </si>
  <si>
    <t>Construction &amp; Provision of Allied Facilities  at Dargah Sain Mehboob Shah village &amp; UC Mad Bhu.</t>
  </si>
  <si>
    <t>AZUAQ-PP-21-0042</t>
  </si>
  <si>
    <t>Construction &amp; Provision of Allied Facilities  at Dargah Shaeed Badshah village Haji Ghulam Shah UC Puranoabad.</t>
  </si>
  <si>
    <t>AZUAQ-PP-21-0043</t>
  </si>
  <si>
    <t>Construction &amp; Provision of Allied Facilities  at Dargah Mian Mangho village Mian Illyas Muhammad UC Fareedabad.</t>
  </si>
  <si>
    <t>AZUAQ-PP-21-0044</t>
  </si>
  <si>
    <t>Construction &amp; Provision of Allied Facilities  at Dargah Sain Hadiatullah Arijo village &amp; UC Arija.</t>
  </si>
  <si>
    <t>AZUAQ-PP-21-0045</t>
  </si>
  <si>
    <t>Construction &amp; Provision of Allied Facilities  at Dargah Sain Yousuf Shah Jillani UC Ratokot.</t>
  </si>
  <si>
    <t>AZUAQ-PP-21-0046</t>
  </si>
  <si>
    <t xml:space="preserve">Construction &amp; Provision of Allied Facilities  at Dargah Peer Saheed UC Pathan. </t>
  </si>
  <si>
    <t>AZUAQ-PP-21-0047</t>
  </si>
  <si>
    <t>Construction &amp; Provision of Allied Facilities  at Dargah Makhdoom Sakhi Shah Jamal Village balhreji UC Maenjodaro Taluka Dokri.</t>
  </si>
  <si>
    <t>AZUAQ-PP-21-0048</t>
  </si>
  <si>
    <t>Construction &amp; Provision of Allied Facilities  at Dargah Peer Mohban Shah Village Fatehpur Gaji Dero.</t>
  </si>
  <si>
    <t>AZUAQ-PP-21-0049</t>
  </si>
  <si>
    <t>Construction &amp; Provision of Allied Facilities  at Dargah Syed Noor Shah Village &amp; UC Pathan.</t>
  </si>
  <si>
    <t>AZUAQ-PP-21-0050</t>
  </si>
  <si>
    <t xml:space="preserve">Counstruction of Compound Wall wazookhana Musafirkhana &amp; Allied Facilites at Chitoree Gravyard.  </t>
  </si>
  <si>
    <t>35.000</t>
  </si>
  <si>
    <t>AZUAQ-PP-21-0051</t>
  </si>
  <si>
    <t>Construction of Compound Wall, Marble Flooring and Repair Renovation of Dargah Pir Haji Mehmood Shah Village Kaniya Kalohora Taluka Kandiaro.</t>
  </si>
  <si>
    <t>AZUAQ-PP-21-0052</t>
  </si>
  <si>
    <t xml:space="preserve">Repair / Renovation at Dargah Ain-ul-Haq Village Wazir Phulpoto U.C Agani and Construction of Compound Wall at Kamal Shah Graveyard Village &amp; UC Phull. </t>
  </si>
  <si>
    <t xml:space="preserve">Larkano </t>
  </si>
  <si>
    <t>AZUAQ-PP-21-0053</t>
  </si>
  <si>
    <t>Repair / Renovation Dargah Shamsi Badshah Village Pir Jo Goth Ward No.02, Masjid Mohram Soomro Muhalla Gharibabad ward No.05 Naudero, Masjid-e-Ali opposite G.P.S Hassan Pur Muhalla, Azizia Masjid near VIP Bakri,  Dargah Pir Hyder Shah village Warid Dino Machhi, Masjid at village Masu Dero UC Kohri &amp;  Masjid at Village Chahwan UC Bhaman Taluka Ratodero</t>
  </si>
  <si>
    <t>AZUAQ-PP-21-0054</t>
  </si>
  <si>
    <t xml:space="preserve">Construction &amp; Provision of Allied Facilities  at Dargah Nadar Shah and Salah Shah main Nadar Shah Muhalla Ratodero. </t>
  </si>
  <si>
    <t>Total Auqaf, Zakat, Ushr &amp; R.A (On-going) :-</t>
  </si>
  <si>
    <t>AZUAQ-PP-22-0015</t>
  </si>
  <si>
    <t>Construction of Musafirkhana, Wazookhana and Allied Facilitites at Dargah Ghosia Alia Ranipur Sharif and Construction of Mosque at Dargah Pir Haat Shah Jillani and Renovation of Jamia Masjid Moula Ali (AS) at Sagyoon Taluka Sobhodero</t>
  </si>
  <si>
    <t>AZUAQ-PP-22-0016</t>
  </si>
  <si>
    <t xml:space="preserve">Construction of Masjid Sharif and Renovation of Dargah Pir Hazoori village Lal Bux Kandhro Kingri and Compound Wall at Graveyard Allah Warayo Shah at Saddar-Ji-Bhatyoon, Taluka Kingri and Masjid at Babu Shah Muhammad Colony, District Khairpur </t>
  </si>
  <si>
    <t>AZUAQ-PP-22-0017</t>
  </si>
  <si>
    <t>Rehabilitation of Dargah Haji Pir Shah &amp; Construction of Boundary Wall around Dargah, Taluka Jam Nawaz Ali and Rehabilitation / Renovation of Dargah Madad Ali Shah &amp; Construction of Boundary Wall around Graveyard near Sugar Mill Sanghar</t>
  </si>
  <si>
    <t>AZUAQ-PP-22-0018</t>
  </si>
  <si>
    <t>Construction of Punnal Peer village Butt Serai UC Butt Serai, Taluka Mehar and Constt. of Dargah Haider Shah Jeelani and Reconstruction of Masjid village Seeta Road Taluka Khairpur Nathanshah</t>
  </si>
  <si>
    <t xml:space="preserve">Dadu </t>
  </si>
  <si>
    <t>AZUAQ-PP-22-0019</t>
  </si>
  <si>
    <t>Rehabilitation / Renovation of Haidri Jamia Masjid and Imam Bargah Village Mir Hassan Mari, Taluka Moro and Compound Wall and Paver Block in Janazagah at Graveryard Shaikh Taee (Pir Juberi) village Mirzanpur, Taluka Kandiaro and Renovation / Rehabilitation of Imam Bargah at Behlani Taluka Mehrabpur, District N.Feroze.</t>
  </si>
  <si>
    <t>AZUAQ-PP-22-0020</t>
  </si>
  <si>
    <t xml:space="preserve">Establishment of Islamic Library at Dargah Hazrat Abdullah Shah Ghazi, Clifton, Karachi </t>
  </si>
  <si>
    <t xml:space="preserve">Karachi </t>
  </si>
  <si>
    <t>AZUAQ-PP-22-0021</t>
  </si>
  <si>
    <t xml:space="preserve">Rehabilitation of Lal Bagh Sehwan Taluka Sehwan </t>
  </si>
  <si>
    <t>AZUAQ-PP-22-0022</t>
  </si>
  <si>
    <t xml:space="preserve">Construction of New Compound Wall and Allied Facilities at Dargah Shah Yaqeeq, District Sujawal </t>
  </si>
  <si>
    <t xml:space="preserve">Sujawal </t>
  </si>
  <si>
    <t>AZUAQ-PP-22-0023</t>
  </si>
  <si>
    <t>Additional Work of Dargah Makhdoom Sarwar Nooh (RA) Hala District Matiari</t>
  </si>
  <si>
    <t>AZUAQ-PP-22-0024</t>
  </si>
  <si>
    <t>Constt. of Dargah &amp; Allied Facilities Hazrat Bibi Maham (SA)Aghamano Graveyard District Badin.</t>
  </si>
  <si>
    <t>Total Auqaf, Zakat, Ushr &amp; R.A (New Schemes) :-</t>
  </si>
  <si>
    <t>Total Auqaf, Zakat, Ushr &amp; R.A :-</t>
  </si>
  <si>
    <t>BOARD OF REVENUE</t>
  </si>
  <si>
    <t>Gen.
Sr. No.</t>
  </si>
  <si>
    <t>Location of 
Scheme/ District</t>
  </si>
  <si>
    <r>
      <rPr>
        <b/>
        <u/>
        <sz val="12"/>
        <rFont val="Times New Roman"/>
        <family val="1"/>
      </rPr>
      <t>Status</t>
    </r>
    <r>
      <rPr>
        <b/>
        <sz val="12"/>
        <rFont val="Times New Roman"/>
        <family val="1"/>
      </rPr>
      <t xml:space="preserve">
</t>
    </r>
    <r>
      <rPr>
        <b/>
        <sz val="10"/>
        <rFont val="Times New Roman"/>
        <family val="1"/>
      </rPr>
      <t>Date of Approval</t>
    </r>
  </si>
  <si>
    <t>Target 
Date for Completion</t>
  </si>
  <si>
    <t>Actual Expendit-ure upto June, 21</t>
  </si>
  <si>
    <t>Estimated Expendit-
ure upto  
June' 22</t>
  </si>
  <si>
    <t>Throwfor-ward as on
01-07-22</t>
  </si>
  <si>
    <t>BUILDINGS</t>
  </si>
  <si>
    <t>(On-going Schemes)</t>
  </si>
  <si>
    <t>BORBR-PP-07-0001</t>
  </si>
  <si>
    <t>Construction of Office of District Registrar at Karachi and Sub-Registrar Offices (22 Nos) at Head Quarters all Districts in Sindh</t>
  </si>
  <si>
    <t>Approved 
26.03.08
(U/R)</t>
  </si>
  <si>
    <t>Total Buildings :-</t>
  </si>
  <si>
    <t>I.T. Schemes</t>
  </si>
  <si>
    <t>BORBR-PP-15-0003</t>
  </si>
  <si>
    <t>Preservation of Land Revenue Record &amp; Revamping of Survey Settlement Department Board of Revenue, Sindh (Preservation) (C:62.417 +R:424.466)(Revised on 20.08.09 &amp; Re-revised 25.11.15) (SDG #9)</t>
  </si>
  <si>
    <t>Approved
06.12.05</t>
  </si>
  <si>
    <t>BORBR-PP-14-0003</t>
  </si>
  <si>
    <t>Automation of Stamps &amp; Registration, 21 districts (Revised on 26.12.14 &amp; Re-revised on 08.02.22) (SDG #9)</t>
  </si>
  <si>
    <t>Approved
02.07.10</t>
  </si>
  <si>
    <t>Total I.T. Schemes :-</t>
  </si>
  <si>
    <t>Total Board of Revenue :-</t>
  </si>
  <si>
    <t>COOPERATIVE DEPARTMENT</t>
  </si>
  <si>
    <r>
      <t xml:space="preserve">Status
</t>
    </r>
    <r>
      <rPr>
        <b/>
        <sz val="12"/>
        <rFont val="Times New Roman"/>
        <family val="1"/>
      </rPr>
      <t>Date of Approval</t>
    </r>
  </si>
  <si>
    <t>Target 
Date for Comple-
tion</t>
  </si>
  <si>
    <t>Cooperative</t>
  </si>
  <si>
    <t>(On-Going Scheme)</t>
  </si>
  <si>
    <t>CODCD-PP-11-0001</t>
  </si>
  <si>
    <t>Construction of Sindh Government Cooperative College at Hyderabad (C:107.693+R:10.728)</t>
  </si>
  <si>
    <t>Approved
23.01.12 (U/R)</t>
  </si>
  <si>
    <t>Total On-going :-</t>
  </si>
  <si>
    <t>(New Scheme)</t>
  </si>
  <si>
    <t>CODCD-PP-22-0025</t>
  </si>
  <si>
    <t>NITA Crafts Development Multipurposed Cooperative Society Nasarpur</t>
  </si>
  <si>
    <t>Tando Allahyar</t>
  </si>
  <si>
    <t>June-22</t>
  </si>
  <si>
    <t>Total New Scheme :-</t>
  </si>
  <si>
    <t>Total Cooperative :-</t>
  </si>
  <si>
    <t xml:space="preserve">    PROVINCIAL </t>
  </si>
  <si>
    <t xml:space="preserve">CULTURE, TOURISM,  ANTIQUITIES &amp; ARCHIVES DEPARTMENT </t>
  </si>
  <si>
    <t>( Rs. In million)</t>
  </si>
  <si>
    <t>Culture</t>
  </si>
  <si>
    <t>CTACT PP- 16- 0006</t>
  </si>
  <si>
    <t>Auditorium Hall Rest House And Main Entrance Gate at Dargah Hazrat Sardar Ahmed Shah Lakyari Taluka Saeedabad District Matiari (Revised on 18.01.22).    (C86.833:+R:12.768)</t>
  </si>
  <si>
    <t>Approved 04.01.17</t>
  </si>
  <si>
    <t>CTACT PP- 20- 0001</t>
  </si>
  <si>
    <t>Establishment of Amjad Sabri Institute of Sufi Music and Qawali at Karachi.(Revised on 17.09.20)        (C:24.277+R:25.129)</t>
  </si>
  <si>
    <t>Approved 22.08.17</t>
  </si>
  <si>
    <t>CTACT PP- 20- 0002</t>
  </si>
  <si>
    <t>Missing Allied facilities of Cultural Complex at Sukkur. (Revised 18.02.21 (C:124.650+R:53.850)</t>
  </si>
  <si>
    <t>Sukkur</t>
  </si>
  <si>
    <t>CTACT PP- 20- 0003</t>
  </si>
  <si>
    <t>Acceleration of  Additional Facilities at Culture Center Kamal Dero. (Revised on 17.09.20) (C:82.769+R:14.914)</t>
  </si>
  <si>
    <t>CTACT PP- 20- 0005</t>
  </si>
  <si>
    <t xml:space="preserve">Provision of Missing Allied Facilities in Culture Complex at Umerkot (Revised 24.12.20) (C:69.008+R:20.571) </t>
  </si>
  <si>
    <t>Umerkot</t>
  </si>
  <si>
    <t>Approved 14.11.19</t>
  </si>
  <si>
    <t>CTACT PP- 19- 0026</t>
  </si>
  <si>
    <t>Provision of Missing Allied Facilities in Culture Complex at Nawabshah. (C:45.230+R:4.770)</t>
  </si>
  <si>
    <t>S.B.A</t>
  </si>
  <si>
    <t xml:space="preserve">Approved 14.11.19      </t>
  </si>
  <si>
    <t>CTACT PP- 20- 0006</t>
  </si>
  <si>
    <t>Provision of Missing Allied Facilities in Culture Centre at Kotri. (Revised on 24.12.20) (C:57.918+R:14.172)</t>
  </si>
  <si>
    <t xml:space="preserve">Provision of Missing Allied Facilities in Library at Sujawal. (Revised on 24.12.20) (C:39.909+R:26.905)  </t>
  </si>
  <si>
    <t>CTACT PP- 20- 0008</t>
  </si>
  <si>
    <t xml:space="preserve">Provision of Missing Allied Facilities in Library at K.N. Shah. (Revised on 24.12.20) (C:64.555+R:28.108) </t>
  </si>
  <si>
    <t>Dadu</t>
  </si>
  <si>
    <t>CTACT PP- 20- 0009</t>
  </si>
  <si>
    <t xml:space="preserve">Provision of Missing Allied Facilities &amp; External Development in Guest House for Artists and Writers at Hyderabad  and in Majid Bhurgari Language Engineering Center at Hyderabad (Revised on 24.12.20) (C:77.471+R:15.252) </t>
  </si>
  <si>
    <t>CTACT PP- 20- 0010</t>
  </si>
  <si>
    <t xml:space="preserve">Provision of Missing Allied Facilities &amp; Construction of Auditorium Hall and Waiting area at Dargah  Jaral Shah, Taluka Larkano District Larkano (Revised on 24.12.20) (C:66.116+R:6.177) </t>
  </si>
  <si>
    <t>CTACT PP- 19- 28</t>
  </si>
  <si>
    <t>Provision of Additional Allied Facilities &amp; External Development at Sindh Institute for Music &amp; Performing Arts  &amp; DR. N.A Balouch Institute at Jamshoro. (C:60.277+R:8.683)</t>
  </si>
  <si>
    <t>Approved 26.08.21</t>
  </si>
  <si>
    <t>CTACT PP- 19- 0030</t>
  </si>
  <si>
    <t>Establishment of Culture Centre at Moro. (C:38.378+R:14.622)</t>
  </si>
  <si>
    <t xml:space="preserve">Approved 14.11.19  </t>
  </si>
  <si>
    <t>CTACT PP- 19- 0031</t>
  </si>
  <si>
    <t>Establishment of Muhammad Ibrahim Joyo Translation Bureau at Jamshoro. (C:6.730+R:32.102)</t>
  </si>
  <si>
    <t>CTACT PP- 19- 0032</t>
  </si>
  <si>
    <t>Provision of Missing Allied Facilities in Sindhi Dictionary Board, Hyderabad (R:38.265)</t>
  </si>
  <si>
    <t>CTACT PP- 20- 0011</t>
  </si>
  <si>
    <t xml:space="preserve">Establishment of Model Library in Gulzar Khalil, District Umerkot (Revised 24.12.20) (C:73.844+R:21.055) </t>
  </si>
  <si>
    <t>CTACT PP- 21- 0055</t>
  </si>
  <si>
    <t>Extension of Shams-Ul-Ulamma Daudpoto Library and Mumtaz Mirza Auditorium at Hyderabad. (C:67.126+R:30.307)</t>
  </si>
  <si>
    <t>Approved
26.08.21</t>
  </si>
  <si>
    <t>CTACT PP- 21- 0056</t>
  </si>
  <si>
    <t>Establishment of Auditorium at Badin. (C:37.424+R:12.163)</t>
  </si>
  <si>
    <t>CTACT PP- 21- 0057</t>
  </si>
  <si>
    <t>Provision of Allied Facilities at Public Library at Kandhkot District Kashmore. (C:33.780+R:5.794)</t>
  </si>
  <si>
    <t>CTACT PP- 21- 0058</t>
  </si>
  <si>
    <t>Provision of Allied Facilities at Cultural Complex  Tando Allah Yar. (C:48.886+R:15.131)</t>
  </si>
  <si>
    <t>T. A. Yar</t>
  </si>
  <si>
    <t>CTACT PP- 21- 0059</t>
  </si>
  <si>
    <t>Provision of Allied Facilities at  Cultural Complex Thatta. (C:64.564+R:14.941)</t>
  </si>
  <si>
    <t>Thatta</t>
  </si>
  <si>
    <t>CTACT PP- 21- 0060</t>
  </si>
  <si>
    <t>Provision of Allied Facilities at  Cultural Complex Sanghar. (C:46.968+R:12.741)</t>
  </si>
  <si>
    <t>CTACT PP- 21-0061</t>
  </si>
  <si>
    <t>Provision of Allied Facilities at  Culture Center Thano Bula Khan. (C:25.995+R:5.670)</t>
  </si>
  <si>
    <t>CTACT-PP-22-0026</t>
  </si>
  <si>
    <t>Construction of Library / Cultural Centre &amp; Museum at Luari Sharif District Badin.</t>
  </si>
  <si>
    <t>Total Culture (On-going):-</t>
  </si>
  <si>
    <t>CTACT-PP-22-0027</t>
  </si>
  <si>
    <t>Construction of Children Library &amp; Book Shop and Provision Allied Facilities at Dargah Hazrat Allama Mian Ghulam Muhammad Mahesar at Kamal Dero Taluka Gambat District Khairpur</t>
  </si>
  <si>
    <t>Total Culture (New Schemes):-</t>
  </si>
  <si>
    <t>Culture (On-going+New Schemes):-</t>
  </si>
  <si>
    <t>Tourism</t>
  </si>
  <si>
    <t>CTATS PP- 17- 0008</t>
  </si>
  <si>
    <t xml:space="preserve">Development of Summer Resorts at Gorakh Hills District Dadu (Re-Revised on 12.01.18) (C:2814.000+R:232.000) </t>
  </si>
  <si>
    <t>Approved 11.03.16
(U/R)</t>
  </si>
  <si>
    <t>CTATS PP- 17- 0009</t>
  </si>
  <si>
    <t>Establishment of Motels, Improvement / Renovation of existing Motels / Resorts in Sindh at Sehwan, Thatta including Umerkot (Revised on 21.03.18) (C:574.181+R:60.937)</t>
  </si>
  <si>
    <t xml:space="preserve">Jamshoro, Thatta &amp; Umerkot   </t>
  </si>
  <si>
    <t>Approved
09.08.12</t>
  </si>
  <si>
    <t>CTATS PP- 19- 0033</t>
  </si>
  <si>
    <t xml:space="preserve">Establishment  &amp; Improvement of Sambara Inn Larkano (Revised on 29.05.20) (C:127.516+R:20.308) </t>
  </si>
  <si>
    <t>Approved
22.08.17</t>
  </si>
  <si>
    <t>CTATS PP- 20- 0012</t>
  </si>
  <si>
    <t xml:space="preserve">Missing Allied Facilities Motel at Hawksbay Karachi. (Revised on 17.09.20) (C:87.775+R:11.124) </t>
  </si>
  <si>
    <t>CTATS PP- 20- 0013</t>
  </si>
  <si>
    <t>Missing Allied Facilities for Motel and Information Centre at Mohen-Jo-Daro, Larkano. (Revised on 17.09.20) (C:86.830+R:11.275)</t>
  </si>
  <si>
    <t>CTATS PP- 19- 0035</t>
  </si>
  <si>
    <t>Provision of Missing Allied  Facilities &amp;  Sewerage system at Tourism Sites of Thatta (Haleji Lake &amp; Shahjahan Restaurant) (C:77.000+R:3.000)</t>
  </si>
  <si>
    <t>CTATS PP- 19- 0036</t>
  </si>
  <si>
    <t>Provision of Missing Allied facilities and Extension of Pakistan Institute of Tourism &amp; Hotel Management (PITHM) Karachi C:18.159+R:11.628)</t>
  </si>
  <si>
    <t xml:space="preserve">Approved 26.8.21 </t>
  </si>
  <si>
    <t>CTATS PP- 19- 0037</t>
  </si>
  <si>
    <t>Provision of Missing Allied Facilities and Up-liftment of Old Bungalows at Keenjhar Lake, Thatta. (C:31.002+R:8.998)</t>
  </si>
  <si>
    <t xml:space="preserve">Approved 14.11.19 </t>
  </si>
  <si>
    <t>CTATS PP- 21- 0062</t>
  </si>
  <si>
    <t>Provision for Making Replica Model of  World Heritage Site Mohen Jo Daro for Tourists District Larkano.</t>
  </si>
  <si>
    <t>Approved
18.01.22</t>
  </si>
  <si>
    <t>Total Tourism (On-going):-</t>
  </si>
  <si>
    <t xml:space="preserve">Antiquities </t>
  </si>
  <si>
    <t>CTATS PP- 19- 0038</t>
  </si>
  <si>
    <t>Conservation / Restoration / Preservation of Retaining Wall and Dangerous Structures of  Pucca Fort, Hyderabad (Re-Revised on 29.05.20) (C:388.212+R:20.501)</t>
  </si>
  <si>
    <t>Approved
09.03.18</t>
  </si>
  <si>
    <t>CTATS PP- 10- 0001</t>
  </si>
  <si>
    <t xml:space="preserve">Conservation / Rehabilitation of  Mitha Ram Hostel, Karachi (C:47.231+R:39.645) </t>
  </si>
  <si>
    <t>Approved
19.08.10
(U/R)</t>
  </si>
  <si>
    <t>CTATS PP- 17- 0010</t>
  </si>
  <si>
    <t xml:space="preserve">Provision of Missing Facilities at Kashi Institute Bhitshah and Conservation &amp; Restoration of Dabgeer Mosque at Thatta (Revised on 25.04.18) (C:237.418+R:60.000) </t>
  </si>
  <si>
    <t>Thatta &amp; Matiari</t>
  </si>
  <si>
    <t xml:space="preserve">Approved 25.04.18  </t>
  </si>
  <si>
    <t>CTATS PP- 19- 0039</t>
  </si>
  <si>
    <t>Protection, Preservation &amp; Conservation of Tomb of Jam Nizamuddin in Makli Necropolis. (C:128.161+R:5.690)</t>
  </si>
  <si>
    <t>Approved
29.05.20</t>
  </si>
  <si>
    <t>CTATS PP- 19- 0040</t>
  </si>
  <si>
    <t>Establishment of Digitization &amp; Conservation Laboratory for Providing Physical Treatments, Testing, Cleaning and Protecting of Decaying Artifacts, i.e. Stones, Coins, Manuscripts etc (C:21.978+R:75.100)</t>
  </si>
  <si>
    <t>CTATS PP- 19- 0041</t>
  </si>
  <si>
    <t>Missing Allied Facilities at Site Office Bhodesar, Nagarparkar   (C:29.398+R:5.087)</t>
  </si>
  <si>
    <t xml:space="preserve">Approved 26.8.21                     </t>
  </si>
  <si>
    <t>CTATS PP- 20- 0015</t>
  </si>
  <si>
    <t>Provision of Additional Allied Facilities &amp; External Development of Sub-office of Antiquities &amp; Archaeological Museum Sukkur. (Revised on 24.12.20) (C:74.034+R:15.604)</t>
  </si>
  <si>
    <t>CTATS PP- 17- 0011</t>
  </si>
  <si>
    <t>Construction of Jain Dharam Mandir Village Godi Taluka Nagarparkar,  at Tharparkar (Conservation)</t>
  </si>
  <si>
    <t>Approved 03.01.18</t>
  </si>
  <si>
    <t>CTAANPP-21- 0063</t>
  </si>
  <si>
    <t>Restoration &amp; Preservation of Shah Jahan Mosque at Thatta.</t>
  </si>
  <si>
    <t>CTAAN PP-21- 0064</t>
  </si>
  <si>
    <t>Conservation &amp; Restoration of Khudabad Masjid at District Dadu.</t>
  </si>
  <si>
    <t>CTAAN PP- 21- 0065</t>
  </si>
  <si>
    <t>Improvement of Interior of Umerkot Fort &amp; Preservation of Rest House District Umerkot.</t>
  </si>
  <si>
    <t>CTAAN PP- 21- 0067</t>
  </si>
  <si>
    <t xml:space="preserve">Construction of Compound Wall of  Protected Heritage of Graveyards. </t>
  </si>
  <si>
    <t>CTAAN-PP-22-0028</t>
  </si>
  <si>
    <t xml:space="preserve">Rehabilitation of Archaeological Museum &amp; Missing Facilities at Umerkot (C:85.009+R:14.539) (ADP No.75 of 2018-19) (For Liabilities) </t>
  </si>
  <si>
    <t>Approved 26.02.18</t>
  </si>
  <si>
    <t>Total Antiquities (On-going):-</t>
  </si>
  <si>
    <t>CTAAN-PP-21-0066</t>
  </si>
  <si>
    <t>Establishment of Sindh Archaeology &amp; Anthropology Center of Excellence  including Residential Facilities at Gharo Campus, Thatta.</t>
  </si>
  <si>
    <t>Total Antiquities (New):-</t>
  </si>
  <si>
    <t>Antiquities (On-going+New Schemes):-</t>
  </si>
  <si>
    <t xml:space="preserve">Archives </t>
  </si>
  <si>
    <t>CTAAC-PP-17-0012</t>
  </si>
  <si>
    <t>Preservation of Precious &amp; Scared Manuscripts/ Papers at Library &amp; Museum of M.A.R.S (R.A) Cultural Education &amp; Development of Trust, District Khairpur.(R:75.000)</t>
  </si>
  <si>
    <t>Approved
04.06.18</t>
  </si>
  <si>
    <t>June- 24</t>
  </si>
  <si>
    <t>CTAAC-PP-21-0068</t>
  </si>
  <si>
    <t>Digitalization and Web Based Cataloging and Compilation of Existing Records at various places (C:0.000+R:95.000)</t>
  </si>
  <si>
    <t>CTAAC-PP-21-0069</t>
  </si>
  <si>
    <t>Establishment of Sindh Cultural Mart at Sindh Archives Karachi (C:23.435+R:6.338)</t>
  </si>
  <si>
    <t>Total Archives (On-going):-</t>
  </si>
  <si>
    <t>Total CTA&amp;A Department (On-Going Schemes):-</t>
  </si>
  <si>
    <t>Total CTA&amp;A Department (New Schemes):-</t>
  </si>
  <si>
    <t>Total CTA&amp;A Department (On-going+New Schemes) :-</t>
  </si>
  <si>
    <t>EDUCATION SECTOR</t>
  </si>
  <si>
    <t>Revised 
Allocation
 2021-22</t>
  </si>
  <si>
    <t xml:space="preserve">Total    </t>
  </si>
  <si>
    <t>I. SCHOOL EDUCATION &amp; LITERACY</t>
  </si>
  <si>
    <t>Elementary Education</t>
  </si>
  <si>
    <t>SEDEE-PP-07-0002</t>
  </si>
  <si>
    <t>Up-gradation of Primary Schools to Middle Schools in Sindh (2007-08 Programme) (460 Units)
(C: 1192.705 + R:109.020) (SDG#4)</t>
  </si>
  <si>
    <t>Approved
31.01.08
(U/R)</t>
  </si>
  <si>
    <t>SEDEE-PP-07-0003</t>
  </si>
  <si>
    <t>Construction of Two Rooms Shelterless Primary Schools in Sindh  (2007-08 Programme) (450 Units ) (C:468.152 + R: 53.550) (SDG#4)</t>
  </si>
  <si>
    <t>SEDEE-PP-07-0004</t>
  </si>
  <si>
    <t>Introduction of Computer Education in Middle Schools in Sindh  (2007-08 Programme) (230 Units)(C: 236.042 + R: 289.340) (SDG#4)</t>
  </si>
  <si>
    <t>SEDEE-PP-17-0013</t>
  </si>
  <si>
    <t>Up-gradation of Primary Schools to Middle Schools, District Thatta (05 Units) (C:47.391 + R:7.500 ) (SDG#4)</t>
  </si>
  <si>
    <t>Approved
11.07.17</t>
  </si>
  <si>
    <t>SEDEE-PP-20-0016</t>
  </si>
  <si>
    <t>Rehabilitation/ Expansion/ Improvement of High Priority 4560 Schools (Primary / Elementary Schools) (84 Units) (C:486.970+R:95.330) (Revised on 22.04.2021 ) (SDG#4)</t>
  </si>
  <si>
    <t>Karachi (M)</t>
  </si>
  <si>
    <t>Approved
26.1.18</t>
  </si>
  <si>
    <t>SEDEE-PP-17-0017</t>
  </si>
  <si>
    <t>Rehabilitation/ Expansion/ Improvement of High Priority 4560 Schools (Primary / Elementary Schools) (68 Units) (SDG#4)</t>
  </si>
  <si>
    <t>T.M.Khan</t>
  </si>
  <si>
    <t>SEDEE-PP-21-0070</t>
  </si>
  <si>
    <t>Rehabilitation / Expansion/ Improvement of High Priority 4560 Schools (Primary / Elementary Schools) (118 Units) (C:261.868+R:68.587) (SDG#4)</t>
  </si>
  <si>
    <t>SEDEE-PP-17-0021</t>
  </si>
  <si>
    <t>Rehabilitation / Expansion/ Improvement of High Priority 4560 Schools (Primary / Elementary Schools)  (96 Units) (SDG#4)</t>
  </si>
  <si>
    <t>SEDEE-PP-17-0022</t>
  </si>
  <si>
    <t>Rehabilitation / Expansion/ Improvement of High Priority 4560 Schools (Primary / Elementary Schools)  (82 Units) (C:334.274+R:33.620) (SDG#4)</t>
  </si>
  <si>
    <t>SEDEE-PP-17-0024</t>
  </si>
  <si>
    <t>Rehabilitation/ Expansion/ Improvement of High Priority 4560 Schools (Primary / Elementary Schools)  (196 Units) (C:923.891+R:108.902) (SDG#4)</t>
  </si>
  <si>
    <t>SEDEE-PP-17-0025</t>
  </si>
  <si>
    <t>Rehabilitation/ Expansion/ Improvement of High Priority 4560 Schools (Primary / Elementary Schools) (185 Units) (SDG#4)</t>
  </si>
  <si>
    <t>N. Feroze</t>
  </si>
  <si>
    <t xml:space="preserve">Approved
26.01.18 </t>
  </si>
  <si>
    <t>SEDEE-PP-17-0026</t>
  </si>
  <si>
    <t>Rehabilitation/ Expansion/ Improvement of High Priority 4560 Schools (Primary / Elementary Schools) (191 Units) (C:1022.768+R:23.592) (SDG#4)</t>
  </si>
  <si>
    <t>SEDEE-PP-17-0027</t>
  </si>
  <si>
    <t>Rehabilitation/ Expansion/ Improvement of High Priority 4560 Schools (Primary / Elementary Schools)  (169 Units) (C:751.686+R:575.141) (SDG#4)</t>
  </si>
  <si>
    <t>SEDEE-PP-17-0030</t>
  </si>
  <si>
    <t>Rehabilitation/ Expansion/ Improvement of High Priority 4560 Schools (Primary / Elementary Schools) (147 Units) (C:713.202+R:176.794) (SDG#4)</t>
  </si>
  <si>
    <t>Kamber</t>
  </si>
  <si>
    <t>SEDEE-PP-17-0031</t>
  </si>
  <si>
    <t>Rehabilitation/ Expansion/ Improvement of High Priority 4560 Schools (Primary / Elementary Schools) (155 Units) (C:1101.709+R:168.328) (SDG#4)</t>
  </si>
  <si>
    <t>Shikarpur</t>
  </si>
  <si>
    <t>SEDEE-PP-17-0032</t>
  </si>
  <si>
    <t>Rehabilitation/ Expansion/ Improvement of High Priority 4560 Schools (Primary / Elementary Schools)  (182 Units) (SDG#4)</t>
  </si>
  <si>
    <t>SEDEE-PP-17-0033</t>
  </si>
  <si>
    <t>Rehabilitation/ Expansion/ Improvement of High Priority 4560 Schools (Primary / Elementary Schools)  (157 Units) (C:882.457+R:88.920) (SDG#4)</t>
  </si>
  <si>
    <t>SEDEE-PP-19-0042</t>
  </si>
  <si>
    <t>Construction of Six Room Buildings for Shelterless Primary Schools (01 Unit) (C: 12.720 + R: 1.210) (SDG#4)</t>
  </si>
  <si>
    <t>Approved
01.09.21</t>
  </si>
  <si>
    <t>SEDEE-PP-19-0044</t>
  </si>
  <si>
    <t>Construction of Six Room Buildings for Shelterless Primary Schools (01 Unit) (C: 12.597 + R: 1.210) (SDG#4)</t>
  </si>
  <si>
    <t>Approved
28.08.19
(U/R)</t>
  </si>
  <si>
    <t>SEDEE-PP-19-0045</t>
  </si>
  <si>
    <t>Construction of Six Room Buildings for Shelterless Primary Schools (01 Unit) (C: 12.374 + R: 1.210) (SDG#4)</t>
  </si>
  <si>
    <t>Ghotki</t>
  </si>
  <si>
    <t>Approved
28.08.19</t>
  </si>
  <si>
    <t>SEDEE-PP-19-0046</t>
  </si>
  <si>
    <t>Rehabilitation of High Enrollment Dangerous Primary Schools with Additional Class Rooms and Provision of Missing Facilities (06 Units) (SDG#4)</t>
  </si>
  <si>
    <t>Approved
28.08.19 (U/R)</t>
  </si>
  <si>
    <t>SEDEE-PP-19-0047</t>
  </si>
  <si>
    <t>Rehabilitation of High Enrollment Dangerous Primary Schools with Additional Class Rooms and Provision of Missing Facilities (05 Units) (SDG#4)</t>
  </si>
  <si>
    <t>SEDEE-PP-19-0048</t>
  </si>
  <si>
    <t xml:space="preserve">Approved
28.08.19 </t>
  </si>
  <si>
    <t>SEDEE-PP-19-0049</t>
  </si>
  <si>
    <t>Rehabilitation of High Enrollment Dangerous Primary Schools with Additional Class Rooms and Provision of Missing Facilities (04 Units) (SDG#4)</t>
  </si>
  <si>
    <t>T.A.Yar</t>
  </si>
  <si>
    <t>SEDEE-PP-19-0050</t>
  </si>
  <si>
    <t>SEDEE-PP-19-0051</t>
  </si>
  <si>
    <t>Rehabilitation of High Enrollment Dangerous Primary Schools with Additional Class Rooms and Provision of Missing Facilities (03 Units) (SDG#4)</t>
  </si>
  <si>
    <t>Karachi (E)</t>
  </si>
  <si>
    <t>Construction of Building for Shelterless Primary School (01 Unit) (C:13.955 + R:1.379) (SDG#4)</t>
  </si>
  <si>
    <t>Approved
06.10.21</t>
  </si>
  <si>
    <t>SEDEE-PP-19-0053</t>
  </si>
  <si>
    <t>Construction of Buildings for Shelterless Primary Schools (02 Units) (C: 26.549 + R: 2.758) (SDG#4))</t>
  </si>
  <si>
    <t>SEDEE-PP-19-0054</t>
  </si>
  <si>
    <t>Construction of Building for Shelterless Primary School (01 Unit) (C:13.980 + R:1.379) (SDG#4)</t>
  </si>
  <si>
    <t>SEDEE-PP-19-0055</t>
  </si>
  <si>
    <t>Construction of Building for Shelterless Primary School (01 Unit) (C:13.681 + R:1.379) (SDG#4)</t>
  </si>
  <si>
    <t xml:space="preserve">Matiari </t>
  </si>
  <si>
    <t>SEDEE-PP-19-0056</t>
  </si>
  <si>
    <t>Construction of Building for Shelterless Primary School (01 Unit) (C:13.975 + R:1.379) (SDG#4)</t>
  </si>
  <si>
    <t>SEDEE-PP-19-0057</t>
  </si>
  <si>
    <t>Construction of Buildings for Shelterless Primary Schools (03 Units) (C:41.391 + R:4.137) (SDG#4)</t>
  </si>
  <si>
    <t>SEDEE-PP-19-0058</t>
  </si>
  <si>
    <t>Construction of Buildings for Shelterless Primary Schools (04 Units) (C:56.017 + R:5.516) (SDG#4)</t>
  </si>
  <si>
    <t>SEDEE-PP-19-0059</t>
  </si>
  <si>
    <t>Construction of Buildings for Shelterless Primary Schools 02 Units) (C:27.725 + R:2.758) (SDG#4)</t>
  </si>
  <si>
    <t>SEDEE-PP-19-0060</t>
  </si>
  <si>
    <t>Construction of Buildings for Shelterless Primary Schools (04 Units) (C:55.445 + R:5.516) (SDG#4)</t>
  </si>
  <si>
    <t>Approved
02.12.21</t>
  </si>
  <si>
    <t>SEDEE-PP-19-0061</t>
  </si>
  <si>
    <t>Construction of Buildings for Shelterless Primary Schools (04 Units) (56.003 + R:5.516) (SDG#4)</t>
  </si>
  <si>
    <t>SEDEE-PP-19-0062</t>
  </si>
  <si>
    <t>Construction of Buildings for Shelterless Primary Schools (04 Units) (C:54.954 + R:5.516) (SDG#4)</t>
  </si>
  <si>
    <t>Approved
08.09.21</t>
  </si>
  <si>
    <t>SEDEE-PP-19-0063</t>
  </si>
  <si>
    <t>Construction of Buildings for Shelterless Primary Schools (04 Units) (C:55.937 + R:5.516) (SDG#4)</t>
  </si>
  <si>
    <t>SEDEE-PP-19-0064</t>
  </si>
  <si>
    <t>Construction of Buildings for Shelterless Primary Schools (04 Units) (C:56.057 + R:5.516) (SDG#4)</t>
  </si>
  <si>
    <t>SEDEE-PP-19-0065</t>
  </si>
  <si>
    <t>Construction of Buildings for Shelterless Primary Schools (05 Units) (C:69.745 + R:6.895) (SDG#4)</t>
  </si>
  <si>
    <t>SEDEE-PP-19-0066</t>
  </si>
  <si>
    <t>Construction of Buildings for Shelterless Primary Schools (04 Units) (C:56.083 + R:5.516)  (SDG#4)</t>
  </si>
  <si>
    <t>SEDEE-PP-19-0067</t>
  </si>
  <si>
    <t>Construction of Buildings for Shelterless Primary Schools (02 Units) (C:27.187 + R:2.758)  (SDG#4)</t>
  </si>
  <si>
    <t>SEDEE-PP-19-0068</t>
  </si>
  <si>
    <t>Construction of Buildings for Shelterless Primary Schools (06 Units) (C:81.463 + R:8.274) (SDG#4)</t>
  </si>
  <si>
    <t>SEDEE-PP-19-0069</t>
  </si>
  <si>
    <t>Construction of Buildings for Shelterless Primary Schools (06 Units) (C:79.858 + R:8.274) (SDG#4)</t>
  </si>
  <si>
    <t>SEDEE-PP-19-0070</t>
  </si>
  <si>
    <t>Construction of Buildings for Shelterless Primary Schools (02 Units) (C:27.820 + R:2.758) (SDG#4)</t>
  </si>
  <si>
    <t>SEDEE-PP-19-0071</t>
  </si>
  <si>
    <t>Construction of Buildings for Shelterless Primary Schools (03 Units) (C:42.061 + R: 4.137) (SDG#4)</t>
  </si>
  <si>
    <t>SEDEE-PP-19-0072</t>
  </si>
  <si>
    <t>Construction of Buildings for Shelterless Primary Schools (03 Units) (C:41.731 + R:4.137) (SDG#4)</t>
  </si>
  <si>
    <t>SEDEE-PP-19-0073</t>
  </si>
  <si>
    <t>Construction of Buildings for Shelterless Primary Schools (06 Units) (C:83.795 + R: 8.274)  (SDG#4)</t>
  </si>
  <si>
    <t>SEDEE-PP-19-0074</t>
  </si>
  <si>
    <t>Rehabilitation / Reconstruction of High Enrollment Dangerous Primary / Elementary Schools and Provision of Missing Facilities (SDG#4)</t>
  </si>
  <si>
    <t>SEDEE-PP-19-0075</t>
  </si>
  <si>
    <t>SEDEE-PP-19-0076</t>
  </si>
  <si>
    <t>SEDEE-PP-19-0077</t>
  </si>
  <si>
    <t>SEDEE-PP-19-0078</t>
  </si>
  <si>
    <t>Rehabilitation / Reconstruction of High Enrollment Dangerous Primary / Elementary Schools and Provision of Missing Facilities (C:48.118 + R:0.214) (SDG#4)</t>
  </si>
  <si>
    <t>SEDEE-PP-19-0079</t>
  </si>
  <si>
    <t>Rehabilitation / Reconstruction of High Enrollment Dangerous Primary / Elementary Schools and Provision of Missing Facilities (C:64.308 + R:0.686) (SDG#4)</t>
  </si>
  <si>
    <t>SEDEE-PP-19-0080</t>
  </si>
  <si>
    <t>Rehabilitation / Reconstruction of High Enrollment Dangerous Primary / Elementary Schools and Provision of Missing Facilities (C:82.099 + R:2.070) (SDG#4)</t>
  </si>
  <si>
    <t>SEDEE-PP-19-0081</t>
  </si>
  <si>
    <t>Rehabilitation / Reconstruction of High Enrollment Dangerous Primary / Elementary Schools and Provision of Missing Facilities (C:68.663 + R:3.910) (SDG#4)</t>
  </si>
  <si>
    <t>SEDEE-PP-19-0082</t>
  </si>
  <si>
    <t>Rehabilitation / Reconstruction of High Enrollment Dangerous Primary / Elementary Schools and Provision of Missing Facilities (C:73.940 + R:2.519) (SDG#4)</t>
  </si>
  <si>
    <t>SEDEE-PP-19-0083</t>
  </si>
  <si>
    <t>SEDEE-PP-19-0084</t>
  </si>
  <si>
    <t>SEDEE-PP-19-0085</t>
  </si>
  <si>
    <t>SEDEE-PP-19-0086</t>
  </si>
  <si>
    <t>SEDEE-PP-19-0087</t>
  </si>
  <si>
    <t>SEDEE-PP-19-0088</t>
  </si>
  <si>
    <t>SEDEE-PP-19-0089</t>
  </si>
  <si>
    <t>SEDEE-PP-19-0090</t>
  </si>
  <si>
    <t>SEDEE-PP-19-0091</t>
  </si>
  <si>
    <t>SEDEE-PP-19-0092</t>
  </si>
  <si>
    <t>SEDEE-PP-19-0093</t>
  </si>
  <si>
    <t>Karachi (Kor)</t>
  </si>
  <si>
    <t>SEDEE-PP-19-0094</t>
  </si>
  <si>
    <t>Karachi (W)</t>
  </si>
  <si>
    <t>SEDEE-PP-19-0095</t>
  </si>
  <si>
    <t>Karachi (C)</t>
  </si>
  <si>
    <t>SEDEE-PP-19-0096</t>
  </si>
  <si>
    <t>Karachi (S)</t>
  </si>
  <si>
    <t>SEDEE-PP-19-0097</t>
  </si>
  <si>
    <t>Karachi (Kea)</t>
  </si>
  <si>
    <t>SEDEE-PP-19-0098</t>
  </si>
  <si>
    <t xml:space="preserve">Up-gradation of Primary Schools to Elementary Schools (03 Units)  (C:45.197 + R:7.596) (SDG#4) </t>
  </si>
  <si>
    <t>SEDEE-PP-19-0099</t>
  </si>
  <si>
    <t xml:space="preserve">Up-gradation of Primary Schools to Elementary Schools (03 Units)  (C:44.428 + R:7.596) (SDG#4) </t>
  </si>
  <si>
    <t>SEDEE-PP-19-0100</t>
  </si>
  <si>
    <t xml:space="preserve">Up-gradation of Primary Schools to Elementary Schools (04 Units) (C:52.271 + R:10.128) (SDG#4) </t>
  </si>
  <si>
    <t>SEDEE-PP-19-0101</t>
  </si>
  <si>
    <t xml:space="preserve">Up-gradation of Primary Schools to Elementary Schools (04 Units) (C: 58.758 + R: 7.172) (SDG#4) </t>
  </si>
  <si>
    <t>SEDEE-PP-19-0102</t>
  </si>
  <si>
    <t xml:space="preserve">Up-gradation of Primary Schools to Elementary Schools (04 Units) (C:58.099 + R:7.630)  (SDG#4) </t>
  </si>
  <si>
    <t>SEDEE-PP-19-0103</t>
  </si>
  <si>
    <t xml:space="preserve">Up-gradation of Primary Schools to Elementary Schools (05 Units)  (75.110 + R:12.660) (SDG#4) </t>
  </si>
  <si>
    <t>SEDEE-PP-19-0104</t>
  </si>
  <si>
    <t xml:space="preserve">Up-gradation of Primary Schools to Elementary Schools (04 Units) (C:54.832 + R:10.128) (SDG#4) </t>
  </si>
  <si>
    <t>SEDEE-PP-19-0105</t>
  </si>
  <si>
    <t xml:space="preserve">Up-gradation of Primary Schools to Elementary Schools (05 Units) (C:69.710 + R:12.660) (SDG#4) </t>
  </si>
  <si>
    <t>SEDEE-PP-19-0106</t>
  </si>
  <si>
    <t xml:space="preserve">Up-gradation of Primary Schools to Elementary Schools (05 Units) (C:68.669 + R:12.285) (SDG#4) </t>
  </si>
  <si>
    <t>SEDEE-PP-19-0107</t>
  </si>
  <si>
    <t>Up-gradation of Primary Schools to Elementary Schools (C:101.444 + R:17.727) (07 Units) (SDG#4)</t>
  </si>
  <si>
    <t>Approved
09.11.21</t>
  </si>
  <si>
    <t>SEDEE-PP-19-0108</t>
  </si>
  <si>
    <t>Up-gradation of Primary Schools to Elementary Schools  (04 Units) (C:56.172 + R:9.828) (SDG#4)</t>
  </si>
  <si>
    <t>SEDEE-PP-19-0109</t>
  </si>
  <si>
    <t xml:space="preserve">Up-gradation of Primary Schools to Elementary Schools (03 Units) (C:40.669 + R: 2.984) (SDG#4) </t>
  </si>
  <si>
    <t>SEDEE-PP-19-0110</t>
  </si>
  <si>
    <t>Up-gradation of Primary Schools to Elementary Schools  (06 Units) (C:74.483 + R:15.192) (SDG#4)</t>
  </si>
  <si>
    <t>SEDEE-PP-19-0111</t>
  </si>
  <si>
    <t xml:space="preserve">Up-gradation of Primary Schools to Elementary Schools (05 Units) (C:74.949 + R:12.660) (SDG#4) </t>
  </si>
  <si>
    <t>SEDEE-PP-19-0112</t>
  </si>
  <si>
    <t xml:space="preserve">Up-gradation of Primary Schools to Elementary Schools (03 Units) (C:46.510 + R:5.200) (SDG#4) </t>
  </si>
  <si>
    <t>SEDEE-PP-19-0113</t>
  </si>
  <si>
    <t xml:space="preserve">Up-gradation of Primary Schools to Elementary Schools (06 Units) (C:80.395 + R:7.100) (SDG#4) </t>
  </si>
  <si>
    <t>SEDEE-PP-19-0114</t>
  </si>
  <si>
    <t xml:space="preserve">Up-gradation of Primary Schools to Elementary Schools (04 Units) (C:56.753 + R:5.272) (SDG#4) </t>
  </si>
  <si>
    <t>SEDEE-PP-19-0115</t>
  </si>
  <si>
    <t xml:space="preserve">Up-gradation of Primary Schools to Elementary Schools (04 Units) (C:55.260 + R:10.128) (SDG#4) </t>
  </si>
  <si>
    <t>SEDEE-PP-19-0116</t>
  </si>
  <si>
    <t xml:space="preserve">Construction of Building of Government Boys Lower Secondary School at Muhammad Bux Narejo Taluka Hussain Bux Mari (SDG#4) (C:12.933 + R:2.532) </t>
  </si>
  <si>
    <t>SEDEE-PP-19-0117</t>
  </si>
  <si>
    <t>Rehabilitation &amp; Provision of Missing Facilities in Existing GBPS Rahim Ali Khoso UC Kolachi / GBLSS &amp; GGPS Masoo Jalbani Taluka Mehar (C:19.899 + R:0.457) (SDG#4)</t>
  </si>
  <si>
    <t>SEDEE-PP-19-0118</t>
  </si>
  <si>
    <t>Sindh Early Learning Enhancement Through Classroom Transformation (SELECT) (US$176.474 million) (Assisted by World Bank / IDA: Rs. 16000.000 (US$100.00) million), 
GPE. ESPIG: Rs.4798.00 (US$29.9875) million, GPE.MG: Rs. 3964.00 (US$24.775) million &amp; GoS: Rs. 3473.843 (US$21.711) million</t>
  </si>
  <si>
    <t>Approved
06.08.21</t>
  </si>
  <si>
    <t>SEDEE-PP-19-0119</t>
  </si>
  <si>
    <t>Up-gradation of Primary School to Elementary School at GBPS Mitho Khan Narejo UC Madd Taluka Sobhodero &amp; GBPS Haji Ismail UC Jado Wahan Taluka Gambat (02 Units) (C:27.452 + R:5.064) (SDG#4)</t>
  </si>
  <si>
    <t>SEDEE-PP-19-0120</t>
  </si>
  <si>
    <t>Re-construction of Existing GPS Satiani Sharif Mirpur Bathoro (SDG#4) (C:4.385 + R:0.404)</t>
  </si>
  <si>
    <t>SEDEE-PP-19-0121</t>
  </si>
  <si>
    <t>Up-gradation of Primary School to Elementary Schools (02 Units) (C:30.044 + R:5.064) (SDG#4)</t>
  </si>
  <si>
    <t>SEDEE-PP-19-0122</t>
  </si>
  <si>
    <t>Rehabilitation / Reconstruction of Existing Primary / Elementary Schools and Provision of Missing Facilities (SDG#4)</t>
  </si>
  <si>
    <t>SEDEE-PP-19-0123</t>
  </si>
  <si>
    <t>Up-gradation of Girls Primary Schools to Elementary Schools at Saeed Khan Laghari &amp; Construction of Additional Class Rooms at GBPS Saeed Khan Laghari Taluka Hala (02 Units) (C:19.375 + R:3.448) (SDG#4)</t>
  </si>
  <si>
    <t>SEDEE-PP-19-0124</t>
  </si>
  <si>
    <t>Reconstruction of Existing Primary Schools in UC-2, 5, &amp; 13 of Jamshed Town &amp; UC-18, 20, 23 &amp; 30 of Gulshan-e-Iqbal Town (SDG#4)</t>
  </si>
  <si>
    <t>Approved
09.12.21</t>
  </si>
  <si>
    <t>SEDEE-PP-19-0125</t>
  </si>
  <si>
    <t>Rehabilitation / Reconstruction / Missing Facilities in Existing Primary Schools UC-1, 10, 19, &amp; 11 of Jamshed Town &amp; UC-19, 10 &amp; 18 of Gulshan-e- Iqbal Town (SDG#4)</t>
  </si>
  <si>
    <t>Approved
23.11.21</t>
  </si>
  <si>
    <t>SEDEE-PP-19-0126</t>
  </si>
  <si>
    <t>Repair / Rehabilitation / Reconstruction of Existing Primary / Elementary / High Schools in Taluka Kotdiji &amp; Faiz Ganj (SDG#4)</t>
  </si>
  <si>
    <t>Total Elementary Education (On-going Schemes)</t>
  </si>
  <si>
    <t>SEDEE-PP-22-0029</t>
  </si>
  <si>
    <t>Construction of Building for Shelterless Primary School (01 Unit) (SDG#4)</t>
  </si>
  <si>
    <t>SEDEE-PP-22-0030</t>
  </si>
  <si>
    <t>Construction of Buildings for Shelterless Primary Schools (02 Units) (SDG#4)</t>
  </si>
  <si>
    <t>SEDEE-PP-22-0031</t>
  </si>
  <si>
    <t>SEDEE-PP-22-0032</t>
  </si>
  <si>
    <t>Construction of Building for Shelterless Primary School (02 Units) (SDG#4)</t>
  </si>
  <si>
    <t>SEDEE-PP-22-0033</t>
  </si>
  <si>
    <t>SEDEE-PP-22-0034</t>
  </si>
  <si>
    <t>Construction of Buildings for Shelterless Primary Schools (05 Units) (SDG#4)</t>
  </si>
  <si>
    <t>SEDEE-PP-22-0035</t>
  </si>
  <si>
    <t>Construction of Buildings for Shelterless Primary Schools (06 Units) (SDG#4)</t>
  </si>
  <si>
    <t>SEDEE-PP-22-0036</t>
  </si>
  <si>
    <t>Construction of Buildings for Shelterless Primary Schools 04 Units) (SDG#4)</t>
  </si>
  <si>
    <t>SEDEE-PP-22-0037</t>
  </si>
  <si>
    <t>Construction of Buildings for Shelterless Primary Schools (04 Units) (SDG#4)</t>
  </si>
  <si>
    <t>SEDEE-PP-22-0038</t>
  </si>
  <si>
    <t>SEDEE-PP-22-0039</t>
  </si>
  <si>
    <t>SEDEE-PP-22-0040</t>
  </si>
  <si>
    <t>SEDEE-PP-22-0041</t>
  </si>
  <si>
    <t>SEDEE-PP-22-0042</t>
  </si>
  <si>
    <t>SEDEE-PP-22-0043</t>
  </si>
  <si>
    <t>SEDEE-PP-22-0044</t>
  </si>
  <si>
    <t>SEDEE-PP-22-0045</t>
  </si>
  <si>
    <t>Construction of Buildings for Shelterless Primary Schools (8 Units) (SDG#4)</t>
  </si>
  <si>
    <t>SEDEE-PP-22-0046</t>
  </si>
  <si>
    <t>Construction of Buildings for Shelterless Primary Schools (08 Units) (SDG#4)</t>
  </si>
  <si>
    <t>SEDEE-PP-22-0047</t>
  </si>
  <si>
    <t>SEDEE-PP-22-0048</t>
  </si>
  <si>
    <t>Construction of Buildings for Shelterless Primary Schools (04 units) (SDG#4)</t>
  </si>
  <si>
    <t>SEDEE-PP-22-0049</t>
  </si>
  <si>
    <t>SEDEE-PP-22-0050</t>
  </si>
  <si>
    <t>SEDEE-PP-22-0051</t>
  </si>
  <si>
    <t>Rehabilitation / Reconstruction of High Enrollment Dangerous Primary / Elementary Schools and Provision of Additional Facilities (SDG#4)</t>
  </si>
  <si>
    <t>SEDEE-PP-22-0052</t>
  </si>
  <si>
    <t>SEDEE-PP-22-0053</t>
  </si>
  <si>
    <t>SEDEE-PP-22-0054</t>
  </si>
  <si>
    <t>SEDEE-PP-22-0055</t>
  </si>
  <si>
    <t>SEDEE-PP-22-0056</t>
  </si>
  <si>
    <t>SEDEE-PP-22-0057</t>
  </si>
  <si>
    <t>SEDEE-PP-22-0058</t>
  </si>
  <si>
    <t>SEDEE-PP-22-0059</t>
  </si>
  <si>
    <t>SEDEE-PP-22-0060</t>
  </si>
  <si>
    <t>SEDEE-PP-22-0061</t>
  </si>
  <si>
    <t>SEDEE-PP-22-0062</t>
  </si>
  <si>
    <t>SEDEE-PP-22-0063</t>
  </si>
  <si>
    <t>SEDEE-PP-22-0064</t>
  </si>
  <si>
    <t>SEDEE-PP-22-0065</t>
  </si>
  <si>
    <t>SEDEE-PP-22-0066</t>
  </si>
  <si>
    <t>SEDEE-PP-22-0067</t>
  </si>
  <si>
    <t>SEDEE-PP-22-0068</t>
  </si>
  <si>
    <t>SEDEE-PP-22-0069</t>
  </si>
  <si>
    <t>SEDEE-PP-22-0070</t>
  </si>
  <si>
    <t>SEDEE-PP-22-0071</t>
  </si>
  <si>
    <t>SEDEE-PP-22-0072</t>
  </si>
  <si>
    <t>SEDEE-PP-22-0073</t>
  </si>
  <si>
    <t>SEDEE-PP-22-0074</t>
  </si>
  <si>
    <t>SEDEE-PP-22-0075</t>
  </si>
  <si>
    <t>SEDEE-PP-22-0076</t>
  </si>
  <si>
    <t>SEDEE-PP-22-0077</t>
  </si>
  <si>
    <t>SEDEE-PP-22-0078</t>
  </si>
  <si>
    <t>Rehabilitation / Reconstruction of High Enrollment Dangerous Primary / Elementary Schools and Provision of Missing Facilities(i) GGPS Gino G. Allana (ii) GBPS Urdu Qurtaba Saddar (iii) GBPS Noor Muhammad Village (iv) GGPS Koila Godown Lyari (v) GBPS Allama Iqbal Lyari (vi) GBPS Islamia Kalri (vii) GBPS Jamia Muhammadi (viii) GBPS Railway Feeder No. 1 Saddar (SDG#4)</t>
  </si>
  <si>
    <t>SEDEE-PP-22-0079</t>
  </si>
  <si>
    <t>SEDEE-PP-22-0080</t>
  </si>
  <si>
    <t>SEDEE-PP-22-0081</t>
  </si>
  <si>
    <t xml:space="preserve">Up-gradation of Primary Schools to Elementary Schools with allied facilities (08 Units) (SDG#4) </t>
  </si>
  <si>
    <t>SEDEE-PP-22-0082</t>
  </si>
  <si>
    <t xml:space="preserve">Up-gradation of Primary Schools to Elementary Schools with allied facilities (05 Units)  (SDG#4) </t>
  </si>
  <si>
    <t>SEDEE-PP-22-0083</t>
  </si>
  <si>
    <t xml:space="preserve">Up-gradation of Primary Schools to Elementary Schools with allied facilities (15 Units) (SDG#4) </t>
  </si>
  <si>
    <t>SEDEE-PP-22-0084</t>
  </si>
  <si>
    <t>SEDEE-PP-22-0085</t>
  </si>
  <si>
    <t xml:space="preserve">Up-gradation of Primary Schools to Elementary Schools with allied facilities (25 Units) (SDG#4) </t>
  </si>
  <si>
    <t>SEDEE-PP-22-0086</t>
  </si>
  <si>
    <t xml:space="preserve">Up-gradation of Primary Schools to Elementary Schools with allied facilities (15 Units)  (SDG#4) </t>
  </si>
  <si>
    <t>SEDEE-PP-22-0087</t>
  </si>
  <si>
    <t xml:space="preserve">Up-gradation of Primary Schools to Elementary Schools with allied facilities (20 Units) (SDG#4) </t>
  </si>
  <si>
    <t>SEDEE-PP-22-0088</t>
  </si>
  <si>
    <t>SEDEE-PP-22-0089</t>
  </si>
  <si>
    <t>SEDEE-PP-22-0090</t>
  </si>
  <si>
    <t>Up-gradation of Primary Schools to Elementary Schools with allied facilities (15 Units) (SDG#4)</t>
  </si>
  <si>
    <t>SEDEE-PP-22-0091</t>
  </si>
  <si>
    <t>Up-gradation of Primary Schools to Elementary Schools with allied facilities (12 Units) (SDG#4)</t>
  </si>
  <si>
    <t>SEDEE-PP-22-0092</t>
  </si>
  <si>
    <t>Up-gradation of Primary Schools to Elementary Schools with allied facilities (05 Units) (SDG#4)</t>
  </si>
  <si>
    <t>SEDEE-PP-22-0093</t>
  </si>
  <si>
    <t xml:space="preserve">Up-gradation of Primary Schools to Elementary Schools with allied facilities (05 Units) (SDG#4) </t>
  </si>
  <si>
    <t>SEDEE-PP-22-0094</t>
  </si>
  <si>
    <t>SEDEE-PP-22-0095</t>
  </si>
  <si>
    <t xml:space="preserve">Up-gradation of Primary Schools to Elementary Schools with allied facilities (10 Units) (SDG#4) </t>
  </si>
  <si>
    <t>SEDEE-PP-22-0096</t>
  </si>
  <si>
    <t xml:space="preserve">Up-gradation of Primary Schools to Elementary Schools with allied facilities (06 Units) (SDG#4) </t>
  </si>
  <si>
    <t>SEDEE-PP-22-0097</t>
  </si>
  <si>
    <t>SEDEE-PP-22-0098</t>
  </si>
  <si>
    <t>Construction of Early Childhood Education Class Rooms in Existing Primary Schools (SDG#4)</t>
  </si>
  <si>
    <t>SEDEE-PP-22-0099</t>
  </si>
  <si>
    <t>SEDEE-PP-22-0100</t>
  </si>
  <si>
    <t>SEDEE-PP-22-0101</t>
  </si>
  <si>
    <t>SEDEE-PP-22-0102</t>
  </si>
  <si>
    <t>Total Elementary Education (New Schemes)</t>
  </si>
  <si>
    <t>Total Elementary Education (On-going + New Schemes)</t>
  </si>
  <si>
    <t>Secondary Education</t>
  </si>
  <si>
    <t>SEDSE-PP-09-0002</t>
  </si>
  <si>
    <t>Establishment of Public Schools in Sindh (05 Units) (C: 1243.851 + R: 88.760) (Revised on 20.08.09) (SDG#4)</t>
  </si>
  <si>
    <t>Sanghar, T.M. Khan, T.A.Yar, Ghotki &amp; Matiari</t>
  </si>
  <si>
    <t>Approved
29.02.07
(U/R)</t>
  </si>
  <si>
    <t>SEDSE-PP-08-0001</t>
  </si>
  <si>
    <t>Up-gradation of Middle Schools to High Schools in Sindh (2008-09 Programme) (115 Units) (C: 1582.359 + R: 424.005) (SDG#4)</t>
  </si>
  <si>
    <t>Approved
21.08.08
(U/R)</t>
  </si>
  <si>
    <t>SEDSE-PP-08-0002</t>
  </si>
  <si>
    <t>Establishment of Single Section High Schools in Sindh (2008-09 Programme) (53 Units) (C: 1092.792 + R: 201.876) (SDG#4)</t>
  </si>
  <si>
    <t>SEDSE-PP-07-0005</t>
  </si>
  <si>
    <t>Up-gradation of Middle Schools to High Schools (230 Units) &amp; High Schools to Higher Secondary Schools (115 Units) in Sindh (2007-08 Progamme) (C: 3049.142 + R: 987.422) (SDG#4)</t>
  </si>
  <si>
    <t>Approved
31.01.08
(U/R )</t>
  </si>
  <si>
    <t>SEDSE-PP-07-0006</t>
  </si>
  <si>
    <t>Addition of Class Rooms, Construction of Labs and Library in Existing Secondary &amp; Higher Secondary Schools in Sindh (2007-08 Programme) (230 Units) (C: 885.951 + R: 339.620) (SDG#4)</t>
  </si>
  <si>
    <t xml:space="preserve">Approved
31.01.08
(U/R)          </t>
  </si>
  <si>
    <t>SEDSE-PP-15-0004</t>
  </si>
  <si>
    <t>Establishment of Public School at Kamber-Shahdadkot  (C:544.779 + R:52.245) (Revised on 18.05.16) (SDG#4)</t>
  </si>
  <si>
    <t>Approved
21.04.11</t>
  </si>
  <si>
    <t>SEDSEFP-12- 0001</t>
  </si>
  <si>
    <t>Sindh Basic Education Program (SBEP) (Approved Cost: Rs.14355 M USAID Grant: Rs.13485 M &amp; G.O.S. Share: Rs.870 M) (C: 651.147 + R: 218.853) (SDG#4)</t>
  </si>
  <si>
    <t>Dadu, Jacobabad, Kashmore, Karachi, Kamber,
Larkano, Sukkur &amp; Khairpur</t>
  </si>
  <si>
    <t>Approved
16.08.12
(U/R)</t>
  </si>
  <si>
    <t>SEDSE-PP-17-0034</t>
  </si>
  <si>
    <t>Establishment of English Medium Schools in Sindh (25 Units) (C: 4403.865 + R: 321.301) (Revised on 19.02.18) (SDG#4)</t>
  </si>
  <si>
    <t xml:space="preserve">Approved
03.04.13         </t>
  </si>
  <si>
    <t>SEDSE-PP-20-0017</t>
  </si>
  <si>
    <t>Establishment of Comprehensive Schools in Sindh (15 Units) (C: 2931.500 + R: 358.996) (Revised on 15.09.20) (SDG#4)</t>
  </si>
  <si>
    <t xml:space="preserve">Approved
03.04.13
</t>
  </si>
  <si>
    <t>SEDSE-PP-11-0002</t>
  </si>
  <si>
    <t>Immediate Needs for Public School Gadap Town, Karachi (C: 231.328 + R: 59.364) (SDG#4)</t>
  </si>
  <si>
    <t>Approved
09.02.12 (U/R)</t>
  </si>
  <si>
    <t>SEDSE-PP-14-0004</t>
  </si>
  <si>
    <t>Construction / Re-construction of Building in Existing Secondary Schools PAF Base Shahbaz Jacobabad (C: 78.565 + R: 3.675) (Revised on 17.09.21)  (SDG#4)</t>
  </si>
  <si>
    <t>Approved
06.05.15</t>
  </si>
  <si>
    <t>SEDSE-PP-15-0005</t>
  </si>
  <si>
    <t>Miscellaneous Immediate Works of Public School Hyderabad (C:554.871 +R:51.189) (SDG#4)</t>
  </si>
  <si>
    <t>SEDSE-PP-17-0035</t>
  </si>
  <si>
    <t>Establishment of Public School Thul (C:254.133+R:9.890) (Revised on 18.08.17) (SDG#4)</t>
  </si>
  <si>
    <t>Approved
14.10.16 (U/R)</t>
  </si>
  <si>
    <t>SEDSE-PP-16-0012</t>
  </si>
  <si>
    <t>Rehabilitation of Government Primary School / Government Girls Secondary School Khatoon-E-Pakistan Stadium Road Karachi (Phase-II) (AASP) (C: 77.794 + R: 5.000) (SDG#4) (Revised on 26.08.2021 )</t>
  </si>
  <si>
    <t>Approved
23.09.16</t>
  </si>
  <si>
    <t xml:space="preserve">June-23 </t>
  </si>
  <si>
    <t>SEDSE-PP-17-0036</t>
  </si>
  <si>
    <t>Rehabilitation / Construction of Campus School Khair Shah, Niazi Khan Siyal, H.M Khoja, D.C High School No.1 and GGHS Society Nawab Shah (Revised on 06.10.2021) (SDG#4)</t>
  </si>
  <si>
    <t>SEDSE-PP-16-0014</t>
  </si>
  <si>
    <t>Construction / Re-Construction GGHS Qazi Ahmed Taluka Qazi Ahmed (Revised on 17.09.2021) (SDG#4)</t>
  </si>
  <si>
    <t xml:space="preserve">Approved
20.06.17    </t>
  </si>
  <si>
    <t>SEDSE-PP-17-0038</t>
  </si>
  <si>
    <t>Rehabilitation/ Expansion/ Improvement of High Priority 4560 Schools (Secondary Schools) (11 Units) (SDG#4)</t>
  </si>
  <si>
    <t>Approved
26.01.18 (U/R)</t>
  </si>
  <si>
    <t>SEDSE-PP-19-0062</t>
  </si>
  <si>
    <t>Provision of Missing / Additional Facilities and Renovation of Existing High Schools along with Feeder Primary School at distance of 1.5 K.M Radius (02 Units) (C: Rs. 79.955 + R: 10.000) (SDG#4)</t>
  </si>
  <si>
    <t>Approved
22.11.19</t>
  </si>
  <si>
    <t>SEDSE-PP-19-0063</t>
  </si>
  <si>
    <t>Provision of Missing / Additional Facilities and Renovation of Existing High Schools along with Feeder Primary School at distance of 1.5 K.M Radius (01 Unit) (C: Rs. 38.765 + R: 2.815) (SDG#4)</t>
  </si>
  <si>
    <t>SEDSE-PP-19-0064</t>
  </si>
  <si>
    <t>Provision of Missing / Additional Facilities and Renovation of Existing High Schools along with Feeder Primary School at distance of 1.5 K.M Radius (01 Unit) (C: Rs. 39.965 + R: 4.163) (SDG#4)</t>
  </si>
  <si>
    <t>SEDSE-PP-19-0065</t>
  </si>
  <si>
    <t>Provision of Missing / Additional Facilities and Renovation of Existing High Schools along with Feeder Primary School at distance of 1.5 K.M Radius (01 Unit) (C: Rs. 40.000 + R: 3.395) (SDG#4)</t>
  </si>
  <si>
    <t>SEDSE-PP-19-0066</t>
  </si>
  <si>
    <t>Provision of Missing / Additional Facilities and Renovation of Existing High Schools along with Feeder Primary School at distance of 1.5 K.M Radius (01 Unit) (C: Rs. 40.000 + R: 5.000) (SDG#4)</t>
  </si>
  <si>
    <t>SEDSE-PP-19-0067</t>
  </si>
  <si>
    <t>Provision of Missing / Additional Facilities and Renovation of Existing High Schools along with Feeder Primary School at distance of 1.5 K.M Radius (01 Unit) (C: Rs. 39.782 + R: 3.134) (SDG#4)</t>
  </si>
  <si>
    <t>SEDSE-PP-19-0068</t>
  </si>
  <si>
    <t>Provision of Missing / Additional Facilities and Renovation of Existing High Schools along with Feeder Primary School at distance of 1.5 K.M Radius (01 Unit) (C: Rs. 39.712 + R: 4.295) (SDG#4)</t>
  </si>
  <si>
    <t>SEDSE-PP-19-0069</t>
  </si>
  <si>
    <t>Provision of Missing / Additional Facilities and Renovation of Existing High Schools along with Feeder Primary School at distance of 1.5 K.M Radius (01 Unit) (C: Rs. 40.000 + R: 4.214) (SDG#4)</t>
  </si>
  <si>
    <t>SEDSE-PP-19-0070</t>
  </si>
  <si>
    <t>Provision of Missing / Additional Facilities and Renovation of Existing High Schools along with Feeder Primary School at distance of 1.5 K.M Radius (01 Unit) (C: Rs. 40.000 + R: 3.134) (SDG#4)</t>
  </si>
  <si>
    <t>SEDSE-PP-19-0071</t>
  </si>
  <si>
    <t>Provision of Missing / Additional Facilities and Renovation of Existing High Schools along with Feeder Primary School at distance of 1.5 K.M Radius (02 Units) (C: Rs. 88.830 + R: 5.846) (SDG#4)</t>
  </si>
  <si>
    <t>SEDSE-PP-19-0072</t>
  </si>
  <si>
    <t>Provision of Missing / Additional Facilities and Renovation of Existing High Schools along with Feeder Primary School at distance of 1.5 K.M Radius (01 Unit) (C: Rs. 40.000 + R: 2.923) (SDG#4)</t>
  </si>
  <si>
    <t>SEDSE-PP-19-0073</t>
  </si>
  <si>
    <t>SEDSE-PP-19-0074</t>
  </si>
  <si>
    <t>Provision of Missing / Additional Facilities and Renovation of Existing High Schools along with Feeder Primary School at distance of 1.5 K.M Radius (02 Units) (C: Rs. 86.264 + R: 9.000) (SDG#4)</t>
  </si>
  <si>
    <t>SEDSE-PP-19-0075</t>
  </si>
  <si>
    <t>Provision of Missing / Additional Facilities and Renovation of Existing High Schools along with Feeder Primary School at distance of 1.5 K.M Radius (01 Unit) (C: Rs. 45.000 + R: 4.500) (SDG#4)</t>
  </si>
  <si>
    <t>SEDSE-PP-19-0076</t>
  </si>
  <si>
    <t>Provision of Missing / Additional Facilities and Renovation of Existing High Schools along with Feeder Primary School at distance of 1.5 K.M Radius (01 Unit) (C: Rs. 45.411 + R: 3.134) (SDG#4)</t>
  </si>
  <si>
    <t>SEDSE-PP-19-0077</t>
  </si>
  <si>
    <t>Provision of Missing / Additional Facilities and Renovation of Existing High Schools along with Feeder Primary School at distance of 1.5 K.M Radius (02 Units) (C: Rs. 88.734 + R: 3.310) (SDG#4)</t>
  </si>
  <si>
    <t>SEDSE-PP-19-0083</t>
  </si>
  <si>
    <t>Provision of Missing / Additional Facilities and Renovation of Existing High Schools along with Feeder Primary School at distance of 1.5 K.M Radius (01 Unit) (C: Rs. 45.450 + R: 2.767) (SDG#4)</t>
  </si>
  <si>
    <t>SEDSE-PP-19-0084</t>
  </si>
  <si>
    <t>Provision of Missing / Additional Facilities and Renovation of Existing High Schools along with Feeder Primary School at distance of 1.5 K.M Radius (01 Unit) (C: Rs. 45.819 + R: 3.681) (SDG#4)</t>
  </si>
  <si>
    <t>SEDSE-PP-19-0085</t>
  </si>
  <si>
    <t>Provision of Missing / Additional Facilities and Renovation of Existing High Schools along with Feeder Primary School at distance of 1.5 K.M Radius (01 Unit) (C: Rs. 39.685 + R: 1.940) (SDG#4)</t>
  </si>
  <si>
    <t>SEDSE-PP-19-0089</t>
  </si>
  <si>
    <t>Provision of Missing / Additional Facilities and Renovation of Existing High Schools along with Feeder Primary School at distance of 1.5 K.M Radius (01 Unit) (C: Rs. 39.011 + R: 4.439) (SDG#4)</t>
  </si>
  <si>
    <t>SEDSE-PP-19-0091</t>
  </si>
  <si>
    <t>Provision of Essential Amenities in the Existing Auditorium Hall and Installation of Surveillance System at GGHS Mira Taluka City Hyderabad (C: Rs. 10.913 + R: 4.575) (SDG#4)</t>
  </si>
  <si>
    <t>SEDSE-PP-19-0092</t>
  </si>
  <si>
    <t>Construction of Hostel Block and Other Facilities in Existing Public School Korangi Karachi (SDG#4)</t>
  </si>
  <si>
    <t>SEDSE-PP-19-0094</t>
  </si>
  <si>
    <t>Construction of Girls Hostel in Public School Gadap, Karachi (C: 150.227 + 10.509) (SDG#4)</t>
  </si>
  <si>
    <t>SEDSEFP-19-0095</t>
  </si>
  <si>
    <t>Sindh Secondary Education Improvement Project (SSEIP) (ADB Assisted) (Estimated Cost Rs.13103.475 M (ADB Share US $ 75 M &amp; GoS Share US $ 7.5 M)</t>
  </si>
  <si>
    <t xml:space="preserve">Approved
28.11.19      </t>
  </si>
  <si>
    <t>SEDSE-PP-20-0019</t>
  </si>
  <si>
    <t>Construction of Hostel Block @ Government Boys / Girls Higher Secondary School N.J.V Karachi at Korangi Creek (C: 144.325 +R: 14.670) (SDG#4)</t>
  </si>
  <si>
    <t>Approved
10.11.20</t>
  </si>
  <si>
    <t>SEDSE-PP-21-0145</t>
  </si>
  <si>
    <t xml:space="preserve">Up-gradation of Middle School to High School (01 Unit) (C:26.001 + R: 4.091) (SDG#4) </t>
  </si>
  <si>
    <t>SEDSE-PP-21-0146</t>
  </si>
  <si>
    <t xml:space="preserve">Up-gradation of Middle School to High School (01 Unit) (C:23.280 + R:4.091) (SDG#4) </t>
  </si>
  <si>
    <t>SEDSE-PP-21-0147</t>
  </si>
  <si>
    <t>Up-gradation of Middle School to High School (01 Unit) (C: 25.640 + R: 4.091) (SDG#4)</t>
  </si>
  <si>
    <t>SEDSE-PP-21-0148</t>
  </si>
  <si>
    <t>Up-gradation of Middle School to High School (01 Unit) (C:26.436 + R:5.357) (SDG#4)</t>
  </si>
  <si>
    <t>SEDSE-PP-21-0149</t>
  </si>
  <si>
    <t>Up-gradation of Middle School to High School (01 Unit) (C:25.310 + R:5.357) (SDG#4)</t>
  </si>
  <si>
    <t>SEDSE-PP-21-0150</t>
  </si>
  <si>
    <t>Up-gradation of Middle School to High School (01 Unit) (C:26.207 + R:3.991) (SDG#4)</t>
  </si>
  <si>
    <t>SEDSE-PP-21-0151</t>
  </si>
  <si>
    <t xml:space="preserve">Up-gradation of Middle Schools to High Schools (02 Units) (C:50.858 + R:8.182) (SDG#4) </t>
  </si>
  <si>
    <t>SEDSE-PP-21-0152</t>
  </si>
  <si>
    <t>Up-gradation of Middle Schools to High School (01 Unit) (C:24.648 + R:4.091) (SDG#4)</t>
  </si>
  <si>
    <t>SEDSE-PP-21-0153</t>
  </si>
  <si>
    <t>Up-gradation of Middle School to High School (01 Unit) (C:24.889 + R:4.051) (SDG#4)</t>
  </si>
  <si>
    <t>SEDSE-PP-21-0154</t>
  </si>
  <si>
    <t>Up-gradation of Middle School to High School (01 Unit) (C:25.182 + R:4.091) (SDG#4)</t>
  </si>
  <si>
    <t>SEDSE-PP-21-0155</t>
  </si>
  <si>
    <t>Up-gradation of Middle School to High School (01 Unit) (C:22.335 + R:4.051) (SDG#4)</t>
  </si>
  <si>
    <t>SEDSE-PP-21-0156</t>
  </si>
  <si>
    <t>Up-gradation of Middle School to High School (01 Unit) (25.215 + R:4.051) (SDG#4)</t>
  </si>
  <si>
    <t>SEDSE-PP-21-0157</t>
  </si>
  <si>
    <t>Up-gradation of Middle School to High School (01 Unit) (C:25.182 + R:4.051) (SDG#4)</t>
  </si>
  <si>
    <t>SEDSE-PP-21-0158</t>
  </si>
  <si>
    <t>Up-gradation of Middle School to High School (01 Unit) (C:25.572 + R:4.091) (SDG#4)</t>
  </si>
  <si>
    <t>SEDSE-PP-21-0159</t>
  </si>
  <si>
    <t>Up-gradation of Middle Schools to High Schools  (02 Units) (C:55.205 +R:8.182) (SDG#4)</t>
  </si>
  <si>
    <t>SEDSE-PP-21-0160</t>
  </si>
  <si>
    <t xml:space="preserve">Up-gradation of Middle School to High School (01 Unit) (C:25.379 + R:4.091)(SDG#4) </t>
  </si>
  <si>
    <t>SEDSE-PP-21-0161</t>
  </si>
  <si>
    <t>Up-gradation of Middle School to High School (01 Unit) (C: 25.541 + R: 4.091)(SDG#4)</t>
  </si>
  <si>
    <t>SEDSE-PP-21-0162</t>
  </si>
  <si>
    <t>Up-gradation of Middle School to High School (01 Unit) (C:24.049 + R:4.091) (SDG#4)</t>
  </si>
  <si>
    <t>SEDSE-PP-21-0163</t>
  </si>
  <si>
    <t>Up-gradation of Middle School to High School (01 Unit) (C:23.692 + R:4.091) (SDG#4)</t>
  </si>
  <si>
    <t>SEDSE-PP-21-0164</t>
  </si>
  <si>
    <t>Up-gradation of Middle School to High School (01 Unit) (C:25.801 + R:4.091) (SDG#4)</t>
  </si>
  <si>
    <t>SEDSE-PP-21-0165</t>
  </si>
  <si>
    <t>Provision of Missing / Additional Facilities and Renovation of Existing High / Higher Secondary Schools (06 Units) (SDG#4)</t>
  </si>
  <si>
    <t>SEDSE-PP-21-0166</t>
  </si>
  <si>
    <t>Provision of Missing / Additional Facilities and Renovation of Existing High / Higher Secondary Schools (04 Units) (SDG#4)</t>
  </si>
  <si>
    <t>SEDSE-PP-21-0167</t>
  </si>
  <si>
    <t>Provision of Missing / Additional Facilities and Renovation of Existing High / Higher Secondary Schools 03 Units) (SDG#4)</t>
  </si>
  <si>
    <t>SEDSE-PP-21-0168</t>
  </si>
  <si>
    <t>Provision of Missing / Additional Facilities and Renovation of Existing High / Higher Secondary Schools (07 Units) (SDG#4)</t>
  </si>
  <si>
    <t>SEDSE-PP-21-0169</t>
  </si>
  <si>
    <t>Provision of Missing / Additional Facilities and Renovation of Existing High / Higher Secondary Schools (08 Units) (SDG#4)</t>
  </si>
  <si>
    <t>SEDSE-PP-21-0170</t>
  </si>
  <si>
    <t>Provision of Missing / Additional Facilities and Renovation of Existing High / Higher Secondary Schools (05 Units) (SDG#4)</t>
  </si>
  <si>
    <t>SEDSE-PP-21-0171</t>
  </si>
  <si>
    <t>Provision of Missing / Additional Facilities and Renovation of Existing High / Higher Secondary Schools (05 Units) (C:81.483 + R:0.690) (SDG#4)</t>
  </si>
  <si>
    <t>SEDSE-PP-21-0172</t>
  </si>
  <si>
    <t>SEDSE-PP-21-0173</t>
  </si>
  <si>
    <t>Provision of Missing / Additional Facilities and Renovation of Existing High / Higher Secondary Schools (04 Units) (C:57.946 + R:1.828) (SDG#4)</t>
  </si>
  <si>
    <t>SEDSE-PP-21-0174</t>
  </si>
  <si>
    <t>SEDSE-PP-21-0175</t>
  </si>
  <si>
    <t>Provision of Missing / Additional Facilities and Renovation of Existing High / Higher Secondary Schools (13 Units) (SDG#4)</t>
  </si>
  <si>
    <t>SEDSE-PP-21-0176</t>
  </si>
  <si>
    <t>SEDSE-PP-21-0177</t>
  </si>
  <si>
    <t>Provision of Missing / Additional Facilities and Renovation of Existing High / Higher Secondary Schools (10 Units) (SDG#4)</t>
  </si>
  <si>
    <t>SEDSE-PP-21-0178</t>
  </si>
  <si>
    <t>SEDSE-PP-21-0179</t>
  </si>
  <si>
    <t>SEDSE-PP-21-0180</t>
  </si>
  <si>
    <t>SEDSE-PP-21-0181</t>
  </si>
  <si>
    <t>SEDSE-PP-21-0182</t>
  </si>
  <si>
    <t>SEDSE-PP-21-0183</t>
  </si>
  <si>
    <t>SEDSE-PP-21-0184</t>
  </si>
  <si>
    <t>SEDSE-PP-21-0185</t>
  </si>
  <si>
    <t>Provision of Missing / Additional Facilities and Renovation of Existing High / Higher Secondary Schools (03 Units) (SDG#4)</t>
  </si>
  <si>
    <t>SEDSE-PP-21-0186</t>
  </si>
  <si>
    <t>SEDSE-PP-21-0187</t>
  </si>
  <si>
    <t>SEDSE-PP-21-0188</t>
  </si>
  <si>
    <t>SEDSE-PP-21-0189</t>
  </si>
  <si>
    <t>SEDSE-PP-21-0190</t>
  </si>
  <si>
    <t>Establishment of Elementary School Shaheed Mohtarma Benazir Bhutto at Haji Raza Goth Dalozai Niazi Colony UC- 30 Safoora Scheme 33 Ward No. 02 Gulshan-e-Iqbal Town Karachi (SDG#4)</t>
  </si>
  <si>
    <t>Approved
24.03.22</t>
  </si>
  <si>
    <t>SEDSE-PP-21-0191</t>
  </si>
  <si>
    <t>Repair / Rehabilitation, Provision of Missing Facilities, Addition of Class Rooms and Computer Lab in Existing Higher Secondary School Lal Dino Nizamani at Bakir Nizamani Taluka Tando Adam (C:51.223 + R:7.089) (SDG#4)</t>
  </si>
  <si>
    <t>SEDSE-PP-21-0192</t>
  </si>
  <si>
    <t>Re-construction of Compound Wall and other missing facilities at Bahria Public School Naushahro Feroze (01 Unit) (SDG#4)</t>
  </si>
  <si>
    <t>SEDSE-PP-21-0193</t>
  </si>
  <si>
    <t>Up-gradation of Government Girls Lower Secondary School to Secondary School at Punhal Khan Chandio  (01 Unit) (SDG#4)</t>
  </si>
  <si>
    <t>SEDSE-PP-21-0194</t>
  </si>
  <si>
    <t>Construction of Govt. Boys High School Makhdoom Ghulam Hyder Taluka Hala (01 Unit) (SDG#4)</t>
  </si>
  <si>
    <t>SEDSE-PP-21-0195</t>
  </si>
  <si>
    <t>Up-gradation of Middle School to High School &amp; Reconstruction of Existing Middle School Barachani Taluka Bulri Shah Karim (01 Unit) (C:36.732 + R:4.091) (SDG#4)</t>
  </si>
  <si>
    <t>SEDSE-PP-21-0196</t>
  </si>
  <si>
    <t>Rehabilitation / Renovation of Mehtab Shaheed Army Model School Thatta (01 Unit) (SDG#4)</t>
  </si>
  <si>
    <t>SEDSE-PP-21-0197</t>
  </si>
  <si>
    <t>Repair / Rehabilitation of School Building &amp; Re-construction of Compound Wall of Govt. Naz Pilot Secondary School (SDG#4)</t>
  </si>
  <si>
    <t>SEDSE-PP-21-0198</t>
  </si>
  <si>
    <t>Establishment of Public School at Ratodero (C: 135.784 + R: 13.397) (SDG#4)</t>
  </si>
  <si>
    <t>Approved
28.01.22</t>
  </si>
  <si>
    <t>SEDSE-PP-21-0199</t>
  </si>
  <si>
    <t>Establishment of Community Model Schools at Sangrar, Bhiro &amp; Thikratho Taluka Rohri  (03 Units) (SDG#4)</t>
  </si>
  <si>
    <t>Approved
27.04.22</t>
  </si>
  <si>
    <t>SEDSE-PP-21-0200</t>
  </si>
  <si>
    <t>Establishment of IBA Community Model Schools (02 Units) (C:85.388 + R:10.318) (SDG#4)</t>
  </si>
  <si>
    <t>SEDSE-PP-21-0201</t>
  </si>
  <si>
    <t>Improvement of Existing Public School, Karachi Central (SDG#4)</t>
  </si>
  <si>
    <t>SEDSE-PP-21-0202</t>
  </si>
  <si>
    <t>Provision of Missing Facilities at Government School, PAF Base Korangi Creek (01 Unit) (SDG#4)</t>
  </si>
  <si>
    <t>SEDSE-PP-21-0203</t>
  </si>
  <si>
    <t>Re-construction of Govt. Girls Secondary School &amp; Construction of Multipurpose Hall Tharushah (01 Unit) (C: 50.844 + R: 1.955) (SDG#4)</t>
  </si>
  <si>
    <t>SEDSE-PP-21-0204</t>
  </si>
  <si>
    <t>Construction / Reconstruction of Govt. Boys High School Jhuddo (SDG#4)</t>
  </si>
  <si>
    <t>SEDSE-PP-21-0205</t>
  </si>
  <si>
    <t>Rehabilitation / Renovation and Provision of Missing Facilities to existing GBHS Ghulam Muhammad Laghari Taluka Shahdadpur (C: 34.837 + R: 6.428) (SDG#4)</t>
  </si>
  <si>
    <t>SEDSE-PP-21-0206</t>
  </si>
  <si>
    <t>Rehabilitation of Existing GGHS Chak No. 11 &amp; Sathio Aisor Taluka Sanghar (04 Units) (SDG#4)</t>
  </si>
  <si>
    <t>SEDSE-PP-21-0207</t>
  </si>
  <si>
    <t>Provision of Missing Facilities at Government High School Trimor Taluka Nawabshah (SDG#4)</t>
  </si>
  <si>
    <t>SEDSE-PP-21-0208</t>
  </si>
  <si>
    <t>Construction of Compound Wall and Earth Filling of Government Higher Secondary School  Ber Sharif Taluka Kamber (SDG#4)</t>
  </si>
  <si>
    <t>SEDSE-PP-21-0209</t>
  </si>
  <si>
    <t>Repair / Renovation of Existing Hostel Block of Government Girls Higher Secondary School N.J.V Karachi (SDG#4)</t>
  </si>
  <si>
    <t>Total Secondary Education (On-going Schemes)</t>
  </si>
  <si>
    <t>SEDSE-PP-22-0103</t>
  </si>
  <si>
    <t xml:space="preserve">Up-gradation of Middle School to High School (03 Units) (SDG#4) </t>
  </si>
  <si>
    <t>SEDSE-PP-22-0104</t>
  </si>
  <si>
    <t xml:space="preserve">Up-gradation of Middle School to High School (06 Units) (SDG#4) </t>
  </si>
  <si>
    <t>SEDSE-PP-22-0105</t>
  </si>
  <si>
    <t xml:space="preserve">Up-gradation of Middle School to High School (04 Units) (SDG#4) </t>
  </si>
  <si>
    <t>SEDSE-PP-22-0106</t>
  </si>
  <si>
    <t xml:space="preserve">Up-gradation of Middle School to High School (08 Units) (SDG#4) </t>
  </si>
  <si>
    <t>SEDSE-PP-22-0107</t>
  </si>
  <si>
    <t>SEDSE-PP-22-0108</t>
  </si>
  <si>
    <t>SEDSE-PP-22-0109</t>
  </si>
  <si>
    <t>SEDSE-PP-22-0110</t>
  </si>
  <si>
    <t>SEDSE-PP-22-0111</t>
  </si>
  <si>
    <t>SEDSE-PP-22-0112</t>
  </si>
  <si>
    <t>SEDSE-PP-22-0113</t>
  </si>
  <si>
    <t>SEDSE-PP-22-0114</t>
  </si>
  <si>
    <t>SEDSE-PP-22-0115</t>
  </si>
  <si>
    <t>SEDSE-PP-22-0116</t>
  </si>
  <si>
    <t xml:space="preserve">Up-gradation of Middle School to High School (i) GBLS Modern Saddar (ii) GBLSS Shirin Jinnah Colony (iii) GGLSS Mission Road (03 Units) (SDG#4) </t>
  </si>
  <si>
    <t>SEDSE-PP-22-0117</t>
  </si>
  <si>
    <t>SEDSE-PP-22-0118</t>
  </si>
  <si>
    <t>SEDSE-PP-22-0119</t>
  </si>
  <si>
    <t>SEDSE-PP-22-0120</t>
  </si>
  <si>
    <t>SEDSE-PP-22-0121</t>
  </si>
  <si>
    <t>SEDSE-PP-22-0122</t>
  </si>
  <si>
    <t>SEDSE-PP-22-0123</t>
  </si>
  <si>
    <t>Up-gradation of High School to the Level of Higher Secondary Schools (01 Units) ((No Suggestions))</t>
  </si>
  <si>
    <t>SEDSE-PP-22-0124</t>
  </si>
  <si>
    <t>Up-gradation of High School to the Level of Higher Secondary Schools (01 Unit) (SDG#4)</t>
  </si>
  <si>
    <t>SEDSE-PP-22-0125</t>
  </si>
  <si>
    <t>SEDSE-PP-22-0126</t>
  </si>
  <si>
    <t>SEDSE-PP-22-0127</t>
  </si>
  <si>
    <t>SEDSE-PP-22-0128</t>
  </si>
  <si>
    <t>SEDSE-PP-22-0129</t>
  </si>
  <si>
    <t>SEDSE-PP-22-0130</t>
  </si>
  <si>
    <t>SEDSE-PP-22-0131</t>
  </si>
  <si>
    <t>SEDSE-PP-22-0132</t>
  </si>
  <si>
    <t>SEDSE-PP-22-0133</t>
  </si>
  <si>
    <t>SEDSE-PP-22-0134</t>
  </si>
  <si>
    <t>SEDSE-PP-22-0135</t>
  </si>
  <si>
    <t>SEDSE-PP-22-0136</t>
  </si>
  <si>
    <t>SEDSE-PP-22-0137</t>
  </si>
  <si>
    <t>SEDSE-PP-22-0138</t>
  </si>
  <si>
    <t>SEDSE-PP-22-0139</t>
  </si>
  <si>
    <t>SEDSE-PP-22-0140</t>
  </si>
  <si>
    <t>SEDSE-PP-22-0141</t>
  </si>
  <si>
    <t>SEDSE-PP-22-0142</t>
  </si>
  <si>
    <t>SEDSE-PP-22-0143</t>
  </si>
  <si>
    <t>SEDSE-PP-22-0144</t>
  </si>
  <si>
    <t>SEDSE-PP-22-0145</t>
  </si>
  <si>
    <t>SEDSE-PP-22-0146</t>
  </si>
  <si>
    <t>SEDSE-PP-22-0147</t>
  </si>
  <si>
    <t>SEDSE-PP-22-0148</t>
  </si>
  <si>
    <t>Up-gradation of High School Mulla Essa Goth UC-38 to the Level of Higher Secondary Schools (01 Unit) (SDG#4)</t>
  </si>
  <si>
    <t>SEDSE-PP-22-0149</t>
  </si>
  <si>
    <t>SEDSE-PP-22-0150</t>
  </si>
  <si>
    <t>SEDSE-PP-22-0151</t>
  </si>
  <si>
    <t>SEDSE-PP-22-0152</t>
  </si>
  <si>
    <t>SEDSE-PP-22-0153</t>
  </si>
  <si>
    <t>SEDSE-PP-22-0154</t>
  </si>
  <si>
    <t>SEDSE-PP-22-0155</t>
  </si>
  <si>
    <t>SEDSE-PP-22-0156</t>
  </si>
  <si>
    <t>SEDSE-PP-22-0157</t>
  </si>
  <si>
    <t>SEDSE-PP-22-0158</t>
  </si>
  <si>
    <t>SEDSE-PP-22-0159</t>
  </si>
  <si>
    <t>SEDSE-PP-22-0160</t>
  </si>
  <si>
    <t>SEDSE-PP-22-0161</t>
  </si>
  <si>
    <t>SEDSE-PP-22-0162</t>
  </si>
  <si>
    <t>Provision of Missing / Additional Facilities and Renovation of Existing High / Higher Secondary Schools (SDG#4)</t>
  </si>
  <si>
    <t>SEDSE-PP-22-0163</t>
  </si>
  <si>
    <t>SEDSE-PP-22-0164</t>
  </si>
  <si>
    <t>SEDSE-PP-22-0165</t>
  </si>
  <si>
    <t>SEDSE-PP-22-0166</t>
  </si>
  <si>
    <t>SEDSE-PP-22-0167</t>
  </si>
  <si>
    <t>SEDSE-PP-22-0168</t>
  </si>
  <si>
    <t>SEDSE-PP-22-0169</t>
  </si>
  <si>
    <t>SEDSE-PP-22-0170</t>
  </si>
  <si>
    <t>SEDSE-PP-22-0171</t>
  </si>
  <si>
    <t>SEDSE-PP-22-0172</t>
  </si>
  <si>
    <t>SEDSE-PP-22-0173</t>
  </si>
  <si>
    <t>SEDSE-PP-22-0174</t>
  </si>
  <si>
    <t>SEDSE-PP-22-0175</t>
  </si>
  <si>
    <t>SEDSE-PP-22-0176</t>
  </si>
  <si>
    <t>SEDSE-PP-22-0177</t>
  </si>
  <si>
    <t>SEDSE-PP-22-0178</t>
  </si>
  <si>
    <t>SEDSE-PP-22-0179</t>
  </si>
  <si>
    <t>SEDSE-PP-22-0180</t>
  </si>
  <si>
    <t>SEDSE-PP-22-0181</t>
  </si>
  <si>
    <t>SEDSE-PP-22-0182</t>
  </si>
  <si>
    <t>SEDSE-PP-22-0183</t>
  </si>
  <si>
    <t>SEDSE-PP-22-0184</t>
  </si>
  <si>
    <t>SEDSE-PP-22-0185</t>
  </si>
  <si>
    <t>SEDSE-PP-22-0186</t>
  </si>
  <si>
    <t>SEDSE-PP-22-0187</t>
  </si>
  <si>
    <t>Provision of Missing / Additional Facilities and Renovation of Existing High / Higher Secondary Schools (i) GGSS Ghulam Ali  Allana Saddar (ii) GGSS  Quaid Hoti (iii) GBHS Metro Police (iv) GBHS Qamar-ul-Islam (v) GBSS Pakistan National (SDG#4)</t>
  </si>
  <si>
    <t>SEDSE-PP-22-0188</t>
  </si>
  <si>
    <t>SEDSE-PP-22-0189</t>
  </si>
  <si>
    <t>SEDSE-PP-22-0190</t>
  </si>
  <si>
    <t>SEDSE-PP-22-0191</t>
  </si>
  <si>
    <t>SEDSE-PP-22-0192</t>
  </si>
  <si>
    <t>Establishment of Science Museum at Divisional Headquarter (SDG#4)</t>
  </si>
  <si>
    <t>SEDSE-PP-22-0193</t>
  </si>
  <si>
    <t>SEDSE-PP-22-0194</t>
  </si>
  <si>
    <t>SEDSE-PP-22-0195</t>
  </si>
  <si>
    <t>SEDSE-PP-22-0196</t>
  </si>
  <si>
    <t>SEDSE-PP-22-0197</t>
  </si>
  <si>
    <t>Provision of Additional Facilities at Government High School Haji Junejo</t>
  </si>
  <si>
    <t>SEDSE-PP-22-0198</t>
  </si>
  <si>
    <t xml:space="preserve">Construction of High School Building @ GBHS Amin Pato Taluka Faiz Ganj (SDG#4) </t>
  </si>
  <si>
    <t>SEDSE-PP-22-0199</t>
  </si>
  <si>
    <t>Up-gradation of Middle School to High School at Mandan Taluka Thari Mirwah (SDG#4)</t>
  </si>
  <si>
    <t>SEDSE-PP-22-0200</t>
  </si>
  <si>
    <t>Up-gradation of High Enrolment Middle School to High Schools (SDG#4)</t>
  </si>
  <si>
    <t>SEDSE-PP-22-0201</t>
  </si>
  <si>
    <t>Reconstruction of Building for GBHS Samaro (sdg#4)</t>
  </si>
  <si>
    <t>SEDSE-PP-22-0202</t>
  </si>
  <si>
    <t>Reconstruction of Building for GBHSS Samaro (sdg#4)</t>
  </si>
  <si>
    <t>SEDSE-PP-22-0203</t>
  </si>
  <si>
    <t>Construction of Building for Government Boys Higher Secondary School Saeed Khan Laghari (SDG#4)</t>
  </si>
  <si>
    <t xml:space="preserve">                                                                                                                                      </t>
  </si>
  <si>
    <t>Total Secondary Education (New Schemes)</t>
  </si>
  <si>
    <t xml:space="preserve">Total Secondary Education </t>
  </si>
  <si>
    <t>Teacher Education</t>
  </si>
  <si>
    <t>(Ongoing Scheme)</t>
  </si>
  <si>
    <t>SEDTEPP-21-0211</t>
  </si>
  <si>
    <t>Introduction of Life Skill Based Education Training for ES&amp;HS School Teachers in Sindh (SDG#4)</t>
  </si>
  <si>
    <t>Total Teacher Education (Ongoing Scheme)</t>
  </si>
  <si>
    <t>Sindh Education Foundation</t>
  </si>
  <si>
    <t>SEDSF-PP-17-0042</t>
  </si>
  <si>
    <t>Establishment of Sindh Education Foundation Office Complex (C:482.349+R:88.307) (SDG#4)</t>
  </si>
  <si>
    <t>Approved
14.07.17</t>
  </si>
  <si>
    <t>SEDSF-PP-17-0043</t>
  </si>
  <si>
    <t>SEF Regional Office / Professional Development Center / Student Learning Center (C:168.470+R:44.171) (SDG#4)</t>
  </si>
  <si>
    <t>Approved
07.11.17</t>
  </si>
  <si>
    <t>SEDSF-PP-17-0044</t>
  </si>
  <si>
    <t>SEF Regional Office / Professional Development Center / Student Learning Center (C:168.466+R:41.460) (SDG#4)</t>
  </si>
  <si>
    <t>SEDSF-PP-18-0005</t>
  </si>
  <si>
    <t>Youth Education Employment &amp; Empowerment Program (YEEEP) (Estimated Cost Rs.600 M UNDP Grant Rs.300 M &amp; GOS Share Rs.300 M)</t>
  </si>
  <si>
    <t xml:space="preserve">Approved
31.05.19      </t>
  </si>
  <si>
    <t>Total Sindh Education Foundation (On-Going  Schemes)</t>
  </si>
  <si>
    <t>Miscellaneous Education</t>
  </si>
  <si>
    <t>SEDMIPP-15-0006</t>
  </si>
  <si>
    <t>Construction of Education Complex Karachi (C: 1101.058 + R: 3.391)  (Revised on 11.03.16) (SDG#4)</t>
  </si>
  <si>
    <t>Approved
11.07.07</t>
  </si>
  <si>
    <t>SEDMIPP-15-0007</t>
  </si>
  <si>
    <t>Emergent Works / Schemes of Education &amp; Literacy Department (C:82.170 + R:1.565) (Revised on 26.08.21) (SDG#4)</t>
  </si>
  <si>
    <t>Approved
14.12.15</t>
  </si>
  <si>
    <t>SEDMIPP-16-0015</t>
  </si>
  <si>
    <t>Schools Improvement through Adopt a Schools Intervention Shaheed Benazirabad Division (02 units)  (C:25.851+R:0.990) (SDG#4)</t>
  </si>
  <si>
    <t>S.B.A, N.Feroze &amp; Sanghar</t>
  </si>
  <si>
    <t>SEDMIPP-16-0017</t>
  </si>
  <si>
    <t>Capacity Building of Staff of AS (PD&amp;F) and D.G (PD&amp;R) E&amp;LD (SDG#4)</t>
  </si>
  <si>
    <t>Approved
31.10.16</t>
  </si>
  <si>
    <t>SEDMIPP-16-0018</t>
  </si>
  <si>
    <t>Schools Improvement Through Adopt a School Intervention Hyderabad Division Phase-II (AASP) (C:55.406+R:6.630) (SDG#4)</t>
  </si>
  <si>
    <t>Hyderabad, Matiari, T.M Khan, T.A Yar, Dadu, Jamshoro, Thatta &amp; Badin</t>
  </si>
  <si>
    <t>Approved
17.05.17</t>
  </si>
  <si>
    <t>SEDMIPP-20-0021</t>
  </si>
  <si>
    <t>Rehabilitation / Renovation &amp; Provision of Missing Facilities in Existing GBPS &amp; GBLSS Police Line and GBHS Sanghar (C:177.828 + R: 12.945) (03 Units) (SDG#4)</t>
  </si>
  <si>
    <t>Approved
06.05.21</t>
  </si>
  <si>
    <t>SEDMIPP-21-0214</t>
  </si>
  <si>
    <t>Data Integration and Comprehensive Networking of Planning, Development and Research,  School Education &amp; Literacy Department (SDG#4)</t>
  </si>
  <si>
    <t>SEDMIPP-21-0215</t>
  </si>
  <si>
    <t>Repair / Rehabilitation/ Reconstruction of field offices of Education &amp; Literacy (SDG#4)</t>
  </si>
  <si>
    <t>Larkano, Kamber, Shikarpur, Kashmor &amp; Jacobabad</t>
  </si>
  <si>
    <t>SEDMIPP-21-0216</t>
  </si>
  <si>
    <t>Sukkur, Ghotki &amp; Khairpur</t>
  </si>
  <si>
    <t>SEDMIPP-21-0217</t>
  </si>
  <si>
    <t>SEDMIPP-21-0218</t>
  </si>
  <si>
    <t>Mirpurkhas, Tharparkar &amp; Umerkot</t>
  </si>
  <si>
    <t>SEDMIPP-21-0219</t>
  </si>
  <si>
    <t>Hyderabad, Dadu, Jamshoro, Sujawal, Thatta, Badin, T.M.Khan, T.A.Yar &amp; Matiari</t>
  </si>
  <si>
    <t>SEDMIPP-21-0220</t>
  </si>
  <si>
    <t>SEDMIPP-21-0221</t>
  </si>
  <si>
    <t>Remaining Work of GBHS Joungal, GBHS Lal Bhatti, GBMS Noor Malik &amp; GGPS / GBPS Hazoor Bux Buriro Taluka Thull (05 Units) (SDG#4)</t>
  </si>
  <si>
    <t xml:space="preserve">Jacobabad </t>
  </si>
  <si>
    <t>SEDMIPP-21-0222</t>
  </si>
  <si>
    <t>Rehabilitation / Repair of Existing Primary / Elementary/ Secondary Schools of District Shaheed Benazirabad (62 Units) (SDG#4)</t>
  </si>
  <si>
    <t>Approved
30.11.21</t>
  </si>
  <si>
    <t>SEDMIPP-21-0223</t>
  </si>
  <si>
    <t>Renovation and Provision of Basic Facilities in Selected Educational Management Organization (EMO) Cluster Schools (02 Units) (SDG#4)</t>
  </si>
  <si>
    <t>SEDMIPP-21-0224</t>
  </si>
  <si>
    <t xml:space="preserve">Sukkur </t>
  </si>
  <si>
    <t>SEDMIPP-21-0225</t>
  </si>
  <si>
    <t>Renovation and Provision of Basic Facilities in Selected Educational Management Organization (EMO) Cluster Schools (SDG#4)</t>
  </si>
  <si>
    <t>SEDMIPP-21-0226</t>
  </si>
  <si>
    <t>Renovation and Provision of Basic Facilities in Selected Educational Management Organization (EMO) Cluster Schools (04 Units) (SDG#4)</t>
  </si>
  <si>
    <t>SEDMIPP-21-0227</t>
  </si>
  <si>
    <t>Rehabilitation of Existing Primary / Elementary / Secondary Schools  (51 Units) (SDG#4)</t>
  </si>
  <si>
    <t>SEDMIPP-21-0228</t>
  </si>
  <si>
    <t>Remaining work of Existing Primary / Elementary / Secondary Schools (50 Units) (SDG#4)</t>
  </si>
  <si>
    <t>SEDMIPP-21-0229</t>
  </si>
  <si>
    <t>Remaining work of Existing Primary / Elementary / Secondary Schools (43 Units) (SDG#4)</t>
  </si>
  <si>
    <t>SEDMIPP-21-0230</t>
  </si>
  <si>
    <t>Rehabilitation of Existing Primary / Elementary / Secondary Schools (124 Units) (SDG#4)</t>
  </si>
  <si>
    <t>Approved
14.12.21</t>
  </si>
  <si>
    <t>SEDMIPP-21-0231</t>
  </si>
  <si>
    <t>Rehabilitation of Existing Primary / Elementary / Secondary Schools (11 Units) (SDG#4)</t>
  </si>
  <si>
    <t>SEDMIPP-21-0232</t>
  </si>
  <si>
    <t>Construction / Reconstruction of Existing GPS M.Saleh Suhag, GPS M. Saleh Khaskhely, GPS Saeed Khan Suhag &amp; GHS Pir Shahbazi Taluka Kingri (04 Units) (SDG#4)</t>
  </si>
  <si>
    <t xml:space="preserve">Khairpur </t>
  </si>
  <si>
    <t>SEDMIPP-21-0233</t>
  </si>
  <si>
    <t>Provision of Additional &amp; Facilities /Rehabilitation / Reconstruction  at GGPS Hoat Khan Jalbani &amp; GHS Hoat Khan Jalbani N.Feroze (02 Units) (SDG#4)</t>
  </si>
  <si>
    <t>Approved
17.09.21
(U/R)</t>
  </si>
  <si>
    <t>SEDMIPP-21-0235</t>
  </si>
  <si>
    <t>Rehabilitation and Renovation of the Existing Primary Schools and Repair of Taluka Education Officer (Female) Primary Office, Taluka Sinjhoro (07 Units) (SDG#4)</t>
  </si>
  <si>
    <t>SEDMIPP-21-0236</t>
  </si>
  <si>
    <t>Rehabilitation / Reconstruction &amp; Provision of Missing Facilities in Existing GGSS / GGHSS Schools Bhiro Goth UC Thano (02 Units) (C:56.898 + R;3.000) (SDG#4)</t>
  </si>
  <si>
    <t>SEDMIPP-21-0237</t>
  </si>
  <si>
    <t>Construction of Two Rooms New School Building for Shelterless Schools Taluka Khangarh (48 Units) (C:254.483 + R:23.616) (SDG#4)</t>
  </si>
  <si>
    <t>SEDMIPP-21-0238</t>
  </si>
  <si>
    <t>Construction of Shelterless Building for Government Primary Schools of Taluka Kashmore (13 Units) (C:47.824 + R:6.500) (SDG#4)</t>
  </si>
  <si>
    <t>SEDMIPP-21-0239</t>
  </si>
  <si>
    <t>Up-gradation of Middle School to High School at GBMS Sher Muhammad Thora (01 Unit) (C:18.484 + R:3.419) (SDG#4)</t>
  </si>
  <si>
    <t>SEDMIPP-21-0240</t>
  </si>
  <si>
    <t>Construction / Re-construction of Govt. Boys High School Matli City (01 Unit) (SDG#4)</t>
  </si>
  <si>
    <t xml:space="preserve">Badin </t>
  </si>
  <si>
    <t>Approved
05.11.21</t>
  </si>
  <si>
    <t>SEDMIPP-21-0241</t>
  </si>
  <si>
    <t>Construction of ECE Class Rooms / Rehabilitation / Up-gradation of Various Schools  of  UC 1 to 19 (SDG#4)</t>
  </si>
  <si>
    <t>SEDMIPP-21-0242</t>
  </si>
  <si>
    <t>Construction of (Govt. Boys / Girls Secondary Schools) in Shirin Jinnah Colony Karachi (02 Units) (C:45.199 + R:2.00) (SDG#4)</t>
  </si>
  <si>
    <t>SEDMIPP-21-0243</t>
  </si>
  <si>
    <t>Rehabilitation / Re-construction &amp; Provision of Missing Facilities in  GHS G. Jaffar (01 Unit) (SDG#4)</t>
  </si>
  <si>
    <t>SEDMIPP-21-0244</t>
  </si>
  <si>
    <t>Rehabilitation of Government Schools of Taluka Kamber, Warah &amp; Naseerabad (07 Units) (SDG#4)</t>
  </si>
  <si>
    <t>SEDMIPP-21-0245</t>
  </si>
  <si>
    <t>Rehabilitation &amp; Provision of Computer Lab &amp; Science Lab in GBHSS Mirpur Bathoro (SDG#4)</t>
  </si>
  <si>
    <t>SEDMIPP-21-0246</t>
  </si>
  <si>
    <t>Rehabilitation &amp; Provision of Missing Facilities in Existing GBHS Baberlo, GGHS Luqman, GBHSS Talpur Wada &amp; GHSS Faiz Kotdiji (04 Units) (SDG#4)</t>
  </si>
  <si>
    <t>SEDMIPP-21-0247</t>
  </si>
  <si>
    <t>Rehabilitation / Provision of Missing Facilities / Up-gradation of Schools of Taluka Garhi Yasin (08 Units) (SDG #4)</t>
  </si>
  <si>
    <t xml:space="preserve">Shikarpur </t>
  </si>
  <si>
    <t>SEDMIPP-21-0248</t>
  </si>
  <si>
    <t>Up-gradation of Middle School to High School (i) GBMS Vakryo (ii) GBMS Pabuvero &amp; Up-gradation of Primary School to Middle School (i) GBPS Vee Hingorja (ii) GBPS Jaroonbhar (iii) GBPS Aqib Junejo Taluka Islamkot &amp; Chachro (05 Units) (C:80.660 + R:15.778) (SDG#4)</t>
  </si>
  <si>
    <t xml:space="preserve">Tharparkar </t>
  </si>
  <si>
    <t>SEDMIPP-21-0249</t>
  </si>
  <si>
    <t>Rehabilitation / Re-construction &amp; Up-gradation of Government schools of District Karachi Malir (04 Units) (SDG#4)</t>
  </si>
  <si>
    <t>Approved
23.02.22</t>
  </si>
  <si>
    <t>SEDMIPP-21-0250</t>
  </si>
  <si>
    <t>Construction of  Building for Shelterless Primary schools Hazoor Jami Rind UC- Hoat Faqeer,  Abdul Ghani Brohi  (Chakar Brohi Deh-54 Nusrat),  Muhammad Uris Sehto UC-Obhari Sewari and Muhammad Ramzan Chandio UC-Jhuro Shar  (04 Units) (C:16.862 + R:2.000) (SDG#4)</t>
  </si>
  <si>
    <t>SEDMIPP-21-0252</t>
  </si>
  <si>
    <t>Rehabilitation / Re-construction and Up-gradation of Government School in Mulla Essa Goth, UC-38 (01 Unit) (C:52.430 + R:6.885) (SDG#4)</t>
  </si>
  <si>
    <t>SEDMIPP-21-0253</t>
  </si>
  <si>
    <t>Rehabilitation /  Re-construction &amp; Provision of Missing Facilities in existing Government Schools District Karachi Malir (13 Units) (SDG#4)</t>
  </si>
  <si>
    <t>SEDMIPP-21-0254</t>
  </si>
  <si>
    <t>Repair, Rehabilitation and Provision of Missing Facilities in various Government Schools of UC-3,4,5,6, 11,12,13,14,15,16,17,18 &amp; 44 of District Hyderabad (07 Units) (SDG#4)</t>
  </si>
  <si>
    <t>SEDMIPP-21-0255</t>
  </si>
  <si>
    <t>Provision of missing facilities and remaining work at GGMS Garibabad, GGMS Piaro Goth, GBHS Piaro Goth, GBHS Sita Village &amp; GGHS Garibabad (05 Units) (C: 99.649 + R: 9.370) (SDG#4)</t>
  </si>
  <si>
    <t>PNDPRPP-20-0118</t>
  </si>
  <si>
    <t>Establishment of Government Secondary School (Boys &amp; Girls) in Chuhar Jamali Sujawal District (RGC)</t>
  </si>
  <si>
    <t>Approved
31.12.20</t>
  </si>
  <si>
    <t>Total Misc: Edu: (On-going Schemes)</t>
  </si>
  <si>
    <t>SEDMI-PP-22-0204</t>
  </si>
  <si>
    <t xml:space="preserve">Provision of Drinking Water / Wash Room &amp; Compound wall in Existing Primary / Elementary / Middle / High Schools (SDG#4) </t>
  </si>
  <si>
    <t>SEDMI-PP-22-0205</t>
  </si>
  <si>
    <t>SEDMI-PP-22-0206</t>
  </si>
  <si>
    <t>SEDMI-PP-22-0207</t>
  </si>
  <si>
    <t>SEDMI-PP-22-0208</t>
  </si>
  <si>
    <t>SEDMI-PP-22-0209</t>
  </si>
  <si>
    <t>SEDMI-PP-22-0210</t>
  </si>
  <si>
    <t>SEDMI-PP-22-0211</t>
  </si>
  <si>
    <t>SEDMI-PP-22-0212</t>
  </si>
  <si>
    <t>SEDMI-PP-22-0213</t>
  </si>
  <si>
    <t>SEDMI-PP-22-0214</t>
  </si>
  <si>
    <t>SEDMI-PP-22-0215</t>
  </si>
  <si>
    <t>SEDMI-PP-22-0216</t>
  </si>
  <si>
    <t>SEDMI-PP-22-0217</t>
  </si>
  <si>
    <t>SEDMI-PP-22-0218</t>
  </si>
  <si>
    <t>SEDMI-PP-22-0219</t>
  </si>
  <si>
    <t>SEDMI-PP-22-0220</t>
  </si>
  <si>
    <t>SEDMI-PP-22-0221</t>
  </si>
  <si>
    <t>SEDMI-PP-22-0222</t>
  </si>
  <si>
    <t>SEDMI-PP-22-0223</t>
  </si>
  <si>
    <t>SEDMI-PP-22-0224</t>
  </si>
  <si>
    <t>SEDMI-PP-22-0225</t>
  </si>
  <si>
    <t>SEDMI-PP-22-0226</t>
  </si>
  <si>
    <t>SEDMI-PP-22-0227</t>
  </si>
  <si>
    <t>SEDMI-PP-22-0228</t>
  </si>
  <si>
    <t>SEDMI-PP-22-0229</t>
  </si>
  <si>
    <t>SEDMI-PP-22-0230</t>
  </si>
  <si>
    <t>SEDMI-PP-22-0231</t>
  </si>
  <si>
    <t>SEDMI-PP-22-0232</t>
  </si>
  <si>
    <t>SEDMI-PP-22-0233</t>
  </si>
  <si>
    <t>SEDMI-PP-22-0234</t>
  </si>
  <si>
    <t>Emergent Works of Existing Primary / Elementary / Secondary Schools (SDG#4)</t>
  </si>
  <si>
    <t>SEDMI-PP-22-0235</t>
  </si>
  <si>
    <t>SEDMI-PP-22-0236</t>
  </si>
  <si>
    <t>SEDMI-PP-22-0237</t>
  </si>
  <si>
    <t>Construction / Reconstruction of Building for Existing Shelterless Primary Schools (SDG#4)</t>
  </si>
  <si>
    <t>SEDMI-PP-22-0238</t>
  </si>
  <si>
    <t>Rehabilitation / Reconstruction &amp; Provision of Additional Facilities in Existing Primary / Middle / High Schools Taluka Shahdadpur (SDG#4)</t>
  </si>
  <si>
    <t>SEDMI-PP-22-0239</t>
  </si>
  <si>
    <t>Rehabilitation / Construction / Reconstruction &amp; Provision of Additional Facilities in Existing Primary / Elementary / Secondary Schools of Taluka Rohri &amp; Saleh Pat (SDG#4)</t>
  </si>
  <si>
    <t>SEDMI-PP-22-0240</t>
  </si>
  <si>
    <t xml:space="preserve">Rehablitation / Reconstruction and provision of allied facilities atGBPS Technical Age No.1 Block-2 and GBSS Greenland Nazimabad No-4 Liaqat Abad </t>
  </si>
  <si>
    <t>SEDMI-PP-22-0241</t>
  </si>
  <si>
    <t>Establishment of Comprehensive High Schools in Sindh (10 Units) (SDG#4)</t>
  </si>
  <si>
    <t>SEDMI-PP-22-0242</t>
  </si>
  <si>
    <t>Up-grading Primary Girls Schools into Elementary Schools in Rural Areas of Sindh (Assisted by JICA) Total Cost: 570.625 M (JICA Assistance 518.75 M &amp; G.O.S Share Rs. 51.875M).</t>
  </si>
  <si>
    <t>SEDMI-PP-22-0243</t>
  </si>
  <si>
    <t>Rehabilitation / Reconstruction and Provision of allied facilities in Cluster / Consolidated Schools in District Shikarpur &amp; Kandhkot Being Managed By Sindh Rural Support Organization (SRSO)  (SDG#4)</t>
  </si>
  <si>
    <t xml:space="preserve">Shikarpur &amp; Kashmore-Kandhkot </t>
  </si>
  <si>
    <t>SEDMI-PP-22-0244</t>
  </si>
  <si>
    <t>Rehabilitation / Renovation / Addition of classrooms of Secondary Heritage School (i) GGSS Taleem Gah-e-Niswan (ii) GGSS New Ranchore Line (iii) GBSS Kotwal Building (iv) GBSS S.M Liyari, Sadar and Liyari Town Karachi</t>
  </si>
  <si>
    <t>SEDMI-PP-22-0245</t>
  </si>
  <si>
    <t>Strengthening of Office of the Chief Engineer Education Works Sukkur</t>
  </si>
  <si>
    <t>SEDMI-PP-22-0246</t>
  </si>
  <si>
    <t>Rehabilitation / Reconstruction and provision of allied facilities at primary/ elementary / secondary schools of taluka Sakrand</t>
  </si>
  <si>
    <t>SEDMI-PP-21-0251</t>
  </si>
  <si>
    <t>Establishment of Girls Education Model Schools Complex Matiari City (SDG#4)</t>
  </si>
  <si>
    <t xml:space="preserve">Un
Approved
</t>
  </si>
  <si>
    <t>SEDMI-PP-22-0247</t>
  </si>
  <si>
    <t>Repair / Rehabilitation / Reconstruction / Provision of Additional Facilities in Existing Primary / Middle / High School of Taluka Warah, Kamber &amp; Nasirabad (SDG#4)</t>
  </si>
  <si>
    <t>SEDMI-PP-22-0248</t>
  </si>
  <si>
    <t>Construction of Additional Class Rooms in Govt. Girls High School Shahladhani, Govt. Boys High School Shahladhani, Govt. Boys High School Ubhri and Repair of Govt. Girls High School Kotdiji (SDG#4)</t>
  </si>
  <si>
    <t>SEDMI-PP-22-0249</t>
  </si>
  <si>
    <t>Construction / Reconstruction / Rehabilitation &amp; Up-gradation of Existing Primary / Elementary &amp; Secondary Schools, Bin Qasim, Gadap, Murad Memon &amp; Shah Mureed (SDG#4)</t>
  </si>
  <si>
    <t>SEDMI-PP-22-0250</t>
  </si>
  <si>
    <t>Repair / Renovation &amp; Provision of Additional Facilities in Existing Mumtaz Govt. Boys High School &amp; Primary Schools in UC-05 Muzafarabad (SDG#4)</t>
  </si>
  <si>
    <t>SEDMI-PP-22-0251</t>
  </si>
  <si>
    <t>Repair / Rehabilitation / Reconstruction &amp; Provision of Additional Facilities in Existing Primary / Elementary / Secondary Schools in Yousuf Goth, Surjani Town. (SDG#4)</t>
  </si>
  <si>
    <t>SEDMI-PP-22-0252</t>
  </si>
  <si>
    <t>Repair / Rehabilitation / Reconstruction &amp; Provision of Additional Facilities in Existing Primary / Elementary / Secondary Schools of Taluka Shahdadkot, Qubo Saeed Khan, Sujawal Junejo and GBPS Mir Shahnawaz Khan Magsi. (SDG#4).</t>
  </si>
  <si>
    <t>SEDMI-PP-22-0253</t>
  </si>
  <si>
    <t>Construction / Rehabilitation / Renovation of (i) GGPS Dost Ali Khoso UC Deran (ii) GBPS Naseer Mirjat UC Saeed Kando, (iii) GBPS Din Muhammad Bhatti UC Kharr (iv) GGPS Ghulam Mustafa Gujar, UC Chanriro, (v) GGPS Inayatullah Dahri UC Phulie, (vi) GGPS Muhammad Ayoub Langah UC Kharr, (vii) GGPS Saban Rahu, UC Mehraro, (viii) GBPS Pirno Dahri, UC Kharr, (ix) GBPS Ahmed Kathio UC Phulie (x) GGPS Muhammad Younis Hothipoto UC Chariro and (xi) Additional Rooms for GHS Daulatpur (SDG#4)</t>
  </si>
  <si>
    <t>SEDMI-PP-22-0254</t>
  </si>
  <si>
    <t>Repair / Rehabilitation / Reconstruction &amp; Provision of Additional Facilities in Existing Primary / Elementary / Secondary Schools of Taluka Kot Ghulam Muhammad, Shujaabad &amp; Digri (SDG#4)</t>
  </si>
  <si>
    <t>SEDMI-PP-22-0255</t>
  </si>
  <si>
    <t>Up-gradation of Primary Schools to Middle Schools (i) GBPS Min Bhojasar (ii) GBPS Meenhpn Lanjo (iii) GBPS Tariyano (iv)  GBPS Mithrao Chakar (v) GBPS Gowran (vi) GBPS Ghuno Lund (viii) GBPS Anwar Ali Samo Loonyoon Saman (SDG#4)</t>
  </si>
  <si>
    <t>SEDMI-PP-22-0256</t>
  </si>
  <si>
    <t>Rehabilitation / Extension / Improvement in Existing Primary / Elementary / Secondary Schools of Taluka Mirpur Sakro (SDG#4)</t>
  </si>
  <si>
    <t>SEDMI-PP-22-0257</t>
  </si>
  <si>
    <t>Repair / Rehabilitation &amp; Reconstruction of Schools, GGMS Purano Dehro, GGHS Patt, GGMS Mounder, GBPS Qaimani  Panhwar, GBMS Allah Dino Panhwar, GBPS Sher Muhammad Dawach, GGPS Piyaro Goth, GBPS Pechuha, GGPS Dari Khair Muhammad Khokhar, GGPS Nariwal Lund, GGPS Sodho Machi, GBPS Jakh Pari, GBPS Essa Babar and Construction of Community Centre / Library &amp; Phulji Station (SDG#4)</t>
  </si>
  <si>
    <t>SEDMI-PP-22-0258</t>
  </si>
  <si>
    <t>Repair / Rehabilitation / Construction / Reconstruction &amp; Provision of Additional Facilities in Existing Primary / Elementary / Secondary Schools PS-88 (SDG#4)</t>
  </si>
  <si>
    <t>SEDMI-PP-22-0259</t>
  </si>
  <si>
    <t>Rehabilitation / Construction / Reconstruction &amp; Up-gradation of Primary / Elementary / Secondary Schools PS-89 (SDG#4)</t>
  </si>
  <si>
    <t>SEDMI-PP-22-0260</t>
  </si>
  <si>
    <t>Construction of Hostel Block at IBA Public School Sukkur (SDG#4)</t>
  </si>
  <si>
    <t>SEDMI-PP-22-0261</t>
  </si>
  <si>
    <t>Rehablitation / Construction/ additional allied facilities  in District Mirpurkhas (SDG#4)</t>
  </si>
  <si>
    <t>SEDMI-PP-22-0262</t>
  </si>
  <si>
    <t>Rehablitation / Construction/ renovation Primary and Secondary schools of UC-06 (SDG#4)</t>
  </si>
  <si>
    <t>SEDMI-PP-22-0263</t>
  </si>
  <si>
    <t>Rehabilitation / Construction / Reconstruction &amp; Provision of Additional Facilities in Existing Primary / Elementary / Secondary Schools Lyari Karachi (SDG#4)</t>
  </si>
  <si>
    <t>SEDMI-PP-22-0264</t>
  </si>
  <si>
    <t>Construction / Reconstruction of school buildings and provision of additional classrooms &amp; allied facilities in schools of PS-10 Ratodero</t>
  </si>
  <si>
    <t>Total Miscellaneous Education (New Schemes)</t>
  </si>
  <si>
    <t>Total Miscellaneous Education (Ongoing + New Schemes)</t>
  </si>
  <si>
    <t>Total School Education &amp; Literacy (On-going Schemes)</t>
  </si>
  <si>
    <t>Total School Education &amp; Literacy (New Schemes)</t>
  </si>
  <si>
    <t xml:space="preserve">Total School Education &amp; Literacy (Ongoing + New Schemes):- </t>
  </si>
  <si>
    <t>II. COLLEGE EDUCATION</t>
  </si>
  <si>
    <t>Colleges (On-going Schemes)</t>
  </si>
  <si>
    <t>CEDCO-PP-17-0045</t>
  </si>
  <si>
    <t>Establishment of Boys / Girls Degree Colleges in Sindh (23 Units) (C:2093.709 + R: 200.100) (Revised on 08.12.2017) (SDG#4)</t>
  </si>
  <si>
    <t xml:space="preserve">Approved
29.09.07
</t>
  </si>
  <si>
    <t>CEDCO-PP-17-0046</t>
  </si>
  <si>
    <t>Establishment of Boys / Girls Degree Colleges in Sindh (2010-11 Programme) (23 Units)  (C:2464.485 + R:200.100) (Revised on 08.12.2017) (SDG#4)</t>
  </si>
  <si>
    <t>Approved
31.05.11</t>
  </si>
  <si>
    <t>CEDCO-PP-12-0003</t>
  </si>
  <si>
    <t>Establishment of Five (5) IBA Community Colleges (C:498.900  + R:251.944) (SDG#4)</t>
  </si>
  <si>
    <t>N. Feroze, Sukkur, Jacobabad, Dadu &amp; Umerkot</t>
  </si>
  <si>
    <t>Approved
01.03.13</t>
  </si>
  <si>
    <t>CEDCO-PP-16-0019</t>
  </si>
  <si>
    <t>Establishment of Community  College at Sehwan District Jamshoro (C:149.262 + R:43.365 ) (SDG#4)</t>
  </si>
  <si>
    <t>Approved
18.08.16</t>
  </si>
  <si>
    <t>CEDCO-PP-16-0020</t>
  </si>
  <si>
    <t>Construction of Auditorium Hall in Existing Girls Degree College Hala District Matiari (C.36.310 + R.3.535) (SDG#4)</t>
  </si>
  <si>
    <t xml:space="preserve">Approved
31.10.16   </t>
  </si>
  <si>
    <t>CEDCO-PP-19-0098</t>
  </si>
  <si>
    <t>Establishment of Degree College Mirpur Bathoro District Sujawal (C:92.789 + R:6.211) (SDG#4)</t>
  </si>
  <si>
    <t>Approved
26.09.19 (U/R)</t>
  </si>
  <si>
    <t>CEDCO-PP-19-0103</t>
  </si>
  <si>
    <t>Establishment of Girls Degree College  at Rohri  District Sukkur (C: 87.131+ R:8.620) (SDG#4)</t>
  </si>
  <si>
    <t>Approved
26.09.19
(U/R)</t>
  </si>
  <si>
    <t>CEDCO-PP-19-0105</t>
  </si>
  <si>
    <t>Establishment of Degree College in existing Thano Bola Khan Higher Secondary School Jamshoro (C:25.000 + R:2.500) (SDG#4)</t>
  </si>
  <si>
    <t>CEDCO-PP-19-0111</t>
  </si>
  <si>
    <t>Establishment of Degree College in existing Dhoro Naro Higher Secondary School District Umerkot (C:25.905 + R:1.851) (SDG#4)</t>
  </si>
  <si>
    <t>Approved
26.09.19</t>
  </si>
  <si>
    <t>CEDCO-PP-19-0113</t>
  </si>
  <si>
    <t>Construction / Reconstruction of Boys Degree College Sukkur (SDG#4)</t>
  </si>
  <si>
    <t>CEDCO-PP-19-0114</t>
  </si>
  <si>
    <t>Rehabilitation &amp; Provision of Missing Facilities in C&amp;S Govt. Boys College Shikarpur (C:49.963 + R:5.000) (SDG#4)</t>
  </si>
  <si>
    <t>CEDCO-PP-19-0116</t>
  </si>
  <si>
    <t>Reconstruction of Building in existing Boys Degree College Badin (SDG#4)</t>
  </si>
  <si>
    <t>CEDCO-PP-19-0119</t>
  </si>
  <si>
    <t>Improvement / Renovation of Govt.Boys Degree College Gulzar-e-Hijri East Karachi (SDG#4)</t>
  </si>
  <si>
    <t>CEDCO-PP-21-0258</t>
  </si>
  <si>
    <t xml:space="preserve">Rehabilitation &amp; Provision of Missing Facilities in Existing Colleges in District  Hyderabad (SDG#4)              </t>
  </si>
  <si>
    <t>Approved
09.09.21</t>
  </si>
  <si>
    <t>CEDCO-PP-21-0259</t>
  </si>
  <si>
    <t xml:space="preserve">Rehabilitation &amp; Provision of Missing Facilities in Existing Colleges in District T.Allah Yar (SDG#4)              </t>
  </si>
  <si>
    <t>CEDCO-PP-21-0260</t>
  </si>
  <si>
    <t>Rehabilitation &amp; Provision of Missing Facilities in Existing Colleges in District Matiari (SDG#4)</t>
  </si>
  <si>
    <t>CEDCO-PP-21-0261</t>
  </si>
  <si>
    <t>Rehabilitation &amp; Provision of Missing Facilities in Existing Colleges in District Jamshoro (SDG#4)</t>
  </si>
  <si>
    <t>CEDCO-PP-21-0262</t>
  </si>
  <si>
    <t>Rehabilitation &amp; Provision of Missing Facilities in Existing Colleges in District Dadu (SDG#4)</t>
  </si>
  <si>
    <t>CEDCO-PP-21-0263</t>
  </si>
  <si>
    <t xml:space="preserve">Rehabilitation &amp; Provision of Missing Facilities in Existing Colleges in District T.M.Khan (SDG#4)                    </t>
  </si>
  <si>
    <t>CEDCO-PP-21-0264</t>
  </si>
  <si>
    <t xml:space="preserve">Rehabilitation &amp; Provision of Missing Facilities in Existing Colleges in District Badin (SDG#4)              </t>
  </si>
  <si>
    <t>CEDCO-PP-21-0265</t>
  </si>
  <si>
    <t xml:space="preserve">Rehabilitation &amp; Provision of Missing Facilities in Existing Colleges in District Thatta (SDG#4)  </t>
  </si>
  <si>
    <t>CEDCO-PP-21-0266</t>
  </si>
  <si>
    <t xml:space="preserve">Rehabilitation &amp; Provision of Missing Facilities in Existing Colleges in District Sujawal (SDG#4)                 </t>
  </si>
  <si>
    <t>CEDCO-PP-21-0267</t>
  </si>
  <si>
    <t xml:space="preserve">Rehabilitation &amp; Provision of Missing Facilities in Existing Colleges in District Mirpurkhas (SDG#4) (C: 39.652, R:3.976)            </t>
  </si>
  <si>
    <t>CEDCO-PP-21-0268</t>
  </si>
  <si>
    <t xml:space="preserve">Rehabilitation &amp; Provision of Missing Facilities in Existing Colleges in District Umerkot (SDG#4) (C: 29.769 + R: 8.500)                </t>
  </si>
  <si>
    <t>CEDCO-PP-21-0269</t>
  </si>
  <si>
    <t xml:space="preserve">Rehabilitation &amp; Provision of Missing Facilities in Existing Colleges in District Tharparkar (SDG#4)                   </t>
  </si>
  <si>
    <t>CEDCO-PP-21-0270</t>
  </si>
  <si>
    <t xml:space="preserve">Rehabilitation &amp; Provision of Missing Facilities in Existing Colleges in District Shaheed Benazirabad (SDG#4)                </t>
  </si>
  <si>
    <t>CEDCO-PP-21-0271</t>
  </si>
  <si>
    <t xml:space="preserve">Rehabilitation &amp; Provision of Missing Facilities in Existing Colleges in District N. Feroze (SDG#4)               </t>
  </si>
  <si>
    <t>CEDCO-PP-21-0272</t>
  </si>
  <si>
    <t xml:space="preserve">Rehabilitation &amp; Provision of Missing Facilities in Existing Colleges in District Sanghar (SDG#4)               </t>
  </si>
  <si>
    <t>CEDCO-PP-21-0273</t>
  </si>
  <si>
    <t xml:space="preserve">Rehabilitation &amp; Provision of Missing Facilities in Existing Colleges in District Sukkur (SDG#4)         </t>
  </si>
  <si>
    <t>CEDCO-PP-21-0274</t>
  </si>
  <si>
    <t xml:space="preserve">Rehabilitation &amp; Provision of Missing Facilities in Existing Colleges in District Khairpur Mir's (SDG#4)                        </t>
  </si>
  <si>
    <t>CEDCO-PP-21-0275</t>
  </si>
  <si>
    <t xml:space="preserve">Rehabilitation &amp; Provision of Missing Facilities in Existing Colleges in District Ghotki (SDG#4)                </t>
  </si>
  <si>
    <t>CEDCO-PP-21-0276</t>
  </si>
  <si>
    <t xml:space="preserve">Rehabilitation &amp; Provision of Missing Facilities in Existing Colleges in District Larkano (SDG#4)                </t>
  </si>
  <si>
    <t>CEDCO-PP-21-0277</t>
  </si>
  <si>
    <t xml:space="preserve">Rehabilitation &amp; Provision of Missing Facilities in Existing Colleges in District Kamber-Shahdadkot (SDG#4)                    </t>
  </si>
  <si>
    <t>CEDCO-PP-21-0278</t>
  </si>
  <si>
    <t xml:space="preserve">Rehabilitation &amp; Provision of Missing Facilities in Existing Colleges in District Shikarpur (SDG#4)                       </t>
  </si>
  <si>
    <t>CEDCO-PP-21-0279</t>
  </si>
  <si>
    <t xml:space="preserve">Rehabilitation &amp; Provision of Missing Facilities in Existing Colleges in District Jacobabad (SDG#4)                 </t>
  </si>
  <si>
    <t>CEDCO-PP-21-0280</t>
  </si>
  <si>
    <t xml:space="preserve">Rehabilitation &amp; Provision of Missing Facilities in Existing Colleges in District Kashmore @ Kandhkot (SDG#4)                   </t>
  </si>
  <si>
    <t>CEDCO-PP-21-0281</t>
  </si>
  <si>
    <t xml:space="preserve">Rehabilitation &amp; Provision of Missing Facilities in Existing Colleges in District Karachi South (SDG#4)              </t>
  </si>
  <si>
    <t>CEDCO-PP-21-0282</t>
  </si>
  <si>
    <t xml:space="preserve">Rehabilitation &amp; Provision of Missing Facilities in Existing Colleges in District Karachi West (SDG#4)                 </t>
  </si>
  <si>
    <t>CEDCO-PP-21-0283</t>
  </si>
  <si>
    <t xml:space="preserve">Rehabilitation &amp; Provision of Missing Facilities in Existing Colleges in District Karachi Central (SDG#4)                    </t>
  </si>
  <si>
    <t>CEDCO-PP-21-0284</t>
  </si>
  <si>
    <t xml:space="preserve">Rehabilitation &amp; Provision of Missing Facilities in Existing Colleges in District Karachi East (SDG#4)               </t>
  </si>
  <si>
    <t>CEDCO-PP-21-0285</t>
  </si>
  <si>
    <t xml:space="preserve">Rehabilitation &amp; Provision of Missing Facilities in Existing Colleges in District Karachi Malir (SDG#4)                 </t>
  </si>
  <si>
    <t>CEDCO-PP-21-0286</t>
  </si>
  <si>
    <t xml:space="preserve">Rehabilitation &amp; Provision of Missing Facilities in Existing Colleges in District Karachi Korangi (SDG#4)                      </t>
  </si>
  <si>
    <t>CEDCO-PP-21-0287</t>
  </si>
  <si>
    <t xml:space="preserve">Rehabilitation &amp; Provision of Missing Facilities in Existing Colleges in District Keamari Karachi (SDG#4)                        </t>
  </si>
  <si>
    <t>CEDCO-PP-21-0289</t>
  </si>
  <si>
    <t>Establishment of Degree College Jholay Lal Odero Lal Station District Matiari (SDG#4) (C: 89.896 + R: 8.909)</t>
  </si>
  <si>
    <t>CEDCO-PP-21-0291</t>
  </si>
  <si>
    <t>Establishment of Shaheed Naseem Ahmed Kharal Government  Degree College Ripri Taluka Gambat  District Khairpur (SDG#4) (C: 97.325 + R: 8.620)</t>
  </si>
  <si>
    <t>CEDCO-PP-21-0293</t>
  </si>
  <si>
    <t>Establishment of Boys Degree College Kunri District Umerkot (SDG#4) (C: 92.201 + R: 7.799)</t>
  </si>
  <si>
    <t>CEDCO-PP-21-0296</t>
  </si>
  <si>
    <t>Establishment of Boys Degree College  JunejoTown East Karachi (SDG#4) (C: 91.454 + 8.463)</t>
  </si>
  <si>
    <t>CEDCO-PP-21-0299</t>
  </si>
  <si>
    <t>Establishment of  Degree College at Shadani Hyat Pitafi Taluka Mirpur Mathelo District Ghotki (SDG#4) (C: 90.946 + R: 8.690)</t>
  </si>
  <si>
    <t>CEDCO-PP-21-0300</t>
  </si>
  <si>
    <t>Construction of Building in Existing Degree College Dharki District Ghotki (SDG#4) (C: 79.164 + 8.690)</t>
  </si>
  <si>
    <t>CEDCO-PP-21-0301</t>
  </si>
  <si>
    <t>Re-construction of Building for Existing Government Intermediate College @ Garho Taluka Ghora Bari District Thatta Renamed As Condtruction of Building for Existing Govt. Degree College @ Garho Taluka Ghora Bari District Thatta (SDG#4) (C: 91.069 + R: 8.909)</t>
  </si>
  <si>
    <t>CEDCO-PP-21-0302</t>
  </si>
  <si>
    <t>Conversion of Higher Secondary School Kaloi to Degree Level District Tharparkar (SDG#4) (C: 34.073 + R: 3.000)</t>
  </si>
  <si>
    <t>CEDCO-PP-21-0303</t>
  </si>
  <si>
    <t>Conversion of Higher Secondary School Mahandre-Jo-Par to Degree Level District Umerkot (SDG#4) (C: 36.829 + R: 3.000)</t>
  </si>
  <si>
    <t>CEDCO-PP-21-0304</t>
  </si>
  <si>
    <t>Addition of Class Rooms in Existing Govt. Girls Degree College Shah Nawaz Shar Gulshan Town Karachi East (SDG#4)</t>
  </si>
  <si>
    <t>CEDCO-PP-21-0306</t>
  </si>
  <si>
    <t>Establishment of Boys / Girls Degree College Jam Madad Ali Taluka Jam Nawaz District Sanghar (SDG#4) (C: 193.594 + R: 17.136)</t>
  </si>
  <si>
    <t>CEDCO-PP-21-0307</t>
  </si>
  <si>
    <t>Reconstruction of Building in Existing Girls Degree College Kamber District Kamber-Shahdadkot (SDG#4)</t>
  </si>
  <si>
    <t>CEDCO-PP-21-0308</t>
  </si>
  <si>
    <t>Rehabilitation / Renovation of Govt. Boys Degree College Shahdad Kot District Kamber-Shahdadkot (SDG#4)</t>
  </si>
  <si>
    <t>CEDCO-PP-21-0309</t>
  </si>
  <si>
    <t>Re-Construction of Building  Govt. Boys Degree College Miro Khan District Kamber-Shahdadkot (SDG#4)</t>
  </si>
  <si>
    <t>CEDCO-PP-21-0310</t>
  </si>
  <si>
    <t xml:space="preserve">Rehabilitation &amp; Provision of Missing Facilities in Existing  GBDC / GGDC Naudero District Larkano (SDG#4)               </t>
  </si>
  <si>
    <t>CEDCO-PP-21-0311</t>
  </si>
  <si>
    <t>Conversion of Higher Secondary School to Degree College at Khanpur Maher Taluka Khangarh District Ghotki (SDG#4)</t>
  </si>
  <si>
    <t>Approved</t>
  </si>
  <si>
    <t>CEDCO-PP-21-0312</t>
  </si>
  <si>
    <t>Conversion of Higher Secondary School to Degree College at Hingorja  District Khairpur (SDG#4) (C: 38.457 + R: 2.100)</t>
  </si>
  <si>
    <t>CEDCO-PP-21-0313</t>
  </si>
  <si>
    <t>Rehabilitation / Renovation &amp; Provision of Missing Facilities in Existing  Colleges of UC-1 to 19 District Karachi South (SDG#4)</t>
  </si>
  <si>
    <t>CEDCO-PP-21-0314</t>
  </si>
  <si>
    <t>Eastablishment of Girls Degree College Ubauro District Ghotki (SDG#4) (C: 154.126 + R: 10.826)</t>
  </si>
  <si>
    <t>CEDCO-PP-21-0315</t>
  </si>
  <si>
    <t>Establishment of  Girls Degree College at New Saeedabad Taluka New Saeedabad District Matiari (SDG#4) (C: 89.879 + R: 8.909)</t>
  </si>
  <si>
    <t>Total College Education (On-Going Schemes)</t>
  </si>
  <si>
    <t>Colleges (New Schemes)</t>
  </si>
  <si>
    <t>CEDCO-PP-21-0256</t>
  </si>
  <si>
    <t>Provision of Furniture in existing Degree Colleges in Sindh (SDG#4)</t>
  </si>
  <si>
    <t>CEDCO-PP-21-0257</t>
  </si>
  <si>
    <t>Strengthening &amp; Provision of I.T Facilities in College Education Department (SDG#4)</t>
  </si>
  <si>
    <t>CEDCO-PP-21-0288</t>
  </si>
  <si>
    <t>Establishment of Girls Degree College Kandh Kot District Kashmore (SDG#4)</t>
  </si>
  <si>
    <t>CEDCO-PP-21-0290</t>
  </si>
  <si>
    <t>Establishment of Girls Degree College Wagan District Kamber (SDG#4)</t>
  </si>
  <si>
    <t>CEDCO-PP-21-0292</t>
  </si>
  <si>
    <t>Establishment Girls Degree College Murad Memon Goth District Malir (SDG#4)</t>
  </si>
  <si>
    <t>CEDCO-PP-21-0294</t>
  </si>
  <si>
    <t>Establishment of Degree College Usman Shah Je Huri Taluka Jhando Mari District Tando Allah Yar (SDG#4)</t>
  </si>
  <si>
    <t>CEDCO-PP-21-0295</t>
  </si>
  <si>
    <t>Establishment of Girls Degree College PS-91 District Malir Karachi (SDG#4)</t>
  </si>
  <si>
    <t>CEDCO-PP-21-0297</t>
  </si>
  <si>
    <t>Establishment  of Degree College  Kemari District Karachi Keamari (SDG#4)</t>
  </si>
  <si>
    <t>CEDCO-PP-22-0265</t>
  </si>
  <si>
    <t xml:space="preserve">Establishment of   Degree College at Bakrani District Larkana (SDG#4) </t>
  </si>
  <si>
    <t>CEDCO-PP-22-0266</t>
  </si>
  <si>
    <t>Establishment of   Degree College at Khanpur District Shikarpur (SDG#4)</t>
  </si>
  <si>
    <t>CEDCO-PP-22-0267</t>
  </si>
  <si>
    <t>Provision of Missing Facilities / Addition Class Rooms in Existing Govt. Degree College Umer Kot.</t>
  </si>
  <si>
    <t>CEDCO-PP-22-0268</t>
  </si>
  <si>
    <t>Rehabilitation  of Existing Govt.Girls Degree College Korangi 2 1/2 and Govt.Girls Degree College Korangi No.4 Govt. College for Women Korangi No.6 District Korangi.</t>
  </si>
  <si>
    <t>CEDCO-PP-22-0269</t>
  </si>
  <si>
    <t>Rehabilitation of / Reconstruction in Existing GBDC Sector 5L New Karachi &amp; APWAGDC  for Women Karimabad District Central</t>
  </si>
  <si>
    <t>CEDCO-PP-22-0270</t>
  </si>
  <si>
    <t>Rehabilitation &amp; Providing  Missing Facilities at Sindhi Adabi Board Jamshoro</t>
  </si>
  <si>
    <t>CEDCO-PP-22-0271</t>
  </si>
  <si>
    <t>Rehabilitation of Govt. College of Education Block 15 F.B Area District Central Karachi.</t>
  </si>
  <si>
    <t>CEDCO-PP-22-0272</t>
  </si>
  <si>
    <t>Rehabilitation &amp; Provide Missing Facilities  in Existing Govt. Girls Degree College ST 8 Sector 11 Orangi Town West Karachi</t>
  </si>
  <si>
    <t>CEDCO-PP-22-0273</t>
  </si>
  <si>
    <t>Construction of Multipurpose Hall near D.J Ground for College Education Department District South Karachi</t>
  </si>
  <si>
    <t>CEDCO-PP-21-0316</t>
  </si>
  <si>
    <t>Provision of Missing and Allied Facilities for Government Degree College Taluka Thano Bulla Khan District Jamshoro (SDG#4)</t>
  </si>
  <si>
    <t>CEDCO-PP-22-0274</t>
  </si>
  <si>
    <t>Establishment of   Degree College at Rajo Khanani District Badin (SDG#4)</t>
  </si>
  <si>
    <t>CEDCO-PP-22-0275</t>
  </si>
  <si>
    <t>Construction of Shaheed Ghulam Murtza Balouch Library &amp; Auditorium Hall of Govt. Degree college Murad Memon Goth PS-88 District Malir Karachi</t>
  </si>
  <si>
    <t>TOTAL  COLLEGES (NEW SCHEMES)</t>
  </si>
  <si>
    <t>TOTAL COLLEGE EDUCATION :-</t>
  </si>
  <si>
    <t>Cadet Colleges</t>
  </si>
  <si>
    <t>(Ongoing Schemes)</t>
  </si>
  <si>
    <t>CEDCA-PP-16-0021</t>
  </si>
  <si>
    <t>Establishment of Cadet College at Mithi, District Tharparkar (C:884.068 +R:108.818) (Revised on 05.01.2017) (SDG#4)</t>
  </si>
  <si>
    <t xml:space="preserve">Approved
21.04.11
</t>
  </si>
  <si>
    <t>CEDCA-PP-12-0004</t>
  </si>
  <si>
    <t>Construction / Improvement of Hostel, Dinning Hall &amp; Other Facilities at Cadet Colleges at Larkano, Sanghar and Petaro (C:882.358 + R:35.425) (Revised on 29.03.2013) (SDG#4)</t>
  </si>
  <si>
    <t>Larkano, Sanghar &amp; Jamshoro</t>
  </si>
  <si>
    <t>Approved
25.09.08</t>
  </si>
  <si>
    <t>CEDCA-PP-16-0022</t>
  </si>
  <si>
    <t>Establishment of Cadet College Kakkar, Dadu (C:708.214 + R:105.052)  (Revised on 19.12.2016) (SDG#4)</t>
  </si>
  <si>
    <t xml:space="preserve">Approved
21.04.11 
</t>
  </si>
  <si>
    <t>CEDCA-PP-20-0022</t>
  </si>
  <si>
    <t>Establishment of Shaheed Benazir Bhutto Girls Cadet College Larkano (C:2039.382 + R:190.457) (Revised on 01.10.2020) (SDG#4)</t>
  </si>
  <si>
    <t xml:space="preserve">Approved23.05.17
</t>
  </si>
  <si>
    <t>CEDCA-PP-15-0008</t>
  </si>
  <si>
    <t>Establishment of Cadet College Khairpur (C:1141.114 + R:379.225) (Revised on 26.04.16) (SDG#4)</t>
  </si>
  <si>
    <t xml:space="preserve">Approved
22.12.11
</t>
  </si>
  <si>
    <t>CEDCA-PP-17-0047</t>
  </si>
  <si>
    <t>Establishment of Cadet College at Karampur (C:1700.598 +R: 97.000) (Revised on 27.10.17) (SDG#4)</t>
  </si>
  <si>
    <t xml:space="preserve">Kashmore </t>
  </si>
  <si>
    <t>Approved
15.03.13</t>
  </si>
  <si>
    <t>CEDCA-PP-15-0009</t>
  </si>
  <si>
    <t>Remaining Works of Cadet College Ghotki (C:677.717 + R:67.310) (Revised on 12.02.2016) (SDG#4)</t>
  </si>
  <si>
    <t xml:space="preserve">Approved
26.11.11
</t>
  </si>
  <si>
    <t>CEDCA-PP-12-0005</t>
  </si>
  <si>
    <t xml:space="preserve">Establishment of Cadet College Jacobabad (C:1135.838 + R:379.171)  (Revised on 30.11.2021) (SDG#4)  </t>
  </si>
  <si>
    <t>CEDCA-PP-16-0023</t>
  </si>
  <si>
    <t>Establishment of Cadet College, Badin (C:701.840 + R:127.194) (SDG#4)</t>
  </si>
  <si>
    <t>Approved
02.02.17</t>
  </si>
  <si>
    <t>CEDCA-PP-17-0048</t>
  </si>
  <si>
    <t>Infrastructure Development &amp; Construction of Hockey Stadium with Astroturf at Cadet College Petaro (C:287.553 + R:29.155) (SDG#4)</t>
  </si>
  <si>
    <t>Approved
06.04.18</t>
  </si>
  <si>
    <t>CEDCA-PP-21-0317</t>
  </si>
  <si>
    <t>Provision of Additional / Missing Facilities of Girls Cadet College Shaheed Benazirabad (SDG#4)</t>
  </si>
  <si>
    <t>CEDCA-PP-21-0318</t>
  </si>
  <si>
    <t>Provision of Additional Facilities  and Boundary Wall of Boys Cadet College Larkana (SDG#4)</t>
  </si>
  <si>
    <t>CEDCA-PP-21-0319</t>
  </si>
  <si>
    <t>Provision of Additional / Missing Facilities of   Cadet College Pano Akil District Sukkur (SDG#4)</t>
  </si>
  <si>
    <t>TOTAL  CADET COLLEGES (ON-GOING SCHEMES)</t>
  </si>
  <si>
    <t>TOTAL COLLEGE EDUCATION (ON-GOING)</t>
  </si>
  <si>
    <t>TOTAL COLLEGE EDUCATION (NEW)</t>
  </si>
  <si>
    <t>III. EMPOWERMENT OF PERSONS WITH DISABILITIES</t>
  </si>
  <si>
    <t>EEDPD-PP-20-0023</t>
  </si>
  <si>
    <t>Establishment of Special Education &amp; Rehabilitation Complex at Tando M. Khan (SDG#4)</t>
  </si>
  <si>
    <t>Approved01.05.21</t>
  </si>
  <si>
    <t>EEDPD-PP-14-0005</t>
  </si>
  <si>
    <t>Strengthening / Up-gradation of Existing Rehabilitation Centers for Physically Handicapped Persons &amp; Rehabilitation Centers for Multiple Handicapped Children Throughout Sindh (Modified) (RCPH 05 - Karachi, Hyderabad, Mirpurkhas, Khairpur, Sukkur) and RCMHC 12 [(Karachi West, Central, South, Malir), Thatta, Badin, Dadu, SBA, Sanghar, Shikarpur, Larkano &amp; Jacobabad] (C:130.994+R:68.916) (SDG#4)</t>
  </si>
  <si>
    <t xml:space="preserve">Approved
15.09.14 </t>
  </si>
  <si>
    <t>EEDPD-PP-21-0320</t>
  </si>
  <si>
    <t>Sindh Persons with Disabilities Data Base Management Project (SDDMP) (SDG#4)</t>
  </si>
  <si>
    <t>Approved
17.02.22</t>
  </si>
  <si>
    <t>EEDPD-PP-21-0321</t>
  </si>
  <si>
    <t>Construction of Building of Govt. Special Education &amp; Rehabilitation Centre, Pir Zakri, Sakrand (C: 40.611  + R:13.138) (SDG#4)</t>
  </si>
  <si>
    <t>Approved
21.10.21</t>
  </si>
  <si>
    <t>EEDPD-PP-21-0324</t>
  </si>
  <si>
    <t>Establishment of Adult Autism Rehabilitation Centre at Korangi, Karachi (C: 86.458  + R:10.024) (SDG#4)</t>
  </si>
  <si>
    <t>EEDPD-PP-21-0326</t>
  </si>
  <si>
    <t>Establishment of Autism Rehabilitation &amp; Training Centre at Shaheed Benazirabad (C: 86.895  + R:10.024) (SDG#4)</t>
  </si>
  <si>
    <t>EEDPD-PP-21-0329</t>
  </si>
  <si>
    <t>Establishment of Autism Rehabilitation &amp; Training Centre at Sukkur C: 79.976  + R:10.024) (SDG#4)</t>
  </si>
  <si>
    <t>Total DEPD (Ongoing) :-</t>
  </si>
  <si>
    <t>EMPOWERMENT OF PERSONS WITH DISABILITIES</t>
  </si>
  <si>
    <t>EEDPD-PP-21-0322</t>
  </si>
  <si>
    <t>Establishment of special Education &amp; Rehabilitation Centre at Khuda-ki-Basti-3, Karachi (SDG#4)</t>
  </si>
  <si>
    <t>EEDPD-PP-21-0323</t>
  </si>
  <si>
    <t>Establishment of Special Education &amp; Rehabilitation Centre in Keamari District, Karachi (SDG#4)</t>
  </si>
  <si>
    <t>EEDPD-PP-21-0325</t>
  </si>
  <si>
    <t>Establishment of Autism Rehabilitation &amp; Training Centre at Hyderabad (SDG#4)</t>
  </si>
  <si>
    <t>EEDPD-PP-21-0327</t>
  </si>
  <si>
    <t>Establishment of Autism Rehabilitation &amp; Training Centre at Matiari (SDG#4)</t>
  </si>
  <si>
    <t>EEDPD-PP-21-0328</t>
  </si>
  <si>
    <t>Construction of Building of Govt. Special Education &amp; Rehabilitation Complex at Dadu (SDG#4)</t>
  </si>
  <si>
    <t>EEDPD-PP-22-0276</t>
  </si>
  <si>
    <t>Construction / Reconstruction &amp; Rehabilitation of RCMHC Taluka Matli, District Badin. (SDG#4)</t>
  </si>
  <si>
    <t>EEDPD-PP-22-0277</t>
  </si>
  <si>
    <t>Construction / Reconstruction &amp; Rehabilitation of Govt. Special Education &amp; Rehabilitation Centre Shahdadpur. (SDG#4)</t>
  </si>
  <si>
    <t>EEDPD-PP-22-0278</t>
  </si>
  <si>
    <t>Construction / Reconstruction &amp; Rehabilitation of Rehabilitation Centre for Multiple Handicapped Children Sanghar. (SDG#4)</t>
  </si>
  <si>
    <t>EEDPD-PP-22-0279</t>
  </si>
  <si>
    <t>Construction / Reconstruction &amp; Rehabilitation of Govt. Special Education &amp; Rehabilitation Centre for P.D Nawabshah. (SDG#4)</t>
  </si>
  <si>
    <t>EEDPD-PP-22-0280</t>
  </si>
  <si>
    <t>Construction / Reconstruction &amp; Rehabilitation of Rehabilitation Centre for Physical Handicapped Children Sukkur.(SDG#4)</t>
  </si>
  <si>
    <t>EEDPD-PP-22-0281</t>
  </si>
  <si>
    <t>Construction / Reconstruction &amp; Rehabilitation of Govt. Special Education &amp; Rehabilitation Centre Jacobabad.(SDG#4)</t>
  </si>
  <si>
    <t>EEDPD-PP-22-0282</t>
  </si>
  <si>
    <t>Construction / Reconstruction &amp; Rehabilitation of Govt. Special Education &amp; Rehabilitation Centre Shahdadkot. (SDG#4)</t>
  </si>
  <si>
    <t>EEDPD-PP-22-0283</t>
  </si>
  <si>
    <t>Construction / Reconstruction  of Govt. Special Education &amp; Rehabilitation Centre Khairpur Nathan Shah.(SDG#4)</t>
  </si>
  <si>
    <t>EEDPD-PP-22-0284</t>
  </si>
  <si>
    <t>Construction / Reconstruction &amp; Rehabilitation of Govt. Special Education &amp; Rehabilitation Centre Korangi Karachi. (SDG#4)</t>
  </si>
  <si>
    <t>EEDPD-PP-22-0285</t>
  </si>
  <si>
    <t>Construction of Govt. Special Education &amp; Rehabilitation Centre for H.I.C, Digri.(SDG#4)</t>
  </si>
  <si>
    <t>EEDPD-PP-22-0286</t>
  </si>
  <si>
    <t>Construction of Govt. Special Education &amp; Rehabilitation Centre Umerkot.(SDG#4)</t>
  </si>
  <si>
    <t>EEDPD-PP-22-0287</t>
  </si>
  <si>
    <t>Construction of Govt. Special Education &amp; Rehabilitation Centre Daur. (SDG#4)</t>
  </si>
  <si>
    <t>EEDPD-PP-22-0288</t>
  </si>
  <si>
    <t>Construction of Govt. Special Education &amp; Rehabilitation Centre Moro.(SDG#4)</t>
  </si>
  <si>
    <t>EEDPD-PP-22-0289</t>
  </si>
  <si>
    <t>Construction of Govt. Special Education &amp; Rehabilitation Complex Kandhkot.(SDG#4)</t>
  </si>
  <si>
    <t>EEDPD-PP-22-0290</t>
  </si>
  <si>
    <t>Construction of Govt. Special Education &amp; Rehabilitation Complex Shikarpur.(SDG#4)</t>
  </si>
  <si>
    <t>EEDPD-PP-22-0291</t>
  </si>
  <si>
    <t>Construction of Govt. Special Education &amp; Rehabilitation Centre Ratodero. (SDG#4)</t>
  </si>
  <si>
    <t>EEDPD-PP-22-0292</t>
  </si>
  <si>
    <t>Construction of Special Education &amp; Rehabilitation  Centre of Excellence / Autism Centre at Larkana. (SDG#4)</t>
  </si>
  <si>
    <t>EEDPD-PP-22-0293</t>
  </si>
  <si>
    <t>Construction of Govt. Special Education &amp; Rehabilitation Centre Mehar. (SDG#4)</t>
  </si>
  <si>
    <t>EEDPD-PP-22-0294</t>
  </si>
  <si>
    <t>Construction of Govt. Special Education &amp; Rehabilitation Centre Thatta.(SDG#4)</t>
  </si>
  <si>
    <t>EEDPD-PP-22-0295</t>
  </si>
  <si>
    <t>Construction / Rehabilitation of Govt. Special Education &amp; Rehabilitation Centre, Mithi. (SDG#4)</t>
  </si>
  <si>
    <t>EEDPD-PP-22-0296</t>
  </si>
  <si>
    <t>Rehabilitation of Govt. Special Education &amp; Rehabilitation Centre for Physical Handicapped Children Khairpur. (SDG#4)</t>
  </si>
  <si>
    <t>EEDPD-PP-22-0297</t>
  </si>
  <si>
    <t>Reconstruction / Rehabilitation of Govt. Special Education &amp; Rehabilitation Centre for I.D Sukkur. (SDG#4)</t>
  </si>
  <si>
    <t>EEDPD-PP-22-0298</t>
  </si>
  <si>
    <t>Reconstruction / Rehabilitation of Govt. Special Education &amp; Rehabilitation Centre for P.D Sukkur. (SDG#4)</t>
  </si>
  <si>
    <t>EEDPD-PP-22-0299</t>
  </si>
  <si>
    <t>Construction of Govt. Special Education &amp; Rehabilitation Centre, Matli, District Badin. (SDG#4)</t>
  </si>
  <si>
    <t>EEDPD-PP-22-0300</t>
  </si>
  <si>
    <t>Rehabilitation of Govt. Special Education &amp; Rehabilitation Complex @ Gulistan-e-Johar, Block 15, Karachi. (SDG#4)</t>
  </si>
  <si>
    <t>EEDPD-PP-22-0301</t>
  </si>
  <si>
    <t>Construction of GSE&amp;RC at Kamber. (SDG#4)</t>
  </si>
  <si>
    <t>EEDPD-PP-22-0302</t>
  </si>
  <si>
    <t>Construction of Autism Centre at Mirpurkhas. (SDG#4)</t>
  </si>
  <si>
    <t>EEDPD-PP-22-0303</t>
  </si>
  <si>
    <t>Strengthening and revamping of Differently Abled Educational Institutes / Centers Across Sindh</t>
  </si>
  <si>
    <t>EEDPD-PP-22-0304</t>
  </si>
  <si>
    <t>Construction of SIPMR, Autism Centre and allied facilities at Divisional Headquarters of Sindh.</t>
  </si>
  <si>
    <t>Total DEPD ( New) :-</t>
  </si>
  <si>
    <t>Total DEPD (Ongoing + New ) :-</t>
  </si>
  <si>
    <t>IV. STEVTA</t>
  </si>
  <si>
    <t>SEDSAPP-15-0010</t>
  </si>
  <si>
    <t xml:space="preserve">Umbrella PC-I For Incomplete Schemes Transferred From Education and Labour Departments to STEVTA [Karachi (22 Units), Khairpur (2 Units), N'Feroze (2 Units), Tharparkar (2 Units), Jacobabad (1 Unit),  Sujawal (1 Unit), Sanghar (1 Unit), Badin (1 Unit), Tando Allahyar (1 Unit),  Umerkot  (1 Unit), Matiari (1 Unit) &amp; Kandhkot (1 Unit)]  (Revised on 21.10.15) (C:3472.100 + R:1967.900) (SDG # 1,4,9) </t>
  </si>
  <si>
    <t>Approved03.03.11
(U/R)</t>
  </si>
  <si>
    <t>SEDSAPP-14-0006</t>
  </si>
  <si>
    <t>Establishment of Vocational Training Centre at Kashmore (C:74.434 + R:35.911) (Revised 06.02.15) (SDG # 1,4,9)</t>
  </si>
  <si>
    <t>Approved
01.03.06</t>
  </si>
  <si>
    <t>SEDSAPP-13-0003</t>
  </si>
  <si>
    <t>Rehabilitation / Renovation and Re-construction of TEVT Institutes in Sindh Phase-I (Khairpur, Hyderabad, Thatta, Karachi, Kamber, Jamshoro &amp; N.Feroze) (C:417.420 + R:123.391) (SDG # 1,4,9)</t>
  </si>
  <si>
    <t>Approved
17.01.14</t>
  </si>
  <si>
    <t>SEDSAPP-15-0011</t>
  </si>
  <si>
    <t>Modernization of Government College of Technology, SITE Karachi &amp; Mirpurkhas (Phase-I) (C:87.057 + R:10.904) (SDG # 1,4,9)</t>
  </si>
  <si>
    <t>Karachi &amp; Mirpurkhas</t>
  </si>
  <si>
    <t>Approved
08.01.16</t>
  </si>
  <si>
    <t>SEDSAPP-15-0012</t>
  </si>
  <si>
    <t>Establishment of Government Vocational Centres for Girls (09 Units) in Sindh (Larkano, Khairpur, &amp; N.Feroze (2 Unit each),  Mirpurkhas, Umerkot &amp; Tharparkar (1 Unit each)  (C: 218.696 + R: 35.075) (SDG # 1,4,9)</t>
  </si>
  <si>
    <t>Approved
17.12.15</t>
  </si>
  <si>
    <t>SEDSAPP-16-0025</t>
  </si>
  <si>
    <t>Rehabilitation / Renovation and Re-construction of TEVT Institutes in Sindh Phase-II (Karachi, Sukkur, S.B.A, Kashmore, Larkano &amp; Umerkot) (C:129.926 +  R:20.074) (SDG # 1,4,9)</t>
  </si>
  <si>
    <t>Approved
18.08.16 (U/R)</t>
  </si>
  <si>
    <t>SEDSAPP-16-0026</t>
  </si>
  <si>
    <t>Construction / Re-Construction and Raising of Boundary Walls along-with Fixing of Barbed Wires / Grills &amp; Main Gates and Construction of Guard Rooms at TEVTA Institutions
(Karachi, Larkano, Khairpur Mirs, Mirpurkhas, Kamber, N.Feroze, Umerkot, Ghotki, Tharparkar, Sanghar &amp; Kashmore) (SDG # 1,4,9)</t>
  </si>
  <si>
    <t>Approved
10.08.16</t>
  </si>
  <si>
    <t>SEDSAPP-16-0027</t>
  </si>
  <si>
    <t xml:space="preserve">Construction of B-Tech Department at Government College of Technology (GCT) Hyderabad (SDG # 1,4,9) </t>
  </si>
  <si>
    <t>Approved
26.10.16</t>
  </si>
  <si>
    <t>SEDSAPP-16-0028</t>
  </si>
  <si>
    <t>Rehabilitation / Renovation and Re-Construction of TEVT Institutes in Sindh Phase-III (4 Units)  
(C:111.014 + R:7.008) (SDG # 1,4,9)</t>
  </si>
  <si>
    <t xml:space="preserve">Badin, Ghotki &amp; Karachi  </t>
  </si>
  <si>
    <t>Approved
25.11.16</t>
  </si>
  <si>
    <t>SEDSAPP-16-0029</t>
  </si>
  <si>
    <t>Establishment of Government Vocational Training Centres for Girls (04 Units) (Mirpurkhas, Sanghar &amp; N.Feroze) (C:59.928 + R:14.422) (SDG # 1,4,9)</t>
  </si>
  <si>
    <t>Mirpurkhas, Sanghar &amp; N.Feroze</t>
  </si>
  <si>
    <t>Approved
27.09.16</t>
  </si>
  <si>
    <t>SEDSAPP-16-0030</t>
  </si>
  <si>
    <t>Up-gradation of Government Vocational Centres for Girls at Naushehro Feroze (C:21.571 + R:7.795) (SDG # 1,4,9)</t>
  </si>
  <si>
    <t>SEDSAPP-17-0051</t>
  </si>
  <si>
    <t xml:space="preserve">Establishment of Vocational Centres for girls (04 Units), (i) Village Punhal Khan Chandio Taluka Sakrand District S.B.A, (ii) Drib Pir Mehar Ali Shah Taluka Kingri District Khairpur, (iii) Village Noorabad Taluka Warah District Kamber and (iv) village Dassor Taluka Jhando Mari District T. A. Yar (C:71.053 + R:19.310) (SDG # 1,4,9) </t>
  </si>
  <si>
    <t>S.B.A, Khairpur, Kamber &amp;
T. A. Yar</t>
  </si>
  <si>
    <t>Approved
10.10.17 (U/R)</t>
  </si>
  <si>
    <t>SEDSAPP-17-0052</t>
  </si>
  <si>
    <t xml:space="preserve">Up-gradation of Government Polytechnic Institute, Mithi to the level of Government College of Technology (C:82.125 + R:82.095) (SDG # 1,4,9) </t>
  </si>
  <si>
    <t>Approved
27.11.17</t>
  </si>
  <si>
    <t>SEDSAPP-17-0053</t>
  </si>
  <si>
    <t>Establishment of Skill Development Center for Women with Disabilities in Karachi (C:39.985 + R:19.407) (SDG # 1,4,9)</t>
  </si>
  <si>
    <t>Approved
08.02.18</t>
  </si>
  <si>
    <t>SEDSAPP-17-0054</t>
  </si>
  <si>
    <t xml:space="preserve">Re-construction of Vocational Training Center at Diplo (C:36.825 + R:5.407) (SDG # 1,4,9) </t>
  </si>
  <si>
    <t>Approved
10.10.17</t>
  </si>
  <si>
    <t>SEDSAPP-17-0055</t>
  </si>
  <si>
    <t xml:space="preserve">Strengthening of TEVT Institutes  in Sindh (C:141.253 + R:6.299) (SDG # 1,4,9) </t>
  </si>
  <si>
    <t>SEDSAPP-17-0056</t>
  </si>
  <si>
    <t xml:space="preserve">Establishment of Syed Qutab Ali Shah Government Polytechnic Institute at Shujjabad (C:57.313 + R:42.687) (SDG # 1,4,9) </t>
  </si>
  <si>
    <t>SEDSAPP-17-0057</t>
  </si>
  <si>
    <t>Construction of B-Tech Section at Government College of Technology (GCT) (C:141.510 + R:129.198) (SDG # 1,4,9)</t>
  </si>
  <si>
    <t>Approved
19.02.18</t>
  </si>
  <si>
    <t>SEDSAPP-19-0122</t>
  </si>
  <si>
    <t xml:space="preserve">Establishment of Government Vocational Training Center (Girls at Kamal Dero Taluka Gambat (SDG # 1,4,9) </t>
  </si>
  <si>
    <t>Approved
21.05.20 (U/R)</t>
  </si>
  <si>
    <t>Total STEVTA (Ongoing Schemes) :-</t>
  </si>
  <si>
    <t>STEVTA (New Schemes)</t>
  </si>
  <si>
    <t>SEDSAPP-21-0330</t>
  </si>
  <si>
    <t>Establishment of Shaheed Fazil Rahu Govt. Vocational School (G),  (Golarchi) District Badin (SDG # 1,4,9)</t>
  </si>
  <si>
    <t>SEDSAPP-21-0331</t>
  </si>
  <si>
    <t>Construction of building of GVS (G) Juhi (Dadu) (SDG # 1,4,9)</t>
  </si>
  <si>
    <t>SEDSAPP-21-0332</t>
  </si>
  <si>
    <t>Rehabilitation of Technical Training Center Sherpao Colony, Landhi Karachi (SDG # 1,4,9)</t>
  </si>
  <si>
    <t>SEDSAPP-21-0333</t>
  </si>
  <si>
    <t>Establishment of GVTC at Islamkot District Tharparkar (SDG # 1,4,9)</t>
  </si>
  <si>
    <t>SEDSA-PP-22-0305</t>
  </si>
  <si>
    <t>Establishment of GVTC at UC No. 09 Jahanabad TMC Moriro  Mir Bahar District Keamari. (SDG # 1,4,9)</t>
  </si>
  <si>
    <t>SEDSA-PP-22-0306</t>
  </si>
  <si>
    <t>Inclusion of Three Technologies i.e. mechanical Chemical and Electrical at Government Polytechnic Institute, Matiari.SDG # 1,4,9) SDG # 1,4,9)</t>
  </si>
  <si>
    <t>SEDSA-PP-22-0307</t>
  </si>
  <si>
    <t>Establishment of GVTC (G) at Manghan Wari Taluka Kingri District Khairpur (SDG # 1,4,9)</t>
  </si>
  <si>
    <t>SEDSA-PP-22-0308</t>
  </si>
  <si>
    <t>Establishment of GVTC (G) at Daur District Nawabshah Shaheed Benazirabad (SDG # 1,4,9)</t>
  </si>
  <si>
    <t>SEDSA-PP-22-0309</t>
  </si>
  <si>
    <t>Establishment of GVS (G) Mitho Narejo District Khairpur (SDG # 1,4,9)</t>
  </si>
  <si>
    <t>SEDSA-PP-22-0310</t>
  </si>
  <si>
    <t>Upgradation / Rehabilitation / Construction of GMI, Sehwan to the level of GPI Sehwan. (SDG # 1,4,9)</t>
  </si>
  <si>
    <t>SEDSA-PP-22-0311</t>
  </si>
  <si>
    <t>Establishment of VTC (B) at Nooriabad District Jamshoro (SDG # 1,4,9)</t>
  </si>
  <si>
    <t>SEDSA-PP-22-0312</t>
  </si>
  <si>
    <t>Rehabilitation / Repair &amp; Renovation of GPI Jacobabad (SDG # 1,4,9)</t>
  </si>
  <si>
    <t>SEDSA-PP-22-0313</t>
  </si>
  <si>
    <t>Repair &amp; Rehabilitation of GVS (G) Gambat &amp; Rohri. (SDG # 1,4,9)</t>
  </si>
  <si>
    <t>Khairpur &amp; Sukkur</t>
  </si>
  <si>
    <t>SEDSA-PP-22-0314</t>
  </si>
  <si>
    <t>Establishment of GVS (G) at village Amanullah Dahri Taluka Shahdadpur District Sanghar (SDG # 1,4,9)</t>
  </si>
  <si>
    <t>SEDSA-PP-22-0315</t>
  </si>
  <si>
    <t>Repair &amp; Rehabilitation of GMI Baldia Town. (SDG # 1,4,9)</t>
  </si>
  <si>
    <t>SEDSA-PP-22-0316</t>
  </si>
  <si>
    <t>Repair &amp; Rehabilitation of GMI Tando Jam. (SDG # 1,4,9)</t>
  </si>
  <si>
    <t>SEDSA-PP-22-0317</t>
  </si>
  <si>
    <t>Repair &amp; Rehabilitation of GVS(G) Hala and Qasimabad. (SDG # 1,4,9)</t>
  </si>
  <si>
    <t>Matiari &amp; Hyderabad</t>
  </si>
  <si>
    <t>SEDSA-PP-22-0318</t>
  </si>
  <si>
    <t>Construction of Additional block at GMI Shahdadkot. (SDG # 1,4,9)</t>
  </si>
  <si>
    <t>SEDSA-PP-22-0319</t>
  </si>
  <si>
    <t>Establishment of GMI at Moro District Naushehro Feroze. (SDG # 1,4,9)</t>
  </si>
  <si>
    <t>SEDSA-PP-22-0320</t>
  </si>
  <si>
    <t>Rehabilitation of VTC Badin. (SDG # 1,4,9)</t>
  </si>
  <si>
    <t>SEDSA-PP-22-0321</t>
  </si>
  <si>
    <t>Construction / Re-Construction and Raising of Boundary Walls along-with Fixing of Barbed Wires / Grills &amp; Main Gates and Construction of Guard Rooms at TEVTA Institutions (20 Units) (SDG # 1,4,9)</t>
  </si>
  <si>
    <t>SEDSA-PP-22-0322</t>
  </si>
  <si>
    <t>Upgradation and Merging of GVS (G) and VTC Mall Road, Khairpur . (SDG # 1,4,9)</t>
  </si>
  <si>
    <t>SEDSA-PP-22-0323</t>
  </si>
  <si>
    <t>Repair / Rehabilitation of VTC Ratodero District Larkana. (SDG # 1,4,9)</t>
  </si>
  <si>
    <t>SEDSA-PP-22-0324</t>
  </si>
  <si>
    <t>Repair / Rehabilitation of VTC Naudero District Larkana. (SDG # 1,4,9)</t>
  </si>
  <si>
    <t>Total STEVTA (New Schemes) :-</t>
  </si>
  <si>
    <t>Total STEVTA (On-Going + New ) :-</t>
  </si>
  <si>
    <t>V. UNIVERSITIES AND BOARDS</t>
  </si>
  <si>
    <t xml:space="preserve"> </t>
  </si>
  <si>
    <t>UEDUB-PP-10-0002</t>
  </si>
  <si>
    <t xml:space="preserve">Establishment of Trauma Centre, BSL-3-Lab. and provision of support services at Institute of Chest Diseases, Ojha Campus of DOW University of Health Sciences, Karachi (C:297.580 + R:383.704) </t>
  </si>
  <si>
    <t>Approved
24.03.11
(U/R)</t>
  </si>
  <si>
    <t>UEDUB-PP-11-0003</t>
  </si>
  <si>
    <t>Strengthening of Institute of Physical Medicine and Rehabilitation of Disable at Dow University of Health Sciences, Karachi (C:61.250 + R:183.126) (SDG#4)</t>
  </si>
  <si>
    <t xml:space="preserve">Approved
22.12.11 </t>
  </si>
  <si>
    <t>UEDUB-PP-14-0007</t>
  </si>
  <si>
    <t>Strengthening / Up-gradation of Jinnah Sindh Medical University, Karachi  (C:567.010 + R:224.136)</t>
  </si>
  <si>
    <t>Approved
29.05.15</t>
  </si>
  <si>
    <t>UEDUB-PP-15-0013</t>
  </si>
  <si>
    <t>Establishment of Shaheed Benazir Bhutto University of Veterinary and Animal Sciences Sakrand
 (C:852.257 + R:326.615)</t>
  </si>
  <si>
    <t>Approved
04.12.15</t>
  </si>
  <si>
    <t>UEDUB-PP-10-0003</t>
  </si>
  <si>
    <t>Establishment of Quaid-e-Awam University of Engineering Science &amp; Technology, Constituent College / Campus at Larkano (C:1131.925 + R:1504.983) (SDG#4)</t>
  </si>
  <si>
    <t>Approved
13.01.11
(U/R)</t>
  </si>
  <si>
    <t>UEDUB-PP-10-0004</t>
  </si>
  <si>
    <t>Construction of Shaheed Benazir Bhutto Hostel Blocks, Security Arrangements (Electronic Equipment), Sewerage Treatment Facilities, Beautification &amp; Improvement of QUEST at Shaheed Benazirabad  (C:121.602 + R:31.862) (SDG#4)</t>
  </si>
  <si>
    <t>Approved
28.10.10
(U/R)</t>
  </si>
  <si>
    <t>UEDUB-PP-12-0006</t>
  </si>
  <si>
    <t>Establishment of 02 New Departments &amp; Provision of Missing Facilities in the QUEST at Nawabshah  (C:297.056 + R:307.109) (SDG#4)</t>
  </si>
  <si>
    <t>Approved
22.01.13</t>
  </si>
  <si>
    <t>UEDUB-PP-11-0005</t>
  </si>
  <si>
    <t>Immediate Needs of QUEST at Nawabshah (C:176.182 + R:17.880) (SDG#4)</t>
  </si>
  <si>
    <t>Approved
02.11.11
(U/R)</t>
  </si>
  <si>
    <t>UEDUB-PP-13-0004</t>
  </si>
  <si>
    <t>Rehabilitation of the Damages Caused to Quaid-e-Awam University of Engineering Science &amp; Technology (QUEST) During Rains / Floods of 2011 (C:59.263) (SDG#4)</t>
  </si>
  <si>
    <t>Approved
07.11.13 
(U/R)</t>
  </si>
  <si>
    <t>UEDUB-PP-10-0005</t>
  </si>
  <si>
    <t>Development of New Infrastructure and Other Essential Facilities for Establishment of Mehran University College of Engineering and Technology at Khairpur Mirs (C:597.011 + R:551.003) (SDG#4)</t>
  </si>
  <si>
    <t>Approved
19.08.10</t>
  </si>
  <si>
    <t>UEDUB-PP-11-0006</t>
  </si>
  <si>
    <t>Development of Remaining Essential Facilities Required for Establishment of Mehran University College of Engineering and Technology at Khairpur Mir's (C:717.236 + R:130.492) (SDG#4)</t>
  </si>
  <si>
    <t xml:space="preserve">Approved
28.01.12 (U/R)
</t>
  </si>
  <si>
    <t>UEDUB-PP-15-0014</t>
  </si>
  <si>
    <t>Establishment of Khairpur College of Agriculture and Management Sciences Khairpur Mir’s Constituent College of Sindh Agriculture University Tandojam (Revised on  31.12.15) (C:853.866 + R:538.647) (SDG#4)</t>
  </si>
  <si>
    <t xml:space="preserve">Approved
08.11.12
</t>
  </si>
  <si>
    <t>UEDUB-PP-12-0007</t>
  </si>
  <si>
    <t>Establishment of Shaheed Mohtarma Benazir Bhutto Chair &amp; Convention Centre at Karachi University 
(C:345.005 + R:97.036) (SDG#4)</t>
  </si>
  <si>
    <t>Approved
15.03.13 (U/R)</t>
  </si>
  <si>
    <t>UEDUB-PP-13-0005</t>
  </si>
  <si>
    <t>Establishment of Shaheed Zulfiqar Ali Bhutto University of Law at Karachi  (C:1038.122 + R:107.056) (SDG#4)</t>
  </si>
  <si>
    <t>Approved
27.09.13</t>
  </si>
  <si>
    <t>UEDUB-PP-12-0008</t>
  </si>
  <si>
    <t>Establishment of Shaikh Ayaz University Shikarpur (C:740.791 + R:247.693) (SDG#4)</t>
  </si>
  <si>
    <t>Approved
20.12.12</t>
  </si>
  <si>
    <t>UEDUB-PP-12-0009</t>
  </si>
  <si>
    <t>Establishment of Women University at Sukkur (C:1604.666 + R:1106.013) (SDG#4)</t>
  </si>
  <si>
    <t xml:space="preserve">Approved
22.01.13
(U/R)
</t>
  </si>
  <si>
    <t>UEDUB-PP-16-0031</t>
  </si>
  <si>
    <t>Development of Department of Food Engineering &amp; Infrastructure at NED University of Engineering &amp; Technology, Karachi 
(C:159.779 + R:167.564) (SDG#4)</t>
  </si>
  <si>
    <t>Approved
19.12.16</t>
  </si>
  <si>
    <t>UEDUB-PP-12-0010</t>
  </si>
  <si>
    <t xml:space="preserve">Extension of Educational Allied Facilities at Sukkur IBA and IBA Community College Khairpur
(C: 861.716 + R: 438.284) (SDG#4) </t>
  </si>
  <si>
    <t>Sukkur &amp; Khairpur</t>
  </si>
  <si>
    <t>Approved
27.09.12</t>
  </si>
  <si>
    <t>UEDUB-PP-13-0006</t>
  </si>
  <si>
    <t>Construction of Blocks B&amp;C of New Boys Hostel at I.B.A. Main Campus, Karachi. 
Total Cost: Rs. 270.590 M
GOS Share: Rs.230.002 M
I.B.A Share: Rs. 40.588 M 
(C:175.215 + R:54.788) (SDG#4)</t>
  </si>
  <si>
    <t>Approved
09.05.14</t>
  </si>
  <si>
    <t>UEDUB-PP-19-0123</t>
  </si>
  <si>
    <t>Establishment of Benazir Bhutto Shaheed Institute of Management Science Dadu (C:402.524 + R:275.790) (Revised on 19.02.19) (SDG#4)</t>
  </si>
  <si>
    <t>24.02.11</t>
  </si>
  <si>
    <t>UEDUB-PP-12-0011</t>
  </si>
  <si>
    <t>Establishment of Sindh College of Arts &amp; Design at Sukkur
(C:1081.353 + R:514.107) (SDG#4)</t>
  </si>
  <si>
    <t>Approved
22.01.13
(U/R)</t>
  </si>
  <si>
    <t>UEDUB-PP-12-0012</t>
  </si>
  <si>
    <t>Establishment of Bilawal Bhutto Engineering College Lyari (C:1301.609 + R:541.980) (SDG#4)</t>
  </si>
  <si>
    <t>Approved
12.02.13</t>
  </si>
  <si>
    <t>UEDUB-PP-12-0014</t>
  </si>
  <si>
    <t>Establishment of Shaheed Zulfiqar Ali Bhutto Engineering College in Memon Goth, Gadap Town, Karachi (C:1099.509 + R:455.315) (SDG#4)</t>
  </si>
  <si>
    <t xml:space="preserve">Approved
03.01.13
</t>
  </si>
  <si>
    <t>UEDUB-PP-17-0058</t>
  </si>
  <si>
    <t>Upgradation of Government College of Technology, Khairpur into the Benazir Bhutto Shaheed University of Technology &amp; Skill Development Khairpur Mirs Total Cost Rs.1909.620 M {GoP Share: Rs:1017.733 M (C:691.500 +R: 326.233) &amp; GoS Share: Rs:891.887 M (C:379.770 +R:512.117) (SDG#4)</t>
  </si>
  <si>
    <t xml:space="preserve">Approved
04.12.17
</t>
  </si>
  <si>
    <t>UEDUB-PP-17-0059</t>
  </si>
  <si>
    <t>Strengthening of Infrastructure Phase-I (Replacement of Water &amp; Sewerage Networks) at University of Karachi (C:493.980 + R:8.130) (SDG#4)</t>
  </si>
  <si>
    <t xml:space="preserve">Approved
11.08.17
</t>
  </si>
  <si>
    <t>UEDUB-PP-17-0060</t>
  </si>
  <si>
    <t>Establishment of Sindh Innovation, Education and Research Network (SIREN) University of Karachi (SDG#4)</t>
  </si>
  <si>
    <t xml:space="preserve">Approved
23.02.18
</t>
  </si>
  <si>
    <t>UEDUB-PP-17-0061</t>
  </si>
  <si>
    <t>Establishment of Latif Ebrahim Jamal Nanotechnology Center, ICCBS, University of Karachi Total: Rs.633.989 million 
GoS Share: Rs:533.468 million (C:80.853 + R:447.276)  HEJ Share: Rs.100.521 million (C:100.521)</t>
  </si>
  <si>
    <t xml:space="preserve">Approved
25.04.18
</t>
  </si>
  <si>
    <t>UEDUB-PP-12-0015</t>
  </si>
  <si>
    <t>Establishment of Sindh University Laar Campus at Badin (SDG#4)</t>
  </si>
  <si>
    <t>Approved
15.03.13
(U/R)</t>
  </si>
  <si>
    <t>UEDUB-PP-12-0016</t>
  </si>
  <si>
    <t>Sindh University Mirpurkhas Campus at Mirpurkhas. (SDG#4)</t>
  </si>
  <si>
    <t>UEDUB-PP-19-0124</t>
  </si>
  <si>
    <t>Establishment Sufism and Modern Sciences University Bhit Shah (C:696.508 + R:346.268) (SDG#4)</t>
  </si>
  <si>
    <t>Approved
20.02.20</t>
  </si>
  <si>
    <t>UEDUB-PP-19-0126</t>
  </si>
  <si>
    <t>Establishment of Thar Institute of Engineering, Sciences &amp; Technology (TIEST), at Islamkot, Tharparkar (Constituent College of NED University) (C:816.264 + R:825.678) (SDG#4)</t>
  </si>
  <si>
    <t>UEDUB-PP-19-0127</t>
  </si>
  <si>
    <t>Construction of Central/Digital Library at Chandka Medical College of SMBBMU Larkano (C:375.189 + R:101.340) (SDG#4)</t>
  </si>
  <si>
    <t>UEDUB-PP-20-0025</t>
  </si>
  <si>
    <t>Immediate Needs &amp; Development of Dawood University of Engineering and Technology Karachi (SDG#4)</t>
  </si>
  <si>
    <t>Approved
11.03.21</t>
  </si>
  <si>
    <t>UEDUB-PP-21-0337</t>
  </si>
  <si>
    <t>Establishment of Institute of Pharmacy Liaquat University of Health Sciences (LUMHS), Jamshoro. (SDG # 4)</t>
  </si>
  <si>
    <t>Approved
21.04.22</t>
  </si>
  <si>
    <t>UEDUB-PP-21-0341</t>
  </si>
  <si>
    <t>Construction of Girls Hostel at NED University of Engineering and Technology, Karachi (C:81.750 + R:10.250) (SDG#4)</t>
  </si>
  <si>
    <t>Approved
29.10.22</t>
  </si>
  <si>
    <t>Total Universities &amp; Boards (Ongoing Schemes)</t>
  </si>
  <si>
    <t>UNIVERSITIES AND BOARDS</t>
  </si>
  <si>
    <t>UEDUB-PP-21-0334</t>
  </si>
  <si>
    <t xml:space="preserve">Construction of Residential Units at New Campus of Peoples University of Medical and Health Sciences for Women Nawabshah (SBA) (SDG # 4)
</t>
  </si>
  <si>
    <t xml:space="preserve">June-25 </t>
  </si>
  <si>
    <t>UEDUB-PP-21-0335</t>
  </si>
  <si>
    <t>Providing Water Supply Facility at New Campus of Peoples University of Medical and Health Sciences for Women (PUMHSW) (SDG # 4,6)</t>
  </si>
  <si>
    <t>UEDUB-PP-21-0338</t>
  </si>
  <si>
    <t>Installation of 500 KW Solar Photovoltaic System for Solarization of remaining Buildings/Classrooms / Laboratories at QUEST, Nawabshah District Shaheeed Benazirabad. (SDG # 4, 7, 9)</t>
  </si>
  <si>
    <t>UEDUB-PP-21-0339</t>
  </si>
  <si>
    <t>Repair and Renovation of 02 Boys Hostel Block C &amp; D and Walk Ways  7" Wide I/C Fiber Glass Shed from Sector-A towards Boys Hostels at QUEST NawabShah (Phase-I) (SDG # 4)</t>
  </si>
  <si>
    <t>UEDUB-PP-21-0340</t>
  </si>
  <si>
    <t>Constructions of Hostels (Boys &amp; Girls), Residence for Faculty  and Development of Sports Facilities (Squash Courts with Spectators Gallery) at MUET, Jamshoro (SDG # 4)</t>
  </si>
  <si>
    <t>UEDUB-PP-21-0345</t>
  </si>
  <si>
    <t>Construction of Tensile Fiber Sunshade along both sides of main dual Carriage way at Shah Abdul Latif University, Khairpur (SDG # 4)</t>
  </si>
  <si>
    <t>UEDUB-PP-21-0346</t>
  </si>
  <si>
    <t>Up-gradation of Government College University Hyderabad (Existing Campus)(Construction of Computer Science Department over Existing Ground Floor Structure) (SDG # 4)</t>
  </si>
  <si>
    <t>UEDUB-PP-21-0347</t>
  </si>
  <si>
    <t xml:space="preserve">Provision of Water Supply at Shaheed Benazir Bhutto University (SBBU), Shaheed Benazir Abad (SDG # 4,6) </t>
  </si>
  <si>
    <t>UEDUB-PP-21-0348</t>
  </si>
  <si>
    <t>Solarization of Sindh University Campus, Jamshoro. (SDG # 4)</t>
  </si>
  <si>
    <t>UEDUB-PP-21-0349</t>
  </si>
  <si>
    <t>Construction of Academic Block of Sindh University, Daudu Campus (SDG#4)</t>
  </si>
  <si>
    <t>UEDUB-PP-21-0350</t>
  </si>
  <si>
    <t>Strengthening of Academic and Research Facilities at Sindh Agriculture University Tandojam (SDG#4)</t>
  </si>
  <si>
    <t>UEDUB-PP-22-0325</t>
  </si>
  <si>
    <t>Construction of Security Boundary Wall at New land of Government College University Hyderabad (Total 201.455 C:165.098 R:36.357) (SDG#4,6)</t>
  </si>
  <si>
    <t>UEDUB-PP-22-0326</t>
  </si>
  <si>
    <t xml:space="preserve">Establishment office Building for Sindh Higher Education Commission at Karachi. </t>
  </si>
  <si>
    <t>UEDUB-PP-22-0327</t>
  </si>
  <si>
    <t>Construction of Department of Information Technology @ Sindh University Campus Dadu.</t>
  </si>
  <si>
    <t>UEDUB-PP-21-0344</t>
  </si>
  <si>
    <t xml:space="preserve"> Construction of Academic Block for Institute of Arts and Design at Sindh University Campus Dadu (SDG#4)</t>
  </si>
  <si>
    <t>UEDUB-PP-22-0328</t>
  </si>
  <si>
    <t>Establishment of Centre for incubation &amp; Enterprise at the BBSU of Technology &amp; Skills Development, Khairpur.</t>
  </si>
  <si>
    <t>UEDUB-PP-22-0329</t>
  </si>
  <si>
    <t>Establishment of Campuses of Public Sector Universities in Seven Districts of Sindh.</t>
  </si>
  <si>
    <t>Karachi (Kor), Karachi (W), Karachi (Kea), Karachi (M), T. M. Khan, T. A. Yar &amp; Sujawal</t>
  </si>
  <si>
    <t xml:space="preserve">June-26 </t>
  </si>
  <si>
    <t>TOTAL UNIVERSITIES AND BOARDS (NEW SCHEMES)</t>
  </si>
  <si>
    <t>TOTAL UNIVERSITIES AND BOARDS :-</t>
  </si>
  <si>
    <t>TOTAL EDUCATION (ON-GOING)</t>
  </si>
  <si>
    <t>TOTAL EDUCATION (NEW)</t>
  </si>
  <si>
    <t>TOTAL EDUCATION &amp; LITERACY :-</t>
  </si>
  <si>
    <t>PROVINCIAL</t>
  </si>
  <si>
    <t>ENERGY DEPARTMENT</t>
  </si>
  <si>
    <t>ENERGY</t>
  </si>
  <si>
    <t>ENDEN FP-18-0007</t>
  </si>
  <si>
    <t xml:space="preserve">Sindh Solar Energy Project (SSEP) (Total Est: Cost Rs.12,848.11 M including Rs. 7,952.9 M as FEC)(World Bank 96.57% Rs.12408.00 M, GoS 3.43% Rs. 440.110 M) </t>
  </si>
  <si>
    <t>Approved
14.11.18</t>
  </si>
  <si>
    <t>ENDEN PP-19-0128</t>
  </si>
  <si>
    <t xml:space="preserve">Village Electrification Programme in Sindh (Phase-VIII) </t>
  </si>
  <si>
    <t>Approved
20.01.20</t>
  </si>
  <si>
    <t>ENDEN PP-19-0129</t>
  </si>
  <si>
    <t xml:space="preserve"> Electrification of Goths (Villages) in and around Karachi.  (Phase-VII)</t>
  </si>
  <si>
    <t xml:space="preserve">Karachi &amp; Thatta </t>
  </si>
  <si>
    <t>ENDEN PP-21-0355</t>
  </si>
  <si>
    <t>Village Electrification Schemes of District Thatta and surrounding areas</t>
  </si>
  <si>
    <t xml:space="preserve">Thatta </t>
  </si>
  <si>
    <t>Approved
17.01.22</t>
  </si>
  <si>
    <t>TOTAL   (ONGOING):-</t>
  </si>
  <si>
    <t>ENDEN-PP-22-0330</t>
  </si>
  <si>
    <t>Survey and Feasibility Study for Sindh Domestic Biogas Programme</t>
  </si>
  <si>
    <t>ENDEN-PP-22-0331</t>
  </si>
  <si>
    <t>Gas Supply to Villages in Gadap Town Including Surrounding Areas</t>
  </si>
  <si>
    <t>Karachi &amp; Thatta</t>
  </si>
  <si>
    <t>ENDEN-PP-22-0332</t>
  </si>
  <si>
    <t>Sindh Domestic Biogas Programme (SDG # 7)</t>
  </si>
  <si>
    <t>ENDEN-PP-22-0333</t>
  </si>
  <si>
    <t xml:space="preserve">Pilot project for installation of Wind and Solar potential measuring masts at 13 different locations in Sindh </t>
  </si>
  <si>
    <t>Badin, Sujawal, Jamshoro and Tharparkar</t>
  </si>
  <si>
    <t>ENDEN-PP-22-0334</t>
  </si>
  <si>
    <t>Electrification of Schools through Solar PV Technology, District Kamber Shahdadkot</t>
  </si>
  <si>
    <t>ENDEN-PP-22-0335</t>
  </si>
  <si>
    <t>Electrification of Schools through Solar PV Technology, District Dadu</t>
  </si>
  <si>
    <t>ENDEN-PP-22-0336</t>
  </si>
  <si>
    <t>Electrification of Schools through Solar PV Technology, District Shikarpur</t>
  </si>
  <si>
    <t>ENDEN-PP-22-0337</t>
  </si>
  <si>
    <t>Electrification of Schools through Solar PV technology. District Shaheed Benazirbad.</t>
  </si>
  <si>
    <t>S.B.A.</t>
  </si>
  <si>
    <t>ENDEN-PP-22-0338</t>
  </si>
  <si>
    <t>Electrification of Schools through Solar PV Technology, District Larkana.</t>
  </si>
  <si>
    <t>ENDEN-PP-22-0339</t>
  </si>
  <si>
    <t>Electrification of Schools through Solar PV Technology, District Tharparkar</t>
  </si>
  <si>
    <t>ENDEN-PP-22-0340</t>
  </si>
  <si>
    <t>Electrification of Schools through Solar PV Technology, District Umerkot.</t>
  </si>
  <si>
    <t>ENDEN-PP-22-0341</t>
  </si>
  <si>
    <t>Electrification of Schools through Solar PV Technology, District Sanghar.</t>
  </si>
  <si>
    <t>ENDEN-PP-22-0342</t>
  </si>
  <si>
    <t>Electrification of Schools through Solar PV technology, UC Ghatahar, Taluka Kamber, District  Kamber Shahdadkot</t>
  </si>
  <si>
    <t>ENDEN-PP-22-0343</t>
  </si>
  <si>
    <t>Electrification of Schools through Solar PV Technology, District Badin.</t>
  </si>
  <si>
    <t>ENDEN-PP-22-0344</t>
  </si>
  <si>
    <t>Electrification of Schools through Solar PV Technology, District Sujawal</t>
  </si>
  <si>
    <t>ENDEN-PP-22-0345</t>
  </si>
  <si>
    <t>Electrification of Primary Health Facilities Through Solar PV Technology, Karachi</t>
  </si>
  <si>
    <t>ENDEN-PP-22-0346</t>
  </si>
  <si>
    <t xml:space="preserve">Electrification of Primary Health Facilities Through Solar PV Technology, District Hyderabad &amp; Tando M. Khan. </t>
  </si>
  <si>
    <t>Hyderabad &amp; T. M. Khan</t>
  </si>
  <si>
    <t>ENDEN-PP-22-0347</t>
  </si>
  <si>
    <t>Electrification of Primary Health Facilities Through Solar PV Technology, District Thatta &amp; Sujawal</t>
  </si>
  <si>
    <t>Thatta &amp; Sujawal</t>
  </si>
  <si>
    <t>ENDEN-PP-22-0348</t>
  </si>
  <si>
    <t>Electrification of Primary Health Facilities Through Solar PV Technology, District Umerkot.</t>
  </si>
  <si>
    <t>ENDEN-PP-22-0349</t>
  </si>
  <si>
    <t xml:space="preserve">Electrification of Primary Health Facilities Through Solar PV Technology, District Tharparkar </t>
  </si>
  <si>
    <t>ENDEN-PP-22-0350</t>
  </si>
  <si>
    <t xml:space="preserve">Electrification of Primary Health Facilities Through Solar PV Technology, District Sukkur </t>
  </si>
  <si>
    <t>ENDEN-PP-22-0351</t>
  </si>
  <si>
    <t xml:space="preserve">Electrification of Primary Health Facilities Through Solar PV Technology, District Kashmore at Kandhkot </t>
  </si>
  <si>
    <t>ENDEN-PP-22-0352</t>
  </si>
  <si>
    <t xml:space="preserve">Electrification of Primary Health Facilities Through Solar PV Technology, District Kambar Shahdadkot </t>
  </si>
  <si>
    <t>ENDEN-PP-22-0353</t>
  </si>
  <si>
    <t>Electrification of Primary Health Facilities Through Solar PV Technology, District Jacobabad</t>
  </si>
  <si>
    <t>ENDEN-PP-22-0354</t>
  </si>
  <si>
    <t>Solarization of Prisons in Sindh</t>
  </si>
  <si>
    <t>ENDEN-PP-22-0355</t>
  </si>
  <si>
    <t>Solarization/Installation of Solar Powered Water Pumping Units in Tharparkar</t>
  </si>
  <si>
    <t>ENDEN-PP-22-0356</t>
  </si>
  <si>
    <t>Energy Efficiency &amp; Energy Conservation at Public Buildings (Pilot Project).</t>
  </si>
  <si>
    <t>TOTAL   (NEW):-</t>
  </si>
  <si>
    <t>TOTAL ENERGY DEPTT:-</t>
  </si>
  <si>
    <t>ENVIRONMENT, CLIMATE CHANGE &amp; COASTAL DEVELOPMENT DEPARTMENT</t>
  </si>
  <si>
    <r>
      <t xml:space="preserve">Status
</t>
    </r>
    <r>
      <rPr>
        <b/>
        <sz val="12"/>
        <color theme="1"/>
        <rFont val="Times New Roman"/>
        <family val="1"/>
      </rPr>
      <t>Date of Approval</t>
    </r>
  </si>
  <si>
    <t>Target 
Date for Comple-tion</t>
  </si>
  <si>
    <t>Actual Expendi-ture upto June, 21</t>
  </si>
  <si>
    <t>ENVIRONMENT (Ongoing Schemes)</t>
  </si>
  <si>
    <t>ECDEV-PP-11-0007</t>
  </si>
  <si>
    <t>Study of Environment &amp; Health Impacts of Pesticides &amp; Chemical Fertilizer in Sindh (Larkano, Mirpurkhas, Jacobabad, Kashmore, Ghotki, Sukkur, SBA, T.A.Yar, Thatta &amp; Badin) (SDG # 13)</t>
  </si>
  <si>
    <t>Approved
15.05.12</t>
  </si>
  <si>
    <t>ECDEV-PP-13-0008</t>
  </si>
  <si>
    <t>Strengthening of Environmental Monitoring System in EPA Sindh (SDG # 13)</t>
  </si>
  <si>
    <t xml:space="preserve">Karachi, Hyderabad &amp; Sukkur </t>
  </si>
  <si>
    <t>Approved
29.10.13</t>
  </si>
  <si>
    <t>ECDEV-PP-13-0009</t>
  </si>
  <si>
    <t>Environmental Awareness and Education for Protection and Conservation of Natural Resources in Sindh (SDG #13)</t>
  </si>
  <si>
    <t>ECDEV-PP-21-0357</t>
  </si>
  <si>
    <t>Study of Ambient Air Quality in Major Urban areas of Sindh (SDG # 11 &amp; 13)</t>
  </si>
  <si>
    <t xml:space="preserve">Approved
22.03.22 </t>
  </si>
  <si>
    <t>ECDEV-PP-21-0360</t>
  </si>
  <si>
    <t>Construction of Additional Floor, Renovation and Rehabilitation of EPA Buildings at Hyderabad (SDG # 13)</t>
  </si>
  <si>
    <t>ECDEV-PP-21-0361</t>
  </si>
  <si>
    <t>Construction of Additional Block, Renovation and Rehabilitation of EPA Buildings at Sukkur (SDG # 13)</t>
  </si>
  <si>
    <t>Total Environment (On-going) :-</t>
  </si>
  <si>
    <t>ENVIRONMENT (New Scheme)</t>
  </si>
  <si>
    <t>ECDEV-PP-21-0358</t>
  </si>
  <si>
    <t>Renovation &amp; Rehabilitation of Building of Environment Complex (SDG # 13)</t>
  </si>
  <si>
    <t>ECDEV-PP-21-0359</t>
  </si>
  <si>
    <t>Construction of New Block in the Premises of Environment Complex (SDG # 13)</t>
  </si>
  <si>
    <t>ECDEV-PP-22-0357</t>
  </si>
  <si>
    <t>Expansion &amp; Strengthening of Environmental Laboratory  in Sindh (SDG # 13).</t>
  </si>
  <si>
    <t>Karachi, Hyderabad &amp; Sukkur</t>
  </si>
  <si>
    <t>ECDEV-PP-22-0358</t>
  </si>
  <si>
    <t>Promotion of  zig zag technology for Bricks Kilns in Sindh (SDG # 13)</t>
  </si>
  <si>
    <t>ECDEV-PP-22-0359</t>
  </si>
  <si>
    <t>Establishment of Information System  in Sindh (SDG # 13)</t>
  </si>
  <si>
    <t>Total Environment (New) :-</t>
  </si>
  <si>
    <t>Total Environment :-</t>
  </si>
  <si>
    <t>COASTAL DEVELOPMENT (Ongoing Scheme)</t>
  </si>
  <si>
    <t>ECDCL-PP-21-0370</t>
  </si>
  <si>
    <t>Communication access &amp; allied facilities in the Coastal Areas of  Karachi &amp; Thatta (C:649.050+R:10.907) (SDG # 6, 9, 14 &amp; 15)</t>
  </si>
  <si>
    <t>Approved
13.05.22</t>
  </si>
  <si>
    <t>ECDCL-PP-21-0371</t>
  </si>
  <si>
    <t>Communication Access and Allied facilities in the Coastal Areas of Sujawal &amp; Badin (C:492.855+R:3.196) (SDG # 6, 9, 14 &amp; 15)</t>
  </si>
  <si>
    <t>Sujawal &amp; Badin</t>
  </si>
  <si>
    <t>Total Coastal Development (Ongoing):-</t>
  </si>
  <si>
    <t>COASTAL DEVELOPMENT (New Schemes)</t>
  </si>
  <si>
    <t>ECDCL-PP-21-0369</t>
  </si>
  <si>
    <t>Constt: of Coastal Road from Ibrahim Hyderi to Lat Basti 13 kms. (SDG # 6, 9 &amp; 14)</t>
  </si>
  <si>
    <t>ECDCL-PP-21-0372</t>
  </si>
  <si>
    <t>Establishment of Oilpalm Nursery, Tissue Culture Laboratory and Block Plantation in the Coastal belt of Sindh (SDG # 2)</t>
  </si>
  <si>
    <t>ECDCL-PP-22-0360</t>
  </si>
  <si>
    <t>Construction of Floating Jetty alongwith Community Centre at Lat Basti. (SDG # 6, 9 &amp; 14)</t>
  </si>
  <si>
    <t>ECDCL-PP-22-0361</t>
  </si>
  <si>
    <t>Construction of Floating Jetty alongwith Community Center at Keti Bandar. (SDG # 6, 9 &amp; 14)</t>
  </si>
  <si>
    <t>ECDCL-PP-22-0362</t>
  </si>
  <si>
    <t>Construction of Floating Jetty alongwith Community Centre at village Hafeez Meerbahar (Deh Babloo), Taluka Keti Bandar, District Thatta. (SDG # 6, 9 &amp; 14)</t>
  </si>
  <si>
    <t>ECDCL-PP-22-0363</t>
  </si>
  <si>
    <t>Awareness Programme for promotion of Oilpalm Plantation in the Coastal Zone of Sindh  (SDG # 2)</t>
  </si>
  <si>
    <t>Karachi, Thatta, Sujawal &amp; Badin</t>
  </si>
  <si>
    <t>ECDCL-PP-22-0364</t>
  </si>
  <si>
    <t>Construction of Farm to Market Roads for easy access in District Thatta, Sujawal and Badin (SDG # 6, 9 &amp; 14)</t>
  </si>
  <si>
    <t>Thatta, Sujawal &amp; Badin</t>
  </si>
  <si>
    <t>Total Coastal Development (New) :-</t>
  </si>
  <si>
    <t>Total Coastal Development :-</t>
  </si>
  <si>
    <t>Total Environment, C.C. &amp; Coastal Dev (Ongoing):-</t>
  </si>
  <si>
    <t>Total Environment, C.C. &amp; Coastal Dev (New):-</t>
  </si>
  <si>
    <t>Total Environment, C.C. &amp; Coastal Dev :-</t>
  </si>
  <si>
    <t>EXCISE, TAXATION &amp; NARCOTICS CONTROL DEPARTMENT</t>
  </si>
  <si>
    <t>Revised Allocation 
2012-21</t>
  </si>
  <si>
    <t>ETDBD-PP-09-0004</t>
  </si>
  <si>
    <t>Construction of Offices of Excise &amp; Taxation in New Districts (5 units) (SDG # 9)</t>
  </si>
  <si>
    <t>Matiari, T.A.Yar, T.M.Khan, Jamshoro &amp; Umerkot</t>
  </si>
  <si>
    <t>Approved
5.11.09
(U/R)</t>
  </si>
  <si>
    <t>ETDBD-PP-21-0373</t>
  </si>
  <si>
    <t>Renovation of Excise &amp; Taxation Office, Sanghar (SDG # 9)</t>
  </si>
  <si>
    <t>Approved
15.09.21</t>
  </si>
  <si>
    <t>ETDBD-PP-21-0376</t>
  </si>
  <si>
    <t>Renovation of Excise and Taxation Office Thatta (SDG # 9)</t>
  </si>
  <si>
    <t>ETDBD-PP-21-0377</t>
  </si>
  <si>
    <t>Renovation of Excise and Taxation Office Badin (SDG # 9)</t>
  </si>
  <si>
    <t>ETDBD-PP-21-0378</t>
  </si>
  <si>
    <t>Renovation of Excise and Taxation Office Dadu (SDG # 9)</t>
  </si>
  <si>
    <t>Total Buildings (Ongoing):-</t>
  </si>
  <si>
    <t>ETDBD-PP-21-0374</t>
  </si>
  <si>
    <t>Construction of Checkposts and Malkhanas (SDG # 9)</t>
  </si>
  <si>
    <t>ETDBD-PP-21-0375</t>
  </si>
  <si>
    <t>Renovation of Directorate E&amp;T Sukkur (SDG # 9)</t>
  </si>
  <si>
    <t>ETDBR-PP-22-0365</t>
  </si>
  <si>
    <t>Renovation of Excise &amp; Taxation Office, Mirpurkhas (SDG # 9)</t>
  </si>
  <si>
    <t>Total Buildings  (New)</t>
  </si>
  <si>
    <t>Total Buildings  :-</t>
  </si>
  <si>
    <t>I. T. SCHEMES</t>
  </si>
  <si>
    <t>New Scheme</t>
  </si>
  <si>
    <t>ETDBR-PP-22-0366</t>
  </si>
  <si>
    <t>Strengthening of Excise, Taxation &amp; Narcotics Control Department (Secretariate &amp; Field Offices) (SDG # 9)</t>
  </si>
  <si>
    <t xml:space="preserve">Total I.T. Schemes </t>
  </si>
  <si>
    <t>Total Excise &amp; Taxation Department</t>
  </si>
  <si>
    <t>FINANCE DEPARTMENT</t>
  </si>
  <si>
    <t>Gen. Sr.    No.</t>
  </si>
  <si>
    <r>
      <t xml:space="preserve">Status 
</t>
    </r>
    <r>
      <rPr>
        <b/>
        <sz val="12"/>
        <rFont val="Times New Roman"/>
        <family val="1"/>
      </rPr>
      <t>Date of Approval</t>
    </r>
  </si>
  <si>
    <t>Actual Expenditure upto June, 21</t>
  </si>
  <si>
    <t>Estimated Expendi-ture
upto  
June' 22</t>
  </si>
  <si>
    <t>Government Office Building</t>
  </si>
  <si>
    <t>(On-going Scheme)</t>
  </si>
  <si>
    <t>FNDBD-PP-16-0036</t>
  </si>
  <si>
    <t>Construction of Treasury Office at Sukkur (C:57.978 + R:34.997)</t>
  </si>
  <si>
    <t>Approved
21.10.16</t>
  </si>
  <si>
    <t>FNDBD-PP-20-0026</t>
  </si>
  <si>
    <t>Construction of Treasury Office at Khairpur</t>
  </si>
  <si>
    <t>Approved
29.09.20</t>
  </si>
  <si>
    <t>FNDBD-PP-21-0380</t>
  </si>
  <si>
    <t>Reconstruction of District Accounts Office Naushero Feroze</t>
  </si>
  <si>
    <t>Approved
06.09.21</t>
  </si>
  <si>
    <t>FNDBD-PP-21-0381</t>
  </si>
  <si>
    <t>Rehabilitation of Treasury Office (Old Block) Hyderabad</t>
  </si>
  <si>
    <t>FNDBD-PP-21-0382</t>
  </si>
  <si>
    <t>Construction of First Floor and Ancillary Facilities District Accounts Officer Kamber</t>
  </si>
  <si>
    <t>Total Buildings (On-going) :-</t>
  </si>
  <si>
    <t>FNDBD-PP-21-0379</t>
  </si>
  <si>
    <t>Rehabilitation of Treasury Office / District Accounts Office South</t>
  </si>
  <si>
    <t>Total Buildings (New) :-</t>
  </si>
  <si>
    <t>Total Buildings (On-going + New) :-</t>
  </si>
  <si>
    <t>EPR</t>
  </si>
  <si>
    <t>FNDEP-FP-17-0064</t>
  </si>
  <si>
    <t>Enhancing Public Private Partnership in Sindh - Pakistan (Total Cost Rs.19289.459 M) 
ADB  USD 100 M (PKR 10476M)
DFID USD 19.23 M (PKR 2014.535 M) GOS  USD 64.900 M (PKR 6798.470 M) (SDG 1 to 17)</t>
  </si>
  <si>
    <t xml:space="preserve">Approved
10.07.17 ECNEC
</t>
  </si>
  <si>
    <t>Total EPR :-</t>
  </si>
  <si>
    <t>I. T. Schemes</t>
  </si>
  <si>
    <t>FNDBD-PP-21-0383</t>
  </si>
  <si>
    <t xml:space="preserve">Capacity Building of District Accounts Officers, Monitoring Evaluation and Surveillance Cell in Finance Department </t>
  </si>
  <si>
    <t>FNDIT-PP-21-0384</t>
  </si>
  <si>
    <t>Automation / Digitilization of Finance Department</t>
  </si>
  <si>
    <t>Total I. T (Ongoing):-</t>
  </si>
  <si>
    <t>FNDBR-PP-22-0367</t>
  </si>
  <si>
    <t>Establishment of Record Management Cell at Finance Department</t>
  </si>
  <si>
    <t>Total I. T (New) :-</t>
  </si>
  <si>
    <t>Total I. T. Schemes :-</t>
  </si>
  <si>
    <t>TOTAL FINANCE DEPARTMENT:-</t>
  </si>
  <si>
    <t>FOOD DEPARTMENT</t>
  </si>
  <si>
    <t>Gen.Sr. No.</t>
  </si>
  <si>
    <r>
      <rPr>
        <b/>
        <u/>
        <sz val="12"/>
        <rFont val="Times New Roman"/>
        <family val="1"/>
      </rPr>
      <t xml:space="preserve">Status
</t>
    </r>
    <r>
      <rPr>
        <b/>
        <sz val="12"/>
        <rFont val="Times New Roman"/>
        <family val="1"/>
      </rPr>
      <t>Date of Approval</t>
    </r>
  </si>
  <si>
    <t>Target Date for Completion</t>
  </si>
  <si>
    <t>Revised 
Allocation 
2021-22</t>
  </si>
  <si>
    <t>Food Security</t>
  </si>
  <si>
    <t>FODFS-PP-16-0037</t>
  </si>
  <si>
    <t>Construction of Open Platforms/ Plinth for Grain Storage in Sindh (SDG # 2)</t>
  </si>
  <si>
    <t>Approved
08.02.17</t>
  </si>
  <si>
    <t>FODFS-PP-16-0038</t>
  </si>
  <si>
    <t>Construction of District Food Controller (DFC) Offices, Residences and construction of Security Towers &amp; Compound Walls at various locations of Hyderabad and Mirpurkhas Division (SDG # 2)</t>
  </si>
  <si>
    <t>Approved
18.01.17</t>
  </si>
  <si>
    <t>FODFS-PP-21-0385</t>
  </si>
  <si>
    <t>Construction of new covered godowns and allied facilities at Karachi Divison (SDG # 2)</t>
  </si>
  <si>
    <t>FODFS-PP-22-0368</t>
  </si>
  <si>
    <t>Consultancy Services for Study and Recommendations on Food Security Assurance through Policy Review, Capacity Assessment Wheat Quality Assurance Based on Tech-based MIS for Wheat Procurement and Disposal, End-to-End Supply Chain and Inventory Management, (PC-II)</t>
  </si>
  <si>
    <t>Approved
15.03.22</t>
  </si>
  <si>
    <t>Total Food Department (Ongoing) :-</t>
  </si>
  <si>
    <t>FOREST &amp; WILDLIFE DEPARTMENT</t>
  </si>
  <si>
    <t>Gen. Sr. #</t>
  </si>
  <si>
    <t>Throwfwd as on
01-07-22</t>
  </si>
  <si>
    <t>Forest</t>
  </si>
  <si>
    <t>FWDFT-PP-19-0130</t>
  </si>
  <si>
    <t>Green Pakistan Program-Revival of Forestry and Wildlife Resources in Pakistan (Ten Billion Trees Tsunami Program, Phase-I Up-scaling of GPP) Sindh chapter ( Total cost of Rs. 5827.400 million, GoP share of Rs. 2811.050 million and GoS share Rs. 3016.350 million) (C: 40+R:2976.34) (SDG# 14 &amp; 15).</t>
  </si>
  <si>
    <t>Approved
18.07.19</t>
  </si>
  <si>
    <t>FWDFT-PP-18-0009</t>
  </si>
  <si>
    <t>Enhancing Tree Cover on State Forest Lands in Sindh (Revised) (Jamshoro, Dadu, Matiari, SBA, Sanghar, Shikarpur, Kashmore, Sukkur, Khairpur, Ghotki, N.Feroze, T.M. Khan, Umerkot, Thar, Badin, T.A.Yar, Kamber, Larkano &amp; Jacobabad) (SDG # 15)</t>
  </si>
  <si>
    <t>Approved
08.04.19</t>
  </si>
  <si>
    <t>FWDFT-PP-19-0131</t>
  </si>
  <si>
    <t>Sarsabz Sindh Making Sindh Green and Environment Friendly (SDG # 15)</t>
  </si>
  <si>
    <t>Approved
25.10.19</t>
  </si>
  <si>
    <t>FWDFT-PP-19-0134</t>
  </si>
  <si>
    <t>Satellite Based Mapping of Forest Areas and Follow-up Satellite Service for Implementation of Sindh Sustainable Forest Management Policy 2019 (SDG # 15)</t>
  </si>
  <si>
    <t>Approved
10.03.20</t>
  </si>
  <si>
    <t>FWDFT-PP-22-0369</t>
  </si>
  <si>
    <t>Restoration of Riverine, Inland, Mangroves, Dry-land &amp; Urban Ecosystems of Sindh Province (NDRMF funded)</t>
  </si>
  <si>
    <t>Approved
12.11.21</t>
  </si>
  <si>
    <t>Total Forest (Ongoing) :-</t>
  </si>
  <si>
    <t>FWDFT-PP-22-0370</t>
  </si>
  <si>
    <t>Revegetation of Reserve forests of Sindh including infrastructure development for reparing environmental damage and restoring ecosystem service</t>
  </si>
  <si>
    <t>FWDFT-PP-22-0371</t>
  </si>
  <si>
    <t>Enhancing Tree Cover on Non-State Forest Lands and Strengthening Social Forestry activiities in Sindh  (SDG # 14 &amp; 15)</t>
  </si>
  <si>
    <t>Total Forest (New) :-</t>
  </si>
  <si>
    <t>Total Forest :-</t>
  </si>
  <si>
    <t>Wildlife (New Schemes)</t>
  </si>
  <si>
    <t>FWDWL-PP-22-0372</t>
  </si>
  <si>
    <t>Development of DNA Bank of Wildlife Species found in Sukkur Division and Establishment of Visual Records Data Center at Sukkur Wildlife Complex.</t>
  </si>
  <si>
    <t>Sukkur, / Kairpur &amp; Ghotki</t>
  </si>
  <si>
    <t>Total Wildlife (New) :-</t>
  </si>
  <si>
    <t>Total Forest &amp; Wildlife :-</t>
  </si>
  <si>
    <t>GOVERNOR's SECRETARIAT</t>
  </si>
  <si>
    <t>Location 
of 
Scheme/ District</t>
  </si>
  <si>
    <t>Actual Expendit-ure upto June' 21</t>
  </si>
  <si>
    <t>GVSBD-PP-17-0065</t>
  </si>
  <si>
    <t>Constt. of Advisors' block and extension/ reconstruction of Administration Block at Sindh Governor House (Revised) (C:15.628+R:9.734)</t>
  </si>
  <si>
    <t>Approved
12.4.22</t>
  </si>
  <si>
    <t>GVSBD-PP-21-0386</t>
  </si>
  <si>
    <t>Constt. of Multi-storeyed Flats Phase-II at Sindh Governor's House, Karachi (48 Nos.) including MT-shade</t>
  </si>
  <si>
    <t xml:space="preserve">Approved
28.1.22
</t>
  </si>
  <si>
    <t>Total  Governnor's Sectt:-</t>
  </si>
  <si>
    <t>HEALTH  DEPARTMENT</t>
  </si>
  <si>
    <t>Teaching Hospitals (Ongoing)</t>
  </si>
  <si>
    <t>HLDTH-PP-16-0039</t>
  </si>
  <si>
    <t>Strengthening of Sindh Government Qatar Hospital, Orangi Town, Karachi. 
(C: 209.861+R: 232.465)(SDG# 3.8)</t>
  </si>
  <si>
    <t>Approved
03.08.16
(U/R)</t>
  </si>
  <si>
    <t>HLDTH-PP-17-0066</t>
  </si>
  <si>
    <t>Establishment of Paeds Cardiac Unit at NICVD, Karachi (Revised on 11.08.17).(C:2637.321 +R:120.159) (SDG #3,4, 9)</t>
  </si>
  <si>
    <t xml:space="preserve">Approved
07.04.16
</t>
  </si>
  <si>
    <t>HLDTH-PP-21-0387</t>
  </si>
  <si>
    <t>Construction of Warehouse at Dr. Ruth K.M.Pfau Civil Hospital, Karachi (C: 85.368 + R: 21.397) (SDG #3, 4)</t>
  </si>
  <si>
    <t>HLDTH-PP-21-0390</t>
  </si>
  <si>
    <t>Re-construction of Underground Tank with Pumping room at NICH, Karachi
(C: 44.676) (SDG #3)</t>
  </si>
  <si>
    <t>HLDTH-PP-16-0040</t>
  </si>
  <si>
    <t xml:space="preserve">Establishment of 50 bedded Medical &amp; Surgical ICU and expansion of Casualty &amp; OPD Department at CMC Hospital, Larkano (Revised on 18.01.17).
(C: 84.397+R: 183.101) (SDG #3) </t>
  </si>
  <si>
    <t>Approved
02.03.12
(U/R)</t>
  </si>
  <si>
    <t>HLDTH-PP-18-0010</t>
  </si>
  <si>
    <t>Establishment of Benazir Institute of Urology &amp; Transplantation (BIUT) at District Shaheed Benazirabad (Revised on 14.03.19) (C: 568.262+R: 964.664) (SDG #3)</t>
  </si>
  <si>
    <t>HLDTH-PP-20-0028</t>
  </si>
  <si>
    <t>Establishment &amp; Construction of (i) New OPD Block for Neurosurgery, Neurology, General Surgery, Dental (ii) Endoscopy Suite (iii) Surgical &amp; Medical I.C.Us and (iv) Operation Theater Complex at Peoples Medical College Hospital, Shaheed Benazirabad (Re-modified)
(C: 547.695+R: 907.248) (SDG #3.8)</t>
  </si>
  <si>
    <t>Approved
15.01.21</t>
  </si>
  <si>
    <t>HLDTH-PP-21-0398</t>
  </si>
  <si>
    <t>Strengthening of Neonatal Intensive Care Unit at PMC Hospital, Shaheed Benazirabad.(C: 3.170 + R: 147.170) (SDG #3, 4)</t>
  </si>
  <si>
    <t>HLDTH-PP-20-0029</t>
  </si>
  <si>
    <t>Provision of additional facilities for Teaching Hospital in existing DHQ Hospital Khairpur (Revised on 18.02.21)
(C: 110.473+ R: 523.422) (SDG#3)</t>
  </si>
  <si>
    <t>Approved
13.04.17
(U/R)</t>
  </si>
  <si>
    <t>Total Teaching Hospitals (Ongoing):-</t>
  </si>
  <si>
    <t>Teaching Hospitals (New)</t>
  </si>
  <si>
    <t>HLDTH-PP-22-0373</t>
  </si>
  <si>
    <t>Construction of Radiology Department at Dr. Ruth K.M Pfau Civil Hospital, Karachi (SDG #3, 9)</t>
  </si>
  <si>
    <t>HLDTH-PP-22-0374</t>
  </si>
  <si>
    <t>Establishment of 03 Modular Operation Theatres (OTs) at Dr. K.M. Ruth Pfau Civil Hospital, Karachi (SDG #3, 4, 9)</t>
  </si>
  <si>
    <t>Un-Approved </t>
  </si>
  <si>
    <t>HLDTH-PP-22-0375</t>
  </si>
  <si>
    <t>Establishment of Casualty /Emergency Unit at Dr. K.M. Ruth Pfau Civil Hospital, Karachi (SDG #3, 4)</t>
  </si>
  <si>
    <t>HLDTH-PP-21-0391</t>
  </si>
  <si>
    <t>Strengthening of Gynae Emergency and Nursery Departments at JPMC, Karachi (SDG #3, 4)</t>
  </si>
  <si>
    <t>HLDTH-PP-22-0376</t>
  </si>
  <si>
    <t>Establishment of Pharmacy Department at NICH, Karachi (SDG #3,4)</t>
  </si>
  <si>
    <t>HLDTH-PP-21-0392</t>
  </si>
  <si>
    <t>Establishment of Vascular &amp; Endovascular Surgical Departments for 'Amputation Free Sindh' at SMBB Institute of Trauma, Karachi (SDG #3, 4&amp;9)</t>
  </si>
  <si>
    <t>HLDTH-PP-21-0393</t>
  </si>
  <si>
    <t>Construction of Oncology Department at Liaquat University Hospital, Jamshoro (SDG #3, 4)</t>
  </si>
  <si>
    <t>Establishment of 03 Modular Operation Theatres (OTs) at Liaquat University Hospital, Hyderabad (SDG #3, 4)</t>
  </si>
  <si>
    <t>HLDTH-PP-21-0394</t>
  </si>
  <si>
    <t>Construction of 150 bedded Hospital at Larkana (SDG #3)</t>
  </si>
  <si>
    <t>Larkana</t>
  </si>
  <si>
    <t>HLDTH-PP-21-0397</t>
  </si>
  <si>
    <t>Establishment of Neonatal ICU and Strengthening of Peadiatric ICU at CMCH, Larkana (SDG #3)</t>
  </si>
  <si>
    <t>HLDTH-PP-22-0378</t>
  </si>
  <si>
    <t>Establishment of 03 Modular Operation Theatres (OTs) at Chandka Medical College Hospital, Larkana (SDG #3,4)</t>
  </si>
  <si>
    <t>HLDTH-PP-21-0399</t>
  </si>
  <si>
    <t>Reconstruction of Sindh Government Anwar Paracha Hospital for Gynaecological &amp; Obstetric Services, Sukkur (SDG #3)</t>
  </si>
  <si>
    <t>HLDTH-PP-22-0379</t>
  </si>
  <si>
    <t>Establishment of Orthopedic ward at Ghulam Muhammad Mehar Medical College Hospital, Sukkur (SDG #3)</t>
  </si>
  <si>
    <t>HLDTH-PP-22-0380</t>
  </si>
  <si>
    <t>Establishment of 03 Modular Operation Theatres (OTs) at Ghulam Muhammad Mehar Medical College Hospital, Sukkur (SDG #3&amp;4)</t>
  </si>
  <si>
    <t>HLDTH-PP-22-0381</t>
  </si>
  <si>
    <t>Establishment of 03 Modular Operation Theatres (OTs) at Peoples Medical College Hospital, Shaheed Benazirabad (SDG #3,4)</t>
  </si>
  <si>
    <t>Total Teaching Hospitals (New) :-</t>
  </si>
  <si>
    <t>Total Teaching Hospitals (Ongoing + New) :-</t>
  </si>
  <si>
    <t>Other Hospitals (Ongoing)</t>
  </si>
  <si>
    <t>HLDOH-PP-13-0011</t>
  </si>
  <si>
    <t>Sindh Infectious Diseases Hospital and Research Centre at NIPA, Gulshan-e-Iqbal, Karachi (Revised on 15.05.14)
(C: 1076.255+ R: 660.104) (SDG #3.6)</t>
  </si>
  <si>
    <t xml:space="preserve">Approved
21.05.09
(U/R) </t>
  </si>
  <si>
    <t>HLDOH-PP-16-0041</t>
  </si>
  <si>
    <t>Establishment of Cardiac Emergency Centre at Baldia Town, Karachi (Revised on 26.10.16) (C: 325.918+R: 146.535) (SDG #3.4 &amp; 3.8)</t>
  </si>
  <si>
    <t>Approved
25.02.10
(U/R)</t>
  </si>
  <si>
    <t>HLDOH-PP-16-0042</t>
  </si>
  <si>
    <t>Construction of 200 bedded Hospital at Mominabad, Metroville Site Town, Karachi (Revised on 09.03.17).
(C: 533.979+R:217.116) (SDG #3)</t>
  </si>
  <si>
    <t>Approved
10.02.11
(U/R)</t>
  </si>
  <si>
    <t>HLDOH-PP-22-0382</t>
  </si>
  <si>
    <t>Establishment of  Psychiatry and Accident / Emergency  Unit  at Sindh Government Hospital Saudabad, Karachi. (Revised on 18.07.19) (C: 177.536+R: 193.215) (SDG #3.4, 3.6)</t>
  </si>
  <si>
    <t>Approved
11.01.12
(U/R)</t>
  </si>
  <si>
    <t>HLDOH-PP-13-0012</t>
  </si>
  <si>
    <t>Construction of 50 bedded Hospital at Block-13, F.B.Area, UC Ancholi, Gulberg Town, Karachi (Revised on 16.04.14). 
(C: 261.232+R: 61.302) (SDG #3)</t>
  </si>
  <si>
    <t>Approved
01.12.11          
(U/R)</t>
  </si>
  <si>
    <t>HLDOH-PP-16-0043</t>
  </si>
  <si>
    <t>Expansion and Improvement of Abbasi Shaheed Hospital to the level of Tertiary Care Hospital with  (i) Male Nursing School (ii) Replacement of Lifts (07 Nos.) of Existing Building and (iii) Health Management Information System  (Revised on 11.05.17) (C:1029.310+R:548.631) (SDG #3,4.3&amp;9)</t>
  </si>
  <si>
    <t xml:space="preserve">Approved
20.02.12 
</t>
  </si>
  <si>
    <t>HLDOH-PP-11-0008</t>
  </si>
  <si>
    <t>Expansion &amp; improvement of 03 Urban Health Centers in Karachi i.e. Orangi No.15, Malir City &amp; Keamari and Construction of additional indoor block at Sindh Government Hospital Korangi No.5, Karachi (C: 203.134+R: 164.861) (SDG #3)</t>
  </si>
  <si>
    <t>Approved
21.07.11
(U/R)</t>
  </si>
  <si>
    <t>HLDOH-PP-12-0020</t>
  </si>
  <si>
    <t>Establishment of  Medical Complex  at National Highway, near Razaqabad, Bin Qasim Town, Karachi.
(C: 1120.582+R: 308.857) (SDG #3)</t>
  </si>
  <si>
    <t>Approved
17.12.12
(U/R)</t>
  </si>
  <si>
    <t>HLDOH-PP-12-0021</t>
  </si>
  <si>
    <t>Construction of 100 bedded Hospital at PIB Colony, Karachi (C: 355.425+R: 122.125) (SDG #3)</t>
  </si>
  <si>
    <t>Approved
20.12.12
(U/R)</t>
  </si>
  <si>
    <t>HLDOH-PP-12-0022</t>
  </si>
  <si>
    <t>Establishment of 100 bedded Hospital at Gulshan-e-Zia, Orangi Town, Karachi.
(C: 324.053+R: 126.526) (SDG #3)</t>
  </si>
  <si>
    <t>Approved
20.02.13
(U/R)</t>
  </si>
  <si>
    <t>HLDOH-PP-12-0023</t>
  </si>
  <si>
    <t>Up gradation of Gazdarabad General Hospital to the level of 200 bedded Hospital, Nishtar Road, Saddar Town, Karachi.
(C: 208.838+R: 156.467) (SDG#3)</t>
  </si>
  <si>
    <t>HLDOH-PP-12-0024</t>
  </si>
  <si>
    <t>Establishment of Rehabilitation Centre for Burns Patients at Landhi, Karachi.
(C: 136.348+R: 116.043) (SDG #3)</t>
  </si>
  <si>
    <t>HLDOH-PP-17-0067</t>
  </si>
  <si>
    <t xml:space="preserve">Construction of Divisional Warehouse at Karachi. (C:88.930+R:5.312)(SDG #3) </t>
  </si>
  <si>
    <t xml:space="preserve">Approved
27.09.17 </t>
  </si>
  <si>
    <t>HLDOH-PP-17-0068</t>
  </si>
  <si>
    <t>Strengthening &amp; Improvement of 50 bedded Hospital, Azam Basti at Jamshed Town, Karachi. (C:71.222+R:69.918) (SDG #3)</t>
  </si>
  <si>
    <t>Approved
12.01.18
(U/R)</t>
  </si>
  <si>
    <t>HLDOH-PP-17-0069</t>
  </si>
  <si>
    <t>Construction of  50 bedded hospital at Gulshan-e-Hadeed, Malir, Karachi (C:191.994+R:81.161) (SDG#3)</t>
  </si>
  <si>
    <t>Approved
25.04.18
(U/R)</t>
  </si>
  <si>
    <t>HLDOH-PP-17-0070</t>
  </si>
  <si>
    <t>Upgradation of Maternity home into 50 bedded hospital at Kamal Khan Goth.(C:178.322+R:81.161)(SDG#3)</t>
  </si>
  <si>
    <t>Approved
09.02.18
(U/R)</t>
  </si>
  <si>
    <t>HLDOH-PP-17-0071</t>
  </si>
  <si>
    <t>Strengthening &amp; Improvement of Sindh Government 36 bedded Hospital at Taisar Town, District West Karachi (C:31.769+R:44.774) (SDG #3)</t>
  </si>
  <si>
    <t>HLDOH-PP-17-0072</t>
  </si>
  <si>
    <t>Construction of 20 bedded Maternity Home at Tharo Mengal Goth, District Malir, Karachi.
(C:70.240+R:32.631)(SDG#3)</t>
  </si>
  <si>
    <t>Approved
12.01.18 (U/R)</t>
  </si>
  <si>
    <t>HLDOH-PP-22-0383</t>
  </si>
  <si>
    <t>Construction of Divisional Warehouse at Hyderabad. (C:88.930+R:5.312)(SDG#3)</t>
  </si>
  <si>
    <t>Approved
27.09.17
(U/R)</t>
  </si>
  <si>
    <t>HLDOH-PP-22-0384</t>
  </si>
  <si>
    <t xml:space="preserve">Expansion &amp; Rehabilitation of Sir C.J Institute of Psychiatry Hyderabad including Construction of New Female Ward, Rehabilitation Centre &amp; OPD Block, Psychiatric Emergency 50 bedded Ward (Revised on 23.02.17).(C: 237.102+R: 55.109) (SDG #3.4)
  </t>
  </si>
  <si>
    <t>Approved
23.01.12
(U/R)</t>
  </si>
  <si>
    <t>HLDOH-PP-21-0417</t>
  </si>
  <si>
    <t>Establishment of Dispensaries at UC-03, New Sabzi Mandi Taluka City Hyderabad, UC-05 at New Hyderabad City and New Manthar Petrol pump Hala Naka City Hyderabad &amp; Up gradation of BHU to 10 Bedded Mother &amp; Child Healthcare Center UC-16 at Liaquat Colony Hyderabad.
(C: 44.981+ R: 3.404) (SDG #3)</t>
  </si>
  <si>
    <t>Approved
24.09.21</t>
  </si>
  <si>
    <t>HLDOH-PP-22-0385</t>
  </si>
  <si>
    <t>Strengthening of health facilities (07 Nos) at Lal Khan Lashari, Yousif Jamali, Nagar Khan Brohi, Manhayoon, Duri Dero, Umeed Ali Katohar &amp; Gaheer, Taluka Sehwan, District Jamshoro.
(C:19.137 + R:2.240)(SDG #3)</t>
  </si>
  <si>
    <t>Approved
23.02.17
(U/R)</t>
  </si>
  <si>
    <t>HLDOH-PP-22-0386</t>
  </si>
  <si>
    <t>Upgradation of BHU to RHC Karo Khaho, Taluka Kotri, District Jamshoro. (C:44.663+R:19.958)(SDG#3)</t>
  </si>
  <si>
    <t>Approved
27.02.18
(U/R)</t>
  </si>
  <si>
    <t>HLDOH-PP-17-0073</t>
  </si>
  <si>
    <t>Up gradation of Provincial Health Development Centre (PHDC) to the level of Sindh Health Institute of Training &amp; Research. (C:130.193+R:56.670)(SDG#3)</t>
  </si>
  <si>
    <t>Approved
14.07.17
(U/R)</t>
  </si>
  <si>
    <t>HLDOH-PP-17-0074</t>
  </si>
  <si>
    <t>Construction of Divisional Warehouse at Sukkur. (C:88.930+R:5.312)(SDG#3)</t>
  </si>
  <si>
    <t>HLDOH-PP-11-0010</t>
  </si>
  <si>
    <t>Establishment of Anti Snake Venom and Anti Rabies Serology Laboratory in Sindh 
(1st Revised on 02.11.11, 2nd Revised on 21.09.21). 
(C: 713.920+R: 799.530) (SDG #3)</t>
  </si>
  <si>
    <t xml:space="preserve">Approved
25.11.06
</t>
  </si>
  <si>
    <t>HLDOH-PP-10-0007</t>
  </si>
  <si>
    <t>Construction of Accident &amp; Emergency Centre at Daulatpur, Taluka Kazi Ahmed, District Shaheed Benazirabad.
(C: 51.768+R: 36.182) (SDG #3)</t>
  </si>
  <si>
    <t>HLDOH-PP-17-0075</t>
  </si>
  <si>
    <t>Construction of Divisional Warehouse at Shaheed Benazirabad. 
(C:88.930+R:5.312)(SDG#3)</t>
  </si>
  <si>
    <t>Approved
27.09.17</t>
  </si>
  <si>
    <t>HLDOH-PP-20-0030</t>
  </si>
  <si>
    <t>Up gradation of RHC Daur to the level of Taluka Hospital Daur (Revised on 29.04.21) 
(C: 35.534+R: 56.457) (SDG# 3)</t>
  </si>
  <si>
    <t>Approved
19.10.20
(U/R)</t>
  </si>
  <si>
    <t>HLDOH-PP-22-0387</t>
  </si>
  <si>
    <t>Construction of 10 bedded Hospital "Atta Muhammad Shahani (Alias Firaq Ali)" at Village Mir Khan Shahani, UC Gadeji, Taluka Sobho Dero, Khairpur (Revised on 05.01.21) (C: 41.700+R: 29.435) (SDG #3)</t>
  </si>
  <si>
    <t xml:space="preserve">Approved
27.01.16
(U/R)
</t>
  </si>
  <si>
    <t>HLDOH-PP-22-0388</t>
  </si>
  <si>
    <t>Construction of Diagnostic Centre with OPD/Referral services at Village Adur Narejo, UC Golo Wahan, Taluka Gambat, District Khairpur (Revised on 05.01.21)
(C:37.611+R:13.342) (SDG #3)</t>
  </si>
  <si>
    <t xml:space="preserve">Approved
30.09.16
(U/R)
</t>
  </si>
  <si>
    <t>HLDOH-PP-22-0389</t>
  </si>
  <si>
    <t>Rehabilitation of building and Construction of new OPD at RHC Ranipur, Taluka Sobho Dero, District Khairpur. (Revised on 11.12.19)
(C:72.511+R:21.497) (SDG #3)</t>
  </si>
  <si>
    <t>Approved
06.10.16
(U/R)</t>
  </si>
  <si>
    <t>HLDOH-PP-11-0011</t>
  </si>
  <si>
    <t>Strengthening of Pir Abdul Qadir Shah Jeelani Institute of Medical Sciences at Gambat (Revised on 02.03.12).  
(C: 1129.670+R: 299.551) (SDG #3)</t>
  </si>
  <si>
    <t>Approved
22.04.06
(U/R)</t>
  </si>
  <si>
    <t>HLDOH-PP-16-0044</t>
  </si>
  <si>
    <t>Up gradation of RHC Pir Jo Goth to the level of THQ Hospital at Kingri, Taluka Kingri, District Khairpur.
(C: 179.968 + R: 45.582) (SDG #3)</t>
  </si>
  <si>
    <t>Approved
22.09.16</t>
  </si>
  <si>
    <t>HLDOH-PP-21-0437</t>
  </si>
  <si>
    <t>Up gradation of Basic Health Unit to Rural Health Centre at Piryaloi, Taluka Kingri (C:75.000+R:24.975) (SDG #3)</t>
  </si>
  <si>
    <t>HLDOH-PP-15-0017</t>
  </si>
  <si>
    <t>Upgradation of existing Rural Health Centre to Taluka Headquarter Hospital at Garhi Khairo, District Jacobabad.
(C: 170.178+R:25.000) (SDG #3)</t>
  </si>
  <si>
    <t>Approved
12.02.16
(U/R)</t>
  </si>
  <si>
    <t>HLDOH-PP-17-0076</t>
  </si>
  <si>
    <t>Construction of RHC at Karim Bux, Taluka and District Jacobabad. (C:42.134+R:19.958)(SDG#3)</t>
  </si>
  <si>
    <t>HLDOH-PP-17-0077</t>
  </si>
  <si>
    <t>Construction of RHC in Village Dau Jahanpur, Taluka Garhi Khairo, District Jacobabad.(C:45.081+R:19.958)(SDG #3)</t>
  </si>
  <si>
    <t>HLDOH-PP-21-0435</t>
  </si>
  <si>
    <t>Expansion of Radiology and IPD Services at JIMS, Jacobabad (C:125.080+R:291.424) (SDG #3, 9)</t>
  </si>
  <si>
    <t>Approved
08.02.22</t>
  </si>
  <si>
    <t>HLDOH-PP-17-0078</t>
  </si>
  <si>
    <t>Rehabilitation / Renovation of Nawab Jam Anwar Ali Khan 50 bedded Hospital, Taluka Jam Nawaz Ali, District Sanghar. (C:119.526+R:39.746)(SDG#3)</t>
  </si>
  <si>
    <t>Approved
09.02.18 (U/R)</t>
  </si>
  <si>
    <t>HLDOH-PP-21-0430</t>
  </si>
  <si>
    <t>Establishment of BHU at village Rahwari, Deh 1, Jamraoo, UC Pretamabad, Taluka Sinjhoro (C: 45.354 + 12.545) (SDG #3)</t>
  </si>
  <si>
    <t>Approved 
08.10.21</t>
  </si>
  <si>
    <t>HLDOH-PP-11-0012</t>
  </si>
  <si>
    <t>Construction of Maternity Home at Mehar, UC Mehar,  Taluka Ghorabari, District Thatta.
(C: 15.667+R: 4.253) (SDG #3)</t>
  </si>
  <si>
    <t xml:space="preserve">Thatta                                                          </t>
  </si>
  <si>
    <t xml:space="preserve">Approved
14.10.11
(U/R)                                                              </t>
  </si>
  <si>
    <t>HLDOH-PP-16-0046</t>
  </si>
  <si>
    <t>Construction of Diagnostic Centre with OPD/Referral services at Village Tariq Shah, UC Dubbo, Taluka Mirpur Sakro, District Thatta.
(C:16.433 + R:1.564) (SDG #3)</t>
  </si>
  <si>
    <t>Approved
30.09.16
(U/R)</t>
  </si>
  <si>
    <t>HLDOH-PP-21-0412</t>
  </si>
  <si>
    <t>Establishment of THQ Hospital at Ghorabari (C:342.609 + R:99.047) (SDG #3)</t>
  </si>
  <si>
    <t>HLDOH-PP-11-0013</t>
  </si>
  <si>
    <t>Renovation and Rehabilitation of Paramedical Institute, Larkano.  
(C: 47.948+R: 19.785) (SDG #3)</t>
  </si>
  <si>
    <t>HLDOH-PP-17-0079</t>
  </si>
  <si>
    <t>Construction of Divisional Warehouse at Larkano. (C:88.930+R:5.312)(SDG#3)</t>
  </si>
  <si>
    <t>HLDOH-PP-17-0080</t>
  </si>
  <si>
    <t>Establishment of Thalassemia Day Care Centre at Dargah Jaral Shah, Larkano. (C:13.224+R:8.762)(SDG #3,9)</t>
  </si>
  <si>
    <t>HLDOH-PP-17-0081</t>
  </si>
  <si>
    <t>Up gradation of RHC to 50 bedded hospital at Garhi Khuda Bakhsh Bhutto 
(C:44.429+R:15.098)(SDG #3)</t>
  </si>
  <si>
    <t>HLDOH-PP-17-0082</t>
  </si>
  <si>
    <t>Up gradation of BHU to RHC Bhirya Road, Taluka Bhirya.
(C:44.374+R:19.958) (SDG#3)</t>
  </si>
  <si>
    <t>HLDOH-PP-17-0083</t>
  </si>
  <si>
    <t>Up gradation of B-type RHC to the level of A-type RHC at Mithiani. (C:45.332+R:19.958)(SDG#3)</t>
  </si>
  <si>
    <t>HLDOH-PP-17-0084</t>
  </si>
  <si>
    <t>Up gradation of BHU to RHC at Gher Gaju. (C:45.890+R:19.958)(SDG#3)</t>
  </si>
  <si>
    <t>HLDOH-PP-17-0085</t>
  </si>
  <si>
    <t>Construction of RHC at Village Kareja Chandio, Taluka Moro.
(C:45.081+R: 19.958)(SDG#3)</t>
  </si>
  <si>
    <t>HLDOH-PP-20-0031</t>
  </si>
  <si>
    <t>Establishment of RHC at Nagar Khan Chandio, Taluka Moro (Revised on 08.03.21) (C: 51.807+R: 19.958) (SDG#3)</t>
  </si>
  <si>
    <t>HLDOH-PP-17-0086</t>
  </si>
  <si>
    <t>Up gradation of BHU to RHC Kundha Khahi. (C:44.374+R:19.958)(SDG#3)</t>
  </si>
  <si>
    <t>HLDOH-PP-17-0087</t>
  </si>
  <si>
    <t xml:space="preserve">Up gradation of BHU to RHC Phull. (C:43.874+R:19.958)(SDG# 3) </t>
  </si>
  <si>
    <t>HLDOH-PP-21-0426</t>
  </si>
  <si>
    <t xml:space="preserve">Up gradation of BHU to RHC at Khanwahan
(C:62.422+R:32.818)(SDG# 3) </t>
  </si>
  <si>
    <t>HLDOH-PP-22-0390</t>
  </si>
  <si>
    <t xml:space="preserve">Renovation &amp; Rehabilitation of RHC Building at Darya Khan Mari
(C:13.550)(SDG# 3) </t>
  </si>
  <si>
    <t xml:space="preserve">Approved
27.09.17
(U/R)
</t>
  </si>
  <si>
    <t>HLDOH-PP-21-0429</t>
  </si>
  <si>
    <t>Upgradation of RHC to the level of THQ Hospital at Talhar (C: 146.500 + R: 48.958) (SDG #3)</t>
  </si>
  <si>
    <t>Approved 
08.02.22</t>
  </si>
  <si>
    <t>HLDOH-PP-22-0391</t>
  </si>
  <si>
    <t>Up gradation of Basic Health Unit to the level of Rural Health Centre Kot Mir Jan Muhammad, District Mirpurkhas.(Revised on 05.01.21) (C:58.837+ R:25.080 ) (SDG #3)</t>
  </si>
  <si>
    <t>HLDOH-PP-16-0047</t>
  </si>
  <si>
    <t>Construction of Rural Health Centre, Taluka Shuja Abad, District Mirpurkhas.
(C: 110.915 + R: 19.499) (SDG #3)</t>
  </si>
  <si>
    <t>Approved
27.09.16
(U/R)</t>
  </si>
  <si>
    <t>HLDOH-PP-22-0392</t>
  </si>
  <si>
    <t>Up gradation of Basic Health Unit to the level of Rural Health Centre at Kot Mirs Landhi, District Mirpurkhas. (Revised on 05.01.21) (C:58.838+ R:25.080 ) (SDG #3)</t>
  </si>
  <si>
    <t>HLDOH-PP-16-0048</t>
  </si>
  <si>
    <t>Up gradation of Rural Health Centre to the level of Taluka Headquarter Hospital, Jhuddo, District Mirpurkhas.
(C:250.219+R:41.918) (SDG #3)</t>
  </si>
  <si>
    <t>Approved
22.09.16
(U/R)</t>
  </si>
  <si>
    <t>HLDOH-PP-22-0393</t>
  </si>
  <si>
    <t>Up gradation of BHU to RHC Daulat Laghari, Taluka Shujabad (Revised on 08.03.21)(C:62.414+R:21.400)(SDG#3)</t>
  </si>
  <si>
    <t>HLDOH-PP-17-0088</t>
  </si>
  <si>
    <t>Up gradation of BHU to RHC Faqir Faiz Muhammad Bilalani, U.C Fazul Bhanbhro, Taluka Jhuddo (Revised on 07.04.21) (C:63.960+R:25.870)(SDG#3)</t>
  </si>
  <si>
    <t>Approved
 27.09.17
(U/R)</t>
  </si>
  <si>
    <t>HLDOH-PP-22-0394</t>
  </si>
  <si>
    <t>Up gradation of BHU to RHC Dengan Bhurghari (Revised on 08.03.21) (C:62.805+R:21.400)(SDG#3)</t>
  </si>
  <si>
    <t>HLDOH-PP-22-0395</t>
  </si>
  <si>
    <t>Up gradation of BHU to RHC Khumbri, Taluka Shujabad (Revised on 08.03.21) (C:62.767+R:21.400) (SDG#3)</t>
  </si>
  <si>
    <t>HLDOH-PP-20-0032</t>
  </si>
  <si>
    <t>Construction of Mother &amp; Child Health Centres (MCHCs) at Village Phakka &amp; Village Aminani, Taluka &amp; District Dadu (Revised on 05.01.21) (C:59.397+R:10.500) (SDG #3)</t>
  </si>
  <si>
    <t>HLDOH-PP-17-0089</t>
  </si>
  <si>
    <t>Up gradation of BHU to RHC at Wahi Pandhi, Taluka Johi.
(C:44.972+R:19.958)(SDG#3)</t>
  </si>
  <si>
    <t>Approved
27.09.17 
(U/R)</t>
  </si>
  <si>
    <t>HLDOH-PP-17-0090</t>
  </si>
  <si>
    <t>Up gradation of BHU to RHC Village Bhawalpur, Taluka Johi. (C:44.972+R:19.958)(SDG#3)</t>
  </si>
  <si>
    <t>HLDOH-PP-17-0091</t>
  </si>
  <si>
    <t>Up gradation of BHU to RHC Village Faridabad, Taluka Mehar. (C:44.972+R:19.958)(SDG#3)</t>
  </si>
  <si>
    <t>HLDOH-PP-17-0092</t>
  </si>
  <si>
    <t>Up gradation of BHU to RHC Village Sita, Taluka Dadu. (C:44.972+R:19.958)(SDG#3)</t>
  </si>
  <si>
    <t>HLDOH-PP-16-0050</t>
  </si>
  <si>
    <t>Up gradation of RHC to the level of THQ Hospital at Islamkot. (C:250.219+R:41.918) (SDG #3)</t>
  </si>
  <si>
    <t>HLDOH-PP-22-0396</t>
  </si>
  <si>
    <t>Up gradation of BHU to RHC at Village Paneli, U.C Jhirmiryo, Taluka Diplo (Revised on 08.03.21) (C:69.030+R:20.017) (SDG#3)</t>
  </si>
  <si>
    <t>HLDOH-PP-22-0397</t>
  </si>
  <si>
    <t>Up gradation of BHU to RHC at Village Mitho Dhabro, U.C Dhabhro, Taluka Diplo (Revised on 08.03.21) (C:69.470+R:20.017) (SDG#3)</t>
  </si>
  <si>
    <t>HLDOH-PP-22-0398</t>
  </si>
  <si>
    <t>Up gradation of BHU to RHC at Village Kantio, Taluka Chachro (Revised on 08.03.21) (C:66.750+R:20.017) (SDG#3)</t>
  </si>
  <si>
    <t>HLDOH-PP-22-0399</t>
  </si>
  <si>
    <t>Up gradation of BHU to RHC at Village Sakrio, Taluka Chachro (Revised on 08.03.21) (C:68.670+R:20.017) (SDG#3)</t>
  </si>
  <si>
    <t>HLDOH-PP-17-0093</t>
  </si>
  <si>
    <t>Construction of health facilities in District Dadu for 20 locations as of villages Bouk, Duabo, Fatah Muhammad Zounr of U/C Pipri, Taluka Dadu; villages Lutuf Ali Bhund, Bhutti, Mushtaque Jamali, Mohbat Jalbani, Tavkeli Lund, Kanhree of  U/C Yar Muhammad Kalhoro, Taluka Dadu; villages Tharo Khan, Nariwal Khan Lund, Yar Muhammad Mangnejo of U/C Siyal, Taluka Dadu; villages Hamzo Khushk, Brihamani, Dhotra Panhwar, Nau Lakho of U/C Khudabad, Taluka Dadu; villages Gul Muhammad Warsayo, Warayo Panhwar, Dhani Bux Khoso of U/C Muradabad, Taluka Dadu and village Bhan Shah of U/C Kamal Khan Lund, Taluka Johi.
(C:98.216+ R:9.380)(SDG#3)</t>
  </si>
  <si>
    <t>Approved
27.11.17
(U/R)</t>
  </si>
  <si>
    <t>HLDOH-PP-22-0400</t>
  </si>
  <si>
    <t>Up gradation of BHU to RHC at Village Vakrio, Taluka Islamkot (Revised on 08.03.21) (C:67.833+R:20.017) (SDG#3)</t>
  </si>
  <si>
    <t>HLDOH-PP-22-0401</t>
  </si>
  <si>
    <t>Up gradation of BHU to RHC at Village Amrio, Taluka Mithi (Revised on 08.03.21) (C:67.123+R:20.017) (SDG#3)</t>
  </si>
  <si>
    <t>HLDOH-PP-22-0402</t>
  </si>
  <si>
    <t>Up gradation of BHU to RHC at Village Veenjhniyari, U.C Bapuhar, Taluka lslamkot (Revised on 08.03.21) (C:68.580+R:20.017) (SDG#3)</t>
  </si>
  <si>
    <t>HLDOH-PP-17-0094</t>
  </si>
  <si>
    <t>Up gradation of BHU to RHC Shadipalli, Taluka Pithoro (Revised on 07.04.21) (C:60.493+R:30.414)(SDG#3)</t>
  </si>
  <si>
    <t xml:space="preserve">Approved
27.09.17
</t>
  </si>
  <si>
    <t>HLDOH-PP-17-0095</t>
  </si>
  <si>
    <t>Establishment of 10 bedded hospital at New Chore, Taluka Umerkot
(C:31.283+R:18.181)(SDG#3)</t>
  </si>
  <si>
    <t>HLDOH-PP-22-0403</t>
  </si>
  <si>
    <t>Up gradation of BHU to RHC Ghulam Nabi Shah, Taluka Pithoro (C:43.209+R:19.958)(SDG#3)</t>
  </si>
  <si>
    <t>HLDOH-PP-22-0404</t>
  </si>
  <si>
    <t>Up gradation of BHU to RHC Talhi, Kunri (C:43.209+R:19.958)(SDG#3)</t>
  </si>
  <si>
    <t>HLDOH-PP-17-0096</t>
  </si>
  <si>
    <t xml:space="preserve">Up gradation of BHU to RHC Dari, Taluka Kandhkot. (C: 41.989 + R: 19.958)(SDG# 3) </t>
  </si>
  <si>
    <t>HLDOH-PP-17-0097</t>
  </si>
  <si>
    <t xml:space="preserve">Up gradation of BHU to RHC Diyani, UC Karampur, Taluka Tangwani.
(C: 41.989 + R: 19.958)(SDG# 3) </t>
  </si>
  <si>
    <t>HLDOH-PP-17-0098</t>
  </si>
  <si>
    <t xml:space="preserve">Up gradation of BHU to RHC Sher Muhammad Bijarani, UC Saifal, Taluka Tangwani. (C:41.989+R:19.958)(SDG# 3) </t>
  </si>
  <si>
    <t xml:space="preserve">Approved
27.11.17
(U/R)
</t>
  </si>
  <si>
    <t>HLDOH-PP-17-0099</t>
  </si>
  <si>
    <t>Up gradation of Health facility at Village Ber Sharif, Taluka Kamber.
(C:10.679+R:2.816)(SDG #3)</t>
  </si>
  <si>
    <t>HLDOH-PP-11-0014</t>
  </si>
  <si>
    <t>Up gradation of THQ Hospitals at Shahdadkot, Qubo Saeed Khan, Nasirabad, Sajawal and Miro Khan. 
(C: 340.163+R: 70.373) (SDG #3)</t>
  </si>
  <si>
    <t>Approved
20.02.12 
(U/R)</t>
  </si>
  <si>
    <t>HLDOH-PP-21-0432</t>
  </si>
  <si>
    <t>Up gradation of existing Lab. at DHQ Hospital Kamber.(R: 14.870) (SDG #3)</t>
  </si>
  <si>
    <t>Approved
08.10.21</t>
  </si>
  <si>
    <t>HLDOH-PP-16-0051</t>
  </si>
  <si>
    <t>Expansion &amp; Improvement of DHQ Hospital at Mithi (Revised on 30.11.16). 
(C:1195.480+R:446.341)(SDG #3)</t>
  </si>
  <si>
    <t xml:space="preserve">Approved
30.04.09
</t>
  </si>
  <si>
    <t>HLDOH-PP-16-0052</t>
  </si>
  <si>
    <t>Up gradation of THQ Hospitals to the level of DHQ Hospitals (03 Nos) at Tando Muhammad Khan, Tando Allahyar &amp; Jamshoro (1st Revised on 19.10.12, 2nd Revised on 17.03.17). 
(C: 1081.168+R: 662.527) (SDG #3)</t>
  </si>
  <si>
    <t>T.M.Khan, T.Allahyar &amp; Jamshoro</t>
  </si>
  <si>
    <t>Approved
14.05.09
(U/R)</t>
  </si>
  <si>
    <t>HLDOH-PP-15-0019</t>
  </si>
  <si>
    <t>Expansion &amp; Improvement of DHQ Hospitals (03 Nos) at Khairpur, Badin &amp; Shikarpur (Revised on 30.10.15) 
(C: 2516.747+R: 923.828) (SDG #3)</t>
  </si>
  <si>
    <t>Khairpur, Badin &amp; Shikarpur</t>
  </si>
  <si>
    <t>Approved
30.04.09
(U/R)</t>
  </si>
  <si>
    <t>HLDOH-PP-17-0100</t>
  </si>
  <si>
    <t>Expansion &amp; Improvement of DHQ Hospitals (06 Nos) at Thatta, Dadu,  N. Feroze, Mirpurkhas, Sanghar &amp; Mirpur Mathelo at Ghotki (Revised on 07.11.17).
(C: 2749.885+R: 2114.021) (SDG #3)</t>
  </si>
  <si>
    <t>Thatta, Dadu, N.Feroze, Mirpurkhas,  Sanghar &amp; Ghotki</t>
  </si>
  <si>
    <t>Approved
30.03.12
(U/R)</t>
  </si>
  <si>
    <t>HLDOH-PP-15-0020</t>
  </si>
  <si>
    <t>Up gradation of THQ Hospitals to the level of DHQ Hospitals  (03 Nos) at Matiari, Kamber &amp; Umerkot (Revised on 22.01.16).   
(C: 1875.856+R: 608.005) (SDG #3)</t>
  </si>
  <si>
    <t xml:space="preserve">Matiari, Kamber &amp; Umerkot                   </t>
  </si>
  <si>
    <t xml:space="preserve">Approved
20.02.12
(U/R)
</t>
  </si>
  <si>
    <t>HLDOH-PP-15-0021</t>
  </si>
  <si>
    <t>Up gradation of THQ Hospital to the level of DHQ Hospital in newly created district Sindh at Kashmore at Kandhkot (Revised on 13.01.16).  
(C: 545.542+R: 217.685) (SDG #3)</t>
  </si>
  <si>
    <t xml:space="preserve">Kashmore                             </t>
  </si>
  <si>
    <t xml:space="preserve">Approved
20.02.12
</t>
  </si>
  <si>
    <t>HLDOH-PP-21-0447</t>
  </si>
  <si>
    <t>COVID-19 Response and Other Natural Calamities Control Program, Sindh 
(R: 808.837)</t>
  </si>
  <si>
    <t>HLDOH-PP-11-0015</t>
  </si>
  <si>
    <t>Up gradation &amp; Revamping of THQ Hospitals (39 Nos.) &amp; Construction of Emergency Cum Trauma Centres in THQ Hospitals (41 Nos.). (C: 1415.876+ R: 1918.285) (SDG #3)</t>
  </si>
  <si>
    <t>Approved
17.04.12
(U/R)</t>
  </si>
  <si>
    <t>HLDOH-PP-20-0033</t>
  </si>
  <si>
    <t>Establishment of 200 bedded Infectious Diseases Control Hospitals at Divisional Headquarter of Sindh (PC-II) (R: 90.000) (SDG #3,4)</t>
  </si>
  <si>
    <t xml:space="preserve">Approved
09.10.20
</t>
  </si>
  <si>
    <t>Total Other Hospitals (Ongoing) :-</t>
  </si>
  <si>
    <t>Other Hospitals (New)</t>
  </si>
  <si>
    <t>HLDOH-PP-21-0403</t>
  </si>
  <si>
    <t>Establishment of Sindh Institute of Child Health (SICH) at Sindh Government Hospital Korangi No. 5, Karachi (SDG #3,6)</t>
  </si>
  <si>
    <t>HLDOH-PP-21-0405</t>
  </si>
  <si>
    <t>Establishment of 25 bedded Hospital at UC Razaqabad, Main National Highway (SDG #3)</t>
  </si>
  <si>
    <t xml:space="preserve"> Karachi </t>
  </si>
  <si>
    <t>HLDOH-PP-21-0406</t>
  </si>
  <si>
    <t>Establishment of Maternity Home at Shireen Jinnah Colony (SDG #3,6)</t>
  </si>
  <si>
    <t>HLDOH-PP-22-0405</t>
  </si>
  <si>
    <t>Re-construction of Government Hospital Ibrahim Hydri (SDG #3)</t>
  </si>
  <si>
    <t>Karachi </t>
  </si>
  <si>
    <t>HLDOH-PP-22-0406</t>
  </si>
  <si>
    <t>Strengthening &amp; Improvement of 50 Bedded Hospital at Street 23 &amp; 25, Sector 14-A, Block 2, Metroville III, Gulshan-e-Iqbal (SDG #3)</t>
  </si>
  <si>
    <t>HLDOH-PP-22-0407</t>
  </si>
  <si>
    <t>Improvement of 25 Bedded Hospital Khuldabad, District Malir &amp; Provision of allied services at BHU Jumma Haimaiti, UC Khuldabad, District Malir  (SDG #3)</t>
  </si>
  <si>
    <t>HLDOH-PP-22-0408</t>
  </si>
  <si>
    <t>Establishment of Sindh Government Bilqees Edhi, Mother Child Healthcare Center (MCHC), UC Akhtar Colony, District East (SDG #3,6)</t>
  </si>
  <si>
    <t>HLDOH-PP-22-0409</t>
  </si>
  <si>
    <t>Establishment of Nursing School and hostel at Thaddo Nala, Asoo Goth, Malir (SDG #3,4,6)</t>
  </si>
  <si>
    <t>HLDOH-PP-22-0410</t>
  </si>
  <si>
    <t xml:space="preserve">Establishment of Rapid Response Center at Hub River Road District Kemari Karachi </t>
  </si>
  <si>
    <t>HLDOH-PP-22-0411</t>
  </si>
  <si>
    <t>Construction of Dispensary near Pak Colony Police Station, Kemari Karachi (SDG #3)</t>
  </si>
  <si>
    <t>HLDOH-PP-22-0412</t>
  </si>
  <si>
    <t>Up gradation of Government Dispensary to BHU at Mehar, Taluka Ghorabari (SDG #3)</t>
  </si>
  <si>
    <t>HLDOH-PP-22-0413</t>
  </si>
  <si>
    <t>Up gradation of BHU Gharo to RHC, Taluka Ghorabari (SDG #3)</t>
  </si>
  <si>
    <t>HLDOH-PP-22-0414</t>
  </si>
  <si>
    <t>Upgradation of Dispensary Jam Bijar Khan to BHU  at village Jaffar Jokhio, UC Bhanbhore and Construction of  Jam Bijar Khan Dispensary at village Khuda Dino Shaikh, UC Bhanbhore</t>
  </si>
  <si>
    <t>HLDOH-PP-22-0415</t>
  </si>
  <si>
    <t>Up gradation of RHC to the level of THQ/Model Hospital Chohar Jamali (SDG #3)</t>
  </si>
  <si>
    <t>HLDOH-PP-22-0416</t>
  </si>
  <si>
    <t>Up gradation of RHC to the level of THQ Hospital Mirpur Bathoro (SDG #3)</t>
  </si>
  <si>
    <t>HLDOH-PP-21-0416</t>
  </si>
  <si>
    <t>Construction of Academic and Auditorium blocks at Sindh Institute of Ophthalmology &amp; Visual Sciences, Hyderabad.(SDG #3,4,9)</t>
  </si>
  <si>
    <t>HLDOH-PP-22-0417</t>
  </si>
  <si>
    <t>Strengthening &amp; Improvement of Government Hospital Qasimabad, Hyderabad (SDG #3)</t>
  </si>
  <si>
    <t>Hyderabad </t>
  </si>
  <si>
    <t>HLDOH-PP-22-0418</t>
  </si>
  <si>
    <t>Strengthening &amp; Improvement of Government Hospital Shah Bhittai, Latifabad, Hyderabad (SDG #3)</t>
  </si>
  <si>
    <t>HLDOH-PP-22-0419</t>
  </si>
  <si>
    <t>Construction of BHU at UC Ramzan Unar &amp; Abdul Wahid Buriro (SDG #3)</t>
  </si>
  <si>
    <t>HLDOH-PP-22-0420</t>
  </si>
  <si>
    <t>Construction of BHUs at UC Bhanot and Ajan Shah (SDG #3)</t>
  </si>
  <si>
    <t>HLDOH-PP-22-0421</t>
  </si>
  <si>
    <t>Up gradation of BHU to RHC Akil, Taluka Larkano (SDG #3)</t>
  </si>
  <si>
    <t>HLDOH-PP-22-0422</t>
  </si>
  <si>
    <t>Up gradation of BHU to RHC Beero Chandio, Taluka Larkano (SDG #3)</t>
  </si>
  <si>
    <t>HLDOH-PP-21-0418</t>
  </si>
  <si>
    <t>Up gradation of RHC to the level of THQ Hospital at Khanpur (SDG #3)</t>
  </si>
  <si>
    <t>HLDOH-PP-21-0419</t>
  </si>
  <si>
    <t>Strengthening and Improvement of RHC Napairabad, Taluka Khanpur (SDG #3)</t>
  </si>
  <si>
    <t>HLDOH-PP-22-0423</t>
  </si>
  <si>
    <t>Expansion &amp; improvement of Hiranand Ganga Bai Women Hospital Shikarpur (SDG #3)</t>
  </si>
  <si>
    <t>HLDOH-PP-22-0424</t>
  </si>
  <si>
    <t>Renovation/ Rehabilitation of Nursing School at RBUT Hospital, Shikarpur (SDG #3)</t>
  </si>
  <si>
    <t>HLDOH-PP-21-0421</t>
  </si>
  <si>
    <t>Strengthening &amp; Improvement of THQ Hospital Mehar (SDG #3)</t>
  </si>
  <si>
    <t>HLDOH-PP-22-0425</t>
  </si>
  <si>
    <t>Establishment of Mother Child Healthcare Center (MCHC) at Piaro Station, UC Piaro, Taluka Dadu (SDG #3)</t>
  </si>
  <si>
    <t>HLDOH-PP-22-0426</t>
  </si>
  <si>
    <t>Construction of Dialysis Centre at Taluka Hospital Mehar and Establishment of Rural Health Centre (RHC) at Randhan road.</t>
  </si>
  <si>
    <t>HLDOH-PP-21-0422</t>
  </si>
  <si>
    <t>Establishment of 10 bedded Hospital at village Dari, Taluka Ghotki (SDG #3)</t>
  </si>
  <si>
    <t>HLDOH-PP-22-0427</t>
  </si>
  <si>
    <t>Up gradation of BHU to RHC Landhyoon Mahar, Taluka Mirpur Mathelo (SDG #3)</t>
  </si>
  <si>
    <t>HLDOH-PP-22-0428</t>
  </si>
  <si>
    <t>Up gradation of BHU to RHC at Sarhad (Umerdayoo) (SDG #3)</t>
  </si>
  <si>
    <t>HLDOH-PP-21-0427</t>
  </si>
  <si>
    <t>Expansion &amp; improvement of DHQ Hospital Naushahro Feroze (SDG #3)</t>
  </si>
  <si>
    <t>HLDOH-PP-22-0429</t>
  </si>
  <si>
    <t>Repair &amp; Renovation of RHC Sonahri Farm, Taluka Moro (SDG #3)</t>
  </si>
  <si>
    <t>HLDOH-PP-22-0430</t>
  </si>
  <si>
    <t>Up gradation of Government Dispensary Malak to BHU at Kandhra colony Moro (SDG #3)</t>
  </si>
  <si>
    <t>HLDOH-PP-21-0428</t>
  </si>
  <si>
    <t>Up gradation of RHC to the level of THQ Hospital at Kazi Ahmed (SDG #3)</t>
  </si>
  <si>
    <t>HLDOH-PP-22-0431</t>
  </si>
  <si>
    <t>Up gradation of Government Dispensary to 10 bedded Hospital at village Aftab Ahmed Zardari, UC Bhoora, Taluka Sakrand (SDG #3)</t>
  </si>
  <si>
    <t>HLDOH-PP-22-0432</t>
  </si>
  <si>
    <t>Up gradation of BHU to RHC Jam Sahib, Taluka Daur (SDG #3)</t>
  </si>
  <si>
    <t>HLDOH-PP-22-0433</t>
  </si>
  <si>
    <t>Up gradation of BHU to RHC Bucheri, Taluka Daur (SDG #3)</t>
  </si>
  <si>
    <t>HLDOH-PP-22-0434</t>
  </si>
  <si>
    <t>Up gradation of BHU to RHC at 60 Mile, Taluka Daur (SDG #3)</t>
  </si>
  <si>
    <t>HLDOH-PP-21-0431</t>
  </si>
  <si>
    <t>Establishment of 20 bedded Shaheed Sher Muhammad Dero Hospital at Joharabad, Tando Adam (SDG #3)</t>
  </si>
  <si>
    <t>HLDOH-PP-22-0435</t>
  </si>
  <si>
    <t>Strengthening &amp; Improvement of main building and emergency department of Shahdadpur Institute of Medical Sciences, Shahdadpur (SDG #3,6,9)</t>
  </si>
  <si>
    <t>HLDOH-PP-21-0433</t>
  </si>
  <si>
    <t>Establishment of Accident &amp; Emergency Centre at Thano Bola Khan Interchange (SDG #3)</t>
  </si>
  <si>
    <t xml:space="preserve">Jamshoro </t>
  </si>
  <si>
    <t>HLDOH-PP-22-0436</t>
  </si>
  <si>
    <t>Construction of Emergency cum Rapid Response Centre at Syed Abdullah Shah Institute of Medical Sciences (SASIMS) Sehwan, Jamshoro (SDG #3,9)</t>
  </si>
  <si>
    <t>HLDOH-PP-22-0437</t>
  </si>
  <si>
    <t>Strengthening &amp; Improvement of Institute of Chest Diseases, Kotri (SDG #3,4,9)</t>
  </si>
  <si>
    <t>HLDOH-PP-21-0434</t>
  </si>
  <si>
    <t>Strengthening &amp; Improvement of Civil Hospital Jacobabad (SDG #3)</t>
  </si>
  <si>
    <t>HLDOH-PP-21-0436</t>
  </si>
  <si>
    <t>Establishment of RHC Dr. Sohrab Khan Sarki at Garhi Hassan Sarki, Taluka Thull (SDG #3)</t>
  </si>
  <si>
    <t>HLDOH-PP-21-0438</t>
  </si>
  <si>
    <t>Up gradation of Government Health Facility to the level of 10 bedded Hospital at village Jhango Wassan, Taluka Kotdiji (SDG #3)</t>
  </si>
  <si>
    <t>HLDOH-PP-22-0438</t>
  </si>
  <si>
    <t>Up gradation of RHC Faiz Ganj  to THQ Hospital, Taluka Faiz Ganj (SDG #3)</t>
  </si>
  <si>
    <t>HLDOH-PP-22-0439</t>
  </si>
  <si>
    <t>Provision of Dialysis Machine at RHC Ranipur (SDG #3)</t>
  </si>
  <si>
    <t>HLDOH-PP-22-0440</t>
  </si>
  <si>
    <t>Construction of Government Dispensary (GD) at Village Haji Ali Nawaz Rajpar, Karoondi Town, Taluka Faiz Gunj (SDG #3)</t>
  </si>
  <si>
    <t>HLDOH-PP-22-0441</t>
  </si>
  <si>
    <t>Strengthening &amp; Improvement of THQ Hospital Bulri Shah Karim (SDG #3)</t>
  </si>
  <si>
    <t>HLDOH-PP-21-0439</t>
  </si>
  <si>
    <t>Strengthening &amp; Improvement of THQ Hospital Chachro (SDG #3)</t>
  </si>
  <si>
    <t>HLDOH-PP-22-0442</t>
  </si>
  <si>
    <t>Strengthening &amp; Improvement of THQ Hospital Diplo (SDG #3)</t>
  </si>
  <si>
    <t>HLDOH-PP-21-0440</t>
  </si>
  <si>
    <t>Up gradation of BHU to RHC at village Hirar, Taluka Nagarparkar (SDG #3)</t>
  </si>
  <si>
    <t>HLDOH-PP-21-0441</t>
  </si>
  <si>
    <t>Up gradation of 03 GDs to BHUs at villages Kalario, Lalu jo Tar &amp; Sair Jo Par; Taluka Dahli (SDG #3)</t>
  </si>
  <si>
    <t>HLDOH-PP-21-0443</t>
  </si>
  <si>
    <t>Establishment of RHC at village Karoora, Taluka Chachro (SDG #3)</t>
  </si>
  <si>
    <t>HLDOH-PP-22-0443</t>
  </si>
  <si>
    <t>Construction of new block for MCH services at THQ Hospital Nagarparkar (SDG #3)</t>
  </si>
  <si>
    <t>HLDOH-PP-22-0444</t>
  </si>
  <si>
    <t>Up gradation of GD to BHU at Doonhai, UC Dhabhro, Taluka Diplo (SDG #3)</t>
  </si>
  <si>
    <t>HLDOH-PP-22-0445</t>
  </si>
  <si>
    <t>Up gradation of GD to BHU at villages Kehari and Bandhalus Taluka Islamkot (SDG #3)</t>
  </si>
  <si>
    <t>HLDOH-PP-22-0446</t>
  </si>
  <si>
    <t>Up gradation of BHU to RHC at Mubarak Rind, Taluka Chachro (SDG #3)</t>
  </si>
  <si>
    <t>HLDOH-PP-22-0447</t>
  </si>
  <si>
    <t>Rehabilitation &amp; Renovation of BHUs in various villages of Talukas Kot Ghulam Muhammad, Shujjabad &amp; Digri (SDG #3)</t>
  </si>
  <si>
    <t>HLDOH-PP-22-0448</t>
  </si>
  <si>
    <t>Re-construction of THQ Hospital Pithoro (SDG #3)</t>
  </si>
  <si>
    <t>HLDOH-PP-22-0449</t>
  </si>
  <si>
    <t>Re-construction of THQ Hospital Samaro (SDG #3)</t>
  </si>
  <si>
    <t>HLDOH-PP-22-0450</t>
  </si>
  <si>
    <t>Up gradation of BHU to RHC at Kharoro Syed, Taluka Umerkot (SDG #3)</t>
  </si>
  <si>
    <t>HLDOH-PP-22-0451</t>
  </si>
  <si>
    <t>Strengthening &amp; Improvement of RHC Khokhrapar (SDG #3)</t>
  </si>
  <si>
    <t>HLDOH-PP-21-0448</t>
  </si>
  <si>
    <t>Establishment of 200 bedded Infectious Diseases Hospital Sukkur (SDG #3,4,6)</t>
  </si>
  <si>
    <t>HLDOH-PP-21-0449</t>
  </si>
  <si>
    <t>Establishment of 200 bedded Infectious Diseases Hospital Shaheed Benazirabad (SDG #3,4,6)</t>
  </si>
  <si>
    <t>HLDOH-PP-21-0450</t>
  </si>
  <si>
    <t>Establishment of 200 bedded Infectious Diseases Hospital Hyderabad (SDG #3,4,6)</t>
  </si>
  <si>
    <t>HLDOH-PP-21-0451</t>
  </si>
  <si>
    <t>Establishment of 200 bedded Infectious Diseases Hospital Larkano (SDG #3,4,6)</t>
  </si>
  <si>
    <t>HLDOH-PP-21-0452</t>
  </si>
  <si>
    <t>Establishment of 200 bedded Infectious Diseases Hospital Mirpurkhas (SDG #3,4,6)</t>
  </si>
  <si>
    <t>Total Other Hospitals (New) :-</t>
  </si>
  <si>
    <t>Total Other Hospitals (Ongoing + New) :-</t>
  </si>
  <si>
    <t>Medical Education (Ongoing)</t>
  </si>
  <si>
    <t>HLDME-PP-11-0016</t>
  </si>
  <si>
    <t xml:space="preserve">Establishment of Medical College at Karachi. (C:741.164+R:392.200 + PIU:7.836) (SDG #3 &amp; 4.3)
</t>
  </si>
  <si>
    <t>Approved
15.03.12
(U/R)</t>
  </si>
  <si>
    <t>HLDME-PP-12-0025</t>
  </si>
  <si>
    <t>Establishment of Shaheed Benazir Bhutto Medical College Lyari, Karachi (Revised on 10.09.21)
(C: 1265.754+R: 388.984+PIU: 0.193)
(SDG #3 &amp; 4.3)</t>
  </si>
  <si>
    <t>HLDME-PP-22-0452</t>
  </si>
  <si>
    <t>Establishment of Medical College at Hyderabad. (C: 984.973+R: 398.871+PIU: 10.623) (SDG #3 &amp; 4.3)</t>
  </si>
  <si>
    <t>HLDME-PP-17-0101</t>
  </si>
  <si>
    <t>Establishment of  Ghulam Muhammad Mahar Medical College, Sukkur (1st Revised on 22.01.16, 2nd Revised on 12.01.18) (C: 4123.045+R: 643.733)
(SDG #3 &amp; 4.3)</t>
  </si>
  <si>
    <t>Approved
24.02.11</t>
  </si>
  <si>
    <t>HLDME-PP-15-0022</t>
  </si>
  <si>
    <t>Khairpur Medical College at Khairpur (Revised on 25.11.15). (C: 518.684+R: 1057.308) (SDG #3 &amp; 4.3)</t>
  </si>
  <si>
    <t xml:space="preserve">Approved
08.11.12
(U/R)                                                                                       </t>
  </si>
  <si>
    <t>HLDME-PP-12-0026</t>
  </si>
  <si>
    <t>Establishment of Medical College at Mirpurkhas. (C: 1499.024+R: 550.806) (SDG #3 &amp; 4.3)</t>
  </si>
  <si>
    <t>Approved
17.12.12</t>
  </si>
  <si>
    <t>HLDME-PP-21-0456</t>
  </si>
  <si>
    <t xml:space="preserve">Establishment of Nursing &amp; Paramedical School at Syed Abdullah Shah Institute of Medical Sciences, Sehwan Sharif.(SDG #3,4,6)
(C: 357.653 M + R: 68.554 M )
</t>
  </si>
  <si>
    <t>HLDME-PP-14-0011</t>
  </si>
  <si>
    <t>Renovation &amp; rehabilitation of Chandka Medical College and Construction of New Noori Girls Hostel of Shaheed Mohtarma Benazir Bhutto Medical University, Larkano. (C: 1066.581+R: 44.630) (SDG #3 &amp; 4.3)</t>
  </si>
  <si>
    <t>Approved
03.03.15
(U/R)</t>
  </si>
  <si>
    <t>Total Medical Education (Ongoing):-</t>
  </si>
  <si>
    <t>Medical Education (New)</t>
  </si>
  <si>
    <t>HLDME-PP-22-0453</t>
  </si>
  <si>
    <t>Extension of 'Asif Rehman Simulation Center' at DMC Campus of Dow University of Health Sciences, Karachi (SDG #3,4,6)</t>
  </si>
  <si>
    <t>HLDME-PP-21-0455</t>
  </si>
  <si>
    <t>Construction of Makhdoom Muhammad Zaman Talib-ul-Moula Medical College and Teaching Hospital at Hala. (SDG #3 &amp; 4.3)</t>
  </si>
  <si>
    <t>HLDME-PP-21-0457</t>
  </si>
  <si>
    <t>Rehabilitation and Expansion of Public Health School Larkano (SDG #3,4,6)</t>
  </si>
  <si>
    <t>HLDME-PP-22-0454</t>
  </si>
  <si>
    <t>Rehabilitation/ Re-construction of Nursing Hostel at KMC Hospital Khairpur (SDG #3,4,6)</t>
  </si>
  <si>
    <t>Khairpur </t>
  </si>
  <si>
    <t>HLDME-PP-22-0455</t>
  </si>
  <si>
    <t>Establishment of simulation centers at Shaheed Mohtarma Benazir Bhutto Medical University Larkano, Liaquat Medical University Hyderabad, Ghulam Muhammad Mahar Medical College Sukkur, Peoples Medical University Shaheed Benazirabad.(SDG #3,4,6)</t>
  </si>
  <si>
    <t>Larkano, Hyderabad, Sukkur, &amp; S.B.A</t>
  </si>
  <si>
    <t>HLDME-PP-22-0456</t>
  </si>
  <si>
    <t>Establishment &amp; Upgradation of Skill labs at Paramedical Schools in Sindh (SDG #3,4,6)</t>
  </si>
  <si>
    <t>HLDME-PP-22-0457</t>
  </si>
  <si>
    <t>Establishment &amp; Upgradation of Skill labs at Public Health Schools in Sindh (SDG #3,4,6)</t>
  </si>
  <si>
    <t>Total Medical Education (New):-</t>
  </si>
  <si>
    <t>Total Medical Education (Ongoing + New):-</t>
  </si>
  <si>
    <t>PHC Admn/Training(On-going)</t>
  </si>
  <si>
    <t>HLDPT-PP-21-0459</t>
  </si>
  <si>
    <t>Tele Health Solution for Improving Health Services in Sindh (Pilot Implementation in District Shaheed Benzairabad) (R: 52.500) (SDG #3,4,6)</t>
  </si>
  <si>
    <t>Approved
25.08.21</t>
  </si>
  <si>
    <t>Total PHC Admn/Training (Ongoing) :-</t>
  </si>
  <si>
    <t>PHC Admn/Training(New)</t>
  </si>
  <si>
    <t>HLDPT-PP-21-0458</t>
  </si>
  <si>
    <t>Installation of Tibbi Application in Health System at 11 Districts of Sindh i.e. Karachi South, Karachi East, Karachi West, Karachi Central, Malir, Korangi, Larkano, Kashmore, Jacobabad, Kamber-Shahdadkot &amp; Shikarpur (SDG #3,4,6)</t>
  </si>
  <si>
    <t>Total PHC Admn/Training (New) :-</t>
  </si>
  <si>
    <t>Total PHC Admn/Training (Ongoing + New) :-</t>
  </si>
  <si>
    <t>Preventive Programs (Ongoing)</t>
  </si>
  <si>
    <t>HLDPP-PP-17-0102</t>
  </si>
  <si>
    <t>Neonatal screening for Congenital Hypothyroidism (CH) in Sindh at NICH, Karachi (Revised on 04.06.21) (C:16.448+R:132.465+ PIU 61.373)(SDG#3)</t>
  </si>
  <si>
    <t>Approved
07.09.17
(U/R)</t>
  </si>
  <si>
    <t>HLDPP-PP-20-0034</t>
  </si>
  <si>
    <t>Community Mental Health Services Program in Sindh. (R: 287.753) (SDG# 3.4)</t>
  </si>
  <si>
    <t>Total Preventive Programme (Ongoing) :-</t>
  </si>
  <si>
    <t>Total Preventive Programme :-</t>
  </si>
  <si>
    <t>Foreign Aided Projects (On-going)</t>
  </si>
  <si>
    <t>HLDFA-FP-20-0035</t>
  </si>
  <si>
    <t>Establishment of Child Health Care Institute Sukkur (Revised on 01.02.21) (GoS:162.792+Korean soft loan: 6386.547=6549.339) (SDG #3)</t>
  </si>
  <si>
    <t>Approved
13.05.15</t>
  </si>
  <si>
    <t>HLDFA-FP-21-0460</t>
  </si>
  <si>
    <t>Establishment of Maternal &amp; Child Health Care Centre at Liaquat University Hospital Jamshoro. (JICA Grant Rs. 4789.106 + GoS Rs. 174.225 = 4963.331) (SDG#3.1 &amp; 3.2)</t>
  </si>
  <si>
    <t>Approved
04.06.21</t>
  </si>
  <si>
    <t>HLDFA-FP-17-0103</t>
  </si>
  <si>
    <t>Strengthening of Monitoring and Surveill-ance of Health System Govt. of Sindh. (GoS:123.235 + USAID:157.790 = 281.025)</t>
  </si>
  <si>
    <t>Approved 
30.11.17</t>
  </si>
  <si>
    <t>HLDFA-FP-17-0104</t>
  </si>
  <si>
    <t>Establishment of Sindh Safe Blood Transfusion Services Project (Phase-II) (Government of Germany through KfW Bank Rs. 88.294+ GoS Rs. 27.000 =115.294) (SDG #3,4,6)</t>
  </si>
  <si>
    <t>Approved
02.05.18</t>
  </si>
  <si>
    <t>Total  Foreign  Aided Projects (Ongoing) :-</t>
  </si>
  <si>
    <t>Foreign Aided Projects (New)</t>
  </si>
  <si>
    <t>HLDFA-FP-21-0461</t>
  </si>
  <si>
    <t>Sindh Human Capital Investment:1000 Days- Integrated Health &amp; Population Project (US$ 200.00 M) (SDG #3,4,6)</t>
  </si>
  <si>
    <t>HLDFA-PP-22-0458</t>
  </si>
  <si>
    <t>Sindh Health Support Program (WB (104.70 M US$) Rs. 19893.000 + GoS Rs. 308.000 M) (SDG #3,4,6)</t>
  </si>
  <si>
    <t>Total  Foreign  Aided Projects (New) :-</t>
  </si>
  <si>
    <t>Total  Foreign  Aided Projects (Ongoing + New) :-</t>
  </si>
  <si>
    <t>Total Health Department (Ongoing):-</t>
  </si>
  <si>
    <t>Total Health Department (New):-</t>
  </si>
  <si>
    <t>Total Health Department :-</t>
  </si>
  <si>
    <t>HOME DEPARTMENT</t>
  </si>
  <si>
    <t xml:space="preserve">POLICE </t>
  </si>
  <si>
    <t>HMDPL-PP-17-0105</t>
  </si>
  <si>
    <t>High Way Patrolling Post (105 Nos) in Sindh (Karachi, Hyderabad, Mirpurkhas, SBA, Sukkur, Ghotki, N.Feroze, Larkano, Jacobabad) (Revised) (SDG # 16)</t>
  </si>
  <si>
    <t>Approved
02.09.05</t>
  </si>
  <si>
    <t>HMDPL-PP-17-0106</t>
  </si>
  <si>
    <t>Construction of Buildings for Sindh Police at various locations under Police Package (Karachi, Hyderabad, Sujawal, Dadu, Thatta, Matiari, Shaheed Benazir Abad, Kamber &amp; Sukkur) (Revised) (SDG # 16)</t>
  </si>
  <si>
    <t>Approved
21.03.18</t>
  </si>
  <si>
    <t>HMDPL-PP-13-0014</t>
  </si>
  <si>
    <t>Raising / Construction of Watch Tower &amp; Boundary Wall at RRF Base Al-Falah, Naval Colony Base &amp; Police Head Quarter District South Garden Road, Karachi (SDG # 16)</t>
  </si>
  <si>
    <t>Approved
08.04.14</t>
  </si>
  <si>
    <t>HMDPL-PP-16-0053</t>
  </si>
  <si>
    <t>Construction of Police Station (Category-C) at Melap Bund Village Haibat Khan Bajkani (SDG # 16)</t>
  </si>
  <si>
    <t>Approved
13.02.17</t>
  </si>
  <si>
    <t>HMDPL-PP-16-0054</t>
  </si>
  <si>
    <t>Improvement / Strengthening of Security to P.S Village Uderolal (Compound Wall with Watch Tower) (SDG # 16)</t>
  </si>
  <si>
    <t>Approved
27.02.17</t>
  </si>
  <si>
    <t>HMDPL-PP-16-0055</t>
  </si>
  <si>
    <t>Establishment of Traffic Police Head Quarter at Chowkundi Karachi (SDG # 16)</t>
  </si>
  <si>
    <t>Approved
26.01.17</t>
  </si>
  <si>
    <t>HMDPL-PP-17-0107</t>
  </si>
  <si>
    <t>Construction of District Police Head Quarter (Phase-I) (SDG # 16)</t>
  </si>
  <si>
    <t>T.M. Khan</t>
  </si>
  <si>
    <t>Approved
11.08.17</t>
  </si>
  <si>
    <t>HMDPL-PP-17-0108</t>
  </si>
  <si>
    <t>HMDPL-PP-17-0110</t>
  </si>
  <si>
    <t>Construction of new (03) Police Posts in District Sujawal at (1) PP Bello (2) PP Mureed Khoso (3) PP Jati Chowk (SDG # 16)</t>
  </si>
  <si>
    <t>HMDPL-PP-17-0111</t>
  </si>
  <si>
    <t>Establishment of Licensing Branch in the premises of Saudabad Police Line (SDG # 16)</t>
  </si>
  <si>
    <t>HMDPL-PP-17-0112</t>
  </si>
  <si>
    <t>Construction of Special Investigation Complex for 10 Nos Police Station (SDG # 16)</t>
  </si>
  <si>
    <t>HMDPL-PP-17-0113</t>
  </si>
  <si>
    <t>Improvement / Strengthening of Security to SBB ATI Razzakabad Karachi (Construction of RCC Compound Wall 15' height with Watch Towers) (SDG # 16)</t>
  </si>
  <si>
    <t>HMDPL-PP-16-0056</t>
  </si>
  <si>
    <t>Construction of 11 Nos Police Stations (SDG # 16)</t>
  </si>
  <si>
    <t>Jacobabad &amp; Kashmore</t>
  </si>
  <si>
    <t>Approved
06.06.17</t>
  </si>
  <si>
    <t>HMDPLPP-18- 0012</t>
  </si>
  <si>
    <t>Construction of Mall Khana at City Court Karachi (SDG # 16)</t>
  </si>
  <si>
    <t>Approved
17.01.19</t>
  </si>
  <si>
    <t>HMDPL-PP-19-0135</t>
  </si>
  <si>
    <t>Construction of (259) Reporting / Reception Rooms (Over all in Sindh)</t>
  </si>
  <si>
    <t>Approved
18.10.19</t>
  </si>
  <si>
    <t>HMDPL-PP-19-0136</t>
  </si>
  <si>
    <t>Construction of Police Station at Phulji</t>
  </si>
  <si>
    <t>Approved
19.09.19</t>
  </si>
  <si>
    <t>HMDPL-PP-21-0462</t>
  </si>
  <si>
    <t>Construction of Six Police Stations in District Shaheed Benazirabad at (1) Mari Jalbani Taluka Sakrand (2) Lakhat Taluka Sakrand (3) Khadhar Taluka Sakrand (4) 60 Mile Taluka Daur (5) Mehrab Rahu Taluka Kazi Ahmed (6) Baloo-Ja-Quba at District Shaheed Benazirabad</t>
  </si>
  <si>
    <t>Approved
10.01.22</t>
  </si>
  <si>
    <t>HMDPL-PP-21-0463</t>
  </si>
  <si>
    <t>Construction of Mall Khana in various Districts of Sindh</t>
  </si>
  <si>
    <t>Approved
16.11.21</t>
  </si>
  <si>
    <t>HMDPL-PP-21-0464</t>
  </si>
  <si>
    <t>Construction of New Police Building for SDPO / DSP Office and Category - III Bungalow Jehanpur (DAU) Taluka Garikhero</t>
  </si>
  <si>
    <t>Approved
27.09.21</t>
  </si>
  <si>
    <t>HMDPL-PP-21-0465</t>
  </si>
  <si>
    <t>Construction of Allied Works for Cannine Unit in the permises of PTC Saeedabad</t>
  </si>
  <si>
    <t>HMDPL-PP-21-0467</t>
  </si>
  <si>
    <t>Construction of Post (Chowki) at Dargah Hazrat Syed Ahmed Shah Lakyari</t>
  </si>
  <si>
    <t>Phased out Scheme (Police Office building)</t>
  </si>
  <si>
    <t>HMDPL-PP-22-0459</t>
  </si>
  <si>
    <t>Construction of Police Station (Category-C) &amp; Bachelor Barracks (Ground + 1) at Nindo District Badin (859 of 2017-18) (Remaining work)</t>
  </si>
  <si>
    <t>Approved
12.11.13</t>
  </si>
  <si>
    <t>HMDPL-PP-22-0460</t>
  </si>
  <si>
    <t>Construction of Police Station (Category-C) at Dando Taluka Tando Ghulam Hyder District Tando Muhammad Khan. (613 of 2018-19) (Remaining work)</t>
  </si>
  <si>
    <t>Approved
05.10.16</t>
  </si>
  <si>
    <t>HMDPL-PP-22-0461</t>
  </si>
  <si>
    <t>Construction of (07 Nos) Police Posts on Highway (KPT, PQA) Karachi. (757 of 2019-20) (Remaining work)(Revised)</t>
  </si>
  <si>
    <t>HMDPL-PP-22-0462</t>
  </si>
  <si>
    <t>Construction of Police Station (Category-C) at Punhal Khan Chandio Taluka Sakrand. (771 of 2019-20) (Remaining work)</t>
  </si>
  <si>
    <t>HMDPL-PP-22-0463</t>
  </si>
  <si>
    <t>Improvement / Strengthening of Security  at PTC Shahdadpur (Compound Wall with Watch Tower) (776 of 2019-20) (Remaining work)</t>
  </si>
  <si>
    <t>Approved
14.02.17</t>
  </si>
  <si>
    <t>HMDPL-PP-22-0464</t>
  </si>
  <si>
    <t>Improvement / Strengthening of Security to Police HQrs Badin (Compound Wall with Watch Tower) (777 of 2019-20) (Remaining work)</t>
  </si>
  <si>
    <t>HMDPL-PP-22-0465</t>
  </si>
  <si>
    <t>Construction of Canine Unit in Karachi (30 units). (778 of 2019-20) (Remaining work)</t>
  </si>
  <si>
    <t>HMDPL-PP-22-0466</t>
  </si>
  <si>
    <t>Construction of Building of Maripur Police Station on the land of Hawksbay PP in deh Lal Bakhar Karachi. (791 of 2019-20) (Remaining work)</t>
  </si>
  <si>
    <t>Total GOB-Police (Ongoing) :-</t>
  </si>
  <si>
    <t>Government Office Building Police</t>
  </si>
  <si>
    <t>HMDPL-PP-22-0467</t>
  </si>
  <si>
    <t>Construction of New Women Police Stations in various Districts of Sindh (One Stop Protection Centre) (Phase-1)</t>
  </si>
  <si>
    <t>HMDPL-PP-22-0468</t>
  </si>
  <si>
    <t>Reconstruction of  Joint Check post at Hub</t>
  </si>
  <si>
    <t>Karachi (West)</t>
  </si>
  <si>
    <t>HMDPL-PP-22-0469</t>
  </si>
  <si>
    <t>Construction of Various Building at RRF Naval Base Karachi (1 ) 10 Bachelor Barraks (2 ) two Under ground water tanks (3 ) Three gaurds rooms ( 4 ) Quarter for guard (5) Command &amp; Control room (6) wireless room (7) Six office room (8) mess hall (9) MT Shed (10) Office mess (11) Conference room (12) fifteen common wash room (13) construction/ improvemnt of sewerage system.</t>
  </si>
  <si>
    <t>Total GOB (New) :-</t>
  </si>
  <si>
    <t>Total GOB Police(Ongoing + New):-</t>
  </si>
  <si>
    <t>Government Servant Housing Police</t>
  </si>
  <si>
    <t>HMDPL-PP-13-0015</t>
  </si>
  <si>
    <t>Construction of Multi Storeyed Flats for Grade-19 / 20 Officers Sindh Police of Karachi (20 Nos) (Revised) (SDG # 16)</t>
  </si>
  <si>
    <t xml:space="preserve">Approved
10.01.22 </t>
  </si>
  <si>
    <t>HMDPL-PP-13-0016</t>
  </si>
  <si>
    <t>Construction of Residential Accommodation for Constable &amp; Head Constable in Karachi (616 Nos) (SDG # 16)</t>
  </si>
  <si>
    <t>HMDPL-PP-16-0057</t>
  </si>
  <si>
    <t>Improvement / Strengthening of Security to Police Residential Colony of District Ghotki (Construction of Compound Wall with Watch Towers) (SDG # 16)</t>
  </si>
  <si>
    <t>Approved
08.03.22</t>
  </si>
  <si>
    <t>HMDPL-PP-16-0058</t>
  </si>
  <si>
    <t>Construction of SSP House District Ghotki (SDG # 16)</t>
  </si>
  <si>
    <t>Phased out Scheme (Police Housing)</t>
  </si>
  <si>
    <t>HMDPL-PP-22-0470</t>
  </si>
  <si>
    <t>Construction of new building for SSP sujawal (SDG # 16)</t>
  </si>
  <si>
    <t>Total GSH (Ongoing) Police :-</t>
  </si>
  <si>
    <t>(NEW)</t>
  </si>
  <si>
    <t>HMDPL-PP-21-0466</t>
  </si>
  <si>
    <t>Uplifting / Impreovement Police Officers Flats, Zone-C, Clifton Block - 7, Karachi</t>
  </si>
  <si>
    <t>Total GSH (New) :-</t>
  </si>
  <si>
    <t>Total GSH (New+Ongoing) :-</t>
  </si>
  <si>
    <t>Information Technology (Police)</t>
  </si>
  <si>
    <t>HMDPL-PP-15-0027</t>
  </si>
  <si>
    <t>Establishment of Forensic Laboratory in Sindh at Karachi (SDG # 16)(Revised 21.04.22)</t>
  </si>
  <si>
    <t>Approved
15.05.16</t>
  </si>
  <si>
    <t>HMDPL-PP-16-0059</t>
  </si>
  <si>
    <t>Automation of HRMS for Sindh Police (SDG # 16)</t>
  </si>
  <si>
    <t>Approved
09.09.16</t>
  </si>
  <si>
    <t>HMDPL-PP-16-0060</t>
  </si>
  <si>
    <t>PC-II for Sindh Police Video Surveillance System Extension (Installation of 10,000 Cameras at 2000 New locations in Karachi City) (SDG # 16)</t>
  </si>
  <si>
    <t>Approved
06.10.16</t>
  </si>
  <si>
    <t>Total I.T (Police) (On-going) :-</t>
  </si>
  <si>
    <t>HMDPL-PP-21-0468</t>
  </si>
  <si>
    <t>Feasibility Study for Sindh Safe Cities Project</t>
  </si>
  <si>
    <t>HMDPL-PP-21-0469</t>
  </si>
  <si>
    <t>Establishment of Sindh Safe Cities Project (Phase-I), Karachi.</t>
  </si>
  <si>
    <t>Total I.T (Police) (New) :-</t>
  </si>
  <si>
    <t>Total I.T (Police) :-</t>
  </si>
  <si>
    <t>Total Police Department (Ongoing) :-</t>
  </si>
  <si>
    <t>Total Police Department (New) :-</t>
  </si>
  <si>
    <t xml:space="preserve">Total Police Deptt: </t>
  </si>
  <si>
    <t>PRISONS</t>
  </si>
  <si>
    <t>HMDPN-PP-06-0001</t>
  </si>
  <si>
    <t>Construction of District Jail Thatta for 250 Prisoners (SDG # 16)</t>
  </si>
  <si>
    <t>Approved
07.03.07
(U/R)</t>
  </si>
  <si>
    <t>HMDPN-PP-10-0008</t>
  </si>
  <si>
    <t>Construction of New District Prison S.B.Abad for 250 prisoners (SDG # 16)</t>
  </si>
  <si>
    <t>Approved
23.09.10
(U/R)</t>
  </si>
  <si>
    <t>HMDPN-PP-10-0009</t>
  </si>
  <si>
    <t>Extension of District Prison Malir Karachi for 1000 prisoners including raising and strengthening of existing main compound wall (SDG # 16)</t>
  </si>
  <si>
    <t>HMDPN-PP-13-0017</t>
  </si>
  <si>
    <t>Improvement/Strengthening of security of Central Prison Karachi, Hyderabad, Sukkur &amp; Larkano (SDG # 16)</t>
  </si>
  <si>
    <t>Karachi, Hyderabad, Sukkur &amp; Larkano</t>
  </si>
  <si>
    <t>Approved
07.11.13</t>
  </si>
  <si>
    <t>HMDPN-PP-14-0012</t>
  </si>
  <si>
    <t>Construction of Rooms for keeping the spouses with convicted prisoners at the Sindh Central Prisons Karachi, Hyderabad, Larkano, Sukkur, Khairpur, District Prisons Sukkur &amp; Malir Karachi (SDG # 16)</t>
  </si>
  <si>
    <t>Karachi, Hyderabad, Larkano, Sukkur &amp; Khairpur</t>
  </si>
  <si>
    <t>Approved
26.12.14</t>
  </si>
  <si>
    <t>HMDPN-PP-17-0114</t>
  </si>
  <si>
    <t>Construction of High Security Prison in Sindh for 1000 prisoners (PC-II Cost) (SDG # 16)</t>
  </si>
  <si>
    <t>Approved
13.04.18</t>
  </si>
  <si>
    <t>HMDPN-PP-20-0036</t>
  </si>
  <si>
    <t xml:space="preserve">Construction of new Watch Towers (10) Nos including construction of consultant, Jailor &amp; Record Rooms, external lavatory blocks and repalcement of various roofs of barracks at Central Prison Karachi.  </t>
  </si>
  <si>
    <t>Approved
08.03.21   (U.R)</t>
  </si>
  <si>
    <t>HMDPN-PP-20-0038</t>
  </si>
  <si>
    <t>Construction of missing facilities i/c construction of HSR (30000 gallons) at YOIS &amp; C.P Women Sindh at Karachi.</t>
  </si>
  <si>
    <t>HMDPN-PP-20-0039</t>
  </si>
  <si>
    <t>Construction of boundary wall around Jail &amp; Residential Colony i/c  strengthening of existing main wall, rehabilitation of Watch Towers (4 Nos) &amp; improement of drainage at Central Prison Larkano.</t>
  </si>
  <si>
    <t>Approved
08.03.21</t>
  </si>
  <si>
    <t>HMDPN-PP-20-0040</t>
  </si>
  <si>
    <t xml:space="preserve">Construction of Additional Barracks (4 Nos) each for 50 prisoners capacity and security cells (10 Nos) at District Prison Shikarpur. </t>
  </si>
  <si>
    <t>HMDPN-PP-20-0041</t>
  </si>
  <si>
    <t>Construction of partition wall for keeping Juvenile and Women prisoners i/c complete Rehabiltation building of old District Prison Mirpurkhas declared as  YOIS &amp; Women Jail for Mirpurkhas Division.</t>
  </si>
  <si>
    <t>Approved
08.03.21   (U/R)</t>
  </si>
  <si>
    <t>HMDPN-PP-21-0473</t>
  </si>
  <si>
    <t>Construction of Additional Training Block / Facilities at Sindh Prison Staff Training Institute, Nara Hyderabad (Remaining Work)</t>
  </si>
  <si>
    <t>HMDPN-PP-22-0471</t>
  </si>
  <si>
    <t>Construction of Affidavit Centre, Pray Area, General Bathroom, Bar Room, Library, Prosecuter Chamber, and Public Cafetaria at ATC Courts, Central Prison, Karachi.</t>
  </si>
  <si>
    <t>Phased-out Schemes (Prison)</t>
  </si>
  <si>
    <t>HMDPN-PP-22-0472</t>
  </si>
  <si>
    <t>Rehabilitation &amp; Renovation of Jails in Sindh (ADP # 813 of 2019-20)</t>
  </si>
  <si>
    <t xml:space="preserve">Approved
</t>
  </si>
  <si>
    <t>Total GOB (On-Going)</t>
  </si>
  <si>
    <t>HMDPN-PP-22-0473</t>
  </si>
  <si>
    <t>Special Repair &amp; Maintenance of Central Prison &amp; C.F., Karachi</t>
  </si>
  <si>
    <t>HMDPN-PP-22-0474</t>
  </si>
  <si>
    <t>Special Repair &amp; Maintenance of Central Prison &amp; C.F., Hyderabad</t>
  </si>
  <si>
    <t>HMDPN-PP-22-0475</t>
  </si>
  <si>
    <t>Special Repair &amp; Maintenance of Central Prison &amp; C.F., Sukkur</t>
  </si>
  <si>
    <t>HMDPN-PP-22-0476</t>
  </si>
  <si>
    <t>Special Repair &amp; Maintenance of Central Prison &amp; C.F., Khairpur</t>
  </si>
  <si>
    <t>HMDPN-PP-22-0477</t>
  </si>
  <si>
    <t>Special Repair &amp; Maintenance of Central Prison &amp; C.F., Larkana</t>
  </si>
  <si>
    <t>HMDPN-PP-22-0478</t>
  </si>
  <si>
    <t>Special Repair &amp; Maintenance of Central Prison &amp; C.F., M.P Khas</t>
  </si>
  <si>
    <t>HMDPN-PP-22-0479</t>
  </si>
  <si>
    <t>Special Repair &amp; Maintenance of Women Prison &amp; C.F., Karachi</t>
  </si>
  <si>
    <t>HMDPN-PP-22-0480</t>
  </si>
  <si>
    <t>Special Repair &amp; Maintenance of District Prison &amp; C.F., Malir Karachi</t>
  </si>
  <si>
    <t>HMDPN-PP-22-0481</t>
  </si>
  <si>
    <t>Special Repair &amp; Maintenance of District Prison &amp; C.F., Nara Hyderabad</t>
  </si>
  <si>
    <t xml:space="preserve">
Hyderabad</t>
  </si>
  <si>
    <t>HMDPN-PP-22-0482</t>
  </si>
  <si>
    <t>Special Repair &amp; Maintenance of District Prison &amp; C.F., Badin</t>
  </si>
  <si>
    <t>HMDPN-PP-22-0483</t>
  </si>
  <si>
    <t>Special Repair &amp; Maintenance of District Prison &amp; C.F., Sanghar</t>
  </si>
  <si>
    <t>HMDPN-PP-22-0484</t>
  </si>
  <si>
    <t>Special Repair &amp; Maintenance of District Prison &amp; C.F., Shaheed Benazirabad</t>
  </si>
  <si>
    <t>HMDPN-PP-22-0485</t>
  </si>
  <si>
    <t>Special Repair &amp; Maintenance of District Prison &amp; C.F., Dadu</t>
  </si>
  <si>
    <t>HMDPN-PP-22-0486</t>
  </si>
  <si>
    <t>Special Repair &amp; Maintenance of District Prison &amp; C.F., Nausheroferoze</t>
  </si>
  <si>
    <t>HMDPN-PP-22-0487</t>
  </si>
  <si>
    <t>Special Repair &amp; Maintenance of District Prison &amp; C.F., Ghotki</t>
  </si>
  <si>
    <t>HMDPN-PP-22-0488</t>
  </si>
  <si>
    <t>Special Repair &amp; Maintenance of District Prison &amp; C.F., Shikarpur</t>
  </si>
  <si>
    <t>HMDPN-PP-22-0489</t>
  </si>
  <si>
    <t>Special Repair &amp; Maintenance of District Prison &amp; C.F., Jacobabad</t>
  </si>
  <si>
    <t>HMDPN-PP-22-0490</t>
  </si>
  <si>
    <t>Special Repair &amp; Maintenance of Women Prison &amp; C.F., Hyderabad</t>
  </si>
  <si>
    <t>HMDPN-PP-22-0491</t>
  </si>
  <si>
    <t>Special Repair &amp; Maintenance of Women Prison &amp; C.F., Larkana</t>
  </si>
  <si>
    <t>HMDPN-PP-22-0492</t>
  </si>
  <si>
    <t>HMDPN-PP-22-0493</t>
  </si>
  <si>
    <t>Special Repair &amp; Maintenance of YOIS &amp; C.F., Hyderabad</t>
  </si>
  <si>
    <t>HMDPN-PP-22-0494</t>
  </si>
  <si>
    <t>Special Repair &amp; Maintenance of Women Prison, YOIS &amp; C.F., Sukkur</t>
  </si>
  <si>
    <t>HMDPN-PP-22-0495</t>
  </si>
  <si>
    <t>Construction / Extention of Administrative Block at Central Prison &amp; Correctional Facility Karachi</t>
  </si>
  <si>
    <t>HMDPN-PP-22-0496</t>
  </si>
  <si>
    <t>Construction of Separate Gates/Passages for ATC Court Judges, Central Prison Karachi and Central Prison for Women Karachi.</t>
  </si>
  <si>
    <t>HMDPN-PP-22-0497</t>
  </si>
  <si>
    <t>Construction of Internal Roads/ Paths and Improvement of Drainage in the Premises of Central Prison Karachi.</t>
  </si>
  <si>
    <t>HMDPN-PP-22-0498</t>
  </si>
  <si>
    <t>Construction of Boundary Wall (up-to 10 ft) Around the Premises of Distt. Prison Jacobabad.</t>
  </si>
  <si>
    <t>HMDPN-PP-22-0499</t>
  </si>
  <si>
    <t>Construction of Boundary Wall (up-to 10 ft) Around the Premises of Distt. Prison Shikarpur.</t>
  </si>
  <si>
    <t>HMDPN-PP-22-0500</t>
  </si>
  <si>
    <t>Construction of Boundary Wall (up-to 10 ft) Around the Premises of Distt. Prison Hyderabad.</t>
  </si>
  <si>
    <t>HMDPN-PP-22-0501</t>
  </si>
  <si>
    <t>Construction of Boundary Wall (up-to 10 ft) Around the Premises of Distt. Prison Sanghar.</t>
  </si>
  <si>
    <t>HMDPN-PP-22-0502</t>
  </si>
  <si>
    <t>Construction of District Jail at Thatta  for 250 Prisoners (remaining / allied works)</t>
  </si>
  <si>
    <t>Total GOB (New)</t>
  </si>
  <si>
    <t>Total GOB (Ongoing+New)</t>
  </si>
  <si>
    <t>Government Servant Housing</t>
  </si>
  <si>
    <t>HMDPN-PP-15-0028</t>
  </si>
  <si>
    <t>Construction of Residences for Anti-Terrorism Courts Judges, Prison’s Officers / Staff at Central Prison Karachi (SDG # 16)</t>
  </si>
  <si>
    <t>Approved
07.04.16</t>
  </si>
  <si>
    <t>HMDPN-PP-17-0115</t>
  </si>
  <si>
    <t>Construction of 100 flats for Prison Staff at Central Prison Hyderabad (Phase-I)Residences for Anti-Terrorism Courts Judges, Prison’s Officers / Staff at Central Prison Karachi (SDG # 16)</t>
  </si>
  <si>
    <t>Approved
09.2-18  (U.R)</t>
  </si>
  <si>
    <t xml:space="preserve">Total GSH (On-Going) :- </t>
  </si>
  <si>
    <t>Government Servant Housing (New)</t>
  </si>
  <si>
    <t>HMDPN-PP-22-0503</t>
  </si>
  <si>
    <t xml:space="preserve">Construction of boundry wall around staff residential colony at Central Prison Sukkur </t>
  </si>
  <si>
    <t>HMDPN-PP-22-0504</t>
  </si>
  <si>
    <t>Construction of boundry wall around staff residential colony at District Prison, Sukkur</t>
  </si>
  <si>
    <t>Total GSH (New Schemes)</t>
  </si>
  <si>
    <t>Total GSH ( Ongoing + New)</t>
  </si>
  <si>
    <t xml:space="preserve">Total (Prison)(Building):- </t>
  </si>
  <si>
    <t>Information Technology (Prisons)</t>
  </si>
  <si>
    <t>HMDPN-PP-12-0027</t>
  </si>
  <si>
    <t>Installation of Mobile Jammers in various Prisons of Sindh Province (SDG # 16)</t>
  </si>
  <si>
    <t>Karachi, Hyderabad, Khairpur, Sukkur &amp; Larkana</t>
  </si>
  <si>
    <t>Approved
20.02.13</t>
  </si>
  <si>
    <t>Total Information Tech: (Prisons) :-</t>
  </si>
  <si>
    <t>Total Prison Department (Ongoing) :-</t>
  </si>
  <si>
    <t>Total Prison Department (New) :-</t>
  </si>
  <si>
    <t>Total Prison :-</t>
  </si>
  <si>
    <t>Total Police :-</t>
  </si>
  <si>
    <t>Total HOME DEPARTMENT :-</t>
  </si>
  <si>
    <t>HUMAN RIGHTS DEPARTMENT</t>
  </si>
  <si>
    <t>HUMAN RIGHTS</t>
  </si>
  <si>
    <t>HRDHR-PP-21-0474</t>
  </si>
  <si>
    <t>Human Rights Complaint Management System (R: 80.362) (SDG # 10 &amp; 16)</t>
  </si>
  <si>
    <t>Approved
29.11.21</t>
  </si>
  <si>
    <t>Total Human Rights (On-Going Scheme) :-</t>
  </si>
  <si>
    <t>HRDHR-PP-22-0505</t>
  </si>
  <si>
    <t>Human Rights Information Management System (SDG # 10 &amp; 16)</t>
  </si>
  <si>
    <t>Total Human Rights (New Scheme) :-</t>
  </si>
  <si>
    <t>Total Human Rights:-</t>
  </si>
  <si>
    <t xml:space="preserve">HUMAN SETTLEMENT, SPATIAL DEVELOPMENT &amp; SOCIAL HOUSING DEPARTMENT                                          </t>
  </si>
  <si>
    <t>Actual Expendi-
ture upto June, 21</t>
  </si>
  <si>
    <t>Revised Allocation 
2020-21</t>
  </si>
  <si>
    <t>Throwfor-war as on
01-07-22</t>
  </si>
  <si>
    <t>Human Settlement, Spatial Development &amp; Social Housing</t>
  </si>
  <si>
    <t>(On Going Schemes)</t>
  </si>
  <si>
    <t>HSDKA-PP-16-0061</t>
  </si>
  <si>
    <t>Provision of basic facilities of Sewerage / CC Drain / CC topping in different Katchi Abadis in Sindh</t>
  </si>
  <si>
    <t>Karachi, Hyderabad, Khairpur, Sukkur &amp; SBA</t>
  </si>
  <si>
    <t>Approved
17.02.17</t>
  </si>
  <si>
    <t>HSDKA-PP-16-0062</t>
  </si>
  <si>
    <t>Provision of essential civic facilities in different Katchi Abadis in Sindh</t>
  </si>
  <si>
    <t>Sujawal, Umerkot, Sanghar &amp; Karachi</t>
  </si>
  <si>
    <t>HSDKA-PP-19-0137</t>
  </si>
  <si>
    <t>Upgradation plan of CC Drain &amp; CC Flooring at Katchi Abadis Jogi Jamali Colony, Khairpur</t>
  </si>
  <si>
    <t>Approved
06.01.20</t>
  </si>
  <si>
    <t>HSDKA-PP-21-0476</t>
  </si>
  <si>
    <t>Rehabilitation / Providing and Laying Sewerage Line, Paver Blocks at Katchi Abadi Noorani Basti, Bilal Colony Korangi</t>
  </si>
  <si>
    <t>Approved21.10.21</t>
  </si>
  <si>
    <t>HSDKA-PP-21-0477</t>
  </si>
  <si>
    <t>Upgradation plan of CC Drain &amp; CC Flooring at Katchi Abadi Chandi Ram Colony, Umerkot</t>
  </si>
  <si>
    <t>HSDKA-PP-21-0478</t>
  </si>
  <si>
    <t>Providing and Laying Paver Blocks and Drains at Katchi Abadi Panjo Mirbahar, Ghotki</t>
  </si>
  <si>
    <t>Total Human Settlement, S.D. &amp; Social Housing :-</t>
  </si>
  <si>
    <t>INDUSTRIES &amp; COMMERCE DEPARTMENT</t>
  </si>
  <si>
    <t>Sindh Small Industries Corporation</t>
  </si>
  <si>
    <t>ICDSC-PP-10-0010</t>
  </si>
  <si>
    <t>Small Industrial Estate, Ghotki
(48 acres) (1st Revised on 24.05.2011 &amp; 2nd Revised on 05.11.2021)</t>
  </si>
  <si>
    <t>Approved 
04.12.03</t>
  </si>
  <si>
    <t>ICDSC-PP-05-0001</t>
  </si>
  <si>
    <t xml:space="preserve">Up-gradation of 9 SIEs (Thatta, Sanghar, Dadu, Hala (Matiari), Badin, S.B.A., Sukkur and I.P. Sehwan (Jamshoro) &amp; Mirpurkhas).  </t>
  </si>
  <si>
    <t>Approved 
30.09.05</t>
  </si>
  <si>
    <t>ICDSC-PP-21-0481</t>
  </si>
  <si>
    <t>Improvement of Basic Infrastructure at Small Industrial Estate, Industrial Park, Shershah Karachi  (4.68 acre land)</t>
  </si>
  <si>
    <t>Approved 
09.09.21</t>
  </si>
  <si>
    <t>ICDSC-PP-21-0482</t>
  </si>
  <si>
    <t>Improvement of Basic Infrastructure at Small Industrial Estate, Mirpurkhas (51.21 acre land).</t>
  </si>
  <si>
    <t>ICDSC-PP-21-0483</t>
  </si>
  <si>
    <t>Improvement of Basic Infrastructure at Small Industrial Estate, Tando Adam (13.50 acre land).</t>
  </si>
  <si>
    <t>ICDSC-PP-21-0484</t>
  </si>
  <si>
    <t>Improvement of Basic Infrastructure at Small Industrial Estate, Gambat  (15 acre Land)</t>
  </si>
  <si>
    <t>ICDSC-PP-21-0485</t>
  </si>
  <si>
    <t>Improvement Of Basic Infrastructure At Small Industrial Estate, Kandhkot (14.32 acre Land)</t>
  </si>
  <si>
    <t>ICDSC-PP-21-0480</t>
  </si>
  <si>
    <t>Establishment of Undeveloped Area (Phase-II) &amp; Rehabilitation of Existing Infrastructure (Phase-I) of Small Industrial Estate (Extension), Sukkur</t>
  </si>
  <si>
    <t>Approved 
28.01.22</t>
  </si>
  <si>
    <t>Total  SSIC (On-going)  :-</t>
  </si>
  <si>
    <t>ICDSC-PP-22-0506</t>
  </si>
  <si>
    <t>Providing &amp; Supplying of Water Supply Line and Carpet of Road at SIE Extension Hyderabad 
(50 Acres Land)</t>
  </si>
  <si>
    <t>ICDSC-PP-22-0507</t>
  </si>
  <si>
    <t>Improvement of Basic Infrastracture of Industrial Park Sehwan Establish year   1974-75  
(5 Acre Land)</t>
  </si>
  <si>
    <t>ICDSC-PP-22-0508</t>
  </si>
  <si>
    <t>Improvement of Basic Infrastracture in exisiting SIE Sanghar Establish year 1986-87</t>
  </si>
  <si>
    <t>ICDSC-PP-22-0509</t>
  </si>
  <si>
    <t>Improvement of basic infrastracture of SIE Shikarpur     Establish year   1984-85
(36 Acre Land)</t>
  </si>
  <si>
    <t>ICDSC-PP-22-0510</t>
  </si>
  <si>
    <t>Improvement of Basic Infrastracture of SIE Hyderabad. Establish year   1985-86 (50 acre land)</t>
  </si>
  <si>
    <t>ICDSC-PP-22-0511</t>
  </si>
  <si>
    <t>Establishment of Small Industrial Estate for Glass Bangles at Hyderabad (39.39 acre)</t>
  </si>
  <si>
    <t>ICDSC-PP-22-0512</t>
  </si>
  <si>
    <t>Establishment of Small Industrial Estate Super High Way Karachi  (150 acre)</t>
  </si>
  <si>
    <t>ICDSC-PP-22-0513</t>
  </si>
  <si>
    <t>Establishment of Small Industrial Estate Kemari Karachi  (450 acres)</t>
  </si>
  <si>
    <t>Total  SSIC (New) :-</t>
  </si>
  <si>
    <t>Total  SSIC :-</t>
  </si>
  <si>
    <t>S.I.T.E Limited</t>
  </si>
  <si>
    <t>On-going Schemes</t>
  </si>
  <si>
    <t>ICDSL-PP-17-0116</t>
  </si>
  <si>
    <t>Establishment of combined Effluent Treatment Plant at SITE, Nooriabad (3 MGD).</t>
  </si>
  <si>
    <t>Approved 
06.04.18
(U/R)</t>
  </si>
  <si>
    <t>ICDSL-PP-19-0139</t>
  </si>
  <si>
    <t xml:space="preserve">Construction of RCC Nullah from Estate Avenue to Moriro Jo Qabristan and from RCC Road Culvert to Lyari River at SITE Karachi. </t>
  </si>
  <si>
    <t>Approved
17.01.20
(U/R)</t>
  </si>
  <si>
    <t>ICDSL-PP-21-0489</t>
  </si>
  <si>
    <t>Rehabilitation of Infrastructure and Development at S.I.T.E Sukkur</t>
  </si>
  <si>
    <t>Approved
26.10.21</t>
  </si>
  <si>
    <t>ICDSL-PP-21-0490</t>
  </si>
  <si>
    <t>Infrastructure Rehabilitation and Development at S.I.T.E Nooriabad</t>
  </si>
  <si>
    <t>ICDSL-PP-21-0491</t>
  </si>
  <si>
    <t>Infrastructure Rehabilitation and Development at S.I.T.E Ltd. Karachi</t>
  </si>
  <si>
    <t>ICDSL-PP-21-0486</t>
  </si>
  <si>
    <t>Survey and Feasibility Study of scheme &amp;quot;Estblishment of Combined Effluent Treatment Plant, SITE Nooriabad 3.0 MGD&amp;quot;</t>
  </si>
  <si>
    <t>ICDSL-PP-21-0487</t>
  </si>
  <si>
    <t>Survey and Feasibility Study of scheme "Establishment of Combined Effluent Treatment Plant at SITE Hyderabad 3.0 MGD"</t>
  </si>
  <si>
    <t>ICDSL-PP-21-0488</t>
  </si>
  <si>
    <t>Survey and Feasibility Study of scheme &amp;quot;Establishment of Combined Effluent Treatment Plant at SITE Sukkur 2.0 MGD</t>
  </si>
  <si>
    <t>ICDSL-PP-20-0042</t>
  </si>
  <si>
    <t>Infrastructure Development of Industrial Estate, Larkano (Revised on 31.12.20)</t>
  </si>
  <si>
    <t>Approved
03.03.16</t>
  </si>
  <si>
    <t>Total  SITE (On-going) :-</t>
  </si>
  <si>
    <t>New Schemes</t>
  </si>
  <si>
    <t>ICDSL-PP-22-0514</t>
  </si>
  <si>
    <t>Combined Effluent Treatment Plant at SITE Hyderabad</t>
  </si>
  <si>
    <t xml:space="preserve"> Un-Approved</t>
  </si>
  <si>
    <t>ICDSL-PP-22-0515</t>
  </si>
  <si>
    <t>Combined Effluent Treatment Plant at SITE Sukkur</t>
  </si>
  <si>
    <t>ICDSL-PP-22-0516</t>
  </si>
  <si>
    <t>Rehabilitation of Roads and Drainage at SITE area Kotri</t>
  </si>
  <si>
    <t>Total  SITE Limited (New) :-</t>
  </si>
  <si>
    <t>Total  SITE Limited :-</t>
  </si>
  <si>
    <t>Printing &amp; Stationery</t>
  </si>
  <si>
    <t>ICDPS-PP-16-0063</t>
  </si>
  <si>
    <t>Establishment of Museum of Antique Printing &amp; Allied Machines in Sindh Government Press, Karachi. (Revised on 24.09.21)</t>
  </si>
  <si>
    <t>Approved 02.02.17</t>
  </si>
  <si>
    <t>Total Printing &amp; Stat: (On-going) :-</t>
  </si>
  <si>
    <t>Total Industries &amp; Commerce Deptt: (On-going)</t>
  </si>
  <si>
    <t>Total Industries &amp; Commerce Deptt: (New)</t>
  </si>
  <si>
    <t>TOTAL  INDUSTRIES &amp; COMMERCE DEPARTMENT :-</t>
  </si>
  <si>
    <t xml:space="preserve">INFORMATION  DEPARTMENT </t>
  </si>
  <si>
    <t>Location of
Scheme/ District</t>
  </si>
  <si>
    <t xml:space="preserve">Information </t>
  </si>
  <si>
    <t>IFDIF-PP 21-0492</t>
  </si>
  <si>
    <t>Construction of District Information office at Dadu (C: 12.169+R: 01.588)</t>
  </si>
  <si>
    <t>Approved 
07.01.22</t>
  </si>
  <si>
    <t>Total  On-Going Schemes:-</t>
  </si>
  <si>
    <t>IFDIF-PP 21-0493</t>
  </si>
  <si>
    <t>Establishment of Newseum at Karachi (C:50.000+R:150.000)</t>
  </si>
  <si>
    <t>IFDIF-PP-22-0517</t>
  </si>
  <si>
    <t>Construction of District Information office at Tharparkar (C: 28.00+R: 3.000)</t>
  </si>
  <si>
    <t>IFDIF-PP-22-0518</t>
  </si>
  <si>
    <t>Construction of District Information office at Umerkot (C: 26.000+R: 3.000)</t>
  </si>
  <si>
    <t xml:space="preserve">Umerkot </t>
  </si>
  <si>
    <t>IFDIF-PP-22-0519</t>
  </si>
  <si>
    <t>Construction of District Information office at Sanghar (C: 18.000+R: 2.000)</t>
  </si>
  <si>
    <t>IFDIF-PP-22-0520</t>
  </si>
  <si>
    <t>Construction of District Information office at Shikarpur (C: 18.000+R: 2.000)</t>
  </si>
  <si>
    <t>IFDIF-PP-22-0521</t>
  </si>
  <si>
    <t>Construction of Committee Room in Information Department, Karachi (C: 20.000+R: 5.000)</t>
  </si>
  <si>
    <t>IFDIF-PP-22-0522</t>
  </si>
  <si>
    <t>Rehabilitation and Automation of the Offices of DGPR and all Directors  Information Department (R: 12.000)</t>
  </si>
  <si>
    <t>IFDIF-PP-22-0523</t>
  </si>
  <si>
    <t>Rehabilitation and Automation of the Office of Secretary, Information Department, Karachi  (R: 10.000)</t>
  </si>
  <si>
    <t>Total  New Schemes:-</t>
  </si>
  <si>
    <t>Total  Information Department:-</t>
  </si>
  <si>
    <t>INFORMATION, SCIENCE &amp; TECHNOLOGY DEPARTMENT</t>
  </si>
  <si>
    <r>
      <rPr>
        <b/>
        <u/>
        <sz val="12"/>
        <rFont val="Times New Roman"/>
        <family val="1"/>
      </rPr>
      <t xml:space="preserve">Status
</t>
    </r>
    <r>
      <rPr>
        <b/>
        <sz val="11"/>
        <color theme="1"/>
        <rFont val="Times New Roman"/>
        <family val="1"/>
      </rPr>
      <t>Date of Approval</t>
    </r>
  </si>
  <si>
    <t xml:space="preserve">INFORMATION TECHNOLOGY
</t>
  </si>
  <si>
    <t>ISTIT-PP-19-0145</t>
  </si>
  <si>
    <t>Installation of Security Surveillance Cameras at Worship Places of Minorities (Revised on 17.03.20)</t>
  </si>
  <si>
    <t>ISTIT-PP-
20-0047</t>
  </si>
  <si>
    <t>Up-Gradation of Video Conferencing System in Sindh (Revised 18.02.21)</t>
  </si>
  <si>
    <t>Approved
28.08.21</t>
  </si>
  <si>
    <t>ISTBR-PP-22-524</t>
  </si>
  <si>
    <t>Establishment of I.T &amp; Wi-Fi Facilitation Centre at Government Insttitute of  Bussiness &amp; Commercial Education, Government of Sindh Hyderabad Stop, Badin</t>
  </si>
  <si>
    <t>Approved
21.12.21</t>
  </si>
  <si>
    <t>ISTIT-PP-21-0495</t>
  </si>
  <si>
    <t>Establishment of IT &amp; Wi-Fi Facilitation Center at Abdul Khalique Juma Hall, Lyari</t>
  </si>
  <si>
    <t>Approved
12.10.21</t>
  </si>
  <si>
    <t>Total Information Technology (Ongoing) :-</t>
  </si>
  <si>
    <t>Information &amp; Technology
(New Schemes)</t>
  </si>
  <si>
    <t>ISTBR-PP-22-0525</t>
  </si>
  <si>
    <t>Implementation of E-Governance in Livestock Department, Government of Sindh</t>
  </si>
  <si>
    <t xml:space="preserve">Un-Approved </t>
  </si>
  <si>
    <t>ISTBR-PP-22-0526</t>
  </si>
  <si>
    <t>Information &amp; Computing Technology System at Cadet College Sanghar</t>
  </si>
  <si>
    <t>ISTBR-PP-22-0527</t>
  </si>
  <si>
    <t>Enhancement of e-Portal for all Government of Sindh Departments</t>
  </si>
  <si>
    <t>ISTBR-PP-22-0528</t>
  </si>
  <si>
    <t>Establishment of I.T &amp; Wi-Fi Facilitation Centre at Nabisar Road Kunri</t>
  </si>
  <si>
    <t>Umerkoat</t>
  </si>
  <si>
    <t>ISTBR-PP-22-0529</t>
  </si>
  <si>
    <t>Establishment of I.T &amp; Wi-Fi Facilitation Centre at Larkana</t>
  </si>
  <si>
    <t>Larakana</t>
  </si>
  <si>
    <t>ISTBR-PP-22-0530</t>
  </si>
  <si>
    <t>Development of Digital Platform for Agri Inputs (Zaraat)</t>
  </si>
  <si>
    <t>ISTBR-PP-22-0531</t>
  </si>
  <si>
    <t>Digitization of Public Hospital at Sindh under the Concept of One Patient One ID (Phase-I)</t>
  </si>
  <si>
    <t>ISTBR-PP-22-0532</t>
  </si>
  <si>
    <t>Sindh Health Services &amp; Virtual Clinics</t>
  </si>
  <si>
    <t>ISTBR-PP-22-0533</t>
  </si>
  <si>
    <t>Crop Care Management Information System in Sindh</t>
  </si>
  <si>
    <t>ISTBR-PP-22-0534</t>
  </si>
  <si>
    <t>Online Education Platform for Sindh</t>
  </si>
  <si>
    <t>Total Information Technology (New):-</t>
  </si>
  <si>
    <t>Total Information, Science &amp; Technology :-</t>
  </si>
  <si>
    <t xml:space="preserve">INVESTMENT DEPARTMENT </t>
  </si>
  <si>
    <t>INVESTMENT</t>
  </si>
  <si>
    <t>IVDIN-FP-18-0014</t>
  </si>
  <si>
    <t>Competitive and Livable City of Karachi Project (Click).  (Total Cost Rs. 33.6 billion (US $ 240 million)), World Bank Share Rs. 32.20 billion (US $  230.0 million), GoS share Rs. 1.400 billion (US $ 10.0 million)(Investment Share: 2,475.322 m, WB Share: 2,450.000 m, GoS Share: 25.322 m) Cleared by PDWP dated 26.04.19 Cleared by CDWP dated 31.05.19</t>
  </si>
  <si>
    <t>Approved
15.07.19</t>
  </si>
  <si>
    <t>Total Investment (Ongoing):-</t>
  </si>
  <si>
    <t>IVDIN-PP-22-0535</t>
  </si>
  <si>
    <t>Laying, Installation and Commissioning of Conveyance System of 10 MGD</t>
  </si>
  <si>
    <t>IVDIN-PP-22-0536</t>
  </si>
  <si>
    <t>Establishment / Construction of Investment Department Office</t>
  </si>
  <si>
    <t>Total Investment :-</t>
  </si>
  <si>
    <t>IRRIGATION DEPARTMENT</t>
  </si>
  <si>
    <t>Survey &amp; Investigation</t>
  </si>
  <si>
    <t>IRDSI-PP-19-0147</t>
  </si>
  <si>
    <t>Continuation of Establishment of SIDA Secretariat &amp; 3 AWBs till launching of new Project. (Revised on 23.02.22)</t>
  </si>
  <si>
    <t>Approved 05.12.19</t>
  </si>
  <si>
    <t>IRDSI-PP-19-0149</t>
  </si>
  <si>
    <t xml:space="preserve">Ground Water Investigation and Mapping in Sindh. </t>
  </si>
  <si>
    <t>IRDSI-PP-20-0049</t>
  </si>
  <si>
    <t>Feasibility Study of Technical Aspect for Redesigning the Weir I and Rehabiliation / Restoration of the Rain Damages 2020 along Weir-I, II &amp; III Thado Dam.</t>
  </si>
  <si>
    <t>Approved 
18.02.21</t>
  </si>
  <si>
    <t>Total Survey &amp; Investigations :-</t>
  </si>
  <si>
    <t>Drainage Reclamation &amp; Tubewells</t>
  </si>
  <si>
    <t>IRDDT-PP-15-0030</t>
  </si>
  <si>
    <t>Construction of 1RE Sub-Drain RD-0 to 35 (Village Abdul Wahab Khoso), Sub-Drain Qubo Saeed Khan, 3LA Sub Drain RD-0 to 37 and Extension of 3R Sub-Drain RD - 18 to 32 of Shahdadkot System in Drainage Division Larkano (Revised on 12.02.16) (SDG # 6)</t>
  </si>
  <si>
    <t>Approved 
02.11.11</t>
  </si>
  <si>
    <t>IRDDT-PP-11-0017</t>
  </si>
  <si>
    <t>Rehabilitation of Existing Tubewells and Small Surface Drainage Scheme Dingro, Jari Agro (SDG#6)</t>
  </si>
  <si>
    <t>Ghotki &amp; Sukkur</t>
  </si>
  <si>
    <t>Approved 
28.01.12</t>
  </si>
  <si>
    <t>IRDDT-PP-12-0028</t>
  </si>
  <si>
    <t>Construction of Pumping Stations of 80 Cusecs to Control Water Logging Salinity and Drain out monsoon Water at Chamber, Tando Allahyar (SDG # 6)</t>
  </si>
  <si>
    <t xml:space="preserve">T. A. Yar </t>
  </si>
  <si>
    <t>Approved 
03.01.13</t>
  </si>
  <si>
    <t>IRDDT-PP-12-0031</t>
  </si>
  <si>
    <t>Boring &amp; Installation of 250 Nos Tubewells of 2.0 Cusecs on Solar Energy (SDG # 6)</t>
  </si>
  <si>
    <t>Larkano, Shikarpur, Kamber &amp; Sukkur</t>
  </si>
  <si>
    <t>Approved 
15.11.12</t>
  </si>
  <si>
    <t>IRDDT-PP-14-0013</t>
  </si>
  <si>
    <t>Construction / Extension of Sub-Drain S-2R from RD-24+674 to 72+194 in Taluka &amp; District Sanghar (SDG # 6)</t>
  </si>
  <si>
    <t>Approved 
27.01.15</t>
  </si>
  <si>
    <t>IRDDT-PP-13-0021</t>
  </si>
  <si>
    <t>Restoration of 200 Nos Existing Tube wells under closed in Major Faults &amp; Reboring of 50 Nos Bore Failure Tubewells &amp; Pacca Sim Nala from Wali Muhammad Kandhro to Babar Jo Goth P4L Main Nala in Khairpur (SDG # 6)</t>
  </si>
  <si>
    <t>Approved 
14.02.14</t>
  </si>
  <si>
    <t>IRDDT-PP-14-0014</t>
  </si>
  <si>
    <t>Restoration/Rehabilitation of LBOD and Kotri Drainage Network System including Activation of Dhoras (Phase-II)  (SDG # 6)</t>
  </si>
  <si>
    <t>Badin, Mirpurkhas, T.M Khan &amp; Thatta</t>
  </si>
  <si>
    <t>Approved 
03.12.14</t>
  </si>
  <si>
    <t>IRDDT-PP-14-0015</t>
  </si>
  <si>
    <t>Rehabilitation of SCARP Drains &amp; Allied Structure Works in Larkano Shikarpur Drainage Project (SDG # 6)</t>
  </si>
  <si>
    <t>Approved 
18.02.15</t>
  </si>
  <si>
    <t>IRDDT-PP-14-0016</t>
  </si>
  <si>
    <t>Installation of 50 Nos T/Wells  Deh Fareedabad Barani District Dadu and Re-boring of 13 Nos Bore Failure T/Wells and Restoration of 70 T/Wells closed due to transformers defect and 48 Nos closed due to 11 KVA Line including Rehabilitation of Ruk Gharhi Yaseen &amp; Masti Pumping Station (SDG # 6)</t>
  </si>
  <si>
    <t>Larkano, Shikarpur &amp; Dadu</t>
  </si>
  <si>
    <t>IRDDT-PP-14-0017</t>
  </si>
  <si>
    <t>Construction of Sub-Drain (2L) of Panhwaro Main Drain System RD-0 to 12+500 in Deh Lakhtia Khai Meenho &amp; Excavation of Ghar Main Drain from Thorhi Bajar to Sodhar Village &amp; Excavation of Panhwaro Drains System with Damage Structure (SDG # 6)</t>
  </si>
  <si>
    <t>IRDDT-PP-14-0020</t>
  </si>
  <si>
    <t>Construction of Pacca Saline Surface Drain in Deh Jakhrao, Deh Dodan Ja Kand, Tando Mitha Khan, Saraji Surface Drainage scheme Deh 12 in Jamrao and Loharo and Construction of Sim Nala for 1000 Acres in Deh Kunri Taluka Khipro (SDG # 6)</t>
  </si>
  <si>
    <t>Sanghar &amp; Umerkot</t>
  </si>
  <si>
    <t>IRDDT-PP-14-0021</t>
  </si>
  <si>
    <t>Re-boring of 25 Nos Bore failure Tubewells including Restoration of old direct disposal arrangement and Re-furbishment of SCARP Tubewells and Installation of 15 Nos New Tubewells in different Dehs in Tubewell Division No.II Hala &amp; Surface Drainage scheme Gul Muhammad Dero Deh Narli, Taluka Matiari and Deh Rahoki, Deh Pangrio Rahittee and Deh Ujano Taluka Saeedabad and Deh Khan Muhammad Dero in Deh Kariqadeer, Matiari (SDG # 6)</t>
  </si>
  <si>
    <t>Approved
 26.12.14   (U/R)</t>
  </si>
  <si>
    <t>IRDDT-PP-14-0022</t>
  </si>
  <si>
    <t>Rehabilitation of EKTD Main Drain of 109 RDs and other structural works of Tubewell Division Khairpur and Supplying &amp; Fixing of new Generator sets, Additional Transformers 500, 300, 200 KVA in Pumping Stations F, B, G and Talpur Wada (SDG # 6)</t>
  </si>
  <si>
    <t xml:space="preserve">Approved 
03.03.15 </t>
  </si>
  <si>
    <t>IRDDT-PP-14-0023</t>
  </si>
  <si>
    <t>Construction of Burkoro Drain and Wagharji to Kot Mirsin Taluka Kot Ghulam Muhammad, Murree Minor Drain Taluka Digri, Tando Jan Muhammad Drain and Drainage for Deh Sinhori UC Digri (SDG # 6)</t>
  </si>
  <si>
    <t>Approved 
13.01.15</t>
  </si>
  <si>
    <t>IRDDT-PP-14-0024</t>
  </si>
  <si>
    <t>Construction of Thatta Escape Drain Out Falling Indus River (SDG # 6)</t>
  </si>
  <si>
    <t>Approved 
22.04.15</t>
  </si>
  <si>
    <t>IRDDT-PP-14-0025</t>
  </si>
  <si>
    <t>Installation of 100 New Tubewells (SDG # 15)</t>
  </si>
  <si>
    <t>IRDDT-PP-14-0026</t>
  </si>
  <si>
    <t>Rehabilitation / Restoration of Drainage Infrastructures and Construction of Retaining Wall around Larkano City on Various Drains including 1R, 2R and 1R-C Sub Drain of Larkano South System, 1R Ghar Sub Drain and Reconstruction of Structures including VRBs, VRCs, Water Course X-ings, Inlets, Junction Culverts etc (SDG # 6)</t>
  </si>
  <si>
    <t>IRDDT-PP-16-0064</t>
  </si>
  <si>
    <t>Surface Drainage Scheme near Village Alam Khan Odho (left over pocket) (Revised on 09.03.17) (SDG # 6 &amp; 15)</t>
  </si>
  <si>
    <t>Approved 
04.02.16</t>
  </si>
  <si>
    <t>IRDDT-PP-19-0150</t>
  </si>
  <si>
    <t>Installation of 84 Nos. of 2.0 cusecs Tubewells along the Embankment Chotiari Reservoir (Remaining Works) - (Revised on 17.03.20)(SDG # 6)</t>
  </si>
  <si>
    <t>Approved 
29.09.16</t>
  </si>
  <si>
    <t>IRDDT-PP-17-0119</t>
  </si>
  <si>
    <t>Rehabilitation of Branch Drain, Sub Drain, Reconstruction of Water Course Crossing, Village Road Bridges and Construction of Retaining Wall along 3RA Sub-Drain in Shikarpur Drainage Division (SDG # 6)</t>
  </si>
  <si>
    <t>Approved 30.08.17 (U/R)</t>
  </si>
  <si>
    <t>IRDDT-PP-17-0122</t>
  </si>
  <si>
    <t>Construction of Darelo Drain  (SDG # 6) (Revised on 20.01.22)</t>
  </si>
  <si>
    <t>Umerkot &amp; Mirpurkhas</t>
  </si>
  <si>
    <t>Approved 27.09.17</t>
  </si>
  <si>
    <t>IRDDT-PP-17-0123</t>
  </si>
  <si>
    <t>Rehabilitation and Extension / Widening of Pocket Drain and Hiral Escape (SDG # 6)</t>
  </si>
  <si>
    <t>Approved 07.09.17</t>
  </si>
  <si>
    <t>IRDDT-PP-19-0151</t>
  </si>
  <si>
    <t>Construction of New Village Road Bridge, Construction of Water Course Crossing &amp; Construction of RCC inlets</t>
  </si>
  <si>
    <t>Sanghar, Mirpurkhas &amp; Badin</t>
  </si>
  <si>
    <t>Approved 21.01.20</t>
  </si>
  <si>
    <t>IRDDT-PP-19-0152</t>
  </si>
  <si>
    <t xml:space="preserve">Raising of Banks (Boths Sides) in up-stream of Newly Constructed Fall Structure at RD-338 to RD-314 &amp; RD-460 to RD-417 of Nara Canal. </t>
  </si>
  <si>
    <t>Approved 22.11.19</t>
  </si>
  <si>
    <t>IRDDT-PP-19-0154</t>
  </si>
  <si>
    <t>Rehabilitation of Drains and allied structures in Thatta District (SDG#6) (Revised on 27.04.22)</t>
  </si>
  <si>
    <t>IRDDT-PP-20-0050</t>
  </si>
  <si>
    <t xml:space="preserve">Installation of 2 X Motor Pumps at Government Lift Irrigation Channel at RD-171 and RD-186 of Nara Canal for Army Agricultural Land. </t>
  </si>
  <si>
    <t>Approved 16.07.20</t>
  </si>
  <si>
    <t>IRDDT-PP-20-0051</t>
  </si>
  <si>
    <t>Re-Sectioning of Phulleli Guni Out-Fall System at RD-0 to 119+500</t>
  </si>
  <si>
    <t>Approved 
22.04.21</t>
  </si>
  <si>
    <t>IRDDT-PP-21-0502</t>
  </si>
  <si>
    <t>Construction of A&amp;B Sub Drains of Sonhari System and Construction of Pumping Station at RD-327 Left Side of Dadu Canal</t>
  </si>
  <si>
    <t>Approved 29.10.21</t>
  </si>
  <si>
    <t>IRDDT-PP-21-0504</t>
  </si>
  <si>
    <t>Construction of Retaining Wall along 3LB Sub-Drain of Larkano North System from RD-4 to 5 (both side).</t>
  </si>
  <si>
    <t>Approved 02.09.21</t>
  </si>
  <si>
    <t>IRDDT-PP-21-0505</t>
  </si>
  <si>
    <t>Construction of Retaining Wall along 3LC Sub-Drain of Larkano North System from RD-6 to 8</t>
  </si>
  <si>
    <t>IRDDT-PP-21-0506</t>
  </si>
  <si>
    <t>Surface Drainage Scheme in Deh Dighal Taluka &amp; District Sanghar.</t>
  </si>
  <si>
    <t>IRDDT-PP-21-0507</t>
  </si>
  <si>
    <t>Extension of 'B' Sub-Drain of Sonhari System from RD-05 to 34 &amp; its allied structures and installation Solar Energy System for 12 Nos Pumps in District Larkana &amp; Kambar Shahdatkot.</t>
  </si>
  <si>
    <t>Approved 14.12.21</t>
  </si>
  <si>
    <t>IRDDT-PP-21-0508</t>
  </si>
  <si>
    <t xml:space="preserve">Rehabilitation of Drains of Drainage System Larkano. </t>
  </si>
  <si>
    <t>IRDDT-PP-21-0509</t>
  </si>
  <si>
    <t>Construction of 1-R Link Drain of Wali Shah Link Drain RD-0.0 to 12.0 and its allied structures outfalling at RD-10.0 of Wali Shah Link Drain.</t>
  </si>
  <si>
    <t>Approved
04.10.21</t>
  </si>
  <si>
    <t>IRDDT-PP-21-0510</t>
  </si>
  <si>
    <t>Installation of Solar Energy System for 12 No. Pumps @ Larkano South (Mashori) Pumping Station.</t>
  </si>
  <si>
    <t>IRDDT-PP-21-0511</t>
  </si>
  <si>
    <t>Construction of Syphons to revive Natural route of Dhoro Puran to Shakoor Dhand and Rehabilitation works of LBOD System</t>
  </si>
  <si>
    <t>S.B.A, Sanghar, Mirpurkhas, Badin &amp; Umerkot</t>
  </si>
  <si>
    <t>Approved 15.02.22</t>
  </si>
  <si>
    <t>IRDDT-PP-21-0512</t>
  </si>
  <si>
    <t>Construction of Sub-Drain parallel to Nara Canal from RD-450.0 to 574</t>
  </si>
  <si>
    <t>Sanghar &amp; Khairpur</t>
  </si>
  <si>
    <t>IRDDT-PP-21-0513</t>
  </si>
  <si>
    <t>Construction of Jakhra Link Drain from RD - 0.0 to 10.0 out-falling in 19-L of LBOD at RD. 60.00</t>
  </si>
  <si>
    <t>IRDDT-PP-21-0514</t>
  </si>
  <si>
    <t>Construction of Link Drain 2 Km long connecting Kamber Sub-Drain and allied structure at Deh Changro, U.C. Ber and Construction of 5RA Sub-Drain of SKT System from RD - 0+000 to RD-7+000 including allied structure works.</t>
  </si>
  <si>
    <t>IRDDT-PP-21-0515</t>
  </si>
  <si>
    <t xml:space="preserve">Rehabilitation of South Sakro Branch Drain / Ochitto Outfall Drain / 1-L Ghorabari Drain / Buhara Branch Drain and Jam Sakro Outfall Drain System &amp; Construction of new Drains in Thatta District. </t>
  </si>
  <si>
    <t>Approved 10.09.21</t>
  </si>
  <si>
    <t>IRDDT-PP-21-0516</t>
  </si>
  <si>
    <t xml:space="preserve">Solar Tubewells (4x) in various Dehs of District Shaheed Benazirabad. (a) Deh Jamal Keerio, (b) Deh 18 Dad Sakrand, (c)Deh Yakhtiar Khan, Sakrand &amp; (d)Goth Imamuddin Keerio, U.C. Nathiani, Daur. </t>
  </si>
  <si>
    <t>IRDDT-PP-21-0517</t>
  </si>
  <si>
    <t xml:space="preserve">Construction of Tubewells &amp; Pumping Stations on Solar Energy System of Drainage Division SBA. </t>
  </si>
  <si>
    <t>IRDDT-PP-21-0518</t>
  </si>
  <si>
    <t>Conversion of Tubewells &amp; Pumping Stations on Solar System of Drainage Division Sanghar</t>
  </si>
  <si>
    <t>IRDDT-PP-21-0519</t>
  </si>
  <si>
    <t xml:space="preserve">Conversion of Tubewells and Pumping Stations on Solar System in Three SCARP Projects. </t>
  </si>
  <si>
    <t>IRDDT-PP-21-0520</t>
  </si>
  <si>
    <t xml:space="preserve">Installation of Solar Tubewells in Fresh Zone of Thar Desert of Talukas Mithi, Diplo, Chachro, Islamkot, Nangarparkar, Dahll &amp; Kaloi. </t>
  </si>
  <si>
    <t>Approved 16.11.21</t>
  </si>
  <si>
    <t>IRDDT-PP-21-0521</t>
  </si>
  <si>
    <t xml:space="preserve">Construction of Small Surface Drainage Solar Pumping Station (10.00 Cusecs) Deh Sinhori. </t>
  </si>
  <si>
    <t>Approved 03.12.21</t>
  </si>
  <si>
    <t>IRDDT-PP-21-0522</t>
  </si>
  <si>
    <t xml:space="preserve">Construction of Syphon / Underpass on Gajrah Branch Drain &amp; Rehabilitation of Drains including Main, Branch &amp; Sub-Drains in Drainage Division LBOD Shaheed Benazirabad.  </t>
  </si>
  <si>
    <t>IRDDT-PP-21-0523</t>
  </si>
  <si>
    <t>Installation of New Solar Tube-wells (25 Nos.) in District, Sanghar, SBA &amp; Tando Allahyar</t>
  </si>
  <si>
    <t>Sanghar, S.B.A &amp; T.A.Yar</t>
  </si>
  <si>
    <t>IRDDT-PP-21-0524</t>
  </si>
  <si>
    <t>Installation of Deep Well Solar Tube-wells in Sweet Area of Johi, Thana Bola Khan and Thana Ahmed Khan District Jamshoro</t>
  </si>
  <si>
    <t>IRDDT-PP-22-0537</t>
  </si>
  <si>
    <t xml:space="preserve">Rehabilitation and Improvement of Left Bank Outfall Drainage System (Inland LBOD System) </t>
  </si>
  <si>
    <t>Mirpurkhas, S.B.A, Sanghar &amp; Badin</t>
  </si>
  <si>
    <t>Approved 29.03.22</t>
  </si>
  <si>
    <t>Total Drainage Rec &amp; T.Wells (Ongoing):-</t>
  </si>
  <si>
    <r>
      <t>Drainage Reclamation  &amp; Tubewell</t>
    </r>
    <r>
      <rPr>
        <b/>
        <sz val="12"/>
        <rFont val="Times New Roman"/>
        <family val="1"/>
      </rPr>
      <t>s</t>
    </r>
  </si>
  <si>
    <t>IRDDT-PP-21-0503</t>
  </si>
  <si>
    <t xml:space="preserve">Installation of Solar System Tubewell upto 2 Cusec </t>
  </si>
  <si>
    <t>IRDDT-PP-22-0538</t>
  </si>
  <si>
    <t>Providing Drainage Facility to the People of Khanpur Town in Shikarpur Drainage Division Shikarpur</t>
  </si>
  <si>
    <t>IRDDT-PP-22-0539</t>
  </si>
  <si>
    <t>Construction of Aqueduct along SKT Branch Drain @ RD-11</t>
  </si>
  <si>
    <t>IRDDT-PP-22-0540</t>
  </si>
  <si>
    <t>Construction of Bhat of Link Drain RD 0+00 to 11.5 of 2-L Ladiun Sub Drain Outfalling at RD 40.0 and its allied structures.</t>
  </si>
  <si>
    <t>IRDDT-PP-22-0541</t>
  </si>
  <si>
    <t xml:space="preserve">Construction of New Solar Pumping Station at Deh Ghulam Shah RD 342/343 of Rohri Main Canal (Left Side) and Installation of 11 Nos. Tube-wells in Deh Mud Aleem, Deh Tharo Shah, UC Hot Khan Jalbani &amp; UC Halani in Tubewell Division Naushahru-Feroze  </t>
  </si>
  <si>
    <t>IRDDT-PP-22-0542</t>
  </si>
  <si>
    <t>Rehabilitation / Restoration Karo Gungro Out-fall Drain System and its Allied Structures including Construction of Dewan Drain from Drainage inlet Darya Khan Pumping Station Hyderabad to Karo Gungro Drain in Tando Muhammad Khan Drainage Division</t>
  </si>
  <si>
    <t>Hyderabad / Tando M Khan / Sujawal</t>
  </si>
  <si>
    <t>IRDDT-PP-22-0543</t>
  </si>
  <si>
    <t>Installation of 26 No. Solar Tubewells for Drinking/ Irrigation Purpose of Villages Usmanabad, Muhammad Hassan Shoro, Wali Muhammad Shoro, Ali Shoro, Ibrahim Shoro, Ayoub Shoro, Abdullah Shoro, Muhammad Hussain Shoro, Badal Shoro Chawro, Muhammad Bux Shoro Lonikot, Shehmeer Shoro Lonikot, Abdullah Shoro Lonikot, Haji Ameer Bux Shoro &amp; Waro Shoro UC Jhangri, Village Khamiso Shoro, Ayoub Shoro, Sawan Shoro, Budhu Shoro, Mir Hassan Shoro, Ahmed Shoro, Haji Siddiq Shoro, Aziz Shoro, Soomro Shoro and Mehra</t>
  </si>
  <si>
    <t>IRDDT-PP-22-0544</t>
  </si>
  <si>
    <t>Installation Tubewells of 06 Villages of U.Cs Soomar Khan, Gupchani, Jhooro Khan Shar and Abdul Hassan: Village Zahid Ali Jamali, Deh 14 Nasrat, UC Soomar Khan, Village Nawab Khan Brohi, Deh 14 Nasrat, U.C Soomar Khan, Village Meer Mahar, U.C Soomar Khan Jamali, Village Nabi Dad Brohi, Deh Pubjo, U.C Gupchani, Deh Akro-II (Sr. No. 1921/1 to 4 1922/1 to 4) village Yaseen Brohi, U.C Abduk Hassan, Taluka Daur.</t>
  </si>
  <si>
    <t>IRDDT-PP-22-0545</t>
  </si>
  <si>
    <t>Construction of Protection Bund to Arabian Sea to Village Nawaz Ali Shah Qudoosani and Surrounding Villages Buhara of Taluka Mirpur Sakro District Thatta</t>
  </si>
  <si>
    <t>IRDDT-PP-22-0546</t>
  </si>
  <si>
    <t>Solarization of 30 Nos. Existing T/Wells in Deh Jhol; Kandiyari; Arorao in Deh Sanjar Chang</t>
  </si>
  <si>
    <t>T.A. Yar</t>
  </si>
  <si>
    <t>IRDDT-PP-22-0547</t>
  </si>
  <si>
    <t>Rehabilitation &amp; Solar System 7 Nos. Pumping Station at Bodlo Behan, Karocho, Mallah Kacho Pako Ilyas Pir</t>
  </si>
  <si>
    <t>IRDDT-PP-22-0548</t>
  </si>
  <si>
    <t>Construction of new Mini Pumping scheme at village new Sonahari UC Amri (under Irrigation)(18.00 M) (2) Pumping Station at Deh Bagg and Deh Gaincha Deh Bhanbra Taluka Majhand (80.00 M)</t>
  </si>
  <si>
    <t>IRDDT-PP-22-0549</t>
  </si>
  <si>
    <t>Rehabilitation of Sanjar Chang Drain at Deh Tali and Installation of New Solar Tubewells in Deh Chang and Deh Londani Taluka Chamber District Tando Allahyar.</t>
  </si>
  <si>
    <t>Total Drainage Rec &amp; T.Wells (New)</t>
  </si>
  <si>
    <t>Total Drainage Rec &amp; T.Wells:-</t>
  </si>
  <si>
    <t>Open Canals</t>
  </si>
  <si>
    <t>IRDOC-PP-11-0018</t>
  </si>
  <si>
    <t>Enhancing Capacity Building of Discharge Observation in the Command of Three Barrages and up-Gradation of Soil Mechanics &amp; Hydraulic Laboratory Karachi and Workshop of Gauging Sub-Division Kotri (SDG # 6)</t>
  </si>
  <si>
    <t>Karachi &amp; Hyderabad</t>
  </si>
  <si>
    <t>Approved
 24.02.12</t>
  </si>
  <si>
    <t>IRDOC-PP-14-0028</t>
  </si>
  <si>
    <t xml:space="preserve">Sindh Flood Emergency Reconstruction Project for Bunds &amp; Canals (Flood 2010-11) ADB Loan Scheme (T M Khan, SBA, Jamshoro,  Hyderabad, Ghotki, Khairpur, N. Feroze, Matiari, Larkano, Kamber, Dadu, Sujawal, Thatta, Kashmore, Sukkur, Shikarpur and Rahim Yar Khan (Punjab) -  (Revised Total Cost Rs 26,905 M, ADB Share Rs.19,279.493 M &amp; GoS share Rs.7,625.507 M) (Revised on 03.07.14) (SDG # 6) </t>
  </si>
  <si>
    <t>Approved 
07.05.11
(ECNEC)</t>
  </si>
  <si>
    <t>IRDOC-PP-12-0032</t>
  </si>
  <si>
    <t>Revitalization of Mechanical Wing of Irrigation Department (SDG # 6)</t>
  </si>
  <si>
    <t>Hyderabad, Sukkur &amp; Jamshoro</t>
  </si>
  <si>
    <t>Approved 
22.01.13</t>
  </si>
  <si>
    <t>IRDOC-PP-12-0035</t>
  </si>
  <si>
    <t>Rehabilitation of Ratodero Branch from RD- 0 to Tail (SDG # 6)</t>
  </si>
  <si>
    <t>Approved 
29.11.12</t>
  </si>
  <si>
    <t>IRDOC-PP-14-0029</t>
  </si>
  <si>
    <t>Restoration of Flood Damages to Gaj Diversion Bund at RD-2+700, 5+000, 12+000 &amp; 13+000 in Southern Dadu Division (SDG # 6)</t>
  </si>
  <si>
    <t>Approved 
14.11.14</t>
  </si>
  <si>
    <t>IRDOC-PP-14-0030</t>
  </si>
  <si>
    <t>Earth Work along Kurkaim Minor from RD-0 to 46+400 (Revised on 07.08.14) (SDG # 6)</t>
  </si>
  <si>
    <t>Approved 
03.05.13</t>
  </si>
  <si>
    <t>IRDOC-PP-14-0031</t>
  </si>
  <si>
    <t>Rehabilitation / Resectioning of Johi Branch from Head to Tail (RD-0.0 to 238.560) in Southern Dadu Division &amp; Lining of Pahore and Kharoo Minor (SDG # 6)</t>
  </si>
  <si>
    <t>Approved 
03.03.15</t>
  </si>
  <si>
    <t>IRDOC-PP-14-0032</t>
  </si>
  <si>
    <t>Construction of Protection wall along NW canal at RD 83.5 Both sides U/S &amp; D/S Ruk X-Reg &amp; Providing Stone Pitching along  NW Canal RD-26,27,28 IP Side RD-69 IP Side, RD-75 B/S RD-81,82,83 B/S, RD-84 B/S, RD-89 B/S, RD-95 to 98, RD-111 to 118 B/S, RD-119 B/S, RD-152 B/S, RD-164, 165 B/S and Warah Branch from RD-00 to 03 B/S in Garhi Yasin Sub-Division and Restoration of Banks along Shahdadkot Branch RD-00 to 21,RD-80 to 95 and De-Silting along Shahdadkot Branch RD-10 to 20, RD-64 to 95 and Providing Stone Pitching along Shahdadkot Branch RD-00 to 05 B/S, RD-18 IP Side, 22 IP Side, 35 B/S &amp; 88 IP Side and Dismantling of damaged road bridge along Shahdadkot Branch De-Silting work along NW Canal from RD-83.5 to 180 in Garhi Yasin Sub-Division (SDG # 6)</t>
  </si>
  <si>
    <t xml:space="preserve">Kamber </t>
  </si>
  <si>
    <t>Approved 
06.02.15</t>
  </si>
  <si>
    <t>IRDOC-PP-14-0033</t>
  </si>
  <si>
    <t>Earthwork and Stone Pitching along Rice Canal RD-130 to RD-140 both sides RD-279 NIP Side RD-284 IP Side, RD-288, 289 NIP Side and RD-288 IP Side 24500 feet Earth Work along stone pitching along Noor Wah Branch RD-15 to 25 both sides Ganwar Branch down stream Head Regulator and Kania Minor Head Regulator and Construction of Pumping Station along KN Shah Leading Channel for supplement for tail areas of Nara Distry (SDG # 6)</t>
  </si>
  <si>
    <t>Kamber, Dadu &amp; Larkano</t>
  </si>
  <si>
    <t>IRDOC-PP-14-0034</t>
  </si>
  <si>
    <t>Construction of Pumping Station along Mado Distry RD-6 for supplement Mado Distry and leading Channels from Ghar Main Drain to Mado Distry and Construction of Pumping Station along Ghar Main Drain for supplement to tail areas of Mirwah Distry Ex Ghar Branch (SDG # 6)</t>
  </si>
  <si>
    <t>Kamber &amp; Dadu</t>
  </si>
  <si>
    <t>IRDOC-PP-19-0156</t>
  </si>
  <si>
    <t>CC Lining of Shah Nawaz Wah from RD-0.0 to 53, Rahuja Minor RD-9+5 to 25+0, Kanasera Minor, Junki Minor, and Retaining Wall along Faiz Wah - Revised on 29.05.20 (SDG # 6)</t>
  </si>
  <si>
    <t>Approved 
13.01.14
(U/R)</t>
  </si>
  <si>
    <t>IRDOC-PP-14-0036</t>
  </si>
  <si>
    <t>Constructing Relief Escape for Nasrat Branch at  RD-195 NIP side and Constructing Relief Escape for Gajrah Branch at RD-60 NIP side and Constructing Relief Escape for tail of  Nasrat Branch system along Chan Bandhni distry at RD-22 (SDG # 6)</t>
  </si>
  <si>
    <t>IRDOC-PP-16-0066</t>
  </si>
  <si>
    <t>Providing Stone Pitching along PFL RD 120 to 130 IP side RD 135 to 140 NIP side, RD 152 to 160 and 161 to 163 NIP side Village Abral and Re-Sectioning of Gunj Bahar Branch and Repair of Head Regulator, Road Bridge, dumping of stone pitching and Rehabilitation of Laikpur Ex: Ali Bahar Distry and protection wall and Earth work and stone pitching along Raj wah Ex: PFL RD 0 to 30 and Earth work and stone pitching along Ghari Wah Ex: Pinyari Br.RD 4 to 6 with cattle ramp at RD 06 Reconstruction/ repair of regulators in Sujawal  District (Revised on 30.03.17) (SDG # 6)</t>
  </si>
  <si>
    <t>T.M. Khan &amp; Sujawal</t>
  </si>
  <si>
    <t>IRDOC-PP-14-0038</t>
  </si>
  <si>
    <t>Construction of Protection Wall to Kashmore city along Kandhkot Branch (Raj Wah) from RD- 0 to 11 (SDG # 6)</t>
  </si>
  <si>
    <t>IRDOC-PP-14-0040</t>
  </si>
  <si>
    <t>Construction Pumping Scheme along LS Bund mile 77/2 by pumping Water from River Indus for Supplement Tail Areas of Dadu Canal System (SDG # 6)</t>
  </si>
  <si>
    <t>IRDOC-PP-14-0042</t>
  </si>
  <si>
    <t>Rehabilitation of Pontoon Bulk Head Gates &amp; Gearing Mechanical System Including Painting off-taking Canal Head Regulator and Sub-Regulator Gates and Mechanical Structure of Kotri Barrage Head Works (SDG # 7)</t>
  </si>
  <si>
    <t>IRDOC-PP-14-0043</t>
  </si>
  <si>
    <t>Rehabilitation / Lining of Bago Wah, Dahar Wah Upper (its off-taking channels) / Rehabilitation of Irrigation Colony Ghotki and Pano Akil including Drainage System and Rehabilitation / Brick Lining of Pir Wah RD- 7 to 24 (SDG # 6)</t>
  </si>
  <si>
    <t>Approved 
29.05.15</t>
  </si>
  <si>
    <t>IRDOC-FP-14-0044</t>
  </si>
  <si>
    <t>Sindh Barrages Improvement Project (Phase-I) - Rehabilitation and Modernization of Guddu Barrage - (Total: Rs. 20,241.00 M) IDA Share (90%) Rs 18,271.00 M (FEC) &amp; GoS Share (10%) Rs 1,970.00 M) (SDG # 6 &amp; 7)</t>
  </si>
  <si>
    <t>Approved 
13.05.15</t>
  </si>
  <si>
    <t>IRDOC-PP-15-0031</t>
  </si>
  <si>
    <t>Capacity Building of Officers/ Officials of the Irrigation Department (SDG # 6)</t>
  </si>
  <si>
    <t>Approved 
12.02.16</t>
  </si>
  <si>
    <t>IRDOC-PP-15-0032</t>
  </si>
  <si>
    <t>Lining of Rohri Main Canal RD 645.670 to RD 680 (SDG # 6)</t>
  </si>
  <si>
    <t>Approved 
11.12.15</t>
  </si>
  <si>
    <t>IRDOC-FP-19-0157</t>
  </si>
  <si>
    <t>Sindh Resilience Project (Irrigation Component) for Strengthening Flood Embankments &amp; Constructing Small Dams including Systems for Improving Resilience (World Bank Funded), Total Cost Irrigation Component Rs. 9984.00 Million (WB Share Rs. 8320.000 M)  &amp; GoS Share (Rs. 1664.00M) (SDG # 6)</t>
  </si>
  <si>
    <t>Approved 21.04.20</t>
  </si>
  <si>
    <t>IRDOC-PP-19-0158</t>
  </si>
  <si>
    <t>Construction of T-Head Spurs At LS Bund Mile 40/4+500 Moria Loop Bund Mile 0/0+400 &amp; 0/1+600 in Northern Dadu Division - Revised on 18.10.19 (SDG # 6)</t>
  </si>
  <si>
    <t>Approved 11.05.17</t>
  </si>
  <si>
    <t>IRDOC-PP-16-0069</t>
  </si>
  <si>
    <t>Shaheed Benazir Bhutto Sweet Water Project for Thar (Umerkot to Keetari)  - Providing Water from Thar Wah of Umerkot to Keetari Taluka Chachro Via Dhalo Jo Tar, Kaplore, Viklore Tar, Budha Sandha, Vechlo Par, Ratan Jo Tar and Constructing of Underground Reservoirs (SDG # 6)</t>
  </si>
  <si>
    <t>Approved 
11.05.17 (U/R)</t>
  </si>
  <si>
    <t>IRDOC-PP-17-0126</t>
  </si>
  <si>
    <t>Providing Embankment and Common Bank at Thull Mohabbad Chori from Hakim Shah Regulator of Warach Branch (SDG # 6)</t>
  </si>
  <si>
    <t>Approved 06.10.17</t>
  </si>
  <si>
    <t>IRDOC-PP-17-0127</t>
  </si>
  <si>
    <t>Lining of Surhari, Brandi, Maldasi, Shahdadpur Minors and Ujjano, Lundo Distry (SDG # 6)</t>
  </si>
  <si>
    <t>IRDOC-PP-17-0130</t>
  </si>
  <si>
    <t>Left  Over  Essential  Works  of  Sehwan Area  District  Jamshoro  &amp;  Dadu (Construction of Lift Channels over RBOD System for Feeding Tail Reaches of Dadu Canal) - (SDG # 6)</t>
  </si>
  <si>
    <t>Approved 23.02.18</t>
  </si>
  <si>
    <t>IRDOC-PP-19-0159</t>
  </si>
  <si>
    <t>Renovation / Re-Construction of road Bridge over Mirwah Canal at RD-33 near Railway Station Begmangi,  Installation of Steel grill over Retaining Wall along Mirwah Canal B/S  RD-69 to 79, 70+200, 72+180, 73+450, 74+200, 75+150, 76+200, 77+15 &amp; 78+570 Both Sides &amp; Garhi Pull to Bhurghari X-Regulator, Providing Stone Ptching along Mirwah Canal from RD-208 to 230 &amp; 231 to 291 B/S (Revised on 23.02.22)</t>
  </si>
  <si>
    <t>IRDOC-PP-19-0160</t>
  </si>
  <si>
    <t>Rehabilitation of Employees Residence Quarters including Construction of Compound Wall of Irrigation Colonies in Irrigation Department. (Revised on 06.06.22)</t>
  </si>
  <si>
    <t>Approved 15.05.20</t>
  </si>
  <si>
    <t>IRDOC-PP-19-0161</t>
  </si>
  <si>
    <t>Constructing Stone Pitching at RD-9+00 to 15+00 RMC B/S and Downstream Fall Structure 16, 17, 18, 19 &amp; 20 B/Sides.</t>
  </si>
  <si>
    <t>Approved 20.02.20 (U/R)</t>
  </si>
  <si>
    <t>IRDOC-PP-19-0165</t>
  </si>
  <si>
    <t>Construction of Pre-stressed Road Bridge 500 Rft including approach road along Rohri Main Canal up-stream Yousif Dahri X-Regulator at RD-496 (Moro-Bandhi Road).</t>
  </si>
  <si>
    <t>Approved 20.02.20</t>
  </si>
  <si>
    <t>IRDOC-PP-19-0167</t>
  </si>
  <si>
    <t>Construction of office Complex in Southern Dadu Division @ Dadu.</t>
  </si>
  <si>
    <t>Approved 17.03.20</t>
  </si>
  <si>
    <t>IRDOC-PP-19-0169</t>
  </si>
  <si>
    <t xml:space="preserve">Construction of Retaining wall along Mirwah Ex-Ghar Branch RD-20 to 30 B/S, Mohabbat Minor b/w Thull Distry &amp; Chori Branch, Warah Div. and reconstruction of Modules RD-0 to RD-70 and Raising &amp; Strengthening of banks of Sanhro Cheelo from RD-0 to RD-30 B/s in Rice Canal Division Larkano. </t>
  </si>
  <si>
    <t>IRDOC-PP-19-0170</t>
  </si>
  <si>
    <t xml:space="preserve">C.C. Lining of Khanti Naseer Link Canal from RD-0+00 to 18+800 </t>
  </si>
  <si>
    <t>Approved 20.11.19 (U/R)</t>
  </si>
  <si>
    <t>IRDOC-PP-19-0176</t>
  </si>
  <si>
    <t>Improvement of Irrigation System of Ghotki Feeder Canal Area Water Board Ghotki .</t>
  </si>
  <si>
    <t>IRDOC-PP-19-0178</t>
  </si>
  <si>
    <t>Renovation, Reconstruction and Improvement of Executive Engineer Offices and Sub-Divisional Office Complexes in Sindh (Phase -I).</t>
  </si>
  <si>
    <t>Approved 12.05.20</t>
  </si>
  <si>
    <t>IRDOC-PP-19-0179</t>
  </si>
  <si>
    <t>Establishment of Engineer's Training Academy.</t>
  </si>
  <si>
    <t>Approved 29.05.20</t>
  </si>
  <si>
    <t>IRDOC-PP-19-0180</t>
  </si>
  <si>
    <t xml:space="preserve">Renovation, Reconstruction and Improvement of Landhi's on all Canal System of Sindh (Phase-I). </t>
  </si>
  <si>
    <t>IRDOC-PP-19-0181</t>
  </si>
  <si>
    <t>Renovation / Reconstruction of Regulator on Distries and Minors in Sindh.</t>
  </si>
  <si>
    <t>IRDOC-PP-19-0184</t>
  </si>
  <si>
    <t xml:space="preserve">Constructinn Stone Pitching along RMC from RD-25 to 191.2 @ Eroded Portion. (Revised on 23.02.22) </t>
  </si>
  <si>
    <t>IRDOC-PP-19-0187</t>
  </si>
  <si>
    <t>Construction of Pre-Stresed Road Bridge over Nasrat Branch at RD-35</t>
  </si>
  <si>
    <t>Approved 22.01.20</t>
  </si>
  <si>
    <t>IRDOC-PP-19-0189</t>
  </si>
  <si>
    <t>Providing Stone Apron, Stone Pitching, Earth Work along L.S Bund Mile 18/0 to 20/0 in Northern Dadu Division Larkano. Total Cost Rs.241.586 Million) (GOP Share 65%) &amp; (GOS Share 35%) - NDRMF</t>
  </si>
  <si>
    <t>IRDOC-PP-19-0190</t>
  </si>
  <si>
    <t>Recoupment of Damaged T-Head Spur along Agani Akil Loop Bund 2/6+250, Stone Apron at Mole of 0/4 and 0/7 Mole Spurs and 09 Nos. Stone Studs in Larkano Sub Division. Total Cost Rs.416.306 Million) (GOP Share 65%) &amp; (GOS Share 35%) - NDRMF</t>
  </si>
  <si>
    <t>Approved 01.01.20</t>
  </si>
  <si>
    <t>IRDOC-PP-19-0191</t>
  </si>
  <si>
    <t>Up-gradation of 11 Nos. Tarries / Rain Ponds (Dune Depression) in Taluka Chachro, Diplo, Dahli, Islamkot, Mithi Nagarparkar of District Tharparkar.Total Cost Rs.384.738 Million) (GOP Share 65%) &amp; (GOS Share 35%)  - NDRMF</t>
  </si>
  <si>
    <t>IRDOC-PP-20-0054</t>
  </si>
  <si>
    <t>Rehabilitaiton of Salar Distry and its off-taking system and stone pitching along Mastoi Distry RD-8 to RD-16 and construction of protection wall along Kehar Minor RD-15+500 to RD-18+000 B/S (2500 ft.). Construction of culvert (Two) along Kehar Minor @ RD-16+500 and 170+000.</t>
  </si>
  <si>
    <t>Approved 31.12.20</t>
  </si>
  <si>
    <t>IRDOC-PP-20-0055</t>
  </si>
  <si>
    <t>Improvement of Fulleli Canal System</t>
  </si>
  <si>
    <t>Approved 13.08.20</t>
  </si>
  <si>
    <t>IRDOC-PP-20-0056</t>
  </si>
  <si>
    <t xml:space="preserve">Removal of Encroachment from Irrigation Department's Property &amp; Securing its possession including Schemes of Rehabilitation (Phase-I). </t>
  </si>
  <si>
    <t>Approved 17.07.20</t>
  </si>
  <si>
    <t>IRDOC-PP-20-0057</t>
  </si>
  <si>
    <t xml:space="preserve">Remedial Works to improve Feeding of Manchar Lake from existing Irrigation System. </t>
  </si>
  <si>
    <t>IRDOC-PP-20-0059</t>
  </si>
  <si>
    <t xml:space="preserve">Training of Engineers for Employment in Private Sector. </t>
  </si>
  <si>
    <t>Approved 
17.07.20</t>
  </si>
  <si>
    <t>IRDOC-PP-20-0060</t>
  </si>
  <si>
    <t>Completion of Remaining Works &amp; Commissioning of Substantially Executed Schemes Past Years.</t>
  </si>
  <si>
    <t>Approved 06.05.21</t>
  </si>
  <si>
    <t>IRDOC-PP-20-0061</t>
  </si>
  <si>
    <t>Rehabilitation of Shah Awais Pumping Scheme in Shahbaz Irrigation Division Sehwan</t>
  </si>
  <si>
    <t>Approved 
15.01.21</t>
  </si>
  <si>
    <t>IRDOC-PP-20-0062</t>
  </si>
  <si>
    <t>Construction of 01 No. New Pumping Scheme Near Village Noorpur in Taluka Manjhand</t>
  </si>
  <si>
    <t>Approved 
15.01.21 (U/R)</t>
  </si>
  <si>
    <t>IRDOC-PP-20-0063</t>
  </si>
  <si>
    <t>Construction of Stone Pitching and Earth Work along Various Portions along  B.S Feeder Main Canal from RD-193 to 269</t>
  </si>
  <si>
    <t>IRDOC-PP-20-0064</t>
  </si>
  <si>
    <t xml:space="preserve">Construction of 02 Nos. New Pumping Schemes Near Village Dari Gancha and Village Kalri in Taluka Manjhand </t>
  </si>
  <si>
    <t>IRDOC-PP-21-0526</t>
  </si>
  <si>
    <t>Flood Emergent Works for Fiscal Year 2019 - 20</t>
  </si>
  <si>
    <t>Approved 21.09.21</t>
  </si>
  <si>
    <t>IRDOC-PP-21-0533</t>
  </si>
  <si>
    <t>Retaining Wall and C C Lining of Abul Wah at Ranipur Town Committee from RD - 94 to 97 and Onward and Retaining Wall and C C Lining Ghulam Shakh Abul Wah from 0 to Onward</t>
  </si>
  <si>
    <t>IRDOC-PP-21-0534</t>
  </si>
  <si>
    <t>Construction of Culverts (Bridge) on Shahbaz Minor, Taluka Sakrand, Shaheed Benazirabad.</t>
  </si>
  <si>
    <t>IRDOC-PP-21-0535</t>
  </si>
  <si>
    <t>Construction Retaining Wall along Qutub Minor RD-3 To 6 IP Side = (2800 ft) NIP Side – (2550 ft) in Northern Dadu Division Larkano.</t>
  </si>
  <si>
    <t xml:space="preserve"> Approved 26.08.21 (U/R)</t>
  </si>
  <si>
    <t>IRDOC-PP-21-0536</t>
  </si>
  <si>
    <t>Development of Crop Need Based Decision Support System (DSS) for Efficient Canal Operations and Utilization of Ground Water Potential.</t>
  </si>
  <si>
    <t>IRDOC-PP-21-0537</t>
  </si>
  <si>
    <t>Construction of Bridges along Dhamra Minor at Village Bakar Khan Jatoi, Dokia Minor at Village Khameso Khan Brohi, Road Culvert Bridge over Tatri Minor near Village Jadam U.C. Yaro Lakher, Construction of Bridges over Garhi Distry at RD-14, 19, 24, 30 and Arther Branch at RD-22 in Northern Dadu &amp; Rice Canal Division, Larkano.</t>
  </si>
  <si>
    <t>Approved 04.10.21</t>
  </si>
  <si>
    <t>IRDOC-PP-21-0538</t>
  </si>
  <si>
    <t>Construction Retaining Wall along Bakrani Distry at RD-2 Both Sides (1000 ft).</t>
  </si>
  <si>
    <t>Approved 26.08.21 (U/R)</t>
  </si>
  <si>
    <t>IRDOC-PP-21-0540</t>
  </si>
  <si>
    <t>Construction / Replacement of X-Regulator @ mile 43 &amp; 47 of Begari Canal Ex: Begari Sindh Feeder of Begari Division.</t>
  </si>
  <si>
    <t>IRDOC-PP-21-0541</t>
  </si>
  <si>
    <t>Retaining wall along Gaj Diverson Bund in Southern Dadu Division.</t>
  </si>
  <si>
    <t>IRDOC-PP-21-0542</t>
  </si>
  <si>
    <t>Strengthening / Earth work from RD-20.0 to 75.0 &amp; Stone Pitching from RD-20.0 to 75.0 along F.P. Bund in Southern Dadu Division.</t>
  </si>
  <si>
    <t>IRDOC-PP-21-0543</t>
  </si>
  <si>
    <t>Providing 04 Nos. J-Head Spurs with Apron and Stone Pitching for Centralizing the River Flow Up-stream of Guddu Barrage Region.</t>
  </si>
  <si>
    <t>Approved 10.01.22</t>
  </si>
  <si>
    <t>IRDOC-PP-21-0544</t>
  </si>
  <si>
    <t xml:space="preserve">Re-sectioning and Sand Coring of Gharaghat Bund mile 0/0 to 2/4 and Haibat Bund mile 0/0 to 5/0 in Begari Division Kashmore. </t>
  </si>
  <si>
    <t>IRDOC-PP-21-0545</t>
  </si>
  <si>
    <t>Construction of J-Spurs U/S Left Guide Bank to Centralize the Flow of Indus River Water under Thatta Sujawal Road Bridge (Doolah Bridge) in Kalri Baghar Division Thatta.</t>
  </si>
  <si>
    <t>IRDOC-PP-21-0546</t>
  </si>
  <si>
    <t>Construction of C.C. Lining from Head to Tail of Kot Lalu Minor, Magsi Minor, Drakhi Minor &amp; Gabri Minor including allied structures in Nasrat Division.</t>
  </si>
  <si>
    <t>IRDOC-PP-21-0547</t>
  </si>
  <si>
    <t>Construction of C.C. Lining from Head to Tail of Pubjo Minor &amp; Kazi Ahmed Minor including allied structures in Dad Division.</t>
  </si>
  <si>
    <t>IRDOC-PP-21-0548</t>
  </si>
  <si>
    <t>C.C. Lining of Hamerji Minor from RD-0 to 64.025, Lining of Lakha Minor from RD-0 to 30 and Lining of Geru Minor from RD-0 to 21 West Division.</t>
  </si>
  <si>
    <t>IRDOC-PP-21-0549</t>
  </si>
  <si>
    <t xml:space="preserve">C.C. Lining of Dodha Minor from RD-0 to 27 including Construction of Head Regulator and C.C. Lining of Sangi Distry from RD-0 to 57 </t>
  </si>
  <si>
    <t>IRDOC-PP-21-0550</t>
  </si>
  <si>
    <t xml:space="preserve">C.C. Lining of Santrahu Minor off-takes from Nara Canal RD-238 </t>
  </si>
  <si>
    <t>IRDOC-PP-21-0551</t>
  </si>
  <si>
    <t>Lining Work of Kudan Shakh RD-16+00 To 32+00 = 16 RDs Rice Canal Divison Taluka K.N Shah</t>
  </si>
  <si>
    <t>IRDOC-PP-21-0552</t>
  </si>
  <si>
    <t>C.C. Lining of Bhutta Minor from RD-0 to RD-22 off-taking from Phileri Regulator Shahdadkot Branch and Replacement of Headwork (Gate), Taluka Sujawal Junejo.</t>
  </si>
  <si>
    <t>IRDOC-PP-21-0553</t>
  </si>
  <si>
    <t xml:space="preserve">Re-section /De-silting of Rice Canal &amp; Dadu Canal District Larkano. </t>
  </si>
  <si>
    <t>Approved 23.12.21</t>
  </si>
  <si>
    <t>IRDOC-PP-21-0554</t>
  </si>
  <si>
    <t>Rehabilitation / Improvement of Irrigation Network in Warah Division, Shahdadkot Irrigation Division &amp; Saifullah Magsi Branch Division.</t>
  </si>
  <si>
    <t>IRDOC-PP-21-0556</t>
  </si>
  <si>
    <t>C.C. Lining of Reti Minor from RD-0 to 74.5</t>
  </si>
  <si>
    <t>IRDOC-PP-21-0557</t>
  </si>
  <si>
    <t>Construction of Pre-stressed Bridge over Rohri Canal at RD-288 near village Banho Mangrio &amp; Construction of Bridge on Dad Wah RD-25 Opposite Village Sardar Moula Bux Mubejo and 2 Nos. Bridges on Dalipota Minor Taluka Naushahro Feroze.</t>
  </si>
  <si>
    <t>IRDOC-PP-21-0558</t>
  </si>
  <si>
    <t xml:space="preserve">Cement Concrete Lining of Ali Bahar Branch from RD-0+00 to RD-20+900 </t>
  </si>
  <si>
    <t>IRDOC-PP-21-0559</t>
  </si>
  <si>
    <t>C.C. Lining of Paban Minor Ex-Daro Branch RD-0 to RD-20 Lower Pinyari Division.</t>
  </si>
  <si>
    <t>IRDOC-PP-21-0560</t>
  </si>
  <si>
    <t xml:space="preserve">C.C. Lining of Tando Ghulam Ali Distry from RD-0 to RD-39 Phulleli Canal Division. </t>
  </si>
  <si>
    <t>Approved 12.11.21</t>
  </si>
  <si>
    <t>IRDOC-PP-21-0561</t>
  </si>
  <si>
    <t>Rehabilitation of Channels of Ghotki Feeder in Ghotki Feeder A.W.B.</t>
  </si>
  <si>
    <t>IRDOC-PP-21-0562</t>
  </si>
  <si>
    <t xml:space="preserve">Construction of C.C. Lining along Daulatpur Distry from RD-100+00 to Tail. </t>
  </si>
  <si>
    <t>IRDOC-PP-21-0563</t>
  </si>
  <si>
    <t xml:space="preserve">C.C. Lining of Nagna Distry from RD-0.00 to 82+500 </t>
  </si>
  <si>
    <t>Approved 21.09.21 (U/R)</t>
  </si>
  <si>
    <t>IRDOC-PP-21-0564</t>
  </si>
  <si>
    <t xml:space="preserve">C.C. Lining of Wagherji Distry from RD-0+00 to 58+200 </t>
  </si>
  <si>
    <t>Approved 21.09.21  (U/R)</t>
  </si>
  <si>
    <t>IRDOC-PP-21-0565</t>
  </si>
  <si>
    <t>C.C. Lining of Sorhadi Branch from RD-0 to 95</t>
  </si>
  <si>
    <t>IRDOC-PP-21-0566</t>
  </si>
  <si>
    <t>C.C. Lining of Sherwah from RD-0 to 70.50</t>
  </si>
  <si>
    <t>IRDOC-PP-21-0567</t>
  </si>
  <si>
    <t>C.C. Lining of Raj Wah from RD-0 to 55</t>
  </si>
  <si>
    <t>IRDOC-PP-21-0568</t>
  </si>
  <si>
    <t>C.C. Lining of Dadhrako Distry from RD-0 to 36.0</t>
  </si>
  <si>
    <t>IRDOC-PP-21-0569</t>
  </si>
  <si>
    <t xml:space="preserve">C.C. Lining of Sultani Branch &amp; its 6 Nos. off-taking channels. </t>
  </si>
  <si>
    <t>IRDOC-PP-21-0570</t>
  </si>
  <si>
    <t>C.C. Lining of Oderolal Branch from RD 0+000 to 201+000</t>
  </si>
  <si>
    <t>IRDOC-PP-21-0571</t>
  </si>
  <si>
    <t>Improvement of Farash Complex Existing Irrigation Network for Esured water saving for Thar Coal and the safety of Thar Coal Carrier Channel</t>
  </si>
  <si>
    <t>IRDOC-PP-21-0572</t>
  </si>
  <si>
    <t>Resettlement Action Plan; Environmental &amp; Social Management Framework Support for Akram Wah under SWAT Project.</t>
  </si>
  <si>
    <t>IRDOC-PP-21-0573</t>
  </si>
  <si>
    <t xml:space="preserve">Rehabilitation / Reconstruction Office Block; Residences of AXEN Dokri &amp; Office Block of AXEN Office Tajo Dero Sub-Division in Northern Dadu Division. </t>
  </si>
  <si>
    <t>IRDOC-PP-21-0574</t>
  </si>
  <si>
    <t>C.C. Lining along Gillispie Distry, Jatoi Distry, Nabi Bux Minor, Bakrani Minor, Larkano Minor and Fateh Wah Minor.</t>
  </si>
  <si>
    <t>IRDOC-PP-21-0575</t>
  </si>
  <si>
    <t>C.C Lining of Kandiyari Minor RD - 0 to 28</t>
  </si>
  <si>
    <t>IRDOC-PP-21-0576</t>
  </si>
  <si>
    <t>C.C Lining of Kobri Minor RD - 0 to 44 &amp; Construction of Bridge Over Mirwah Canal at RD-260 b/w Deh Jalbani Thari Mirwah</t>
  </si>
  <si>
    <t>IRDOC-PP-21-0577</t>
  </si>
  <si>
    <t>Providing Stone Pitching from RD-0+500 to RD to RD-7+500(6500) and Construction of Reatining Wall from RD-0+000 to 0+500 &amp; RD-7+000 to 8+800(2300) along Rajib Canal</t>
  </si>
  <si>
    <t>Approved 23.02.22</t>
  </si>
  <si>
    <t>IRDOC-PP-21-0578</t>
  </si>
  <si>
    <t>Construction of X-Regulators along Garhi Chand Distry RD-45, Jani Dero Distry RD-24.5, Replacement of Deck Slab and Flaxier Apron Road Bridge over B.S Feeder RD-114 and Construction of Road Bridge RD-37 Qaser Shakh and Hairo Shakh RD-8 &amp; Construction of Stone Pitching from RD-55 to 90 B.S Feeder Guddu Barrage Region</t>
  </si>
  <si>
    <t xml:space="preserve">Jacobabad &amp; Kashmore </t>
  </si>
  <si>
    <t>Total Open Canal (On-going):-</t>
  </si>
  <si>
    <t>IRDOC-PP-21-0539</t>
  </si>
  <si>
    <t>Remodeling and Rehabilitation of N. W. Canal &amp; Khirthar Branch-Total Cost Rs. 3000.00 Million (GoB Share Rs. 1000.00 Million &amp; GoS Share Rs. 2000.00 Million)</t>
  </si>
  <si>
    <t>Approved 27.04.22</t>
  </si>
  <si>
    <t>IRDOC-PP-21-0555</t>
  </si>
  <si>
    <t xml:space="preserve">Construction of Office Building cum-Rest House for Member IRSA Sindh at Islamabad. </t>
  </si>
  <si>
    <t>Islamabad</t>
  </si>
  <si>
    <t>IRDOC-PP-21-0579</t>
  </si>
  <si>
    <t>Sindh Water &amp; Agriculture Transformation (SWAT) Project.</t>
  </si>
  <si>
    <t>June-28</t>
  </si>
  <si>
    <t>IRDOC-PP-22-0550</t>
  </si>
  <si>
    <t>Raising and Strengthening along Rice Canal RD-82.5 to 83.5 RD-130 to 138 RD-148 to 151 RD-225 to 229 RD-230 to 235 RD-272 to 287 RD-314 to RD-315 RD-339 to RD-342 &amp; RD-365 in Rice Canal Division Larkana</t>
  </si>
  <si>
    <t>IRDOC-PP-22-0551</t>
  </si>
  <si>
    <t>De-silting of Rice Canal RD-80 to 82+500 RD-83 to 86 &amp; 110+00 to 220 in Rice Canal Division Larkana</t>
  </si>
  <si>
    <t>IRDOC-PP-22-0552</t>
  </si>
  <si>
    <t xml:space="preserve">Construction of DOS along Rice Canal IP &amp; NIP side (34 Nos.) in Rice Canal Division Larkana </t>
  </si>
  <si>
    <t>IRDOC-PP-22-0553</t>
  </si>
  <si>
    <t xml:space="preserve">Repair Replacement Regulator Gates of Rice Canal Division Larkana </t>
  </si>
  <si>
    <t>IRDOC-PP-22-0554</t>
  </si>
  <si>
    <t>Construction of New Road Bridge over Kalri Baghar Feeder Upper at RD-120</t>
  </si>
  <si>
    <t>IRDOC-PP-22-0555</t>
  </si>
  <si>
    <t>Painting of Main Barrage Gates and Structures of Kotri Barrage Head Works, Jamshoro &amp; Three Culverts / Small Bridges on Sheikh Gulab Minor, Village Sheikh Gulab Taluka &amp; District Dadu</t>
  </si>
  <si>
    <t>Jamshoro / Dadu</t>
  </si>
  <si>
    <t>IRDOC-PP-22-0556</t>
  </si>
  <si>
    <t>Rehabilitation of Wadhu Wah &amp; Fasadi Wah with C.C Lining and Repair of Brick Lining.</t>
  </si>
  <si>
    <t>IRDOC-PP-22-0557</t>
  </si>
  <si>
    <t>Rehabilitation of Changing of Location of Saeed Khan Pumping Station including lining of remaining reaches of Saeed Khan Distry.</t>
  </si>
  <si>
    <t>IRDOC-PP-22-0558</t>
  </si>
  <si>
    <t>Restoration/ Emergency work along Mithrao Division, Thar Division, Jamrao Division &amp; Nara Canal Division of Area Water Board Mirpurkhas</t>
  </si>
  <si>
    <t>Mirpurkhas, Sanghar, Umerkot &amp; Khairpur</t>
  </si>
  <si>
    <t>IRDOC-PP-22-0559</t>
  </si>
  <si>
    <t>Construction of Retaining wall along Chota Begari RD-17 to 23 (City Portion) and Repair of Sindh Canal Sub Division and Resident of AXEN.</t>
  </si>
  <si>
    <t>IRDOC-PP-22-0560</t>
  </si>
  <si>
    <t>Construction/ Replacement of X-Regulator Mile 28th, 37th, 56th, 58th &amp; 60 of Begari Canal Division Jacobabad.</t>
  </si>
  <si>
    <t>IRDOC-PP-22-0561</t>
  </si>
  <si>
    <t>Construction of 05 Nos. Road Bridges along Noor Wah RD-8 Koreja Sub-Branch RD-14, Eidan Wah RD-14 Begari Canal Mile 78 &amp; Eidan Distry Mile-16</t>
  </si>
  <si>
    <t>IRDOC-PP-22-0562</t>
  </si>
  <si>
    <t>Extension of Installation of Solar Tubewells in Fresh Zone of Thar Desert.</t>
  </si>
  <si>
    <t>IRDOC-PP-22-0563</t>
  </si>
  <si>
    <t>Construction of Bridge on BS Feeder RD-27 near Irrigation Colony Kashmore and Reconditioning of Bridge Desert Canal and Pat Feeder Canal near Kashmore Town and Reconstruction of Bridge at RD-24 fall Garhi Hassan near village Illahi Bux Khoso.</t>
  </si>
  <si>
    <t>IRDOC-PP-22-0564</t>
  </si>
  <si>
    <t>Construction/ Replacement of X-Regulators on Gul Distry off takes from Mile 56, Tajo Dero Branch and Lal Shahbaz Distry Off takes from 58 &amp; Bulra Distry off takes from Mile 60 of Begari Canal &amp; 9th Mile of Begari Canal</t>
  </si>
  <si>
    <t>IRDOC-PP-22-0565</t>
  </si>
  <si>
    <t>Constructing of Retaining wall Begari Canal at RD-33 L/S, Mirza Wah at Mile 12 X Regulator D/S both sides and Road Bridge Miza Wah at Mile 13.</t>
  </si>
  <si>
    <t>IRDOC-PP-22-0566</t>
  </si>
  <si>
    <t>IRDOC-PP-22-0567</t>
  </si>
  <si>
    <t>Construction of Bridges on Mirza Canal Village Raees Kabil Khan Buriro, Construction of Bridge near Al Mohsin Sarki House and Reconstruction of Bridge on Moosa Allahabad and Bridge at Dour on Fall Garhi Hassan Taluka Thull and Construction of Road Bridge Over Moosa Allahabad Channel at RD-37</t>
  </si>
  <si>
    <t>IRDOC-PP-22-0568</t>
  </si>
  <si>
    <t>Raising of Lying Supplement Minor Ex-Raj Wah Branch to Takol Branch RD-0+00 to 9+00 and Repair of Suprio Bund Sluice at RD-68 Crossing Lal Minor RD-13 is Rice Canal Division Larkana</t>
  </si>
  <si>
    <t>IRDOC-PP-22-0569</t>
  </si>
  <si>
    <t>Rehabilitation of Nasir Branch System Ex-Fuleli Canal Badin</t>
  </si>
  <si>
    <t>IRDOC-PP-22-0570</t>
  </si>
  <si>
    <t>Construction of New Head Makhdoom Sahar Pumping Station including Lining of Makhdoom Sahar Canal from RD - 22+000 to 26+00 and Stone Pitching River Side of Canal from RD - 0+000 to 10+000 De-silting of Karo Wah near Manjhand Town from RD - 0+00 to RD - 35+00 including Fresh Leveling.</t>
  </si>
  <si>
    <t>IRDOC-PP-22-0571</t>
  </si>
  <si>
    <t>Re-construction / Rectification of Modules of Sattah &amp; Malia Branch including Rehabilitation Works</t>
  </si>
  <si>
    <t>IRDOC-PP-22-0572</t>
  </si>
  <si>
    <t>Boring &amp; Installation of 15 Nos. New 2.0 Cusecs (Fresh Water) Solar Energy Tubwells &amp; Construction of Operator Quarter, Pump House, Discharge Box Approach Path &amp; Water Course for 15 No. New 2.0 Cusecs (Fresh Water) Solar Energy Tube-wells at various locations District Ghotki in Ghotki Tube-well  Division Ghotki.</t>
  </si>
  <si>
    <t>IRDOC-PP-22-0573</t>
  </si>
  <si>
    <t>C.C. Lining of Mahar Minor from RD-0 to Tail</t>
  </si>
  <si>
    <t>IRDOC-PP-22-0574</t>
  </si>
  <si>
    <t>Re-adjustment of Bed of Aqueduct crossing of Dall Distry RD - 18+300 over Indus link in Shahbaz Irrigation Division Sehwan</t>
  </si>
  <si>
    <t>IRDOC-PP-22-0575</t>
  </si>
  <si>
    <t>Sindh Climate Resilience Project - Construction of 50 Nos. of Small Dams and Lining of 110 Nos. of Ponds in Water Scarce Areas of Sindh</t>
  </si>
  <si>
    <t>June-29</t>
  </si>
  <si>
    <t>Total Open Canal (New):-</t>
  </si>
  <si>
    <t>Total Open Canal:-</t>
  </si>
  <si>
    <t>Small Dams Projects</t>
  </si>
  <si>
    <t>IRDSD-PP-14-0045</t>
  </si>
  <si>
    <t>Construction of Six (06) Nos Umeed-Jo-Wandio, Ranasar, Gotrawa, Abasar, Khane-Jo-Wandio and Khetlai Dams in Nagarparkar Area (Thar Region) (SDG # 6)</t>
  </si>
  <si>
    <t>Dadu &amp; Jamshoro</t>
  </si>
  <si>
    <t>Approved 
14.05.15</t>
  </si>
  <si>
    <t>IRDSD-PP-19-0193</t>
  </si>
  <si>
    <t xml:space="preserve">Construction of 4 Nos. Small / Recharge Dam in Small Dams Organization in Sindh (i) Lahoot Recharge Dam in Gaddap Karachi (ii) Pharpho Recharge Dam across Pharpho Nai in Upper Kohistan (iii) 02 Nos. Small Recharge Dams namely Mivo Dam and Mani Jo Wandio in Nagarparkar Area (Thar Region). </t>
  </si>
  <si>
    <t>Karachi &amp; Tharparkar</t>
  </si>
  <si>
    <t>IRDSD-FP-20-0065</t>
  </si>
  <si>
    <t>Sindh Resilence Project (Irrigation Component) for Construction of Small Dams including System for Improving Resilence - Phase II (Through Additional Financing) - (Total Cost Rs. 24,493.841 Million (IDA Share Rs. 22,652.920 Million &amp; GoS Share Rs. 1,840.921 Million)</t>
  </si>
  <si>
    <t>Approved 
09.02.21</t>
  </si>
  <si>
    <t>IRDSD-PP-21-0580</t>
  </si>
  <si>
    <t>Construction of 09 Nos. Tarries namely Saeedo Rind, Mubarak Rind, Kagio Manjhay, Chawar, Parno, Tobo, Chapper Uddin Shah, Khutkhari in Taluka Chachro Tarries in Taluka Chachro in District Tharparkar.</t>
  </si>
  <si>
    <t>Total Small Dams (On-Going) :-</t>
  </si>
  <si>
    <t>IRDSD-PP-22-0576</t>
  </si>
  <si>
    <t>Construction of Dillan Dam - II and Restoration of Downstream of Dillan Dam - I in Upper Kohistan - I Dadu</t>
  </si>
  <si>
    <t>Total Small Dams (New)</t>
  </si>
  <si>
    <t xml:space="preserve">Total Small Dams </t>
  </si>
  <si>
    <t>Total Irrigation On-going Schemes :-</t>
  </si>
  <si>
    <t>Total Irrigation New Schemes :-</t>
  </si>
  <si>
    <t>Total Irrigation Department:-</t>
  </si>
  <si>
    <t>LABOUR &amp; HUMAN RESOURCES DEPARTMENT</t>
  </si>
  <si>
    <t>Throwfor-war as on
01.07.22</t>
  </si>
  <si>
    <t>Labour &amp; Human Resources</t>
  </si>
  <si>
    <t>LHDLH_x0002_PP-21- 0581</t>
  </si>
  <si>
    <t xml:space="preserve">Strengthening of Directorate General of Labour Sindh </t>
  </si>
  <si>
    <t>LHDLH_x0002_PP-21- 0582</t>
  </si>
  <si>
    <t xml:space="preserve">Revamping  &amp; Rehabilitation of Occupational Safety &amp; Health Centre at Karachi </t>
  </si>
  <si>
    <t>LHDLH_x0002_PP-21- 0584</t>
  </si>
  <si>
    <t>Automation of all offices of Regional Directors &amp; Other Offices under Directorate General Labour, Sindh</t>
  </si>
  <si>
    <t>LHDLH_x0002_PP-21- 0585</t>
  </si>
  <si>
    <t xml:space="preserve">Rehabilitation &amp; Up-gradation of Mines Labour Welfare Primary School Jhampir </t>
  </si>
  <si>
    <t>LHDLH_x0002_PP-21- 0586</t>
  </si>
  <si>
    <t>Automation &amp; Strengthening Office of Chairman, Minimum Wages Board, Sindh</t>
  </si>
  <si>
    <t>LHDLH_x0002_PP-21- 0587</t>
  </si>
  <si>
    <t>Automation &amp; Strengthening  Offices of Court of Commissioners Workmen Compensation &amp; Authority</t>
  </si>
  <si>
    <t xml:space="preserve">Total On-going Schemes:- </t>
  </si>
  <si>
    <t>LHDLH-PP-22-0577</t>
  </si>
  <si>
    <t>Repair / Rehabilitation / Renovation / Extension of Mines Labour Welfare Primary School,  Jamshoro</t>
  </si>
  <si>
    <t>LHDLH-PP-22-0578</t>
  </si>
  <si>
    <t>Repair / Rehabilitation / Renovation of Mines Labour Welfare 10 Bedded Hospital Lakhra.</t>
  </si>
  <si>
    <t>LHDLH-PP-22-0579</t>
  </si>
  <si>
    <t>Provision of Missing / Additional Facilities  and Construction of 3 Offices for Officers of Mines Labour  Welfare Organization  and  Automation of Mines Labour Welfare Head Office at Karachi .</t>
  </si>
  <si>
    <t>LHDLH-PP-22-0580</t>
  </si>
  <si>
    <t xml:space="preserve">Construction  of  2 Additional Rooms for Medical Officers &amp; Out Door Women Patients  and Repair / Rehabilitation/ Renovation of Mines Labour Welfare Dispensary at Jhampir.  </t>
  </si>
  <si>
    <t>Total New Schemes:-</t>
  </si>
  <si>
    <t xml:space="preserve">Total Labour &amp; H.R. Deptt:- </t>
  </si>
  <si>
    <t>LAW, P.A AND PROSECUTION DEPARTMENT</t>
  </si>
  <si>
    <t>Throw- forward as on
01-07-22</t>
  </si>
  <si>
    <t xml:space="preserve">JUDICIAL </t>
  </si>
  <si>
    <t>LPDJD-PP-14-0046</t>
  </si>
  <si>
    <t>Construction of Staff Colony of Circuit Court Larkana</t>
  </si>
  <si>
    <t>Approved
26.12.14   (U/R)</t>
  </si>
  <si>
    <t>LPDJD-PP-19-0194</t>
  </si>
  <si>
    <t>Construction of Residential &amp; Studio Apartments  at Bath Island Bungalows No. 2,3 &amp; 4 Karachi (SDG # 16) (Revised)</t>
  </si>
  <si>
    <t>LPDJD-PP-15-0034</t>
  </si>
  <si>
    <t xml:space="preserve">Construction of Judges Lodge at Larkana (Revised)
Rs. 156.509 (M) Capital 
Rs. 27.551 (M) Revenue. </t>
  </si>
  <si>
    <t xml:space="preserve">Approved
3.12.20  </t>
  </si>
  <si>
    <t>0.000</t>
  </si>
  <si>
    <t>LPDJD-PP-17-0132</t>
  </si>
  <si>
    <t>Construction of Two (02) Residences for Judicial Officers / Staff Quarters at Nasirabad</t>
  </si>
  <si>
    <t>Approved
27.10.17   (U/R)</t>
  </si>
  <si>
    <t>LPDJD-PP-17-0133</t>
  </si>
  <si>
    <t>Construction of Five (05) No. Bungalows at Shahdadkot</t>
  </si>
  <si>
    <t>LPDJD-PP-17-0136</t>
  </si>
  <si>
    <t>Construction of One (01) Residence at Tangwani (SDG # 16)</t>
  </si>
  <si>
    <t>Approved
27.10.17</t>
  </si>
  <si>
    <t>LPDJD-PP-17-0137</t>
  </si>
  <si>
    <t>Construction of Three Bungalows at Gambat</t>
  </si>
  <si>
    <t>LPDJD-PP-17-0140</t>
  </si>
  <si>
    <t>Construction of Judges Bungalow (01 No.) Thana Bula Khan (SDG # 16)</t>
  </si>
  <si>
    <t>LPDPC-PP-08-0003</t>
  </si>
  <si>
    <t>Construction of officers/officials residential accommodation for the prosecutors in Sindh (SDG # 16)</t>
  </si>
  <si>
    <t>Approved
27.08.08</t>
  </si>
  <si>
    <t>Total Judicial GSH (Ongoing) :-</t>
  </si>
  <si>
    <t>LPDJD-PP-18-0019</t>
  </si>
  <si>
    <t>Construction of Residential Complex for Officers  / Officials of High Court of Sindh at Milk Plant</t>
  </si>
  <si>
    <t>LPDJD-PP-21-0588</t>
  </si>
  <si>
    <r>
      <rPr>
        <b/>
        <sz val="10"/>
        <rFont val="Times New Roman"/>
        <family val="1"/>
      </rPr>
      <t>Const: of</t>
    </r>
    <r>
      <rPr>
        <b/>
        <sz val="11"/>
        <rFont val="Times New Roman"/>
        <family val="1"/>
      </rPr>
      <t xml:space="preserve"> Huts/Rest House for the Honorable Judges of Honorable Sindh High Court of Hawks bay.</t>
    </r>
  </si>
  <si>
    <t>LPDJD-PP-22-0581</t>
  </si>
  <si>
    <t>Construction of Residences for Judicial Officers at Umerkot 
(05 Nos.)</t>
  </si>
  <si>
    <t>Total Judicial GSH (New) :-</t>
  </si>
  <si>
    <t>Total Judicial GSH(New+On-going:-</t>
  </si>
  <si>
    <t>LPDJD-PP-16-0070</t>
  </si>
  <si>
    <t>Construction of New Annexe Building No. I &amp; II (Re-Re-Revised) (C:897.717+R:60.230)</t>
  </si>
  <si>
    <t xml:space="preserve">Approved
02.02.17   </t>
  </si>
  <si>
    <t>LPDJD-PP-11-0019</t>
  </si>
  <si>
    <t>Construction of District Court Building at Kamber (Re-Revised)</t>
  </si>
  <si>
    <t>Approved
2018</t>
  </si>
  <si>
    <t>LPDJD-PP-15-0035</t>
  </si>
  <si>
    <t>Construction of District Court Building at Kashmore at Kandhkot (Revised)</t>
  </si>
  <si>
    <t>Approved
25.11.15
(U/R)</t>
  </si>
  <si>
    <t>LPDJD-PP-07-0007</t>
  </si>
  <si>
    <t>Provision of Bar Room &amp; Library in Judl: Distt: across the Sindh</t>
  </si>
  <si>
    <t>Approved
24.04.08
(U/R)</t>
  </si>
  <si>
    <t>LPDJD-PP-09-0006</t>
  </si>
  <si>
    <t>Constt: of Bar Room, Library, Canteen and Litigants / Vehicles Sheds at High Court Circuit Bench, Larkano (SDG # 16)</t>
  </si>
  <si>
    <t xml:space="preserve">Approved
11.05.10
(U/R)  </t>
  </si>
  <si>
    <t>LPDJD-PP-19-0195</t>
  </si>
  <si>
    <t>Construction of Four (04) No. Courts at Pano Aqil.(Revised)</t>
  </si>
  <si>
    <t xml:space="preserve">Approved
10.07.19 </t>
  </si>
  <si>
    <t>LPDJD-PP-17-0142</t>
  </si>
  <si>
    <t>Construction of (04 Nos) Courts  Ratodero (Revised) (SDG# 16)</t>
  </si>
  <si>
    <t>Approved
23.2.18 (U/R)</t>
  </si>
  <si>
    <t>LPDJD-PP-13-0024</t>
  </si>
  <si>
    <t>Construction of Courts (2 Nos.) at Sakrand (SDG # 16)</t>
  </si>
  <si>
    <t xml:space="preserve">Approved
17.04.14 </t>
  </si>
  <si>
    <t>LPDJD-PP-12-0037</t>
  </si>
  <si>
    <t>Construction of Judicial Complex Tharparkar Mithi</t>
  </si>
  <si>
    <t>Approved
03.05.13
(U/R)</t>
  </si>
  <si>
    <t>LPDJD-PP-15-0036</t>
  </si>
  <si>
    <t>Construction of 3 Nos. Courts  Matli (C:89.831+R:2.364)</t>
  </si>
  <si>
    <t>Approved
07.09.16
(U/R)</t>
  </si>
  <si>
    <t>LPDJD-PP-16-0071</t>
  </si>
  <si>
    <t>Construction of Court Building at Kunri, Samaro &amp; Pitharo (1 No. Each)</t>
  </si>
  <si>
    <t>LPDJD-PP-16-0073</t>
  </si>
  <si>
    <t>Construction of Judicial Complex at Sanghar
( 06 Nos. Courts)</t>
  </si>
  <si>
    <t>LPDJD-PP-16-0074</t>
  </si>
  <si>
    <t xml:space="preserve">Construction of  Courts Building (04 Nos.)  (02 Nos. at Johi, 01 No. at K.N. Shah, 01 No. at Mehar) </t>
  </si>
  <si>
    <t>LPDJD-PP-16-0075</t>
  </si>
  <si>
    <t xml:space="preserve">Construction of 01 Court Building at Taluka Mehrabpur, District Naushehro Feroze </t>
  </si>
  <si>
    <t>LPDJD-PP-16-0076</t>
  </si>
  <si>
    <t>Construction of Two Courts Building (1 ADJ &amp; 1 SCJ) (SDG # 16)</t>
  </si>
  <si>
    <t>Approved
07.09.16</t>
  </si>
  <si>
    <t>LPDJD-PP-16-0077</t>
  </si>
  <si>
    <t xml:space="preserve">Construction of Four (04) Court Building @ Naushehro Feroze (2 ADJs &amp; 2 JMs) </t>
  </si>
  <si>
    <t>Approved
07.09.16 (U/R)</t>
  </si>
  <si>
    <t>LPDJD-PP-16-0078</t>
  </si>
  <si>
    <t xml:space="preserve">Construction of Two Court Building at District Ghotki (1 ADJs &amp; 1 JM)
</t>
  </si>
  <si>
    <t>LPDJD-PP-16-0079</t>
  </si>
  <si>
    <t>Construction of Car Parking/Conference Hall/Offices/Courts/depression portion at District Court Sukkur</t>
  </si>
  <si>
    <t>Approved
25.11.16  (U/R)</t>
  </si>
  <si>
    <t>LPDJD-PP-17-0143</t>
  </si>
  <si>
    <t xml:space="preserve">Construction of 34 No. Courts at District Korangi.
Cap: Rs. 2220.366 (M) ,                     Rev: Rs. 47.236 (M)  </t>
  </si>
  <si>
    <t>LPDJD-PP-17-0144</t>
  </si>
  <si>
    <t>Construction of Judicial Complex at Sujawal (06 No. Courts)</t>
  </si>
  <si>
    <t>LPDJD-PP-17-0145</t>
  </si>
  <si>
    <t>Construction of Two (02) Court Building at Nasirabad (Revised)</t>
  </si>
  <si>
    <t>LPDJD-PP-17-0146</t>
  </si>
  <si>
    <t xml:space="preserve">Construction of Five (05) Court Building at Shahdadkot </t>
  </si>
  <si>
    <t>Approved
16.01.18 (U/R)</t>
  </si>
  <si>
    <t>LPDJD-PP-17-0147</t>
  </si>
  <si>
    <t>Construction of Two (02) Courts at MiroKhan</t>
  </si>
  <si>
    <t>Approved
27.10.17
(U/R)</t>
  </si>
  <si>
    <t>LPDJD-PP-17-0148</t>
  </si>
  <si>
    <t>Construction of Two (02) Courts at Tangwani</t>
  </si>
  <si>
    <t>Approved
27.10.17 (U/R)</t>
  </si>
  <si>
    <t>LPDJD-PP-17-0149</t>
  </si>
  <si>
    <t>Construction of One Court at Nara (SDG # 16)</t>
  </si>
  <si>
    <t>LPDJD-PP-17-0150</t>
  </si>
  <si>
    <t>Const. of 2 Court Building at Khipro (Revised) (SDG # 16)</t>
  </si>
  <si>
    <t xml:space="preserve">Approved
25.08.221 </t>
  </si>
  <si>
    <t>LPDJD-PP-19-0196</t>
  </si>
  <si>
    <t>Construction of additional Court / Record Room  for District West and Extension of Bar Room (Revised) (C:300.742+R:32.815) (SDG # 16)</t>
  </si>
  <si>
    <t xml:space="preserve">Approved
10.03.20  </t>
  </si>
  <si>
    <t>LPDJD-PP-19-0197</t>
  </si>
  <si>
    <t xml:space="preserve">Const. of Judicial Academy City Campus  at Bungalow No. 1 &amp; 2, Bath Island Karachi                                 (Cap: 275.677 + Rev: 35.962 )                                          </t>
  </si>
  <si>
    <t>Approved
27.01.20</t>
  </si>
  <si>
    <t>LPDJD-PP-19-0198</t>
  </si>
  <si>
    <t>Rehabilitation of Old Sessions Court Building / Re-Construction of Compound Wall and External Work at Judicial Complex District Badin (Revised)</t>
  </si>
  <si>
    <t>LPDJD-PP-19-0199</t>
  </si>
  <si>
    <t>Construction of Record Room alongwith Store Room &amp; Provision of Elevator / Lift Facilities and Construction of Cafeteria at High Court Circuit, Larkana
(Cap: 57.00 + Rev: 2.100)</t>
  </si>
  <si>
    <t xml:space="preserve">Approved
04.10.19 </t>
  </si>
  <si>
    <t>LPDJD-PP-21-0589</t>
  </si>
  <si>
    <t>Construction of Bar Room, Bar Library and Additional ten (10) No. Courts at District Court Building, Malir(Cap: 241.368 + Rev: 39.373)</t>
  </si>
  <si>
    <t>Karachi (Malir)</t>
  </si>
  <si>
    <t>Approved
04.01.22</t>
  </si>
  <si>
    <t>LPDPC-PP-07-0008</t>
  </si>
  <si>
    <t>Construction of offices for the Prosecutors in Sindh. (22 Nos) (SDG # 16)</t>
  </si>
  <si>
    <t>Approved
13.06.08
(U/R)</t>
  </si>
  <si>
    <t>LPDPC-PP-19-0202</t>
  </si>
  <si>
    <t>Construction of  Prosecution Office, Hyderabad over 8 Court Building 5th Floor. (SDG # 16)</t>
  </si>
  <si>
    <t>Approved
04.02.20</t>
  </si>
  <si>
    <t>LPDBG-PP-19-0203</t>
  </si>
  <si>
    <t>Construction of Administration Block of Government of Sindh Law College, Hyderabad.                                      (Cap. 51.009 + Rev. 8.901)</t>
  </si>
  <si>
    <t>MISSING / PHASED OUT</t>
  </si>
  <si>
    <t>LPDJD-PP-22-0582</t>
  </si>
  <si>
    <t>Construction of Courts (8 Nos.) at District Huderabad (ADP # )</t>
  </si>
  <si>
    <t>LPDJD-PP-22-0583</t>
  </si>
  <si>
    <t>Consrructon of one Court Building at Sujawal shifted ot Garho (Missing Scheme) (ADP # )</t>
  </si>
  <si>
    <t>LPDJD-PP-22-0584</t>
  </si>
  <si>
    <t>Consrructon of one Court Building at Thana Bula Khan i/c compound wall (Missing scheme) (ADP# 1020 /2018-19)</t>
  </si>
  <si>
    <t>LPDJD-PP-22-0585</t>
  </si>
  <si>
    <t>Construciton of underground car parking and Auditorium Hall at High Court Circuit Bench Hyderabad.</t>
  </si>
  <si>
    <t xml:space="preserve">Approved 
</t>
  </si>
  <si>
    <t>Total Judicial (GOB) (Ongoing)  :-</t>
  </si>
  <si>
    <t>LPDJD-PP-21-0590</t>
  </si>
  <si>
    <r>
      <t xml:space="preserve">Provision of Furniture &amp; Fixture throughout Sindh (59 Nos.) </t>
    </r>
    <r>
      <rPr>
        <sz val="10"/>
        <rFont val="Times New Roman"/>
        <family val="1"/>
      </rPr>
      <t>(Phase-I).</t>
    </r>
  </si>
  <si>
    <t>LPDJD-PP-21-0591</t>
  </si>
  <si>
    <r>
      <t>Conversion of</t>
    </r>
    <r>
      <rPr>
        <b/>
        <sz val="11"/>
        <rFont val="Times New Roman"/>
        <family val="1"/>
      </rPr>
      <t xml:space="preserve"> </t>
    </r>
    <r>
      <rPr>
        <b/>
        <sz val="12"/>
        <rFont val="Times New Roman"/>
        <family val="1"/>
      </rPr>
      <t>Old Annexe Building into 12 Court Building for High Court of Sindh Karachi.
Rs. 100 (M) for Capital Work 
Rs. 100 (M) for Revenue Component</t>
    </r>
  </si>
  <si>
    <t>LPDJD-PP-22-0586</t>
  </si>
  <si>
    <t>Construction of 03 Nos. Court Building at Dokri (District Larkana) (C:142.699+R:13.5)</t>
  </si>
  <si>
    <t>LPDJD-PP-22-0587</t>
  </si>
  <si>
    <t>Construction of Three (03) No. Court Buildings at Digri (C:104.170+13.50)</t>
  </si>
  <si>
    <t>LPDJD-PP-22-0588</t>
  </si>
  <si>
    <t>Construction of One Court Building at Lakhi Ghulam Shah and one Court at Khanpur (District Shikarpur)
 Civil   128.676
  Rev   09.00 (M)</t>
  </si>
  <si>
    <t>Total Judicial (GOB) (New)  :-</t>
  </si>
  <si>
    <t>Total Judicial  (GOB) :-</t>
  </si>
  <si>
    <t>Total Law  (On-going)</t>
  </si>
  <si>
    <t>Total Law (New)</t>
  </si>
  <si>
    <t>Total Law, P.A &amp; Prosecution Deptt :-</t>
  </si>
  <si>
    <t>LINING OF MAIN CANALS</t>
  </si>
  <si>
    <r>
      <rPr>
        <b/>
        <u/>
        <sz val="12"/>
        <rFont val="Times New Roman"/>
        <family val="1"/>
      </rPr>
      <t>Status</t>
    </r>
    <r>
      <rPr>
        <b/>
        <sz val="12"/>
        <rFont val="Times New Roman"/>
        <family val="1"/>
      </rPr>
      <t xml:space="preserve"> 
Date of Approval</t>
    </r>
  </si>
  <si>
    <t>Throwfor-
ward as on
01-07-22</t>
  </si>
  <si>
    <t>IRDLM-PP-17-0152</t>
  </si>
  <si>
    <t>Rehabilitation and Lining of Jamrao Canal (i) Rehabilitation of Jamrao Canal Old from Mile 0 to 49 Mile, (ii) Rehabilitation of Twin Jamrao Canal Old from Mile 0 to 59 Mile and (iii) CC Lining Jamrao Canal West from Mile 0 to 300 Tail (SDG # 6)</t>
  </si>
  <si>
    <t>Approved
14.09.17</t>
  </si>
  <si>
    <t>IRDLM-PP-21-0592</t>
  </si>
  <si>
    <t>Cement Concrete Lining of Sangro Distry System (SDG # 6)</t>
  </si>
  <si>
    <t>Approved
14.04.22</t>
  </si>
  <si>
    <t>IRDLM-PP-22-0589</t>
  </si>
  <si>
    <t>Cement Concrete Lining of Mir Minor From RD-0 to 34+500 (SDG # 6)</t>
  </si>
  <si>
    <t>IRDLM-PP-22-0590</t>
  </si>
  <si>
    <t>C.C Lining of Jiskani Distry-I from RD- 000 to 46+500 RDs (SDG # 6)</t>
  </si>
  <si>
    <t>N.Feroze &amp; S.B.A</t>
  </si>
  <si>
    <t>IRDLM-PP-22-0591</t>
  </si>
  <si>
    <t>C.C Lining of Menglo Minor from RD- 0.000 to 38+200 (SDG # 6)</t>
  </si>
  <si>
    <t>IRDLM-PP-22-0592</t>
  </si>
  <si>
    <t>C.C Lining of Lundki from RD-00 to Tail and Gachero Minor from RD-00 to 14+500 (SDG # 6)</t>
  </si>
  <si>
    <t>IRDLM-PP-22-0593</t>
  </si>
  <si>
    <t>C.C Lining of Landhi-I Minor from RD-0 to 25+400 in Tando Allahyar Sub-Division (SDG # 6)</t>
  </si>
  <si>
    <t>IRDLM-PP-22-0594</t>
  </si>
  <si>
    <t>Cement Concrete Lining along Dalipota-Minor from RD-0+000 to 45+100 (SDG # 6)</t>
  </si>
  <si>
    <t>IRDLM-PP-22-0595</t>
  </si>
  <si>
    <t xml:space="preserve">Cement Concrete Lining of Shahpur Minor from RD-0+000 to RD-15+000 (SDG # 6) </t>
  </si>
  <si>
    <t>IRDLM-PP-22-0596</t>
  </si>
  <si>
    <t>Cement Concrete Lining of Kunner-II Distry from RD-0+000 to RD-21+000 (SDG # 6)</t>
  </si>
  <si>
    <t>IRDLM-PP-22-0597</t>
  </si>
  <si>
    <t xml:space="preserve">C.C Lining of Johi Branch From 0.00 Mile to 28.0 mile (SDG # 6) </t>
  </si>
  <si>
    <t>IRDLM-PP-22-0598</t>
  </si>
  <si>
    <t>Cement Concrete Lining of Sherkhan Distry from RD-0+000 to 60+000 (SDG # 6)</t>
  </si>
  <si>
    <t>IRDLM-PP-22-0599</t>
  </si>
  <si>
    <t xml:space="preserve">Cement Concrete Lining of Begna Distry from RD-0+000 to 64+500 (SDG # 6) </t>
  </si>
  <si>
    <t>IRDLM-PP-22-0600</t>
  </si>
  <si>
    <t>Cement Concrete Lining of Masoodi Distry RD-0.00 to Tail (SDG # 6)</t>
  </si>
  <si>
    <t>IRDLM-PP-22-0601</t>
  </si>
  <si>
    <t>Cement Concrete Lining from Head to Tail of Attarki Minor and Bhorga Minor (SDG # 6)</t>
  </si>
  <si>
    <t>IRDLM-PP-22-0602</t>
  </si>
  <si>
    <t>Cement Concrete Lining from Head to Tail of Karampur Distry and Ghar Marho Distry (SDG # 6)</t>
  </si>
  <si>
    <t>IRDLM-PP-22-0603</t>
  </si>
  <si>
    <t xml:space="preserve">Cement Concrete Lining of Inam &amp; Abad Minor from RD-0.00 to 32 &amp; 2 RDs (SDG # 6) </t>
  </si>
  <si>
    <t>IRDLM-PP-22-0604</t>
  </si>
  <si>
    <t>Cement Concrete Lining of Jherruk Distry from RD-0+000 to Tail (SDG # 6)</t>
  </si>
  <si>
    <t>IRDLM-PP-22-0605</t>
  </si>
  <si>
    <t>Cement Concrete Lining from Head to Tail of Ghar Machi Minor, Hala Minor, Sonada Distry (SDG # 6)</t>
  </si>
  <si>
    <t>IRDLM-PP-22-0606</t>
  </si>
  <si>
    <t>Cement Concrete Lining of Ghadap Branch from RD-0+000 to 47+100 (SDG # 6)</t>
  </si>
  <si>
    <t>IRDLM-PP-22-0607</t>
  </si>
  <si>
    <t>Cement Concrete Lining along Padhar Minor from RD-0+00 to 43+350 (SDG # 6)</t>
  </si>
  <si>
    <t>IRDLM-PP-22-0608</t>
  </si>
  <si>
    <t>Cement Concrete Lining along Shadi Wah Small from RD-0+000 to 51+500 (SDG # 6)</t>
  </si>
  <si>
    <t>IRDLM-PP-22-0609</t>
  </si>
  <si>
    <t>Cement Concrete Lining of Bulri Distry from RD 0 to 62.400 (SDG # 6)</t>
  </si>
  <si>
    <t>IRDLM-PP-22-0610</t>
  </si>
  <si>
    <t>Cement Concrete Lining of Shorki Minor RD-0 to 53.200 (SDG # 6)</t>
  </si>
  <si>
    <t>IRDLM-PP-22-0611</t>
  </si>
  <si>
    <t>Cement Concrete Lining of Nasrat Canal from RD-218+000 to 316+100 (SDG # 6)</t>
  </si>
  <si>
    <t>IRDLM-PP-22-0612</t>
  </si>
  <si>
    <t>Cement Concrete Lining of Patni Distry from RD-0+000 to 72+400 (SDG # 6)</t>
  </si>
  <si>
    <t>IRDLM-PP-22-0613</t>
  </si>
  <si>
    <t>C.C Lining Along Faiz Ganj Wah 80 to 163+ / CC Lining of Halepota Minor from RD-0+00 to 9+400 &amp; CC Lining of Ali Nawaz Wah from RD.64+ to 139+200 (SDG # 6)</t>
  </si>
  <si>
    <t>IRDLM-PP-22-0614</t>
  </si>
  <si>
    <t>Cement Concrete Lining of Husri Distry from RD-18+500 to 37+000 (SDG # 6)</t>
  </si>
  <si>
    <t>IRDLM-PP-22-0615</t>
  </si>
  <si>
    <t>C.C Lining along Sunni Guni Branch Ex-Akram Wah and Rehabilitation of its Regulating Structures (SDG # 6)</t>
  </si>
  <si>
    <t>Total Lining of Main Canals  (Ongoing) :-</t>
  </si>
  <si>
    <t>IRDLM-PP-22-0616</t>
  </si>
  <si>
    <t>Lining of Adio Distry and Khoski Minor (SDG # 6)</t>
  </si>
  <si>
    <t>IRDLM-PP-22-0617</t>
  </si>
  <si>
    <t>C.C Lining of Toori Minor Head to Tail (SDG # 6)</t>
  </si>
  <si>
    <t>IRDLM-PP-22-0618</t>
  </si>
  <si>
    <t>Cement concret Lining of Daleri Distry system (SDG # 6)</t>
  </si>
  <si>
    <t>IRDLM-PP-22-0619</t>
  </si>
  <si>
    <t>Cement Concrete Lining of Geri Minor from RD-0 to 30+500 (SDG # 6)</t>
  </si>
  <si>
    <t>IRDLM-PP-22-0620</t>
  </si>
  <si>
    <t>C.C Lining of Nabisar Branch (SDG # 6)</t>
  </si>
  <si>
    <t>IRDLM-PP-22-0621</t>
  </si>
  <si>
    <t>C.C Lining Sarfaraz Branch RD-0+00 to 46+00 (SDG # 6)</t>
  </si>
  <si>
    <t>IRDLM-PP-22-0622</t>
  </si>
  <si>
    <t>C.C Lining Chang Minor RD+00 to 34+600 (SDG # 6)</t>
  </si>
  <si>
    <t>IRDLM-PP-22-0623</t>
  </si>
  <si>
    <t>C.C Lining Chach Minor RD+00 to 21+200 (SDG # 6)</t>
  </si>
  <si>
    <t>IRDLM-PP-22-0624</t>
  </si>
  <si>
    <t>C.C Lining of Jagir Minor from RD 0.0 to 22.092 in Southern Dadu Division (SDG # 6)</t>
  </si>
  <si>
    <t>IRDLM-PP-22-0625</t>
  </si>
  <si>
    <t>C.C Lining of Chitti Minor RD-0 to 33 (SDG # 6)</t>
  </si>
  <si>
    <t>IRDLM-PP-22-0626</t>
  </si>
  <si>
    <t>C.C Lining Khairpur Feeder East Canal RD-12.8 to 42.8 (SDG # 6)</t>
  </si>
  <si>
    <t>IRDLM-PP-22-0627</t>
  </si>
  <si>
    <t>C.C Lining of Ahmedpur Minor RD-0 to 15 Abad Minor RD-0 to 24 and Piryalo Minor RD-0 to 38.500 (SDG # 6)</t>
  </si>
  <si>
    <t>IRDLM-PP-22-0628</t>
  </si>
  <si>
    <t>Construction of C.C. Lining of Tanwary Distry RD.0 to 110 (SDG # 6)</t>
  </si>
  <si>
    <t>IRDLM-PP-22-0629</t>
  </si>
  <si>
    <t>Construction of C.C. Lining of Gul Shah Distry RD-0 to 60 (SDG # 6)</t>
  </si>
  <si>
    <t>IRDLM-PP-22-0630</t>
  </si>
  <si>
    <t>Construction of C.C. Lining of Let Minor from RD-0+00 to 59+00 and Poran Minor RD - 0+00 to 13+800</t>
  </si>
  <si>
    <t>IRDLM-PP-22-0631</t>
  </si>
  <si>
    <t>Construction of C.C. Lining of Hyderabad Branch from RD-0+000 to 87+500 at Ex-Rohri Main Canal</t>
  </si>
  <si>
    <t>IRDLM-PP-22-0632</t>
  </si>
  <si>
    <t>Lining of Nendhra Minor from Bangli Regulator Jam Branch Tando Adam Sub-Division-I Hala Division Rohri Circle</t>
  </si>
  <si>
    <t>IRDLM-PP-22-0633</t>
  </si>
  <si>
    <t>Block Allocation for Lining of Canals (SDG # 6)</t>
  </si>
  <si>
    <t>Total Lining of Main Canals (New)</t>
  </si>
  <si>
    <t>Total Lining of Main Canals</t>
  </si>
  <si>
    <t>LIVESTOCK &amp; FISHERIES DEPARTMENT</t>
  </si>
  <si>
    <t>LIVESTOCK</t>
  </si>
  <si>
    <t>Animal Husbandry</t>
  </si>
  <si>
    <t xml:space="preserve">  </t>
  </si>
  <si>
    <t>LFDAH-PP-18-0023</t>
  </si>
  <si>
    <t>Establishment of Cattle Colony at Shikarpur (C: 590.950 + R: 18.407) (SDG #2)</t>
  </si>
  <si>
    <t>Approved 19.02.19</t>
  </si>
  <si>
    <t>LFDAH-PP-11-0020</t>
  </si>
  <si>
    <t>Establishment of Bhambhore Dairy Village and Processing Zone for Meat Animals with Public Private Participation at District Thatta 
(C: 2428.830 + R: 372.000) (SDG #2)</t>
  </si>
  <si>
    <t>Approved 
30.03.12</t>
  </si>
  <si>
    <t>LFDAH-PP-11-0021</t>
  </si>
  <si>
    <t>Establishment of Cattle Colonies with District and Private Participation Phase-I (Revised on 23.01.12)                                                                                                                                                                                                                                                           (C: 1377.272 + R : 64.178)(SDG #2)</t>
  </si>
  <si>
    <t>Khairpur, Tharparkar &amp; Umerkot</t>
  </si>
  <si>
    <t>Approved 
20.02.07</t>
  </si>
  <si>
    <t>LFDAH-PP-09-0007</t>
  </si>
  <si>
    <t>Expansion  of Poultry Hatcheries &amp; Backyard Farming in Sindh including Poultry Controlled Atmosphere Shed (Revised on 17.06.10) (N.Feroze, Ghotki, Kashmore, Tharparkar, Umerkot &amp; Karachi) (C:125.591 + R:121.785) (SDG # 2)</t>
  </si>
  <si>
    <t>Approved 
23.01.10</t>
  </si>
  <si>
    <t>LFDAH-PP-14-0048</t>
  </si>
  <si>
    <t>Introduction of High Yielding Boer Goat Breed in Sindh ( Khairpur, Larkana, Hyderabad, Matiari, SBA, T. Allahyar, Badin &amp; Umerkot)                                                                                                                                                                               (R: 59.500) (SDG #5)</t>
  </si>
  <si>
    <t>Approved 
04.05.15</t>
  </si>
  <si>
    <t>LFDAH-PP-16-0080</t>
  </si>
  <si>
    <t>Pilot Project on Establishment of Mobile Artificial Insemination &amp; Extension Service Units in Sindh (Phase-I), (Sukkur, Shikarpur, Jacobabad, Sanghar, Dadu, Jamshoro &amp; Sujawal)                                                                                   (R: 73.673)(SDG #2)</t>
  </si>
  <si>
    <t>Approved 
19.08.16</t>
  </si>
  <si>
    <t>LFDAH-PP-19-0217</t>
  </si>
  <si>
    <t>Establishment of Sindh Institute of Animal Health at Karachi
(C:176.199 + R.40.780) (SDG #13)</t>
  </si>
  <si>
    <t xml:space="preserve">  Karachi</t>
  </si>
  <si>
    <t>Approved 
12.05.20</t>
  </si>
  <si>
    <t>June, 23</t>
  </si>
  <si>
    <t>LFDAH-PP-21-0593</t>
  </si>
  <si>
    <t>Establishment of Veterinary Centres in Sindh - Phase-II (SBA, Shikarpur, Tharparkar, T.M.Khan, Larkano, Ghotki, Dadu &amp; Khairpur)
(C:69.614 + R:30.250) (SDG # 2)</t>
  </si>
  <si>
    <t>Approved 
06.09.21</t>
  </si>
  <si>
    <t>LFDAH-PP-21-0594</t>
  </si>
  <si>
    <t>Switching Traditional / Conventional Livestock Farming to Contemporary (R:131.970) (SDG #2)</t>
  </si>
  <si>
    <t>Larkano, Ghotki, SBA, Dadu &amp; Jamshoro</t>
  </si>
  <si>
    <t>Approved 
15.07.21</t>
  </si>
  <si>
    <t>LFDAH-PP-21-0595</t>
  </si>
  <si>
    <t>Establishment of Rural / Backyard Poultry farming in District Ghotki &amp; Larkano (R: 99.995) (SDG #2)</t>
  </si>
  <si>
    <t>Ghotki &amp; Larkano</t>
  </si>
  <si>
    <t>Approved 
29.07.21</t>
  </si>
  <si>
    <t>LFDAH-PP-21-0596</t>
  </si>
  <si>
    <t>Save Buffalo Calves (R:407.878) Karachi, Badin, Hyderabad, Dadu, Sukkur, Khairpur, Ghotki, Larkano, Kamber at S. Kot, Kashmore at K. Kot, Shikarpur &amp; Jacobabad (SDG #7)</t>
  </si>
  <si>
    <t>Approved 
26.10.21</t>
  </si>
  <si>
    <t>LFDAH-PP-21-0597</t>
  </si>
  <si>
    <t>Fattening of Calves (R:222.110) (Jamshoro, SBA, Dadu, Sukkur, Khairpur, Ghotki, Larkano, Kamber at S.Kot, Kashmore at K.Kot, Shikarpur &amp; Jacobabad (SDG #2)</t>
  </si>
  <si>
    <t>LFDAH-PP-21-0598</t>
  </si>
  <si>
    <t>Establishment of Animal &amp; Fisheries Complex at Korangi, Karachi (C:79.984+R: 20.00) (SDG #2)</t>
  </si>
  <si>
    <t>Karachi (K)</t>
  </si>
  <si>
    <t>Approved 
30.03.22</t>
  </si>
  <si>
    <t>LFDAH-PP-21-0599</t>
  </si>
  <si>
    <t>Establishment of Animal Science Complex at Larkana (C:60.000 + R:20.000) (SDG # 2)</t>
  </si>
  <si>
    <t>Approved 
26.11.21</t>
  </si>
  <si>
    <t>LFDAH-PP-21-0601</t>
  </si>
  <si>
    <t>Revitalization of Abandoned Farms of Livestock Department at Umerkot and T. Allahyar
(C:19.994 + R:30.000) (SDG #2)</t>
  </si>
  <si>
    <t>Umerkot &amp; T. A. Yar</t>
  </si>
  <si>
    <t>Total Animal Husbandry (Ongoing)</t>
  </si>
  <si>
    <t>LFDAH-PP-21-0600</t>
  </si>
  <si>
    <t>Up-Gradation of Veterinary Laboratories in Sindh for Detection and Handling of Corona and other Zoonotic Viruses. (R:300.00)(SDG# 2)</t>
  </si>
  <si>
    <t>LFDAH-PP-22-0634</t>
  </si>
  <si>
    <t>Establishment of Veterinary Centres in Sindh (Phase-III) 
(N.Feroze, Jacobabad, Kambar Shahdadkot, M.Khas, Ghotki, Larkana, Matiari, Umerkot, Tharparkar and Badin (C: 84.000 + R: 15.000)</t>
  </si>
  <si>
    <t>LFDAH-PP-22-0635</t>
  </si>
  <si>
    <t>Establishment of  Foot &amp; Mouth Disease Free Zones (Phase-I)(R: 99.500)</t>
  </si>
  <si>
    <t>LFDAH-PP-22-0636</t>
  </si>
  <si>
    <t>Establishment of Rabies Vaccine Production Facility                                 (C: 68.500 + R: 81.400)</t>
  </si>
  <si>
    <t>LFDAH-PP-22-0637</t>
  </si>
  <si>
    <t>Strengthening of Semen Production Unit Tandojam (C: 10.000 + R: 110.000)</t>
  </si>
  <si>
    <t>LFDAH-PP-22-0638</t>
  </si>
  <si>
    <t>Installation of Liquid Nitrogen Gas Bouzers (Phase-II) (R: 90.000)</t>
  </si>
  <si>
    <t>Hyderabad, M.Khas &amp; SBA</t>
  </si>
  <si>
    <t>LFDAH-PP-22-0639</t>
  </si>
  <si>
    <t>Conservation and Improvement of Indigenous Livestock Resource of Kankrej Cow Breed.                                 (C: 30.000 + R: 60.000)</t>
  </si>
  <si>
    <t>LFDAH-PP-22-0640</t>
  </si>
  <si>
    <t>Provision of fodder seeds, saplings to progressive farmers for promotion of fodder in Sindh (R: 80.000)</t>
  </si>
  <si>
    <t>LFDAH-PP-22-0641</t>
  </si>
  <si>
    <t xml:space="preserve">Strengthening of District / Taluka Animal Hospitals in Sindh (Karachi, Hyderabad, N.Feroze, Larkana, SBA, M.Khas, Sukkur, Matiari, Thatta and Tharparkar (R: 80.000) </t>
  </si>
  <si>
    <t>LFDAH-PP-22-0642</t>
  </si>
  <si>
    <t>Progeny testing and milk recoding program Thatta, Badin, T.M Khan, T.A Yar, Matiari &amp; Hyderabad                                                (C: 0.000 + R: 90.000)</t>
  </si>
  <si>
    <t>LFDAH-PP-22-0643</t>
  </si>
  <si>
    <t>Rehabilitation of existing Veterinary Hospitals/ Dispensaries/ Centres/ Buildings in Sindh (Karachi, Hyderabad, Sukkur, Larkana, Tharparkar, Sanghar, Shikarpur, Dadu, N. Feroze &amp; Ghotki).(C:80.000+R:20.000)</t>
  </si>
  <si>
    <t>Animal Husbandry (New Schemes)</t>
  </si>
  <si>
    <t>Total Animal Husbandry :-</t>
  </si>
  <si>
    <t>FISHERIES (On-going Schemes)</t>
  </si>
  <si>
    <t>LFDFR-PP-17-0154</t>
  </si>
  <si>
    <r>
      <t xml:space="preserve">Rehabilitation &amp; Renovation of Karachi Fish Harbour - External Services (Revised on 02.11.16 &amp; Re-revised on 21.03.18) (C: 1374.147 +R: 242.237) </t>
    </r>
    <r>
      <rPr>
        <b/>
        <sz val="11"/>
        <rFont val="Times New Roman"/>
        <family val="1"/>
      </rPr>
      <t>(SDG #14)</t>
    </r>
  </si>
  <si>
    <t>Approved
26.07.13</t>
  </si>
  <si>
    <t>LFDFR-PP-06-0002</t>
  </si>
  <si>
    <t>Strengthening and Improvement of Fish and Shrimp Hatcheries in Sindh (Karachi, Thatta, Badin, Dadu, N.Feroze, Shikarpur &amp; Sukkur) (C: 579.963 + R: 204.068) (SDG #2)</t>
  </si>
  <si>
    <t>Approved 
28.04.07</t>
  </si>
  <si>
    <t>LFDFR-PP-11-0022</t>
  </si>
  <si>
    <t>Rehabilitation of Pilot Shrimp Farm Garho as Training &amp; Research Centre (C: 118.044 + R: 143.748) (SDG #2)</t>
  </si>
  <si>
    <t>Approved 
08.09.11</t>
  </si>
  <si>
    <t>LFDFR-PP-06-0003</t>
  </si>
  <si>
    <t>Model Village for Fishermen at Hawksbay, Zero Point Badin, Manchar lake &amp; Keenjhar lake Thatta (C:430.295 + R: 51.530) (SDG #11)</t>
  </si>
  <si>
    <t>Badin, Dadu &amp; Thatta</t>
  </si>
  <si>
    <t>Approved 
19.01.07</t>
  </si>
  <si>
    <t>LFDFR-PP-16-0081</t>
  </si>
  <si>
    <t>Completion of Missing Schemes of Livestock &amp; Fisheries Department (Hyd., M.Khas, Thatta, T.M. Khan, Sanghar &amp; Jamshoro) (C:82.074 + R:2.000) (SDG #2)</t>
  </si>
  <si>
    <t xml:space="preserve">Approved 
21.09.16 </t>
  </si>
  <si>
    <t>LFDFR-PP-21-0602</t>
  </si>
  <si>
    <t>Establishment of Fisheries Facilitation Centres in Sindh (C: 80.000 + R: 20.000) (SDG #2)</t>
  </si>
  <si>
    <t>Hyderabad, SBA &amp; Larkana</t>
  </si>
  <si>
    <t>Approved
30.03.22</t>
  </si>
  <si>
    <t>LFDFR-PP-21-0603</t>
  </si>
  <si>
    <t>Introduction of Saline Fish Seed Production for Aquaculture Development in Sindh (R: 80.000) (SDG # 2)</t>
  </si>
  <si>
    <t>LFDFR-PP-21-0604</t>
  </si>
  <si>
    <t>Introduction of Refrigerated Sea Water (RSW) System  in Fishing Vessels for Quality Fish by reduction Post Harvest losses (R:74.771)(SDG #2)</t>
  </si>
  <si>
    <t>LFDFR-PP-21-0605</t>
  </si>
  <si>
    <t>Up-Gradation &amp; Renovation of Floating Jetties in District Thatta and Sujawal (Phase-II) (R:99.846) (SDG  #2)</t>
  </si>
  <si>
    <t xml:space="preserve">Thatta &amp; Sujawal </t>
  </si>
  <si>
    <t>LFDFR-PP-21-0606</t>
  </si>
  <si>
    <t>Introduction of Bio-Floc Aquaculture in Sindh (Jamshoro, Thatta, Badin, Sujawal, TM Khan, Ghotki &amp; Larkana) (R: 100.000) (SDG #2)</t>
  </si>
  <si>
    <t>Approved 
05.10.21</t>
  </si>
  <si>
    <t>Total Fisheries (Ongoing) :-</t>
  </si>
  <si>
    <t>FISHERIES</t>
  </si>
  <si>
    <t>LFDFR-PP-22-0644</t>
  </si>
  <si>
    <t>Small Scale Community Based Aquaculture in the Coastal Area of Sindh (C: 0.000 + R: 250.000)</t>
  </si>
  <si>
    <t>LFDFR-PP-22-0645</t>
  </si>
  <si>
    <t>Provision of fish ponds to local communities (C: 0.000 + R: 100.000) (Thatta, Badin, Sujawal, T.M.Khan, Sanghar, Hyderabad, Dadu, Jamshoro, SBA, Sukkur, Larkano, Ghotki, Shikarpur, N.Feroze, J'Abad, Kamber &amp; Kashmore)</t>
  </si>
  <si>
    <t>Total Fisheries (New Schemes)</t>
  </si>
  <si>
    <t>Total Fisheries :-</t>
  </si>
  <si>
    <t>Total Livestock &amp; Fisheries (Ongoing) :-</t>
  </si>
  <si>
    <t>Total Livestock &amp; Fisheries (New) :-</t>
  </si>
  <si>
    <t>Total Livestock &amp; Fisheries :-</t>
  </si>
  <si>
    <t>LOCAL GOVERNMENT &amp; HTP DEPARTMENT</t>
  </si>
  <si>
    <t>Throwfwd as on
01.07.22</t>
  </si>
  <si>
    <t>LOCAL GOVERNMENT</t>
  </si>
  <si>
    <t>WATER SUPPLY &amp; SANITATION</t>
  </si>
  <si>
    <t>LGDWS-PP-14-0049</t>
  </si>
  <si>
    <t>Up-gradation of Dhabeji Pumping Station (SDG # 6)</t>
  </si>
  <si>
    <t>Approved
22.04.15</t>
  </si>
  <si>
    <t>LGDWS-PP-14-0050</t>
  </si>
  <si>
    <t>65 MGD Additional Water Supply upto High Point (Forebay) Phase-I(SDG # 6)</t>
  </si>
  <si>
    <t>Approved
07.04.22</t>
  </si>
  <si>
    <t>LGDWS-PP-14-0051</t>
  </si>
  <si>
    <t>Sewerage System (Phase-II) Works at Taluka Qasimabad Hyderabad (SDG # 6)</t>
  </si>
  <si>
    <t>LGDWS-PP-12-0038</t>
  </si>
  <si>
    <t>Construction of (55 Nos) Tough Tiles / Paver roads and drainage schemes in District Kashmore (SDG # 6)</t>
  </si>
  <si>
    <t>Approved
24.05.13</t>
  </si>
  <si>
    <t>LGDWS-PP-13-0025</t>
  </si>
  <si>
    <t>Providing Water Supply &amp; Drainage schemes at various places of District SBA (SDG # 6)</t>
  </si>
  <si>
    <t>Approved
16.04.14</t>
  </si>
  <si>
    <t>LGDWS-PP-20-0066</t>
  </si>
  <si>
    <t>Larkano Development Plan (SDG # 6) (Revised on 09.10.20)</t>
  </si>
  <si>
    <t>Approved
24.10.14</t>
  </si>
  <si>
    <t>LGDWS-PP-16-0084</t>
  </si>
  <si>
    <t>Installation of Paver Blocks at various streets of City Khairpur (SDG # 6)</t>
  </si>
  <si>
    <t>Approved
5-11-2021 (Revised)</t>
  </si>
  <si>
    <t>LGDWS-PP-16-0085</t>
  </si>
  <si>
    <t>Allocation for land acquisition for K-IV Project (SDG # 6)</t>
  </si>
  <si>
    <t>Approved
30.05.17</t>
  </si>
  <si>
    <t>LGDWS-PP-16-0086</t>
  </si>
  <si>
    <t>Sewerage System Phase-III works for Qasimabad under 25 years Master Plan (SDG # 6)</t>
  </si>
  <si>
    <t>Approved
16.05.17</t>
  </si>
  <si>
    <t>LGDWS-PP-17-0155</t>
  </si>
  <si>
    <t>Revamping of Gujjar Nallah including Service road (SDG # 6)</t>
  </si>
  <si>
    <t>LGDWS-PP-17-0156</t>
  </si>
  <si>
    <t>Revamping of Mehmoodabad Nallah from Malir Bund / KPT Flyover to Mehmoodabad (SDG # 6) (Revised)</t>
  </si>
  <si>
    <t xml:space="preserve">Approved
27-4-2022
</t>
  </si>
  <si>
    <t>LGDWS-PP-17-0157</t>
  </si>
  <si>
    <t>Providing of 10 Nos. Suction Machines and 10 Nos. High Pressure Jetting Machines including Up-gradation of existing machines for improvement of Sewer work in different Districts of Karachi (SDG # 6)</t>
  </si>
  <si>
    <t>LGDWS-PP-17-0159</t>
  </si>
  <si>
    <t>Providing &amp; Laying Water supply pipe lines from Umer Sons to Old Thano for improvement of Water Supply schemes of Murad Memon, Jam Goth, Mullah Essa Goth and Old Thano District Malir, Karachi (SDG # 6) (Revised)</t>
  </si>
  <si>
    <t xml:space="preserve">Approved
13.05.22 </t>
  </si>
  <si>
    <t>LGDWS-PP-17-0165</t>
  </si>
  <si>
    <t>Drainage and Water supply scheme for Dambalo, District Badin (SDG # 6)</t>
  </si>
  <si>
    <t>LGDWS-PP-17-0170</t>
  </si>
  <si>
    <t>Construction of road, retaining wall, drain Nallah i/c prestressed bridge along right side of old Phuleli canal from Preetabad bridge to Darya khan Pumping Station crossing Ghanghra Mori road Mile 0/0-2/6 (SDG # 6)</t>
  </si>
  <si>
    <t>LGDWS-PP-22-0646</t>
  </si>
  <si>
    <t xml:space="preserve">Rehabilitation of Northern Sewage Treatment Plant (SDG#6) </t>
  </si>
  <si>
    <t>Approved
08.11.17</t>
  </si>
  <si>
    <t>LGDWS-PP-22-0647</t>
  </si>
  <si>
    <t>P/L/J testing of 60" Dia PE Pipe Water Supply Raising Main From Cananl Intake Pumping Station to Pre-Settlement Lagoons i/c Interconnection and Allied Works, Hyderabad (SDG#6)</t>
  </si>
  <si>
    <t>LGDWS-PP-16-0087</t>
  </si>
  <si>
    <t>Rehabilitation of Water Supply System By Providing &amp; Laying 16” Dia M.S Pipe from 48” Dia Pipe To Kashmir Road to Corporation Gate for Improvement of Water Supply System Mehmoodabad, Chanesar Goth, Azam Basti in Jamshed Town, Karachi  (Revised)</t>
  </si>
  <si>
    <t xml:space="preserve">Approved
14-12-2021 </t>
  </si>
  <si>
    <t>LGDWS-PP-17-0176</t>
  </si>
  <si>
    <t>Construction of Filter Plant at Hussainabad (SDG # 6)</t>
  </si>
  <si>
    <t>Approved
21.11.17</t>
  </si>
  <si>
    <t>LGDWS-PP-17-0178</t>
  </si>
  <si>
    <t>Improvement of Drainage System of Sukkur City (Revised)</t>
  </si>
  <si>
    <t xml:space="preserve">Approved
07-04-2022 </t>
  </si>
  <si>
    <t>LGDWS-PP-20-0067</t>
  </si>
  <si>
    <t>Phase-I of 25 years Sewerage/ Drainage Master Plan of Mirpurkhas (Revised on 01.4.21)</t>
  </si>
  <si>
    <t xml:space="preserve">Approved
09.12.16 </t>
  </si>
  <si>
    <t>LGDWS-PP-20-0068</t>
  </si>
  <si>
    <t>Phase-I of 25 years Sewerage, Drainage, Water Supply System &amp; Roads System &amp; Road Master Plan, Taluka Matli, District Badin. (Revised on 06.05.21)</t>
  </si>
  <si>
    <t xml:space="preserve">Approved
08.2.17
</t>
  </si>
  <si>
    <t>LGDWS-PP-17-0179</t>
  </si>
  <si>
    <t xml:space="preserve">Rehabilitation of 400 MGD Presettlement Lagoons Construction of Settlement lagoons Canstruction of Security /Boundary Wall &amp; Guard Post at Jamshoro road Hyderabad </t>
  </si>
  <si>
    <t>Approved
01.06.18</t>
  </si>
  <si>
    <t>LGDWS-PP-17-0180</t>
  </si>
  <si>
    <t>Rehabilitatioion of the existing distribution system in Hyderabad (Providing Lyaing Jointing &amp; Testing 4", 6", 8" 12", 20" and 24" dia MS / PE Pipe replecement / by Passing the faulty and damaged water supply lines to aviod contamination in Taluka City Latifabad and Qasimabad Hyderabad)</t>
  </si>
  <si>
    <t>LGDWS-PP-18-0024</t>
  </si>
  <si>
    <t>Preparatory Studies &amp; Establishment of PIU for Karachi Water &amp; Sewerage Services Improvement Project (KWSSIP) to be Funded by the World bank/AIIB Gos</t>
  </si>
  <si>
    <t>Approved
19.02.19</t>
  </si>
  <si>
    <t>LGDWS-PP-17-0181</t>
  </si>
  <si>
    <t>CC Block Roads in Various Villages of Qasimabad PS-47 (SDG # 9)</t>
  </si>
  <si>
    <t>Approved
08.12.17</t>
  </si>
  <si>
    <t>LGDWS-PP-19-0220</t>
  </si>
  <si>
    <t>Construction of 06 MGD Rapid Gravity Water Treatment Plant of Latifabad No. 4, Hyderabad.</t>
  </si>
  <si>
    <t xml:space="preserve">Approved
18.07.19 </t>
  </si>
  <si>
    <t>LGDWS-PP-17-0182</t>
  </si>
  <si>
    <t xml:space="preserve">Improvement &amp; Enhancement of Sewerage System in Taluka City Area District Hyderabad </t>
  </si>
  <si>
    <t>LGDWS-PP-19-0221</t>
  </si>
  <si>
    <t>Up-gradation of NEK (P&amp;F) K-II &amp; K-III Pumping Station and Filter Plant District Malir</t>
  </si>
  <si>
    <t>Approved
12.05.20</t>
  </si>
  <si>
    <t>LGDWS-PP-19-0222</t>
  </si>
  <si>
    <t>Up-gradation of Hub Pumping Station and Hub Filter Plant, Manghopir road, District West, Karachi</t>
  </si>
  <si>
    <t>Approved
17.03.20</t>
  </si>
  <si>
    <t>LGDWS-PP-19-0223</t>
  </si>
  <si>
    <t>Up-gradation of old and new Pumping stations of Gharo, District Thatta</t>
  </si>
  <si>
    <t>LGDWS-PP-19-0224</t>
  </si>
  <si>
    <t>Up-gradation Dumlotee Pumping Station Gadap Town, District Malir</t>
  </si>
  <si>
    <t>LGDWS-FP-19-0227</t>
  </si>
  <si>
    <t>Karachi Water &amp; Sewerage Services Improvement Project (KWSSIP) Phase-I. (Total Cost Rs.14,729.11 Million (US $ 105.210 Million)), World Bank Share Rs. 5,891.664 Million (US $ 42.084 Million),  AIIB Share Rs. 5,891.644 Million (US $ 42.084 Million) and GoS Share Rs. 2,945.822 Million (US $ 21.042 Million)</t>
  </si>
  <si>
    <t>LGDWS-FP-20-0069</t>
  </si>
  <si>
    <t>Environmental, Social Safeguards and Design Studies to prepare Sub-Projects of SOP-II of KWSSIP (KW&amp;SB) Phase-II through AIIB (Total Cost Rs. 661.760 Million) (US$ 4.136 M)</t>
  </si>
  <si>
    <t>Approved
04.11.20</t>
  </si>
  <si>
    <t>LGDWS-PP-19-0228</t>
  </si>
  <si>
    <t>Providing and Laying over Ground 32” Dia M.S Pipe Line from Sindhi Hotel Bridge to Bakra Piri along with Lyari Express way Layri River (Revised)</t>
  </si>
  <si>
    <t>LGDWS-PP-19-0229</t>
  </si>
  <si>
    <t>Providing,laying &amp; Jointing  of 33" Dia M.S 24" DIA M.S Main &amp; 16" DIA M.S for Improvement of Water Supply of Qayoomabad, wast point Tower and DHA at Joining Area</t>
  </si>
  <si>
    <t>Approved
07.11.19</t>
  </si>
  <si>
    <t>LGDWS-PP-19-0230</t>
  </si>
  <si>
    <t xml:space="preserve">Rehabilitation / Replacement / Improvement of Water Supply and Sewerage system including Pumping Stations in District East, Karachi </t>
  </si>
  <si>
    <t>Approved
13.09.19</t>
  </si>
  <si>
    <t>LGDWS-PP-19-0231</t>
  </si>
  <si>
    <t xml:space="preserve">Rehabilitation / Replacement / Improvement of Water Supply and Sewerage system including Pumping Stations in District Malir, Karachi </t>
  </si>
  <si>
    <t>LGDWS-PP-19-0232</t>
  </si>
  <si>
    <t xml:space="preserve">Rehabilitation / Replacement / Improvement of Water Supply and Sewerage System including Pumping Stations in District Korangi, Karachi </t>
  </si>
  <si>
    <t>LGDWS-PP-19-0233</t>
  </si>
  <si>
    <t xml:space="preserve">Rehabilitation / Replacement / Improvement of Water Supply and Sewerage System including Pumping Stations in District Central, Karachi </t>
  </si>
  <si>
    <t>LGDWS-PP-19-0234</t>
  </si>
  <si>
    <t xml:space="preserve">Rehabilitation / Replacement / Improvement of Water Supply and Sewerage system including Pumping Stations in District South, Karachi </t>
  </si>
  <si>
    <t>LGDWS-PP-19-0235</t>
  </si>
  <si>
    <t xml:space="preserve">Rehabilitation / Replacement / Improvement of Water Supply and Sewerage system including Pumping Stations in District West, Karachi </t>
  </si>
  <si>
    <t>LGDWS-PP-19-0236</t>
  </si>
  <si>
    <t xml:space="preserve">Providing &amp; Laying 400 MM, 315 MM, 200 MM, 160 MM &amp; 110 MM P.E line I/C 15” Dia, 12’ Dia, 8” Dia, 6” Dia &amp; 4” Dia Sluice Value I/C 02 NSO, DWT Vertical Turbine Pumps in UC-01 &amp; UC-02 Akhtar Colony, Kashmir Colony Defence views Phase-I &amp; II  Adjoining Area for Improvement of Water Supply in Jamshed Town    </t>
  </si>
  <si>
    <t>LGDWS-PP-19-0237</t>
  </si>
  <si>
    <t>Main Water Supply System in Block 13-A to 11-A &amp; Block 11-B to Block-2, 3 &amp; 3-A of Hawksbay Scheme-42 LDA Karachi</t>
  </si>
  <si>
    <t>LGDWS-PP-20-0070</t>
  </si>
  <si>
    <t>Improvement / Rehabilitation of Strom water Drain along 8000 road and 5000 Road to Yousuf Goth Gadap Town Karachi (Revised on 06.5.21, Re-Revised on 19.05.22)</t>
  </si>
  <si>
    <t xml:space="preserve">Approved
08.2.17 </t>
  </si>
  <si>
    <t>LGDWS-PP-19-0252</t>
  </si>
  <si>
    <t>Construction of Cover Drain/Repair of exisitbg Drain Ward No. 1,2,3,4,5,6,7,8,9 &amp; 10 MC Rohri District Sukkur</t>
  </si>
  <si>
    <t>Approved
12.05.20   U/R</t>
  </si>
  <si>
    <t>LGDWS-PP-19-0254</t>
  </si>
  <si>
    <t>Construction of CC Paver, Drain Various Wards of Town Committee Bagrani &amp; CC Paver and Drain Bedil  Bekas Tunnel to via Bedil Beks Dargha to Beri Chowk M.C Rohri District  (Revised)</t>
  </si>
  <si>
    <t>Approved
12.05.20     U/R</t>
  </si>
  <si>
    <t>LGDWS-PP-19-0255</t>
  </si>
  <si>
    <t xml:space="preserve">Construction of Staff Quarter for Sweeper M.C Rohri. </t>
  </si>
  <si>
    <t>LGDWS-PP-19-0261</t>
  </si>
  <si>
    <t>Construction of Paving block CC Drain and Water Supply for various Streets and Villages of UC Arrore, District Sukkuar</t>
  </si>
  <si>
    <t>LGDWS-PP-19-0262</t>
  </si>
  <si>
    <t>Construction of Paving blocks, CC Drains &amp; Water Supply Scheme for Various Streets &amp; Villages of UC Trimoonh, District Sukkur</t>
  </si>
  <si>
    <t>LGDWS-PP-19-0263</t>
  </si>
  <si>
    <t xml:space="preserve">Construction of Paving Block CC Drains for Various Streets &amp; Villages of UC Kotri, District Sukkur </t>
  </si>
  <si>
    <t>LGDWS-PP-21-0607</t>
  </si>
  <si>
    <t>Construction of Paver Block Road</t>
  </si>
  <si>
    <t>LGDWS-PP-21-0608</t>
  </si>
  <si>
    <t>Construction of Water Supply Scheme and Under Ground Tank in UC-09 Sharafi Goth, District Malir Karachi</t>
  </si>
  <si>
    <t>Approved
20.09.21</t>
  </si>
  <si>
    <t>LGDWS-PP-21-0609</t>
  </si>
  <si>
    <t>Construction  of Water Supply scheme and Under Ground Tanks</t>
  </si>
  <si>
    <t>LGDWS-PP-21-0610</t>
  </si>
  <si>
    <t>Providing / Lying Sewerage Line,  Water Supply Line,&amp; CC Paver Block at Union Council No. 28 Moriro District Malir Karachi</t>
  </si>
  <si>
    <t>Apporved
28.08.21</t>
  </si>
  <si>
    <t>LGDWS-PP-21-0611</t>
  </si>
  <si>
    <t>Construction &amp; Rehabilitation of Main / Internal Roads. Providing Sewerage line of 12" and 18" dia RCC Pipe, Water line of 4" dia PE Pipe and Installation of Paver Blocks / CC flooring &amp; Street lighting in Bukkhar Goth, Sikander Goth, Abbas town, Abdullah Palari Goth and Various Areas of UC-29.</t>
  </si>
  <si>
    <t>Karachi 
(East)</t>
  </si>
  <si>
    <t>LGDWS-PP-21-0612</t>
  </si>
  <si>
    <t>Providing Sewerage Lines of 12", 15" and 18" dia RCC Pipe &amp; Water Supply P.E Pipe Line of 4", 6" dia in Saifal Goth, Sukhia Goth Wazeer Goth, Noor Muhammad Goth, Rind Muhalla, Khadim Solangi Goth, Laasi Goth and Various Areas of UC-31 District East</t>
  </si>
  <si>
    <t>LGDWS-PP-21-0613</t>
  </si>
  <si>
    <t>Construction / Rehabilitation of Main / Internal Roads and installation of Paver Blocks / CC flooring &amp; Street lights in Sachal Goth Block A to G, Ayub Goth, Christian Para and Shaheed Zulfiqar Ali Bhutto Goth (Seeta Nagar), Bilawal Shah Noorani Goth and various areas of UC-30 District East</t>
  </si>
  <si>
    <t>LGDWS-PP-21-0614</t>
  </si>
  <si>
    <t>Construction / Rehabilitation of Main / Internal Roads, providing, sewerage line of 12", 15" and 18" dia RCC pipe, water line of 4", 6" dia PE Pipe and installation of Paver blocks / CC flooring &amp; Street Lights in Jannat Gul Town, Al-Azam Town, Qayyum Abad, Hasan Noman Colony, Machar Colony, Allah Bux Goth Street No. 1, 6,38 to 43, Muhammadi Goth, and various areas of UC-31</t>
  </si>
  <si>
    <t>LGDWS-PP-21-0615</t>
  </si>
  <si>
    <t>Construction / Rehabilitation of Main Roads / Internal Roads and installation of Paver Blocks / CC flooring &amp; Street Lights in Junejo Town, Chutta Gabol Goth, Saindad Village, Noor Khan Goth, Ahmed Jamal Goth, Khuda Bux Goth and various areas of UC-31</t>
  </si>
  <si>
    <t>LGDWS-PP-21-0616</t>
  </si>
  <si>
    <t>Construction / Rehabilitation of Main / Internal Roads, Providing Sewerage line of 12" and 18" dia RCC pipe, 4 " dia P.E Water Supply Pipe line, installation of Paver Blocks and Street Lights in Umar Colony I &amp; II, UC-5 Mehmoodabad Ward 1 &amp; 2.</t>
  </si>
  <si>
    <t>Approved
27.01.22</t>
  </si>
  <si>
    <t>LGDWS-PP-21-0617</t>
  </si>
  <si>
    <t>Construction / Rehabilitation of Main / Internal Roads, Providing Sewerage line of 12" and 18" dia RCC pipe, 4 " dia P.E Water Supply Pipe line, installation of Paver blocks and street lights in Baloch Colony, LAC II UC-06 Street 01 to 31,</t>
  </si>
  <si>
    <t>LGDWS-PP-21-0618</t>
  </si>
  <si>
    <t xml:space="preserve">Construction / Rehabilitation of Main / Internal Roads, providing Sewerage line of 12" and 18" dia RCC pipe, 4 " dia P.E Water Supply Pipe line, installation of Paver blocks in Zigre Goth Block 2 Gulistan-e-Johar, Katchi Abadi C Area Block 12 and Service road from Pehlwan Goth to Munawar Chowrangi, Sindh Baloch Society Block 12 of Gulistan-e-Johar, </t>
  </si>
  <si>
    <t>LGDWS-PP-21-0619</t>
  </si>
  <si>
    <t>Construction / Rehabilitation of Main / Internal Roads, Providing Sewerage line of 12", 15" and 18" dia RCC pipe, 4" &amp; 6" dia P.E Water Supply line in Rabia City, Rabia Banglows to Classic Apartment, Service road from Rabia City via Johar Square, Muneer Bridge view to Johar Mor Gulistan-e-Johar.</t>
  </si>
  <si>
    <t>LGDWS-PP-21-0620</t>
  </si>
  <si>
    <t>Construction / Rehabilitation of Main / Internal Roads, Street lights Providing Sewerage line of 12", 15" and 18" dia RCC Pipe, Water Supply line of 4", 6" dia PE Pipe in Block 13, 14, 15, 17, 19 of Gulistan-e-Johar.</t>
  </si>
  <si>
    <t>LGDWS-PP-21-0621</t>
  </si>
  <si>
    <t>Construction / Rehabilitation of Main Roads / Internal Roads, Providing Sewerage line of 12", 15" and 18" dia RCC Pipe, Water Supply line of 4" 6" dia PE Pipe and installation of Paver blocks in Haji Ramzan Gabol Goth, Ali Gabol Goth, Paryo Goth, Chutta Goth, Sher Muhammad Palari Goth, Baloch Khan Gabol Goth, Gahnwar Khan Gabol Goth and various areas of UC-30.</t>
  </si>
  <si>
    <t>LGDWS-PP-21-0622</t>
  </si>
  <si>
    <t>Construction / Rehabilitation of Main Roads / Internal Roads, Providing Sewerage line 12" , 15" and 18" dia RCC Pipe, Water Supply line of 4", 6" dia P.E Pipe and installation of Paver Blocks, in Muhammad Khan Goth, Darya Khan Goth, Abdullah Shah Ghazi Goth, New Maroora Goth, Shahnawaz Sghar Goth and various areas of UC-30 District East</t>
  </si>
  <si>
    <t>LGDWS-PP-21-0623</t>
  </si>
  <si>
    <t>Construction / Rehabilitation of Main Roads / Internal Roads, Providing Sewerage line of 12", 15" and 18" dia RCC pipe, Water Supply line of 4" 6" dia PE Pipe and installation of Paver Blocks, Haroon Bangalows, Arif Arcade, Muslim Society, City Villas, Rizwan Society, Maroora Goth, Johar Complex and various areas of UC-30.</t>
  </si>
  <si>
    <t>LGDWS-PP-21-0624</t>
  </si>
  <si>
    <t>Construction / Rehabilitation of Main Roads / Internal Roads, Providing Sewerage line of 12" and 18" dia RCC Pipe, Water Supply line of 4" dia PE Pipe and installation of Paver Blocks in Sher Pao Basti, Darwesh Colony, Sindhi Muslim Society, Dhoraji, Dehli Mercantile.</t>
  </si>
  <si>
    <t>LGDWS-PP-21-0625</t>
  </si>
  <si>
    <t>Construction / Rehabilitation of Drain System from Johar Chowrangi to Pehlwan Goth including maintenance of Service Road and Construction of Pedestrian bridge at Rabia City Gulistan-e-Johar .</t>
  </si>
  <si>
    <t>LGDWS-PP-21-0626</t>
  </si>
  <si>
    <t>Construction / Rehabilitation of Roads from Evacue Banquet Rashid Minhas Road (Lal Flats) to K-Electric IBC Johar -I and surrounding areas of Lal Flats including Sewerage line of 15" and 18" dia RCC Pipe, Water Supply line of 4" dia PE Pipe</t>
  </si>
  <si>
    <t>LGDWS-PP-21-0627</t>
  </si>
  <si>
    <t>Construction of Double Road from Pehlwan Goth to Johar Police Station Gulistan-e-Johar including street lights, footpath with paving blocks, Cat eyes road markings including Sewerage line of 12" &amp; 18" dia RCC Pipe, Water Supply line of 4" dia PE pipe and Repairing of various areas Roads District East</t>
  </si>
  <si>
    <t>LGDWS-PP-21-0628</t>
  </si>
  <si>
    <t>Construction of Road &amp; Installation of Paver Blocks, Sewerage &amp; Water Supply Line, Akhtar Colony &amp; Kashmir Colony (UC-01)</t>
  </si>
  <si>
    <t>LGDWS-PP-21-0629</t>
  </si>
  <si>
    <t>Road Carpeting (Mehmoodabad Police Station to Quetta Rangeen Hotel). Main Watersupply line with Branches, UC-03 District East</t>
  </si>
  <si>
    <t>LGDWS-PP-21-0630</t>
  </si>
  <si>
    <t>Road Carpeting, C.C Flooring Sewerage line, Manzoor Colony-II (UC-06)</t>
  </si>
  <si>
    <t>Approved
21.01.22</t>
  </si>
  <si>
    <t>LGDWS-PP-21-0631</t>
  </si>
  <si>
    <t>Water &amp; Sewerage line, Installation of Paver Block and Road carpeting, Channesar Goth (UC-04</t>
  </si>
  <si>
    <t>Approved
22.03.22</t>
  </si>
  <si>
    <t>LGDWS-PP-21-0632</t>
  </si>
  <si>
    <t>Providing and laying of Water Supply 4", 8" dia from Ayub Police Chowki to Bhattai Chowk &amp; from Shahbaz Chowki to Junejo Colony PS-99.</t>
  </si>
  <si>
    <t>LGDWS-PP-21-0633</t>
  </si>
  <si>
    <t>Providing and laying of Water Supply 4", 8" , 12" and 18" dia from Yusrab Goth to Muhammadi Goth &amp; from Khadim Hussain Goth to Wazir Goth</t>
  </si>
  <si>
    <t>LGDWS-PP-21-0635</t>
  </si>
  <si>
    <t>Rehabilitation / Improvement of Road / Sewerage Line &amp; Water System</t>
  </si>
  <si>
    <t>LGDWS-PP-21-0636</t>
  </si>
  <si>
    <t>Rehabilitation / Improvement of Road / Sewerage Line &amp; Water Supply System</t>
  </si>
  <si>
    <t>LGDWS-PP-21-0637</t>
  </si>
  <si>
    <t xml:space="preserve">Construction / Rehabilitation of Main &amp; Internal Roads and Providing of Sewerage lines of 12",18", RCC Pipe, WaterSupply Line of 4" dia PE Pipe, Installation of Paver Blocks &amp; Street Lights in Baloch Colony, LAC II, Street 01 to31,  UC-06 </t>
  </si>
  <si>
    <t>LGDWS-PP-21-0638</t>
  </si>
  <si>
    <t>Improvement of Storm Water Drain System alongwith Supreme Court and Rising &amp; Wall of Nallahl.</t>
  </si>
  <si>
    <t>Karachi (South)</t>
  </si>
  <si>
    <t>LGDWS-PP-21-0639</t>
  </si>
  <si>
    <t>Improvement / Rehabilitation &amp; Construction of Sewerage, Paver, Water &amp; Street Lights UC-1 to UC-19</t>
  </si>
  <si>
    <t>LGDWS-PP-21-0640</t>
  </si>
  <si>
    <t>Providing &amp; laying of Paver block,  Water Supply &amp; Sewerage lines, Road Carpeting</t>
  </si>
  <si>
    <t>LGDWS-PP-21-0642</t>
  </si>
  <si>
    <t>Construction of strom water drain, Road Carpet, C.C Flooring, Paver Block street Lights and change of Sewerage and Water Supply line, supply 300 Rings and 600 Main Hole Covers in UC - 29, 30 &amp; 31</t>
  </si>
  <si>
    <t>LGDWS-PP-21-0643</t>
  </si>
  <si>
    <t>Construction of Road, C.C Flooring, Foot Paths, Paver Blocks, Sewerage line, Water Supply line UC - 25 &amp; 26</t>
  </si>
  <si>
    <t>LGDWS-PP-21-0644</t>
  </si>
  <si>
    <t>Providing &amp; Laying of Paver Block, Sewerage &amp; Water Supply Lines, Road Carpeting Street Lights, R.O/Filter Plants in District South</t>
  </si>
  <si>
    <t>LGDWS-PP-21-0645</t>
  </si>
  <si>
    <t>Construction of CC Flooring &amp; Road Carpeting in UC-13, Mujahidabad, District West, Karachi</t>
  </si>
  <si>
    <t>LGDWS-PP-21-0646</t>
  </si>
  <si>
    <t>Water Supply Schemes for UC-36</t>
  </si>
  <si>
    <t>LGDWS-PP-21-0647</t>
  </si>
  <si>
    <t>Water Supply Schemes for UC-29 and UC-31</t>
  </si>
  <si>
    <t>LGDWS-PP-21-0648</t>
  </si>
  <si>
    <t>Water Supply Schemes for UC-33</t>
  </si>
  <si>
    <t>LGDWS-PP-21-0649</t>
  </si>
  <si>
    <t>Water Supply Schemes for  UC-37</t>
  </si>
  <si>
    <t>LGDWS-PP-21-0650</t>
  </si>
  <si>
    <t>Water Supply Schemes for UC-30 and UC-32</t>
  </si>
  <si>
    <t>LGDWS-PP-21-0651</t>
  </si>
  <si>
    <t>CC Flooring, Sewerage Line, Water Supply Line &amp; Establishment of Basic Health Center ( Dispensary) in UC-11 Baloch Goth.</t>
  </si>
  <si>
    <t>LGDWS-PP-21-0652</t>
  </si>
  <si>
    <t>CC Flooring, Water Supply &amp; Sewerage Line &amp; Road Carpeting in UC-9, Islamia Colony.</t>
  </si>
  <si>
    <t>LGDWS-PP-21-0653</t>
  </si>
  <si>
    <t>Road Carpeting, CC Flooring, Water Supply line in UC-12, Data Nagar.</t>
  </si>
  <si>
    <t>LGDWS-PP-21-0654</t>
  </si>
  <si>
    <t>Improvement of Water Supply &amp;  Sewerage line, CC Flooring, Ground and Road Carpeting in UC-19.</t>
  </si>
  <si>
    <t>LGDWS-PP-21-0655</t>
  </si>
  <si>
    <t>Improvement of water supply line, Installation of sewerage line, paver block and road carpeting in  UC-17, UC-27 &amp; UC-28</t>
  </si>
  <si>
    <t>LGDWS-PP-21-0656</t>
  </si>
  <si>
    <t>Improvement of Water Supply line, installation of Sewerage line, CC Flooring, Ground and Road Carpeting in UC-18, UC-24 &amp; UC-26.</t>
  </si>
  <si>
    <t>LGDWS-PP-21-0657</t>
  </si>
  <si>
    <t>Improvement of Water Supply line, installation of Sewerage line, CC Flooring, Ground and Road Carpeting in UC-20, UC-21 &amp; UC-22.</t>
  </si>
  <si>
    <t>LGDWS-PP-21-0658</t>
  </si>
  <si>
    <t>Improvement of water supply line, Installation of sewerage line, paver block and road carpeting in UC-12, UC-16 &amp; UC-25</t>
  </si>
  <si>
    <t>LGDWS-PP-21-0659</t>
  </si>
  <si>
    <t>Construction of Roads, laying of  Paver Blocks, Installation of Sewerage System in UC-16, Ghaziabad</t>
  </si>
  <si>
    <t>LGDWS-PP-21-0660</t>
  </si>
  <si>
    <t>Construction of Pumping Station with Pipelines in Khuda ki Basti, Surjani, Lyari &amp; Taiser Areas</t>
  </si>
  <si>
    <t>LGDWS-PP-21-0661</t>
  </si>
  <si>
    <t xml:space="preserve">Rehabilitaion / Improvement of Road / Sewerage Line &amp; Water System in the area of PS-92 </t>
  </si>
  <si>
    <t>LGDWS-PP-21-0662</t>
  </si>
  <si>
    <t>Rehabilitaion / Improvement of Road / Sewerage Line &amp; Water System in the area of PS-93</t>
  </si>
  <si>
    <t>LGDWS-PP-21-0663</t>
  </si>
  <si>
    <t>Improvement of Water Supply and installtion of Drainage line in            UC-1 Shershah</t>
  </si>
  <si>
    <t>LGDWS-PP-21-0664</t>
  </si>
  <si>
    <t>Improvement of Sewerage line Boosting Pump, Drainage line and Carpeting of Road in UC-2 Labour Square</t>
  </si>
  <si>
    <t>Approved
14.02.22</t>
  </si>
  <si>
    <t>LGDWS-PP-21-0665</t>
  </si>
  <si>
    <t>Improvement of Water Supply, Sewerage line Paver Block in      UC-4 Metroville</t>
  </si>
  <si>
    <t>LGDWS-PP-21-0666</t>
  </si>
  <si>
    <t>Improvement of Water Supply, Sewerage line and Road carpeting in UC-5 Pak Colony</t>
  </si>
  <si>
    <t>LGDWS-PP-21-0667</t>
  </si>
  <si>
    <t>Water supply line, Sewerage line, Paver Block in UC-6 &amp; UC-7 Golimar, Karachi</t>
  </si>
  <si>
    <t>LGDWS-PP-21-0668</t>
  </si>
  <si>
    <t>Boosting Pump Water Supply line, Sector 14 to Ethad Town, Block-A UC-36, Baldia Town.</t>
  </si>
  <si>
    <t>LGDWS-PP-21-0669</t>
  </si>
  <si>
    <t>Improvement &amp; installation of Water Supply and Sewerage lines, CC Flooring, Ground and Road Carpeting in UC-16.</t>
  </si>
  <si>
    <t>LGDWS-PP-21-0670</t>
  </si>
  <si>
    <t>Improvement of water supply line, Installation of sewerage line, paver block and road carpeting in UC-19</t>
  </si>
  <si>
    <t>LGDWS-PP-21-0671</t>
  </si>
  <si>
    <t>Improvement &amp; installation of  Water Supply and Sewerage lines, CC Flooring, Ground and Road Carpeting in UC-24.</t>
  </si>
  <si>
    <t>LGDWS-PP-21-0672</t>
  </si>
  <si>
    <t>Improvement &amp; installation of  Water Supply and Sewerage lines, CC Flooring, Ground and Road Carpeting in UC-26.</t>
  </si>
  <si>
    <t>LGDWS-PP-21-0673</t>
  </si>
  <si>
    <t>Improvement &amp; installation of  Water Supply and Sewerage lines in UC-21 &amp; 22.</t>
  </si>
  <si>
    <t>LGDWS-PP-21-0674</t>
  </si>
  <si>
    <t>Improvement &amp; installation of  Water Supply and Sewerage lines, CC Flooring, Ground and Road Carpeting in UC-21 &amp; 22, District West, Karachi</t>
  </si>
  <si>
    <t>LGDWS-PP-21-0675</t>
  </si>
  <si>
    <t>Improvement &amp; installation of  Water Supply and Sewerage lines, CC Flooring, Ground and Road Carpeting in UC-18.</t>
  </si>
  <si>
    <t>LGDWS-PP-21-0676</t>
  </si>
  <si>
    <t>Improvement &amp; installation of  Water Supply and Sewerage lines, CC Flooring, Ground and Road Carpeting in UC-20.</t>
  </si>
  <si>
    <t>LGDWS-PP-21-0677</t>
  </si>
  <si>
    <t>Improvement &amp; installation of  Water Supply and Sewerage lines, Paver Blocks &amp; Road Carpeting &amp; Construction in UC-23 &amp; UC-25.</t>
  </si>
  <si>
    <t>Apporved
13.05.22</t>
  </si>
  <si>
    <t>LGDWS-PP-21-0678</t>
  </si>
  <si>
    <t>Improvement of water supply line, Installation of sewerage line, paver block and road carpeting in UC-11 &amp; 12</t>
  </si>
  <si>
    <t>LGDWS-PP-21-0679</t>
  </si>
  <si>
    <t>Improvement of water supply line, Installation of sewerage line, paver block and road carpeting in UC-13, UC-17 &amp; UC-19</t>
  </si>
  <si>
    <t>LGDWS-PP-21-0680</t>
  </si>
  <si>
    <t>Improvement of water supply line, Installation of sewerage line, paver block and road carpeting in UC-27 &amp; UC-28</t>
  </si>
  <si>
    <t>LGDWS-PP-21-0681</t>
  </si>
  <si>
    <t>Water Supply line, Sewerage line, Paver Block and Carpeting of Roads in different areas of UC-3.</t>
  </si>
  <si>
    <t>LGDWS-PP-21-0682</t>
  </si>
  <si>
    <t>Water Supply line, Sewerage line, Paver Block and Carpeting of Roads in different areas of UC-14.</t>
  </si>
  <si>
    <t>LGDWS-PP-21-0683</t>
  </si>
  <si>
    <t>Water Supply line, Sewerage line, Paver Block and Carpeting of Roads in different areas of UC-15.</t>
  </si>
  <si>
    <t>LGDWS-PP-21-0684</t>
  </si>
  <si>
    <t>Water Supply line, Sewerage line, Paver Block and Carpeting of Roads in different areas of UC-10.</t>
  </si>
  <si>
    <t>LGDWS-PP-21-0685</t>
  </si>
  <si>
    <t>Water Supply line, Sewerage line, Paver Block and Carpeting of Roads in different areas of UC-8 &amp; 9.</t>
  </si>
  <si>
    <t>LGDWS-PP-21-0686</t>
  </si>
  <si>
    <t>Improvement of water supply line, Installation of sewerage line, paver block and road carpeting in UC-4, 5 &amp; 39</t>
  </si>
  <si>
    <t>LGDWS-PP-21-0687</t>
  </si>
  <si>
    <t>Improvement of water supply line, Installation of sewerage line, paver block and road carpeting in UC-4</t>
  </si>
  <si>
    <t>LGDWS-PP-21-0688</t>
  </si>
  <si>
    <t>Improvement of Water Supply line and Installation of Sewerage line and CC Flooring, Grounds Road Carpeting in UC-5.</t>
  </si>
  <si>
    <t>Approved
22.12.21</t>
  </si>
  <si>
    <t>LGDWS-PP-21-0689</t>
  </si>
  <si>
    <t>Improvement of Water Supply line and Installation of Sewerage line and CC Flooring, Grounds Road Carpeting in UC-6.</t>
  </si>
  <si>
    <t>LGDWS-PP-21-0690</t>
  </si>
  <si>
    <t>Improvement of Water supply line and Installation of Sewerage line and Paver Block, Road Carpeting in UC-38.</t>
  </si>
  <si>
    <t>LGDWS-PP-21-0691</t>
  </si>
  <si>
    <t>Improvement of Water supply line and Installation of Sewerage line and Paver Block, Road Carpeting in UC-39.</t>
  </si>
  <si>
    <t>LGDWS-PP-21-0692</t>
  </si>
  <si>
    <t>CC Flooring, Sewerage Line, Road Carpeting and Establishment of  in UC-38 and UC-5, Grounds in UC-39.</t>
  </si>
  <si>
    <t>Approved
19.05.22</t>
  </si>
  <si>
    <t>LGDWS-PP-21-0693</t>
  </si>
  <si>
    <t>Providing &amp; Laying of Paver Block Flooring in Noor Shah Muhalla, Kachhi Muhalla Bismillah Colony, Bukhari Muhalla, Mianwali Muhalla, Qasim Ali Shah Colony and Kachela Goth UC 2 Mawach Goth.</t>
  </si>
  <si>
    <t>Karachi (Keamari)</t>
  </si>
  <si>
    <t>Approved 30.11.21</t>
  </si>
  <si>
    <t>LGDWS-PP-21-0694</t>
  </si>
  <si>
    <t>Providing &amp; Laying of Paver Block in Different Streets of UC-41, UC-42, UC-43, UC-44, UC-45 and UC-46 in DMC Keamari</t>
  </si>
  <si>
    <t>Approved
12.08.21</t>
  </si>
  <si>
    <t>LGDWS-PP-21-0695</t>
  </si>
  <si>
    <t>Water Supply line and Sewarage line in Muripur Grex Fathers Colony, Customs Colony, Oranchi Mohallah, Budhani Goth, Javed Bahria &amp; different areas of Mauripur.</t>
  </si>
  <si>
    <t>LGDWS-PP-21-0696</t>
  </si>
  <si>
    <t>Sawerage Line in UC 37 Naval Colony Baldia Town</t>
  </si>
  <si>
    <t>LGDWS-PP-21-0697</t>
  </si>
  <si>
    <t>Improvement of Water Supply and installtion of Sewerage line and Paver Block in UC-1 Gabo Pat.</t>
  </si>
  <si>
    <t>LGDWS-PP-21-0698</t>
  </si>
  <si>
    <t>Paver Block and Carpeting of Road in different areas of UC-2 Mowach Goth.</t>
  </si>
  <si>
    <t>LGDWS-PP-21-0699</t>
  </si>
  <si>
    <t>Improvement of Water Supply and installtion of Sewerage line and Carpetting of Road in UC-3 Keamari Town.</t>
  </si>
  <si>
    <t>LGDWS-PP-21-0700</t>
  </si>
  <si>
    <t>Improvement of Water Supply and installation of Sewerage line and Carpetting of Road in UC-3 Keamari Town.</t>
  </si>
  <si>
    <t>LGDWS-PP-21-0701</t>
  </si>
  <si>
    <t>Improvement of water supply and installtion of Sewerage line and Paver Block in UC-40 &amp; UC-42 District Keamari Karachi</t>
  </si>
  <si>
    <t>Approved 13.05.22</t>
  </si>
  <si>
    <t>LGDWS-PP-21-0702</t>
  </si>
  <si>
    <t>Providing / Laying Paver R.C.C Sewerage Pipe Line and C.C Flooring I/C Cleaning of Nallahs at different places of UC-41, UC-42, UC-43, UC-44, UC-45 &amp; UC-46 in DMC Keamari</t>
  </si>
  <si>
    <t>LGDWS-PP-21-0703</t>
  </si>
  <si>
    <t>Providing / Laying Water Supply Pipe line at P.R.C Tower to Gold line, M.A Jinnah Road in UC-43,  DMC Keamari</t>
  </si>
  <si>
    <t>LGDWS-PP-21-0704</t>
  </si>
  <si>
    <t>Improvement of water Supply and installtion of Sewerage line and Paver Block in UC-29.</t>
  </si>
  <si>
    <t>LGDWS-PP-21-0705</t>
  </si>
  <si>
    <t>Improvement of Water Supply and installation of Sewerage line and Carpeting of Road in UC-30 &amp; 31 Baldia Town.</t>
  </si>
  <si>
    <t>LGDWS-PP-21-0706</t>
  </si>
  <si>
    <t>Improvement of water supply and installation of Sewerage line and Paver Block in UC-32 Baldia Town.</t>
  </si>
  <si>
    <t>LGDWS-PP-21-0707</t>
  </si>
  <si>
    <t>Improvement of water supply and installation of Sewerage line and Paver Block in UC-33 &amp; 34 Baldia Town.</t>
  </si>
  <si>
    <t>LGDWS-PP-21-0708</t>
  </si>
  <si>
    <t xml:space="preserve">Improvement of water Supply and installation of Sewerage line and Paver Block in UC-35 Baldia Town </t>
  </si>
  <si>
    <t>LGDWS-PP-21-0709</t>
  </si>
  <si>
    <t>Improvement of water Supply and installtion of Sewerage line and Paver Block in UC-36.</t>
  </si>
  <si>
    <t>LGDWS-PP-21-0710</t>
  </si>
  <si>
    <t>Improvement of Water supply and installation of Sewerage line and Carpeting of Road in UC-33 Baldia Town.</t>
  </si>
  <si>
    <t>LGDWS-PP-21-0711</t>
  </si>
  <si>
    <t>Improvement of Water Supply and installation of Sewerage line and Carpeting of Road in UC-37 Baldia Town.</t>
  </si>
  <si>
    <t>LGDWS-PP-21-0712</t>
  </si>
  <si>
    <t>Construction of Drains in different wards of UC-36</t>
  </si>
  <si>
    <t>Karachi (Korangi)</t>
  </si>
  <si>
    <t>LGDWS-PP-21-0713</t>
  </si>
  <si>
    <t>Construction of Drains in different wards of UC-37</t>
  </si>
  <si>
    <t>LGDWS-PP-21-0714</t>
  </si>
  <si>
    <t>Providing / Laying &amp; Replacement of Damaged &amp; Unserviceable Sewerage lines in different areas of PS-97</t>
  </si>
  <si>
    <t>LGDWS-PP-21-0716</t>
  </si>
  <si>
    <t>Construction of Pumping Station &amp; Providing &amp; Laying of Water Supply Lines in Mehran Town UC-37 Ward-1</t>
  </si>
  <si>
    <t>Approved
18.03.22</t>
  </si>
  <si>
    <t>LGDWS-PP-21-0717</t>
  </si>
  <si>
    <t>Providing &amp; Laying of Water Supply Lines in UC-32 Bilal Colony UC-8 Natha Khan Colony &amp; UC-23 Awami Colony</t>
  </si>
  <si>
    <t>LGDWS-PP-21-0718</t>
  </si>
  <si>
    <t>Providing / Laying &amp; Replacement of Damaged &amp; Unserviceable Sewerage line in UC-32 &amp; UC-37 Ward 1</t>
  </si>
  <si>
    <t>LGDWS-PP-21-0719</t>
  </si>
  <si>
    <t>Providing and Laying of CC flooring / Paver Blocks in Different Streets of UC-32</t>
  </si>
  <si>
    <t>LGDWS-PP-21-0720</t>
  </si>
  <si>
    <t>Providing &amp; Laying &amp; Replacement of Damaged &amp; Unserviceable Sewerage line in UC-8 Natha Khan &amp; UC-23 Awami Colony</t>
  </si>
  <si>
    <t>LGDWS-PP-21-0721</t>
  </si>
  <si>
    <t>Construction of Pumping Station Providing &amp; Laying of Water Supply Lines &amp; Replacement of old Pipe lines in Bhittai Colony &amp; Qayyumabad</t>
  </si>
  <si>
    <t>LGDWS-PP-21-0722</t>
  </si>
  <si>
    <t>Improvement &amp; Reconstruction of Roads &amp; Foot path UC-32 Bilal Colony to Murtaza Chowk (Double Tracked Road with Culverts and Sewerage System)</t>
  </si>
  <si>
    <t>LGDWS-PP-21-0723</t>
  </si>
  <si>
    <t xml:space="preserve">Providing and laying Water Supply System for Siddiqui Goth, Juma Goth and Gulshan-e-Munir UC-14) Area of Shah Faisal Town  </t>
  </si>
  <si>
    <t>LGDWS-PP-21-0724</t>
  </si>
  <si>
    <t>LGDWS-PP-21-0725</t>
  </si>
  <si>
    <t>Rehabilitation / Improvement of Road / Sewerage Line &amp; Water Supply System in the area of PS-129.</t>
  </si>
  <si>
    <t>Karachi (Central)</t>
  </si>
  <si>
    <t>LGDWS-PP-21-0726</t>
  </si>
  <si>
    <t xml:space="preserve">Rehabilitation / Improvement of Road / Sewerage Line &amp; Water System in the area of PS-123, 124, </t>
  </si>
  <si>
    <t>LGDWS-PP-21-0727</t>
  </si>
  <si>
    <t>Rehabilitation / Improvement of Road / Sewerage line &amp; Water System in the area of PS-130 District Central</t>
  </si>
  <si>
    <t>LGDWS-PP-21-0728</t>
  </si>
  <si>
    <t>Rehabilitation / Improvement of Road / Sewerage line &amp; Water system in the area of PS-127, 128.</t>
  </si>
  <si>
    <t>LGDWS-PP-21-0729</t>
  </si>
  <si>
    <t>Rehabilitation / Improvement of Road / Sewerage Line &amp; Water System in the area of PS-125, 126.</t>
  </si>
  <si>
    <t>LGDWS-PP-21-0730</t>
  </si>
  <si>
    <t>Construction of CC Block for Various Streets of Taluka Qasimabad &amp; Taluka Rural Hyderabad</t>
  </si>
  <si>
    <t>Apporved
09.09.21</t>
  </si>
  <si>
    <t>LGDWS-PP-21-0731</t>
  </si>
  <si>
    <t>P/L/J &amp; Testing of 4", 6", 8" &amp; 12" dia P.E /PVC Water Supply lines at Different Areas of Hyderabad</t>
  </si>
  <si>
    <t>Approved
14.10.21</t>
  </si>
  <si>
    <t>LGDWS-PP-21-0732</t>
  </si>
  <si>
    <t>Rehabilitation of Mir Khan Drainage Pumping Station and Providing of Nullah / Sewer Line from SRC to Bostan House Unit No. 12,Taluka Latifabad Hyderabad</t>
  </si>
  <si>
    <t>LGDWS-PP-21-0733</t>
  </si>
  <si>
    <t>P/L/J &amp; Testing of 24" dia PE -PN 10 Pipe line from 8 MGD Hala Naka Treatment Plant to Bail Khana Pumping Station i/c Pumping Machinery for Improvement of Water Supply System  of Khai Road, Memon Para, Tando Wali Muhammad and adjacent area of Taluka City Hyderabad</t>
  </si>
  <si>
    <t>LGDWS-PP-21-0734</t>
  </si>
  <si>
    <t xml:space="preserve">P/L/J &amp; Testing of 20" dia PE Rising main from 8 MGD Preetabad filter plant &amp; distribution main (P.E) upto Tando Tayyab/Islamabad Chowk i/c construction of low services reservoirs pump hous, pumping machinery &amp; allied accessories etc. in all respect </t>
  </si>
  <si>
    <t>LGDWS-PP-21-0735</t>
  </si>
  <si>
    <t xml:space="preserve">Providing &amp; Laying of Paver Block at Various Streets / Roads of UC-1, UC-2, UC-22 to UC-39 and UC-45 to UC-50 and Ward 1 to 9 Cantt: Taluka City Hyderabad </t>
  </si>
  <si>
    <t>LGDWS-PP-21-0736</t>
  </si>
  <si>
    <t>P/L/J of Paver Block Roads of U-C #04, 05, 06, 08 Mirpurkhas Length. 6.12 KMs</t>
  </si>
  <si>
    <t>LGDWS-PP-21-0737</t>
  </si>
  <si>
    <t>Providing &amp; laying of Paver Block Roads in U.C. # 02, 03 (1.54 km) &amp; Construction of Road in U.C. Old Mipur, U.C. Mir Aachan (3.00 km) Taluka H.B Mari</t>
  </si>
  <si>
    <t>LGDWS-PP-21-0738</t>
  </si>
  <si>
    <t>Paver Block Road from Mirpurkhas Ring Road to Siyal Colony &amp; Others (5.00 KMs)</t>
  </si>
  <si>
    <t>LGDWS-PP-21-0739</t>
  </si>
  <si>
    <t>Providing &amp; Laying of Paver Block in Hingorno Town Taluka Sindhri 8000 RFT</t>
  </si>
  <si>
    <t>LGDWS-PP-21-0740</t>
  </si>
  <si>
    <t>Construction of CC / Paver Block Roads in Different Muhalla in Mithi Town</t>
  </si>
  <si>
    <t>LGDWS-PP-21-0742</t>
  </si>
  <si>
    <t>Providing Sewerage Lines in Various wards / UCs of Taluka Nawabshah Juma Khan Zardari, Village Ghazi Khan Hoat and village Khairshah, Haqani Colony, Badal Colony, Sumera Colony, Ghulam Hyder Shah Colony, Bhittai Colony, Housing Society, Society &amp; Hanif Katiyar Muhallah, Chandia Colony, Jamali Colony, Bhangwar Colony and Oad Bhatti Para, Mehran Colony, Azim Colony, Muhammadi Town &amp; Pathan Para, Ghulam Rasool Shah Colony, Sain Bux Khaskheli, New Sabzi Mandi road, Fouji Colony, Faizan Madina Colony, Muhammadi Ali Shah More, Ghazali Town, Shafi Muhammad Baloch, Umar Daraz Colony, Village Eid Muhammad Brohi, Railway Colony, Camp No. 2, Taj Colony near Abdul Haque Jamali &amp; Madrsa Street, Bhatti Para, Brohi Goth, Khan Pump Back side, Afzal Shah Town, Shalimar Town, Sanghar road Ayesha College disposal work, Taj Colony &amp; various portions (UCs - 1 to 9)</t>
  </si>
  <si>
    <t>LGDWS-PP-21-0743</t>
  </si>
  <si>
    <t>Dual Carriage Road of Johi City, Drainage and Paving Block</t>
  </si>
  <si>
    <t>LGDWS-PP-21-0744</t>
  </si>
  <si>
    <t>Improvement of Drainage and Paving Block from Town Committee Via Phulji Station</t>
  </si>
  <si>
    <t>LGDWS-PP-21-0745</t>
  </si>
  <si>
    <t>Improvement of Drainage and Paving Block  of Piyaro Station Road</t>
  </si>
  <si>
    <t>LGDWS-PP-21-0746</t>
  </si>
  <si>
    <t>Improvement of Road from Indus Highway Degree College to Theba VIP Road Mehar Link to Dua Hospital i/c Drainage on both sides &amp; Paving Block</t>
  </si>
  <si>
    <t>LGDWS-PP-21-0747</t>
  </si>
  <si>
    <t>Improvement of Road from Haji Khan to Drigh Bala Road i/c Paving Block &amp; Drainage at Village Drigh Bala</t>
  </si>
  <si>
    <t>LGDWS-PP-21-0748</t>
  </si>
  <si>
    <t>Improvement of Link Road with Paver Block from Allah Wala Chowk to Kambeer - Shahdadkot road via Sui Gas Office i/c Approaches to Various Streets (2.60 kms) Shahdadkot City</t>
  </si>
  <si>
    <t>LGDWS-PP-21-0749</t>
  </si>
  <si>
    <t>Laying of Paver Block at UC 16,17,18,19 and 20 Larkano City</t>
  </si>
  <si>
    <t>LGDWS-PP-21-0750</t>
  </si>
  <si>
    <t>Providing &amp; Laying of Paver Block in Taluka Dokri</t>
  </si>
  <si>
    <t>LGDWS-PP-21-0751</t>
  </si>
  <si>
    <t>(i) Providing &amp; Laying of Paver Block from Naudero-Ratodero Road to Governemnt Boys Degree College Naudero (0.50 KMs) (ii) Construction of Paver Block from Allah Waro Chowk to Jug Chowk at Naudero (0.50 KMs) (iii) Construction of road from Karim Bux Khuhro Petrol Pump to Allah Warayo Solangi (0.60 KMs) (iv) Construction of Road from Naudero Larkano Road to Naudero By Pass via Dastagir Colony (0.60 KMs) (v) Construction / Reconditioning of Road from Naudero Jag chowk to Peer-Jo-goth via Qutub Shah Nursery (0.70 KMs)</t>
  </si>
  <si>
    <t>LGDWS-PP-21-0752</t>
  </si>
  <si>
    <t>Providing &amp; Laying of C.C. Paver in various roads &amp; streets of Jacobabad</t>
  </si>
  <si>
    <t>LGDWS-PP-21-0753</t>
  </si>
  <si>
    <t xml:space="preserve">Providing &amp; Laying of Paver Block at Various Streets of Mubarakpur City Taluka Thul </t>
  </si>
  <si>
    <t>LGDWS-PP-21-0754</t>
  </si>
  <si>
    <t>Providing &amp; Laying of Paver Block at various Villages of UC Meral Pur and UC Mubarak Pur (i) Wali Muhammad Tanwari (ii) Din Muhammad Tanwar (iii) Jhangal Tanwari (iv) Band Tanwari (v) Khamiso Bambal (vi) Nasar Muhammad Brohi (vii) Gujo Tanwari Dhani (viii) Bux Mastoi Raheem Bux Mastoi (ix) Sahab Khan Mastoi (x) / Aamir Khoso (xi) Qaim Din Tanwari (xii) Jam Khan Khoso(xiii)  Liaquat Khan Mahar (xiv) Rozi Shar (xv) Hamzo Mahar (xvi) Muhammad Ramzan Mahar (xvii) Piyaro Mahar (xviii) Beer Jo Goath and (xix) Sardar Bux Shar</t>
  </si>
  <si>
    <t>LGDWS-PP-21-0755</t>
  </si>
  <si>
    <t>Construction of Paver Block Road Kandhkot Muncipal Committee Ward No. 1 to 16</t>
  </si>
  <si>
    <t>Approved 08.02.22</t>
  </si>
  <si>
    <t>LGDWS-PP-21-0756</t>
  </si>
  <si>
    <t>i) Providing Paver Block at Village Muhammad Ali Marfani Shop to Sarwar Marfani, (ii) Mehrab Marfani, Jabal Bhayo, Veesar, (iii)  Arain Muhalla, Chohan Muhalla, Sarmastani Muhallah, City Shikarpur  (Ward-25) (vi) Samadha Ashram, City Shikarpur (v) Village Shahzado Bhand to Jamia Masjid (vi) Village Jamshed Khan Pathan, (vii) Village Bhoora Khan Lohar &amp; Construction of road from Village Gul Bar Marfani Mile 0/0-0/4.</t>
  </si>
  <si>
    <t>LGDWS-PP-21-0757</t>
  </si>
  <si>
    <t>Providing of Paver Block in Various Streets of Different Villages of Taluka Khanpur</t>
  </si>
  <si>
    <t>LGDWS-PP-21-0758</t>
  </si>
  <si>
    <t>Providing  of Paver Block in various streets in different Ward-I to Ward-30, City Shikarpur</t>
  </si>
  <si>
    <t>LGDWS-PP-21-0759</t>
  </si>
  <si>
    <t>Providing of Paver Block in various streets of Different villages of Taluka Shikarpur</t>
  </si>
  <si>
    <t>LGDWS-PP-21-0760</t>
  </si>
  <si>
    <t>Improvement of Various Sreets with Paver Blocks in (i) Rustam Town (ii) Jahan Khan (iii) Village Pyaro Khan Bhayo (iv) Channar Goth (v) Village Qasim Bhayo (vi) Kot Altaf Bhayo</t>
  </si>
  <si>
    <t>LGDWS-PP-21-0761</t>
  </si>
  <si>
    <t>Providing and Laying of Paving Blocks in various Streets of villages of Union Councils Mureed Sethar, UC Karan Sharif, UC Lodra, UC Sultan Kot, UC Hamayoon Sharif, UC Machi &amp; Shahul Sadhayo</t>
  </si>
  <si>
    <t>LGDWS-PP-21-0762</t>
  </si>
  <si>
    <t>Construction of Paver Block Road in villages (1) Jhali Kalwari (2) Ruk (3) Sakhji (4) Kalhora Muhallah (5) Juneja Muhallah (6) Ghulam Qadir Jagerani (7) thenda (8) Syed Amanullah (9) Janib Bhayo to Lutfullah Khan (10) Bashir Ahmed Mirani to village Arbelo Abro (11) Soomra Muhalla (12) Chohan &amp; different village of Taluka Lakhi</t>
  </si>
  <si>
    <t>LGDWS-PP-21-0763</t>
  </si>
  <si>
    <t>Construction of Paver Block Road (1) Town Committee Rustam (2) Jarar Pahore (3) Garhi Teigo (4) Abdul Ghafoor Brohi (5) Ali Hassan Brohi (6) Tarai (7) Piyaro Khan Bhayo &amp; different village of UC-Garhi Dakho &amp; Areja UC-Pir Bux Shujrah</t>
  </si>
  <si>
    <t>LGDWS-PP-21-0764</t>
  </si>
  <si>
    <t>Construction of Paver Block Road (1) village Khan Muhammad Channa (2) Rais Hizbullah (3) Chodio Sadhayo road to village Jaggan UC-Zerkhail &amp; different villages of UC Tarai</t>
  </si>
  <si>
    <t>LGDWS-PP-21-0765</t>
  </si>
  <si>
    <t>Construction of Paver Block Road (1) Village Arbab Marfani (2) Village Chak to Kot Nawab Khan Bhayo &amp; different Village of Taluka Khanpur</t>
  </si>
  <si>
    <t>LGDWS-PP-21-0766</t>
  </si>
  <si>
    <t>Construction and Widening of Road with Paver Blocks i/c Providing drains: (1) from Shikarpur Jacobabad Road Naka to Gah Piri Sukhpul Via Panj Guli with 2 Links @ Tharoopur Road and Masana (Graveyard) (2) From Old Mall Piri to Qazi Mohalla via Larik Mohalla with Link to Kumbhar Mohalla (3) From Wagno Gate Road Shikarpur Sikander Achaar Goodam to Karan Gate via link Road through Petrol Pump (4) From Phatak at Kanak Shah peer to Old Railway Crossing via Link to Dawan Shah Road</t>
  </si>
  <si>
    <t>LGDWS-PP-21-0767</t>
  </si>
  <si>
    <t>Construction of Road &amp; providing of Paver</t>
  </si>
  <si>
    <t>LGDWS-PP-21-0768</t>
  </si>
  <si>
    <t>Construction of Paver Block Road at different streets of Town Khanpur, Village Abdu, Dahar, Mangria Muhalla, Master Bhayo House, Town Committee Chak, Qasim Bhayo &amp; Different Villages of UC Mungrani &amp; UC Ruk</t>
  </si>
  <si>
    <t>LGDWS-PP-21-0769</t>
  </si>
  <si>
    <t>Providing &amp; Laying of Paver Blocks from N.H Way Baiji Chowk Degree College Pano Akil Kacha Phatak to Mukhtiarkar office Panjal Mahesar Chowk to Bozdar Chowk Sakhi Baba Hospital Chowk to old Sadhooja Bus Stop Shainshah Bukhari Chowk to Bozdar Chowk Pir Wah to Mai Jindo graveyard Mehran School NADRA Office to Benazir Park Pano Akil Cantt: road to Faizan-e-Madeena Masjid near Old Water Tank Masjid Seddiquiya H/O Ahsan Khan to Ustad Muhammad Tahir Achrani G-T Road Noor Masjid to Shaikh Muhallah, H/O Dr. Muzaffar Kalhoro upto Ashique Hussain Shah Road via Jumo Bhutto and adjacent areas (6.0 KMs)</t>
  </si>
  <si>
    <t>LGDWS-PP-21-0770</t>
  </si>
  <si>
    <t>Providing &amp; Laying of Paver Block in Various Links of Muhallah Osta Gahi, Muhallah Dabar, Muhallah Shaikh and Internal Streets of Muhallah Bhurgari upto Bhurgari Regular Khairpur including Masonery Structure (340426 Sft) Taluka Khairpur</t>
  </si>
  <si>
    <t>Approved
14.09.21</t>
  </si>
  <si>
    <t>LGDWS-PP-21-0771</t>
  </si>
  <si>
    <t xml:space="preserve">Providing &amp; Laying of Paver Block from Ferdous Masjid, Mill Colony, Jinnah Colony, Madina Colony Road to Technical University Road via Food Goodown including Various Streets of Khannan Shah Muhallah, Mangi Muhallah, Nizamani Muhallah and Kamangar Muhallah UC Shah Latif upto Bhutta village on west of east Feeder near Khaki Shah Bridge i/c Masonery Structure Taluka Khairpur </t>
  </si>
  <si>
    <t>LGDWS-PP-21-0772</t>
  </si>
  <si>
    <t>Construction of various Paver Block Roads in Taluka Kotdiji</t>
  </si>
  <si>
    <t>LGDWS-PP-21-0773</t>
  </si>
  <si>
    <t>Providing &amp; Laying of Paver Blocks from old Bus Stand Ranipur via Gambat road (Rehman CNG) and from National Highway to Dr. Fatah Hospital and from National Highway to Kauser Masjid (Katchiabadi) and from Ranipur Sobhodero Road to Dargah Sharif Town Committee Ranipur Taluka Sobhodero Ranipur</t>
  </si>
  <si>
    <t>LGDWS-PP-21-0774</t>
  </si>
  <si>
    <t xml:space="preserve">Providing of Drainage System &amp; Paver Block City Pir Esso U.C Kamal Dero Taluka Gambat, </t>
  </si>
  <si>
    <t>LGDWS-PP-21-0775</t>
  </si>
  <si>
    <t xml:space="preserve">Construcation of Remaining Work of Surface Drains &amp; Paver Block of Sobhodero City Taluka Sobhodero </t>
  </si>
  <si>
    <t>LGDWS-PP-21-0776</t>
  </si>
  <si>
    <t>Providing &amp; Laying of CC Paver from Civil Hospital to Mangrio Petrol Pump Daharki City</t>
  </si>
  <si>
    <t>LGDWS-PP-21-0777</t>
  </si>
  <si>
    <t>Providing &amp; Laying of CC Paver  Mirpur Mathelo City</t>
  </si>
  <si>
    <t>LGDBD-PP-13-0026</t>
  </si>
  <si>
    <t>Construction of Town Committee at Village Punhal Khan Chandio Taluka Sakrand District Shaheed Benazirabad (SDG # 9)</t>
  </si>
  <si>
    <t>LGDBD-PP-17-0187</t>
  </si>
  <si>
    <t xml:space="preserve">Construction of Office Building for UC Haji Daim Khan Dhamrah, Taluka Shahdadpur, District Sanghar  (SDG # 9) </t>
  </si>
  <si>
    <t>Approved
12.01.18   (U/R)</t>
  </si>
  <si>
    <t>LGDWS-PP-22-0648</t>
  </si>
  <si>
    <t>Providing &amp; Laying 110 MM Polyethylene Pipe Line for solving Water Problem in Gulshan-e- Sikandarabad Keamari Town, District West Keamari ( Keamari Package)</t>
  </si>
  <si>
    <t xml:space="preserve">Approved
27.06.14    </t>
  </si>
  <si>
    <t>LGDWS-PP-22-0649</t>
  </si>
  <si>
    <t>Construction of New 100 MGD Pump House (Equipped with M&amp;E Pumping Machineries) at Dhabeji (Revised) (SDG # 6)</t>
  </si>
  <si>
    <t>LGDWS-PP-22-0650</t>
  </si>
  <si>
    <t>Rehabilitation of Drainage Works &amp; Construction of New CC Flooring in Village Ber Sharif, Taluka Kamber (Revised) (SDG#6)</t>
  </si>
  <si>
    <t xml:space="preserve">Approved
29.01.18
</t>
  </si>
  <si>
    <t>LGDMA-FP-17-0210</t>
  </si>
  <si>
    <t>Greater Karachi Sewerage Plan (S-III)
[Cost Rs. 36117.459 million with
Federal Share of Rs. 18058.730
million]</t>
  </si>
  <si>
    <t>Approved
07.02.18</t>
  </si>
  <si>
    <t>LGDMA-FP-14-0074</t>
  </si>
  <si>
    <t>Greater Karachi Water Supply Scheme (K-IV Phase-I, 260 MGD) Cost Rs. 25.551 Billion with 50% by GoS.</t>
  </si>
  <si>
    <t>Approved
18.07.14</t>
  </si>
  <si>
    <t>LGDWS-PP-22-0651</t>
  </si>
  <si>
    <t>Widening/Reconditioning of asphat Concrete Road from Main City gatge Chuhar Jamali Road to by-pass Chowk shah Aqeeq Road Via Main City Road including RCC Drain Nala/C.C Paver Block Taluka Chuhar Jamali District Sujawal</t>
  </si>
  <si>
    <t>LGDOT-FP-18-0025</t>
  </si>
  <si>
    <t>Competitive and Livable City of Karachi Project (CLICK).  (Total Cost Rs. 33.6 billion (US $ 240 million)), World Bank Share Rs. 32.20 billion (US $  230.0 million), GoS share Rs. 1.400 billion (US $ 10.0 million)(LGD Share: 25,472.086 m, WB Share: 24,150.0 m, GoS Share: 1,322.086 m)</t>
  </si>
  <si>
    <t>Aproved 26.06.19</t>
  </si>
  <si>
    <t>LGDOT-PP-20-0088</t>
  </si>
  <si>
    <t>Rehabiltation of Roads &amp; Sewerage System at P&amp;T Colony, Gizri Karachi (Revised on 13.05.2022)</t>
  </si>
  <si>
    <t xml:space="preserve">Approved 11.3.21 </t>
  </si>
  <si>
    <t>Total Water Supply &amp; Sanitation (On-Going schemes) :-</t>
  </si>
  <si>
    <t>LGDMA-FP-21-0898</t>
  </si>
  <si>
    <t>Construction of public Toilets &amp;
Handwashing Station with nature based  in major and
secondary cities  of Sindh.</t>
  </si>
  <si>
    <t>LGDWS-PP-21-0634</t>
  </si>
  <si>
    <t>Providing and laying of Sewerage line of 12", 15", 18" and 30" dia RCC Pipe from Rupali Centre to Chakar Hotel &amp; Different Areas</t>
  </si>
  <si>
    <t>LGDWS-PP-21-0641</t>
  </si>
  <si>
    <t>Storm Water Drain in Clifton Block 2 and Ward 2 Hazara Colony CBC underground water tank Jhamuriya colony Ward 3 replacement of Pumps and Turbines Machines and renovation of Bazarta Pumping station</t>
  </si>
  <si>
    <t>LGDWS-PP-21-0715</t>
  </si>
  <si>
    <t>Replacement of Water Supply Lines from Bhittai Colony to Qayumabad, Malir River</t>
  </si>
  <si>
    <t>LGDWS-PP-21-0741</t>
  </si>
  <si>
    <t xml:space="preserve">Providing &amp; Laying of Paver Block in various wards / mohallas / colonies of UC-1,2,3,4,5,6,7,8 and 9 of Nawabshah City </t>
  </si>
  <si>
    <t>LGDWS-PP-22-0652</t>
  </si>
  <si>
    <t>Construction / Providing of Paver Block, Khanpur City &amp; Mian jo Goth Taluka Khanpur, Ghulam Shabbir Solangi House to Ghulam Qadir Jamro, Misjid-e-Ibrahim to Jeha Muhalla, Syed Toufeeq Shah House to Loto Jakhro, Advocate Shahbaz Brohi Street, Salamn Sarwar Shaikh Street &amp; Various Streets of City Shikarpur Taluka Khanpur</t>
  </si>
  <si>
    <t>LGDWS-PP-22-0653</t>
  </si>
  <si>
    <t>Construction of roads with paver block in various villages / streets of Taluka Garhi Yasin and Taluka Lakhi, District Shikarpur</t>
  </si>
  <si>
    <t>LGDWS-PP-22-0654</t>
  </si>
  <si>
    <t>Construction of road from Dhamrah Graveyard to China Town (1km) i/c 3300 Rft R/Wall &amp; M. Structure, Construction of Paver Block and CC Drains in various streets of Badah City, Construction of Paver Block CC Drain in various streets of Dokri city, Re-Conditioning of road from Ratodero - Kamber to Village hasu jatoi (i/c M. Structure)</t>
  </si>
  <si>
    <t>LGDWS-PP-22-0655</t>
  </si>
  <si>
    <t>Paver Block in various street in Mirokhan City, village Dhing, village Chakiyani and Mastoi Muhallh to Badshah Petrol Pump</t>
  </si>
  <si>
    <t>LGDWS-PP-22-0656</t>
  </si>
  <si>
    <t>Paver Block &amp; CC drainage of various locations in Taluka Kambar, Warah, Garhi Yasin, Nssirabad</t>
  </si>
  <si>
    <t>LGDWS-PP-22-0657</t>
  </si>
  <si>
    <t>Water Supply schemes &amp; repairing of schemes in various locations of Taluka Kamber, Taluka Warah &amp; Taluka Nasirabad</t>
  </si>
  <si>
    <t>LGDWS-PP-22-0658</t>
  </si>
  <si>
    <t>Providing and Laying of C.C PAver &amp; Drainage at Village Khambhara</t>
  </si>
  <si>
    <t>LGDWS-PP-22-0659</t>
  </si>
  <si>
    <t>Providing &amp; Laying of C.C Paver &amp; Drainage at Village Retti/New Retti</t>
  </si>
  <si>
    <t>LGDWS-PP-22-0660</t>
  </si>
  <si>
    <t>Upgradation of roads through asphalt and paver in Sangi District Sukkur</t>
  </si>
  <si>
    <t>LGDWS-PP-22-0661</t>
  </si>
  <si>
    <t>Upgradation of roads and streets network in UC Ghumra, Tamachani, Bagarji and Naseerabad District Sukkur</t>
  </si>
  <si>
    <t>LGDWS-PP-22-0662</t>
  </si>
  <si>
    <t>Construction / Rehabilitation of Union Council offices in Taluka Khairpur at Bugro, Ubhri - Essan Bhayo, Pir Mangio, Meher Ali / Khanpur, Shahludhani, Gujo, shah Bhangio and Tando Masti, Vocational Centres of Taluka Khairpur and Kot Diji, village Langah Shoaib Rind Goth, Izzat Machi &amp; Kunb.</t>
  </si>
  <si>
    <t>LGDWS-PP-22-0663</t>
  </si>
  <si>
    <t>Drainage system &amp; Paver block at village Gogi Mangneja &amp; Various Muhallas / Different Villages of Taluka Kingri</t>
  </si>
  <si>
    <t>LGDWS-PP-22-0664</t>
  </si>
  <si>
    <t>Drainage System &amp; Paver Block at Various Muhallas / Different Villages of Taluka Sobodero</t>
  </si>
  <si>
    <t>LGDWS-PP-22-0665</t>
  </si>
  <si>
    <t>Drainage, Solar street lights, paver block etc</t>
  </si>
  <si>
    <t>LGDWS-PP-22-0666</t>
  </si>
  <si>
    <t>Construction of CC Paver Block, Surface Drain &amp; Culverts in Union Councils Kenchi, Daras 63 Various Villages Taluka Moro</t>
  </si>
  <si>
    <t>LGDWS-PP-22-0667</t>
  </si>
  <si>
    <t>Construction of CC Paver Block, Surface Drain &amp; Culverts in Union Councils Manahi, Wagan, Noor Pur, Weesar, Phull Chanari, Banari &amp; Muncipal Committee City Naushahro Feroze</t>
  </si>
  <si>
    <t>LGDWS-PP-22-0668</t>
  </si>
  <si>
    <t>Construction of surface drainage S/C paver block of various streets of Shah Pur Chakar, Taluka Shahdadpur and various village Chak No. 1 to 11 of Taluka Sanghar, District Sanghar</t>
  </si>
  <si>
    <t>LGDWS-PP-22-0669</t>
  </si>
  <si>
    <t>Drainage and Water Supply Berani Town, Taluka Jam Nawaz Ali</t>
  </si>
  <si>
    <t>LGDWS-PP-22-0670</t>
  </si>
  <si>
    <t>Construction of CC road / installation of Solar lights for various villages of Taluka Hussain Bux Mari</t>
  </si>
  <si>
    <t>LGDWS-PP-22-0671</t>
  </si>
  <si>
    <t>Construction of roads / providing Solar lights for various villages Taluka Hussain Bux Mari</t>
  </si>
  <si>
    <t>LGDWS-PP-22-0672</t>
  </si>
  <si>
    <t>Construction of roads / CC block and paver block of various streets of City Mirpurkhas</t>
  </si>
  <si>
    <t>LGDWS-PP-22-0673</t>
  </si>
  <si>
    <t>Construction of CC roads and installation of Solar lights of various villages of Taluka Sindhri</t>
  </si>
  <si>
    <t>LGDWS-PP-22-0674</t>
  </si>
  <si>
    <t>Providing &amp; Laying Water Supply / Drainage System at Taluka Rural Hyderabad &amp; Taluka Qasimaad Distrct Hyderabad</t>
  </si>
  <si>
    <t>LGDWS-PP-22-0675</t>
  </si>
  <si>
    <t>Construction / Improvement of CC Paving Block &amp; CC Block at Taluka Rural Hyderabad &amp; Taluka Qasimabad District Hyderabad</t>
  </si>
  <si>
    <t>LGDWS-PP-22-0676</t>
  </si>
  <si>
    <t>Chuhar Jamali Road to Village Haji Chang, Village Umar Mallah, Village Khan Muhammad Thaheem, Raj Malik Kacho New to Hassan Chalko, Muhammad Chalko, Allah Rakhio Chalko, Village Mir Khan Mori to Haji Younif Hingorjo, Aresar Road to Pir Abro Road, Village Abdul Aziz Dandal, Village Muhammad Ramzan Horai, Village Mazdoor Mallah, Village Muhammad Bux Siyal, Village Karam Ali Maree, Village Haji Juma Mori to Haji Muhammad Mallah, Village Ghulam Shah Sim to Katiar Mori, Molvi Hussain Khaskheli Marho Bola Khan to Village Rasheed Mirbhar, Barhu Bater to Dargha, Village Haji Ramzan Wangai, Village Ashraf Shah Lakyari, Village Chach Jahan Road to Village Sattar Kehar, Village Barro Patel Road to Village Aago Otho, Village Abdullah Khoso Road Mori. (28 KMs)</t>
  </si>
  <si>
    <t>LGDWS-PP-22-0677</t>
  </si>
  <si>
    <t>Village Muhammad Anwar Soomro, Village Noor Hassan Oplano, Achu Magsi Road to Village Muhammad Shah, Sujawal Chuhar Shah Bandar Road to Village Aage Dino Shah, Chuhar Shah Bandar Road to Village Juman Bhatti, Village Mohbat Sanjrani, Village Ahsan abad, Village Umar Sand, Sujawal High School to Bai Pass, Village Haji Allah Dino Mandro to Haji Muhammad Ismail Katiar, Village Gul Muhammad Oplano. (21 KMs)</t>
  </si>
  <si>
    <t>LGDWS-PP-22-0678</t>
  </si>
  <si>
    <t>Construction of watersupply scheme Shahbaz Colony Jokhio Mohallah KN Shah and paving block, CC block and drain at village Boriri, Veernath, Vejji, Zafarabad, Paryal Qambrani, Dur Muhammad Abro, Abdullah Brohi, Kakar Bello Pattan, Jakhro, Saryo, Dhani Bux Bughio. i/c Entrance gates at Sita Town &amp; Masonary structure.</t>
  </si>
  <si>
    <t>LGDWS-PP-22-0679</t>
  </si>
  <si>
    <t>Paving Block, Drainage &amp; CC Block at Dadu City</t>
  </si>
  <si>
    <t>LGDWS-PP-22-0680</t>
  </si>
  <si>
    <t>Paving, drainage and Reconditioning road from Johi Wahi Pandhi road to Hero Khan via Haji Khan</t>
  </si>
  <si>
    <t>LGDWS-PP-22-0681</t>
  </si>
  <si>
    <t>Byepass Tando Raheem Khan and Drainage, Paving block for Tando Raheem Khan</t>
  </si>
  <si>
    <t>LGDWS-PP-22-0682</t>
  </si>
  <si>
    <t>Construction of Roads alongwith Drainage, Sewerege &amp; Paver Blocks / C.C in UC- Chohar. UC-Kotiraro, District Malir</t>
  </si>
  <si>
    <t>LGDWS-PP-22-0683</t>
  </si>
  <si>
    <t>Construction of Roads alongwith Drainage, Sewerege &amp; Paver Blocks in UC-Darsano Chano, UC-Murad Memob UC-Jam Murad Ali &amp; UC-Thano, District Malir</t>
  </si>
  <si>
    <t>LGDWS-PP-22-0684</t>
  </si>
  <si>
    <t>Construction of Roads alongwith Drainage, Sewerege &amp; Paver Blocks / CC UC- Saleh Muhammad, UC-Razzaqabad, UC-Chaukhandi, UC-Wali Muhammad &amp; UC-Jumma Himyati District Malir</t>
  </si>
  <si>
    <t>LGDWS-PP-22-0685</t>
  </si>
  <si>
    <t>Construction / Reconstruction of Road along with Sewerage, Water Supply, CC Paver and Foothpath in different areas of PS-89 District Malir Karachi</t>
  </si>
  <si>
    <t>LGDWS-PP-22-0686</t>
  </si>
  <si>
    <t>Re-Construction of Internal Roads, Sewerage Pipes, Paver Stones Provide and Lying Water supply Pipes alongwith Eqipments in Uc-05 Muzaffarabad NA-238 Malir Karachi</t>
  </si>
  <si>
    <t>LGDWS-PP-22-0687</t>
  </si>
  <si>
    <t>Provide and Lying water supply Pipes alongwith underground water Tank in UC-06 Muslimabad NA-238 Malir Karachi</t>
  </si>
  <si>
    <t>LGDWS-PP-22-0688</t>
  </si>
  <si>
    <t>Provice and Lying water supply Pipes Swerage, paver stones and internal Roads in UC-03 Cattle Colony and UC-04 Majeed Colony, NA-238 Malir Karachi</t>
  </si>
  <si>
    <t>LGDWS-PP-22-0689</t>
  </si>
  <si>
    <t>Re-Construction of internal Roads, Sewerage Pipes, Paver stones in UC-06 Dawood Chorangi and UC-05 Qaidabad, Na-238 Malir Karachi</t>
  </si>
  <si>
    <t>LGDWS-PP-22-0690</t>
  </si>
  <si>
    <t>Construction / Rehabilitation of roads, drain work paver block at UC Moach goth District Kemari</t>
  </si>
  <si>
    <t>LGDWS-PP-22-0691</t>
  </si>
  <si>
    <t>Construction / Rehabilitation of roads, drain work &amp; paver block, CC flooring at Jahanabad District Kemari</t>
  </si>
  <si>
    <t>LGDWS-PP-22-0692</t>
  </si>
  <si>
    <t>Construction / Rehabilitation of roads, drain work &amp; paver block at UC - 43, 44, 46 District Kemari</t>
  </si>
  <si>
    <t>LGDWS-PP-22-0693</t>
  </si>
  <si>
    <t>Construction / Rehabilitation of roads, Pipe drain work, CC flooring at Yousuf goth, Dawood goth &amp; old Moach goth District Kemari</t>
  </si>
  <si>
    <t>LGDWS-PP-22-0694</t>
  </si>
  <si>
    <t>Construction / Rehabilitation of roads, drain work, paver blocks, CC flooring at Machar Colony District Kemari</t>
  </si>
  <si>
    <t>LGDWS-PP-22-0695</t>
  </si>
  <si>
    <t>Construction / Rehabilitation of road, drain work, CC flooring &amp; Paver blocks in UC-1,2,3 Baldia Town Kemari.</t>
  </si>
  <si>
    <t>LGDWS-PP-22-0696</t>
  </si>
  <si>
    <t>Construction / Rehabilitation of road, drain work, CC flooring &amp; Paver blocks in UC-4,5,6 Baldia Town Kemari.</t>
  </si>
  <si>
    <t>LGDWS-PP-22-0697</t>
  </si>
  <si>
    <t>Construction / Rehabilitation of road, drain work, CC flooring &amp; Paver blocks in UC-7,8,9 Baldia Town Kemari.</t>
  </si>
  <si>
    <t>LGDWS-PP-22-0698</t>
  </si>
  <si>
    <t>Construction / Rehabilitation of road, drain work, CC flooring &amp; Paver blocks in UC-10,11,12 Baldia Town Kemari.</t>
  </si>
  <si>
    <t>LGDWS-PP-22-0699</t>
  </si>
  <si>
    <t>Construction / Rehabilitation of road, drain work, CC flooring &amp; Paver blocks in UC-13 &amp; Zia Colony Baldia Town Kemari.</t>
  </si>
  <si>
    <t>LGDWS-PP-22-0700</t>
  </si>
  <si>
    <t>Construction of CC Drains &amp; Paver Block in Ward 1 to 14 for Shahdadkot City Taluka Shahdadkot</t>
  </si>
  <si>
    <t>LGDWS-PP-22-0701</t>
  </si>
  <si>
    <t>Construction of CC Drains &amp; Paver Block for Village Mir Haji Ali Hassan Khan Brohi, Taluka Qubo Saeed Khan</t>
  </si>
  <si>
    <t>LGDWS-PP-22-0702</t>
  </si>
  <si>
    <t>Construction of paving block and drain from Mehar to Hasil Khoso graveyard via Gahi Mahesar village.</t>
  </si>
  <si>
    <t>LGDWS-PP-22-0703</t>
  </si>
  <si>
    <t>Construction of paving block, drain, CC block at Ahmed Ali Colony, Gul Colony, Khad jo Goth, Suleman Colony, Rafique Mahesar Town, Nawab Colony, Ali Shah Colony, Wahadat Colony, Dawood Colony, Juman Colony, Ghulam Hussain Khaskheli village &amp; Shahbaz Colony.</t>
  </si>
  <si>
    <t>LGDWS-PP-22-0704</t>
  </si>
  <si>
    <t>Construction of watersupply, CC block, drains and paving block at village Sheehan jo Daro, Heesib Jatoi and village Rahimdad Sohu.</t>
  </si>
  <si>
    <t>LGDWS-PP-22-0705</t>
  </si>
  <si>
    <t>Construction of CC block / paver block / repair of drainage work in Taluka Mirpurkhas City and Taluka Hussain Bux Mari District Mirpurkhas</t>
  </si>
  <si>
    <t>LGDWS-PP-22-0706</t>
  </si>
  <si>
    <t>Construction of CC Block / paver block in Taluka Shuja Abad and Taluka Kot Ghulam Muhammad Mirpurkhas</t>
  </si>
  <si>
    <t>LGDWS-PP-22-0707</t>
  </si>
  <si>
    <t>Constraction of Drainage, Sewerage System from Bilawal Bhutto Cricket Stadium to Bangali Moor, Karachi</t>
  </si>
  <si>
    <t>LGDWS-PP-22-0708</t>
  </si>
  <si>
    <t>Construction of Sewerage system in Khuda ke Basti Surjani Town</t>
  </si>
  <si>
    <t>LGDWS-PP-22-0709</t>
  </si>
  <si>
    <t>Rehabilitation of two Rest Houses of Naudero and Ratodero City alongwith providing furniture and other facilities</t>
  </si>
  <si>
    <t>LGDWS-PP-22-0710</t>
  </si>
  <si>
    <t>Construction of Road &amp; tough paver at various Main Streets / Mohall's /Wards of City Jacobabad</t>
  </si>
  <si>
    <t>LGDWS-PP-22-0711</t>
  </si>
  <si>
    <t>Construction of tough paver &amp; Culverts at various villages of PS-01 Jacobabad</t>
  </si>
  <si>
    <t>LGDWS-PP-22-0712</t>
  </si>
  <si>
    <t>Construction of road Pavers at Village Noor Muhammad Pathan Taluka and District Jacobabad</t>
  </si>
  <si>
    <t>LGDWS-PP-22-0713</t>
  </si>
  <si>
    <t>Construction of road providing paver block (1) Village Sardar Adam Khan / Ghari Chand / Ghari Mehrab / Mir Handan Khan Panhwar</t>
  </si>
  <si>
    <t>LGDWS-PP-22-0714</t>
  </si>
  <si>
    <t>Construction of Road from Public School to Sardar Sohrab Khan Sarki Town &amp; Construction of Drainage, Tough Tile &amp; CC Drains at SSKS Town Taluka Thul, District Jacobabad</t>
  </si>
  <si>
    <t>LGDWS-PP-22-0715</t>
  </si>
  <si>
    <t>Tough Tile and CC Culverts at Various places of Taluka Thul, District Jabobabad</t>
  </si>
  <si>
    <t>LGDWS-PP-22-0716</t>
  </si>
  <si>
    <t>Construction of paver tuff tile at various villages of PS-3 Garhi Khero</t>
  </si>
  <si>
    <t>LGDWS-PP-22-0717</t>
  </si>
  <si>
    <t>Construction &amp; Re-Construction of Roads &amp; Tough Tiles at ward No. 01 to 11, Kashmore (Phase-1)</t>
  </si>
  <si>
    <t>LGDWS-PP-22-0718</t>
  </si>
  <si>
    <t>Construction &amp; Re-Construction of Roads &amp; Tough Tiles at ward No. 01 to 11, Kashmore (Phase-2)</t>
  </si>
  <si>
    <t>LGDWS-PP-22-0719</t>
  </si>
  <si>
    <t>Construction &amp; Re-Construction of Roads &amp; Tough Tiles at ward No. 01 to 11, Kashmore (Phase-3)</t>
  </si>
  <si>
    <t>LGDWS-PP-22-0720</t>
  </si>
  <si>
    <t>Construction &amp; Re-Construction of Roads &amp; Tough Tiles at ward No. 01 to 11, Kashmore (Phase-4)</t>
  </si>
  <si>
    <t>LGDWS-PP-22-0721</t>
  </si>
  <si>
    <t>Construction of Tuff tiles of following streets / Muhallahs of UC Badani, village Billand Khan Bhutto upto Muhammad Umar Bhutto, Mevo Bhutto upto Abdul Sattar Bhutto village Mevo Bhutto upto Hafiz Muhammad Siddique Bhutto, Mevo Bhutto upto Muhammad Ibrahim Bhutto village Mevo Bhutto upto village Syed Asghar Shah near Dargah Syed Miran Shah upto Raees Shah Dino Chachar upto village Haji Raheem Bux Sonhdaro upto village Barkat Ali Chachar upto village Raees Mushtaque Ali Chachar upto village Haji Khan Wazirani Dombki, Ghulam Mustafa Khan Dombki, Ghulam Hyder, Haji Ahmed Solangi, Haji Darya Bux Solangi, Jhangal Khan Dombki, Akbar Khan Dombki, Raees Abdul Latif Khan Chachar upto Ghulam Muhammad Chachar and upto various streets of ward No. 1 to ward 16 of MC Kandhkot</t>
  </si>
  <si>
    <t>LGDWS-PP-22-0722</t>
  </si>
  <si>
    <t>Construction / Providing of Paver Block / Road from UC Sher kot Taluka Lakhi road to Khadim Khoso via Mamtaz Jogi to Khair Muhammad Brohi / Garhi Yasin Jaggan road to Sohrab Marfani i/c other villages</t>
  </si>
  <si>
    <t>LGDWS-PP-22-0723</t>
  </si>
  <si>
    <t>Construction / Providing of Paver block / Road from Raees Wah Police Chowki to Mureed Sethar, Rustam road to village Allah Bux Brohi different villages of UC Sehwani i/c other villages</t>
  </si>
  <si>
    <t>LGDWS-PP-22-0724</t>
  </si>
  <si>
    <t>Construction / Providing of Paver Block / Road from Faizu Laro to Redhu i/c other villages</t>
  </si>
  <si>
    <t>LGDWS-PP-22-0725</t>
  </si>
  <si>
    <t>Construction / Providing of Paver Block / Road from different villages of UC Azeem Abad Taluka Lakhi Beghari road to Rajab Jeho, i/c other villages</t>
  </si>
  <si>
    <t>LGDWS-PP-22-0726</t>
  </si>
  <si>
    <t>Construction / Providing of Paver Block / Road from village Muhammad Ismail Jaferi road Phase II village Wada Machi, village Raheem Bux Jaferi, village Dhani Bux Marfani, village Bakhar Shah Marfani, Humaryoon City, i/c other villages</t>
  </si>
  <si>
    <t>LGDWS-PP-22-0727</t>
  </si>
  <si>
    <t>Providing laying of water laying dia 10", 6" and 4", sewerage line dia 18" , 12" &amp; 9" in different areas of (PS-104 District East,Karachi)</t>
  </si>
  <si>
    <t>LGDWS-PP-22-0728</t>
  </si>
  <si>
    <t>Providing laying of sewerage line dia 9" &amp; paver blocks streets of Mehmoodabad 1 to 6 UC - 4 Chanesar goth &amp; UC-5 (Mehmoodabad) District East Karachi</t>
  </si>
  <si>
    <t>LGDWS-PP-22-0729</t>
  </si>
  <si>
    <t>Change water line dia 12", 6", 4" &amp; providing laying paver blocks streets of Allama Iqbal Colony and Liaquat Ashraf Colony -1 (UC-4 Chanesar Goth District East Karachi)</t>
  </si>
  <si>
    <t>LGDWS-PP-22-0730</t>
  </si>
  <si>
    <t>Construction of road and installation of paver blocks in areas of UC - 2 (Manzoor Colony No. 1) and UC -5 Mehmoodabad District East Karachi</t>
  </si>
  <si>
    <t>LGDWS-PP-22-0731</t>
  </si>
  <si>
    <t>Road carpeting, Paver Block, CC flooring, Sewerage line, water supply in Yousuf goth, Sajjan Goth, Saeedullah goth, Dawood Goth, Bhagwan goth, Gulshan e Mazdoor, Navel Colony, Baldia Town PS-112 District Kemari</t>
  </si>
  <si>
    <t>LGDWS-PP-22-0732</t>
  </si>
  <si>
    <t>Installation of sewerage line, road carpeting, water supply line in Gabo Pat, Moochko &amp; Mowach, PS-112 District Kemari</t>
  </si>
  <si>
    <t>LGDWS-PP-22-0733</t>
  </si>
  <si>
    <t>Road carpeting, Paver block, CC flooring, Sewerage line, Water Supply in Budhani goth, Grex village, Maripur village, Tikri village, Sher Muhammad village, Dil Phull Abad, Gulshan Benazir 500 quarter, Musharaf Colony, PS-112 Kemari Karachi</t>
  </si>
  <si>
    <t>LGDWS-PP-22-0734</t>
  </si>
  <si>
    <t>Road carpeting, paver block, CC flooring, sewerage line, water supply in Muhammadi colony, UC-42 Machhar colony PS-112 District Kemari</t>
  </si>
  <si>
    <t>LGDWS-PP-22-0735</t>
  </si>
  <si>
    <t>Road Carpeting, CC flooring, Fixation of paver block, sewerage lines, Construction of public Community Facility and water supply in different Localities in UC 41 of PS-113</t>
  </si>
  <si>
    <t>LGDWS-PP-22-0736</t>
  </si>
  <si>
    <t>Fixation of Paver blocks, drainage lines, CC flooring, Road Carpeting and water supply lines (Public Welfare Work) in different areas in UC-42, PS-113</t>
  </si>
  <si>
    <t>LGDWS-PP-22-0737</t>
  </si>
  <si>
    <t>CC flooring, fixation of paver blocks and water supply lines, road carpeting, establishment and rehabilitation of Public Park and other Public Welfare facilities, sewerage lines in various areas of UC-43, PS-113</t>
  </si>
  <si>
    <t>LGDWS-PP-22-0738</t>
  </si>
  <si>
    <t>Fixation of paver blocks, water supply lines, road carpeting, sewerage lines, CC flooring, Construction and establishment of Public Welfare facilities in UC-44 PS-113</t>
  </si>
  <si>
    <t>LGDWS-PP-22-0739</t>
  </si>
  <si>
    <t>Fixation of Paver Blocks and drainage lines, CC flooring, Road carpeting and water supply lines in different areas in UC-45, PS-113</t>
  </si>
  <si>
    <t>LGDWS-PP-22-0740</t>
  </si>
  <si>
    <t>Road carpeting and paver block, CC flooring, sewerage drainage lines, water supply lines and Public Welfare oriented works in UC-46, PS-113</t>
  </si>
  <si>
    <t>LGDWS-PP-22-0741</t>
  </si>
  <si>
    <t>Construction of Paver Block &amp; CC drainage for various left over Mohallahs of Shahdadkot city, from Motorway to whole Katchi Pul City, various Mohallahs of City Qubo Saeed Khan, village Haji Muhammad Ameen Brohi Burdi Wah UC Qubo Saeed Khan.</t>
  </si>
  <si>
    <t>LGDWS-PP-22-0742</t>
  </si>
  <si>
    <t>Improvement and Extension of Urban Water Supply scheme for various Mohallahs of Shahdadkot, water supply scheme for village Karim Bux Magsi, village Ubedullah Magsi Hesbani, village Sardar Hesbani and village Gaibana Magsi</t>
  </si>
  <si>
    <t>LGDWS-PP-22-0743</t>
  </si>
  <si>
    <t>Hand Pump leads / water supply, paver block / CC block, drainage, culverts, bridges &amp; solar lights in different villages / towns of PS-15.</t>
  </si>
  <si>
    <t>LGDWS-PP-22-0744</t>
  </si>
  <si>
    <t>Providing &amp; Laying CC Paver for Various Muhallas of Municipal Committee Mirpur Mathelo and Villages of Union Councils of Taluka Mirpur Mathelo, (Channa muhalla, Kousar Coloinym Nw hyder Shah Colony Soomra Colony, Master Colony Muhalla, Khosa Muhalla, Kalhoro Muhalla, Dewan muhalla, Mirani Muhalla, Village Islam Lashari, Vilage Fazil Kolachi, Village Dino Mako, Vilage Taj Muhammad Lashari, Vilage Pipri Jalbani, Vilage Siddique Kalwar, Village Qabool Gadani, Village Sahib Jalbani, Vilage Peer Bux Jalbani &amp; Village Saleem Shah Kaheri)</t>
  </si>
  <si>
    <t>LGDWS-PP-22-0745</t>
  </si>
  <si>
    <t>Providing &amp; Laying CC Paver for Various Muhallas of town Commitee Daharki and Villages of Union Councils of Taluka Daharki District Ghotki (Saddique Colony, Baloch Colony Basheer Colony, Ghouspur Muhalla, Jam Sanwal Khan Muhalla, Bheel Muhalla, menghwar Muhalla, Village Dad Laghari, Village Sanko, Village Jan Muhammad Bughio, Village Jhando Bughio, Village Qlo Burriro, Village Kotlo mirza Village Nao kot, Village Raharki, Village Kouro Khan Machi and Village Khonharo)</t>
  </si>
  <si>
    <t>LGDWS-PP-22-0746</t>
  </si>
  <si>
    <t>Reconditon of Road form High School Sakeoat via Village Ali Gul Magsi Via Village Imdad Magsi Via Village Muhammad nawaz Magsi to Village Bangal Mahar Korai Waah (7 km), CC Toping and Drains at Different villages of Salehpat Village Ali Gul Magsi Salehpat, Village Ali Dost Magsi Salehpat, Village Imdad Magsi Salehpat, Village Muhammad Nawaz Magsi, Rohri, Construction of Road from Village Muhammad Shamshad Hussain Shah Salehpat to Village Syed Gul Hassan Shah links to various villages (2 km)</t>
  </si>
  <si>
    <t>LGDWS-PP-22-0747</t>
  </si>
  <si>
    <t>Construction of Road from Kamal Khan Ibbupoto via Pir Kamal Shah Via Salehpat Sikandarabad Covering to Village Moula Bux Ibhupot (5 km) CC Pavers and Drains of Different Streets of Salehpat Construction of New Road Salehpat Sikanderabad via village Kotsiralko RD-118 Channal to GPS Kotsiraikot (3 km)</t>
  </si>
  <si>
    <t>LGDWS-PP-22-0748</t>
  </si>
  <si>
    <t>Construction of Road from Village Shah Mureed Jagirani to Village Ghulam Nabi Mohamdani (4 km) CC Toping and CC Drains of Different Villages of Union Council Panhwar and Union Council Kotri, Village Shorkho Chohan, Village Situmdaro Chohan, Village Imam Bux Metlo, Village Achar Metlo, Village Dur Muhammad Jogi, Village Ghulam Hyder Khoso, Village Bhatki Khandra and Muhammad Murad Khandra, Village Marhon Shehzado Chanjan, Village Mahi Chohan, Village Imran Nonari</t>
  </si>
  <si>
    <t>LGDWS-PP-22-0749</t>
  </si>
  <si>
    <t>Construction of Road from Kandhr Gate Village Dargahe Wariya Through Main Kandhra Bazar (2 km) CC Paver and CC Toping of Different Streets of Town Committee Kandhra</t>
  </si>
  <si>
    <t>LGDWS-PP-22-0750</t>
  </si>
  <si>
    <t>Construction of Road from Village Samon Khan Bhanbhro to Village Bebai (4 km) CC Toping / CC Drains of Different Villages of Union Council Long Bhatti Village, Ghulam Bhutto, Village Sukhiyar Bhutto, Village Shah Khair Din, Village Faiz Muhammad Shaikh, Qadir dad Mohalla Achiyu Qubiyon, Village Muhammad Nawaz Chijan, Long Bhatti Pir Hamid Shah Shaikh Mohalla Ward Mushtaque Shah</t>
  </si>
  <si>
    <t>LGDWS-PP-22-0751</t>
  </si>
  <si>
    <t>Rehabilitation of various streets of main Mir Ali Bazar with CC Paver Block &amp; Drainage in internal streets of Muhalla Achi Khoi, Muhalla Mir Ali Bazar, Muhalla Godu Shop, Muhalla Jumani, Muhalla Pir Hindoro at Panjhatti Muhalla with including essential Masonry work and re-fixing. (Reach one) Reconditioning of road from Garhi pull left &amp; right sides to Shaikh Muhalla near Railway line 1-1/2? thick premixed carpet 0/0-0/6 including construction, fixing of C.C paving block in various Muhalla Garhi Pull, Shaikh Muhalla, Unnar Colony, Citizen Colony, Bachal Shah Muhalla, Shaheed Abad Muhalla, Butra Muhalla, including with Masonry structure &amp; re-fixing mile 0/0-4/2 (6.80km). (Reach two) Construction providing and fixing CC Paving block in various Muhallas of UC Luqman ie Memon Muhalla, Soomra Muhalla, Sarki Muhalla, Sindhi School Luqman, Tanwri Muhalla, Narai Soomra Muhalla, Abra Muhalla, Maitla Muhalla, Manganhar Muhalla and Dargah Jind Wada Muhalla Including with Masonry struction mile 0/0-3/6 (6.0km) (Reach three)</t>
  </si>
  <si>
    <t>LGDWS-PP-22-0752</t>
  </si>
  <si>
    <t>Rehabilitation of various roads / paver blocks roads in Taluka Kotdiji</t>
  </si>
  <si>
    <t>LGDWS-PP-22-0753</t>
  </si>
  <si>
    <t>Construction of C.C Paver Blocks Surface Drain, C.C Topping &amp; Culverts Union Council Deparja, Salehpur, Kot Satabo, Laila Khalso in various villages Taluka Moro District Naushahro Feroze.</t>
  </si>
  <si>
    <t>LGDWS-PP-22-0754</t>
  </si>
  <si>
    <t>Construction of C.C Paver Blocks Surface Drain, C.C Topping &amp; Culverts Union Councils Fato Bala Lundki Kehkat, Khirwah, Old Gachero in various villages Taluka Moro District Naushahro Feroze</t>
  </si>
  <si>
    <t>LGDWS-PP-22-0755</t>
  </si>
  <si>
    <t>Construction of C.C Paver Blocks Surface Drains, C.C Topping &amp; Culverts Union Councils Khenchi Jagir, U.C Daras, Manahi Chanari Masur Ji Wah, Darya Khan Mari Town Veesar in various villages Taluka Moro &amp; N.Feroze District Naushahro Feroze</t>
  </si>
  <si>
    <t>LGDWS-PP-22-0756</t>
  </si>
  <si>
    <t>CC Topping paver block T.M.C.H.M Khoja and T.M.C old Nawabshah</t>
  </si>
  <si>
    <t>LGDWS-PP-22-0757</t>
  </si>
  <si>
    <t>Construction of Paver Block in Khadro City Village Sahib Khan Rind, Village Gidro Machi, Village Gul Muhammad Thahim and Kachhi Village</t>
  </si>
  <si>
    <t>LGDWS-PP-22-0758</t>
  </si>
  <si>
    <t>Construction of Paver Block in Village Bhaji, Village Sher Leghari, Village Gul Muhammad Mandwani, Barhoon and Village Mir Ali Shah</t>
  </si>
  <si>
    <t>LGDWS-PP-22-0759</t>
  </si>
  <si>
    <t>Construction of PAver Block in Village DewaqnWli Ram, Village Karim Dino Wassan, Village Leemon Junejo, 22 Chak, Village Siraj Mohal, Village Abdul Ghani Arain, Village Yaqoob Arain, Village Dalmeer and 39 Chak</t>
  </si>
  <si>
    <t>LGDWS-PP-22-0760</t>
  </si>
  <si>
    <t>Cement paving block in Taluka Shuja Abad and Taluka Sindhri Length 22 KMs</t>
  </si>
  <si>
    <t>LGDWS-PP-22-0761</t>
  </si>
  <si>
    <t>Construction of CC road and solar pole in various villages in Taluka Kot Ghulam Muhammad, Shujjabad &amp; Digri</t>
  </si>
  <si>
    <t>LGDWS-PP-22-0762</t>
  </si>
  <si>
    <t>Construction of CC Road in Town Committee Kheme-jo-Par, 05 Kilometers</t>
  </si>
  <si>
    <t>LGDWS-PP-22-0763</t>
  </si>
  <si>
    <t>Construction of Rural Drainage Scheme Bachal Pitafi District Tando Allahyar</t>
  </si>
  <si>
    <t>LGDWS-PP-22-0764</t>
  </si>
  <si>
    <t>Rehabilitation of Rural Drainage Scheme Missan Wadi Taluka Jhando Mari District Tando Allahyar</t>
  </si>
  <si>
    <t>LGDWS-PP-22-0765</t>
  </si>
  <si>
    <t>Rehabilitation of Rural Drainage Scheme Bukera Sharif District Tando Allahyar</t>
  </si>
  <si>
    <t>LGDWS-PP-22-0766</t>
  </si>
  <si>
    <t>Improvement / Extension of Drainage Scheme Chamber District Tando Allahyar</t>
  </si>
  <si>
    <t>LGDWS-PP-22-0769</t>
  </si>
  <si>
    <t>Construction of CC Paving / CC Block l/c Drain Nali in Railway Colony Makki shah Police Station Road, Al-Waheed Colony, Haddi Mill, H.D.A Flats, American Cuarter &amp; Gulsha-e-Khair Muhammad Streets &amp; Construction / Rehabilitation of Asphalt Concrete Road from Behan Mori to Behar Colony along Old phulleli Canal Taluka Latifabad District Hyderabad</t>
  </si>
  <si>
    <t>LGDWS-PP-22-0770</t>
  </si>
  <si>
    <t>Construction of CC Paving Block / CC Block of Internal Sreets Shah Latif Colony, Chandio Colony, Narejo Village, Mehar Colony, Panhwar Village Bhatti Village, Jinnah Colony, Kohisar &amp; Habib Form Allah Bux Brohi Goth Taluka Latifabad District Hyderabad</t>
  </si>
  <si>
    <t>LGDWS-PP-22-0771</t>
  </si>
  <si>
    <t>Construction of external drainage Work from Labour Colony, Gulshan-e-Zeal Pak Colony, junejo Colony, Murshadabad, Gulstan-e-Zeal pak to Hyderabad Tando Muhammad Khan Road &amp; Construction of CC Paving Blocks / CC Blocks @ Murshadabad, Labour colony, Mehar Ali colony, Bhatti Goth, Gulshan-e-Zeal Pak Colony &amp; Jinnah Colony Unit No. 12 Taluka Latifabad District Hyderabad</t>
  </si>
  <si>
    <t>LGDWS-PP-22-0772</t>
  </si>
  <si>
    <t>Providing / Laying &amp; Jointing Water Supply Lines and Drainage System in Various Areas of Ps-64, Site area Taluka Latifabad District Hyderabad</t>
  </si>
  <si>
    <t>LGDWS-PP-22-0773</t>
  </si>
  <si>
    <t>PE Water Supply pipes for various UCs of Taluka City Hyderabad</t>
  </si>
  <si>
    <t>LGDWS-PP-22-0774</t>
  </si>
  <si>
    <t>Stamp / RCC Pipe for sewerage for various UCs of Taluka City Hyderabad</t>
  </si>
  <si>
    <t>LGDWS-PP-22-0775</t>
  </si>
  <si>
    <t>CC / Paver &amp; open drain in various UCs of Ward 1, Ward 2, Ward 3 &amp; Ward 4 of Taluka City Hyderabad</t>
  </si>
  <si>
    <t>LGDWS-PP-22-0776</t>
  </si>
  <si>
    <t>Construction / Improvement of surface drain, CC paving block, CC block and asphelt road in various areas PS-67, Taluka City District Hyderabad</t>
  </si>
  <si>
    <t>LGDWS-PP-22-0777</t>
  </si>
  <si>
    <t>Providing and laying water supply / drainage system in various areas PS-67 Taluka City Hyderabad</t>
  </si>
  <si>
    <t>LGDWS-PP-22-0778</t>
  </si>
  <si>
    <t>(A) Construction of paver block including drainage in various Mohallas of following villages Town Committee Thano Bula Khan, Thana Ahmed Khan, Sari &amp; Mole of Taluka Thano Bula Khan, Construction of paver block / CC block including drainage Babar Stop to Special Education via MC Office Bolhari, Taluka Kotri</t>
  </si>
  <si>
    <t>LGDWS-PP-22-0779</t>
  </si>
  <si>
    <t>Construction of paver block / CC including drainage in various Mohallas of MC Bolhari Taluka Kotri</t>
  </si>
  <si>
    <t>LGDWS-PP-22-0780</t>
  </si>
  <si>
    <t>Construction / Improvement of Dua Chowk to Theba Road &amp; Sultan Bhatti Road. Mehar Ghari Road and Mehar City i/c Paving block, drain and masonary structure.</t>
  </si>
  <si>
    <t>LGDWS-PP-22-0781</t>
  </si>
  <si>
    <t>Construciton of paving block and drainage system for Ward 13 to 18 Dadu City Construciton of paving block and drainage system for Ward 19 to 24 Dadu City. and improvement of road from Makhdoom Bilawal to Village Dhani Partio via Village Fateh Muhammad Kabooro and other vilages with paving and drainage system UC-Makhdoom Bilawal</t>
  </si>
  <si>
    <t>LGDWS-PP-22-0782</t>
  </si>
  <si>
    <t>Construciton of paving block and drainage system for Ward 1 to 6 Dadu City, Construciton of paving block and drainage system for Ward 7 to 12 Dadu City, and construction Shed for Minucipal Machinary at Munucipal Bungalow Dadu City.</t>
  </si>
  <si>
    <t>LGDWS-PP-22-0783</t>
  </si>
  <si>
    <t>Construction of road for UCs Muradabad, Yar Muhammad Kalhoro, Phakka, Kamal Khan, Allah abad, Makhdoom Bilawal, Phulji village and Bahawalpur including paving block, CC block, drain, bridges &amp; culverts.</t>
  </si>
  <si>
    <t>LGDWS-PP-22-0784</t>
  </si>
  <si>
    <t>Construction of Roads providing &amp; Lying Sewerage lines / Paver Blocks / CC in UC-Allah Phai, UC-Shah Mureed &amp; UC-Moidan, District Malir</t>
  </si>
  <si>
    <t>LGDWS-PP-22-0785</t>
  </si>
  <si>
    <t>Construction of Roads alongwith drainage, Sewerage &amp; paver Blocks / CC in UC-Kharkharo &amp; UC-Konkar, District Malir</t>
  </si>
  <si>
    <t>LGDWS-PP-22-0786</t>
  </si>
  <si>
    <t>Construction of roads / Laying of Sewerage Lines in Kamal Khan Jokhio Goth &amp; Pehlwan Goth</t>
  </si>
  <si>
    <t>LGDWS-PP-22-0787</t>
  </si>
  <si>
    <t>Construction of Metaled Road, Providing &amp; Laying Sewerage System / Paver Blocks in UC Bakhtawar &amp; UC Bhittaiabad PS-88</t>
  </si>
  <si>
    <t>LGDWS-PP-22-0788</t>
  </si>
  <si>
    <t>Providing &amp; Laying of Paver Block, Sewerage System &amp; Construcion of Metaled Road PS-88</t>
  </si>
  <si>
    <t>LGDWS-PP-22-0789</t>
  </si>
  <si>
    <t>Providing &amp; Laying Sewerage System CC Flooring / CC Blocks &amp; Conbstruction of Metaled Roads PS-88</t>
  </si>
  <si>
    <t>LGDWS-PP-22-0790</t>
  </si>
  <si>
    <t>Construction of roads, pavour block street and Improvement of sewerage system in PS-90</t>
  </si>
  <si>
    <t>LGDWS-PP-22-0791</t>
  </si>
  <si>
    <t>Sewerage, Water supply line, Road, Paver Block, CC Tile</t>
  </si>
  <si>
    <t>LGDWS-PP-22-0792</t>
  </si>
  <si>
    <t xml:space="preserve"> Sewerage, Road, Paver Block, Open Nala, CC Tile, UC Chashma</t>
  </si>
  <si>
    <t>LGDWS-PP-22-0793</t>
  </si>
  <si>
    <t>Sewerage, Road, Paver Block, Open Nala, CC Tile, UC Rehri</t>
  </si>
  <si>
    <t>LGDWS-PP-22-0794</t>
  </si>
  <si>
    <t>Sewerage, Watersupply line, Road, Paver Block, CC Tile</t>
  </si>
  <si>
    <t>LGDWS-PP-22-0795</t>
  </si>
  <si>
    <t>Construction / Rehabilitation &amp; Improvement of road, water supply, drainage and storm water drain at Allama Rasheed Turabi road, (from Peoples Chowrangi to Ziauddin Hospital) North Nazimabad</t>
  </si>
  <si>
    <t>LGDWS-PP-22-0796</t>
  </si>
  <si>
    <t>Rehabilitation / Improvement of infrastructure (Roads) footpaths, water supply, sewerage, storm water drainage, electrical works) in UC 40 to UC 43 Liaquatabad Zone District Central Karachi</t>
  </si>
  <si>
    <t>LGDWS-PP-22-0797</t>
  </si>
  <si>
    <t>Rehabilitation / Improvement of infrastructure (Roads) footpaths, water supply, sewerage, storm water drainage, electrical works) in UC 26 to UC 30 Gulberg Zone District Central Karachi</t>
  </si>
  <si>
    <t>LGDWS-PP-22-0798</t>
  </si>
  <si>
    <t>Rehabilitation / Improvement of infrastructure (Roads) footpaths, water supply, sewerage, storm water drainage, electrical works) in UC 9 to UC 15 New Karachi Zone District Central Karachi</t>
  </si>
  <si>
    <t>LGDWS-PP-22-0799</t>
  </si>
  <si>
    <t>Rehabilitation / Improvement of infrastructure (Roads) footpaths, water supply, sewerage, storm water drainage, electrical works) in UC 35 to UC 39 Liaquatabad Zone District Central Karachi</t>
  </si>
  <si>
    <t>LGDWS-PP-22-0800</t>
  </si>
  <si>
    <t>Rehabilitation / Improvement of infrastructure (Roads) footpaths, water supply, sewerage, storm water drainage, electrical works) in UC 1 to UC 6 New Karachi Zone District Central Karachi</t>
  </si>
  <si>
    <t>LGDWS-PP-22-0801</t>
  </si>
  <si>
    <t>Rehabilitation / Improvement of infrastructure (Roads) footpaths, water supply, sewerage, storm water drainage, electrical works) in UC 31 to UC 34 Gulberg Zone District Central Karachi</t>
  </si>
  <si>
    <t>LGDWS-PP-22-0802</t>
  </si>
  <si>
    <t>Rehabilitation / Improvement of infrastructure (Roads) footpaths, water supply, sewerage, storm water drainage, electrical works) in UC 21 to UC 25 North Nazimabad Zone District Central Karachi</t>
  </si>
  <si>
    <t>LGDWS-PP-22-0803</t>
  </si>
  <si>
    <t>Rehabilitation / Improvement of infrastructure (Roads) footpaths, water supply, sewerage, storm water drainage, electrical works) in UC 16 to UC 20 North Nazimabad Zone District Central Karachi</t>
  </si>
  <si>
    <t>LGDWS-PP-22-0804</t>
  </si>
  <si>
    <t>Rehabilitation / Improvement of infrastructure (Roads) footpaths, water supply, sewerage, storm water drainage, electrical works) in UC 48 to UC 51 Nazimabad Zone District Central Karachi</t>
  </si>
  <si>
    <t>LGDWS-PP-22-0805</t>
  </si>
  <si>
    <t>Rehabilitation / Improvement of infrastructure (Roads) footpaths, water supply, sewerage, storm water drainage, electrical works) in UC 44 to UC 47 Nazimabad Zone District Central Karachi</t>
  </si>
  <si>
    <t>LGDWS-PP-22-0806</t>
  </si>
  <si>
    <t>Improvement / Rehabilitation of different roads, different Dia of Sweerage and water supply lines in minority areas</t>
  </si>
  <si>
    <t>LGDWS-PP-22-0807</t>
  </si>
  <si>
    <t>Improvement / Rehabilitation of Different roads, different Dia of Sewerege and water supply lines in minority areas</t>
  </si>
  <si>
    <t>LGDWS-PP-22-0808</t>
  </si>
  <si>
    <t>Construction of Internal Roads in different muhallas &amp; Villages of Taluka Mithi, Tharparkar</t>
  </si>
  <si>
    <t>LGDWS-PP-22-0809</t>
  </si>
  <si>
    <t>Construction of Internal Road in different muhallas &amp; Villages of Taluka Kaloi Tharparkar</t>
  </si>
  <si>
    <t>LGDWS-PP-22-0810</t>
  </si>
  <si>
    <t>Construction of road including sewerage system in different streets of Shaheed Maqdoom Bilawal Goth PS-100</t>
  </si>
  <si>
    <t>LGDWS-PP-22-0811</t>
  </si>
  <si>
    <t>Reconstruction / Rehabilitation of Road of Goth Rohdin Baloch, Road of Goth Natho Baloch, Road of Goth Hammar Baloch and Rehabilitation of Water Supply Schemes of Ghaghar District Malir</t>
  </si>
  <si>
    <t>LGDWS-PP-22-0812</t>
  </si>
  <si>
    <t>Construction of Roads Providing &amp; Lying Sewerage Lines /Paver Blocks /C.C in Allah Bux Humayti Goth, Ali Muhammad Jokhio Goth and Soofan Gabol Goth UC-Pipri and Rehabilitation Road of Goth Haji Jabli Gabol, Road of Mehmood Qaisrani, Road of Goth Abdul Rehman Baloch and Road of Tindo Khoso UC-Chand Paro, District Malir</t>
  </si>
  <si>
    <t>LGDWS-PP-22-0813</t>
  </si>
  <si>
    <t>Beautification, Solar and Paver in city Sujwal, Link Road Khamiso Pathan to village soomar Parahri. Repair &amp; Beautification of link Road Sujawal Bathoro to Village Churretani Taluka Sujawal</t>
  </si>
  <si>
    <t>LGDWS-PP-22-0814</t>
  </si>
  <si>
    <t>Construction of CC Paver block in various areas of Town City Taluka Shahpur Chakar i/c Construction of road from village Ramzan Siyal to Pathan Goth (1.0 KM) Improvement of road from main Shahpur - Nawabshah road Sada Wah to Sher village (1.0 KM) Taluka Shahpur Chakar, District Sanghar</t>
  </si>
  <si>
    <t>LGDWS-PP-22-0815</t>
  </si>
  <si>
    <t>Providing , laying and jointing of water supply line in various areas of Taluka Kotri, District Jamshoro</t>
  </si>
  <si>
    <t>LGDWS-PP-22-0816</t>
  </si>
  <si>
    <t>Sewerage Line (12", 24" &amp; 36), &amp; Construction of Nalla , Mowach Goth, Gulshan-e-Benazir 500 Quarter, Budhani Goth, Tikkri Village, Dilfulabad, Sher Muhammad Village, Machar Colony, Muhammadi Colony, PS-112 District Kemari</t>
  </si>
  <si>
    <t>LGDWS-PP-22-0817</t>
  </si>
  <si>
    <t>Installation of Sewerage Line dia 48", 24" &amp; 12" , Yousuf Goth to Gulshan-e-Mazdoor to Disposal Point / Mowach Nallah near KMC Graveyard Baldia Town, District Kemari</t>
  </si>
  <si>
    <t>LGDWS-PP-22-0818</t>
  </si>
  <si>
    <t>Upgradation / Rehabilitation of pumping station and water sewerage lines replacement</t>
  </si>
  <si>
    <t>LGDWS-PP-22-0819</t>
  </si>
  <si>
    <t>Repair &amp; Renovation of Water Supply town Committee Tando Bago</t>
  </si>
  <si>
    <t>LGDWS-PP-22-0820</t>
  </si>
  <si>
    <t>Repair &amp; Renovation of Water Supply town Committee Talhar</t>
  </si>
  <si>
    <t>LGDWS-PP-22-0821</t>
  </si>
  <si>
    <t>Construction of Road 03km link Road from Jarha Stop to Village Fateh Khan Sohu UC-Kamaro Taluka Bathoro. Construction of CC Paver Block in different Villages of UC-Kamaro Taluka Mirpur Bathoro District Sujawal</t>
  </si>
  <si>
    <t>LGDWS-PP-22-0822</t>
  </si>
  <si>
    <t>Construction of CC paving &amp; open surface drain in various villages of PS-63 Taluka Rural Hyderabad</t>
  </si>
  <si>
    <t>LGDWS-PP-22-0823</t>
  </si>
  <si>
    <t xml:space="preserve">Construction/ Rehabilitation of Main Disposals, Streets and Drain of Rohri City </t>
  </si>
  <si>
    <t>LGDWS-PP-22-0824</t>
  </si>
  <si>
    <t>Re-condition of Roads and Paver Blocks of U.C Sadhuja&amp; UC Kot Bulla Taluka Pano Akil</t>
  </si>
  <si>
    <t>LGDWS-PP-22-0825</t>
  </si>
  <si>
    <t>Re-condition of Roads and Paver Blocks of U.C Nindapur &amp; UC Sangi Taluka Pano Akil</t>
  </si>
  <si>
    <t>LGDWS-PP-22-0826</t>
  </si>
  <si>
    <t xml:space="preserve">Construction and Re-condition and Paver Block, Roads Different Villages of UC Nasirabad &amp; UC Sangrar Taluka Rohri </t>
  </si>
  <si>
    <t>LGDWS-PP-22-1829</t>
  </si>
  <si>
    <t xml:space="preserve">Rehabilitation and Improvement of roads and construction and repair of drain and paver block Taluka Rohri &amp; Sukkur </t>
  </si>
  <si>
    <t>LGDWS-PP-22-1830</t>
  </si>
  <si>
    <t>Providing &amp; Laying C.C. Paver in City Ubauro</t>
  </si>
  <si>
    <t xml:space="preserve">Community-Based Schemes </t>
  </si>
  <si>
    <t>LGDWS-PP-22-0830</t>
  </si>
  <si>
    <t>Establishmant of Project Implementation Unit (PIU) for Development Schemes of LGD in Sindh</t>
  </si>
  <si>
    <t>LGDWS-PP-22-0831</t>
  </si>
  <si>
    <t xml:space="preserve">Allocation for community based Infrastructure Improvement </t>
  </si>
  <si>
    <t>Total Water Supply &amp; Sanitation (New schemes) :-</t>
  </si>
  <si>
    <t xml:space="preserve">Total Water Supply &amp; Sanitation </t>
  </si>
  <si>
    <t>BUILDINGS (On-going Schemes)</t>
  </si>
  <si>
    <t>LGDBD-PP-16-0088</t>
  </si>
  <si>
    <t>Establishment of City Hall at Khairpur (SDG # 9)</t>
  </si>
  <si>
    <t>Approved
30.03.17</t>
  </si>
  <si>
    <t>LGDBD-PP-17-0188</t>
  </si>
  <si>
    <t xml:space="preserve">Construction of Town Committee Naukot, Taluka Jhudo District Mirpurkhas  (SDG # 9) </t>
  </si>
  <si>
    <t>LGDBD-PP-17-0189</t>
  </si>
  <si>
    <t xml:space="preserve">Construction / Renovation / Rehabilitation of Office Building for Town Committee Garhi Khairo (SDG # 9) </t>
  </si>
  <si>
    <t>LGDOT-PP-17-0206</t>
  </si>
  <si>
    <t>Construction of floating jetties and Passenger sheds at Baba, Bhit &amp; Mubarak village, Karachi. (SDG # 15) (Revised on 15.03.22)</t>
  </si>
  <si>
    <t>Approved
23.02.18</t>
  </si>
  <si>
    <t>LGDOT-PP-21-0893</t>
  </si>
  <si>
    <t>Construction of Parking Plaza at Flower Market Bunder Road Larkano</t>
  </si>
  <si>
    <t>Approved 14.10.21</t>
  </si>
  <si>
    <t>Total Buildings (On-going schemes) :-</t>
  </si>
  <si>
    <t>BUILDINGS (New)</t>
  </si>
  <si>
    <t>LGDOT-PP-21-0892</t>
  </si>
  <si>
    <t>Construction of Parking Plazas at Sukkur.</t>
  </si>
  <si>
    <t>Total Buildings (New schemes) :-</t>
  </si>
  <si>
    <t>ROADS (On-Going)</t>
  </si>
  <si>
    <t>LGDRS-PP-11-0023</t>
  </si>
  <si>
    <t>Widening / Improvement of Main Hawksbay Road, Karachi (SDG # 9)</t>
  </si>
  <si>
    <t>Approved
11.01.12</t>
  </si>
  <si>
    <t>LGDRS-PP-12-0039</t>
  </si>
  <si>
    <t xml:space="preserve">Construction of Zulfiqar Oil Tanker Parking Terminal  Ph-II  Zulfiqarabad Karachi (KmC)[GoS share 50% (Rs. 429.955 M), KmC share 15% (Rs. 128.987 M), MP&amp;NR share 5% (Rs. 42.996 M), OMCS share 20% (Rs. 171.982 M), Non POL share 10% (Rs. 85.991 M)] (SDG # 9) </t>
  </si>
  <si>
    <t>Approved
22.11.12</t>
  </si>
  <si>
    <t>LGDRS-PP-13-0027</t>
  </si>
  <si>
    <t>Providing Access to Shaheed Benazirabad town (Deh Mandiari Hawksbay) and adjoining villages (LDA) (SDG # 9)</t>
  </si>
  <si>
    <t>Approved
11.09.13</t>
  </si>
  <si>
    <t>LGDRS-PP-14-0052</t>
  </si>
  <si>
    <t>Construction/Rehabilitation of 21 Nos schemes of Khairpur including Masonary Structures  Khairpur (SDG # 9)</t>
  </si>
  <si>
    <t>Approved
08.04.15</t>
  </si>
  <si>
    <t>LGDRS-PP-14-0053</t>
  </si>
  <si>
    <t>Widening /Reconditioning of link road from Tail Mori to Tando Allahyar Sugar Mill via Sobhraj mile 2/0-5/6 (6.03 Km) (SDG # 9)</t>
  </si>
  <si>
    <t>Approved
18.02.15</t>
  </si>
  <si>
    <t>LGDRS-PP-14-0054</t>
  </si>
  <si>
    <t>Construction/Reconditioning of Road Jacobabad-Thul Road to RQC Highway Mile 0/0-9/4 (15.29 Km) (SDG # 9)</t>
  </si>
  <si>
    <t>Approved
14.11.14
(U/R)</t>
  </si>
  <si>
    <t>LGDRS-PP-13-0028</t>
  </si>
  <si>
    <t>Hawksbay Elevated Freeway (11.5 Km), PC-II (SDG # 9)</t>
  </si>
  <si>
    <t>LGDRS-PP-14-0056</t>
  </si>
  <si>
    <t>Construction of Storm Water Drains and Rehabilitation of Damaged roads of Nawabshah Town during rains 2011. (Revised on 14.11.14) (SDG # 9)</t>
  </si>
  <si>
    <t>Approved
28.02.12</t>
  </si>
  <si>
    <t>LGDRS-PP-13-0029</t>
  </si>
  <si>
    <t>Construction/ Reconditioning of Rural Roads of District Shaheed Benazirabad (SDG # 9)</t>
  </si>
  <si>
    <t>LGDRS-PP-14-0057</t>
  </si>
  <si>
    <t>Various Development Schemes of Kamber, Shahdadkot (31 Nos.) (SDG # 9)</t>
  </si>
  <si>
    <t>LGDRS-PP-15-0045</t>
  </si>
  <si>
    <t>Construction of road from Tando Jan Muhammad Dehi road at point 57 Mori to village Muhammad Salim Dada Deh 197  and Link to Muhammad Asif Deh 201 District Mirpur Khas (4.5 Km) (SDG # 9)</t>
  </si>
  <si>
    <t>Approved
04.02.16</t>
  </si>
  <si>
    <t>LGDRS-PP-20-0074</t>
  </si>
  <si>
    <t>Rehabilitation / Construction of Roads of Larkano City (48 Km) (Re-Revised on 07.09.17, Re-revised on 09.10.20) (SDG # 9)</t>
  </si>
  <si>
    <t>LGDRS-PP-13-0030</t>
  </si>
  <si>
    <t>Rehabilitation of 4000 Road (SDG # 9)</t>
  </si>
  <si>
    <t>Approved
07.11.13
(U/R)</t>
  </si>
  <si>
    <t>LGDRS-PP-20-0075</t>
  </si>
  <si>
    <t>Renovation with asphalt dual carriage way road in Tando Allahyar town portion mile 0/0-3/0 (7.8 Km) (Revised on 06.05.21) (SDG # 9)</t>
  </si>
  <si>
    <t>LGDRS-PP-16-0093</t>
  </si>
  <si>
    <t xml:space="preserve">Construction of road (Bye Pass) at Kumb City District Khairpur mile 0/0-2/4 (6.6 Km) (Revised on 19.05.22) (SDG # 9) </t>
  </si>
  <si>
    <t>Approved
02.11.16</t>
  </si>
  <si>
    <t>LGDRS-PP-16-0099</t>
  </si>
  <si>
    <t>Rehabilitation / Improvement of Shahrah-e-Humayun (From Karimabad Flyover to Ziauddin Roundabout between Moosa Colony and Block 4&amp;5) by road work, Water &amp; Sewerage works, RCC perforated SW Drain, lighting work including beautification of Ziauddin Roundabout, F.B.Area District Central, Karachi (SDG # 9)</t>
  </si>
  <si>
    <t>Approved
11.05.17
(U/R)</t>
  </si>
  <si>
    <t>LGDRS-PP-16-0100</t>
  </si>
  <si>
    <t>Construction of Road from Village Toung Shareef to Thana Ahmed Khan mile 0/0 - 12/4 (20 Km), Taluka Thana Bula Khan, District Jamshoro (SDG # 9)</t>
  </si>
  <si>
    <t>Approved
30.05.17
(U/R)</t>
  </si>
  <si>
    <t>LGDRS-PP-17-0192</t>
  </si>
  <si>
    <t>Construction of Road Dodapur Garhi Khairo Road to Jafferabad Buledi 10 Km (SDG # 9)</t>
  </si>
  <si>
    <t>Approved
13.10.17</t>
  </si>
  <si>
    <t>LGDRS-PP-17-0193</t>
  </si>
  <si>
    <t>Construction / Reconditioning of Roads (7 units) in UC Arzi Bhutto, Taluka Sijawal Junejo (18.4 Km) (SDG # 9)</t>
  </si>
  <si>
    <t>Approved
09.10.17</t>
  </si>
  <si>
    <t>LGDRS-PP-17-0194</t>
  </si>
  <si>
    <t>Construction / Reconditioning of Roads (16 units) in UC Mastoi, Taluka Sijawal Junejo (30 Km) (SDG # 9)</t>
  </si>
  <si>
    <t>LGDRS-PP-17-0195</t>
  </si>
  <si>
    <t>Construction / Reconditioning of Road (14 Units) in UC Seelra, Taluka Shahdadkot (14.7 Km) (SDG # 9)</t>
  </si>
  <si>
    <t>LGDRS-PP-17-0196</t>
  </si>
  <si>
    <t>Construction / Reconditioning of Roads (02 Units) in Shahdadkot City, Taluka Shahdadkot (6 Km) (SDG # 9)</t>
  </si>
  <si>
    <t>LGDRS-PP-19-0267</t>
  </si>
  <si>
    <t>Construction of Road from Indus Highway to Adam Camp Jamshoro I/c M/Structure @ Mile 0/0-5/0. Taluka Kotri, District Jamshoro (Revised)</t>
  </si>
  <si>
    <t>Approved
18.04.22</t>
  </si>
  <si>
    <t>LGDRS-PP-19-0269</t>
  </si>
  <si>
    <t>Construction of Road (in 165 feet R.O.W) from Azeem pura (Milat Town) to Juma Goth Noor Din Garden shah Faisal Town Karachi (1.5 Km)</t>
  </si>
  <si>
    <t>Approved
20.11.19</t>
  </si>
  <si>
    <t>LGDRS-PP-19-0270</t>
  </si>
  <si>
    <t>Construction of Internal roads and CC flooring at Hijrat Colony UC-29 Karachi (4.26 Km)</t>
  </si>
  <si>
    <t>Approved
08.08.19</t>
  </si>
  <si>
    <t>LGDRS-PP-19-0271</t>
  </si>
  <si>
    <t>Construction of Main Roads Carperting With Curb Stone and Footpath in Defence View and all Surrounding connected areas of District East Karachi (4.30 Km)</t>
  </si>
  <si>
    <t>LGDRS-PP-19-0272</t>
  </si>
  <si>
    <t>Construction of Ramps and At-Grade Works at Azeempur Malir-15</t>
  </si>
  <si>
    <t>LGDRS-PP-19-0273</t>
  </si>
  <si>
    <t>Construction of Road Along with Footpath From Metrovill Post Office to Goal Building Metrovil Road Orangi Town Sector 4F, Karachi (2.44 Km)</t>
  </si>
  <si>
    <t>LGDRS-PP-19-0279</t>
  </si>
  <si>
    <t>Construction of main road Ghatahar (Bypass)  to Ghatahar Beer Sharif Road, Taluka Kamber (1.60 Km)</t>
  </si>
  <si>
    <t>LGDRS-PP-19-0280</t>
  </si>
  <si>
    <t xml:space="preserve">Constrcution of Dumlottee Road from Dumlottee Well to M-9 &amp; M-5 Link Road (12.3 Km) </t>
  </si>
  <si>
    <t>Approved
27.01.20
(U/R)</t>
  </si>
  <si>
    <t>LGDRS-PP-20-0077</t>
  </si>
  <si>
    <t>Construction / Rehabilitation &amp; Improvement of Road, Water Supply, Drainage &amp; Storm water drain from Five Star chowrangi to Landi kotal chowrangi District Central (3.8 Km) (Revised on 01.04.21)</t>
  </si>
  <si>
    <t>Approved
20.11.19 
(U/R)</t>
  </si>
  <si>
    <t>LGDRS-PP-19-0282</t>
  </si>
  <si>
    <t>Reconstruction of Drainage System And Road From Ziauddin Hospital to Manzoor Pump at Shahrah-e-Ghalib Service Road and Surrounding Area, Karachi (2.44 Km)</t>
  </si>
  <si>
    <t>LGDRS-PP-19-0283</t>
  </si>
  <si>
    <t>Rehabilitation/Re-construction Road of UC Pipri District Malir Karachi (2.74 Km) (Revised on 27.01.22)</t>
  </si>
  <si>
    <t>LGDRS-PP-19-0286</t>
  </si>
  <si>
    <t xml:space="preserve">Reconditioning of road from Majeed Kerio-Mehrabpur road to Vill Dado Gohram Faqeer Zardari, UC Marvi, Taluka Sakrand Mile 0/0-3/5 (5.80 Km) </t>
  </si>
  <si>
    <t>Approved
29.08.19
(U/R)</t>
  </si>
  <si>
    <t>LGDRS-PP-19-0291</t>
  </si>
  <si>
    <t>Improvement / Rehabilitation of Drainage System and Internal Roads, at  Kashmir Colony, Akhtar Colony &amp; Azam Basti Near Defence View Mehmood  Abad. (3.81 Km)</t>
  </si>
  <si>
    <t>LGDRS-PP-19-0292</t>
  </si>
  <si>
    <t>Improvement/Rehabilitation of Internal Roads/Streets from Block-9 to 19 Gulshan-e-Iqbal Karachi. (1.89 Km)</t>
  </si>
  <si>
    <t>LGDRS-PP-19-0293</t>
  </si>
  <si>
    <t>Improvement of road Karachi Administration Society (3.26 Km)</t>
  </si>
  <si>
    <t>LGDRS-PP-19-0294</t>
  </si>
  <si>
    <t>Improvement of Sewerage system including Road work in Chishty Nagar, Gulistan-e-Johar, District East, Karachi (2.89 Km)</t>
  </si>
  <si>
    <t>LGDRS-PP-19-0296</t>
  </si>
  <si>
    <t>Rehabilitation / Improvement of Hijri Road from Mobina Town Police station to Suparco Road Karachi (3.78 Km)</t>
  </si>
  <si>
    <t>LGDRS-PP-19-0297</t>
  </si>
  <si>
    <t>Improvement / Rehabilitation of Storm Water Drain &amp; Dual Road at Hazara Chowk to Pareshan Chowk, Via Al Sadaf Chowk, Karachi (3.6 Km)</t>
  </si>
  <si>
    <t>LGDRS-PP-19-0299</t>
  </si>
  <si>
    <t>Improvement / Rehabilitation of Mubarak Shaheed Road from Cantt General Hospital to Shahrah-e-Faisal, Karachi (2.65 Km) (Revised on 04.06.21)</t>
  </si>
  <si>
    <t>LGDRS-PP-19-0303</t>
  </si>
  <si>
    <t>Establishment and Operation of Project Management Unit (PMU) (in the Local Government Department, Government of Sindh, for the execution of Malir Expressway Project, Karachi)</t>
  </si>
  <si>
    <t>Approved
21.01.20</t>
  </si>
  <si>
    <t>LGDRS-PP-19-0304</t>
  </si>
  <si>
    <t>Construction of paver, CC block, Asphalt road i/c drain in Pano Aqil District Sukkur (2.768 Km)</t>
  </si>
  <si>
    <t>Approved
12.05.20
(U/R)</t>
  </si>
  <si>
    <t>LGDRS-PP-20-0082</t>
  </si>
  <si>
    <t>Rehabilitation / Development of Infrastucture of Block-3 of Hawksbay Scheme-42 allocated to the members of KPC (8 Km)</t>
  </si>
  <si>
    <t>LGDRS-PP-20-0083</t>
  </si>
  <si>
    <t>Rehabilitation / Development of Infrastucture of Block-2 of Hawksbay Scheme-42 allocated to the members of KPC (6.87 Km)</t>
  </si>
  <si>
    <t>Approved
09.10.20</t>
  </si>
  <si>
    <t>LGDRS-PP-19-0306</t>
  </si>
  <si>
    <t>Rehabilitation /Beautification/Providing Fixing Gantries, Sigh Boards, Indication Boards alongwith Ibne Sina road from Liaquatabad No. 10 to Shershah</t>
  </si>
  <si>
    <t>LGDRS-PP-19-0308</t>
  </si>
  <si>
    <t>Providing and fixing Traffic Sign Board, Indication Board, Indication Boards alognwith Rehabilitation./Beautifiation work of Shaharah-e-Pakistan from Sohrab Goth to Guru Mandir Chowrangi</t>
  </si>
  <si>
    <t>LGDRS-PP-19-0309</t>
  </si>
  <si>
    <t>Providing and Fixing Gantries, Sigh Boards, indication Boards and Rehabilitation work of Rashid Minhas Road from Nagin Chowrangi to Shahrab-e-Faisal</t>
  </si>
  <si>
    <t>LGDRS-PP-19-0310</t>
  </si>
  <si>
    <t>Construction of dual carriageway Manghopir Road to Shahrah-e-Qaddafi Orangi-Surjani Link Road (Revised on 07.04.22)</t>
  </si>
  <si>
    <t>Approved
12.12.19</t>
  </si>
  <si>
    <t>LGDRS-PP-17-0202</t>
  </si>
  <si>
    <t xml:space="preserve">Construction of Shaheed Mohtarma Benazir Bhutto Flyover including approach road and allied components (remaining / Balance Work) (Revised on 09.10.17) (SDG#9) </t>
  </si>
  <si>
    <t>Approved
23.12.16</t>
  </si>
  <si>
    <t>LGDRS-PP-20-0084</t>
  </si>
  <si>
    <t>Construction/Installation of 10 (TEN) No. Pedestrin Bridges at Different Locatios of Karachi</t>
  </si>
  <si>
    <t>Approved
18.02.21</t>
  </si>
  <si>
    <t>LGDRS-PP-20-0085</t>
  </si>
  <si>
    <t>Construction/Rehablitation of Roads , Sewerage and C,C, Flooring in Dumba Goth, District Malir, Karachi (Revised on 19.05.22)</t>
  </si>
  <si>
    <t>LGDRS-PP-20-0086</t>
  </si>
  <si>
    <t>Rehabiltation of Roads from Morio Faqir Goth to Lal Bux Kachelo, UC- Kathore</t>
  </si>
  <si>
    <t>LGDRS-PP-21-0778</t>
  </si>
  <si>
    <t>(i) Providing Paver Block / Bridge at Village Allahdad Marfani (ii) Providing Paver Block at Village Abdul Jabbar Marfani (iii) Providing Paver Block at Village Ghulam Muhammad Marfani (iv) Providing Paver Block from Jaggan Sheranpur road to Village Ali M. Marfani (v) Rabdino Marfani (vi) Repair of road from from Shah Jalil Badshah at Village Jaggan, Paver Block from GBHS Lakhi to Googi Ram House &amp; Bilal Petrol Pump to Bagri Muhalla (vii) Wada Machi (v) construction of road from Jaggan Wakro road to Ali Hassan Khoso (vi) Construction of road from Hamayun Wakro road to Sadoro Bhatti (vii) Construction of road from Hamayun Wakro road to Village Akbar Rind (viii) Construction of road from Jaggan Wakro road to Village pahar Brohi (ix) Construction of road from Jaggan Bus Stand road to Ali Dost Bhatti (x) Construction of Bridges (i) Hidayatullah Chachar (ii) Ali Hassan Khoso (xi) Paver Block from Abdul Rasheed Bhutto Rice Mill to Makhno Khan Bhutto House @ Village Jano.</t>
  </si>
  <si>
    <t>Approved
15.10.21</t>
  </si>
  <si>
    <t>LGDRS-PP-21-0779</t>
  </si>
  <si>
    <t>Rehabilitation of internal roads of City (5.0 Km)</t>
  </si>
  <si>
    <t>Approved
08.12.21</t>
  </si>
  <si>
    <t>LGDRS-PP-21-0780</t>
  </si>
  <si>
    <t>Construction of roads in various U.Cs: (a) Construction / Remodeling of road from 68 Mori road to connect Jam Wah Mori 2.5 k.m (b) Construction of road from Chak road to village Jangi Khan Mari Deh 5-Chak (2.00 Km) (c) Construction of road from Preshan stop to village Shabir Shahani via Raheem Bux Brohi 1.5 Km Deh 44-Narat. (d) Construction of road from Dost Ali rind road to village Sono Khan Mari, Approaches (04 Furlong). (e) Road from 60th Mile main Phatak to Rehmatullah Jamali House via Hafiz Amjad Ali Abro House, Daur City 1000 ft. (f) Road from Mehran Highway to village Mubarak Chandio 3000 ft. (g) Construction of road from Nabi Dad Brohi road to village Amjad Shah Ji Kubi Deh 40 Dad road mile 0/0-0/3+110 (0.63 Km). (h) Paver Block in various streets of Town Committee, Bandhi. (i) Paver Block in various streets of Town Committee, Jam Sahib. (j) Paver Block in various streets of Star Colony, Town Committee, Daur.</t>
  </si>
  <si>
    <t>LGDRS-PP-21-0781</t>
  </si>
  <si>
    <t>Construction of roads in various UCs of District Shaheed Benazirabad (a) Reconditioning / Construction of road from Sakrand Majeed Keerio road to village Haji Keerio (0.92 Km) (b) Reconditioning of road from Lashari Stop Keeria Mori to Bachal Keerio Nathiyani, Deh 80 Nusrat Mile 0/0-0/5 (1 Km) (Dhora Portion) (1/2 thick carpet with paver machine) (c) Reconditioning of road from Nawabshah - Daur road Lashari Stop to village Imamuddin Keerio road Mile 0/0-1/1 (1.80 Km) (1/2 thick carpet with paver machine) (d) W/R/ Construction of road from Sakrand - Nawabshah road to village Sikandar Hayat Rind, Mile 0/0-0/2 + 330) (0.50 Km) (1/2 thick carpet with paver machine) (e) Construction of road from Nawabshah - Sakrand road to village Ali Sher Rind including link to village Porho Machi (3 Km) (1-1/2 " thick carpet with paver machine)</t>
  </si>
  <si>
    <t>LGDRS-PP-21-0782</t>
  </si>
  <si>
    <t>Improvement of various streets of Sarhari Town 4-5 Km</t>
  </si>
  <si>
    <t>Approved
13.09.21</t>
  </si>
  <si>
    <t>LGDRS-PP-21-0783</t>
  </si>
  <si>
    <t>Construction / Reconditioning of various roads of Taluka Qasimabad &amp; Taluka Rural Hyderabad</t>
  </si>
  <si>
    <t>LGDRS-PP-21-0784</t>
  </si>
  <si>
    <t>Construction of road Village Rawal Kandra, Construction of Road village Mubeen Jakhro, Construction of Road village Yasin Bhai, Construction of Road village Wadero Gul Muhammad Babro, Construction of Road village Gulsher Machi, Construction of Road village Haji Ahmed Khoso, Construction of Road village Rahim Charan, Construction of Road village Lakha Dino Lothiya, Construction of Road village Haji Mirbhar. Improvement of road village Walro repair, Improvement of road village Muhammad Khan Magsi repair, Improvement of road village Abdulullah Sodho repair</t>
  </si>
  <si>
    <t>LGDRS-PP-21-0785</t>
  </si>
  <si>
    <t>Construction of road Village Hassan Dohar, Construction of road village Master Hidayatullah Mallah via Dad Jat, Construction of road village Nooro Thahmoor, Construction of road village Ibrahim Madhro, Construction of road village Nazir Mallah, Construction of road village Wadero Sindhu Mundro, Construction of road village Mir Muhammad Rind Wahiya Khaskheli Bridge: Sim Nali village Sindhu Mundro</t>
  </si>
  <si>
    <t>LGDRS-PP-21-0786</t>
  </si>
  <si>
    <t>Construction / Improvement of 19 nos. roads of District Sujawal (35.41 Km)</t>
  </si>
  <si>
    <t>LGDRS-PP-21-0787</t>
  </si>
  <si>
    <t>Construction / Rehabilitation of Roads at various Ucs (14,15,24,25) of PS 90 / NA-236, District Malir Karachi</t>
  </si>
  <si>
    <t>LGDRS-PP-21-0788</t>
  </si>
  <si>
    <t>Construction / Reconstruction / Roads and Laying of Sewerage Line at various Ucs (UC-01, UC-04, UC-09, UC-17) of NA-236, District Malir Karachi</t>
  </si>
  <si>
    <t>LGDRS-PP-21-0789</t>
  </si>
  <si>
    <t>Construction of roads alongwith drainage, sewerage and paver stones in UC Khuldabad District Malir Karachi</t>
  </si>
  <si>
    <t xml:space="preserve">Approved
30.08.21
</t>
  </si>
  <si>
    <t>LGDRS-PP-21-0790</t>
  </si>
  <si>
    <t>Construction of roads alongwith drainage, sewerage and paver stones in UC Bhitaiabad District Malir Karachi</t>
  </si>
  <si>
    <t>Approved
30.08.21</t>
  </si>
  <si>
    <t>LGDRS-PP-21-0791</t>
  </si>
  <si>
    <t>Construction of roads alongwith drainage, sewerage and paver stones in UC Ghazi Dawood Brohi, UC Jaffar Tyar and UC Ghareebabad District Malir Karachi</t>
  </si>
  <si>
    <t>LGDRS-PP-21-0792</t>
  </si>
  <si>
    <t>Construction of roads alongwith drainage, sewerage and paver stones in UC Sharafi, UC Moinabad &amp; UC Quaidabad, District Malir Karachi</t>
  </si>
  <si>
    <t>LGDRS-PP-21-0793</t>
  </si>
  <si>
    <t>Construction of roads alongwith drainage, Sewerage, Pipes and paving blocks in UC-1 Sherpao, Malir Karachi</t>
  </si>
  <si>
    <t>LGDRS-PP-21-0794</t>
  </si>
  <si>
    <t>Construction of roads alongwith drainage, Sewerage, Pipes and paving blocks in UC-2 Muslimabad, Malir Karachi</t>
  </si>
  <si>
    <t>LGDRS-PP-21-0795</t>
  </si>
  <si>
    <t>Construction of roads alongwith drainage, Sewerage, Pipes and paving blocks in UC-3, Muzafarabad, Malir Karachi</t>
  </si>
  <si>
    <t>LGDRS-PP-21-0796</t>
  </si>
  <si>
    <t>Construction of roads alongwith drainage, Sewerage, Pipes and paving blocks in UC-4, Majeed Colony, UC-5 Cattle Colony, Malir Karachi</t>
  </si>
  <si>
    <t>LGDRS-PP-21-0797</t>
  </si>
  <si>
    <t>Construction of roads alongwith drainage, Sewerage, Pipes and paving blocks in UC-7, Quaidabad, UC-8 Mominabad, Malir Karachi</t>
  </si>
  <si>
    <t>LGDRS-PP-21-0798</t>
  </si>
  <si>
    <t>Improvement &amp; Reconstruction of Roads in UC-36, 35, 30 Fishermen Chowrangi to Nasir Colony</t>
  </si>
  <si>
    <t>LGDRS-PP-21-0800</t>
  </si>
  <si>
    <t>Construction / Rehabilitation of Roads, Drain Work, and Paver Blocks at UC 41 Baba / Bhitt / Shamspir / Younusabad / Salehabad Island's District Keamari Karachi</t>
  </si>
  <si>
    <t>LGDRS-PP-21-0801</t>
  </si>
  <si>
    <t>Reconstruction / Rehabilitation of roads, Drain work and Paver Blocks C.C flooring at UC45 Gulshan e Sikandarabad District Keamari Karachi</t>
  </si>
  <si>
    <t>LGDRS-PP-21-0802</t>
  </si>
  <si>
    <t>Construction / Rehabilitation of Roads, Drain Work and Paver Blocks at UC 40 Maripur District Keamari Karachi</t>
  </si>
  <si>
    <t>LGDRS-PP-21-0803</t>
  </si>
  <si>
    <t>Construction / Rehabilitation of Roads, Pipe Drain Work and C.C flooring at UC 01 Gulbai District Keamari Karachi</t>
  </si>
  <si>
    <t>LGDRS-PP-21-0804</t>
  </si>
  <si>
    <t>Construction / Rehabilitation of Roads, Drain Work and Paver Blocks C.C flooring at UC 42 Machar Colony District Keamari Karachi</t>
  </si>
  <si>
    <t>LGDRS-PP-21-0805</t>
  </si>
  <si>
    <t>1. Repair of Roads U.C Hatri (3 Km) 2. Repair of Roads U.C Masoo Bughri (1.5 Km) 3. Construction of roads U.C Hatri (1.5 Km) 4. Construction of C.C Blocks in various streets of village Sobho Khan U.C Tando Qaisar 5. Construction of Drainage village Sobho Khan U.C Tando Qaisar</t>
  </si>
  <si>
    <t>LGDRS-PP-21-0806</t>
  </si>
  <si>
    <t>Construction of metal road / tough tile / solar lights at various streets of Thul City Taluka Thul District Jacobabad</t>
  </si>
  <si>
    <t>LGDRS-PP-21-0807</t>
  </si>
  <si>
    <t>Rehabilitation / Construction of internal roads of M.C. Kandhkot, Ward no. 1 to 16</t>
  </si>
  <si>
    <t>LGDRS-PP-21-0808</t>
  </si>
  <si>
    <t>Construction of Metalled Road / Repair / Paving Blocks from Mari Road to Veeram Jafferi with link of Internal Road via Kedo Jafferi i/c Construction of Paving Blocks in various streets of Villages UC Jano Sharif with road Drain</t>
  </si>
  <si>
    <t>LGDRS-PP-21-0809</t>
  </si>
  <si>
    <t>Construction / Repair of Metalled Road from Village Baid to Village Nabi Bux Brohi with 4 links. (1) From Sahib Khan Kakepoto to Shikarpur Larkana Indus Highway i/c Paver Blocks in Streets. (2) From Khaman to Shikarpur Larkana Indus Highway (3) From Village Baid to Village Dil Murad Kakepoto (4) From Baid Road to Bugro Luhur Via Mian Wahi</t>
  </si>
  <si>
    <t>LGDRS-PP-21-0810</t>
  </si>
  <si>
    <t>Construction of Road &amp; Installation of Paver Blocks, Manzoor Colony-I (UC-02 District East)</t>
  </si>
  <si>
    <t>LGDRS-PP-21-0811</t>
  </si>
  <si>
    <t>Construction of Metal road at different places of UC-42 &amp; UC-43 in PS-113, Keamari Zone, DMC (Keamari)</t>
  </si>
  <si>
    <t>LGDRS-PP-21-0812</t>
  </si>
  <si>
    <t>Construction of Metal road at different places of UC-44, UC-45 &amp; UC-46 in PS-113, Keamari Zone, DMC (Keamari)</t>
  </si>
  <si>
    <t>LGDRS-PP-21-0813</t>
  </si>
  <si>
    <t>W/R of road from Larkana Khairpur road to village Fareedabad W/R of road from village Bakrani to village Mad Bahu via Shafquat Hussain Khan Unar House &amp; Paver Block for different Uc's Mad Bahu, Fareedabad, Puranoabad, Mahar Wada, Baqapur @ Naich</t>
  </si>
  <si>
    <t>LGDRS-PP-21-0814</t>
  </si>
  <si>
    <t>Construction / Re-construction of road from Gerello bus stand city to Ghulam Ali Zuhrani &amp; Ghulam Muhammad Buledi Kully, Muhammad Ali Brohi, Mehboob Ali birohi to Derra Bridge mile: 0/0-1/4 (2.25 Km).</t>
  </si>
  <si>
    <t>LGDRS-PP-21-0815</t>
  </si>
  <si>
    <t>Reconditioning of road Bakhar Mehesar 2.5. Km, road from village Haji Khan Soomro to Altaf Boadar 1.5 Km. Mehmoobabad Police to village Pandhi Jarwar via village Akbar Jarwar 2.Km, 1 Km road form Mirokhan to village Jamaluddin Gopang, 2.5 Km road from Mirokhan via Purano Tharo to village M. Jurial Umrani, 1.5. Km road Motorway to Jiand Luk, road from village Bhatti Allah Dino Tunio 2.5. Km. New road from Garello Khaipur juso connecting to village Ghulam Muhammad Isran via Khuhri Imam Bargah 1 Km and 1 Km New road connecting to Indus High via Deh Fati Bilawal to Ghulam Muhammad Khan Isran, Construfction 2 Km road from Heera Wah to village Paryya , 1 Km from village to Akber Mugheri. 3Km road Badalabad, New Road from village Essa Khan Brohi to Mughall Khan Brohi 1.2 Km, 0.5 Km new road in village Ali Muhammad from Main Road to Otaq of Ghulam Shabbir Aheer, 1 Km road from BHU Behram to Khokhar Mohalla (Sirai Quran Khokhar Otaq)</t>
  </si>
  <si>
    <t>LGDRS-PP-21-0816</t>
  </si>
  <si>
    <t>Construction asphalt road (New / Repair) various roads with drainage Municipal Committee Rohri. Repair of Pedestrian path ways. Roads surface and repairing of old Sukkur Channel and landsdown bridge, road</t>
  </si>
  <si>
    <t>LGDRS-PP-21-0817</t>
  </si>
  <si>
    <t>Construction of road Milad Mustafa Chowk via Long Bhatti to National Highway and Ghulam Ali Shaikh Chowk via Piyaro Chohan construction C.C Topping Umer Khas wah village Jatoi to Eidan Shaikh, paver block and drains UC Hingoro and UC Nindapur Kot Bullo, Kolachi Sirohi</t>
  </si>
  <si>
    <t>LGDRS-PP-21-0819</t>
  </si>
  <si>
    <t>Rehabilitation / Reconditioning of road from Khairpur Machiyoon road at Mang tagar bridge towards from village Gagri at Dargah Hajna Shah road including link from Dargah Pir Ghaffar Shah Road to village Badai Machi, Buxo wahanwuth 1-1/2 Premixed Carpet including masonery structure and construction, providing / fixing C.C paving block (55000 Sft) in Taluka Khairpur mile 0/0-4/0 (6.40 Km)</t>
  </si>
  <si>
    <t>LGDRS-PP-21-0820</t>
  </si>
  <si>
    <t>Reconditioning / Rehabilitation of road from old National Highway over towards from Khairpur old Khajoor Mandi road to village Ali Dino Burdi at District Council road village Khokhar, Village Mahar Tariyo including link to Wari Goth upto Umrani village leading through under Railway Phattak Khairpur with masonery structure and construction, providing / fixing C.C paving block (165255 Sft) with 1-1/2 premixed carpet mile 0/0-6/3 (10.20 Km)</t>
  </si>
  <si>
    <t>LGDRS-PP-21-0821</t>
  </si>
  <si>
    <t>Rehabilitation / Reconditioning of road from New National Highway village Pir Mangio to village Qaimuddin Khorkhani Baloch towards with Parallel to the Pir Mangio Shakh at Bandani Phulpoto including approach from village Waris Gambhir, Dur Muhammad Phulpoto upto Razi Goth road with 1/2 premixed carpet including retaining wall for protection of road (1320 Rft) including construction and providing / fixing C.C paving block (222200 Sft) Taluka Khairpur Mile 0/0-7/1 (11.40 Km)</t>
  </si>
  <si>
    <t>LGDRS-PP-21-0822</t>
  </si>
  <si>
    <t>Widening &amp; reconditioning of road, paver block streets and drainage at Moro city</t>
  </si>
  <si>
    <t>LGDRS-PP-21-0823</t>
  </si>
  <si>
    <t>Construction of roads in various U.Cs in Taluka Nawabshah and Daur ( a) Construction of road from Nawabshah 60th Mile road to village Sim Nala Murad Bux Brohi Mile 0/0-4/0 (0.80 Km) (Ghandtar) (b) Reconditioning of road from old Sugar Mill Road to village Allah Dino Phanwar Mile 0/0-0/3+330 (0.70 Km) (Ghandtar) (c) Construction of road from Nawabshah - Daur road to village Jamal Shah mile 0/0-0/3+220 (0.66 Km) (Ghandtar) (d) reconditioning of road from Nawabshah 60th Mile road @ 87 Mori to viallge Rais Karam Ali Khan Jamali various streets mile 0/0-3+440 (0.73 Km) (Ghandtar) (e) Reconditioning of road from Nawabshah Sanghar road to viallge Mehmood Jamali mile 0/5-1/0 0.60 Km) (Sakhi Umed Ali Jamali) (f) Reconditioning of road from Nawabshah Sanghar road to village Baig Muhammad Mugheri mile 0/0-1/0 (1.60 Km) (Sakhi Umed Ali Jamali) (g) Construction of road from Nawabshah Sanghar road to Choudhry Ismail Arain road to Doro Naro @ Path village Muhammad Saleh Khaskheli Mile 0/0-0/2+330 (0.50 Km) I/C 23*21 Slab (Sakhi Umed Ali Jamali) (h) Construction of raod from Nawabshah Sanghar road - Ali Jan Brohi Mile 0/4 to village Ghulam Mustafa Brohi mile 0/0-0/2 (0.40 Km) &amp; various portion (Sakhi Umed Ali Jamali) (i) Construction of road from desert area road @ mile 11/3 to New village Ch. Manzoor Arain I/C approach length mile 0/0-0/2 (0.40 Km) (Obhari Sawari) ( j) Recondititioning of road from Nawabshah - Qazi Ahmed Road @ mile 7/0 to village Bahawal Khan Zardari road mile 0/0-0/4 + 220(0.87 Km) (Chanesar-I) K) Reconditioning or road from Nawabshah - Qazi Ahmed road @ mile 9/0 to village Chanesar mile 0/0-1/0 (1.60 Km) (Chanesar -I) L) Reconditioning of road from Nawabshah Qazi Ahmed road Chanesar Stop to village Hameer Kaniyo via Allah Rakhio Kaniyo and Khair Muhammad Rind road mile 0/0-1/5 +440(2.73 Km) (Chanesar-I) M) Construction of road from Nawabshah Jam Sahib road @ mile 1/2 village Abdul Qayoom Arain (II) Nawabshah Sanghar road to 2/4 village Khushahl Zardari road mile 0/0-0/4 -110 (Sakhi Umed Ali Jamali) N) Reconditioning of road from Wali Muhammad Rind road - Bhambo minor IP path to village Kamil Khan Rind mile 0/0-1/7 (3.0 Km) (Wali Muhammad Rind) O) Reconditioning of road from Nawabshah - Daur road @ mile 4/4 to village Haji Mitho Khan Zardari road mile 0/0-0/2 (0.40 Km) ( Khair Shah) P) Reconditioning / Construction of road from Nawabshah to Daur road @ mile 7/0 to village Lal Chand via Village Haji Muhammad Bux Zardari road mile 0/0-2/0 (3.20 Km) (Mureed Khan Zardari) Q) Reconditioning of road from Laique Zardari @ mile 1/0 to Dargah Malook Peer road mile 0/0-2/4 (4.00 Km) (Mureed Khan Zardari) R) Reconditioning of road from Tri Mor road Laique Zardari road to Allah Wasiyo Zardari and Dr. Fateh Ali (Mureed Khan Zardari) (S) Reconditioning of road from Dargah Malook Peer road to village Ali Khan Zardari (Mureed Khan Zardari)</t>
  </si>
  <si>
    <t>LGDRS-PP-21-0824</t>
  </si>
  <si>
    <t>(A) Construction of link road from Hayat Chaniho road to village Dr. Ramzan Dars road 0.0 to 1.00 Km (B) Construction of link road from Khipro Ghulam Nabi Shah road to village Gabool Shar 0.0 to 1.00 Km (C) Construction of link road from Miandad Bhanbhro road to village Bangul Khan Bhanbhro 0.0 to 1.00 Km (D) Reconditioning / Construction of link road from Sanghar Khipro Offtacking road Wassan Hinorjo road via village Anb Dars 0.0 to 2.00 Km (E) Reconditioning of link road from Khipro Ghulam Nabi Shah Road to Dargha Qabool Shah via Jama Masjid Bhit Bhaiti 0.0 to 1.00 Km (F) Construction of link road from Saddique Khaskheli to village Arbab Ali Samoon via Khalifo Rahmatullah Dars 0.0 to 2.00 Km (G) Construction of link road from Jamal Shah road to Village Abdul Sattar Wassan 0.0 to 1.00 Km (H) Construction of link road from aqil Hingoro road to village Tayyab Bozdar 0.0 to 1.00 Km from A to H Total 10.00 Km</t>
  </si>
  <si>
    <t>LGDRS-PP-21-0825</t>
  </si>
  <si>
    <t>1-1/2 Thick Asphalt W/R Shahdadpur - Gupchani road to PTC Barhoon road mile 0/0-1/4 (2.40 Km) (18Ft")</t>
  </si>
  <si>
    <t>LGDRS-PP-21-0826</t>
  </si>
  <si>
    <t>Const: of Road Tando Jan Muhammad to Soomro Khan Kalohi (Balo jo kunb) to village Mir Hayat Talpur Deh 265 to Mir yar Muhamamd (Rabou) connect to Tando Jan Muhammad Digri Road</t>
  </si>
  <si>
    <t>LGDRS-PP-21-0827</t>
  </si>
  <si>
    <t>Const: of Road village Uamid Ali Jamali to Raheem Mirnani to Sher Muhammad Kamboh to Dost Muhammad Otho to connect Najma Sugar Mill Road</t>
  </si>
  <si>
    <t>LGDRS-PP-21-0828</t>
  </si>
  <si>
    <t>Recond: / Imp: of Road Naoukot Fazal Bhambro Road to Nafees Nagar to Ali Hassan Gurgez to Shanker Bheel to Shadman Gurgez.</t>
  </si>
  <si>
    <t>LGDRS-PP-21-0829</t>
  </si>
  <si>
    <t>Recond: / Imp: of Road Tedi Mori to Arif Khan Kapri to Daria Khan Pitafi to Karim Bux Bhatti to Mir Manzoor Talpur to Khero Kolhi to connect Jhodo to Samroo Road</t>
  </si>
  <si>
    <t>LGDRS-PP-21-0832</t>
  </si>
  <si>
    <t>Construction of Road from Main Jamshoro Road to Sehrish Nagar Railway Phatak via Hyderabad Bypass (8.0 Km) Taluka Qasimabad Hyderabad</t>
  </si>
  <si>
    <t>Approved
29.10.21
(U/R)</t>
  </si>
  <si>
    <t>LGDRS-PP-21-0833</t>
  </si>
  <si>
    <t>W/R of Road from Hyderabad Bypass 8/1 to Darya Baig Mughal (2.35 Km) Taluka Qasimabad Hyderabad</t>
  </si>
  <si>
    <t>Approved
13.09.21
(U/R)</t>
  </si>
  <si>
    <t>LGDRS-PP-21-0834</t>
  </si>
  <si>
    <t>Construction of Road from Dargah Shah Bukhari to Ayoub Hotel N-5 (3.50 Km) Taluka Qasimabad Hyderabad</t>
  </si>
  <si>
    <t>LGDRS-PP-21-0835</t>
  </si>
  <si>
    <t>Improvement / Construction of Road from Sanjhar Mir Bahar to Hyderabad Bypass via Sajan Detho (3.60 Km) Taluka Qasimabad Hyderabad</t>
  </si>
  <si>
    <t>LGDRS-PP-21-0837</t>
  </si>
  <si>
    <t>Construction / Rehabilitation of various Roads, CC &amp; Paver Block Roads and Streets in UC Husri i/c Main Husri Road to Village Khameeso Jogi, Taluka Latifabad Hyderabad</t>
  </si>
  <si>
    <t>LGDRS-PP-21-0838</t>
  </si>
  <si>
    <t>Construction / Rehabilitation of various Roads in PS-64 Ganjo Takar Phatak to New Ali Asgarabad Phatak, Ganjo Takar Phatak to Allah Dino Khumarn, Village Jani Rind Road to Noonari Goth &amp; UC 86,87,91,92,94 &amp; Other City Areas Taluka Latifabad Hyderabad</t>
  </si>
  <si>
    <t>LGDRS-PP-21-0839</t>
  </si>
  <si>
    <t>Various Roads of Hyderabad City</t>
  </si>
  <si>
    <t>LGDRS-PP-21-0841</t>
  </si>
  <si>
    <t>Construction of road from Seerani Kadhan road @ point Ahmed Shah Mori to Lakho Pir alongwith inspection path of Noor Wah (12.00 Km)</t>
  </si>
  <si>
    <t>LGDRS-PP-21-0842</t>
  </si>
  <si>
    <t>Construction of road from Iqbal Sarejo Umer Mallah road to Village Mir Hoat Haji Vikio Khaskheli and Bakar Mori upto Arab Mallah i/c link Ramzan Mandhro (11.80 Km)</t>
  </si>
  <si>
    <t>LGDRS-PP-21-0843</t>
  </si>
  <si>
    <t>Improvement / Construction of road from Badin Seerani road to connect Pathan Parhyar road via Haji Parhyar (Construction 3.40 Km, improvement 9.00 Km)</t>
  </si>
  <si>
    <t>LGDRS-PP-21-0844</t>
  </si>
  <si>
    <t>Improvement / Construction of road from water supply post office road to abu Shaikha (Allah Dino Soomro) i/c link road from Badin Seerani road Ghulam Rasool Lutter (Construction 6.00 Km, improvement 7.60 Km)</t>
  </si>
  <si>
    <t>LGDRS-PP-21-0845</t>
  </si>
  <si>
    <t>Construction of road Village Juman Ketlo Thaheem, Construction of road village Sawan Rind, Construction of road village Pehroz Magsi &amp; Muhammad Khan Magsi, Construction of road village Rakhiyo Jakhro, Construction of road village Nim Mallah, Construction of road village Ghulam Hussain Leghari, Construction of road Saleh Muhammad Rind, Construction of road village Pir Ali Qutub, Construction of road village Jakhra and Chandia Construction of road Muradpur Wahiya Basar Charan, Construction of road village Taju Panhwar via Wago Panhwar to Ali Hassan Jakhro, Construction of road village Miran Mallah</t>
  </si>
  <si>
    <t>LGDRS-PP-21-0846</t>
  </si>
  <si>
    <t>Construction of road Sujawal Bathoro road to Sheerazi village, Construction of road village Hassan Sain Dad Magsi, Construction of road Village Ibrahim Lund, Construction of road village Chanhiyo Stop, Construction of road village Mir Khair Muhammad Zaur Abral Road, Construction of road village Gul Muhammad Bhatti, Construction of road village Haji Misri Lund village, Construction of road village Abdul Rasheed Palejo, Improvement of road Dar Malook Shah, Improvement of road village Saleh Muhammad Abro, Improvement of road Daro Bathoro road to village Raees Shahnawaz Leghari, Improvement of road village Haji Papan Shaikh</t>
  </si>
  <si>
    <t>LGDRS-PP-21-0847</t>
  </si>
  <si>
    <t>Construction of Link road village Abdul Razzaque Jamari, Construction of road village Malook Jhurko, Construction of road village Allah Bachayo Babar, Construction of road village Khan Muhammad Babar, Construction of road village Allah Parhayo Gabbar, Construction of road village Babu Khamiso Babar, Construction of road village Achar Kandero Keengar, Construction of road village Dargah Qureshi Baba Babu Shoro, Construction of road Ilyas Jakhro, Construction of road village Daim Shoro, Construction of road village Suleman Brohi, Construction of road village Ali Muhammad Panhwar, Construction of road village Missan Abad road, Construction of road village Ali Muhammad Khaskheli, Construction of road village Khan Jakhro to Ameer Bux Jakhro. Improvement of road Punhal Jamali, Improvement of road village Haji Mehmood Dal, Improvement of road village Ber Machi, Improvement of road village Saleh Bhambhro, Improvement of road village Ali Hassan Brohi road, Improvement of road village Muhammad Ramzan Gopang, Improvement of road National Highway to Band Mori road, Improvement of road National Highway to Brhio Sheedi Mori, Improvement of road Sattiyoun road to village Sajjan Jakhro, Improvement of road village Raju Nizamani, Improvement of main road to Mureed Roonjho via Shabir Abdani</t>
  </si>
  <si>
    <t>LGDRS-PP-21-0848</t>
  </si>
  <si>
    <t>Construction of road village Abdul Kareem Lashari, Construction of road village Mubarak Lashari, Construction of road village Muhammad Khan Katiyar, Construction of road village Mitho Lashari to Ragwah Mori, Construction of main road Ghulamullah to Dargah Dars Dad, Construction of road village Jharo Khan Lashari</t>
  </si>
  <si>
    <t>LGDRS-PP-21-0849</t>
  </si>
  <si>
    <t>Construction of road village Ali Muhammad Shoro, Construction of road village Gul Hassan Shah Chattan Nahiyo, Construction of road village Gul Hassan Lashari, Construction of road village Muhammad Akyal Kehar pacca road, Construction of road village Abdullah Kehar, Construction of road village Hashim Shohlani. Improvement of road village Muhammad Umar Bhatti, Construction of main road Arbab Muhammad Qasim</t>
  </si>
  <si>
    <t>LGDRS-PP-21-0850</t>
  </si>
  <si>
    <t>Construction of road from Chaudhry Nek Muhammad road (near Ali Muhammad Katiar) to village Ramzan Jokhio (via village Khaman Jokhio, Kabil Bathro and Ramzan Jokhio water supply point), Taluka Mirpur Sakro, District Thatta</t>
  </si>
  <si>
    <t>LGDRS-PP-21-0851</t>
  </si>
  <si>
    <t>“(i)Construction of 30 Nos. RCC box culverts on Nai Desvi along with approaches city portion at Mukhi Pump Thano Bula Khan, Taluka Thano Bula Khan District Jamshoro (ii) Rehabilitation of road Thano Bula Khan City Portion mile 0/0-1/2 District Jamshoro (iii) Construction of Road from Toung Near Phang Luck to Village Ghazi Khaskheli along with rain Drain Nala Phang Luck and Retaining wall of Phang Luck Deh Ball UC Toung Taluka Thano Bula Khan District Jamshoro</t>
  </si>
  <si>
    <t>LGDRS-PP-21-0852</t>
  </si>
  <si>
    <t>Improvement of road from Indus Highway to Baid village via Kande Chukhi Connecting to Gozo Village, Including paving block, drain &amp; retaining wall. Mile 0/0-5/6</t>
  </si>
  <si>
    <t>LGDRS-PP-21-0853</t>
  </si>
  <si>
    <t>W/R road from Piaro Station to Patt and improvement of road village Shahabad via village Jamal Panhwer and village Bag Chandio and construction of Paving and Block and Drainage of above mentioned villages.</t>
  </si>
  <si>
    <t>Approved08.12.21</t>
  </si>
  <si>
    <t>LGDRS-PP-21-0854</t>
  </si>
  <si>
    <t>Construction of road from I.H.R / Side Burria Shakkh to Yaseen Leghari Petrol Pump Via L/5 Deeta Shakkh to Panjmor Construction of Paving Block and Drainage from Shahjana Park to Dual Carriages Way Road to Govt: Girls High School Via Najam Colony / Mazdoorabad and Pir Colony i/c Retaining Wall and 2 nos. 12-meter span skew bridges mile 0/0-1/6</t>
  </si>
  <si>
    <t>LGDRS-PP-21-0855</t>
  </si>
  <si>
    <t>Improvement of road / paving block / foot paths / sign boards / drainage from Hassan Darwesh Graveyard to Rr. Manzoor Leghari Chowk i/c Kheer Mori to Johi Chinni road via Mank Kingrani &amp; Johi Bhan road</t>
  </si>
  <si>
    <t>LGDRS-PP-21-0856</t>
  </si>
  <si>
    <t>Construction of Roads for Ghaghar City UC-18 Chandparo, District Malir Karachi</t>
  </si>
  <si>
    <t>LGDRS-PP-21-0857</t>
  </si>
  <si>
    <t>Construction of Bridge Over Malir Nadi near Goth Siddique Jokhio, UC Choohar, District Malir Karachi</t>
  </si>
  <si>
    <t>LGDRS-PP-21-0858</t>
  </si>
  <si>
    <t>Construction of Roads &amp; C.C Streets of UC-19, Pipri, District Malir Karachi</t>
  </si>
  <si>
    <t>LGDRS-PP-21-0859</t>
  </si>
  <si>
    <t>Construction of Main Roads &amp; Internal Street Roads of Gulshan-e-Hadeed Ph-1 &amp; Ph-11, District Malir, Karachi</t>
  </si>
  <si>
    <t>LGDRS-PP-21-0860</t>
  </si>
  <si>
    <t>Construction of Road alongwith drainage, Sewerage and Paver stones in UC Sharafi District Malir Karachi</t>
  </si>
  <si>
    <t>LGDRS-PP-21-0861</t>
  </si>
  <si>
    <t>Construction of Road alongwith drainage, Sewerage and Paver stones in UC Quaidabad and UC Cattle Colony Ward No. 1 District Malir Karachi</t>
  </si>
  <si>
    <t>LGDRS-PP-21-0862</t>
  </si>
  <si>
    <t>Construction of Road alongwith drainage, Sewerage and Paver stones in UC Mominabad and UC Dawood Chowrangi, Ward No. 4, District Malir Karachi</t>
  </si>
  <si>
    <t>LGDRS-PP-21-0863</t>
  </si>
  <si>
    <t>Construction of Road alongwith drainage, Sewerage and Paver stones in UC Ghazi Dawood Brohi, UC Gharibabad and UC Jaffar Tyar, District Malir Karachi</t>
  </si>
  <si>
    <t>LGDRS-PP-21-0864</t>
  </si>
  <si>
    <t>Construction of Roads Paver Block Street and Improvement of Sewerage System in UC Salij Muhammad Wali Muhamnmad and UC Razzakabad (PS-90) District Malir, Karachi</t>
  </si>
  <si>
    <t>LGDRS-PP-21-0865</t>
  </si>
  <si>
    <t>Construction of Roads Paver Block Street and improvement of Sewerage system in UC Chokhundi and Uc Jumma Hemayti (PS-90) District Malir, Karachi</t>
  </si>
  <si>
    <t>LGDRS-PP-21-0866</t>
  </si>
  <si>
    <t>Construction of Roads Paver Block Street and improvement of Sewerage system in UC Khaldabad and UC Cattal Colony (PS-90) District Malir, Karachi</t>
  </si>
  <si>
    <t>LGDRS-PP-21-0867</t>
  </si>
  <si>
    <t>Construction of Metaled Road Union Council No-28</t>
  </si>
  <si>
    <t>LGDRS-PP-21-0868</t>
  </si>
  <si>
    <t>Rehabilitation and Reconstruction of Roads &amp; Laying of CC flooring / Paver Block at different areas of PS-97</t>
  </si>
  <si>
    <t>LGDRS-PP-21-0869</t>
  </si>
  <si>
    <t>Improvement &amp; Reconstruction of Roads in UC-37 Ward 1</t>
  </si>
  <si>
    <t>LGDRS-PP-21-0870</t>
  </si>
  <si>
    <t>Improvement / Rehabilitation of roads from Machar Colony Lala Hotel to fateh Muhammad School and from Lasi Goth Graveyard to Naddi &amp; from Ajmeri Building to Rupali Centre, from Dost Muhammad Khan Wazir Goth to Faqeer Goth and from Sikh Goth to Noor Khan Goth, PS-99, District East, Karachi</t>
  </si>
  <si>
    <t>LGDRS-PP-21-0871</t>
  </si>
  <si>
    <t>Improvement / Rehabilitation of roads in different areas of PS-99, District East Karachi</t>
  </si>
  <si>
    <t>LGDRS-PP-21-0872</t>
  </si>
  <si>
    <t>Construction of Roads, Underpasses and Drainage at Taluka Daharki, District Ghotki</t>
  </si>
  <si>
    <t>LGDRS-PP-21-0873</t>
  </si>
  <si>
    <t>Construction of road from Sehwan Daul Carriage Way to Kila Rest House road Mile 0/0-1/2 (2.012 Km)</t>
  </si>
  <si>
    <t>LGDRS-PP-21-0874</t>
  </si>
  <si>
    <t>Construction of roads at Taluka Matli District Badin (1) Village Sanpo Shah to main Tando Gh. Ali road (1.5 Km) (2) Village Soomar Chandio to vikio Jatoi UC Budho Qambrani (1 Km) (3) Village Ramzan Chandio to Jamarrao Mori Dumbalo (1 Km) (4) Village M. Azeem Khoso to main T. Gh. Ali Road (1.25 Km)</t>
  </si>
  <si>
    <t>LGDRS-PP-21-0875</t>
  </si>
  <si>
    <t>Improvement of Road from Bhan-Johi road to village Makki to Village Mushtaq Jamali and Paver Block Streets and drains at various streets of town Comnittee Phulji Station</t>
  </si>
  <si>
    <t>LGDRS-PP-21-0877</t>
  </si>
  <si>
    <t>Dualization of Old Indus Highway City Portion Larkano from Larkano Gate to connect Indus Highway (N-55) = 3.60 Km</t>
  </si>
  <si>
    <t>LGDRS-PP-21-0878</t>
  </si>
  <si>
    <t>Construction / Rehabililtation of Primary &amp; Secondary Roads of Sukkur District</t>
  </si>
  <si>
    <t>LGDRS-PP-21-0879</t>
  </si>
  <si>
    <t>Construction / Rehabililtation of Primary &amp; Secondary Roads of District Hyderabad</t>
  </si>
  <si>
    <t>LGDRS-PP-21-0880</t>
  </si>
  <si>
    <t>Reconditioning of Link Road from Nawabshah Sanghar Road to Village Haji Daim Khan Dhamrah District Sanghar and Construction of Pure Block Streets village Haji Daim Khan Dhamrah District Sanghar</t>
  </si>
  <si>
    <t>LGDRS-PP-22-0832</t>
  </si>
  <si>
    <t xml:space="preserve">Construction of road and footpath from Jinnah Avenue to Saadi Garden in Scheme-33, Karachi </t>
  </si>
  <si>
    <t>Approved
17.03.22</t>
  </si>
  <si>
    <t>LGDRS-PP-22-0833</t>
  </si>
  <si>
    <t>Rehabilitation of road Mewa Shah Graveyard &amp; surrounding area of District West</t>
  </si>
  <si>
    <t>LGDRS-PP-22-0834</t>
  </si>
  <si>
    <t>Reconditioning / Improvement of various (6 Nos) roads of District Sukkur ( 5.3 Kms)</t>
  </si>
  <si>
    <t>Approved
06.06.22</t>
  </si>
  <si>
    <t>LGDRS-PP-22-0835</t>
  </si>
  <si>
    <t>Construction / Rehabilitation of various roads of District Sukkur i/c culverts, paver blocks, C.C. Drain and Boundary Wall</t>
  </si>
  <si>
    <t>Total LG Roads (Ongoing)</t>
  </si>
  <si>
    <t>Roads (New)</t>
  </si>
  <si>
    <t>LGDRS-PP-22-0836</t>
  </si>
  <si>
    <t>Various roads (20 Km) of Taluka Badin District Badin</t>
  </si>
  <si>
    <t>LGDRS-PP-22-0837</t>
  </si>
  <si>
    <t>Various roads (30 Km) of Taluka Tando Bago District Badin</t>
  </si>
  <si>
    <t>LGDRS-PP-22-0838</t>
  </si>
  <si>
    <t>Construction of roads at Taluka Matli and Talhar (1) Pir Wah Bridge to village Chhutto Khaskheli road (5 Km) Matli (2) Akram Wah bridge to village Loung Sheedi (2 Km) Talhar (3) Main Tando Ghulam Ali road to village Malhan (1 Km) Matli.</t>
  </si>
  <si>
    <t>LGDRS-PP-22-0839</t>
  </si>
  <si>
    <t>Construction / Improvement of internal road at Badin City Mile 0/0-3/0 (4.80 Km)</t>
  </si>
  <si>
    <t>LGDRS-PP-22-0840</t>
  </si>
  <si>
    <t>Construction / Improvement of road from Khadan Seerani road to connect Khadan Behdmi road and Behdmi to Ismail Bhatti i/c link Gaind Kachlo Mile 0/0-8/0 (12.8 Km)</t>
  </si>
  <si>
    <t>LGDRS-PP-22-0841</t>
  </si>
  <si>
    <t>Construction of road from Baqar Mori to Haji Baqar Nizamani i/c link Mile 0/0-5/2 (8.40 Km)</t>
  </si>
  <si>
    <t>LGDRS-PP-22-0842</t>
  </si>
  <si>
    <t>Construction of road from Khadan Mir Allah Bachayo road to connect Behdmi Town i/c link to mor Shaikh and Majeed Lund Mile 0/0-5/1 (8.20 Km)</t>
  </si>
  <si>
    <t>LGDRS-PP-22-0843</t>
  </si>
  <si>
    <t>Construction of road to village Ahmed Khan Chandio from Shah Turail road and from Dost Ali Chang to Lakho Pir i/c link Mile 0/0-5/0 (8 Km)</t>
  </si>
  <si>
    <t>LGDRS-PP-22-0844</t>
  </si>
  <si>
    <t>Improvement of Road from Seerani to Kadhan Road 2" thick Asphalt (Phase-l) (8 Km)</t>
  </si>
  <si>
    <t>LGDRS-PP-22-0845</t>
  </si>
  <si>
    <t>Improvement of Road from Tando Bago Badin road village Kando Setho to Nindo Tando Bago Road 2" Thick Asphalt (Phase-1) (8 Km)</t>
  </si>
  <si>
    <t>LGDRS-PP-22-0846</t>
  </si>
  <si>
    <t>Construction / Improvement of rod from Tarai to imam Wah Connect Pir Sarwar Road 2" thick Asphalt (Phase-1)  (11 Km)</t>
  </si>
  <si>
    <t>LGDRS-PP-22-0847</t>
  </si>
  <si>
    <t>Construction of Road from Ahmed Rajo Dargah to Mehar Dhandal to Bhugra Memon Seerani Road 2" Thick Asphalt (Phase-1) (5 Km)</t>
  </si>
  <si>
    <t>LGDRS-PP-22-0848</t>
  </si>
  <si>
    <t>Improvement of Road from Nando Kadhan Road to Muhammad Hassan Chandio 2" Thick Asphalt (Phase-1) (5 Km), Renovatoin of RHC Khanani Jat, Construction of BHU Dodo Soomro (Rupa Mari), Renovation of RHC Khoski</t>
  </si>
  <si>
    <t>LGDRS-PP-22-0849</t>
  </si>
  <si>
    <t>Consruction / Recondation of road from Baid to Mian Naseer Muhammad Village i/c Kandi Babar Village Road Mile 0/0-12/4</t>
  </si>
  <si>
    <t>LGDRS-PP-22-0850</t>
  </si>
  <si>
    <t>Improvement of Road from Indus Highway to Gozo, I/C Paving Block &amp; Drain Mile 0/0-4/0 + 330</t>
  </si>
  <si>
    <t>LGDRS-PP-22-0851</t>
  </si>
  <si>
    <t>Improvement of road from Phulji Piaro road to village Purano Dero Via Village Kamal Khan Jhatial &amp; Drainage system with disposal and paving block for village Purano Dero and Kamal Khan Jhatial and Ali Khan Pitafi UC Pir Tarho. Improvement / Construction of road from Piaro Goth to village Darveshani Panhwar Via Gaji Panhwar and paving block and drainage system for village Gaji Panhwar and village Darveshani Panhwar and Village of Ali Sher Panhwar. Improvement of road for village Allah Dino Abro to village Jakhpari via village Khero Via Village Malang Machi, Via Village Sodo Machi, via Village Suleman Machi.</t>
  </si>
  <si>
    <t>LGDRS-PP-22-0852</t>
  </si>
  <si>
    <t>Construction &amp; Improvement of road from Chhinni road to Wahi Pandhi bridge FP bund via Johi Degree College inspection path of Nai Shakh to Bhan road &amp; (construction of main gate) at Johi City Bhan road including paving block, CC block, drain &amp; culverts.</t>
  </si>
  <si>
    <t>LGDRS-PP-22-0853</t>
  </si>
  <si>
    <t>Construction &amp; Improvement of road from Johi City Byepass road to Hur Camp, including u/c Johi II paving block, CC block, drain and culverts bridges.</t>
  </si>
  <si>
    <t>LGDRS-PP-22-0854</t>
  </si>
  <si>
    <t>Reconditioning road from Johi Wahi Pandhi road to Golo Faqeer</t>
  </si>
  <si>
    <t>LGDRS-PP-22-0855</t>
  </si>
  <si>
    <t>Reconstrucion of road Johi FB band to Faqirmohad Jamali e/c pavour block and CC Block drain</t>
  </si>
  <si>
    <t>LGDRS-PP-22-0856</t>
  </si>
  <si>
    <t>Widening &amp; Reconditioning of road from K N Shah Seeta Road to Boriri Village Connected to Chowkhndi Mile 2/7-7/6</t>
  </si>
  <si>
    <t>LGDRS-PP-22-0857</t>
  </si>
  <si>
    <t>Construction / Improvement of road from Gozo Kurkut village via Fateh Khan Khoso village and Dale ji Miani. Mehar to Agamani road via Sindhi Butra and Sadique Joyo village. i/c paving block drain &amp; masonary structure.</t>
  </si>
  <si>
    <t>LGDRS-PP-22-0858</t>
  </si>
  <si>
    <t>Construction / Improvement of road from Mehar - Farid Abad road Shaman Chandio village to village Sheru Depar via Pario Sodhar, Ghulam Muhammad Khoso &amp; Ghulam Hussain Brohi village Kothi Sodhari road Baria Panhwar Manjan, Ghulam Hussain Jogro, Mureed Lakhair Hoti Narejo, Bali Shah, Agamani, Adur Lakhair, Khamiso Machhi, Mohbat Lakhair and Dawood Dero. i/c paving block drain &amp; masonary structure.</t>
  </si>
  <si>
    <t>LGDRS-PP-22-0859</t>
  </si>
  <si>
    <t>Construction / Improvement of road from Mehar - Gaji Khuhawar road to village Loung Tunio and improvement of road from Indus Highway to village Khudadad Pathan and road from Qaim Jatoi to village Saeedpur. Photo Jiskani road, Qazi Arif, Loung Mahesar, village Wali Muhammad Panhwar, Mazhar Wako and Khondi i/c paving block drain &amp; masonary structure</t>
  </si>
  <si>
    <t>LGDRS-PP-22-0860</t>
  </si>
  <si>
    <t>Construction / Improvement of road from Nari to Jan Muhammad Chandio village, LS Bund to village Rasool Bux Chandio, LS Bund to village Chhutta Pur &amp; village Shah Panjo, Kando Sahar, Andal Tunio and road from Mehar Radhan road to village Butt Sirai and village Mitho Jhatiyal, Allah Bux Jhatiyal, Siddique Gan, Wali Muhammad Gorar and village Wilio Khoso and Masoo Sahar i/c Paving block, drain &amp; Masonary structure</t>
  </si>
  <si>
    <t>LGDRS-PP-22-0861</t>
  </si>
  <si>
    <t>Construction / Improvement of road from Randhan - Moen jo Daro road to Mehar Nao Goth road via Fazal Agro, Mehrab Lakher Qaim Shah Agro, Nao Goth. Improvement of road from Sogo Magsi to Mir Khan Kaloo via Saharanpur and village Ali Murad Heesbai i/c Paving block &amp; Masonary structure.</t>
  </si>
  <si>
    <t>LGDRS-PP-22-0862</t>
  </si>
  <si>
    <t>Construction / Improvement of road from Seeta K.N Shah to Mehar via Thalho road from Ladho Gadehi to Suprio bund, village Allah Dino, Sohrab Bughio, LPG Shahbaz Colony via Middle School K.N Shah i/c paving block drain &amp; masonary structure.</t>
  </si>
  <si>
    <t>LGDRS-PP-22-0863</t>
  </si>
  <si>
    <t>Construction of road from Bahlil Shah to Sujawal Alkhani via Ali Murad Shahani &amp; UCs Sawro, Chhinni, TR Khan, Wahi Pandhi and Shah Hassan including paving block, CC block, drain, Causeway, Retaining wall, bridges &amp; culverts.</t>
  </si>
  <si>
    <t>LGDRS-PP-22-0864</t>
  </si>
  <si>
    <t>Construction of road from village Chhidri to Wahi Pandhi road for UCs Drig Bala, Torr, Thari Jado Shaheed &amp; Pir Mashaik including paving block, CC block, drain, Causeway, Retaining wall, bridges &amp; culverts.</t>
  </si>
  <si>
    <t>LGDRS-PP-22-0865</t>
  </si>
  <si>
    <t>Re-Construction of Mehar Faridabad road to Shah Godri road i/c pavour block and CC block and drain</t>
  </si>
  <si>
    <t>LGDRS-PP-22-0866</t>
  </si>
  <si>
    <t>Remaining works from Malwani Chowdgi to Tharree Jadu Sharif via Phulji village</t>
  </si>
  <si>
    <t>LGDRS-PP-22-0867</t>
  </si>
  <si>
    <t>Construction / Improvement of Asphalt Concrete Road from Hyderabad Mirpurkhas Road @ Point Hyderabad Badin Railway Phattak to Gujrat para i/c RCC Drain Nali &amp; CC Paving Block Taluka Latifabad District Hyderabad</t>
  </si>
  <si>
    <t>LGDRS-PP-22-0868</t>
  </si>
  <si>
    <t>Construction / Rehabilitation of various Asphalt Concrete roads at taluka Rural Hyderabad &amp; Taluka Qasimabad District Hyderabad</t>
  </si>
  <si>
    <t>LGDRS-PP-22-0869</t>
  </si>
  <si>
    <t>Reconditioning and repair of roads from National Highway Hyderabad to Kaku Magwano UC Hatri, Masu Bhurgri to Azizullah Brohi Village Hatri, Barya Beg Mughal to Makhano Brohi Hatri, National Highway Hyderabad to Gulsher Brohi Village, National Highway to Ibrahim Shehro village Hatri UC, National Highway to Hatri village, Mirpurkhas road to Kalari village</t>
  </si>
  <si>
    <t>LGDRS-PP-22-0870</t>
  </si>
  <si>
    <t>Construction of Dual Carriage Way Ring Road (Auto Bhan) from, Hero Chowk to Hala Naka via Ghanghra Mori, i/c drain Nala's District Hyderbabad</t>
  </si>
  <si>
    <t>LGDRS-PP-22-0871</t>
  </si>
  <si>
    <t>Construction of Bridge and Re-Designing of Fly Over (Hyderabad-Mirpurkhas Road)</t>
  </si>
  <si>
    <t>LGDRS-PP-22-0872</t>
  </si>
  <si>
    <t>Widening / reconditioning of Asphalt Concrete road from Khyber Tando Adam road @ point Odero Lal village to Nasarpur road via Odero Lal Station mile &amp; Moosa Khatiyan mile 0/0-14/0 District Matiari &amp; Hyderabad</t>
  </si>
  <si>
    <t>LGDRS-PP-22-0873</t>
  </si>
  <si>
    <t>Construction of road from Mouladad Railway Crossing to bye pass via Shame Shah (4.5 Km)</t>
  </si>
  <si>
    <t>LGDRS-PP-22-0874</t>
  </si>
  <si>
    <t>W &amp; R Construction of new road of Shahpur Road via Pul Musafir to village Hambhi</t>
  </si>
  <si>
    <t>LGDRS-PP-22-0875</t>
  </si>
  <si>
    <t>Rehabilitation of different roads in PS-15.</t>
  </si>
  <si>
    <t>LGDRS-PP-22-0876</t>
  </si>
  <si>
    <t>Construction &amp; Rehabilitation alongwith Drainage system foot path Services Road Both Sides of Shershah Suri Road From Nagan Chowrangi to Abdul Sattar Interchange</t>
  </si>
  <si>
    <t>LGDRS-PP-22-0877</t>
  </si>
  <si>
    <t>Construction of internal and surrounding road of Bakhar Goth &amp; Abbas Town, PS-100</t>
  </si>
  <si>
    <t>LGDRS-PP-22-0878</t>
  </si>
  <si>
    <t>Road Carpatting in different villages of Lal Bakhar &amp; Gabo Patt</t>
  </si>
  <si>
    <t>LGDRS-PP-22-0879</t>
  </si>
  <si>
    <t>Reconstruction of 100' wide link road at Landhi 89 to Industrial area 12000 road in PS-89 District Malir</t>
  </si>
  <si>
    <t>LGDRS-PP-22-0880</t>
  </si>
  <si>
    <t>Rehabilitation of Different roads of UC-Kathor, District Malir</t>
  </si>
  <si>
    <t>LGDRS-PP-22-0881</t>
  </si>
  <si>
    <t>Construction / Re-Construction / Rehabilitation of Different Roads &amp; Causeway / Curverts of PS-87, District Malir</t>
  </si>
  <si>
    <t>LGDRS-PP-22-0882</t>
  </si>
  <si>
    <t>Improvement / Rehabilitation internal road streets in Lyari</t>
  </si>
  <si>
    <t>LGDRS-PP-22-0883</t>
  </si>
  <si>
    <t>Construction &amp; Rehabilitation alongwith Drainage System Foot Path Services Road Bara Board to Golimar interchange District West</t>
  </si>
  <si>
    <t>LGDRS-PP-22-0884</t>
  </si>
  <si>
    <t>Construction / Improvement / Rehabilitation of Link Road from Hub River Road RCD Highway to Mubarak Goth, Hawksbay,Karachi</t>
  </si>
  <si>
    <t>LGDRS-PP-22-0885</t>
  </si>
  <si>
    <t>Construction of Link Road alongwith Nallah from RCD Highway Moach Goth to Hawksbay, Karachi</t>
  </si>
  <si>
    <t>LGDRS-PP-22-0886</t>
  </si>
  <si>
    <t>Improvement / Construction / Rehabilitation of Road from Murtaza Chowrangi to Landhi Graveyard, Karachi</t>
  </si>
  <si>
    <t>LGDRS-PP-22-0887</t>
  </si>
  <si>
    <t>Construction / Rehabilitation of Road Korangi "J-1" Area main Road 13000 to Road 12000, Karachi</t>
  </si>
  <si>
    <t>LGDRS-PP-22-0888</t>
  </si>
  <si>
    <t>Construction of Sea Wall including Road from Dolman Mall to China Port, Clifton, Karachi</t>
  </si>
  <si>
    <t>LGDRS-PP-22-0889</t>
  </si>
  <si>
    <t>Constt: of road Expressway 6 Lane from existing of Jinnah Bridge alongwith Lyari Naddi to Hawksbay including bridge crossing on main hawkasbay road and small bridge on navy maritime security jetty area, Karachi</t>
  </si>
  <si>
    <t>LGDRS-PP-22-0890</t>
  </si>
  <si>
    <t>Construction / Rehabilitation of 61 Meter Wide Road in Sector- 16, Surjani Town, Karachi</t>
  </si>
  <si>
    <t>LGDRS-PP-22-0891</t>
  </si>
  <si>
    <t>Construction / Rehabilitation of Road from 4-K Chowrangi North Karachi to Gulshan-e-Maymar Yousuf Goth, Karachi</t>
  </si>
  <si>
    <t>LGDRS-PP-22-0892</t>
  </si>
  <si>
    <t>Construction of road from Ghous pur BS feeder bridge to Makwani road via Sohri bund upto Mulaa Lakhan Bhayo &amp; Shahmir Bhayo internal road of Town Committee Ghouspur ward No. 6 and village Raees Muhammad Hayat Ogahi to Sheval Landhi upto village Buxo Ogahi</t>
  </si>
  <si>
    <t>LGDRS-PP-22-0893</t>
  </si>
  <si>
    <t>Construction of road from House of Hassan Golo to main road Kandhkot via Fakhar Nasirani, Mangi Muhallah upto C.1 Centre Indus Highway to village Huzoor Bux Golo upto Sardar Taj Muhammad Mahmamdani, to Faqeer Muhammad Khoso upto PPL link road to village Jahangir Sanwand upto Indus Highway to village Ghulam Sarwar Golo via Qalandarabad upto Habit link road Khahi Minor to village Soobo Faqeer Sundrani upto Bahu Picket Tangwani road to House of Rahib Sohryani upto Chachar Gas Field road to village Muhammad Sharif Chachar upto Khahi Pul to Allah Dino Bhangwar and road village Kalu Khan Bhayo</t>
  </si>
  <si>
    <t>LGDRS-PP-22-0894</t>
  </si>
  <si>
    <t>Reconditioning of road from sukkur Pir Jo goth at from Govt Primary School towards upto old Naka wada Machyoon Chowk Including construction and fixing CC Paving block in various and internal streets of village Wada Machyoon, taluka Khairpur including Masonry structure with 40 L.E.D Solar Lights with Poles mile 0/0-3/6 (6.0Km)</t>
  </si>
  <si>
    <t>LGDRS-PP-22-0895</t>
  </si>
  <si>
    <t>Widening and reconditioning of road from khairpur Machi road Lao Stop to Village Soomar Goth, Village Daud Goth upto Village Khedo Goth with 1-1/2? thick premixed carpet with paver Machine including supporting Retaining wall Bhagar wah mile 0/0-2/1 including
Construction, providing &amp; fixing CC Paving block for village Soomar Goth, Daud Goth at from House of Mullan Allah Dad Phlpoto upto Gov?t Primary School Bhatti Muhalla, Village Khedo Goth upto Razi Goth open drains &amp; Paver Mullan Muhalla, Amanullah Muhalla with Masonry Structure.</t>
  </si>
  <si>
    <t>LGDRS-PP-22-0896</t>
  </si>
  <si>
    <t>Construction of link road from Saifal Khan to village Haji Pir Bux Khaskheli via Mohammad Safar Khaskheli. Village Noor Muhammad Arain, Village Anghen Khaskheli, Village Kori, Village Illahi Bux Khaskheli, Village Raban Khan and Abdul Latif Wadhanpoto , Taluka Sobho Dero, District Khairpur</t>
  </si>
  <si>
    <t>LGDRS-PP-22-0897</t>
  </si>
  <si>
    <t>Reconditioning / Construction of various roads in PS-12 in Taluka Bakrani: Reconditioning of road from Dargah Mashori to village Alan Khakhrani (1 Km) i/c M.Structure, Khairpur road to Channa Mochi via hadan Shaikh and Bhoot Khan Dahani mile 0/0-3/0 Nawabad to Mir ja Pir mile 0/0-1/0, Daulat Khokhar road to remaining road to village Anwar Abad mile 0/0-1/0, Circular road to village Allah Warayo Umrani (2/40 Km) i/c M. Structure, Reconditioning / Construction of road from circular road to village Shadad Brohi 1.20 Km i/c M.Structure, Construction of road from Khairpur road to Ranjhan Kalhoro mile 0/0-2/4, road from Airport road to village Karam Ali Khakhrani 1.20 Km i/c M.Structure.</t>
  </si>
  <si>
    <t>LGDRS-PP-22-0898</t>
  </si>
  <si>
    <t>Reconditioning / Construction of various roads in PS-12 in Taluka Larkano: Reconditioning of road from Bero Chandio to village Haji Khan Umrani 2 Km i/c M.Structure, Kamber road to village Jabal Korkani 2 Km i/c M. Structure, road from Arija Phero to village Kothi Kalhoro via all villages approaches 3 Km i/c M.Structure, construction of road from Indus Highway to village Mehboob Mugheri 6 Km i/c M. Structure, road from Moro Khan road to village Saleem Khan Jatoi via Sher Muhammad Brohi 1.20 Km i/c M.Structure, road from village Kothi Kalhoro bridge to Deenari Mohallah 0.60 Km i/c M.Structure, road from
Indus Highway to village Ali Abad 1.20 Km i/c M.Structure.</t>
  </si>
  <si>
    <t>LGDRS-PP-22-0899</t>
  </si>
  <si>
    <t>Construction road from Bagi Pull near Ghulam Hussain Butt, Larro via Dadu Canal Site to Tapri Regulator-Wadha Regulator (12Km)</t>
  </si>
  <si>
    <t>LGDRS-PP-22-0900</t>
  </si>
  <si>
    <t>Construction road from Nai Gudd - Purani Gudd to Larkana - Khairpur Mirs By-pass road (10Km)</t>
  </si>
  <si>
    <t>LGDRS-PP-22-0901</t>
  </si>
  <si>
    <t>Construction road from Seher Station to village jummo chandio, Gul Sher Chandio Village via rice Canal site and Shwani sarak (10Km)</t>
  </si>
  <si>
    <t>LGDRS-PP-22-0902</t>
  </si>
  <si>
    <t>Construction road from village sher Muhammad Shehro - Bhutt Sharif, Village Keria - Hussain Wahan Road, Mehrano Mashori to Cadat College Dokri Larkana Road (10Km)</t>
  </si>
  <si>
    <t>LGDRS-PP-22-0903</t>
  </si>
  <si>
    <t>Constuction / Re-Conditioning of Road from Dokri to Pir Wadhal Shah Villag, Reconditioning of Road from Village Mooso Maitlo to Sonhari Bridge, Re-Conditioning road from Village Jummo Khan Brohi, Kamo Mangio (i/c M.Structure)</t>
  </si>
  <si>
    <t>LGDRS-PP-22-0904</t>
  </si>
  <si>
    <t>Construction of road from Dara to Badah By-Pass</t>
  </si>
  <si>
    <t>LGDRS-PP-22-0905</t>
  </si>
  <si>
    <t>Construction / Reconditioning of road from Larkana near professor colony to village shahabad parallel to ghaar wah (2.1 Km) District Larkano</t>
  </si>
  <si>
    <t>LGDRS-PP-22-0906</t>
  </si>
  <si>
    <t>W/R of Manzoor Khatiyan Farm to village Arif Khatiyan road Mile 0/0-1/2 (2 Km)</t>
  </si>
  <si>
    <t>LGDRS-PP-22-0907</t>
  </si>
  <si>
    <t>W/R of Tahir Hingoro to Moledino Mirjat road Mile 0/0-1/2 (2 Km)</t>
  </si>
  <si>
    <t>LGDRS-PP-22-0908</t>
  </si>
  <si>
    <t>Improvement of road with asphalt from Tando Jan Muhammad Dei road @ point 57 Mori to village Muhammad Ibrahim Jat (3.0 Km) i/c drainage work / paver block in UC Haji Mir Khuda Bux Taluka Digri</t>
  </si>
  <si>
    <t>LGDRS-PP-22-0909</t>
  </si>
  <si>
    <t>Recondition of Road from Digri by Pass to Village Bachal Chang, Village Hayat Bhurgari, Village Faqir Ghulam Ali Laghari, Village Rano Ramdan (7 Km)</t>
  </si>
  <si>
    <t>LGDRS-PP-22-0910</t>
  </si>
  <si>
    <t>Recondition of road from Digri Deh-170 Road to Village Mir Shariq Talpur to Village Kandho Panhwar to Village Haji Noor Hassan Chandio to Village Ghulam Ali Junejo (10 Km)</t>
  </si>
  <si>
    <t>LGDRS-PP-22-0911</t>
  </si>
  <si>
    <t>Recondition of road from Naukot by pass to Village Panjo Khan Chandio (10 Km)</t>
  </si>
  <si>
    <t>LGDRS-PP-22-0912</t>
  </si>
  <si>
    <t>Recondition of road from Village Lakhano Mugheri, Village Dhani Bux Khoso, Village Choudhary Rasheed Kamboh Via Kaley Khan Otho (6 Km)</t>
  </si>
  <si>
    <t>LGDRS-PP-22-0913</t>
  </si>
  <si>
    <t>Reconditions / Improvement of Different Villages Various Roads Taluka Digri and Taluka Jhudo</t>
  </si>
  <si>
    <t>LGDRS-PP-22-0914</t>
  </si>
  <si>
    <t>Construction of Road from court chowk to Connect kandiro Kamal Dero Road (2 Km)</t>
  </si>
  <si>
    <t>LGDRS-PP-22-0915</t>
  </si>
  <si>
    <t>Construction / Reconditioning of Road in Various Villages Saban Sha, Shekho Behan, Garebo Behan Yousif Khaskheli, Ghulam Hussain Soormo to connect phull masur ji Wah Road</t>
  </si>
  <si>
    <t>LGDRS-PP-22-0916</t>
  </si>
  <si>
    <t>W/R of Road from Moro Mithiani Road at Point Garebo Behan Chandio Road Phull Road to Village Raees Qalandar Bus Mubejo 0/0-4/3 (1.25 Km)</t>
  </si>
  <si>
    <t>LGDRS-PP-22-0917</t>
  </si>
  <si>
    <t>Construction of road in various villages Union Council Chanari, Masurji Wah, Darya Khan Mari Town, Veesar, Deparja, Salehpur, Kot Satabo, Lalia Khalso Khairwah Old Gachero Khenchi Jagir, U.C Dars, Manhai, Fato Balal, Lundki, Kekhat, Taluka Moro &amp; N.Feroze District Naushahro Feroze</t>
  </si>
  <si>
    <t>LGDRS-PP-22-0918</t>
  </si>
  <si>
    <t>Reconditioning of road in various villages Union Council Chanari Masurji Wah, Darya Khan Mari Town, Veesar, Deparja, Salehpur, Kot Satabo Lalia, Khalso Khairwah Old Gachero, Khenchi Jagir, U.C Dars Manhai, Fato Balal, Lundki, Kekhat, Taluka Moro &amp; N.Feroze District Naushahro Feroze</t>
  </si>
  <si>
    <t>LGDRS-PP-22-0919</t>
  </si>
  <si>
    <t>(a) W/R asphalt from Berani Nawa Abad road to Cadet College via Popat Pir (b) W/R asphalt from Berani to Miro Khan Mori</t>
  </si>
  <si>
    <t>LGDRS-PP-22-0920</t>
  </si>
  <si>
    <t>W/R asphalt from Nawa Abad to Patiyoon via old Nawa Abad, Tilla Shah other villages</t>
  </si>
  <si>
    <t>LGDRS-PP-22-0921</t>
  </si>
  <si>
    <t>W/R from Jhol road to village Suleman Rajput</t>
  </si>
  <si>
    <t>LGDRS-PP-22-0922</t>
  </si>
  <si>
    <t>(a) W/R Sanghar Sugar Mill to village Loharnio (b) W/R from Mustafa Mor to village Kaiser Khan Jalani via Dhamrakhi</t>
  </si>
  <si>
    <t>LGDRS-PP-22-0923</t>
  </si>
  <si>
    <t>Construction of Various Metaled ic Shikarpur Larkana Undus Highway Rod to Muhammad Khan Buriro via Path of Yaseen Wah . (2) Baid Khaman Road Sim Shakh Bridge to Village Abdul Raheem Brohi (3) Jagan road to Abdul Raheem Maachi (4) Jagan road near mugaim Jaffari to Darwesh Kakepota (5) Village Bhooja Nepar to village Jano Sharif (6) Nim road
to village Shahdad Jafferi (7) Road from Asian road near Sim Shakh bridge to Bungal Jafferi (8) Road from Asian road to village Khuda Bux Shaikh (0.5 Km) (9) Road from Phulpota stop to Faqeer Muhammad Lohar with internal link via Rias wah, UC Phulpota (10) Jacobabad road to Dargah Budhal Faqeer road (11) Zarkhel road to Shaik Farm, back to Kundan Hotel, Kandhkot road via Shahzado Shaikh (12) Shikarpur Jacobabad road to
village Ali Abad Jeho alongwith path of Begari Canal (13) Begari Canal to Hajano (14) Mian jo Goth road to Bilawal Khunharo (15) Jacobabad road to village Kaladi Brohi</t>
  </si>
  <si>
    <t>LGDRS-PP-22-0924</t>
  </si>
  <si>
    <t>Construction / Providing of Paver Block / Re-Conditioning of Road from Rahimabad Laro to Diloo Daro, Taluka Khanpur</t>
  </si>
  <si>
    <t>LGDRS-PP-22-0925</t>
  </si>
  <si>
    <t>Construction / Providing of Paver Block / Re-Conditioning of Road from Shah Jaleel Badshah to Garhi YaseenTaluka Khanpur</t>
  </si>
  <si>
    <t>LGDRS-PP-22-0926</t>
  </si>
  <si>
    <t>Construction / Providing of Paver Block / Re-Conditioning of Road from Sultan kot Pathak to mian jo Goth, Taluka Khanpur</t>
  </si>
  <si>
    <t>LGDRS-PP-22-0927</t>
  </si>
  <si>
    <t>Construction / Providing of Paver Block, Re-Conditioning of Road from Complete Shikarpur Zarkhail Road mile 0/0-10/0 (16 Km) Taluka Khanpur</t>
  </si>
  <si>
    <t>LGDRS-PP-22-0928</t>
  </si>
  <si>
    <t>Link Road of Villages Umaid Ali Leghari, Haji Muhammad Leghari, Anwar Dars, Haji Qadir Bux, Baad (Khair Bux Leghari), Paving of Nodo Baran, Jummo Machi Dost Ali Setho to Muhammad Moosa</t>
  </si>
  <si>
    <t>LGDRS-PP-22-0929</t>
  </si>
  <si>
    <t>Repairing of link Rods of villages Allah Dito Paryar, Haji Muhammad Keerano, Haji Abro, Ismail Sugri &amp; Bakhsho Soomro CC</t>
  </si>
  <si>
    <t>LGDRS-PP-22-0930</t>
  </si>
  <si>
    <t>Village Abdullah Sodho Muradpur, village Alam Bhatti, village Shafi Muhammad Kadho via Wazeer Ahmed Kadho Muradpur, main road Badin Mehran farm to village Kando pusio Muradpur, Sujawal Bathoro Mori to village Muhammad Hassan Kanad via Hamzo Amro, village Nizam Baran, Shah Nasar Dargah to village Ghulam Hussain Jakhro, Sujawal Bathoro, Grid Station to village Karam Ali Palari, Bathoro Daro road to Allah Bachayo Samejo via Suleman Lothio, village Babu Manajo Kheera, Dodo Jandhiyal road to village Ladho Bund, village Khalifo Ahmed road, village Faiz Muhammad Khaskheli, Village Fateh Muhammad Soomro, village Allah Dino Macholai, Achhi Mori to Dargah miou Abdullah via Yousuf Mallah, village Ibrahim Memon, Wahid Memon, village Khamiso Bijoro road, village Wadero Sher Halo, Bathoro Nako to Mamoon Ladho Chowk and Qasim Hathiya, village Gahi Khan Shaikh and Mallah, village Muhammad Palepoto, Sujawal Daro to village Rahim Charan, village Wadero Basar Charan to Muradpur, Ghulam Shah road to village Juriyal Shah, Sujawal Bathoro road to Jamadar Ramzan Mallah, road Wali Muhammad Abbasi. (29 Km)</t>
  </si>
  <si>
    <t>LGDRS-PP-22-0931</t>
  </si>
  <si>
    <t>Bagar wah road to village Hashim Gorano via Kharik, Sujawal Badin road to village Haji Bachoo Parhyar, Rahoth road to village Ramzan Abdullah Chandio, Khor Wah Bathoro road to village Misri Chandio, Daro Bano road to village Shafi Magsi Hussainpur, Sujawal Badin road to village Umar Kumbhar, new wah village Miru Rind, Mamoon Parhyar to Bhaledino Parhyar, village Chanian to Mangi Lado, village Shahnawaz Leghari to village Haji Allah Wasayo Shoro via Nim tetri village Abral road to Qadir Dino Shah via Haji Muhammad Usman Banepoto village Mian Bux Chang, village Sain Dad Magsi, village Bahadur Dhamoon, village Essa Bikak to Haji Qasim Damach, Daro Bano road to village Abdullah Gugo, Daro Bano road to village Haji Moledino, Daro Belo road to village Ameen Dhamach, Qabool Shah, Syed Wah to village Abdul Satter Machhi, Bus stop Sheikha wah to village Hajan Zangejo, Dargah Muhammad Makki Shah to village Ramzan Rind to Baqir Lashari, Sakhi Ahmed Shah road, village Ismail Rind, Raj wah to Molvi Muhammad Rahim Gugo, Bathoro Jati road to village Ahmed Khan Zaur, Dali Dal Jhok road to Ahmed Narejo via Ibrahim Narejo, Bathoro Daro road to Haji Ladho Khaskheli, new road Soomar Brohi, village Yar Muhammad Jago, village Abdullah Kandhro road, village Haji Ismail Khaskheli road repair, new road village Amb Khokhar. (33 Km)</t>
  </si>
  <si>
    <t>LGDRS-PP-22-0932</t>
  </si>
  <si>
    <t>Asphalt / Reconditioning of main roads alongwith foot paths, beautification and lighting in Sukkur City</t>
  </si>
  <si>
    <t>LGDRS-PP-22-0933</t>
  </si>
  <si>
    <t>Widening of frere road alongwith parking and waiting area in Sukkur</t>
  </si>
  <si>
    <t>LGDRS-PP-22-0934</t>
  </si>
  <si>
    <t>Repair / Reconditioning of link road from Ayoub Hotel to Phulkara road (4.45 Km), link road from Govt. Technical College to village Nazarpur</t>
  </si>
  <si>
    <t>LGDRS-PP-22-0935</t>
  </si>
  <si>
    <t>Various roads (10 Km) of Taluka Mithi District Tharparkar</t>
  </si>
  <si>
    <t>LGDRS-PP-22-0936</t>
  </si>
  <si>
    <t>Various roads (20 Km) of Taluka Diplo District Tharparkar</t>
  </si>
  <si>
    <t>LGDRS-PP-22-0937</t>
  </si>
  <si>
    <t>Various roads (20 Km) of Taluka Kaloi District Tharparkar</t>
  </si>
  <si>
    <t>LGDRS-PP-22-0938</t>
  </si>
  <si>
    <t>10 Km road Dhanagam to Behanggam via Paro Dedh Vero</t>
  </si>
  <si>
    <t>LGDRS-PP-22-0939</t>
  </si>
  <si>
    <t>05 Km road Sudran to Sabusan via Adhigam</t>
  </si>
  <si>
    <t>LGDRS-PP-22-0940</t>
  </si>
  <si>
    <t>07 Km road Kankayo via Jogi Vero</t>
  </si>
  <si>
    <t>LGDRS-PP-22-0941</t>
  </si>
  <si>
    <t>07 Km Anopani Lakhniyo via link road Sajan jo Par Ladhakar Saranghiyar to Herar Chandiyo</t>
  </si>
  <si>
    <t>LGDRS-PP-22-0942</t>
  </si>
  <si>
    <t>05 Km road Jaan Colony to Halani via Karim Dad Rind</t>
  </si>
  <si>
    <t>LGDRS-PP-22-0943</t>
  </si>
  <si>
    <t>Construction of Road from Bhojro to Village Dhori via Salani, 08 Kilometes</t>
  </si>
  <si>
    <t>LGDRS-PP-22-0944</t>
  </si>
  <si>
    <t>Construction of Road From Bhonio to Keetar, via Keetari, 07 Kilometers</t>
  </si>
  <si>
    <t>LGDRS-PP-22-0945</t>
  </si>
  <si>
    <t>Construction of Road from Kheme-jo-Par Kalario Road to Village Eatkan Heyatani 06 Kilometers</t>
  </si>
  <si>
    <t>LGDRS-PP-22-0946</t>
  </si>
  <si>
    <t>Birio Sheedi Mori Highway to Chatto Chand, Village Arbab Wali Muhammad Babar Road &amp; Protection Band, Satyoon Road to Ali Nawaz Ameer Bux Jakhro, Repair of Khudai Road, Village Hanif Shah Road, Village Haji Allah Bachayo Khaskheli Jarar Ket, Link Road Baboo Kanad to Village Karmi Samoon, Village Ismail Katiar repair, Village Siddique Sawan Khaskheli, Road Village Khan, Road Village Ali, Village Qurban Shah Road, faqeer Goth to Village Seth Abro Jakhro/ Tota Jakhro New Road, Keti Bandar Road to Village Abbas Kehar, National Highway Chatto Chand to Village Dawood Jakhro &amp; Ahmed Ali jakhro Reconditional, Repairing Road Chul Side, Village Haji Gul Muhammad Chandio Ver Repair , Dargha Dars Varyo Gujjo Repair (24 Km)</t>
  </si>
  <si>
    <t>LGDRS-PP-22-0947</t>
  </si>
  <si>
    <t>Construction of internal road of Shah Inayat village Kiran Hospital Road PS-100</t>
  </si>
  <si>
    <t>LGDRS-PP-22-0948</t>
  </si>
  <si>
    <t>Construction of a 2+2 lane under pass at Karimabad Distt: Central</t>
  </si>
  <si>
    <t>LGDRS-PP-22-0949</t>
  </si>
  <si>
    <t xml:space="preserve">Construction / Reconstruction of Bridges / Culverts in various villages of PS-10 Ratodero </t>
  </si>
  <si>
    <t>LGDRS-PP-22-0950</t>
  </si>
  <si>
    <t>(a) Rehabilitation of Arore - Pir Koko Road (6.5 Kms) (b) Paver work of village Gul Hassan Gabol and other villages of U.C. (c) Construction of Bhara-Mahar Bridge Ali Wahan</t>
  </si>
  <si>
    <t>LGDRS-PP-22-0951</t>
  </si>
  <si>
    <t>Construction / Improvement of road from Kamber Wagan road @ point Ghat Shakh upto Asian Road connected with Wagan Warah road mile 0/0-3/7 (6.2 Kms)</t>
  </si>
  <si>
    <t>LGDRS-PP-22-0952</t>
  </si>
  <si>
    <t>Double road 15 Check post G.T. Road to War Mubarak Rohri</t>
  </si>
  <si>
    <t>LGDRS-PP-22-0953</t>
  </si>
  <si>
    <t>Widening &amp; Rehabilitation of Road from Sukkur Barrage to Rohri City (Dual carriageway)</t>
  </si>
  <si>
    <t>Total LG Roads (New)</t>
  </si>
  <si>
    <t>Total LG Roads (On-Going + New)</t>
  </si>
  <si>
    <t>HEALTH</t>
  </si>
  <si>
    <t xml:space="preserve">(On-going Schemes) </t>
  </si>
  <si>
    <t>LGDHE-PP-11-0025</t>
  </si>
  <si>
    <t>Rehabilitation of District Council Medical Dispensaries (13 Nos), Maternity Homes (09 Nos) and Construction/ Rehabilitation of Dispensaries (02 Nos) in District Khairpur (24 Units). 
(C: 89.681+R: 11.265) (SDG # 3)</t>
  </si>
  <si>
    <t>Approved
17.04.12</t>
  </si>
  <si>
    <t>LGDHE-PP-11-0026</t>
  </si>
  <si>
    <t>Rehabilitation of RHCs in various Talukas at Sobhodero, Kingri, Faiz Ganj &amp; Thari Mirwah (04 Nos). 
(C: 261.993+R: 50.208) (SDG # 3)</t>
  </si>
  <si>
    <t>LGDHE-PP-13-0031</t>
  </si>
  <si>
    <t>Up-gradation of Basic Health Unit (BHU) to the level of Rural Health Centre (RHC) at Kolab Jail, Taluka Kingri, District Khairpur. (C:44.695+R:14.448) (SDG # 3)</t>
  </si>
  <si>
    <t>Approved
08.01.14 (U/R)</t>
  </si>
  <si>
    <t>LGDHE-PP-13-0032</t>
  </si>
  <si>
    <t>Construction of BHU at Village Khuwaja Ghulam Rasool UC Noorpur, Taluka Kingri, District Khairpur. 
(C: 20.073+R: 3.145) (SDG # 3)</t>
  </si>
  <si>
    <t>Approved
11.02.14 (U/R)</t>
  </si>
  <si>
    <t>LGDHE-PP-12-0042</t>
  </si>
  <si>
    <t>Construction of Government Dispensary at Village (i) Qadir Bux Jalbani UC Machyoon Taluka and District Khairpur (ii) Hafeez Chandio Taluka Kingri District Khairpur (iii) Kumbai Metlo UC Pir Mangio Taluka and District Khairpur (iv) Pir Bux Metlo UC Morai Taluka and District Khairpur. (C: 18.000+R: 6.000) (SDG # 3)</t>
  </si>
  <si>
    <t>LGDHE-PP-14-0063</t>
  </si>
  <si>
    <t>Construction of New  Building of  TB Hospital at Khairpur.                                                                                                                                                                                                 (C: 140.690+R: 18.439) (SDG # 3)</t>
  </si>
  <si>
    <t>Approved
18.02.15
(U/R)</t>
  </si>
  <si>
    <t>LGDHE-PP-14-0064</t>
  </si>
  <si>
    <t>Construction of Heart Centre in Civil  Hospital, Khairpur. 
(C: 203.820+R: 253.360) (SDG # 3)</t>
  </si>
  <si>
    <t>Approved
18.02.15 (U/R)</t>
  </si>
  <si>
    <t>LGDHE-PP-14-0065</t>
  </si>
  <si>
    <t>Construction of RHC at Village Pir Bux Shujra, Taluka Khanpur, District Shikarpur.                                                                                                                                                                              (C: 52.760+R: 7.240) (SDG # 3)</t>
  </si>
  <si>
    <t>Approved
02.01.15
(U/R)</t>
  </si>
  <si>
    <t>LGDHE-PP-14-0066</t>
  </si>
  <si>
    <t>Construction of 10 Bedded Hospital at Village Mazarjo, Taluka Khanpur, District Shikarpur.                                                                                                                                                                  (C: 52.775+R: 7.225) (SDG # 3)</t>
  </si>
  <si>
    <t>Approved
02.01.15</t>
  </si>
  <si>
    <t>LGDHE-PP-14-0067</t>
  </si>
  <si>
    <t>Construction of 10 Bedded Hospital at Village Bacha Bund, Taluka Pithoro, District Umerkot.                                                                                    (C: 52.760+R: 7.240) (SDG # 3)</t>
  </si>
  <si>
    <t>Approved
15.05.15</t>
  </si>
  <si>
    <t>LGDHE-PP-13-0034</t>
  </si>
  <si>
    <t>Construction of Government Dispensaries  in Taluka Sakrand and Kazi Ahmed, District Shaheed Benazirabad (04 Nos.).                                                                                            (C: 20.297+R: 2.888) (SDG # 3)</t>
  </si>
  <si>
    <t>Approved
25.04.14
(U/R)</t>
  </si>
  <si>
    <t>LGDHE-PP-14-0068</t>
  </si>
  <si>
    <t>Construction of 10 Bedded Hospital at Village Ali Nawaz Shahani, Union Council Sohelo, Taluka Daur, District Shaheed Benazirabad. (C:52.744+R:7.256) (SDG # 3)</t>
  </si>
  <si>
    <t>LGDHE-PP-14-0069</t>
  </si>
  <si>
    <t>Construction of 10 Bedded Hospital at Village Khadim Hussain Zardari, Taluka Shahdadpur, District Sanghar.  (C: 53.637+R: 6.363) (SDG # 3)</t>
  </si>
  <si>
    <t>LGDHE-PP-14-0070</t>
  </si>
  <si>
    <t>Up-gradation of BHU to RHC at Khawaja Goth Sultanabad District Tando Allahyar.                                                                                               (C: 49.826+R: 5.876) (SDG # 3)</t>
  </si>
  <si>
    <t>Approved
04.02.15</t>
  </si>
  <si>
    <t>LGDHE-PP-14-0071</t>
  </si>
  <si>
    <t>Construction of 10 Bedded Hospital at Village Ghohram Khan Chandio Taluka Tando Ghulam Hyder, District T.M. Khan. (C: 38.667+R: 4.655) (SDG # 3)</t>
  </si>
  <si>
    <t>Total Health :-</t>
  </si>
  <si>
    <t>LIVESTOCK &amp; FISHERIES</t>
  </si>
  <si>
    <t>LGDOT-PP-11-0027</t>
  </si>
  <si>
    <t>Rehabilitation and Construction/Re-construction of Veterinary Hospital/Dispensaries and Centres in District Khairpur (39Units) (C:137.511+R:1.461)(SDG#2)</t>
  </si>
  <si>
    <t>Approved
27.04.12</t>
  </si>
  <si>
    <t>LGDOT-PP-19-0317</t>
  </si>
  <si>
    <t>Rehabilitation &amp; Completion of Remaining Civil Works of Cattle Colony at Sukkur (C:179.187 &amp; R:19.767)</t>
  </si>
  <si>
    <t>LGDOT-PP-19-0318</t>
  </si>
  <si>
    <t>Rabies Control Program Sindh (R:963.316)</t>
  </si>
  <si>
    <t>Approved
12.02.20</t>
  </si>
  <si>
    <t>LGDOT-PP-21-0891</t>
  </si>
  <si>
    <t>Establishment of Cattle Colony at Rohri                                                                                                                                                                                                                                                   (C: 399.939)</t>
  </si>
  <si>
    <t>TOTAL Livestock &amp; Fisheries:-</t>
  </si>
  <si>
    <t>COMMUNITY SERVICES</t>
  </si>
  <si>
    <t>(On going Schemes)</t>
  </si>
  <si>
    <t>LGDOT_x0002_PP-15- 0047</t>
  </si>
  <si>
    <t>Renovation &amp; Rehabilitation of Temples in Various UC's of Sukkur, Shikarpur &amp; Jacobabad (SDG # 11)</t>
  </si>
  <si>
    <t>Sukkur, Shikarpur &amp; Jacobabad</t>
  </si>
  <si>
    <t>LGDOT_x0002_PP-16- 0101</t>
  </si>
  <si>
    <t>Providing and Fixing of Animatronics' Dinos at Safari Park - Karachi (Revised on 21.01.22)</t>
  </si>
  <si>
    <t>Approved
08.09.16</t>
  </si>
  <si>
    <t>LGDOT_x0002_PP-16- 0102</t>
  </si>
  <si>
    <t>Constt: of Play Ground, Public Park &amp; Library at Sakrand Town (SDG # 8)</t>
  </si>
  <si>
    <t>Approved
06.09.16</t>
  </si>
  <si>
    <t>LGDOT_x0002_PP-16- 0103</t>
  </si>
  <si>
    <t>Constt: of 05 Nos. Union Council Offices in PS-73 (C:40.000+R:5.000) (SDG # 11)</t>
  </si>
  <si>
    <t>Approved
21.09.16</t>
  </si>
  <si>
    <t>LGDOT_x0002_PP-16- 0104</t>
  </si>
  <si>
    <t>Establishment of Theme Park at Khairpur City (Revised on 12.08.21)</t>
  </si>
  <si>
    <t>Approved
17.01.17</t>
  </si>
  <si>
    <t>LGDOT_x0002_PP-20- 0087</t>
  </si>
  <si>
    <t xml:space="preserve">Establishment of Covered Market at Old Bus Stand Khairpur (Revised on 01.04.21) </t>
  </si>
  <si>
    <t>LGDOT_x0002_PP-17- 0204</t>
  </si>
  <si>
    <t>Construction of Parks at Landhi Kotal Chowrangi, Karachi (Revised on 21.01.22)</t>
  </si>
  <si>
    <t>LGDOT_x0002_PP-17- 0205</t>
  </si>
  <si>
    <t>Development of Benazir Bhutto Family Park, Scheme- 33  Gulzar-e-Hijri (SDG # 11)</t>
  </si>
  <si>
    <t>Approved
05.10.17</t>
  </si>
  <si>
    <t>LGDOT_x0002_PP-19- 0312</t>
  </si>
  <si>
    <t xml:space="preserve">Construction of Compound Wall Around Graveyard Village Rajab Dayo, Graveyard M.C Rohri, Bakaar Graveyard, Khai Dargha Hyder Ali Shah, Fazalabab Graveyard, Massan Road Graveyard, Makhdoom Family Graveyard, Kot Mir Yaqoob Ali Shah Graveyard, Near Railway Station Graveyard, Kot Jan Ali Shah Graveyard, Gul Shah Graveyard, Memon Muhallah Graveyard, Kachi Abadi Graveyard, Sakhi Deen Panah Graveyard Taluka Rohri </t>
  </si>
  <si>
    <t>LGDOT_x0002_PP-19- 0315</t>
  </si>
  <si>
    <t xml:space="preserve">Beautification of M.C Rohri District Sukkur </t>
  </si>
  <si>
    <t>Approved
29.05.20 (U/R)</t>
  </si>
  <si>
    <t>LGDOT_x0002_PP-21- 0881</t>
  </si>
  <si>
    <t>Development of Ghazi Abdul Rasheed Park Sukkur</t>
  </si>
  <si>
    <t>LGDOT_x0002_PP-21- 0882</t>
  </si>
  <si>
    <t>Construction &amp; Rehabilitation of Parks in 8/A, 8/B, 8/C UC-32 Bilal Colony, Korangi</t>
  </si>
  <si>
    <t>LGDOT_x0002_PP-21- 0883</t>
  </si>
  <si>
    <t>Rehabilitation of Parks Behbood Ladies Park Shirin Jinnah Colony, Adjoining to Two Sword UC-30 &amp; 31, DMC South</t>
  </si>
  <si>
    <t>LGDOT_x0002_PP-21- 0884</t>
  </si>
  <si>
    <t>Establishment of Dispensaries &amp; Parks and Grounds in Different UCs of NA-249</t>
  </si>
  <si>
    <t>LGDOT_x0002_PP-21- 0885</t>
  </si>
  <si>
    <t xml:space="preserve">Construction of Multipurpose Sports Playground with Walking Track including Pavilion, Restrooms, Flood Lights, Standby Generator in Sachal Goth, UC-30 </t>
  </si>
  <si>
    <t>LGDOT_x0002_PP-21- 0886</t>
  </si>
  <si>
    <t>Construction of KDA Park including Walking Track, Rides, Boundary Fencing, Food Street, Grassy area &amp; LED Park Lights, Beautification of Surrounding areas Adjacent to Kings Reisdency in Front of Corniche Comforts flats Block-13 Gulistan-e-Johar</t>
  </si>
  <si>
    <t>LGDOT_x0002_PP-21- 0887</t>
  </si>
  <si>
    <t>Construction of Park and Playground in UC - 30 &amp; 31</t>
  </si>
  <si>
    <t>LGDOT_x0002_PP-21- 0888</t>
  </si>
  <si>
    <t>Rehabilitation of Grounds &amp; Parks, Eid Gah Ground Ward-2, Railway Ground Ward-3, Qalandari Ground Ward-7, Park in Railway Colony Bulbul Barrick Ward-3 Park in Chandio village Adjouned to Dada Bhai village, Park in Kaleem Qazi Ground Ward-7</t>
  </si>
  <si>
    <t>LGDOT_x0002_PP-21- 0889</t>
  </si>
  <si>
    <t>Rehabilitation of Public Parks and Public Grounds, UC-16,19,24 &amp; UC-26, District West Karachi</t>
  </si>
  <si>
    <t>Approved
07.06.22</t>
  </si>
  <si>
    <t>LGDOT_x0002_PP-21- 0890</t>
  </si>
  <si>
    <t>Establishment of Public Grounds &amp; Public Parks in UC-11, 12, 13, 17, 27 &amp; 28</t>
  </si>
  <si>
    <t>LGDCS-PP-22-0954</t>
  </si>
  <si>
    <t>Construction of Numaish Ground &amp; Numaish Gah Zoo Park Along with Boundary Wall Sukkur</t>
  </si>
  <si>
    <t>LGDCS-PP-22-0955</t>
  </si>
  <si>
    <t>Rehabilitation &amp; Development of Khalid Khan Park / Green Belt at Airport Sukkur</t>
  </si>
  <si>
    <t>Total Community Servcices On-going:-</t>
  </si>
  <si>
    <t>LGDCS-PP-22-0956</t>
  </si>
  <si>
    <t>Rehabilitation of Galib &amp; Tamooria Library &amp; Beautification of  Five Starr Chowragi Nazimabad   District Central</t>
  </si>
  <si>
    <t>LGDCS-PP-22-0957</t>
  </si>
  <si>
    <t xml:space="preserve">Development of Park &amp; Playground at ST-67 &amp; 68, 5-F, North Karachi </t>
  </si>
  <si>
    <t>LGDCS-PP-22-0958</t>
  </si>
  <si>
    <t>Rehabilitation &amp; Beautification of Different Areas of Rohri City District Sukkur</t>
  </si>
  <si>
    <t>LGDCS-PP-22-0959</t>
  </si>
  <si>
    <t>Improvement / Renovation of Different Parks of Town Committee Saeedabad</t>
  </si>
  <si>
    <t>LGDCS-PP-22-0960</t>
  </si>
  <si>
    <t>Construction of Jati City Community Hall, Deh Belo, Public Park Syedpur, Over Gate Crossing (2), Village Syed Qadir Dino Shah Drainage &amp; Paver  Block, Jati City, Chuhar City Drainage &amp; Paver Block at Syed Qadir Dino Shah Drainage &amp; Paver Block at Syedpur with Solar System &amp; Water Supply at village Ramzan Rind.</t>
  </si>
  <si>
    <t>LGDCS-PP-22-0961</t>
  </si>
  <si>
    <t>Reconstruction &amp; Rehabilitation of Mandir (2 Units) along with CC Paving Block, Sewerage and Water Supply at UC-12 and UC-05</t>
  </si>
  <si>
    <t>LGDCS-PP-22-0962</t>
  </si>
  <si>
    <t>Rehabilitation / Beautification of Parks of Rohri City</t>
  </si>
  <si>
    <t>LGDCS-PP-22-0963</t>
  </si>
  <si>
    <t>Constructoion of Dr. Sohrab Khan Sarki Public Park and Tough Tiles at various Streets of Thul City, Taluka Thul District Jacobabad</t>
  </si>
  <si>
    <t>LGDCS-PP-22-0964</t>
  </si>
  <si>
    <t>Construction of Community Centre and Public Library in UC Mowach UC Lal Bakhar, UC Maripur, UC Gabo Pat, UC - 374 Neval Colony &amp; Muhammadi Colony in PS-112 District Keamari</t>
  </si>
  <si>
    <t>LGDCS-PP-22-0965</t>
  </si>
  <si>
    <t>Rehabilitation / Reconstruction of new Goth Graveyard of Sukkur</t>
  </si>
  <si>
    <t>LGDCS-PP-22-0966</t>
  </si>
  <si>
    <t xml:space="preserve">Beautification and Lighting of Sukkur Ghantaghar Bazar and other Bazar's at Sukkur </t>
  </si>
  <si>
    <t>LGDCS-PP-22-0967</t>
  </si>
  <si>
    <t>Renovation of Mandir &amp; Church in various Wards of Taluka City Hyderabad</t>
  </si>
  <si>
    <t>LGDCS-PP-22-0968</t>
  </si>
  <si>
    <t>Improvement and Construction of  Hunter Jalandar, Shahzad Maree and Azmat Sport Stadium at Malir, PS-90</t>
  </si>
  <si>
    <t>LGDCS-PP-22-0969</t>
  </si>
  <si>
    <t>Improvement and Construction of Victoria Bait ul Muqaram Qasim Town Barakt-e-Madina and Shah Latif Family Park PS-90</t>
  </si>
  <si>
    <t>LGDCS-PP-22-0970</t>
  </si>
  <si>
    <t>Construction and Repair of Boundary wall, Solar Lights, Earth Filing &amp; Other Allied Works of Pardehi Graveyard at Taluka Mirpur Bathoro. Remaining Works of Shaheed Benazir Park at Taluka Mirpur Bathoro</t>
  </si>
  <si>
    <t>LGDCS-PP-22-0971</t>
  </si>
  <si>
    <t>Lighting in Taluka &amp; City Khairpur (Installation of all in one L.E.D Solar street lights Shah Hussain Over Head Bridge to Luqman Over Head Bridge, Education College for Male to Civic Center upto Mariam Canon, Al Sajjad Hotel to Over Head Bridge Faiz Abad Colony in City Khairpur on Various Road)</t>
  </si>
  <si>
    <t>LGDCS-PP-22-0972</t>
  </si>
  <si>
    <t>Construction of Boundry wall at village Dari, Ghouspur Town</t>
  </si>
  <si>
    <t>LGDCS-PP-22-0973</t>
  </si>
  <si>
    <t>Maintenance of Streetlights and Providing new streetlight (LED) in different areas of (PS-104 District East Karachi)</t>
  </si>
  <si>
    <t>LGDCS-PP-22-0974</t>
  </si>
  <si>
    <t>Providing / Installation of Solar lights of various villages of Taluka Shuja Abad</t>
  </si>
  <si>
    <t>LGDCS-PP-22-0975</t>
  </si>
  <si>
    <t xml:space="preserve">Cultural Hall and Municipal Committee Park Rorhi City </t>
  </si>
  <si>
    <t>LGDCS-PP-22-0976</t>
  </si>
  <si>
    <t>Construction of Jherruck Stadium Syed Aijaz Ali Shah, Compound Wall Eidgah &amp; Football Ground of Mola Ali Qadam Gah Makli, Compound Wall of Sonda Sports Ground.</t>
  </si>
  <si>
    <t>LGDCS-PP-22-0977</t>
  </si>
  <si>
    <t>Construction of Hindu Community Hall Kashmore</t>
  </si>
  <si>
    <t>LGDCS-PP-22-0978</t>
  </si>
  <si>
    <t>Solarization of BRB Complex (Hospital) at Samadha Ashram Shikarpur</t>
  </si>
  <si>
    <t>LGDCS-PP-22-0979</t>
  </si>
  <si>
    <t xml:space="preserve">Beautification of City Ghotki </t>
  </si>
  <si>
    <t>LGDCS-PP-22-0980</t>
  </si>
  <si>
    <t xml:space="preserve">Improvement of Lal Qila Park, Azizabad Karachi </t>
  </si>
  <si>
    <t>LGDCS-PP-22-0981</t>
  </si>
  <si>
    <t xml:space="preserve">Construciton of Compound Walls to Graveyard / Imam Bargah and Construction / Reconstruction of Eidgahs in various villages of Taluka Ratodero  </t>
  </si>
  <si>
    <t>LGDCS-PP-22-0982</t>
  </si>
  <si>
    <t>Repair of Buildings Dispensary Lakhat Union Council Mehrabpur, Veterinary Ali Bux Dharejo, Ameer Bux Detho, Mehdi Shah, Library Muqeem Dahri, RHC Mehrabpur (repair) and C.C. topping, bricks soling, 100 Culverts Taluka Sakrand / Qazi Ahmed</t>
  </si>
  <si>
    <t>LGDCS-PP-22-0983</t>
  </si>
  <si>
    <t>Illumination of Sukkur Barrage, Lansdown Bridge &amp; Ayub Bridge Sukkur</t>
  </si>
  <si>
    <t>LGDRS-PP-22-1828</t>
  </si>
  <si>
    <t>Installation, Upgradation &amp; Automation of existing Traffic Signals in Karachi and beautification of Shahra-e-Faisal and adjacent areas of Karachi</t>
  </si>
  <si>
    <t>Total Community Services New Schemes:-</t>
  </si>
  <si>
    <t>Total Community Services Ongoing &amp; New:-</t>
  </si>
  <si>
    <t>Housing &amp; Town Planning</t>
  </si>
  <si>
    <t>LGDHT-PP-19-0321</t>
  </si>
  <si>
    <t>Rehabiliton/Renovation of Government Low Cost Houses &amp; Shops at Jam Nawaz Ali City, District Sanghar</t>
  </si>
  <si>
    <t>LGDHT-PP-14-0073</t>
  </si>
  <si>
    <t>Development of Township in Major Urban Centers (50,000 120 Square Yard Plots with All Civic Services</t>
  </si>
  <si>
    <t>Approved
13.01.15</t>
  </si>
  <si>
    <t>LGDHT-PP-22-0984</t>
  </si>
  <si>
    <t>Re-Settlement of affectees of Gujjar, Mehmoodabad &amp; Orangi Nallahs, Karachi</t>
  </si>
  <si>
    <t>Total Housing &amp; Town Planning :-</t>
  </si>
  <si>
    <t>ENVIRONMENT (On-going)</t>
  </si>
  <si>
    <t>LGDOT-PP-17-0207</t>
  </si>
  <si>
    <t>Procurement of Fire Brigade and Tractor &amp; Trolleys for Town and Municipal Committees in Sindh (SDG # 15) (2nd Revision on 27.04.22)</t>
  </si>
  <si>
    <t>LGDOT-PP-17-0208</t>
  </si>
  <si>
    <t>Procurement of Refuse Trucks and Bins for Municipal Committees in Sindh (SDG # 15)</t>
  </si>
  <si>
    <t>LGDOT-PP-19-0319</t>
  </si>
  <si>
    <t>Purchase of Vehicles for Sanitation &amp; other Departments of M.C Rohri (SDG # 15)</t>
  </si>
  <si>
    <t>Total Environment:-</t>
  </si>
  <si>
    <t xml:space="preserve">SINDH SOLID WASTE MANAGEMENT </t>
  </si>
  <si>
    <t>LGDSM-PP-14-0072</t>
  </si>
  <si>
    <t>Establishment of Six Garbage Transfer Stations with Material Recovery (MR) and Refuse Derived Fuel (RDF) facility in Karachi (i) Mewa Shah near Graveyard, (ii) Korangi Causeway on Malir River, (iii) Sharafi Goth Near Graveyard (iv) Sohrab Goth Near Lyari Expressway, (v) Essa Nagri, Near Lyari Expressway (vi) Safora Goth Near New Racecourse on University Road (C:1155.343+R:505.453) (SDG # 12)</t>
  </si>
  <si>
    <t>LGDSM-PP-16-0105</t>
  </si>
  <si>
    <t>Development of Sanitary Engineered existing two Landfill Sites &amp; their Scientific improvement (i) Jam Cahkro (Surjani) (ii) Gond Pass (Hub River Road) . (C:618.376+R:568.871)(SDG # 12)</t>
  </si>
  <si>
    <t>LGDSM-PP-16-0107</t>
  </si>
  <si>
    <t>Establishment of Sanitary Landfill Site, Hyderabad. (C:248.096+R:213.812)(SDG # 12)</t>
  </si>
  <si>
    <t>LGDSM-PP-19-0320</t>
  </si>
  <si>
    <t>Establishment of Sukkur Landfill Site (SDG # 12)</t>
  </si>
  <si>
    <t>LGDSM-FP-20-0089</t>
  </si>
  <si>
    <t>Solid Waste Emergency and
Efficiency Program (SWEEP)
(Total Cost Rs. 16800 M, W.B.
Share of Rs. 16000 M and GoS
Share of Rs. 800 M) SDG # 12</t>
  </si>
  <si>
    <t>Approved
ECNEC
14.01.21</t>
  </si>
  <si>
    <t>Total Sindh Solid Waste Management (On-going):-</t>
  </si>
  <si>
    <t>Total Local Government &amp; HTP Department (On-going):-</t>
  </si>
  <si>
    <t>Total Local Government &amp; HTP Department (New):-</t>
  </si>
  <si>
    <t>TOTAL LOCAL GOVERNMENT &amp; HTP DEPARTMENT :-</t>
  </si>
  <si>
    <t>MATCHING ALLOCATION</t>
  </si>
  <si>
    <t>WATER &amp; DRAINAGE</t>
  </si>
  <si>
    <t>Irrigation Department (Ongoing Schemes)</t>
  </si>
  <si>
    <t>IRDMA-FP-15-0048</t>
  </si>
  <si>
    <t xml:space="preserve">Makhi Farash Link Canal Project (Chotiari Phase-II) for Water Supply to Thar Coal Project - Total Cost Rs. 10,612.400 Million (GoS Share Rs. 5,306.20 Million &amp; GoP Share Rs. 5306.20 Million) </t>
  </si>
  <si>
    <t>Approved
04.09.15 (U/R)</t>
  </si>
  <si>
    <t>IRDMA-FP-17-0211</t>
  </si>
  <si>
    <t>Extension of Right Bank Outfall Drain from Sehwan to Sea (RBOD-II), Dadu &amp; Thatta District of Sindh.Total Cost Rs. 61, 985 Million (GoS Share Rs. 7000.00 Million &amp; GoP Share Rs. 54,985 Million) (Revised on 26.07.17)</t>
  </si>
  <si>
    <t>Dadu &amp; Thatta</t>
  </si>
  <si>
    <t>Approved  00.00.01</t>
  </si>
  <si>
    <t>IRDMA-FP-20-0090</t>
  </si>
  <si>
    <t>Nai Gaj Dam Project -  Total Cost Rs. 46,980.350 Million (GoS Share Rs. 1,899.200 Million &amp; GoP Share Rs. 45,081.150 Million) (Revised on 11.03.21)</t>
  </si>
  <si>
    <t>Approved
30.09.09</t>
  </si>
  <si>
    <t>IRDMA-FP-17-0212</t>
  </si>
  <si>
    <t>Sindh Barrage Improvement Project Phase-II, Rehabilitation and Modernization of Sukkur Barrage. (Total Cost Rs.16662.500 Million) W.B share 80% Rs. 14658.000 Million) (GoS Share 10% Rs. 1002.250 Million) &amp; GoP Share 10% Rs. 1002.250 Million)</t>
  </si>
  <si>
    <t>Approved
22.05.18
(U/R)</t>
  </si>
  <si>
    <t>IRDMA-FP-17-0213</t>
  </si>
  <si>
    <t>Darawat Dam Project (2nd Revised) (Total Cost Rs. 11767.87 M (GoS Share Rs. 1656.56 M, GoP Share Rs. 10,111.310 M) (Revised on 22.05.18)</t>
  </si>
  <si>
    <t>Jamshoro &amp; Dadu</t>
  </si>
  <si>
    <t>Total Water &amp; Drainage :-</t>
  </si>
  <si>
    <t>AGRMA-FP-19-0322</t>
  </si>
  <si>
    <t>Productivity Enhancement of Sugarcane (Sindh Component), Total Cost Rs.1200.55 M, GOS share Rs.750.852, GOP share Rs.117.007 M and Farmer share Rs.302.691 M</t>
  </si>
  <si>
    <t>Approved 12.02.20</t>
  </si>
  <si>
    <t>AGRMA-FP-19-0323</t>
  </si>
  <si>
    <t>Productivity Enhancement of Rice (Sindh Component), Total Cost Rs.3452.50 M, GOS share Rs.2097.30, GOP share Rs.780.20 M and Farmer share Rs.575.00 M</t>
  </si>
  <si>
    <t>AGRMA-FP-19-0324</t>
  </si>
  <si>
    <t>Productivity Enhancement of Wheat (Sindh Component), Total Cost Rs.3965.40 M, GOS share Rs.1608.00, GOP share Rs.595.00 M and Farmer share Rs.1762.400 M</t>
  </si>
  <si>
    <t>AGRMA-FP-19-0325</t>
  </si>
  <si>
    <t>Productivity Enhancement of Oilseed Crops (Sindh Component), Total Cost Rs.3704.60 M, GOS share Rs.2113.00, GOP share Rs.1334.04 M and Farmer share Rs.257.500 M</t>
  </si>
  <si>
    <t>Total Agri: Extension (On-Going)</t>
  </si>
  <si>
    <t>Livestock &amp; Fisheries</t>
  </si>
  <si>
    <t>LFDLF-PP-22-0985</t>
  </si>
  <si>
    <t xml:space="preserve">National Program for Genetic Improvement of Non-Descriptive Cattle in Pakistan                                                  (GoP Share: Rs:1074.640 &amp; GoS Share: 1085.386) </t>
  </si>
  <si>
    <t>LFDLF-PP-22-0986</t>
  </si>
  <si>
    <t xml:space="preserve">Pilot Shrimp farming Cluster Development Project   (GoP Share: Rs.138.000. GoS Share: Rs.197.820 &amp; Farmer Share: Rs.276.000) </t>
  </si>
  <si>
    <t>Karachi, Badin, Sujawal &amp; Thatta</t>
  </si>
  <si>
    <t>June-27</t>
  </si>
  <si>
    <t>Total Livestock &amp; Fisheries (New)</t>
  </si>
  <si>
    <t>TOTAL MATCHING ALLOCATION (ON-GOING)</t>
  </si>
  <si>
    <t>TOTAL MATCHING ALLOCATION (NEW)</t>
  </si>
  <si>
    <t>TOTAL MATCHING ALLOCATION :-</t>
  </si>
  <si>
    <t>MEGA SCHEMES FOR KARACHI CITY</t>
  </si>
  <si>
    <t>Revised Allocation
 2021-22</t>
  </si>
  <si>
    <t>MEGA SCHEMES FOR KARACHI</t>
  </si>
  <si>
    <t>LGDMS-PP-16-0108</t>
  </si>
  <si>
    <t>Construction of U-Turn at Natha Khan Bridge (SDG # 9)</t>
  </si>
  <si>
    <t>LGDMS-PP-16-0109</t>
  </si>
  <si>
    <t>Repair Maintenance &amp; Rehabiliation of Various Road and Allied Works at SITE Karachi (Revised)</t>
  </si>
  <si>
    <t>LGDMS-PP-21-0901</t>
  </si>
  <si>
    <t>Rehabilitation / Reconstruction of Shahrah-e-Noor Jehan from Abdullah College to Qalandaria Chowk</t>
  </si>
  <si>
    <t>LGDMS-PP-21-0902</t>
  </si>
  <si>
    <t>Reconstruction of Road from Sher Shah Chowk to Mirza Adam Khan Road intersection (District West) including SWD System</t>
  </si>
  <si>
    <t>LGDMS-PP-21-0903</t>
  </si>
  <si>
    <t>Rehabilitation / Reconstruction of Road from Café Piyala (near Gulberg Chowrangi) to Rashid Minhas road (near UBL Sports Complex)</t>
  </si>
  <si>
    <t>LGDMS-PP-21-0904</t>
  </si>
  <si>
    <t>Reconstruction of Rafiqui Shaheed Road and Kalapul Road from Shahrah-e-Faisal to Main Korangi Road</t>
  </si>
  <si>
    <t>LGDMS-PP-21-0905</t>
  </si>
  <si>
    <t xml:space="preserve">Rehabilitation &amp; Widening of Road from Razakabad to Sheedi Goth Power House, </t>
  </si>
  <si>
    <t>LGDMS-PP-21-0906</t>
  </si>
  <si>
    <t>Improvement / Rehabilitation of Internal Roads/ Streets in Surrounding Areas of Dr. Ruth Pfau Civil Hospital, Karachi</t>
  </si>
  <si>
    <t>Approved
21.09.21
(U/R)</t>
  </si>
  <si>
    <t>LGDMS-PP-21-0907</t>
  </si>
  <si>
    <t>Re-Construction / rehabilitation of Chakiwara Road, Mehrab Khan Essa Road and Tennery Road, Lyari Town (District South) Including SWD System</t>
  </si>
  <si>
    <t>Approved
21.09.21</t>
  </si>
  <si>
    <t>LGDMS-PP-21-0908</t>
  </si>
  <si>
    <t>Rehabilitation of Approach Roads of Lyari Expressway.</t>
  </si>
  <si>
    <t>LGDMS-PP-21-0909</t>
  </si>
  <si>
    <t>Construction of Flyover and Underpass at Johar Chowrangi Intersection</t>
  </si>
  <si>
    <t>LGDMS-PP-21-0910</t>
  </si>
  <si>
    <t xml:space="preserve">Rehabilitation of all Major Storm Water Drains of Karachi </t>
  </si>
  <si>
    <t>LGDMS-PP-21-0911</t>
  </si>
  <si>
    <t>Rehabilitation/Replacment/Improvement of Water Supply and Sewerage System including E&amp;M Inslation of Pumping Station of Each District Karachi (KW&amp;SB)</t>
  </si>
  <si>
    <t>LGDMS-PP-21-0912</t>
  </si>
  <si>
    <t>Construction of Allama Iqbal park at F.B. Area, Karachi</t>
  </si>
  <si>
    <t>LGDMS-PP-21-0913</t>
  </si>
  <si>
    <t xml:space="preserve">Construction of Civic Centre at Mula Fazal Auditorum Hall Chawkiwara Road Lyari </t>
  </si>
  <si>
    <t>LGDRS-PP-21-0876</t>
  </si>
  <si>
    <t>Re-construction of Syed Raees Ahmad Jafri road from Peoples Chowrangi up to Rashid Minhas road</t>
  </si>
  <si>
    <t>Karachi
Central</t>
  </si>
  <si>
    <t>LGDMS-PP-22-0987</t>
  </si>
  <si>
    <t>Improvement / Rehabilitation of Shaheed-e-Millat Expressway from KPT Flyover to Manzoor Colony Fire Station (Both Track) including Service road at District East</t>
  </si>
  <si>
    <t>LGDMS-PP-22-0988</t>
  </si>
  <si>
    <t>Improvement of roads from MA Jinnah Road to I I Chundrigar Road (Mumtaz Hassan road, Hasrat Mohani road, Paper Market road) District South</t>
  </si>
  <si>
    <t>Karachi
South</t>
  </si>
  <si>
    <t>Total (On-going)</t>
  </si>
  <si>
    <t>LGDMS-PP-22-0989</t>
  </si>
  <si>
    <t>Repair / Rehabilitation of Storm Water Drain in Karachi Phase-II</t>
  </si>
  <si>
    <t>LGDMS-PP-22-0990</t>
  </si>
  <si>
    <t>Rehabilitation of Nehar-e-Khayam including Diversion of Sewerage Water (District South)</t>
  </si>
  <si>
    <t>Karachi South</t>
  </si>
  <si>
    <t>LGDMS-PP-22-0991</t>
  </si>
  <si>
    <t>Construction of Dual Carriageway road from Nasir Brohi Hotel to Mubarak Village &amp; Adjacent societies Karachi District Keamari</t>
  </si>
  <si>
    <t>Karachi Keamari</t>
  </si>
  <si>
    <t>LGDMS-PP-22-0992</t>
  </si>
  <si>
    <t>Construction of Sport Complex @ Bakhtiari Youth  Centre District Central, Karachi</t>
  </si>
  <si>
    <t>Karachi Central</t>
  </si>
  <si>
    <t>LGDMS-PP-22-0993</t>
  </si>
  <si>
    <t>Construction / Rehabiliation of Main Road / Streets Paver Block in Sachal Goth, District East, Karachi</t>
  </si>
  <si>
    <t>Karachi East</t>
  </si>
  <si>
    <t>LGDMS-PP-22-0994</t>
  </si>
  <si>
    <t>Repair/ Rehabilitation of Existing Drain / Sewerage System Manzoor Colony, District East, Karachi</t>
  </si>
  <si>
    <t>Total (New)</t>
  </si>
  <si>
    <t>Total Mega Schemes for Karachi City :-</t>
  </si>
  <si>
    <t>MINES &amp; MINERAL DEVELOPMENT DEPARTMENT</t>
  </si>
  <si>
    <t>Actual Expendi-
ture upto Jun, 21</t>
  </si>
  <si>
    <t>MINES &amp; MINERAL DEVELOPMENT</t>
  </si>
  <si>
    <t>ONGOING SCHEMES</t>
  </si>
  <si>
    <t>MMDMM-PP-16-0110</t>
  </si>
  <si>
    <t>Environmental Mapping of Mining areas of Sindh for conservation of minerals and natural resources (Karachi, Hyderabad, Sukkur, Thatta, Jamshoro, Khairpur, Thar, Dadu, Sanghar &amp; Kamber)</t>
  </si>
  <si>
    <t>Approved
16.02.17
(U/R)</t>
  </si>
  <si>
    <t>Total  Mines &amp; Mineral Development (On-going) :-</t>
  </si>
  <si>
    <t>NEW SCHEMES</t>
  </si>
  <si>
    <t>MMDMM-PP-22-0995</t>
  </si>
  <si>
    <t>Strengthening of Directorate General Mines &amp; Mineral Development</t>
  </si>
  <si>
    <t>MMDMM-PP-22-0996</t>
  </si>
  <si>
    <t>Strengthening &amp; Digitalization of working of Inspectorate of Mines</t>
  </si>
  <si>
    <t>MMDMM-PP-22-0997</t>
  </si>
  <si>
    <t>Profile Study for Identified Minerals for reserves estimation in significant areas</t>
  </si>
  <si>
    <t>Total  Mines &amp; Mineral Development (New) :-</t>
  </si>
  <si>
    <t>Total  Mines &amp; Mineral Development :-</t>
  </si>
  <si>
    <t>MINORITIES AFFAIRS DEPARTMENT</t>
  </si>
  <si>
    <t>Sector / Sub-Sector /
Name of Scheme</t>
  </si>
  <si>
    <r>
      <t xml:space="preserve">Status
</t>
    </r>
    <r>
      <rPr>
        <b/>
        <sz val="10"/>
        <rFont val="Times New Roman"/>
        <family val="1"/>
      </rPr>
      <t>Date of Approval</t>
    </r>
  </si>
  <si>
    <t>Actual Expendit-ure upto Jun, 21</t>
  </si>
  <si>
    <t>Throw-forward      as on
01.07.22</t>
  </si>
  <si>
    <t xml:space="preserve">Minorities Affairs </t>
  </si>
  <si>
    <t>MADMT_x0002_PP-16- 0111</t>
  </si>
  <si>
    <t>Consolidation / Rehabilitation at Saadh Bello Sukkur (C:1350.594+R:19.334)</t>
  </si>
  <si>
    <t>Approved 08.02.17</t>
  </si>
  <si>
    <t>MADMT_x0002_PP-12- 0043</t>
  </si>
  <si>
    <t>Implementation of various Development Schemes of Minorities in Sindh (Jamshoro, Ghotki, Karachi, Khairpur, Jacobabad, Larkano, Kashmore,  Sukkur,  N.Feroze, Dadu, SBA, Sanghar, Mirpurkhas, Umerkot, Tharparkar, Matiari, Jacobabad, Jamshoro, Thatta, Shikarpur &amp; T.A.Yar) (C:704.565)</t>
  </si>
  <si>
    <t>Approved 19.03.13</t>
  </si>
  <si>
    <t>MADMT-PP-15-0051</t>
  </si>
  <si>
    <t>Repair / Renovation of various Mandirs in Larkano Division</t>
  </si>
  <si>
    <t>Jacobabad, Kashmore, Larkana, Kambar &amp; Shikarpur</t>
  </si>
  <si>
    <t>Approved
27.07.15</t>
  </si>
  <si>
    <t>MADMT_x0002_PP-15- 0052</t>
  </si>
  <si>
    <t>Repair / Renovation of various Mandirs in Hyderabad Division (Hyderabad, Tando Allahyar, T.M Khan, Matiari, Badin, Thatta, Jamshoro, Dadu &amp; SBA)</t>
  </si>
  <si>
    <t>Approved
28.07.15</t>
  </si>
  <si>
    <t>MADMT_x0002_PP-17- 0217</t>
  </si>
  <si>
    <t>Repair / Renovation / Re-Construction of Shamshan Ghat (Massan) @Larkana</t>
  </si>
  <si>
    <t>Approved 07.11.19
(U/R)</t>
  </si>
  <si>
    <t>MADMT_x0002_PP-20- 0093</t>
  </si>
  <si>
    <t>Re-Construction of Anandpur Ashram Clifton Karachi (Re-Revised on 23.02.22)</t>
  </si>
  <si>
    <t>Approved 24.05.21</t>
  </si>
  <si>
    <t>MADMT_x0002_PP-21- 0915</t>
  </si>
  <si>
    <t xml:space="preserve">Construction of Prayer Hall at St. Paul's Church Azam Basti Karachi </t>
  </si>
  <si>
    <t>MADMT_x0002_PP-21- 0916</t>
  </si>
  <si>
    <t>Re-Construction /Rehabilitation of Prayer Hall (Barat Ghar) Street No.6, Essa Nagri Gulshan-e-Iqbal Karachi</t>
  </si>
  <si>
    <t>MADMT_x0002_PP-21- 0917</t>
  </si>
  <si>
    <t>Construction of Hall at Philadelphia Pentecostal Church at Latifabad-5 Hyderabad</t>
  </si>
  <si>
    <t>MADMT_x0002_PP-21- 0918</t>
  </si>
  <si>
    <t>Construction of  Two Waiting Halls , Cremation Place / Washroom / Under Ground Water Tank at Shamshan Ghat, Mol City Taluka Thana Bulla Khan District Jamshoro</t>
  </si>
  <si>
    <t>MADMT_x0002_PP-21- 0919</t>
  </si>
  <si>
    <t>Construction of Satsang Hall at Pir Sumbak Taluka Thana Bulla Khan District Jamshoro</t>
  </si>
  <si>
    <t>MADMT_x0002_PP-21- 0920</t>
  </si>
  <si>
    <t>Re-Construction of Compound Wall and Cremation Area at Shamshan Ghat Thano Ahmed Khan Taluka Thano Bulla Khan District Jamshoro</t>
  </si>
  <si>
    <t>MADMT_x0002_PP-21- 092</t>
  </si>
  <si>
    <t>Construction of Dharmshala at Hindu Mohollah Hala District Matiari</t>
  </si>
  <si>
    <t>MADMT_x0002_PP-21- 0923</t>
  </si>
  <si>
    <t xml:space="preserve">Construction of Dharamshala  &amp; Satsang Hall at Chamber City Dr. Loung Paro, District Tando Allahyar </t>
  </si>
  <si>
    <t>MADMT_x0002_PP-21- 0924</t>
  </si>
  <si>
    <t>Construction of Compound Wall and Hall at Christian Graveyard at Deh Ghab Survey No.635 Taluka &amp; District Tando Allah Yar</t>
  </si>
  <si>
    <t>MADMT_x0002_PP-21- 0925</t>
  </si>
  <si>
    <t>Rehabilitation &amp; Construction of Compound Wall and Hall at Children Massan at Sujawal City</t>
  </si>
  <si>
    <t>MADMT_x0002_PP-21- 0926</t>
  </si>
  <si>
    <t>Rehabilitation  / Renovation of Dharmshala at Hindu Lohana Shamshan Ghat Umerkot</t>
  </si>
  <si>
    <t>MADMT_x0002_PP-21- 0927</t>
  </si>
  <si>
    <t>Construction of Compound Wall &amp; Hall at Hindu Massan Dhoronaro Taluka Pithoro District Umerkot</t>
  </si>
  <si>
    <t>MADMT_x0002_PP-21- 0928</t>
  </si>
  <si>
    <t>Re-Construction of Boundary Wall and Re-habilitation of Hindu Shamshan Ghat at Samaro City District Umerkot</t>
  </si>
  <si>
    <t>MADMT_x0002_PP-21- 0929</t>
  </si>
  <si>
    <t>Construction of Satsang Hall with Compound Wall, Washroom, Water Tank at Village Janhero Sharif Mukhi Daya Ram Paro Taluka &amp; District  Umerkot</t>
  </si>
  <si>
    <t>MADMT_x0002_PP-21- 0930</t>
  </si>
  <si>
    <t>Construction of Satsang Hall, Compound Wall &amp; Paver Blocks at Aba Ji Than at Village Rana Jagir  Taluka &amp; District Umerkot</t>
  </si>
  <si>
    <t>MADMT_x0002_PP-21- 0931</t>
  </si>
  <si>
    <t xml:space="preserve">Construction Satsang Hall, Compound Wall, Washroom and Water Tank at Village Ramesh Kumar Bheel Near Chak-4 UC Talhi Taluka Kunri District Umerkot </t>
  </si>
  <si>
    <t>Approved
13.12.21</t>
  </si>
  <si>
    <t>MADMT_x0002_PP-21- 0932</t>
  </si>
  <si>
    <t>Construction of Hall and Cremation Place at Hindu Shamshan Ghat New Chhor Taluka &amp; District Umerkot</t>
  </si>
  <si>
    <t>MADMT_x0002_PP-21- 0933</t>
  </si>
  <si>
    <t xml:space="preserve">Construction of Hall, Thalla &amp; Compound Wall  at Hindu Massan Bye-Pass Road Kot Ghulam Muhammad District Mirpurkhas </t>
  </si>
  <si>
    <t>MADMT_x0002_PP-21- 0934</t>
  </si>
  <si>
    <t xml:space="preserve">Construction of Dharmshala &amp; Satsang Hall / (Lali Bai) Maheshwari Mohalla Digri District Mirpurkhas </t>
  </si>
  <si>
    <t>MADMT_x0002_PP-21- 0935</t>
  </si>
  <si>
    <t>Renovation of Moachi Ram Mandir Ghareebabad UC-4, Mirpurkhas City</t>
  </si>
  <si>
    <t>MADMT_x0002_PP-21- 0936</t>
  </si>
  <si>
    <t>Construction of Hall, Washroom, Water Tank, Compound wall, Thala (Cremation Place) and Waiting Shade at Hindu Massan Mirwah Gorchani Taluka Shujabad District Mirpurkhas</t>
  </si>
  <si>
    <t>MADMT_x0002_PP-21- 0937</t>
  </si>
  <si>
    <t>Construction of compound wall at Ramapir Mandar Near City Hicoon Opp: New Civil Hospital Mirpurkhas By-pass Road</t>
  </si>
  <si>
    <t>MADMT_x0002_PP-21- 0938</t>
  </si>
  <si>
    <t>Construction of Prayer Hall &amp; Boundary Wall of Church at Masih Graveyard Padari jo Goth UC Miyan Taluka &amp; District Sanghar</t>
  </si>
  <si>
    <t>MADMT_x0002_PP-21- 0939</t>
  </si>
  <si>
    <t>Renovation of Khori Darbar UC Khori Taluka Khipro District Sanghar</t>
  </si>
  <si>
    <t>MADMT_x0002_PP-21- 0940</t>
  </si>
  <si>
    <t xml:space="preserve">Construction of waiting Hall, Thala (Cremation Place) and Paver Blocks at Hindu Massan Peru Mal Town Deh Sattar Pir District Sanghar  </t>
  </si>
  <si>
    <t>MADMT_x0002_PP-21- 0941</t>
  </si>
  <si>
    <t xml:space="preserve">Construction of Prayer Hall &amp; Compound Wall at Masih Graveyard Nawabshah &amp; Rehabilitation of Hindu Community Hall at Shiv Mandar Ghareebabad Nawabshah </t>
  </si>
  <si>
    <t>MADMT_x0002_PP-21- 0942</t>
  </si>
  <si>
    <t>Construction of Ladies Satsang Hall with Compound wall &amp; Paver Blocks at Kanji Colony Near Ambedhkar Bhawan, Mithi</t>
  </si>
  <si>
    <t>MADMT_x0002_PP-21- 0943</t>
  </si>
  <si>
    <t>Construction of Satsang Hall, Washroom &amp; Water Tank at Sardharo Dham Nagarparkar Taluka Nagarparkar</t>
  </si>
  <si>
    <t>MADMT_x0002_PP-21- 0944</t>
  </si>
  <si>
    <t>Construction of Old Age Aashram, Washroom &amp; Water Tank at village Tagusar Master Ajeem Dass Paro UC Tagusar Taluka Nagarparkar</t>
  </si>
  <si>
    <t>MADMT_x0002_PP-21- 0945</t>
  </si>
  <si>
    <t>Construction of Satsang Hall, Compound Wall, Washroom &amp; Water Tank at Nanjo Mal Menghwar North Colony Diplo Town District Tharparkar</t>
  </si>
  <si>
    <t>MADMT_x0002_PP-21- 0946</t>
  </si>
  <si>
    <t>Rehabilitation of Satsang Hall at Dado Ladhu Ram Temple Chhachro Taluka Chhachro, Tharparkar</t>
  </si>
  <si>
    <t>MADMT_x0002_PP-21- 0947</t>
  </si>
  <si>
    <t>Extension Work of Dharamshala, Larkana City</t>
  </si>
  <si>
    <t>MADMT_x0002_PP-21- 0948</t>
  </si>
  <si>
    <t>Construction of Compound Wall, Shade &amp; Two Rooms at Hindu Massan Naudero Near Police Station Naudero &amp; Sant Kirpa Darbar  Taluka Naudero District Larkana</t>
  </si>
  <si>
    <t>MADMT_x0002_PP-21- 0949</t>
  </si>
  <si>
    <t>Renovation / Rehabilitation of Hindu Massan &amp; Repair of Kandhkot Darbar at Kashmore District Kashmore at Kandhkot</t>
  </si>
  <si>
    <t>MADMT_x0002_PP-21- 0950</t>
  </si>
  <si>
    <t xml:space="preserve">Extension of 1st Floor at Baba Roop Bhajan Complex at Pooj Udasing Samada Ashram &amp; Re-Construction of Compound wall at Shanker Bharti Mandir Gharhi Yaseen, District Shikarpur </t>
  </si>
  <si>
    <t>MADMT_x0002_PP-21- 0951</t>
  </si>
  <si>
    <t xml:space="preserve">Construction of Community Hall at Sant Shewa Das Temple Shahi Bazzar Gharhi Yaseen, District Shikarpur </t>
  </si>
  <si>
    <t>MADMT_x0002_PP-21- 0952</t>
  </si>
  <si>
    <t>Construction of Compound Wall, Thalla (Cremation Place) at Hindu Massan Khairpur Town Taluka &amp; District Khairpur</t>
  </si>
  <si>
    <t>MADMT_x0002_PP-21- 0953</t>
  </si>
  <si>
    <t xml:space="preserve">Rehabilitation / Renovation of Temple &amp; Satsang Hall at Village Doonhon Ibrahim Shah Taluka Babarloi District Khairpur </t>
  </si>
  <si>
    <t>MADMT_x0002_PP-21- 0954</t>
  </si>
  <si>
    <t xml:space="preserve">Rehabilitation / Renovation  of Domes &amp; Finishing Work including Floor Tile of Shri Krishana Mandar at Gambat District Khairpur  </t>
  </si>
  <si>
    <t>MADMT_x0002_PP-21- 0955</t>
  </si>
  <si>
    <t xml:space="preserve">Construction of Langar Hall &amp; Renovation at Pooj Vasan Goth Temple Near Indus River Rohri District Sukkur </t>
  </si>
  <si>
    <t>MADMT_x0002_PP-21- 0956</t>
  </si>
  <si>
    <t>Rehabilitation / Renovation of Jindpir Darbar old Sukkur</t>
  </si>
  <si>
    <t>MADMT_x0002_PP-21- 0957</t>
  </si>
  <si>
    <t>Rehabilitation / Renovation SSD Dham Saleh Pat Taluka &amp; District Sukkur</t>
  </si>
  <si>
    <t>MADMT_x0002_PP-21- 0958</t>
  </si>
  <si>
    <t>Renovation of Gurdawara Dashmesh Darbar Singh Sahib Jacobabad District Jacobabad</t>
  </si>
  <si>
    <t>MADMT_x0002_PP-21- 0959</t>
  </si>
  <si>
    <t>Construction of Compound Wall Christian Graveyard at Jacobabad City Taluka &amp; District Jacobabad</t>
  </si>
  <si>
    <t>MADMT_x0002_PP-21- 0960</t>
  </si>
  <si>
    <t>Rehabilitation of Hindu Massan at Hayat Pitafi Mirpur Mathelo District Ghotki</t>
  </si>
  <si>
    <t>MADMT_x0002_PP-21- 0961</t>
  </si>
  <si>
    <t xml:space="preserve">Repair &amp; Renovation of Daharki Darbar District Ghotki </t>
  </si>
  <si>
    <t>Total Minorities Affairs (On-Going):-</t>
  </si>
  <si>
    <t>MADMT_x0002_PP-21- 0922</t>
  </si>
  <si>
    <t>Construction of Compound Wall of Hindu Graveyard at Village Bacho Kolhi UC Dhabhe Taluka Sakro District Thatta</t>
  </si>
  <si>
    <t>Un Approved</t>
  </si>
  <si>
    <t>MADMT-PP-22-0998</t>
  </si>
  <si>
    <t xml:space="preserve">Construction of Hall 2 Bathrooms 2 Cremation  Places Platform sheds &amp; Paver at Shamshanghat Jhampir District Thatta </t>
  </si>
  <si>
    <t>Un- Approved</t>
  </si>
  <si>
    <t>MADMT-PP-22-0999</t>
  </si>
  <si>
    <t>Construction of Boundary Wall and Installation of 50 KVA Solar System  with 24 Hours  Backup at Mole Darbar Taluka Thana Bula khan District Jamshoro.</t>
  </si>
  <si>
    <t>MADMT-PP-22-1000</t>
  </si>
  <si>
    <t>Construction of Pathway &amp; Paver Block at Shree Guru Mangal Ghir Ashram Thano Bula Khan District Jamshoro</t>
  </si>
  <si>
    <t>MADMT-PP-22-1001</t>
  </si>
  <si>
    <t>Construction / Rehabilitation &amp; Provision 10 KV Solar Grid @ Ari Peer Dargah Village Jhangara Taluka Sehwan District Jamshoro.</t>
  </si>
  <si>
    <t>MADMT-PP-22-1002</t>
  </si>
  <si>
    <t xml:space="preserve">Construction of Langar Hall &amp; Solar Lights at Shiri Saadh Sawai Ashram Shiva Mandli Taluka Thana Bula Khan District Jamshoro </t>
  </si>
  <si>
    <t>MADMT-PP-22-1003</t>
  </si>
  <si>
    <t xml:space="preserve">Construction of Satsang Hall at Shiv Mandir Sari, Jamshoro </t>
  </si>
  <si>
    <t>MADMT-PP-22-1004</t>
  </si>
  <si>
    <t>Extension of Krishna Temple Mother Village Hyderabad</t>
  </si>
  <si>
    <t>MADMT-PP-22-1005</t>
  </si>
  <si>
    <t>Internal paver road, Sewerage and water, Supply &amp; Boundary Wall in Gurdwara Shri, Guru Nanak Dev Ji at Bypass Hyderabad.</t>
  </si>
  <si>
    <t>MADMT-PP-22-1006</t>
  </si>
  <si>
    <t>Construction of Ram Mandir at Village Syed Jadal Shah &amp; Construction of Durga Mata Mandir at Kolhi Goth Main Jamshoro Road Qasim abad Hyderabad</t>
  </si>
  <si>
    <t>MADMT-PP-22-1007</t>
  </si>
  <si>
    <t>Construction of  Satsang Hall Center at Village Arjun Das Taluka Shaheed Fazil Rahu &amp; Construction of Satsang Hall Center @ Village Hari Chandabad Taluka Shaheed Fazil Rahu District Badin.</t>
  </si>
  <si>
    <t>MADMT-PP-22-1008</t>
  </si>
  <si>
    <t>Construction of Hall &amp; Boundary Wall of Massan  at Matli City</t>
  </si>
  <si>
    <t>MADMT-PP-22-1009</t>
  </si>
  <si>
    <t>Renovation work of Mandir @ village Bheemon kolhi deh Nari UC Rahooki Taluka Shaheed Fazil Rahoo District Badin</t>
  </si>
  <si>
    <t>MADMT-PP-22-1010</t>
  </si>
  <si>
    <t>Re-Construction / Rehabilitation of Mandir at Village Meer Kabeer deh Bulghai UC Sultanabad Taluka Jhando Mari District Tando Allahyar</t>
  </si>
  <si>
    <t>MADMT-PP-22-1011</t>
  </si>
  <si>
    <t>Construction of Sheran Wali Mata Mandir  Osman Shah Huri District Tando Allahyar.</t>
  </si>
  <si>
    <t>MADMT-PP-22-1012</t>
  </si>
  <si>
    <t>Construction of  Solar System at Odero Lal District Matiari.</t>
  </si>
  <si>
    <t>MADMT-PP-22-1013</t>
  </si>
  <si>
    <t>Renovation/Rehabilitation of Shiv Mandir @ Village Hussain Khan Laghari Tando Muhammad Than</t>
  </si>
  <si>
    <t>T. M. Khan</t>
  </si>
  <si>
    <t>MADMT-PP-22-1014</t>
  </si>
  <si>
    <t>Construction and additional facilities of Massan T.M Khan city.</t>
  </si>
  <si>
    <t>MADMT-PP-22-1015</t>
  </si>
  <si>
    <t>Construction of Dada Chetan Nath Mandir Talhar City Taluka Tando Ghulam Hyder District Tando M. Khan</t>
  </si>
  <si>
    <t>MADMT-PP-22-1016</t>
  </si>
  <si>
    <t>Extension of Santt Mohan Dass Darbar, Badah Taluka Dokri District Larkana.</t>
  </si>
  <si>
    <t>MADMT-PP-22-1017</t>
  </si>
  <si>
    <t>Rehabilitation / Renovation of Jay Shankar Mandir Massan Road Larkana.</t>
  </si>
  <si>
    <t>MADMT-PP-22-1018</t>
  </si>
  <si>
    <t xml:space="preserve">Rehabilitation of Satsang Hall &amp; SSD Dham and Installation of Solar System at Naudero </t>
  </si>
  <si>
    <t>MADMT-PP-22-1019</t>
  </si>
  <si>
    <t>Renovation &amp; Rehabilitation Shri Geeta Sangat Hall, Sant Chatro Ram (Shiwalo) Sukpul Shikarpur.</t>
  </si>
  <si>
    <t>MADMT-PP-22-1020</t>
  </si>
  <si>
    <t>Rehabilitation of Guru Nanik Mandir Chak District Shikarpur</t>
  </si>
  <si>
    <t>MADMT-PP-22-1021</t>
  </si>
  <si>
    <t>Re-Construction of Road Side Wall and attached Rooms of Bal Ram Ji Marhi &amp; Construction of Boundary wall of Hindu Mashana in Shikarpur</t>
  </si>
  <si>
    <t>MADMT-PP-22-1022</t>
  </si>
  <si>
    <t>Construction of Open Shade &amp; Renovation work at SSD Temple Madeji &amp; Repair / Renovation of Baba Jeram Das Mandir Madeji District Shikarpur</t>
  </si>
  <si>
    <t>MADMT-PP-22-1023</t>
  </si>
  <si>
    <t xml:space="preserve">Rehabilitation and Construction of Satsang Hall in Gurdwara  Guru Arjan Dev Sahib &amp; RCC Shade in Hindu Massan at Karampur </t>
  </si>
  <si>
    <t>MADMT-PP-22-1024</t>
  </si>
  <si>
    <t xml:space="preserve">Renovation of  Mandir UC 7 near Slaughter House Lyari Karachi. </t>
  </si>
  <si>
    <t>MADMT-PP-22-1025</t>
  </si>
  <si>
    <t xml:space="preserve">Renovation of Marwari Para Mandir near Lyari General Hospital UC 11 Lyari Karachi. </t>
  </si>
  <si>
    <t>MADMT-PP-22-1026</t>
  </si>
  <si>
    <t>Rehabilitation / Re-Construction of Punch Mukhi Hanu Maan Mandir Soldier Bazar Karachi.</t>
  </si>
  <si>
    <t>MADMT-PP-22-1027</t>
  </si>
  <si>
    <t>Rehabilitation / Re-Construction of Hindu Cremation Shamshanghat, Near Mevo Shah Graveyard Old Golimar, Karachi.</t>
  </si>
  <si>
    <t>MADMT-PP-22-1028</t>
  </si>
  <si>
    <t>Construction of prayer Hall with Rooms  at Bomanshaw Minocher Homji Parsi, Plot No. 96 Depot Line near Empress Market Saddar Karachi</t>
  </si>
  <si>
    <t>MADMT-PP-22-1029</t>
  </si>
  <si>
    <t>Rehabilitation / Re-Construction of Lourdes Church, Christian Town, St. James Parish District Korangi, Karachi</t>
  </si>
  <si>
    <t>MADMT-PP-22-1030</t>
  </si>
  <si>
    <t xml:space="preserve">Construction of St. Monica's Catholic Church, St # 25 Sector 32/A Zia Colony and Construction of Minority Community Place in Christian Colony, Mariumabad, District Korangi, Karachi </t>
  </si>
  <si>
    <t>MADMT-PP-22-1031</t>
  </si>
  <si>
    <t>Rehabilitation of Mandir @ UC Fatoo Bilal Ward No. 04, Paro Karan Shah, Moro District N.Feroze</t>
  </si>
  <si>
    <t>MADMT-PP-22-1032</t>
  </si>
  <si>
    <t>Rehabilitation of Hindu Massan Near Midway Hotel Moro District N.Feroze</t>
  </si>
  <si>
    <t>MADMT-PP-22-1033</t>
  </si>
  <si>
    <t>Rehabilitation / Re-Construction Darbar Hall, Rooms Ground Floor &amp; First Floor at Zinda Peer Dargah at Sukkur.</t>
  </si>
  <si>
    <t>MADMT-PP-22-1034</t>
  </si>
  <si>
    <t xml:space="preserve">Construction of Jholey Lal Mandir at Kandhra District Sukkur </t>
  </si>
  <si>
    <t>MADMT-PP-22-1035</t>
  </si>
  <si>
    <t>Construction of Boundary Wall of Hindu Graveyard of Hindu Old Colony Sukkur.</t>
  </si>
  <si>
    <t>MADMT-PP-22-1036</t>
  </si>
  <si>
    <t>Recondition and extension of Mandir at Mari Janullah Shah, Kandhra, Taluka Rohri, Sukkur.</t>
  </si>
  <si>
    <t>MADMT-PP-22-1037</t>
  </si>
  <si>
    <t>Construction of Marhi Sahib Mandir Guru Heera Puri Sahib Village Sutyaro UC Taarko Taluka Thari Mir Wah District Khairpur Mirs</t>
  </si>
  <si>
    <t>MADMT-PP-22-1038</t>
  </si>
  <si>
    <t>Rehabilitation of Lal Mandir Luqman District Khairpur Mirs</t>
  </si>
  <si>
    <t>MADMT-PP-22-1039</t>
  </si>
  <si>
    <t xml:space="preserve">Construction of compound Wall &amp; C.C Paver for Jog Mata Mander (Kubi Rani) and Repair &amp; Maintenance of Mander Town Committee Adilpur Taluka &amp; District Ghotki. </t>
  </si>
  <si>
    <t>MADMT-PP-22-1040</t>
  </si>
  <si>
    <t>Construction of Satsang Hall &amp;Satsang Hall of Hindu Community at city Hathongo Taluka Khipro District Sanghar.</t>
  </si>
  <si>
    <t>MADMT-PP-22-1041</t>
  </si>
  <si>
    <t>Construction of Satsang Hall and Boundary Wall Around the temple  Bhooly Nath Mandir at Mora Jogi Colony, Taluka Sinjhoro District Sanghar.</t>
  </si>
  <si>
    <t>MADMT-PP-22-1042</t>
  </si>
  <si>
    <t>Construction of Hall &amp; Rooms at Jholey Lal Mandir at Memon Mohla Tando Adam and Construction of waiting Hall and other works at Hindu Massan Jhol Road Tando Adam, District Sanghar</t>
  </si>
  <si>
    <t>MADMT-PP-22-1043</t>
  </si>
  <si>
    <t>Rehabilitation / Renovation with new  Compound Wall Temple dada Sehj GirSuwami UC Khahi Taluka Khipro Distt Sanghar</t>
  </si>
  <si>
    <t>MADMT-PP-22-1044</t>
  </si>
  <si>
    <t>Construction of Compound Wall , Langer House Satsang Hall and Renovation of Shiv Mandir of Hindu Massan at Sakrand Road Nawab Shah</t>
  </si>
  <si>
    <t>MADMT-PP-22-1045</t>
  </si>
  <si>
    <t>Construction of Days Naat Mander &amp; Boundary wall at Village UC Berano &amp; Construction of Sami Raj Naat Mander Kot Dedwero UC Berano &amp; Nihal S/o Tagji Village Bantari Marriage Hall UC Peethapur Taluka Nagarparkar District Tharparkar.</t>
  </si>
  <si>
    <t>MADMT-PP-22-1046</t>
  </si>
  <si>
    <t>Construction of Lakhan Bharti Mandir Nagarparkar town District Tharparkar</t>
  </si>
  <si>
    <t>MADMT-PP-22-1047</t>
  </si>
  <si>
    <t>Construction of Temple /Mandir at Chelhar District Tharparkar</t>
  </si>
  <si>
    <t>MADMT-PP-22-1048</t>
  </si>
  <si>
    <t>Construction of Satsang Hall at Village Pabuhar , Devjo Mal Paro Chellehar Town and Kaho Mal Paro Village Malnhore Veena &amp; Construction of Satsang Hall Meghwar Paro Chachro, &amp; Ram Singh Kolhi Paro   District Tharparkar.</t>
  </si>
  <si>
    <t>MADMT-PP-22-1049</t>
  </si>
  <si>
    <t>Construction of 2 Hall, Lavatory Blocks/ Paver Blocks &amp; Compound Wall &amp; Solar Lights at Dada Khetpal Taluka  Islamkot Tharparkar.</t>
  </si>
  <si>
    <t>MADMT-PP-22-1050</t>
  </si>
  <si>
    <t>Construction of  Satsang Hall and Boundary Wall with Gate at Pathshala near Hardas Bhagat Buwara Mithi</t>
  </si>
  <si>
    <t>MADMT-PP-22-1051</t>
  </si>
  <si>
    <t xml:space="preserve">Construction of Compound Wall &amp; Waiting Area at Meghwar Graveyard Chelhar City Taluka Mithi District Tharparkar </t>
  </si>
  <si>
    <t>MADMT-PP-22-1052</t>
  </si>
  <si>
    <t>Re-Construction of Mandir Village Deep Chohan District Mirpurkhas.</t>
  </si>
  <si>
    <t>MADMT-PP-22-1053</t>
  </si>
  <si>
    <t xml:space="preserve">Construction of Satsang Hall, with Lavatory Block and compound wall at  Veeho Kolhi Paro  Shadi Pali Taluka Pithoro District Umerkot </t>
  </si>
  <si>
    <t>MADMT-PP-22-1054</t>
  </si>
  <si>
    <t xml:space="preserve">Construction of Satsang Hall, with Lavatory Block and Compound wall at  Hari Colony Tobha Wari  Taluka Samaro District Umerkot </t>
  </si>
  <si>
    <t>MADMT-PP-22-1055</t>
  </si>
  <si>
    <t>Construction of Satang / Lavatory Block / Paver Steer at Rajput Bhandara of Shiv Mandir at Umerkot Taluka &amp; District Umerkot.</t>
  </si>
  <si>
    <t>MADMT-PP-22-1056</t>
  </si>
  <si>
    <t xml:space="preserve">Construction of Compound Wall, Satang, Wash Room, Water Tank and other works at Parachin Hindu Massan Kadhan Road, District Badin </t>
  </si>
  <si>
    <t>MADMT-PP-22-1057</t>
  </si>
  <si>
    <t>Construction of Satsang Hall with  Compound Wall at Village Bhagat Bachaiyo UC Bhankar Taluka Jhudo District Mirpurkhas</t>
  </si>
  <si>
    <t>MADMT-PP-22-1058</t>
  </si>
  <si>
    <t>Constton of Satsang Hall situated at Model Town (A) Dhak para Sanghar</t>
  </si>
  <si>
    <t>MADMT-PP-22-1059</t>
  </si>
  <si>
    <t>Construction of Satsang Hall with Compound Wall at Veerji Kolhi Colony near Ranger Check Post Islamkot District Tharparkar</t>
  </si>
  <si>
    <t>MADMT-PP-22-1060</t>
  </si>
  <si>
    <t>Construction of Boundary Wall at Gru Mangal Gir Ashram Thana Bula Khan District Jamshoro</t>
  </si>
  <si>
    <t>Total Minorities Affairs (New Schemes):-</t>
  </si>
  <si>
    <t xml:space="preserve">Total Minorities Affairs:- </t>
  </si>
  <si>
    <t>PLANNING &amp; DEVELOPMENT DEPARTMENT</t>
  </si>
  <si>
    <t>Actual Exp. upto June, 21</t>
  </si>
  <si>
    <t>Revised 
Allocation                2021-22</t>
  </si>
  <si>
    <t>Est. Exp. upto  
June' 22</t>
  </si>
  <si>
    <t>STATISTICAL &amp; ECONOMIC RESEARCH</t>
  </si>
  <si>
    <t>PNDSR-FP-15-0054</t>
  </si>
  <si>
    <t>Support Project for Sustainable Development Goals Implementation (Total Cost Rs.594 Million UNDP Share Rs.297 million GOS Share Rs.297 million)</t>
  </si>
  <si>
    <t>Approved 30.03.16</t>
  </si>
  <si>
    <t>PNDSR-FP-17-0218</t>
  </si>
  <si>
    <t xml:space="preserve">Karachi Neighborhood Improvement Project (KNIP) under Karachi Transformation Stretegy (KTS). (Total Cost Rs.10260 M, WB share Rs.9004 M &amp; GOS share Rs.1256 M) (SDG # 2, 6, 8, 9, 11 &amp; 17) </t>
  </si>
  <si>
    <t>Approved 10.07.17 ECNEC (U/R)</t>
  </si>
  <si>
    <t>PNDSR-PP-21-0963</t>
  </si>
  <si>
    <t>Allocation For Feasibility Studies</t>
  </si>
  <si>
    <t>PNDSR-PP-21-0964</t>
  </si>
  <si>
    <t>Capacity Augmentation of Planning &amp; Development Department, Government of Sindh</t>
  </si>
  <si>
    <t>Approved
13.01.22</t>
  </si>
  <si>
    <t>PNDSR-PP-21-0965</t>
  </si>
  <si>
    <t xml:space="preserve">Institutional Strengthening of Directorate/ Project Coordination and Monitoring Unit for Water related Policies and Practices Initiatives focusing Sindh Water and Agriculture Transformation (SWAT) Project- </t>
  </si>
  <si>
    <t>PNDSR-PP-21-0966</t>
  </si>
  <si>
    <t>Development of Master Plans for 12 Major Secondary cities of Sindh</t>
  </si>
  <si>
    <t>PNDSR-PP-21-0967</t>
  </si>
  <si>
    <t>Capacity Building of Human Resources Planning &amp; Development Department and its attached offices</t>
  </si>
  <si>
    <t>Total Statistical &amp; Economic Research (On-going schemes)</t>
  </si>
  <si>
    <t>PNDSR-PP-22-1061</t>
  </si>
  <si>
    <t>Support Share Unit for Donor Funded projects</t>
  </si>
  <si>
    <t>Total Statistical &amp; Economic Research (New schemes)</t>
  </si>
  <si>
    <t>Total Statistical &amp; Economic Research (New + On-going schemes)</t>
  </si>
  <si>
    <t>BUREAU OF STATISTICS</t>
  </si>
  <si>
    <t>PNDBS-PP-19-0326</t>
  </si>
  <si>
    <t>Reconstruction, Renovation &amp; Rehabilation of Divisional/ District &amp; Sub-Divisional Offices-cum- Residences of Bureau of Statistics, Sindh. (Hyderabad, Jamshoro, Dadu, SBA, Badin, T.M.Khan, Sukkur, Ghotki, Larkano, Jacobabad, Shikarpur, Mirpurkhas, Tharparkar &amp; Karachi) (Capital Rs.281.09 m &amp; Revenue Rs.21.06 Total Rs.302.150)  (SDG # 17) (Revised on 12.07.19)</t>
  </si>
  <si>
    <t>Approved
16.10.16</t>
  </si>
  <si>
    <t>PNDBS-PP-21-0968</t>
  </si>
  <si>
    <t>Construction/Reconstruction of District office-Cum-Residences of Sindh Bureau of Statistics at Kamber</t>
  </si>
  <si>
    <t>Approved
04.02.22</t>
  </si>
  <si>
    <t>PNDBS-PP-21-0969</t>
  </si>
  <si>
    <t>Construction/Reconstruction &amp; Rehabilitation of Field Offices-Cum-Residences of Sindh Bureau of Statistics at Meher</t>
  </si>
  <si>
    <t>PNDBS-PP-21-0970</t>
  </si>
  <si>
    <t>Strengthening of Bureau of Statistics, Planning &amp; Development Department</t>
  </si>
  <si>
    <t>Total Bureau of Statistics (On-going)</t>
  </si>
  <si>
    <t>PNDBS-PP-22-1062</t>
  </si>
  <si>
    <t>Preparation of Regional Accounts at Sindh Bureau of Statistics</t>
  </si>
  <si>
    <t>PNDBS-PP-22-1063</t>
  </si>
  <si>
    <t>Sindh Labor Force Survey (Pilot Face)</t>
  </si>
  <si>
    <t>PNDBS-PP-22-1064</t>
  </si>
  <si>
    <t>Formulation of Sensitive Price Index of Sindh</t>
  </si>
  <si>
    <t>PNDBS-PP-22-1065</t>
  </si>
  <si>
    <t>Reconstruction of Field offices-cum- Residences of Sindh Bureau of Statistics at Mirpurmathelo</t>
  </si>
  <si>
    <t>PNDBS-PP-22-1066</t>
  </si>
  <si>
    <t>Reconstruction of District &amp; Sub Divisional Field offices-cum Residences of Sindh Bureau of Statistics at Khairpur, Tharimirwah, Kotdiji</t>
  </si>
  <si>
    <t>PNDBS-PP-22-1067</t>
  </si>
  <si>
    <t>Reconstruction of Field offices-cum- Residences of Sindh Bureau of Statistics at Ratodero</t>
  </si>
  <si>
    <t>Total Bureau of Statistics (New Schemes)</t>
  </si>
  <si>
    <t>Total Bureau of Statistics (On-going +New Schemes)</t>
  </si>
  <si>
    <t>MONITORING &amp; EVALUATION CELL</t>
  </si>
  <si>
    <t>PNDMC-PP-15-0055</t>
  </si>
  <si>
    <t>Establishment of Regional offices of M&amp;E Cell at Karachi and Larkana (Revised on 29.07.21)</t>
  </si>
  <si>
    <t>Karachi &amp; Larkana</t>
  </si>
  <si>
    <t>PNDMC-PP-17-0219</t>
  </si>
  <si>
    <t>Strengthening &amp; Capacity Building of Regional Offices of M&amp;E Cell at Hyderabad &amp; Sukkur (SDG # 17) (Revised on 29.07.21)</t>
  </si>
  <si>
    <t>Hyderabad &amp; Sukkur</t>
  </si>
  <si>
    <t>PNDMC-PP-19-0327</t>
  </si>
  <si>
    <t>Support for Implementation of World Bank Reform (under T.A) to enhance capacity of M&amp;E Cell in P&amp;D Department (Revised on 09.03.18 &amp; Re-Revised on 29.05.20)</t>
  </si>
  <si>
    <t>TOTAL MONITORING &amp; EVALUATION CELL (On-going):-</t>
  </si>
  <si>
    <t>PNDMC-PP-22-1068</t>
  </si>
  <si>
    <t>Construction of Regional Offices of M&amp;E Cell, at Sukkur,  Larkana  &amp; Karachi</t>
  </si>
  <si>
    <t>Sukkur,  Larkana  &amp; Karachi</t>
  </si>
  <si>
    <t>TOTAL MONITORING &amp; EVALUATION CELL (NEW):-</t>
  </si>
  <si>
    <t>TOTAL MONITORING &amp; EVALUATION CELL (ON-GOING +NEW):-</t>
  </si>
  <si>
    <t>PNDWS-FP-12-0044</t>
  </si>
  <si>
    <t>Sindh Municipal Services Delivery Program (SMSDP) Planning &amp; Development Department Government of Sindh (Total cost Rs.6866 million including US Grant Rs.5940 million and GOS share Rs.926.55 million)</t>
  </si>
  <si>
    <t>Jacobabad, Dadu &amp; Kamber</t>
  </si>
  <si>
    <t>Approved
16.08.12</t>
  </si>
  <si>
    <t>TOTAL WATER SUPPLY &amp; SANITATION :-</t>
  </si>
  <si>
    <t xml:space="preserve">POVERTY REDUCTION </t>
  </si>
  <si>
    <t>PNDPR-
PP- 20-
0117</t>
  </si>
  <si>
    <t>People's Poverty Reduction Programme (PPRP) (Revised on 30.03.17, Re-revised on 22.10.18 &amp; 3rd Revised on 18.02.21) (SDG# 1,5 &amp; 8)</t>
  </si>
  <si>
    <t>Khairpur, Badin, Mirpurkhas,Umerkot, Sanghar &amp; Thatta</t>
  </si>
  <si>
    <t>Approved 18.02.15</t>
  </si>
  <si>
    <t>PNDPR-
PP-19-
0410</t>
  </si>
  <si>
    <t>Expansion of People's Poverty Reduction Programme (PPRP) (SDG# 1,5 &amp; 8) (Revised on 19.05.22)</t>
  </si>
  <si>
    <t xml:space="preserve">Ghotki &amp; Sukkur </t>
  </si>
  <si>
    <t>Approved 12.12.19</t>
  </si>
  <si>
    <t>PNDPR-
PP-19-
0411</t>
  </si>
  <si>
    <t>Supervision Consulting Firm for Rural Growth Centres Chuhar Jamali (Revised on 21.09.21)</t>
  </si>
  <si>
    <t>TOTAL POVERTY REDUCATION (ONGOING)</t>
  </si>
  <si>
    <t>PNDPR-PP-22-1069</t>
  </si>
  <si>
    <t>People's Poverty Reduction (PPRP) Phase-III in 04 Districts</t>
  </si>
  <si>
    <t>S.B.A, N.Feroze &amp; and Rural UCs of Karachi &amp; Hyderabad</t>
  </si>
  <si>
    <t>PNDPR-PP-22-1070</t>
  </si>
  <si>
    <t>Establishment of Rural Growth Centre under Poverty Reduction Strategy (PRS)</t>
  </si>
  <si>
    <t>Thatta, Badin, Tharparkar &amp; Larkana</t>
  </si>
  <si>
    <t xml:space="preserve">Un-
Approved </t>
  </si>
  <si>
    <t>TOTAL POVERTY REDUCTION (NEW)</t>
  </si>
  <si>
    <t>TOTAL POVERTY REDUCTION :-</t>
  </si>
  <si>
    <t>TOTAL P&amp;D ONGOING :-</t>
  </si>
  <si>
    <t>TOTAL P&amp;D NEW :-</t>
  </si>
  <si>
    <t>TOTAL P&amp;D DEPARTMENT :-</t>
  </si>
  <si>
    <t xml:space="preserve">POPULATION WELFARE DEPARTMENT </t>
  </si>
  <si>
    <t>POPULATION WELFARE</t>
  </si>
  <si>
    <t>PWDPW-PP-17-0221</t>
  </si>
  <si>
    <t>Costed Implementation Plan (Revised) (R:2157.837) 
(SDG # 3, 5)</t>
  </si>
  <si>
    <t>PWDPW-PP-17-0222</t>
  </si>
  <si>
    <t xml:space="preserve">Accelerated Family Planning Services and Behavioral Change Communication (BCC) (C:43.176+R:353.546) 
(SDG # 3, 5) </t>
  </si>
  <si>
    <t>PWDPW-PP-21-0972</t>
  </si>
  <si>
    <t>Rehabilitation of RTI, Karachi (C:39.77+R:26.149) (SDG # 3, 5)</t>
  </si>
  <si>
    <t>Approved
22.02.22</t>
  </si>
  <si>
    <t>PWDPW-PP-21-0975</t>
  </si>
  <si>
    <t>Remaining works of RHS-A Centre at Garhi Khairo (C:5.817) (SDG # 3, 5)</t>
  </si>
  <si>
    <t>PWDPW-PP-21-0978</t>
  </si>
  <si>
    <t>Remaining works of RHS-A Centre at Dokri (C:2.847) (SDG # 3, 5)</t>
  </si>
  <si>
    <t>Total Population Welfare (Ongoing Schemes) :-</t>
  </si>
  <si>
    <t>PWDPW-PP-21-0971</t>
  </si>
  <si>
    <t>Construction of Regional Training Institute (RTI) at Larkano (SDG # 3, 5)</t>
  </si>
  <si>
    <t>PWDPW-PP-22-1071</t>
  </si>
  <si>
    <t xml:space="preserve">Construction of Regional Training Institute (RTI) at Sukkur (SDG # 3, 5) </t>
  </si>
  <si>
    <t>PWDPW-PP-22-1072</t>
  </si>
  <si>
    <t xml:space="preserve">Establishment of warehouse at Karachi (SDG # 3, 5) </t>
  </si>
  <si>
    <t>PWDPW-PP-22-1073</t>
  </si>
  <si>
    <t xml:space="preserve">Establishment of field offices in Karachi (SDG # 3, 5) </t>
  </si>
  <si>
    <t>PWDPW-PP-22-1074</t>
  </si>
  <si>
    <t xml:space="preserve">Rehabilitation of RHS-A Centers Hyderabad Division (SDG # 3, 5) </t>
  </si>
  <si>
    <t>Hyderabad Division</t>
  </si>
  <si>
    <t>PWDPW-PP-22-1075</t>
  </si>
  <si>
    <t xml:space="preserve">Rehabilitation of RHS-A Centers Sukkur Division (SDG # 3, 5) </t>
  </si>
  <si>
    <t>Sukkur Division</t>
  </si>
  <si>
    <t>PWDPW-PP-22-1076</t>
  </si>
  <si>
    <t xml:space="preserve">Rehabilitation of RHS-A Centers Larkana Division (SDG # 3, 5) </t>
  </si>
  <si>
    <t>Larkana Division</t>
  </si>
  <si>
    <t>PWDPW-PP-22-1077</t>
  </si>
  <si>
    <t xml:space="preserve">Rehabilitation of RHS-A Centers Shaheed Benazir Abad Division (SDG # 3, 5) </t>
  </si>
  <si>
    <t>S.B.A. Division</t>
  </si>
  <si>
    <t>PWDPW-PP-22-1078</t>
  </si>
  <si>
    <t xml:space="preserve">Rehabilitation of RHS-A Centers Mirpurkhas Division
(SDG # 3, 5) </t>
  </si>
  <si>
    <t>Mirpurkhas Division</t>
  </si>
  <si>
    <t>Total Population Welfare   (New Schemes) :-</t>
  </si>
  <si>
    <t xml:space="preserve">TOTAL POPULATION WELFARE </t>
  </si>
  <si>
    <t>PROVINCIAL ASSEMBLY</t>
  </si>
  <si>
    <t xml:space="preserve">Govt. Office Building </t>
  </si>
  <si>
    <t>PRAPA-PP-13-0035</t>
  </si>
  <si>
    <t>Construction of Sindh Parliamentarians Residences, Karachi (Revised) (SDG # 9)</t>
  </si>
  <si>
    <t>Total Provincial Assembly Deptt:-</t>
  </si>
  <si>
    <t>PROVINCIAL OMBUDSMAN</t>
  </si>
  <si>
    <t>Provincial Ombudsman</t>
  </si>
  <si>
    <t>PROPO-PP-06-0004</t>
  </si>
  <si>
    <t>Construction of Provincial Ombudsman Regional Offices-cum-Residences (3 Nos.)at Mirpurkhas, Larkana and Nawabshah and purchase of plots (Headquarter and Nine 09 Regional Offices Phase-I) (SDG # 16)</t>
  </si>
  <si>
    <t>Approved
17.04.07
(U.R)</t>
  </si>
  <si>
    <t>PROPO-PP-21-0981</t>
  </si>
  <si>
    <t>Construction of Office Building at Thatta</t>
  </si>
  <si>
    <t>Approved05.10.21</t>
  </si>
  <si>
    <t>Total Provincial Ombudsman (On-going):-</t>
  </si>
  <si>
    <t>PROPO-PP-21-0979</t>
  </si>
  <si>
    <t>Construction of Office Building at Hyderabad</t>
  </si>
  <si>
    <t>PROPO-PP-21-0980</t>
  </si>
  <si>
    <t>Construction of Office Building at Sukkur</t>
  </si>
  <si>
    <t>Total Provincial Ombudsman (New):-</t>
  </si>
  <si>
    <t>Total Provincial Ombudsman :-</t>
  </si>
  <si>
    <t>PUBLIC HEALTH ENGINEERING &amp; RURAL DEVELOPMENT DEPARTMENT</t>
  </si>
  <si>
    <t>PUBLIC HEALTH ENGINEERING</t>
  </si>
  <si>
    <t>Water Supply (On-Going)</t>
  </si>
  <si>
    <t>PHEWS-PP-14-0075</t>
  </si>
  <si>
    <t>Ultra Filtration Water Supply Scheme Tando Jam (SDG # 6)</t>
  </si>
  <si>
    <t>Approved
07.08.14</t>
  </si>
  <si>
    <t>PHEWS-PP-21-0982</t>
  </si>
  <si>
    <t>Construction of New Water Supply Scheme for various Villages in Taluka Hyderabad Rural. (SDG# 6)</t>
  </si>
  <si>
    <t>PHEWS-PP-16-0115</t>
  </si>
  <si>
    <t>Installation of RO (Desalination) Plant @ Manora Island (SDG # 6)</t>
  </si>
  <si>
    <t>PHEWS-PP-17-0224</t>
  </si>
  <si>
    <t xml:space="preserve">Water Supply Scheme Hub Dam to 42 Various Village Construction of Surface with Pump Room i/c Electricity System near Hub Dam River Deh Allah Phai (SDG#6) </t>
  </si>
  <si>
    <t>Approved
12.01.18    (U/R)</t>
  </si>
  <si>
    <t>PHEWS-PP-21-0983</t>
  </si>
  <si>
    <t>Installation of 10 Reverse Osmosis Plant (RO Plants) in UC Gabo Pat Keamari Town Karachi (SDG # 6).</t>
  </si>
  <si>
    <t>PHEWS-PP-21-0984</t>
  </si>
  <si>
    <t xml:space="preserve">Laying of New Water Supply Line and Construction of Underground water Tank in UC Sahle Muhammad, UC Wali Muhammad UC Razzakabad and UC Chokundi (SDG # 6). </t>
  </si>
  <si>
    <t>PHEWS-PP-21-0985</t>
  </si>
  <si>
    <t>Rural Water Supply Scheme Rehri Mian Goth Phase-II (SDG # 6).</t>
  </si>
  <si>
    <t>PHEWS-PP-21-0986</t>
  </si>
  <si>
    <t xml:space="preserve">Constructiom of Water supply Scheme  in UC Ghareebabad,  Sahibdad Goth  and UC Ghazi Dawood Brohi (SDG # 6). </t>
  </si>
  <si>
    <t>Approved
11.11.21</t>
  </si>
  <si>
    <t>PHEWS-PP-21-0987</t>
  </si>
  <si>
    <t>Water Supply Scheme for  Jam Goth, Kotiraro, Ghulam Mohammad Goth, Hashim Goth (SDG # 6)</t>
  </si>
  <si>
    <t>PHEWS-PP-19-0331</t>
  </si>
  <si>
    <t xml:space="preserve">Replacement of Damaged Rising Main East Jamrao Water works to Khipro Bus Stand Booster Pumping Station for Water Supply Scheme Mirpurkhas City. </t>
  </si>
  <si>
    <t>Approved
04.09.19</t>
  </si>
  <si>
    <t>PHEWS-PP-19-0332</t>
  </si>
  <si>
    <t>Improvement of Raw Water Source for Satellite Town Water Works Urban Water Supply Scheme  Mirpurkhas City (SDG # 6)</t>
  </si>
  <si>
    <t>PHEPO-PP-19-0379</t>
  </si>
  <si>
    <t>Improvement / Extention Water Supply Scheme Khararo Syed and Khararo Charan (SDG#6)</t>
  </si>
  <si>
    <t xml:space="preserve">Approved
29.07.09
(U/R)
</t>
  </si>
  <si>
    <t>PHEWS-PP-21-1019</t>
  </si>
  <si>
    <t>Extension of Water Supply Lines-1 Chhor-Khokhrapar &amp; Bandho-Keetar Pipe Line (SDG # 6).</t>
  </si>
  <si>
    <t>PHEWS-PP-14-0078</t>
  </si>
  <si>
    <t>Upgradation of Pipe Line Water Supply Scheme Naukot-Mithi upto Chelhar (SDG # 6) (Under Revision)</t>
  </si>
  <si>
    <t>Approved
13.01.15
(U/R)</t>
  </si>
  <si>
    <t>PHEWS-PP-14-0079</t>
  </si>
  <si>
    <t>Construction of RCC Underground Reservoir for R.O Plant, Improvement / Extension of Distribution Network for Mithi and Islamkot (SDG # 6)</t>
  </si>
  <si>
    <t>PHEWS-PP-19-0334</t>
  </si>
  <si>
    <t>Water Supply Scheme Sokliyo to Veeranio Sokliyo to Behrao Via Rahirari  (SDG # 6)</t>
  </si>
  <si>
    <t>Approved
11.12.19</t>
  </si>
  <si>
    <t>PHEWS-PP-20-0094</t>
  </si>
  <si>
    <t>Providing and Inatallation of 200 Submersible Pumps in Various Villages of District Tharparkar  (SDG # 6).</t>
  </si>
  <si>
    <t>PHEWS-PP-21-0988</t>
  </si>
  <si>
    <t>Improvement of Water Supply Scheme in Town Committee Chhachhro &amp; Town Committee Kheme-jo-Par  (SDG # 6).</t>
  </si>
  <si>
    <t>PHEWS-PP-21-0989</t>
  </si>
  <si>
    <t>Upgradation &amp; Extention of Pipe Line Water Supply Scheme Kunri-Cheel Bund-Kantio-Chachro (WSL-3)  (SDG # 6).</t>
  </si>
  <si>
    <t>PHEWS-PP-14-0077</t>
  </si>
  <si>
    <t>Change of Source and Rehabilitation of existing Urban Water Scheme Supply Diplo (SDG # 6)</t>
  </si>
  <si>
    <t>PHEWS-PP-21-0996</t>
  </si>
  <si>
    <t>Extension &amp; Rehabilitation of Water Supply Scheme of Brohi Muhallla and Irrigation Muhalla of City Mirpur Bathoro (SDG#6)</t>
  </si>
  <si>
    <t>PHEWS-PP-20-0095</t>
  </si>
  <si>
    <t>Water Supply of Village Syedpur (SDG # 6).</t>
  </si>
  <si>
    <t>PNDPR-PP-20-0119</t>
  </si>
  <si>
    <t>Rehabilitation of Urban Water Supply Scheme Chuhar Jamali District Sujawal (RGC)</t>
  </si>
  <si>
    <t>Approved
03.11.21</t>
  </si>
  <si>
    <t>PHEWS-PP-20-0096</t>
  </si>
  <si>
    <t>Improvement &amp; Extention of Water Supply Scheme Ver Taluka Ghorabari (SDG # 6)</t>
  </si>
  <si>
    <t>Approved
22.04.21</t>
  </si>
  <si>
    <t>PHEWS-PP-20-0097</t>
  </si>
  <si>
    <t>Improvement &amp; Extention of Water Supply Scheme Bilal Nagar Dhabeji (SDG # 6).</t>
  </si>
  <si>
    <t>PHEWS-PP-20-0098</t>
  </si>
  <si>
    <t>Rural Water Supply Scheme Pir Patho &amp; Sourranding Villages (SDG # 6).</t>
  </si>
  <si>
    <t>PHEWS-PP-20-0099</t>
  </si>
  <si>
    <t>Improvement &amp; Extention of Water Supply Scheme Baghan (SDG # 6).</t>
  </si>
  <si>
    <t>PHEWS-PP-21-0997</t>
  </si>
  <si>
    <t xml:space="preserve">Water Supply  Scheme for village Ali Muhammad Katiyar (SDG # 6). </t>
  </si>
  <si>
    <t>PHEWS-PP-21-1016</t>
  </si>
  <si>
    <t xml:space="preserve">Water Supply  Scheme from Bawa Puran Das Branch in Fakir Jo Goth (Baba Sirichand Darbar )(SDG # 6). </t>
  </si>
  <si>
    <t>PHEWS-PP-22-1079</t>
  </si>
  <si>
    <t xml:space="preserve">Rehabilitation of Urban Water Supply Scheme Keti Bander (SDG#6) </t>
  </si>
  <si>
    <t>PHEWS-PP-17-0227</t>
  </si>
  <si>
    <t>Water Supply Scheme from Keenjhar-Gujjo Canal to Village Mungar Khan,  Sajjan, Safar, Chanessar, Jokhio, Gul Muhammad Jokhio Taluka Thatta (SDG # 6)</t>
  </si>
  <si>
    <t>PHEWS-PP-19-0337</t>
  </si>
  <si>
    <t>Water Supply Scheme Jhimpir Taluka Thatta  (SDG # 6).</t>
  </si>
  <si>
    <t>Approved
05.08.19</t>
  </si>
  <si>
    <t>PHEWS-PP-19-0340</t>
  </si>
  <si>
    <t>Rehabilitation of Urban Water Supply Scheme Nindo City (SDG # 6).</t>
  </si>
  <si>
    <t>PHEWS-PP-19-0341</t>
  </si>
  <si>
    <t>Improvement/Extention Water Supply Scheme Kadhan Town. (SDG#6).</t>
  </si>
  <si>
    <t>PHEWS-PP-17-0228</t>
  </si>
  <si>
    <t>Improvement &amp; Extension of Water Supply Scheme for Kotri City (SDG # 6)</t>
  </si>
  <si>
    <t>PHEWS-PP-21-0990</t>
  </si>
  <si>
    <t xml:space="preserve"> Water Supply Schemes in various Villages of Taluka Sehwan &amp; Manjhand  (SDG # 6).</t>
  </si>
  <si>
    <t>PHEWS-PP-21-0991</t>
  </si>
  <si>
    <t>Filtration of Water Supply Scheme Kotri City Zone-A (Allah Wala Chowk). Taluka Kotri (SDG # 6)</t>
  </si>
  <si>
    <t>Approved
20.01.22</t>
  </si>
  <si>
    <t>PHEWS-PP-21-0992</t>
  </si>
  <si>
    <t xml:space="preserve">Construction of Water Supply Schemes in various Villages of Taluka Sehwan (SDG # 6). </t>
  </si>
  <si>
    <t>PHEWS-PP-21-0993</t>
  </si>
  <si>
    <t>Water Supply Scheme Arazi Via Bubuk and adjoining 26 Nos Villages from Indus Source Taluka Sehwan (SDG # 6)</t>
  </si>
  <si>
    <t>Approved
28.12.21</t>
  </si>
  <si>
    <t>PHEWS-PP-16-0116</t>
  </si>
  <si>
    <t>Improvement &amp; Extention Water Supply/Sewerage System Bhitshah  (SDG # 6).</t>
  </si>
  <si>
    <t>Approved
30.11.16</t>
  </si>
  <si>
    <t>PHEWS-PP-19-0339</t>
  </si>
  <si>
    <t>Improvement/Extention Water Supply Scheme Matiari City (SDG#6).</t>
  </si>
  <si>
    <t>PHEWS-PP-19-0342</t>
  </si>
  <si>
    <t>Improvement and Extention of Urban Water Supply Scheme T.M.Khan City  (SDG # 6).</t>
  </si>
  <si>
    <t>PHEWS-PP-22-1080</t>
  </si>
  <si>
    <t>Extension of Rural Water Supply Scheme Village Barchani Sharif, District Tando Muhammad Khan  (SDG#6).</t>
  </si>
  <si>
    <t>PHEWS-PP-21-0999</t>
  </si>
  <si>
    <t>Water Supply  Scheme  of Village and  Union Council Akbarpur. (SDG # 6).</t>
  </si>
  <si>
    <t>PHEWS-PP-21-1000</t>
  </si>
  <si>
    <t>Water Supply  Scheme  of Village and Union Council Khabri Bhitt (SDG # 6).</t>
  </si>
  <si>
    <t>PHEWS-PP-21-1001</t>
  </si>
  <si>
    <t>Water Supply  Scheme of Village and Union Council Lal Jurio (SDG # 6).</t>
  </si>
  <si>
    <t>PHEWS-PP-21-1002</t>
  </si>
  <si>
    <t>Water Supply Tank Alongwith Distribution Network for Old Sukkur (SDG # 6).</t>
  </si>
  <si>
    <t>PHEWS-PP-21-1003</t>
  </si>
  <si>
    <t>Water Supply Scheme various Areas of Abad Lakha and Arain Sukkur (SDG # 6).</t>
  </si>
  <si>
    <t>PHEWS-PP-22-1081</t>
  </si>
  <si>
    <t xml:space="preserve">Construction of 3.0 MGD Filtrtion Plant i/c distribution network for Water Supply Scheme Rohri Taluka Sukkur  </t>
  </si>
  <si>
    <t>PHEWS-PP-19-0350</t>
  </si>
  <si>
    <t xml:space="preserve">Rural Water Supply Scheme Village Jaggan bhayo (Shifting of Source) </t>
  </si>
  <si>
    <t>PHEWS-PP-16-0118</t>
  </si>
  <si>
    <t>Improvement &amp; Extension Water Supply Scheme Bhirya City (Revised on 20.04.17) (SDG # 6).</t>
  </si>
  <si>
    <t>Approved
08.12.14</t>
  </si>
  <si>
    <t>PHEWS-PP-17-0229</t>
  </si>
  <si>
    <t>Rehabilitation of Urban Water Supply Scheme Nawabshah Town for Additional Rising main 28" Dia from Rohri Canal Water Works up to UF Plant QUEST (SDG # 6)</t>
  </si>
  <si>
    <t>Approved
15.11.17</t>
  </si>
  <si>
    <t>PHEDR-PP-14-0081</t>
  </si>
  <si>
    <t>Improvement of Rural Drainage Scheme Mureed Khan Zardari &amp; Ali Hassan Zardari (Revised on 26.08.21) (SDG # 6)</t>
  </si>
  <si>
    <t>PHEWS-PP-21-1017</t>
  </si>
  <si>
    <t>Water Supply Scheme Mir Sher Muhammad Khan UC Saiful Taluka Tangwani (SDG # 6).</t>
  </si>
  <si>
    <t>PHEWS-PP-21-1018</t>
  </si>
  <si>
    <t>Construction of Water Supply Scheme Deh Gulanpur, Deh Kathgarh, Deh Line Purani and Deh Keenjhar (SDG#6)</t>
  </si>
  <si>
    <t>PHEWS-PP-17-0230</t>
  </si>
  <si>
    <t>Improvement / Extension  of Water Supply Scheme Kandh Kot (SDG # 6)</t>
  </si>
  <si>
    <t>Approved
26.08.17</t>
  </si>
  <si>
    <t>PHEWS-PP-13-0037</t>
  </si>
  <si>
    <t>Water Supply Scheme (Filtration) Dadu (SDG # 6)</t>
  </si>
  <si>
    <t>PHEWS-PP-21-1010</t>
  </si>
  <si>
    <t xml:space="preserve"> Providing of Drinking Water through Tube Wells for  K.N Shah City and  adjoining villages Muhammd Murad Chandio &amp; Fatihpur Taluka K.N Shah (SDG # 6).</t>
  </si>
  <si>
    <t>Approved
16.09.21</t>
  </si>
  <si>
    <t>PHEWS-PP-21-1011</t>
  </si>
  <si>
    <t>Water Supply Scheme Thariri Mohabat Town (SDG # 6).</t>
  </si>
  <si>
    <t>PHEWS-PP-21-1006</t>
  </si>
  <si>
    <t>Construction of Water Supply Scheme in Village Ghaibi Dero, Sono Khan Chandio, Rabban Khan Chandio, Matara &amp; Kajlo Khan Chandio, Taluka Kamber (SDG#6)</t>
  </si>
  <si>
    <t>PHEWS-PP-21-1004</t>
  </si>
  <si>
    <t>Water Supply Schemes for Village  Fateh Ali Lashari,  Samano Chakrani, Ali Dino Burdi and Abdul Hakeem Chakrani,  Village Mehar, Village  Lique Rajper, Village Aleem Rajper, Village Wada Bhatti. (SDG # 6).</t>
  </si>
  <si>
    <t>PHEWS-PP-19-0348</t>
  </si>
  <si>
    <t>Feasibility study for Water Supply Scheme for Larkano City from Dadu Canal Source (SDG # 6).</t>
  </si>
  <si>
    <t>Approved
05.08.19     (U/R)</t>
  </si>
  <si>
    <t>PHEWS-PP-21-1005</t>
  </si>
  <si>
    <t>Installation of 02 Nos R.O Plant for Village Hashim Chawro UC Ratokot, Jaro Khan Jogi UC Kothi Kandhoro Taluka Larkano 09 Nos. of Colverts for Village Sabzal Mugheri, Taj Muhammad Mugheri (Bado Wah,), Mahi Khan Talo Khan Jagirani (Bdo Wah) Kirrir Khan Mugheri (Bado Wah), Syed Ameer Ali Shah (Sim Shaakh Khairpur) Ghulam Muhammad Mugheri Near Hassan (Mittho Dero)Sim Shaakh Kambir Khan Mugheri (Bado Wah), Qambeer Jagirani (Earther Wah Gerello), Hukumdad Brohi (Kothi Kalhoro) (SDG # 6).</t>
  </si>
  <si>
    <t>Approved
02.09.21</t>
  </si>
  <si>
    <t>PHEWS-PP-22-1082</t>
  </si>
  <si>
    <t xml:space="preserve">Water Supply Scheme (Ultra Filtraton Plant) at Ratodero (SDG#6). </t>
  </si>
  <si>
    <t>PHEWS-PP-11-0029</t>
  </si>
  <si>
    <t>Urban Water Supply Scheme Thull Town (SDG # 6)</t>
  </si>
  <si>
    <t>Approved
08.09.11</t>
  </si>
  <si>
    <t>PHEWS-PP-17-0233</t>
  </si>
  <si>
    <t>Urban Water Supply Scheme Shahpur Chakkar Phase-II (SDG # 6).</t>
  </si>
  <si>
    <t>PHEWS-PP-21-1007</t>
  </si>
  <si>
    <t>Construction of Water Supply Scheme for Old Nauabad City and adjoining areas (SDG # 6).</t>
  </si>
  <si>
    <t>PHEWS-PP-21-1008</t>
  </si>
  <si>
    <t>Construction of Water Supply Scheme for Lemo Khaskheli Deh Raharoo and adjoining Villages (SDG # 6).</t>
  </si>
  <si>
    <t>PHEWS-PP-21-1009</t>
  </si>
  <si>
    <t>Rural Water Supply Scheme Chak # 23, 24 Dewan Wali Ram. (SDG # 6).</t>
  </si>
  <si>
    <t>PHEWS-PP-17-0234</t>
  </si>
  <si>
    <t xml:space="preserve">Improvement &amp; Extension of Urban Water Supply Scheme Shahdadpur Tando Adam Zone-A including filteration </t>
  </si>
  <si>
    <t>Total Water Supply (On-Going):-</t>
  </si>
  <si>
    <t>Water Supply (New)</t>
  </si>
  <si>
    <t>PHEWS-PP-22-1083</t>
  </si>
  <si>
    <t>Water Supply Scheme/undergaround Surfce Tanks with complete pumping station in UC Gadap District Malir. (SDG#6)</t>
  </si>
  <si>
    <t>PHEWS-PP-22-1084</t>
  </si>
  <si>
    <t xml:space="preserve">Laying of new water supply line, construction of water tank PS-90 (SDG#6) </t>
  </si>
  <si>
    <t>PHEWS-PP-22-1085</t>
  </si>
  <si>
    <t>Providng &amp; Laying Water Supply Scheme and Construction of Underground tank and Booster Pump at Uc-10 Ghazi Dawod Brohi DMC Malir (SDG#6)</t>
  </si>
  <si>
    <t>PHEWS-PP-22-1087</t>
  </si>
  <si>
    <t xml:space="preserve">Improvement &amp; Extention i/c change of source and construction of rapid gravity filtration system for Urban Water Scheme Sehwan (SDG#6). </t>
  </si>
  <si>
    <t>PHEWS-PP-22-1088</t>
  </si>
  <si>
    <t xml:space="preserve">Improvement &amp; Extention i/c Adjoining Mohallas for Urban Water Scheme Bhan Saeedabad (SDG#6) </t>
  </si>
  <si>
    <t>PHEWS-PP-22-1089</t>
  </si>
  <si>
    <t xml:space="preserve">Rural Water Supply schemes in leftover area of Taluka Sehwan &amp; Manjhand District Jamshoro </t>
  </si>
  <si>
    <t>PHEWS-PP-22-1090</t>
  </si>
  <si>
    <t xml:space="preserve">Water supply schemes in various villages of Taluka Sehwan (SDG#6) </t>
  </si>
  <si>
    <t>PHEWS-PP-22-1091</t>
  </si>
  <si>
    <t xml:space="preserve">Installation of RO plants in various villages of Taluka Sehwan (SDG#6) </t>
  </si>
  <si>
    <t>PHEWS-PP-22-1092</t>
  </si>
  <si>
    <t xml:space="preserve">Construction of Rural Water Supply Scheme at various villages of Taluka Kot Ghulam Mohammad, Shujabad and Digri (SDG#6). </t>
  </si>
  <si>
    <t>PHEWS-PP-22-1093</t>
  </si>
  <si>
    <t>Rehabilitation of Water Supply Scheme Bulri Shah Karim Town (SDG# 06)</t>
  </si>
  <si>
    <t>PHEWS-PP-22-1094</t>
  </si>
  <si>
    <t>Remaining Water Supply Scheme KB Feder of Palang Mohallah, Jherruck Water Supply Deep Hand Pump with Solar Boring various Villages of District Thatta, RO Plant Village Abdullah Kehar, Water Tank Line Rozi Khan Gerano, Village Maqbool Jakhro Water Supply Line, Village Gul Muhammad Khaskheli Purana Chilliya.</t>
  </si>
  <si>
    <t>PHEWS-PP-22-1095</t>
  </si>
  <si>
    <t>24" Water Supply Line from KB Feder Faqeer jo Goth to Thatta City Shahi Bazar 18, Sonara Street &amp; various Streets.</t>
  </si>
  <si>
    <t>PHEWS-PP-22-1096</t>
  </si>
  <si>
    <t>Water Supply Scheme village Muhammad Hussain Shoro UC Jangri Taluka Thatta (SDG# 6)</t>
  </si>
  <si>
    <t>PHEWS-PP-22-1102</t>
  </si>
  <si>
    <t xml:space="preserve">Water Supply Scheme of Village Dilshad Zour, UC-Mehar Shah, Satiyani Shareef, Uc-Kamaro 7 Village Akhtar Ghugo Bachal Bhugo Taluka Mirpur Bathoro (SDG#6) </t>
  </si>
  <si>
    <t>PHEWS-PP-22-1103</t>
  </si>
  <si>
    <t xml:space="preserve">Water Supply Scheme in ward 1 to 23 MC Tando Allahyar (SDG#6) </t>
  </si>
  <si>
    <t>PHEWS-PP-22-1104</t>
  </si>
  <si>
    <t xml:space="preserve">Improvement and Extension of water supply schemes (Shadi Palli, road samaro and Dhoronaro) (SDG#6) </t>
  </si>
  <si>
    <t>PHEWS-PP-22-1105</t>
  </si>
  <si>
    <t xml:space="preserve">Tube Well for Village Chairman Muhammad Idrees  Soomro, Union Council Khokhrapar, Taluka &amp; District Umerkot </t>
  </si>
  <si>
    <t>PHEWS-PP-22-1106</t>
  </si>
  <si>
    <t>Installation of 70 Solor Submersible pumps in different villages of Tharparkar (SDG#6)</t>
  </si>
  <si>
    <t>PHEWS-PP-22-1109</t>
  </si>
  <si>
    <t xml:space="preserve">Rehabilitation, Reconstruction including water supply line, within the Jurisdiction PS-24 of Sukkur City (SDG#6) </t>
  </si>
  <si>
    <t>PHEWS-PP-22-1110</t>
  </si>
  <si>
    <t>Water filter plants within the Jurisdiction PS-24 of Sukkur City (SDG#6)</t>
  </si>
  <si>
    <t>PHEWS-PP-21-0998</t>
  </si>
  <si>
    <t>Construction  of  18 MGD Water Treatment Plant at Numaishgah Sukkur  (SDG # 6).</t>
  </si>
  <si>
    <t>PHEWS-PP-22-1115</t>
  </si>
  <si>
    <t>Installation of R.O Plants in 17 villages U.Cs Khan Muhammad Jalbani, Nathiani,Gupchani, 60-Mile,68 Mori and Abdullah Lund: Village Hadi Bux Lashari, Village Karim Bux Wagan, U.C, Khan Muhammad Jalbani, Village Ali Gul Brohi, Nathiani, Village Ali Bux Zardari, Nathiani, Village Guhram Khan Brohi Deh 79 Nasrat, U.C Nathiani, Village Illahi Bux Khoso, Village Muhammad Hashim Zardari,  Village Ali Jan Brohi, U.C, Gupchani, Village Shah Bux Lund, Village Motoomal Stop, Village Ghulam Muhammad Lund Stop Deh 46nst  Village Waryal Shah 20 Nasrat, Mile, Village Farsi Mori, Village Abid Ali Brohi/Shewa Ram Deh 40 Nasrat, Mori, Pareshan Stop, U.C, 68 Mori, Village Mitho Khan Khoso Deh 96 Nasrat, Village Rajab Khan Lund, U.C, Abdullah Lund (SDG#6)</t>
  </si>
  <si>
    <t>PHEWS-PP-22-1116</t>
  </si>
  <si>
    <t xml:space="preserve">Installation of R.O Plants in 17 villages, Abul Hassan, Hoat Faqeer, Aamirji, Ghulam Hyder Shah, Ismail Khan, Jamal Shah and Guhram Mari: Village Ali Bux Rind, U.C Sher Ali Shah, Village Layari U.C, Sher Ali Shah, Village Farsi U.C Sher Ali Shah, Village Ibrar Hussain Gorchani, U.C, Abul Hassan, Village Dur Muhammad Brohi, U.C, Abul Hassan, Village Dargah Hoat Fageer, U.C Hoat Faqeer, Village Mir Imdad Ali Talpur, Deh 24 Nasrat, Village Shahzado Dahri, Village Mir Muhammad Mari, U.C, Amirji, Village Haji Rahim Bux Brohi Deh 12 Nasrat, Wali Dad Khan Brohi, Village Muhammad Usman Chhutto, U.C, G. Hyder Shah, Village Razi Khan Mari, Village Amanullah Zardari, U.C, Ismail Khan, Village Dorai Mahar, Village Jatoi Nadar Shahi, U.C Jamal Shah, Village Fatuhal Zardari, Taluka Daur and U.C Guhram Mari, Taluka Kazi Ahmed </t>
  </si>
  <si>
    <t>PHEWS-PP-22-1117</t>
  </si>
  <si>
    <t xml:space="preserve">Installation of R.O Plants in 16 villages of U.Cs Jhooro Shar, Mirza Farukh, Obhari Sawri, Soomar Khan Jamali, Suhelo, Jam Datar, T.C Bandhi, T.C Daur and T.C Jam Sahib: Village Muhammad Saleh Zardari Deh 4 Akro, Village Muhammad Ramzan Chandio, Deh 106 Nasrat, U.C Jhooro Khan Shar,Village Mehran Shah, Village Ghulam Mustafa Bhangwar, U.C Mirza Farukh, Village at Rabnawaz Mori,  Village Muhammad Achar Sehto, U.C Obhari Sawri, Village Tarique Ali Jamali Village at Karnal Abadi Deh Jhip U.C Soomar Khan Jamali, Village Pir Bahadur Shah U.C Suhelo, Village Muhammad Achar Rind, Deh 18-Nasrat, U.C Suhelo, Village Muhammad Usman Naicha U.C, Jam Dattar, Village Yar Muhammad Jamali, Village Atta Muhammad Khaskheli, TC Bandhi, Tharoo Mal, T.C Daur, Village Makhdoom Shafique Zaman, Village Rano Khan Zardari, TC Jam Sahib, Taluka Daur (SDG#6) </t>
  </si>
  <si>
    <t>PHEWS-PP-22-1118</t>
  </si>
  <si>
    <t xml:space="preserve">Improvement and extension of water supply scheme and Installation of U.F Plants in Gupchani and village Ali Bux Khokhar, Taluka Daur (SDG#6) </t>
  </si>
  <si>
    <t>PHEWS-PP-22-1119</t>
  </si>
  <si>
    <t xml:space="preserve">Rural water supply scheme village Syed Mohallah Union Council Khair Shah Taluka Nawabshah (SDG#6) </t>
  </si>
  <si>
    <t>PHEWS-PP-22-1120</t>
  </si>
  <si>
    <t xml:space="preserve">Rural water supply scheme village Asghar Abad Taluka Daur (SDG#6) </t>
  </si>
  <si>
    <t>PHEWS-PP-22-1121</t>
  </si>
  <si>
    <t>RO Plants Village Mari Sabki, Ramzan Kalyar, Bhai Khan Jamali, Hamid Ali Zardari, Jari and Sakrand Taluka Qazi Ahmed Villages  (SDG # 06)</t>
  </si>
  <si>
    <t>PHEWS-PP-22-1123</t>
  </si>
  <si>
    <t xml:space="preserve">R.O Plant Therhi (SDG#6) </t>
  </si>
  <si>
    <t>PHEWS-PP-22-1124</t>
  </si>
  <si>
    <t xml:space="preserve">Water supply Schemes for various areas in Kot Diji and Khairpur, Village Muhammad Hashim Bhatti, village Dari Chakrani, of village Safar Pahore, of village Suhabat Katohar &amp; Suhrab Katohar, of villages / Muhallas of Janwri Goth and Rind Muhalla (SDG#6) </t>
  </si>
  <si>
    <t>PHEWS-PP-22-1125</t>
  </si>
  <si>
    <t>Solarization of Water Supply Scheme Sita Road and K.N Shah (intake works source sites) i/c installtion of Express Feder Power Connection facilities of Old Water Works Sita.(SDG#6).</t>
  </si>
  <si>
    <t>PHEWS-PP-22-1126</t>
  </si>
  <si>
    <t xml:space="preserve">Providing Drinking Water Facility through Tube Well at village Bego Dero, Khosa. Chejo and Thori Noor Mohammad Arain, Ali Mohammad Kotal, Mohmmad Hussain Arain &amp; Pariya (SDG#6).
</t>
  </si>
  <si>
    <t>PHEWS-PP-22-1127</t>
  </si>
  <si>
    <t xml:space="preserve">Construction of Water Supply Scheme at Village Chakar Khan Seehol, Village Bhawal Gorar, Kolachi Safar Lakhair, Amber and Dahot Village (SDG#6) </t>
  </si>
  <si>
    <t>PHEWS-PP-22-1128</t>
  </si>
  <si>
    <t xml:space="preserve">Water supply scheme for village Lutif Ali Bhand, Village Samtani  Village Allah Dino Panhwar, UC Pir Shah Nawaz &amp; Village Malooja Panhwar, UC Pir Shah Nawaz (SDG#6). </t>
  </si>
  <si>
    <t>PHEWS-PP-22-1130</t>
  </si>
  <si>
    <t>Construction / Providing of Tubewell for UC-Ghaibi Dero, Taluka Kamber (SDG#6)</t>
  </si>
  <si>
    <t>PHEWS-PP-22-1131</t>
  </si>
  <si>
    <t xml:space="preserve">Construction of Solar Tube Well various UC's of Taluka  Warah, </t>
  </si>
  <si>
    <t>PHEWS-PP-22-1132</t>
  </si>
  <si>
    <t>Construction of Filter Plants in various villages of Taluka Ratodero</t>
  </si>
  <si>
    <t>PHEWS-PP-22-1133</t>
  </si>
  <si>
    <t>Water Supply Scheme Dera More &amp; Phase-2 Kathgarah (SDG#6)</t>
  </si>
  <si>
    <t>PHEWS-PP-22-1134</t>
  </si>
  <si>
    <t xml:space="preserve">Water Supply Scheme Ward No.1 to 10 Town Committee Ghospur </t>
  </si>
  <si>
    <t>Total Water Supply (New):-</t>
  </si>
  <si>
    <t>Total Water Supply:-</t>
  </si>
  <si>
    <t>Drainage (On-Going)</t>
  </si>
  <si>
    <t>PHEDR-PP-19-0351</t>
  </si>
  <si>
    <t xml:space="preserve">Improvement &amp; Extention of Urban Drainage Scheme Tando Jam (SDG # 6). </t>
  </si>
  <si>
    <t>PHEDR-PP-21-1025</t>
  </si>
  <si>
    <t>Construction of New Drainage System &amp; CC Blocks at UC Halepoto, UC Seri &amp; UC Almani. (SDG # 6)</t>
  </si>
  <si>
    <t>PHEDR-PP-21-1021</t>
  </si>
  <si>
    <t>Providing Sewerage System in various Ucs of Taluka Murad Memon  (SDG # 6).</t>
  </si>
  <si>
    <t>PHEDR-PP-21-1022</t>
  </si>
  <si>
    <t>Construction of RCC Nala from Mehmood Goth to Sea Side at Lath Basti UC Rehri, Taluka Ibrahim Hyderi.  (SDG # 6).</t>
  </si>
  <si>
    <t>PHEDR-PP-21-1023</t>
  </si>
  <si>
    <t>Construction of RCC Nala from Graveyard to Sea Side at Rehri Goth Taluka Ibrahim Hyderi  (SDG # 6).</t>
  </si>
  <si>
    <t>PHEDR-PP-21-1024</t>
  </si>
  <si>
    <t>Providing &amp; Laying of Sewerage &amp; Paver Blocks and internal roads at various villages (Pir Sarhandi, Jam Kando, Satal, Usman) of UC- 16 Kotraro, Bin Qasim (SDG # 6).</t>
  </si>
  <si>
    <t>PHEDR-PP-21-1042</t>
  </si>
  <si>
    <t>Construction of Drainage Scheme Village Umer Bughio (SDG#6).</t>
  </si>
  <si>
    <t>PHEDR-PP-19-0357</t>
  </si>
  <si>
    <t>Improvement &amp; Extention of Urban Drainage Scheme Tando Allahyar Phase II.</t>
  </si>
  <si>
    <t>PHEDR-PP-19-0356</t>
  </si>
  <si>
    <t>Drainage Scheme Misri Khan Jarwar alongwith Disposal Taluka Tando Allahyar</t>
  </si>
  <si>
    <t>PHEDR-PP-12-0047</t>
  </si>
  <si>
    <t>Rehabilitation of Urban Drainage Scheme Mirpur Sakro (SDG#6)</t>
  </si>
  <si>
    <t>PHEDR-PP-20-0107</t>
  </si>
  <si>
    <t>Construction of Drainage Scheme Garho City (SDG#6)</t>
  </si>
  <si>
    <t>PHEDR-PP-20-0108</t>
  </si>
  <si>
    <t xml:space="preserve">Construction of Drainage Scheme Keti Bandar (SDG#6) </t>
  </si>
  <si>
    <t>PHEDR-PP-20-0109</t>
  </si>
  <si>
    <t xml:space="preserve">Improvement &amp; Extension of Urban Drainage Scheme Ghorabari Taluka Ghorabari (SDG # 6). </t>
  </si>
  <si>
    <t>PHEDR-PP-20-0110</t>
  </si>
  <si>
    <t xml:space="preserve">Improvement &amp; Extension of Urban Drainage Scheme Ver Taluka Ghorabari (SDG # 6). </t>
  </si>
  <si>
    <t>PHEDR-PP-21-1028</t>
  </si>
  <si>
    <t xml:space="preserve">Drainage Scheme along with CC Block for villages Nana Gandaro, Manik Behrani,  Daragh Shah Mubeen, Abdul Majeed Sabughar, Daragh Shah Ladho via Kashighar Muhalla, Ghulam Thenga, Haji Khamiso Khaskheli, Christian Colony  (SDG # 6). </t>
  </si>
  <si>
    <t>PHEDR-PP-21-1029</t>
  </si>
  <si>
    <t xml:space="preserve">Construction of Open Surface Drain, CC Flooring and Paving Block for Different Wards of Thatta City (SDG#6) </t>
  </si>
  <si>
    <t>PHEDR-PP-19-0353</t>
  </si>
  <si>
    <t>Drainage Scheme Gujjo City District Thatta</t>
  </si>
  <si>
    <t>PHEDR-PP-19-0355</t>
  </si>
  <si>
    <t xml:space="preserve">Drainage Scheme Gulab Laghare Taluka Matli </t>
  </si>
  <si>
    <t>PHEDR-PP-20-0100</t>
  </si>
  <si>
    <t>Improvement &amp; Extention of Drainage System for Kotri City  (SDG # 6) (Revised on 16.05.21)</t>
  </si>
  <si>
    <t>PHEDR-PP-12-0048</t>
  </si>
  <si>
    <t>Drainage Scheme Subhanallah  Colony including Nala from Zone "B" Kotri upto Subhanallah Colony Disposal of Kotri Town (SDG # 6)</t>
  </si>
  <si>
    <t>PHEDR-PP-21-1030</t>
  </si>
  <si>
    <t xml:space="preserve">Construction of CC Block and Drainage Schemes at various locations of Taluka Sehwan   (SDG # 6). </t>
  </si>
  <si>
    <t>PHEDR-PP-21-1031</t>
  </si>
  <si>
    <t xml:space="preserve">Construction of Drainage Scheme Village Karampur and Adjoining Villages, Taluka Sehwan (SDG # 6). </t>
  </si>
  <si>
    <t>PHEDR-PP-21-1032</t>
  </si>
  <si>
    <t xml:space="preserve">Construction of Drainage Scheme at Various Villages of Taluka Manjhand (SDG # 6). </t>
  </si>
  <si>
    <t>PHEDR-PP-21-1033</t>
  </si>
  <si>
    <t xml:space="preserve">Extension &amp; Rehabilitation of Drainage Scheme  village Sari, UC Sari, Taluka Thano Bula Khan (SDG # 6). </t>
  </si>
  <si>
    <t>PHEDR-PP-21-1034</t>
  </si>
  <si>
    <t>Construction of Disposal Work and Brick Masonry Nalla at Sandoz Road Taluka Kotri, District Jamshoro (SDG#6)</t>
  </si>
  <si>
    <t>Approved
19.11.21</t>
  </si>
  <si>
    <t>PHEDR-PP-21-1035</t>
  </si>
  <si>
    <t xml:space="preserve">Improvement and Extension of Urban Drainage Scheme Manjhad,  District Jamshoro (SDG # 6). </t>
  </si>
  <si>
    <t>PHEDR-PP-21-1036</t>
  </si>
  <si>
    <t xml:space="preserve">Construction of Drainage Scheme at Village Sain Dino Mallah  Taluka Kotri (SDG # 6). </t>
  </si>
  <si>
    <t>PHEDR-PP-21-1037</t>
  </si>
  <si>
    <t xml:space="preserve">Rural Drainage Scheme Bajara (SDG # 6). </t>
  </si>
  <si>
    <t>Approved
08.02.21</t>
  </si>
  <si>
    <t>PHEDR-PP-21-1038</t>
  </si>
  <si>
    <t>Construction of Drain Type 'A', 'B' &amp; 'C' and CC Block at Taluka Sehwan.</t>
  </si>
  <si>
    <t>PHEDR-PP-21-1039</t>
  </si>
  <si>
    <t xml:space="preserve">Construction of CC Block &amp; Drains at various Villages of UC Talti, Bhambha &amp; UC Shaikh (SDG # 6). </t>
  </si>
  <si>
    <t>PHEDR-PP-21-1040</t>
  </si>
  <si>
    <t xml:space="preserve">Construction of CC Block &amp; Drains at Various Streets of District Jamshoro (Revised on 15.03.22) (SDG # 6). </t>
  </si>
  <si>
    <t>PHEPO-PP-11-0030</t>
  </si>
  <si>
    <t xml:space="preserve">Disposal of Sewerage/Sullage into K.B Feeder i/c Treatment Plant Behar Colony Khanzada Colony and Ghareebabad etc. (SDG # 6). </t>
  </si>
  <si>
    <t>Approved
21.07.11</t>
  </si>
  <si>
    <t>PHEWS-PP-21-0994</t>
  </si>
  <si>
    <t>Improvement and Extension of Urban Drainage Scheme Bhan- Saeedabad Taluka Sehwan.</t>
  </si>
  <si>
    <t>PHEWS-PP-21-0995</t>
  </si>
  <si>
    <t>Water Supply Scheme at Village Nagar Khan  Brohi along with adjoining Villages of Taluka Sehwan, District Jamshoro</t>
  </si>
  <si>
    <t>PHEDR-PP-21-1026</t>
  </si>
  <si>
    <t>Drainage Scheme of Belo City and C.C of Sujawal (SDG # 6)</t>
  </si>
  <si>
    <t>PHEDR-PP-21-1082</t>
  </si>
  <si>
    <t>CC at Bathoro City, Syedpur and Belo City and Drainage System of Daro (SDG # 6)</t>
  </si>
  <si>
    <t>PNDPR-PP-20-0120</t>
  </si>
  <si>
    <t>Rehabilitation of Urban Drainage Scheme Chuhar Jamali District Sujawal (RGC)</t>
  </si>
  <si>
    <t>PHEDR-PP-21-1027</t>
  </si>
  <si>
    <t xml:space="preserve">Improvement of Existing Drainage System in Bau Khan Pathan &amp; Rural Drainage Scheme Palijani Station Taluka &amp; District  Matiari (SDG # 6). </t>
  </si>
  <si>
    <t>PHEDR-PP-22-1135</t>
  </si>
  <si>
    <t>Rural Drainage Scheme Saeed Khan Laghari UC Bhanote Taluka Hala (SDG#6).</t>
  </si>
  <si>
    <t>PHEDR-PP-22-1136</t>
  </si>
  <si>
    <t xml:space="preserve">Extension of Rural Drainage Scheme Village Barchani Sharif, District Tando Muhammad Khan (SDG#6). </t>
  </si>
  <si>
    <t>PHEDR-PP-19-0354</t>
  </si>
  <si>
    <t xml:space="preserve">Drainage Scheme Kaloi Town </t>
  </si>
  <si>
    <t>PHEDR-PP-16-0119</t>
  </si>
  <si>
    <t>Drainage Scheme Pano Akil (SDG # 6)</t>
  </si>
  <si>
    <t>PHEDR-PP-17-0236</t>
  </si>
  <si>
    <t>CC Paving Blocks &amp; Drains for Various Villages of UC Patni Taluka Rohri (SDG # 6).</t>
  </si>
  <si>
    <t>PHEDR-PP-17-0237</t>
  </si>
  <si>
    <t>CC Paving Blocks &amp; Drains for Various Villages of UC Loung Bhatti Taluka Rohri (SDG # 6).</t>
  </si>
  <si>
    <t>PHEDR-PP-19-0358</t>
  </si>
  <si>
    <t>Drainage Scheme Village Hussain Kalwhar Taluka Pano Aqil  (SDG # 6).</t>
  </si>
  <si>
    <t>PHEDR-PP-21-1043</t>
  </si>
  <si>
    <t xml:space="preserve">Construction of Drainage Scheme at Various Village of Union Council Akbarpur (SDG # 6). </t>
  </si>
  <si>
    <t>PHEDR-PP-21-1044</t>
  </si>
  <si>
    <t xml:space="preserve">Drainage Scheme Village Rajib Ali Dayo, Pir Hasil Shah Colony, Murad Shah Colony Lokoshed and Village Khari Mumbrani and; Rehabilitation of Drainage Scheme Mola Mohib Shah Muhallah, Bedal Becus Tunnel disposal, Al-Abbad disposal Rohri City (SDG # 6). </t>
  </si>
  <si>
    <t>PHEDR-PP-21-1045</t>
  </si>
  <si>
    <t xml:space="preserve">Construction of Drainage Scheme at Various Village of Khabri Bhatt (SDG # 6). </t>
  </si>
  <si>
    <t>PHEDR-PP-21-1046</t>
  </si>
  <si>
    <t xml:space="preserve">Construction of Drainage Scheme at various Village of Lal Jurio (SDG # 6). </t>
  </si>
  <si>
    <t>PHEDR-PP-21-1047</t>
  </si>
  <si>
    <t xml:space="preserve">Construction of Drainage Scheme at  Bachal Shah Miani Sukkur (SDG # 6). </t>
  </si>
  <si>
    <t>PHEDR-PP-21-1048</t>
  </si>
  <si>
    <t xml:space="preserve">Construction of Drainage Scheme at Various Areas of Abad Lakha and Arain Sukkur (SDG # 6). </t>
  </si>
  <si>
    <t>PHEDR-PP-21-1049</t>
  </si>
  <si>
    <t xml:space="preserve">Construction of  Drainage Scheme  Allahabad Colony Sukkur (SDG # 6). </t>
  </si>
  <si>
    <t>PHEDR-PP-21-1050</t>
  </si>
  <si>
    <t xml:space="preserve">Construction of Drainage Scheme Lal Mashaikh Sukkur (SDG#6). </t>
  </si>
  <si>
    <t>PHEDR-PP-21-1051</t>
  </si>
  <si>
    <t xml:space="preserve">Construction of Drainage Scheme at Various areas of Newpind and Micro Tower Sukkur and Qureshi Goth (SDG#6). </t>
  </si>
  <si>
    <t>PHEDR-PP-21-1052</t>
  </si>
  <si>
    <t xml:space="preserve">Construction of  Drainage Schemes on one side of Peer Wah Pano Akil town (SDG # 6). </t>
  </si>
  <si>
    <t>PHEDR-PP-21-1053</t>
  </si>
  <si>
    <t xml:space="preserve"> Drainage Scheme  for left over Area of  City Pano Akil (SDG#6). </t>
  </si>
  <si>
    <t>PHEDR-PP-21-1054</t>
  </si>
  <si>
    <t xml:space="preserve">Rehabilitation of Drainage System of Bagarji Town &amp; Village Gosarji/and Construction of Raods, Drains/Laying of Paver Block  at Various Areas of UC Naseerabad and UC Jaffarabad Taluka New Sukkur (SDG # 6). </t>
  </si>
  <si>
    <t>PHEDR-PP-21-1055</t>
  </si>
  <si>
    <t>Drainage Scheme Village Piaro Labano, Village Lal Bux Mahtam, Village Ali Shaikh &amp; Village Jatoi &amp; Malik Taluka Rohri (SDG # 6)</t>
  </si>
  <si>
    <t>PHEDR-PP-17-0239</t>
  </si>
  <si>
    <t>Rehabilitation &amp; Improvemnet of Urban Drainage Scheme Shikarpur (Revised on 18.01.17, Re-revised on 21.03.18) (SDG # 6).</t>
  </si>
  <si>
    <t>Approved
18.06.13</t>
  </si>
  <si>
    <t>PHEDR-PP-21-1061</t>
  </si>
  <si>
    <t xml:space="preserve">Providing and Fixing Paving Blocks with Road Drainage in Various Streets of Khanpur Town and Various Villages of UC Mian Jo Goth (SDG # 6). </t>
  </si>
  <si>
    <t>PHEDR-PP-21-1062</t>
  </si>
  <si>
    <t xml:space="preserve">Drainage Scheme Garhi Yaseen (SDG # 6). </t>
  </si>
  <si>
    <t>PHEDR-PP-21-1063</t>
  </si>
  <si>
    <t xml:space="preserve">Drainage Scheme Village Nabi Shah Waggan Taluka Garhi Yaseen (SDG # 6). </t>
  </si>
  <si>
    <t>PHEPO-PP-17-0256</t>
  </si>
  <si>
    <t xml:space="preserve">Rural Drainage Scheme Khabri Taluka Lakhi  (SDG # 6) (Revised on 29.04.22) </t>
  </si>
  <si>
    <t xml:space="preserve">Approved
05.12.17      </t>
  </si>
  <si>
    <t>PHEDR-PP-17-0240</t>
  </si>
  <si>
    <t>Improvement &amp; Extension of Drainage Scheme Khipro (SDG # 6)</t>
  </si>
  <si>
    <t>Approved
20.10.17</t>
  </si>
  <si>
    <t>PHEDR-PP-17-0242</t>
  </si>
  <si>
    <t>Improvement &amp; Extension of Urban Drainage Scheme Shahpur Chakkar (SDG # 6).</t>
  </si>
  <si>
    <t>PHEDR-PP-09-0008</t>
  </si>
  <si>
    <t>Sanghar Drainage Scheme Ph-IV (SDG # 6)</t>
  </si>
  <si>
    <t>Approved
10.12.09</t>
  </si>
  <si>
    <t>PHEDR-PP-21-1113</t>
  </si>
  <si>
    <t xml:space="preserve">Construction of Sewerage System for Old Nauabad City and Adjoining Areas (SDG # 6). </t>
  </si>
  <si>
    <t>PHEDR-PP-21-1114</t>
  </si>
  <si>
    <t xml:space="preserve">Construction of Surface Drainage/CC Paver Streets for Kurkili,  Jafar  Leghari, Kandiari Jam Nawaz Ali Taluka (SDG#6). </t>
  </si>
  <si>
    <t>PHEDR-PP-21-1115</t>
  </si>
  <si>
    <t xml:space="preserve">Improvement and Extension of Drainage Scheme (including C.C Paver) Village Mulla Makhan, Tando Adam (SDG # 6). </t>
  </si>
  <si>
    <t>PHEDR-PP-21-1116</t>
  </si>
  <si>
    <t xml:space="preserve">Rural Drainage Scheme  Chak # 24, 39, 29  Dewan Wali Ram (SDG # 6). </t>
  </si>
  <si>
    <t>PHEDR-PP-21-1117</t>
  </si>
  <si>
    <t xml:space="preserve">Rural Drainage Scheme of Village, Ghundan preetamabad, Allahdad Leghari &amp; sher Leghari (SDG # 6). </t>
  </si>
  <si>
    <t>PHEDR-PP-21-1118</t>
  </si>
  <si>
    <t xml:space="preserve">Construction of Drainage Scheme Fazal Hussain Chakarani &amp; Khair Mohammad Road Taluka Tando Adam (SDG # 6). </t>
  </si>
  <si>
    <t>PHEDR-PP-21-1119</t>
  </si>
  <si>
    <t xml:space="preserve">Improvement and Extension of Urban Drainage Scheme Sinjhoro (SDG # 6). </t>
  </si>
  <si>
    <t>PHEDR-PP-08-0004</t>
  </si>
  <si>
    <t>Improvement / Extension of Drainage Scheme Dadu City  (SDG # 6)</t>
  </si>
  <si>
    <t>Approved
30.09.08
(U/R)</t>
  </si>
  <si>
    <t>PHEDR-PP-21-1120</t>
  </si>
  <si>
    <t xml:space="preserve">Drainage Scheme of Radhan Town (SDG # 6). </t>
  </si>
  <si>
    <t>PHEDR-PP-17-0243</t>
  </si>
  <si>
    <t>Improvement &amp; Extension of Drainage Scheme Mehar Taluka Mehar (SDG # 6)</t>
  </si>
  <si>
    <t>PHEDR-PP-08-0005</t>
  </si>
  <si>
    <t>Improvement / Extension of Drainage Scheme Kamber (SDG # 6)</t>
  </si>
  <si>
    <t>Approved
30.09.08</t>
  </si>
  <si>
    <t>PHEDR-PP-19-0364</t>
  </si>
  <si>
    <t>Rural Drainage Scheme Mubarakpur Taluka Miro Khan (SDG # 6).</t>
  </si>
  <si>
    <t>PHEDR-PP-21-1083</t>
  </si>
  <si>
    <t xml:space="preserve">Construction of Paver Blocks &amp; C.C Drains in Various Muhalla's City Shahdadkot (SDG # 6). </t>
  </si>
  <si>
    <t>PHEDR-PP-21-1084</t>
  </si>
  <si>
    <t xml:space="preserve">Construction of C.C Drains and Paver Blocks in  UC's (05 Nos.) of Taluka Shahdadkot (SDG # 6). </t>
  </si>
  <si>
    <t>PHEDR-PP-21-1085</t>
  </si>
  <si>
    <t xml:space="preserve">Construction of C.C Drains and Paver Blocks for  Muhallas of Shahdadkot City (SDG # 6). </t>
  </si>
  <si>
    <t>PHEDR-PP-21-1086</t>
  </si>
  <si>
    <t xml:space="preserve">Paver Block and C.C Drains in Various Muhallas of Mirokhan City (SDG # 6). </t>
  </si>
  <si>
    <t>PHEDR-PP-21-1087</t>
  </si>
  <si>
    <t xml:space="preserve">Paver Block and C.C Drain  in Various villages of Taluka Mirokhan and Sujawal and Kamber (SDG # 6). </t>
  </si>
  <si>
    <t>PHEDR-PP-21-1088</t>
  </si>
  <si>
    <t xml:space="preserve">Paver Block and C.C Drain in Various Muhallas of City Kamber. (SDG # 6). </t>
  </si>
  <si>
    <t>PHEDR-PP-21-1089</t>
  </si>
  <si>
    <t xml:space="preserve">Construction and  Renovation Road &amp; Paver Block &amp; CC Drain in Various location in City Kamber &amp; Taluka Kamber (SDG # 6). </t>
  </si>
  <si>
    <t>PHEDR-PP-21-1091</t>
  </si>
  <si>
    <t xml:space="preserve">Paver Block and C.C  Drain in Various villages of  Taluka Kamber &amp; Warah (SDG # 6). </t>
  </si>
  <si>
    <t>PHEDR-PP-21-1092</t>
  </si>
  <si>
    <t xml:space="preserve">Construction of Renovation Road &amp; Paver Block &amp; CC Drain in Various Location in City Warah &amp; Taluka Warah (SDG#6). </t>
  </si>
  <si>
    <t>PHEDR-PP-21-1093</t>
  </si>
  <si>
    <t xml:space="preserve">Construction of C.C Drain, CC Block &amp; Paver Blocks at Various Villages of  Taluka Warah (SDG # 6). </t>
  </si>
  <si>
    <t>PHEDR-PP-21-1094</t>
  </si>
  <si>
    <t xml:space="preserve">Construction of C.C Drain, CC Block &amp; Paver Blocks at Various Villages of Taluka  Naseerabad (SDG # 6). </t>
  </si>
  <si>
    <t>PHEDR-PP-21-1095</t>
  </si>
  <si>
    <t>Construction of Renovation Road &amp; Paver Block &amp; CC Drain in various location in City Nasirabad &amp; Taluka Nasirabad (SDG#6)</t>
  </si>
  <si>
    <t>PHEDR-PP-21-1096</t>
  </si>
  <si>
    <t xml:space="preserve">Construction of Renovation Road &amp; Paver Block &amp; CC Drain in Various Location in Town Ghaji Khuhawar (SDG # 6). </t>
  </si>
  <si>
    <t>PHEDR-PP-19-0362</t>
  </si>
  <si>
    <t>Rural Drainage Scheme Abri Taluka Kamber (SDG # 6).</t>
  </si>
  <si>
    <t>PHEDR-PP-21-1064</t>
  </si>
  <si>
    <t xml:space="preserve">Drainage System for left over areas of  City Naudero  (SDG#6). </t>
  </si>
  <si>
    <t>PHEDR-PP-21-1065</t>
  </si>
  <si>
    <t xml:space="preserve">Construction of Paver Block And C.C Drain in Various Areas of City Ratodero (SDG # 6). </t>
  </si>
  <si>
    <t>PHEDR-PP-21-1066</t>
  </si>
  <si>
    <t xml:space="preserve">Paver Block/ Drain for different Villages of UC's Bero Chandio, Maheto, Fatehpur, Rasheed Wagan, Mithodero, vikya Sangi, Lund, Dhamrah, Ratokot, Kothi Kalhoro Taluka Larkana (SDG#6). </t>
  </si>
  <si>
    <t>PHEDR-PP-21-1067</t>
  </si>
  <si>
    <t xml:space="preserve">Construction of Paver Block &amp; CC Drain in Various locations of UC-01 to 05 Larkano City (SDG # 6). </t>
  </si>
  <si>
    <t>PHEDR-PP-21-1068</t>
  </si>
  <si>
    <t xml:space="preserve">Construction of Paver Block and CC Drains of Various Locations of UC-06 to 10 City Larkano (SDG # 6). </t>
  </si>
  <si>
    <t>PHEDR-PP-21-1069</t>
  </si>
  <si>
    <t xml:space="preserve">Construction of Paver Block and CC Drains of Various Locations of UC-11 to 15 City Larkano (SDG # 6). </t>
  </si>
  <si>
    <t>PHEDR-PP-21-1070</t>
  </si>
  <si>
    <t xml:space="preserve">Construction of CC Drains &amp; Paver Blocks in various streets of Union Committees No.  16 to 20 of City Larkano (SDG#6). </t>
  </si>
  <si>
    <t>PHEDR-PP-21-1071</t>
  </si>
  <si>
    <t xml:space="preserve">Paver Block &amp; CC Drains from Allah Park Tower to Shahdadkot Naka Bab-e-Zulifiqar via Rest House and Kamber Lashari Road  (2.0 Kms) at Taluka Ratodero (SDG # 6). </t>
  </si>
  <si>
    <t>PHEDR-PP-21-1072</t>
  </si>
  <si>
    <t xml:space="preserve">Paver Block &amp; CC Drains from Allah  Wali Masjid to Abdul Wahid Soomro Gate via New Eid Gah and Massan 
(1.50 kms) at Taluka Ratodero (SDG # 6). </t>
  </si>
  <si>
    <t>PHEDR-PP-21-1073</t>
  </si>
  <si>
    <t xml:space="preserve">Paver Block &amp; CC Drains from Allah park Tower to Wado Alam pak via VIP Bakery, Harijan Road and Amroti Mashid at Taluka Ratodero (1.5 kms) (SDG # 6). </t>
  </si>
  <si>
    <t>PHEDR-PP-21-1074</t>
  </si>
  <si>
    <t xml:space="preserve">Construction of Drains &amp; Paver Block in Various Streets of Ward No.1,II,III,V&amp;VII of Naudero, Taluka Ratodero(SDG#6). </t>
  </si>
  <si>
    <t>PHEDR-PP-21-1075</t>
  </si>
  <si>
    <t xml:space="preserve">Construction of Paver Block &amp; C.C Drains in Various Uc's of Taluka Ratodero (SDG # 6). </t>
  </si>
  <si>
    <t>PHEDR-PP-21-1076</t>
  </si>
  <si>
    <t xml:space="preserve">Construction of Paver Block &amp; CC Drain of Akil Circle ( UC's Akil, Aghani &amp; Phull) (2.50 KMs),  Taluka Larkano (SDG # 6). </t>
  </si>
  <si>
    <t>PHEDR-PP-21-1077</t>
  </si>
  <si>
    <t xml:space="preserve">Construction of Paver/CC Block &amp; CC Drain from Railway Station Badeh to Govt. Hospital Badeh, and Construction of CC Block Paver Block &amp; CC Drain Channa Bridge Dokri to Dokri Bus Stand Via Village Babal Jarwar and various streets of City Badeh and City Dokri (SDG # 6). </t>
  </si>
  <si>
    <t>PHEDR-PP-21-1078</t>
  </si>
  <si>
    <t xml:space="preserve">Construction of Paver/CC Block &amp; CC Drain in diferent Villages of District Larkano (SDG # 6). </t>
  </si>
  <si>
    <t>PHEDR-PP-21-1079</t>
  </si>
  <si>
    <t xml:space="preserve">Construction of Drainage Scheme at Mohallah Jam Hassan Khan Dahar &amp; CC Paver in various Streets Ubauro City (SDG # 6). </t>
  </si>
  <si>
    <t>PHEDR-PP-21-1080</t>
  </si>
  <si>
    <t>Drainage Scheme Village Pir Muhammad Bhutto, UC Ranwati, Taluka Ubauro (SDG # 6).</t>
  </si>
  <si>
    <t>PHEDR-PP-21-1081</t>
  </si>
  <si>
    <t xml:space="preserve">Draiange Scheme Village Mari, UC Kamoon Shaheed  Taluka Ubauro (SDG # 6). </t>
  </si>
  <si>
    <t>PHEDR-PP-13-0038</t>
  </si>
  <si>
    <t>Drainage Scheme Ghotki City (Mega Project) (SDG # 6)</t>
  </si>
  <si>
    <t>PHEDR-PP-12-0051</t>
  </si>
  <si>
    <t>Drainage Scheme Mirpur Mathelo (SDG # 6)</t>
  </si>
  <si>
    <t>PHEDR-PP-17-0244</t>
  </si>
  <si>
    <t>Improvement &amp; Extension of Drainage Scheme Aadilpur including Shaikh Muhalla Taluka Ghotki (SDG # 6) (Revised on 29.04.22)</t>
  </si>
  <si>
    <t xml:space="preserve">Approved
24.07.17     </t>
  </si>
  <si>
    <t>PHEDR-PP-21-1097</t>
  </si>
  <si>
    <t xml:space="preserve">Rural Drainage for Village Syed Ibrahim Shah UC-Buchery Taluka Daur (SDG # 6). </t>
  </si>
  <si>
    <t>PHEDR-PP-21-1098</t>
  </si>
  <si>
    <t xml:space="preserve">Drainage Scheme for Various Wards of Nawabshah City (SDG#6) </t>
  </si>
  <si>
    <t>PHEDR-PP-21-1099</t>
  </si>
  <si>
    <t xml:space="preserve">Drainage Scheme in Various Streets of Town Committee Bucheri (SDG # 6). </t>
  </si>
  <si>
    <t>PHEDR-PP-20-0101</t>
  </si>
  <si>
    <t>Improvement &amp; Extension of Urban Drainage Scheme Sakrand Town (Phase-III) (SDG # 6).</t>
  </si>
  <si>
    <t>PHEDR-PP-16-0123</t>
  </si>
  <si>
    <t>Drainage Scheme for Tharu Shah Taluka Bhiria (SDG # 6)</t>
  </si>
  <si>
    <t>PHEDR-PP-19-0367</t>
  </si>
  <si>
    <t>Improvement &amp; Extension of Urban Drainage Scheme Behlani alongwith CC Block (SDG #6)</t>
  </si>
  <si>
    <t>PHEPO-PP-16-0135</t>
  </si>
  <si>
    <t xml:space="preserve">Drainage Scheme Village Dewan and Sawan Shaito  (SDG # 6). </t>
  </si>
  <si>
    <t>Approved
30.09.16</t>
  </si>
  <si>
    <t>PHEDR-PP-21-1106</t>
  </si>
  <si>
    <t xml:space="preserve">Construction of Surface Drains, C.C Topping, C.C Paver Block, Culverts &amp; Bricks Pavement and Sewer Line at Town Committee Mehrabpur Taluka Mehrabpur (SDG#6). </t>
  </si>
  <si>
    <t>PHEDR-PP-21-1107</t>
  </si>
  <si>
    <t xml:space="preserve">Paver Block and Drains Town Committees Naushehro Feroze and Mithiani (SDG#6). </t>
  </si>
  <si>
    <t>PHEDR-PP-21-1108</t>
  </si>
  <si>
    <t xml:space="preserve">Drainage Scheme i/c CC Topping and Paver Block of Village Saleemabad UC Ghulam Shah (SDG # 6). </t>
  </si>
  <si>
    <t>PHEDR-PP-21-1109</t>
  </si>
  <si>
    <t xml:space="preserve">Drainage Scheme Bhiria City (SDG # 6). </t>
  </si>
  <si>
    <t>PHEDR-PP-21-1110</t>
  </si>
  <si>
    <t xml:space="preserve">Providing &amp; Fixing Paver Block including Drain Nalla Bhiria Road (SDG # 6). </t>
  </si>
  <si>
    <t>PHEDR-PP-21-1111</t>
  </si>
  <si>
    <t xml:space="preserve">Construction of Surface Drains, CC Toping, CC Paver Blocks, Culverts,  Birck Pavement and Pipe Line at Municipal Committee Moro Taluka Moro  (SDG # 6). </t>
  </si>
  <si>
    <t>PHEDR-PP-21-1112</t>
  </si>
  <si>
    <t xml:space="preserve">Construction of Surface Drains, CC Toping, CC Paver Blocks, Culverts, Birck Pavement and Pipe Line at Town Committee Padidan, Taluka Naushero Feroze (SDG # 6). </t>
  </si>
  <si>
    <t>PHEDR-PP-14-0082</t>
  </si>
  <si>
    <t>Drainage Scheme Garhi Khairo (SDG # 6)</t>
  </si>
  <si>
    <t>Approved
24.02.15</t>
  </si>
  <si>
    <t>PHEWS-PP-21-1020</t>
  </si>
  <si>
    <t xml:space="preserve">Rural Drainage Scheme for Village Mirwah Jagir Dadu Dero, Sardar Dad Muhammad Jakhrani, Taluka &amp; District Jacobabad (SDG#6) </t>
  </si>
  <si>
    <t>PHEDR-PP-21-1056</t>
  </si>
  <si>
    <t xml:space="preserve">Drainage Scheme for Khandhkot Ward No. 1 to 16 (SDG#6). </t>
  </si>
  <si>
    <t>PHEDR-PP-21-1057</t>
  </si>
  <si>
    <t xml:space="preserve">Drainage Scheme Mir Mushtaque Village Ahmed Bijarani UC Karampur Taluka Tangwani (SDG # 6). </t>
  </si>
  <si>
    <t>PHEDR-PP-21-1058</t>
  </si>
  <si>
    <t xml:space="preserve">Drainage Scheme Village Mir Ashraf Ali Bijarani (SDG # 6). </t>
  </si>
  <si>
    <t>PHEDR-PP-21-1059</t>
  </si>
  <si>
    <t xml:space="preserve">Drainage Scheme Village Amanullah Banglani (SDG # 6). </t>
  </si>
  <si>
    <t>PHEDR-PP-21-1060</t>
  </si>
  <si>
    <t xml:space="preserve">Drainage Scheme Village Jahan Khan Bhangwar (SDG # 6). </t>
  </si>
  <si>
    <t>PHEDR-PP-19-0369</t>
  </si>
  <si>
    <t>Improvement and Extension of Drainage Scheme Tangwani, Taluka Tangwani, District Kashmore (SDG # 6).</t>
  </si>
  <si>
    <t>PHEDR-PP-16-0125</t>
  </si>
  <si>
    <t>Drainage Scheme Dargah Nasir Faqir Jalalani &amp; Wassan Muhalla (SDG # 6)</t>
  </si>
  <si>
    <t>PHEDR-PP-16-0126</t>
  </si>
  <si>
    <t>Improvement of Drainage System Gambat (SDG # 6)</t>
  </si>
  <si>
    <t>Approved
25.09.16</t>
  </si>
  <si>
    <t>PHEDR-PP-16-0127</t>
  </si>
  <si>
    <t>Improvement of Drainage System Sobhodero (SDG # 6)</t>
  </si>
  <si>
    <t>PHEDR-PP-16-0128</t>
  </si>
  <si>
    <t>Improvement of Drainage System Ranipur (SDG # 6)</t>
  </si>
  <si>
    <t>Approved
18.01.17
(U/R)</t>
  </si>
  <si>
    <t>PHEDR-PP-17-0250</t>
  </si>
  <si>
    <t>Drainage Scheme Village Dargah Haji Hussain Shah Jillani, Pakka Chang Taluka Faiz Gunj (SDG # 6)</t>
  </si>
  <si>
    <t>Approved
24.07.17</t>
  </si>
  <si>
    <t>PHEDR-PP-20-0106</t>
  </si>
  <si>
    <t>Providing or Surface Drain &amp; CC Pavor for Drainage scheme Thari Mirwah (SDG#6).</t>
  </si>
  <si>
    <t>PHEDR-PP-21-1100</t>
  </si>
  <si>
    <t xml:space="preserve">Construction of Surface Drain &amp; C.C Paver of Village Neer Waro Bhanbhan Kashif Raza (SDG # 6). </t>
  </si>
  <si>
    <t>PHEDR-PP-21-1102</t>
  </si>
  <si>
    <t xml:space="preserve">Paver Block &amp; Sarface Drains of Town Razi Dero &amp; Muhalla Makhdoom Pir Soomar sawae Town Committe Agra Taluka Gambat (SDG # 6). </t>
  </si>
  <si>
    <t>PHEDR-PP-21-1103</t>
  </si>
  <si>
    <t xml:space="preserve">Drainage Scheme Mohammad Moosa Thebo Taluka Kot Digi (SDG #6). </t>
  </si>
  <si>
    <t>PHEDR-PP-21-1104</t>
  </si>
  <si>
    <t xml:space="preserve">Construction / Rehabilitation of Storm Water Drain, Paver Block and CC Flooring in Hussaini Chowk Via Sindhi School to Ganj-e-Shaheedan Luqman (SDG # 6). </t>
  </si>
  <si>
    <t>PHEDR-PP-21-1105</t>
  </si>
  <si>
    <t>Drainage and Paver Schemes in Various Villages of Khairpur and Kotdiji (SDG # 6)</t>
  </si>
  <si>
    <t>Total  Drainage (On-going) :-</t>
  </si>
  <si>
    <t>Drainage Schemes (New)</t>
  </si>
  <si>
    <t>PHEDR-PP-22-1137</t>
  </si>
  <si>
    <t xml:space="preserve">Improvement of Sewerage System CC tile and Pavour Block PS-90 </t>
  </si>
  <si>
    <t>PHEDR-PP-22-1138</t>
  </si>
  <si>
    <t xml:space="preserve">Drainage of Village Dilshad Zour UC-Mehar Shah, Satiyani Shareef, Uc-Kamaro 7 Village Akhtar Ghugo Bachal Bhugo Taluka Mirpur Bathoro(SDG#6) </t>
  </si>
  <si>
    <t>PHEDR-PP-22-1139</t>
  </si>
  <si>
    <t>Construction of drainage system including CC paver block for old Dhabeji . (SDG# 6)</t>
  </si>
  <si>
    <t>PHEDR-PP-22-1140</t>
  </si>
  <si>
    <t>Improvement &amp; Extension of Drainage Scheme Bohara i/c paver block Taluka Mirpur Sakro. (SDG# 6)</t>
  </si>
  <si>
    <t>PHEDR-PP-22-1146</t>
  </si>
  <si>
    <t xml:space="preserve">Reh / Construction of Frainage Nala Village Abdullah Chawro, Jamshoro Town, Reh/ Construction of Drainage Scheme of RBB Colony Jamshoro Town, Reh / Construction of Drainage Nala of Bhirya Village, Jamshoro Town (SDG#6) </t>
  </si>
  <si>
    <t>PHEDR-PP-22-1147</t>
  </si>
  <si>
    <t>Rural Drainage Schemes in left over Villages of Taluka Sehwan &amp; Manjhand District Jamshoro  (SDG#6)</t>
  </si>
  <si>
    <t>PHEDR-PP-22-1148</t>
  </si>
  <si>
    <t>Construction of CC Block &amp; Drain in various villages of District Jamshoro  (SDG#6)</t>
  </si>
  <si>
    <t>PHEDR-PP-22-1149</t>
  </si>
  <si>
    <t>Drainage schemes in various villages of Taluka Sehwan (SDG # 6)</t>
  </si>
  <si>
    <t>PHEDR-PP-22-1150</t>
  </si>
  <si>
    <t>Construction of CC Block, Paver and drainage  in Taluka Sehwan District Jamshoro (SDG # 6)</t>
  </si>
  <si>
    <t>PHEDR-PP-22-1151</t>
  </si>
  <si>
    <t xml:space="preserve">Construction of CC drains, paving blocks Umerkot City Taluka Umerkot </t>
  </si>
  <si>
    <t>PHEDR-PP-22-1152</t>
  </si>
  <si>
    <t xml:space="preserve">Cement paving block Khan City, Patayoon, UC Patayoon and Taluka Hussain Bux Mari </t>
  </si>
  <si>
    <t>PHEDR-PP-22-1154</t>
  </si>
  <si>
    <t>Extention of Drainage System in Village Suleman Soomro i/c Paver block, Improvement &amp; Extention of Drainage Scheme Bulri Shah Karim i/c paver block , (SDG#6)</t>
  </si>
  <si>
    <t>PHEDR-PP-22-1156</t>
  </si>
  <si>
    <t xml:space="preserve">Drainage Scheme Allahyar Truk and Village Jhang Katyar i/c Paver block, </t>
  </si>
  <si>
    <t>PHEDR-PP-22-1157</t>
  </si>
  <si>
    <t xml:space="preserve">Drainage Scheme for Village Moya Taluka Tando Ghulam Hyder &amp; Village Mulla Katyar i/c  Paver Block Taluka Bulri Shah Karim,  </t>
  </si>
  <si>
    <t>PHEDR-PP-22-1158</t>
  </si>
  <si>
    <t>Paver Block, CC Block i/c Repair to Old Drainage scheme various wards 1 to 19 Municipal Committee Tando Muhammad Khan</t>
  </si>
  <si>
    <t>PHEDR-PP-22-1159</t>
  </si>
  <si>
    <t>Paver Block, CC Block and CC Drain Surface Drain i/c Old Drainage Scheme various location Union Council Shaikh Bhirkio Dig Mori Raju Nizmani and Tando Saindad</t>
  </si>
  <si>
    <t>PHEDR-PP-22-1160</t>
  </si>
  <si>
    <t>Paver Block, CC Block and CC Drain Surface drain and various location Union Councils Shaikh Farid Nango Shah and Lakhat(SDG#6)</t>
  </si>
  <si>
    <t>PHEDR-PP-22-1161</t>
  </si>
  <si>
    <t>Paver Block and CC Block and CC drain and Surface drain &amp; i/c drainage scheme various location Town Committe 1 to 7 wards Union Council Dando Naseer Khan Changh Nazarpur and Lucky &amp; Mirwah (SDG#6)</t>
  </si>
  <si>
    <t>PHEDR-PP-22-1162</t>
  </si>
  <si>
    <t>Construction of Paver Block, Village Rajo Nizamani / Drainage Scheme village Baqar Nizamani &amp; CC Block village Arbab Noor Ahmed Samoon(SDG#6)</t>
  </si>
  <si>
    <t>PHEDR-PP-22-1163</t>
  </si>
  <si>
    <t>Improvement &amp; Extention of Urban Drainage Scheme Municipal Committee Hala (SDG#6)</t>
  </si>
  <si>
    <t>PHEDR-PP-22-1164</t>
  </si>
  <si>
    <t>Improvement &amp; Extention of Drainage System at Union Council Bhit Shah, KK Nizamani, Fateh Mohammad Shah and Makhdoom jo Landhion (4 Unit)(SDG#6)</t>
  </si>
  <si>
    <t>PHEDR-PP-22-1166</t>
  </si>
  <si>
    <t xml:space="preserve">Rehabilitation of drainage / paver and culvert for Sadhuja, Nandpur and Kot Bulla  </t>
  </si>
  <si>
    <t>PHEDR-PP-22-1167</t>
  </si>
  <si>
    <t xml:space="preserve">Drainage and paver alongwith boundaries and street lights within the Jurisdiction of Sukkur City PS-24 </t>
  </si>
  <si>
    <t>PHEDR-PP-22-1172</t>
  </si>
  <si>
    <t xml:space="preserve">Providing Drainage System and CC Paving Block for village Ghumra, Naseerabad &amp; Bagirji Taluka New Sukkur  (SDG#6) </t>
  </si>
  <si>
    <t>PHEDR-PP-22-1175</t>
  </si>
  <si>
    <t xml:space="preserve">Paver Block &amp; Drainage Ward No. 6,7,8,9,10 Rohri City </t>
  </si>
  <si>
    <t>PHEDR-PP-22-1176</t>
  </si>
  <si>
    <t xml:space="preserve">Paver and Rehabilitation Sukkur City </t>
  </si>
  <si>
    <t>PHEDR-PP-22-1177</t>
  </si>
  <si>
    <t xml:space="preserve">Paver Drainage and Culvert Hingoro, Nouraga and Soomar Panhwari Rohri </t>
  </si>
  <si>
    <t>PHEDR-PP-22-1178</t>
  </si>
  <si>
    <t xml:space="preserve">Provision of Drainage Scheme and Paver Block in City Pano Akil (Ward No.1 to 16) </t>
  </si>
  <si>
    <t>PHEDR-PP-22-1179</t>
  </si>
  <si>
    <t xml:space="preserve">Provision of Drainage Scheme and Paver Block in Different Villages of UC Junas Taluka Pano Akil </t>
  </si>
  <si>
    <t>PHEDR-PP-22-1180</t>
  </si>
  <si>
    <t xml:space="preserve">Provision of Drainage Scheme and Paver Block in Different Villages of UC Mubrakpur Taluka of Pano Akil  </t>
  </si>
  <si>
    <t>PHEDR-PP-22-1181</t>
  </si>
  <si>
    <t>(A) Construction of Drainage Scheme and Paver Block and Surface Drains to villages Nihal Khan Mashori, Shah Muhammad Mashori UC-Sagiyoon Taluka Sobho Dero (B)  Construction of Drainage Scheme and Paver Block and Surface Drains to villages Gaji Goth UC Sami Taluka Sobho Dero (SDG#6).</t>
  </si>
  <si>
    <t>PHEDR-PP-22-1182</t>
  </si>
  <si>
    <r>
      <t xml:space="preserve">Paver Block &amp; Drains village kharira, Taluka Mirwah, Paver Block &amp; Drains Village hussain Pato, Paver Block &amp; Drains Amin Pato, Paver Block &amp; Drians Kot Lalo Station, RO Plant &amp; Paver Block Village Abdul Hakeem Mungio, Paver Block Faqeer Ali Nawaz Hisbani, Muhala Badal Khan, Syed Muhalla </t>
    </r>
    <r>
      <rPr>
        <b/>
        <sz val="13"/>
        <color rgb="FF7030A0"/>
        <rFont val="Times New Roman"/>
        <family val="1"/>
      </rPr>
      <t/>
    </r>
  </si>
  <si>
    <t>PHEDR-PP-22-1183</t>
  </si>
  <si>
    <t xml:space="preserve">Providing and Fixing of Paver Blocks and / Drains of City Rasoolabad </t>
  </si>
  <si>
    <t>PHEDR-PP-22-1184</t>
  </si>
  <si>
    <t>Construction of Surface Drains and Paver Block for Village Dhato Dasti, UC Mehar Veesar Taluka Mirwah</t>
  </si>
  <si>
    <t>PHEDR-PP-22-1185</t>
  </si>
  <si>
    <t xml:space="preserve">Construction of Surface Drains, CC Block and Paver Block at different Mohallas of Town Committee Hingorja, UC Sami, Village Niwaro UC Meerak, Village Razal Memon, UC Madd, Village Haji Abdul Rahim Bhutto UC Rasolabad, Abbasi Mohalla and Mir Mohalla  Committee Sobo Dero (SDG # 6)  </t>
  </si>
  <si>
    <t>PHEDR-PP-22-1186</t>
  </si>
  <si>
    <t xml:space="preserve">Drainage and paver blocks in various villages and towns in Kot Diji, village Layari, Kot-Bangalow town, village Ahadi Rajpar, village Ahmed Abad Baari, Khaskheli Muhalla City Kotdji, village Sohu Kanasira, village Babar Wada, village Muhalla Ashique Ali Shah Deh Sohu, village Wali Muhammad Bhatti </t>
  </si>
  <si>
    <t>PHEDR-PP-22-1187</t>
  </si>
  <si>
    <t xml:space="preserve">Drainage &amp; paver scheme in various villages of Taluka Khairpur, Pipri, village Arbab Shaikh, village Muhammad Saleh Katohar &amp; village Muhammad Murad, drainage, village Bhano Goth, scheme, village Sanjar Katohar, Drainage, village Gajjan Pahore, Eidal Phulpoto, village Lanjwaani Kharirah, Drainage scheme of village Mori, village Wali Muhammad Mallah &amp; Raina, Larik and Dogar Mohallahs in Shaladhani </t>
  </si>
  <si>
    <t>PHEDR-PP-22-1188</t>
  </si>
  <si>
    <t>Paver Block &amp; Drainage Scheme for village Allah Wassayo Deepaar U.C. Baki Khan, Mohalla Gareebabad City/Town Pacca Chang, Village Per Bux Jalalani Deh Per Bux Jalalani U/C Jalalani, Paver Block &amp; Drainage Repair for Punjabi Mohalla &amp; Part of Mohalla Tharyo Rajper Town Karoondi</t>
  </si>
  <si>
    <t>PHEDR-PP-22-1189</t>
  </si>
  <si>
    <t>Provison of Drainage and paver blocks in various streets of various Wards No. (1 to 15 City)</t>
  </si>
  <si>
    <t>PHEDR-PP-22-1190</t>
  </si>
  <si>
    <t xml:space="preserve">Provision of paver blocks in various streets of various Wards No. (16 to 30 city) </t>
  </si>
  <si>
    <t>PHEDR-PP-22-1191</t>
  </si>
  <si>
    <t xml:space="preserve">Provision of paver blocks &amp; Drains varius Union Councils of Taluka &amp; District Shikarpur, UC-04, UC-05, UC-06, UC-07, UC-08 Uc-09, UC-10, UC-11, &amp; UC-12 (Mian Sahab) UC-25 (Garhi Dakho), </t>
  </si>
  <si>
    <t>PHEDR-PP-22-1192</t>
  </si>
  <si>
    <t>Provision of paver blocks, drainage, in Khanpur City,Mian Sahab City, Ladra City, Jano City, Hamyoon City &amp; Water Supply in Sultan Kot</t>
  </si>
  <si>
    <t>PHEDR-PP-22-1194</t>
  </si>
  <si>
    <t xml:space="preserve">Sewerage line sanitation scheme new pumping station and disposal work, improvement T.M.C.H.M Khoja and T.M.C old Nawabshah </t>
  </si>
  <si>
    <t>PHEDR-PP-22-1195</t>
  </si>
  <si>
    <t xml:space="preserve">Improvement Extension Drainage Scheme Kazi Ahmed (SDG#6) </t>
  </si>
  <si>
    <t>PHEDR-PP-22-1196</t>
  </si>
  <si>
    <t>Drainage Scheme Villages Mehrabpur, Misray Khoso, Punhugudaro, Haji Keerio, Golo Dahri, Somar Lund, Jarar Lund Taluka Sakrand and Taluka Qhzi Ahmed  (SGD #6)</t>
  </si>
  <si>
    <t>PHEDR-PP-22-1197</t>
  </si>
  <si>
    <t>Solar Scheme Sim Nalo Drain Khamiso Masi, Taluka Hospital Sakrand, Taluka Hopital Qazi Ahmed, RHC Mehrabpur Govt. Higher Secondary School Nawab Wali Muhammad and Sakrand/Qazi Ahmed Schools (SGD #6)</t>
  </si>
  <si>
    <t>PHEDR-PP-22-1200</t>
  </si>
  <si>
    <t xml:space="preserve">Improvement &amp; Extension of Urban Drainage Scheme Kandiaro, Taluka Kandiaro (SDG#6). </t>
  </si>
  <si>
    <t>PHEDR-PP-22-1201</t>
  </si>
  <si>
    <t xml:space="preserve">Construction of CC paver blocks, surface drains, CC topping and culverts at various Union Councils i.e Jalbani, Raju Keerio, Khahi Qasim, Khahi Maman, Dali, Chaheen, Bela Wah, Ghairgaju, Molhan &amp; Ladho Rano, Taluka Bhiria </t>
  </si>
  <si>
    <t>PHEDR-PP-22-1202</t>
  </si>
  <si>
    <t>Construction of CC paver blocks, surface drains, CC topping and culverts at various union councils i.e Mehar Haji, Saeedpur, Hot Khan Jalbani, Jeando Rajpar &amp; Lakha road Taluka Mehrabpur</t>
  </si>
  <si>
    <t>PHEDR-PP-22-1204</t>
  </si>
  <si>
    <t xml:space="preserve">Construction of Drainage system with Disposal and Paving Block for village Patt UC Patt. Village Mounder UC Mounder &amp; Village Hussain Detho UC Pir Shah Nawaz, Village Samtani. (SDG#6) </t>
  </si>
  <si>
    <t>PHEDR-PP-22-1205</t>
  </si>
  <si>
    <t xml:space="preserve">Construction of Drainage Scheme at Village Chakar Khan Seehol, Village Bhawal Gorar, Kolachi Safar Lakhair, Amber and Dahot Villag i/c Paver Bloks and Drains (SDG#6) </t>
  </si>
  <si>
    <t>PHEDR-PP-22-1206</t>
  </si>
  <si>
    <t>Providing Paving Blocks and various street K.N Shah and Sita Raod (SDG#6)</t>
  </si>
  <si>
    <t>PHEDR-PP-22-1207</t>
  </si>
  <si>
    <t xml:space="preserve">Paver  Block/CC Salab Brick Pavment of different Mohallas of PS-43. (SGD #6) </t>
  </si>
  <si>
    <t>PHEDR-PP-22-1208</t>
  </si>
  <si>
    <t>Construction of drainage scheme i/c CC paver for village Abdul Majeed Dero and village Peero Faqir Shoro Taluka Tando Adam. (SGD #6)</t>
  </si>
  <si>
    <t>PHEDR-PP-22-1209</t>
  </si>
  <si>
    <t>Construction of Paver Bock and Surface drain in Jhol City, Village Abupur, Village Ghundan and Village Chabarlo (SDG#6)</t>
  </si>
  <si>
    <t>PHEDR-PP-22-1210</t>
  </si>
  <si>
    <t>Construction of Paver Block and Surface drain in Sinjhoro City    (SDG# 6)</t>
  </si>
  <si>
    <t>PHEDR-PP-22-1211</t>
  </si>
  <si>
    <t>Elimination of three (03) Domestic Waste Water Disposal Pumping Stations &amp; Diverting Sewage flow towards a new proposed disposal pumping station including construction of Drains, RCC Nala &amp; Paving Block for Larkano city Drainage system (SDG#6).</t>
  </si>
  <si>
    <t>PHEDR-PP-22-1212</t>
  </si>
  <si>
    <t>Construction of Drains i/c Pavement of left over streets with Paver Block at Different Muhallas of Larkano city (SDG#6).</t>
  </si>
  <si>
    <t>PHEDR-PP-22-1213</t>
  </si>
  <si>
    <t>Construction of Paver block &amp; CC Drainage / Culverts at different villages of taluka Larkana, Bakrani &amp; Dokri (SGD #6)</t>
  </si>
  <si>
    <t>PHEDR-PP-22-1214</t>
  </si>
  <si>
    <t>Construction of CC Block/Paver in Union Councils Anwarabad, Mad Bahu, Naich, Mahar Wada, Purano Abad, Village Shah Abad (Pir Goth) and Ralan, Union Committee No.16 &amp; 20 (PS-12) (SGD #6)</t>
  </si>
  <si>
    <t>PHEDR-PP-22-1216</t>
  </si>
  <si>
    <t>Construction of Paver Block and CC drains in village Garhi Khuda Bux Bhutto and village Banguldero</t>
  </si>
  <si>
    <t>PHEDR-PP-22-1217</t>
  </si>
  <si>
    <t>Construction of paver block and CC drains in all 12 Union Councils of Taluka Ratodero</t>
  </si>
  <si>
    <t>PHEDR-PP-22-1218</t>
  </si>
  <si>
    <t>Construction of paver block and CC drains in various wards of City Naudero</t>
  </si>
  <si>
    <t>PHEDR-PP-22-1219</t>
  </si>
  <si>
    <t>Improvement and extension of drainage scheme of Ratodero City</t>
  </si>
  <si>
    <t>PHEDR-PP-22-1220</t>
  </si>
  <si>
    <t>Construction of paver block and CC drains in Union Council Akil, Phul and Agani of Akil Circle Taluka Larkano</t>
  </si>
  <si>
    <t>PHEDR-PP-22-1221</t>
  </si>
  <si>
    <t>Construction of Drainage Scheme town Kashmore (SGD #6)</t>
  </si>
  <si>
    <t>PHEDR-PP-22-1222</t>
  </si>
  <si>
    <t>Drainage Scheme at City Badani and Village Muhammade Umer Bhutto, Village Mevo Bhutto, Village Rasees Muhammad Nawab Bhutto &amp; Village Rehamatabad Suhryani UC Wakro (SGD #6)</t>
  </si>
  <si>
    <t>PHEDR-PP-22-1223</t>
  </si>
  <si>
    <t>Construction of compound wall, surface drain and CC paver from SSD Petrol Pump to Puj Wadyun Deveyon Sahib via Sant Kanwar Ram Park (SDG#6)</t>
  </si>
  <si>
    <t>PHEDR-PP-22-1224</t>
  </si>
  <si>
    <t>Construction of Compound Wall and CC paver SSD Dham Sukkur</t>
  </si>
  <si>
    <t>PHEDR-PP-22-1225</t>
  </si>
  <si>
    <t>Construction of CC Drains &amp; Paver Blocks for UC;s of Taluka Kamber &amp; Warah (SGD #6)</t>
  </si>
  <si>
    <t>PHEDR-PP-22-1226</t>
  </si>
  <si>
    <t>Construction of CC Drains &amp; Paver Blocks in various Mohallas of Kamber City. (SGD #6)</t>
  </si>
  <si>
    <t>PHEDR-PP-22-1227</t>
  </si>
  <si>
    <t>Construction of CC Drains &amp; Paver Blocks in various UC's of Taluka Warah.(SGD #6)</t>
  </si>
  <si>
    <t>PHEDR-PP-22-1228</t>
  </si>
  <si>
    <t xml:space="preserve">Construction of CC Drains &amp; Paver Blocks in various UC's of Taluka Nasirabad and Town Nasirabad. (SGD #6) </t>
  </si>
  <si>
    <t>PHEDR-PP-22-1229</t>
  </si>
  <si>
    <t>Construction of CC Drains &amp; Paver Blocks in various Wards of City Town Warah, Town Waggan, Town Gaji Khuhawar. (SGD #6)</t>
  </si>
  <si>
    <t>Total  Drainage (New) :-</t>
  </si>
  <si>
    <t>Total  Drainage (On-Going) :-</t>
  </si>
  <si>
    <t>Total  Drainage:-</t>
  </si>
  <si>
    <t>Sindh Based Schemes (On-Going)</t>
  </si>
  <si>
    <t>PHESB-PP-17-0252</t>
  </si>
  <si>
    <t>Rehabilitation of 16 Filtration Plants for Urban &amp; Rural Water Supply Schemes (SDG # 6)</t>
  </si>
  <si>
    <t>PHESB-PP-15-0057</t>
  </si>
  <si>
    <t xml:space="preserve">Establishment of Project Management Unit (PMU)  for Drinking Water Hub Projects (Revised on 09.09.15) (SDG#6) </t>
  </si>
  <si>
    <t>Approved
30.06.15</t>
  </si>
  <si>
    <t>PHESB-PP-17-0253</t>
  </si>
  <si>
    <t>Providing and Installation of Solar System for Rurul Water Supply and Drainage Schemes in Sindh Phase II (SDG # 6)</t>
  </si>
  <si>
    <t>PHESB-PP-16-0129</t>
  </si>
  <si>
    <t>Providing and Installation of Solar System for Rurul Water Supply and Drainage Schemes in Sindh Phase I (SDG # 6)</t>
  </si>
  <si>
    <t>PHESB-PP-19-0378</t>
  </si>
  <si>
    <t>Monotring, Evalaution &amp; Co-ordination Unit. (Revised on 11.10.19) (SDG#6)</t>
  </si>
  <si>
    <t>PHESB-PP-17-0254</t>
  </si>
  <si>
    <t>Elimination of Urban Sewerage Discharging in Irrigation Canals and lakes in Sindh Phase-I (Revised on 19.02.19) (SDG # 6)</t>
  </si>
  <si>
    <t>Approved
09.02.18</t>
  </si>
  <si>
    <t>PHESB-PP-16-0130</t>
  </si>
  <si>
    <t>Rehabilitation of Non-Functional Water Supply and Drainage Schemes Phase-I (Revised on 30.11.16, Re-revised on 19.02.19)(SDG # 6)</t>
  </si>
  <si>
    <t>Approved
13.03.14</t>
  </si>
  <si>
    <t>PHESB-PP-20-0111</t>
  </si>
  <si>
    <t>Elimination of Sewerage Discharging in Irrigation Canals and lakes in Sindh Phase-II (SDG#6)</t>
  </si>
  <si>
    <t>Approved
30.12.20</t>
  </si>
  <si>
    <t>Total  Sindh Based Schemes (On-Going) :-</t>
  </si>
  <si>
    <t>Sindh Based Schemes (New)</t>
  </si>
  <si>
    <t>PHESB-PP-21-1121</t>
  </si>
  <si>
    <t xml:space="preserve">Installation of Solar Powered R.O/Filter Plants in Sindh Province including all Hospital &amp; Schools Phase-I (SDG # 6). </t>
  </si>
  <si>
    <t>PHESB-PP-22-1231</t>
  </si>
  <si>
    <t>Survey for ground water quality and qantity and Mapping in all over Sindh. (SGD #6)</t>
  </si>
  <si>
    <t>PHESB-PP-22-1232</t>
  </si>
  <si>
    <t>Hiring Consultancy Services for Survey Investigation, Design with Specifications &amp; costing including preparation of Bidding Sindh Province including all Hospitals &amp; Schools (Phase-I) (SDG#6)</t>
  </si>
  <si>
    <t>PHESB-PP-21-1122</t>
  </si>
  <si>
    <t xml:space="preserve">Rehabilitation of Non-functional Water Supply &amp; Drainage Schemes in District Sukkur (Phase-II) (SDG # 6). </t>
  </si>
  <si>
    <t>PHESB-PP-22-1233</t>
  </si>
  <si>
    <t xml:space="preserve">Rehabilitation of Non-functional Water Supply &amp; Drainage Schemes in District Ghotki @ Mirpur Mathelo (Phase-II) (SDG # 6). </t>
  </si>
  <si>
    <t>PHESB-PP-22-1234</t>
  </si>
  <si>
    <t xml:space="preserve">Rehabilitation of Non-functional Water Supply &amp; Drainage Schemes under PHE Division-I in District Khairpur (Phase-II)  (SDG # 6). </t>
  </si>
  <si>
    <t>PHESB-PP-22-1235</t>
  </si>
  <si>
    <t xml:space="preserve">Rehabilitation of Non-functional Water Supply &amp; Drainage Schemes under PHE Division-II in District Khairpur (Phase-II) (SDG # 6).  </t>
  </si>
  <si>
    <t>PHESB-PP-22-1236</t>
  </si>
  <si>
    <t xml:space="preserve">Rehabilitation of Non-functional Water Supply &amp; Drainage Schemes in District N'Feroze (Phase-II) (SDG # 6). </t>
  </si>
  <si>
    <t>PHESB-PP-22-1237</t>
  </si>
  <si>
    <t xml:space="preserve">Rehabilitation of Non-functional Water Supply &amp; Drainage Schemes in District SBA (Phase-II) (SDG # 6). </t>
  </si>
  <si>
    <t>PHESB-PP-22-1238</t>
  </si>
  <si>
    <t xml:space="preserve">Rehabilitation of Non-functional Water Supply &amp; Drainage Schemes in District Sanghar (Phase-II) (SDG # 6). </t>
  </si>
  <si>
    <t>PHESB-PP-22-1239</t>
  </si>
  <si>
    <t xml:space="preserve">Rehabilitation of Non-functional Water Supply &amp; Drainage Schemes in District Dadu (Phase-II) (SDG # 6). </t>
  </si>
  <si>
    <t>PHESB-PP-22-1240</t>
  </si>
  <si>
    <t xml:space="preserve">Rehabilitation of Non-functional Water Supply &amp; Drainage Schemes in District Larkano (Phase-II) (SDG # 6). </t>
  </si>
  <si>
    <t>PHESB-PP-22-1241</t>
  </si>
  <si>
    <t xml:space="preserve">Rehabilitation of Non-functional Water Supply &amp; Drainage Schemes in District Kamber (Phase-II) (SDG # 6). </t>
  </si>
  <si>
    <t>PHESB-PP-22-1242</t>
  </si>
  <si>
    <t xml:space="preserve">Rehabilitation of Non-functional Water Supply &amp; Drainage Schemes in District Shikarpur (Phase-II) (SDG # 6). </t>
  </si>
  <si>
    <t>PHESB-PP-22-1243</t>
  </si>
  <si>
    <t xml:space="preserve">Rehabilitation of Non-functional Water Supply &amp; Drainage Schemes in District Jacobabad (Phase-II) (SDG # 6). </t>
  </si>
  <si>
    <t>PHESB-PP-22-1244</t>
  </si>
  <si>
    <t xml:space="preserve">Rehabilitation of Non-functional Water Supply &amp; Drainage Schemes in District Kashmore (Phase-II)  (SDG # 6). </t>
  </si>
  <si>
    <t>PHESB-PP-22-1245</t>
  </si>
  <si>
    <t xml:space="preserve">Rehabilitation of Non-functional Water Supply &amp; Drainage Schemes in District Hyderabad (Phase-II) (SDG # 6). </t>
  </si>
  <si>
    <t>PHESB-PP-22-1246</t>
  </si>
  <si>
    <t xml:space="preserve">Rehabilitation of Non-functional Water Supply &amp; Drainage Schemes in District Badin (Phase-II) (SDG # 6). </t>
  </si>
  <si>
    <t>PHESB-PP-22-1247</t>
  </si>
  <si>
    <t xml:space="preserve">Rehabilitation of Non-functional Water Supply &amp; Drainage Schemes in District Jamshoro (Phase-II)  (SDG # 6). </t>
  </si>
  <si>
    <t>PHESB-PP-22-1248</t>
  </si>
  <si>
    <t xml:space="preserve">Rehabilitation of Non-functional Water Supply &amp; Drainage Schemes in District Tando Muhammad Khan (Phase-II)    (SDG # 6). </t>
  </si>
  <si>
    <t>PHESB-PP-22-1249</t>
  </si>
  <si>
    <t xml:space="preserve">Rehabilitation of Non-functional Water Supply &amp; Drainage Schemes in District Matiari (Phase-II) (SDG # 6). </t>
  </si>
  <si>
    <t>PHESB-PP-22-1250</t>
  </si>
  <si>
    <t xml:space="preserve">Rehabilitation of Non-functional Water Supply &amp; Drainage Schemes in District Thatta (Phase-II) (SDG # 6). </t>
  </si>
  <si>
    <t>PHESB-PP-22-1251</t>
  </si>
  <si>
    <t xml:space="preserve">Rehabilitation of Non-functional Water Supply &amp; Drainage Schemes in District Karachi (Phase-II) (SDG # 6). </t>
  </si>
  <si>
    <t>PHESB-PP-22-1252</t>
  </si>
  <si>
    <t xml:space="preserve">Rehabilitation of Non-functional Water Supply &amp; Drainage Schemes in District Mirpurkhas (Phase-II) (SDG # 6). </t>
  </si>
  <si>
    <t>PHESB-PP-22-1253</t>
  </si>
  <si>
    <t xml:space="preserve">Rehabilitation of Non-functional Water Supply &amp; Drainage Schemes in District Umerkot (Phase-II) (SDG # 6). </t>
  </si>
  <si>
    <t>PHESB-PP-22-1254</t>
  </si>
  <si>
    <t xml:space="preserve">Rehabilitation of Non-functional Water Supply &amp; Drainage Schemes in District Tando Allahyar (Phase-II) (SDG # 6). </t>
  </si>
  <si>
    <t>Total  Sindh Based Schemes (New) :-</t>
  </si>
  <si>
    <t>Total  Sindh Based Schemes (On-going + New) :-</t>
  </si>
  <si>
    <t>Phased Out Schemes</t>
  </si>
  <si>
    <t>PHEPO-PP-22-1255</t>
  </si>
  <si>
    <t>Rural Drainage Scheme Jinhan Soomro (ADP No.1726)(2020-21) (SDG#6)</t>
  </si>
  <si>
    <t>PHEPO-PP-22-1256</t>
  </si>
  <si>
    <t>Water Supply Scheme Nasarpur
(ADP No.1549)(2020-21) (SDG#6)</t>
  </si>
  <si>
    <t>Approved
26.10.13</t>
  </si>
  <si>
    <t>PHEPO-PP-22-1257</t>
  </si>
  <si>
    <t>Construction of drain in various street of Abbas Bhai Town Firdos Colony, Akber Colony, Pigri Colony, Mehran Colony, Kamber Colony, Soomro Colony, Shahjahan Town, Watayo Fakir Baloch Colony Ward-13
(ADP No.1729)(2020-21) (SDG#6)</t>
  </si>
  <si>
    <t>PHEPO-PP-22-1258</t>
  </si>
  <si>
    <t>Drainage Scheme Verhar
(ADP No.1636)(2020-21) (SDG#6)</t>
  </si>
  <si>
    <t>Approved
17.08.17</t>
  </si>
  <si>
    <t>PHEPO-PP-22-1259</t>
  </si>
  <si>
    <t>Tube Well Village Dhamboro UC Khokhrapar
(ADP No.1725)(2020-21) (SDG#6)</t>
  </si>
  <si>
    <t>Total.  Phased Out Schemes :-</t>
  </si>
  <si>
    <t>Total Water Supply (Ongoing+New) :-</t>
  </si>
  <si>
    <t>Total Drainage (On-going+New) :-</t>
  </si>
  <si>
    <t>Total. Sindh Based Schemes (On-going + New) :-</t>
  </si>
  <si>
    <t>Total Public Health Engineering :-</t>
  </si>
  <si>
    <t>RURAL DEVELOPMENT</t>
  </si>
  <si>
    <t xml:space="preserve">Communication </t>
  </si>
  <si>
    <t>RDDCO_x0002_PP-21- 1123</t>
  </si>
  <si>
    <t>Recondition &amp; Extension of Metalled Road from Kotri Kabeer Khan Wahan Road to Village Madd Koondhar Taluka Mehrabpur,   Construction of Road from Naushero Feroz Padidan to Village Mevo Kalhoro and Widening &amp; Repair of Road from New Sabzi Mandi to Railway Phatak.</t>
  </si>
  <si>
    <t>Approved
10.09.21</t>
  </si>
  <si>
    <t>RDDCO_x0002_PP-21- 1124</t>
  </si>
  <si>
    <t>Construction of Road from Shahpur Chakar-Maqsoodo Rind Road to Village Mehrab Rind Taluka Shahdadpur and Construction of Road for Village Ali Hassan Chandio Deh Mano Chandio.</t>
  </si>
  <si>
    <t>RDDCO_x0002_PP-21- 1125</t>
  </si>
  <si>
    <t>Construction of Link Road from Shahpur Chakar Sarhari Road to Village Badal Machhi.</t>
  </si>
  <si>
    <t>RDDCO_x0002_PP-21- 1126</t>
  </si>
  <si>
    <t>Construction of Road from Village Rasheed Khan Laghari to Goth Taj Muhammad Laghari via Shafi Muhammad Laghari, Umer Laghari, Hashim Laghari and  Construction of internal street Roads with Paver Block at Village Ghulam Qadir Narejo.</t>
  </si>
  <si>
    <t>RDDCO_x0002_PP-21- 1127</t>
  </si>
  <si>
    <t>Construction of Link Road from Village Shabbirabad to Muhammad Khan Sarki Road via Village Sain Dino &amp; Faiz Muhammad Noonari and Construction of Link Road from Tangwani -36 Mile Road to Village Saif-ur-Rehman Rind, Taluka Tangwani.</t>
  </si>
  <si>
    <t>RDDCO_x0002_PP-21- 1128</t>
  </si>
  <si>
    <t>Widening / Reconditioning of Link Road from Karampur- Magsi Road to Village Mushtaque Ahmed Bijarani to connect Baharabad Road and Reconditioning of Link Road from Baharabad-Cadet College Road to Naseer Bungalow, Taluka Tangwani.</t>
  </si>
  <si>
    <t>RDDCO_x0002_PP-21- 1129</t>
  </si>
  <si>
    <t>Construction of Link Road from Mahi-Jo-Dero to Mir Sher Muhammad Khan Bijarani via Waheed Ali Bijarani &amp; Kataro Bunglani and Construction of Link Road from Kandhkot-Malguzar Road to Village Dholan Khan Jakhrani, Taluka Tangwani.</t>
  </si>
  <si>
    <t>RDDCO_x0002_PP-21- 1130</t>
  </si>
  <si>
    <t>Construction of Link Road from Jamal Pull to Mandhani Chowk and Construction of Link Road from Tangwani - RD 36 Road to Village Mureed Khan Buledi.</t>
  </si>
  <si>
    <t>RDDCO_x0002_PP-21- 1131</t>
  </si>
  <si>
    <t>Construction of Link Road from Jamal Road to Village Din Nindwani and Construction of Link Road from Village Noor Hassan Bajkani to Village Jagan Khan Jaffari, Taluka Tangwani.</t>
  </si>
  <si>
    <t>RDDCO_x0002_PP-21- 1132</t>
  </si>
  <si>
    <t xml:space="preserve">Construction of Link Road from Village Gaheno Khan Khoso to Cheel Pul along Fall Garhi Hassan and Construction of Link Road from 36-Mile Road to Village Allah Gujrani via Village Qaiser Khan Gujrani &amp; Hidayatullah Gujrani Taluka Tangwani. </t>
  </si>
  <si>
    <t>RDDCO_x0002_PP-21- 1134</t>
  </si>
  <si>
    <t>Construction of Link Road from Arsal Khan Bunglani Road to Village Mir Muhammad Lashari and Construction / Rehibilitation of Link Road from Karampur- Magsi Road to Village Hamal Khan Jaffari via Village Dodaiko Bijarani Taluka Tangwani.</t>
  </si>
  <si>
    <t>RDDCO_x0002_PP-21- 1135</t>
  </si>
  <si>
    <t>Reconditioning of Road from Thul Road near Tangwani Town to Village Haji Wazir Khan Bijarani, Taluka Tangwani, Construction of Link Road from Village Faiz Muhammad Dahani to Noor Muhammad Dahani via Haji Allah Adeyo Dahani &amp; Muhammad Qasim Dahani and Construction of Link Road from Toje Pull to Frontier Bridge.</t>
  </si>
  <si>
    <t>Approved
02.11.21</t>
  </si>
  <si>
    <t>RDDCO_x0002_PP-21- 1137</t>
  </si>
  <si>
    <t>Construction of Road from Main Shaikh Bhirkiyo Road to Mukhan Morri via Buksho Leghari to Link Road Village Urs Talpur via Gothana Minor side UC Tando Mari.</t>
  </si>
  <si>
    <t>RDDCO_x0002_PP-21- 1138</t>
  </si>
  <si>
    <t>Construction of Road from Jiwan Mirbahar to Khatian Station Link Road UC Narejani.</t>
  </si>
  <si>
    <t>RDDCO_x0002_PP-21- 1139</t>
  </si>
  <si>
    <t>Construction of Road from Mahfouzabad (Mirjee Kahee) to Mir Mehmood Talpur Link Road Tando Muhammad Khan, Tando Fazil Road UC Halepota.</t>
  </si>
  <si>
    <t>RDDCO_x0002_PP-21- 1140</t>
  </si>
  <si>
    <t>Construction of Road from Mian Shaikh Bhirkiyo Road to Village Ahmed Jakhro via Village Tahro khan Mari UC Chukhi / Tando Mari.</t>
  </si>
  <si>
    <t>RDDCO_x0002_PP-21- 1141</t>
  </si>
  <si>
    <t>Construction of Road from Link Road Muhammad Thebo to Khari Mir Khadim Hussain via Haji Bux Ali Tangri.</t>
  </si>
  <si>
    <t>RDDCO_x0002_PP-21- 1142</t>
  </si>
  <si>
    <t>Construction of Link Road Pano Regulator to Shah Alam Shah Ji Wasi on Hyd Branch and Construction of Link Road Bio Dero to Village Abdullah Panhwar.</t>
  </si>
  <si>
    <t>RDDCO_x0002_PP-21- 1143</t>
  </si>
  <si>
    <t>Construction of Road from Sari Bypass to Village Wadero Mal Khan Palari, UC Sari, Taluka Thana Bulla Khan.</t>
  </si>
  <si>
    <t>RDDCO_x0002_PP-21- 1144</t>
  </si>
  <si>
    <t>Reconditioning of Road and Retaining Wall from Indus Highway to Watio Khoso Road and Improvement of Road from Indus Highway to Village Khudad Pathan.</t>
  </si>
  <si>
    <t>RDDCO_x0002_PP-21- 1145</t>
  </si>
  <si>
    <t>Construction of Road Chaho Khatan to Digach via Vagoondar UC Sarhore, Taluka Kaloi.</t>
  </si>
  <si>
    <t>RDDCO_x0002_PP-21- 1146</t>
  </si>
  <si>
    <t xml:space="preserve">Construction / Reconditioning of Road from Jalal-G-Stop to Bhango Taluka Faiz Ganj and Road from Thari Road Langiraji Nahar to Peer Wasan Road.  </t>
  </si>
  <si>
    <t>RDDCO_x0002_PP-21- 1147</t>
  </si>
  <si>
    <t>Reconditioning of Mettaled Road from Pir Garho to Ahmed Pur Road via Village Muhammad Saleh Suhag including Paver Block &amp; drains, and Reconditioning of Piryaloi Bypass Road from Police Station to Memon Muhalla and from Sadat Muhalla to Village Ghulam Hussain Kandhar, Taluka Kingri.</t>
  </si>
  <si>
    <t>RDDCO_x0002_PP-21- 1148</t>
  </si>
  <si>
    <t xml:space="preserve">Construction of Metalled Road from National Highway to Village Khanpur and Construction of Road from Village Danwaro to Village Waryo Phulpoto. </t>
  </si>
  <si>
    <t>RDDCO_x0002_PP-21- 1149</t>
  </si>
  <si>
    <t>Construction of Retaining Wall i/c Culvert of Sim Nala &amp;  Providing / Fixing of C.C Paver Block Pavement and Fiber Glass Shade at Ganj Shaheedan and Mazar Ali Haider Shah Luqman.</t>
  </si>
  <si>
    <t>RDDCO_x0002_PP-21- 1150</t>
  </si>
  <si>
    <t xml:space="preserve">Construction of Road from Village Kangro Shabani to Umaid Ali Lodro UC Juna and Construction of Road from Village Moula Bux to Imam Bux UC Baiji. </t>
  </si>
  <si>
    <t>RDDCO_x0002_PP-21- 1151</t>
  </si>
  <si>
    <t>Recondioning / Construction of Link Road from Village Naseer Khan Bhangar to Village Sardar Umar Daraz Bhangar, Taluka Thul.</t>
  </si>
  <si>
    <t>RDDCO_x0002_PP-21- 1152</t>
  </si>
  <si>
    <t>Construction of Road from Village Bhudani Chandia to Punhoon Bhati Road and Village Atta Mohammad Suhag to Dhani Bux Suhag, Taluka Garhi khairo.</t>
  </si>
  <si>
    <t>RDDCO_x0002_PP-21- 1153</t>
  </si>
  <si>
    <t>Construction of Metalled Road from Sheedo Khan Road via Lodra Road via Piyaro Goth to Naik Muhammad Brohi and Construction of Road from Village New Laliyoon to Magsi Village.</t>
  </si>
  <si>
    <t>RDDCO_x0002_PP-21- 1154</t>
  </si>
  <si>
    <t>Reconditioning of Road from Village Khairo Dhero to Village Allah Bux Hakro via Lashari Bridge including Paver Block and CC Drain, Taluka Ratodero.</t>
  </si>
  <si>
    <t>RDDCO_x0002_PP-21- 1155</t>
  </si>
  <si>
    <t>Reconditioning of Road from Wasayo Bhutto Road to Village Jan Muhammad Arbani Taluka Ratodero.</t>
  </si>
  <si>
    <t>RDDCO_x0002_PP-21- 1156</t>
  </si>
  <si>
    <t>Construction of Road from village Ali Bux Murghan Road to Haji Moosa Khan via Haji Sukhio Khan village, Taluka Ghorabari, District Thatta.</t>
  </si>
  <si>
    <t>RDDCO_x0002_PP-21- 1157</t>
  </si>
  <si>
    <t>Construction of Road from Dondari to village Haji Allah Bachayo Jat, Taluka Ghorabari, District Thatta.</t>
  </si>
  <si>
    <t xml:space="preserve">Total Communication (On-going) </t>
  </si>
  <si>
    <t>RDDCO-PP-22-1280</t>
  </si>
  <si>
    <t>Construction of Road Aghmani Moree to Sandi Lakhair via Bali Shah Dargah District Jamshoro</t>
  </si>
  <si>
    <t>RDDCO-PP-22-1329</t>
  </si>
  <si>
    <t xml:space="preserve">Reconditioning &amp; Construction of Road Indus H.Way To Village Thebat District Jamshoro </t>
  </si>
  <si>
    <t>RDDCO-PP-22-1314</t>
  </si>
  <si>
    <t xml:space="preserve">Construction of Road from Abdul Kareem Bhurt Road to Village Haji Abdul Nabi Brohi via safar Charan  Deh 22 Nusrat UC 60 Mile &amp; Construction of Road from Mehbat Wagan Road to Village Haji Hashim Mashori Deh 48 Nusrat UC 60 Mile Taluka Daur </t>
  </si>
  <si>
    <t>Total Communication (New Schemes):-</t>
  </si>
  <si>
    <t xml:space="preserve"> Total Communication:-</t>
  </si>
  <si>
    <t>Water Supply &amp; Sanitation
(On-going schemes)</t>
  </si>
  <si>
    <t>RDDWS PP-21- 1163</t>
  </si>
  <si>
    <t>Construction of CC Paver Block Pavement &amp; Open Surface Drain  at Village Aghamani and Balishah Taluka Mehar.</t>
  </si>
  <si>
    <t>RDDWS PP-21- 1165</t>
  </si>
  <si>
    <t>Construction of Open Surface Drains i/c CC Toping / Paver Block at Village Chhatan Shah, Shah Muhammad Junejo and Saleh Khaskeli, Taluka Kingri, Village Morio Narejo and Wad Pagia Taluka Sobhodero &amp; Gambat.</t>
  </si>
  <si>
    <t>Total Water Supply &amp; Sanitation:-</t>
  </si>
  <si>
    <t xml:space="preserve">Housing and Community Amenities </t>
  </si>
  <si>
    <t>RDDHC PP-16- 0138</t>
  </si>
  <si>
    <t>Electrification of Off Grid areas through Solar Technology,  Schools &amp;  Villages (R:2000.000) (SDG # 7)</t>
  </si>
  <si>
    <t xml:space="preserve">Approved
26.10.16 </t>
  </si>
  <si>
    <t>RDDHC PP-17- 0258</t>
  </si>
  <si>
    <t>Installation of Solar Lights in Rural Sindh, Phase-II (R:1531.000) (SDG # 7)</t>
  </si>
  <si>
    <t>RDDHC-PP-22-1351</t>
  </si>
  <si>
    <t>Installation of Solar Lights in Rural Sindh (SDG # 7) (Missing scheme ADP 2017-18, Sr. No. 2265)</t>
  </si>
  <si>
    <t>Total Housing &amp; Community Amenities (On-going)</t>
  </si>
  <si>
    <t>RDDHC-PP-22-1352</t>
  </si>
  <si>
    <t xml:space="preserve">Electrification through Solar Lights in various Districts of Sindh </t>
  </si>
  <si>
    <t>RDDHC-PP-22-1353</t>
  </si>
  <si>
    <t xml:space="preserve">Electrification through Solar System of households in Sindh </t>
  </si>
  <si>
    <t>RDDHC-PP-22-1827</t>
  </si>
  <si>
    <t>Model Village Economical Sustainable Households in various Districts of Sindh</t>
  </si>
  <si>
    <t>RDDHC-PP-22-1359</t>
  </si>
  <si>
    <t>Providing / Supplying &amp; Installation of Solar System at vaious villages Taluka Hyderabad Rural</t>
  </si>
  <si>
    <t>RDDHC-PP-22-1360</t>
  </si>
  <si>
    <t>Providing / Supplying &amp; Installation of Solar System at vaious villages of PS-59 Matiari</t>
  </si>
  <si>
    <t>Total Housing &amp; Community Amenities (New)</t>
  </si>
  <si>
    <t xml:space="preserve">Total Housing &amp; Community Amenities:- </t>
  </si>
  <si>
    <t>Total Rural Development Deptt:-</t>
  </si>
  <si>
    <t>TOTAL PHE &amp; RD DEPARTMENT:-</t>
  </si>
  <si>
    <t>REHABILITATION DEPARTMENT</t>
  </si>
  <si>
    <t>RHDRH-FP-20-0112</t>
  </si>
  <si>
    <t>Sindh Resilience Project (World Bank funded), Total cost Rs. 15,309.14 M (WB share Rs. 14809.98 M, GoS share Rs. 449.16 M (SDG # 13) (Revised)</t>
  </si>
  <si>
    <t>ECNEC
Approved
11.03.21</t>
  </si>
  <si>
    <t>RHDRH-PP-16-0139</t>
  </si>
  <si>
    <t>Establishment of Regional Offices of PDMA (SDG # 13) (C:861.338+R:30.515)</t>
  </si>
  <si>
    <t>Larkano, S.B.A &amp; Mirpurkhas</t>
  </si>
  <si>
    <t>Approved
08.02.17
(U/R)</t>
  </si>
  <si>
    <t>RHDRH-PP-20-0113</t>
  </si>
  <si>
    <t>Mobile Health Care Units (MHUs) Project (Revised)</t>
  </si>
  <si>
    <t>Approved
01.04.21</t>
  </si>
  <si>
    <t>RHDRH-PP-19-0407</t>
  </si>
  <si>
    <t>Strengthening Tsunami and Earthquake Preparedness in Coastal Area of Sindh Province (Cost Rs. 180 M + GoS Share 54.0 M (30%), NDRMF Share Rs. 126 M (70%)</t>
  </si>
  <si>
    <t>Badin, Thatta, Sujawal &amp; Karachi</t>
  </si>
  <si>
    <t>Approved
04.12.19</t>
  </si>
  <si>
    <t>Total Rehabilitation Department :-</t>
  </si>
  <si>
    <t>SERVICES, GENERAL ADMINISTRATION &amp; COORDINATION DEPTT:</t>
  </si>
  <si>
    <t>Buildings</t>
  </si>
  <si>
    <t>SGABD-PP-11-0031</t>
  </si>
  <si>
    <t>Construction of New Secretariat Complex No. 7 (SDG # 9)</t>
  </si>
  <si>
    <t>Approved
05.04.12</t>
  </si>
  <si>
    <t>SGABD-PP-11-0032</t>
  </si>
  <si>
    <t>Construction of New Secretariat Complex No. 8 (SDG # 9)</t>
  </si>
  <si>
    <t>SGABD-PP-11-0033</t>
  </si>
  <si>
    <t>Development of Zulfiqarabad (SDG # 9)</t>
  </si>
  <si>
    <t>SGABD-PP-15-0061</t>
  </si>
  <si>
    <t>Construction of Circuit House, Larkano (SDG # 9)</t>
  </si>
  <si>
    <t>Approved
21.10.15
(U/R)</t>
  </si>
  <si>
    <t>SGABD-PP-14-0087</t>
  </si>
  <si>
    <t>Construction of Divisional Complex at Shaheed Benazirabad (SDG # 9)</t>
  </si>
  <si>
    <t>Approved
03.03.15</t>
  </si>
  <si>
    <t>SGABD-PP-16-0140</t>
  </si>
  <si>
    <t>Construction of Residential Block in GOR-I at Bath Island, Karachi (SDG # 9)</t>
  </si>
  <si>
    <t>SGABD-PP-16-0142</t>
  </si>
  <si>
    <t>Construction of Government Rest House  Ghari Khairo District Jacobabad (SDG # 9)</t>
  </si>
  <si>
    <t xml:space="preserve">Approved 24.01.17 </t>
  </si>
  <si>
    <t>SGABD-PP-16-0144</t>
  </si>
  <si>
    <t>Establishment of Deputy Commissioner Office Complex at District Korangi (SDG # 9)</t>
  </si>
  <si>
    <t xml:space="preserve">Approved 19.09.16 </t>
  </si>
  <si>
    <t>SGABD-PP-16-0145</t>
  </si>
  <si>
    <t>Enhancement / Up-gradation Including Rehabilitation of Offices of Commissioner Karachi Including Establishment of Project Directorate for the Commissionaire Karachi (3rd Revision)(C:43.260+ R:197.213) (SDG # 9)</t>
  </si>
  <si>
    <t xml:space="preserve">Approved 10.01.22    </t>
  </si>
  <si>
    <t>SGABD-PP-16-0146</t>
  </si>
  <si>
    <t>Construction of Office Accommodation for Deputy  Commissioner (East) Karachi (SDG # 9)</t>
  </si>
  <si>
    <t xml:space="preserve">Approved19.09.16 </t>
  </si>
  <si>
    <t>SGABD-PP-17-0259</t>
  </si>
  <si>
    <t>Maintenance &amp; Repair of 333 Flats at Railway Station and PBC Landhi Karachi (SDG # 9)</t>
  </si>
  <si>
    <t>SGABD-PP-17-0261</t>
  </si>
  <si>
    <t>Construction of Anti-Corruption Complex at Karachi (SDG # 9)</t>
  </si>
  <si>
    <t>Approved
25.04.18</t>
  </si>
  <si>
    <t>SGABD-PP-21-1170</t>
  </si>
  <si>
    <t>Construction of Residences of DC West i/c ADCs, Assistant Commissioners / Mukhtiarkar (SDG # 9)</t>
  </si>
  <si>
    <t>SGABD-PP-21-1171</t>
  </si>
  <si>
    <t>Construction of Office Accommodation for Deputy Commissioner (Keamari) including Residences (SDG # 9)</t>
  </si>
  <si>
    <t>SGABD-PP-21-1175</t>
  </si>
  <si>
    <t>Establishment of Secretariat Complex for Sindh Public Service Commission at Hyderabad (SDG # 9)</t>
  </si>
  <si>
    <t>SGABD-PP-20-0115</t>
  </si>
  <si>
    <t>Construction of New Building for Chief Minister Secretariat (SDG # 9)</t>
  </si>
  <si>
    <t>Phased-Out Scheme</t>
  </si>
  <si>
    <t>SGABR-PP-22-1361</t>
  </si>
  <si>
    <t>Renovation / Rehabilitation of Circuit House Jacobabad (SDG # 9)</t>
  </si>
  <si>
    <t>Approved
29.08.16</t>
  </si>
  <si>
    <t>Total Buildings (Ongoing) :-</t>
  </si>
  <si>
    <t>SGABD-PP-21-1168</t>
  </si>
  <si>
    <t>Internal &amp; External Development Works at SENWA City (SDG # 9)</t>
  </si>
  <si>
    <t>SGABD-PP-21-1169</t>
  </si>
  <si>
    <t>Construction of AS/DS Flats adjacent to DC South Complex (SDG # 9)</t>
  </si>
  <si>
    <t>SGABD-PP-21-1172</t>
  </si>
  <si>
    <t>Construction of 20 Secretary Flats at Bath Island Karachi (SDG # 9)</t>
  </si>
  <si>
    <t>SGABD-PP-21-1173</t>
  </si>
  <si>
    <t>Construction of 75-Nos Deputy Secretary Flats at Defunct Sindh Arid Zone Development Authority Plot ST-9,Block-16 Scheme No 36,Gulistan-e-Johar (SDG # 9)</t>
  </si>
  <si>
    <t>SGABD-PP-21-1174</t>
  </si>
  <si>
    <t>Establishment of Provincial Civil Services Academy Sindh (SDG # 9)</t>
  </si>
  <si>
    <t>SGABR-PP-22-1362</t>
  </si>
  <si>
    <t>Construction of DC Complex Tando Allahyar (SDG # 9)</t>
  </si>
  <si>
    <t>SGABR-PP-22-1363</t>
  </si>
  <si>
    <t>Construction of Boundary Wall SGA&amp;CD Plot, Hawksbay (SDG # 9)</t>
  </si>
  <si>
    <t>SGABR-PP-22-1364</t>
  </si>
  <si>
    <t>Construction of Assistant Commissioner Office Hala District Matiari (SDG # 9)</t>
  </si>
  <si>
    <t>SGABR-PP-22-1365</t>
  </si>
  <si>
    <t>Construction of ADC-II Bungalow AC Flats (2 Nos.) Canteen &amp; Compound Wall etc at District West Karachi (Phase-II) (SDG # 9)</t>
  </si>
  <si>
    <t>SGABR-PP-22-1366</t>
  </si>
  <si>
    <t>Construction of DC Complex i/c Residences ADC-II Bungalow AC Bangalow (G+1) (5 Nos) Assistant Mukhtiarkar Flats (G+2) (6 Nos) Revenue Staff Residences &amp; Compound Wall etc for DC Keamari office Karachi (Phase-II) (SDG # 9)</t>
  </si>
  <si>
    <t>SGABR-PP-22-1367</t>
  </si>
  <si>
    <t>Construction of Emergency Cell near DC Complex Malir for Releif of Rain/Floor Emergency, Vaccination Campaign/Any Disaster etc (G+1) (SDG # 9)</t>
  </si>
  <si>
    <t>SGABR-PP-22-1368</t>
  </si>
  <si>
    <t>Construction of AC Offices &amp; Residences and Circuit House i/c Mosque at Sujawal (SDG # 9)</t>
  </si>
  <si>
    <t>SGABR-PP-22-1369</t>
  </si>
  <si>
    <t>Construction of Residences of Assistant Commissioner &amp; Mukhtiarkar at Kashmore (SDG # 9)</t>
  </si>
  <si>
    <t>SGABR-PP-22-1370</t>
  </si>
  <si>
    <t>Construction of Residences of Assistant Commissioner &amp; Mukhtiarkar at Tangwani (SDG # 9)</t>
  </si>
  <si>
    <t>SGABR-PP-22-1371</t>
  </si>
  <si>
    <t>Construction of AC &amp; Mukhtiyarkar Office cum residence at Keti Bundar (SDG # 9)</t>
  </si>
  <si>
    <t>SGABR-PP-22-1372</t>
  </si>
  <si>
    <t>Construction of Circuit House Kandhkot at Lake view Park (SDG # 9)</t>
  </si>
  <si>
    <t>SGABR-PP-22-1373</t>
  </si>
  <si>
    <t>Assistant Commissioner Residency &amp; Office at Taluka Garhi Khairo (SDG # 9)</t>
  </si>
  <si>
    <t>Ongoing Scheme</t>
  </si>
  <si>
    <t>SGAST-PP-20-0116</t>
  </si>
  <si>
    <t>Establishment of Central Record Room (CRR) in SGA&amp;CD  (Revised on 06.05.21) (SDG # 9)</t>
  </si>
  <si>
    <t>SGAST-PP-19-0408</t>
  </si>
  <si>
    <t>Establishment of Divisional Office of Central Records Office (CRO), GoS (1st Phase) (Revised on 13.05.22) (SDG # 9)</t>
  </si>
  <si>
    <t>Hyderabad &amp; Mirpurkhas</t>
  </si>
  <si>
    <t xml:space="preserve">Approved
16.09.19
</t>
  </si>
  <si>
    <t>Total S&amp;T (On-going):-</t>
  </si>
  <si>
    <t>SGAST-PP-21-1176</t>
  </si>
  <si>
    <t>Establishment of Divisional Record Office (SDG # 9)</t>
  </si>
  <si>
    <t>Larkana &amp; Sukkur</t>
  </si>
  <si>
    <t>SGABR-PP-22-1374</t>
  </si>
  <si>
    <t>Establishment of Public Record Office (SDG # 9)</t>
  </si>
  <si>
    <t>Total I.T. Schemes (New):-</t>
  </si>
  <si>
    <t>TOTAL SGA&amp;C (Ongoing)</t>
  </si>
  <si>
    <t>TOTAL SGA&amp;C (New)</t>
  </si>
  <si>
    <t>TOTAL SGA&amp;C :-</t>
  </si>
  <si>
    <t>SINDH REVENUE BOARD</t>
  </si>
  <si>
    <t>Sindh Revenue Board</t>
  </si>
  <si>
    <t>SRBSR-PP-15-0062</t>
  </si>
  <si>
    <t>Establishment of office and Training Academy for SRB (SDG # 8 &amp; 9)</t>
  </si>
  <si>
    <t xml:space="preserve">Approved 18.05.16 </t>
  </si>
  <si>
    <t>SRBSR-PP-17-0262</t>
  </si>
  <si>
    <t>Online Fiscal Point of Sale Integration with Tax (OFPOSIT) for Sindh Revenue Board (SDG # 8 &amp; 10)</t>
  </si>
  <si>
    <t xml:space="preserve">Approved 12.01.18 </t>
  </si>
  <si>
    <t>Total Sindh Revenue Board :-</t>
  </si>
  <si>
    <t>SOCIAL PROTECTION DEPARTMENT</t>
  </si>
  <si>
    <t>SOCIAL PROTECTION</t>
  </si>
  <si>
    <t>CMSSPPP-19- 0409</t>
  </si>
  <si>
    <t>Peoples Promise Sindh Social Protection Strategy - Feasibility and Institution Building</t>
  </si>
  <si>
    <t>Approved
25.10.19
(U/R)</t>
  </si>
  <si>
    <t>TOTAL SOCIAL PROTECTION (ON-GOING) :-</t>
  </si>
  <si>
    <t>CMSSP-PP-22-1375</t>
  </si>
  <si>
    <t>Sindh Human Capital Investment Project (IDA Loan WB Share Rs.35,286.8 M, GoS Share Rs.20,797.7 M, Total Cost Rs.56,084.5 M)</t>
  </si>
  <si>
    <t>Up-Approved</t>
  </si>
  <si>
    <t>TOTAL SOCIAL PROTECTION (New) :-</t>
  </si>
  <si>
    <t>TOTAL SOCIAL PROTECTION :-</t>
  </si>
  <si>
    <t>SOCIAL WELFARE  DEPARTMENT</t>
  </si>
  <si>
    <r>
      <rPr>
        <b/>
        <u/>
        <sz val="12"/>
        <rFont val="Times New Roman"/>
        <family val="1"/>
      </rPr>
      <t>Status</t>
    </r>
    <r>
      <rPr>
        <b/>
        <sz val="12"/>
        <rFont val="Times New Roman"/>
        <family val="1"/>
      </rPr>
      <t xml:space="preserve"> Date of Approval</t>
    </r>
  </si>
  <si>
    <t>SOCIAL WELFARE</t>
  </si>
  <si>
    <t>SWDSW-PP-17-0263</t>
  </si>
  <si>
    <t xml:space="preserve">Establishment &amp; Strengthening of Darul Atfal &amp; Rehabilitation of Street Children through Civil Society Organization, Korangi #5,  Karachi (Revised on 23.02.18) (C:173.916+R:91.104) (SDG # 1) </t>
  </si>
  <si>
    <t>Approved
28.01.10</t>
  </si>
  <si>
    <t>SWDSW-PP-15-0063</t>
  </si>
  <si>
    <t>Establishment of Rehabilitation Center for Senior Citizens at Karachi (C:53.731 + R:21.469) (SDG # 5 &amp; 10)</t>
  </si>
  <si>
    <t>Approved
11.03.16
(U/R)</t>
  </si>
  <si>
    <t>SWDSW-PP-15-0064</t>
  </si>
  <si>
    <t>Strengthening and Up-gradation of Social Welfare Training Institute at Karachi. (C:24.389 + R:23.377) (SDG#1,2,4,5 &amp; 10)</t>
  </si>
  <si>
    <t>Approved
09.12.15
(U/R)</t>
  </si>
  <si>
    <t>SWDSW-PP-17-0264</t>
  </si>
  <si>
    <t xml:space="preserve">Strengthening of Social Welfare Department (R:21.984) (SDG#1,2,4,5 &amp; 10) </t>
  </si>
  <si>
    <t>Approved
08.11.17
(U/R)</t>
  </si>
  <si>
    <t>SWDSW-PP-17-0265</t>
  </si>
  <si>
    <t xml:space="preserve">Construction of the Office of Additional Director, District Central Karachi at New Karachi (C:49.581 + R:7.855) (SDG#1,2,4,5 &amp; 10) </t>
  </si>
  <si>
    <t>SWDSW-PP-17-0266</t>
  </si>
  <si>
    <t>Establishment of Rehabilitation Center for Drug Addicts at Karachi (C:63.238 + R:10.690) (SDG # 3)</t>
  </si>
  <si>
    <t>SWDSW-PP-21-1180</t>
  </si>
  <si>
    <t>Establishment of Rehabilitation Center for Senior Citizens in District Tharparkar (C:59.526 + R:17.086) (SDG # 5 &amp; 10)</t>
  </si>
  <si>
    <t>SWDSW-PP-21-1191</t>
  </si>
  <si>
    <t>Establishment of Rehabilitation Center for Senior Citizens in District  Sanghar (C:60.853 + R: 17.085) (SDG # 5 &amp; 10)</t>
  </si>
  <si>
    <t>SWDSW-PP-21-1205</t>
  </si>
  <si>
    <t>Establishment of Rehabilitation Center for Senior Citizens in District  Karachi Korangi (C:70.956 + R:19.245) (SDG # 5 &amp; 10)</t>
  </si>
  <si>
    <t>Approved
02.03.22</t>
  </si>
  <si>
    <t>SWDSW-PP-21-1198</t>
  </si>
  <si>
    <t>Establishment of Rehabilitation Center for Senior Citizens in District  Thatta (C:61.220 + R: 17.086) (SDG # 5 &amp; 10)</t>
  </si>
  <si>
    <t>SWDSW-PP-21-1200</t>
  </si>
  <si>
    <t>Establishment of Rehabilitation Center for Senior Citizens in District  Badin (C:56.593 + R:17.085) (SDG # 5 &amp; 10)</t>
  </si>
  <si>
    <t>SWDSW-PP-21-1192</t>
  </si>
  <si>
    <t>Establishment of Rehabilitation Center for Senior Citizens in District  Hyderabad (C:60.337 + R:17.085) (SDG # 5 &amp; 10)</t>
  </si>
  <si>
    <t>SWDSW-PP-21-1195</t>
  </si>
  <si>
    <t>Establishment of Rehabilitation Center for Senior Citizens in District  T.A Yar (C:56.730 + R: 17.085) (SDG # 5 &amp; 10)</t>
  </si>
  <si>
    <t>T.A Yar</t>
  </si>
  <si>
    <t>SWDSW-PP-21-1190</t>
  </si>
  <si>
    <t>Establishment of Rehabilitation Center for Senior Citizens in District  Noushero Feroze (C:65.036 + R:17.085) (SDG # 5 &amp; 10)</t>
  </si>
  <si>
    <t>Approved
16.02.22</t>
  </si>
  <si>
    <t>Total Social Welfare (On-Going Schemes)</t>
  </si>
  <si>
    <t>SWDSW-PP-21-1178</t>
  </si>
  <si>
    <t>Establishment of Rehabilitation Center for Senior Citizens in District  Mirpurkhas (SDG # 5 &amp; 10)</t>
  </si>
  <si>
    <t>SWDSW-PP-21-1179</t>
  </si>
  <si>
    <t>Establishment of Rehabilitation Center for Senior Citizens in District  Umerkot (SDG # 5 &amp; 10)</t>
  </si>
  <si>
    <t>SWDSW-PP-21-1181</t>
  </si>
  <si>
    <t>Establishment of Rehabilitation Center for Senior Citizens in District  Sukkur (SDG # 5 &amp; 10)</t>
  </si>
  <si>
    <t>SWDSW-PP-21-1182</t>
  </si>
  <si>
    <t>Establishment of Rehabilitation Center for Senior Citizens in District  Khairpur (SDG # 5 &amp; 10)</t>
  </si>
  <si>
    <t>SWDSW-PP-21-1183</t>
  </si>
  <si>
    <t>Establishment of Rehabilitation Center for Senior Citizens in District  Ghotki (SDG # 5 &amp; 10)</t>
  </si>
  <si>
    <t>SWDSW-PP-21-1184</t>
  </si>
  <si>
    <t>Establishment of Rehabilitation Center for Senior Citizens in District  Larkana (SDG # 5 &amp; 10)</t>
  </si>
  <si>
    <t>SWDSW-PP-21-1185</t>
  </si>
  <si>
    <t>Establishment of Rehabilitation Center for Senior Citizens in District Shikarpur (C:60.00 + R:17.00) (SDG # 5 &amp; 10)</t>
  </si>
  <si>
    <t>SWDSW-PP-21-1186</t>
  </si>
  <si>
    <t>Establishment of Rehabilitation Center for Senior Citizens in District Kamber @ Shahdadkot(SDG # 5 &amp; 10)</t>
  </si>
  <si>
    <t>SWDSW-PP-21-1187</t>
  </si>
  <si>
    <t>Establishment of Rehabilitation Center for Senior Citizens in District  Jacobabad (SDG # 5 &amp; 10)</t>
  </si>
  <si>
    <t>SWDSW-PP-21-1188</t>
  </si>
  <si>
    <t>Establishment of Rehabilitation Center for Senior Citizens in District  Kashmore @ Kandhkot (SDG # 5 &amp; 10)</t>
  </si>
  <si>
    <t>SWDSW-PP-21-1189</t>
  </si>
  <si>
    <t>Establishment of Rehabilitation Center for Senior Citizens in District SBA (SDG # 5 &amp; 10)</t>
  </si>
  <si>
    <t>SBA</t>
  </si>
  <si>
    <t>SWDSW-PP-21-1193</t>
  </si>
  <si>
    <t>Establishment of Rehabilitation Center for Senior Citizens in District  Jamshoro (SDG # 5 &amp; 10)</t>
  </si>
  <si>
    <t>SWDSW-PP-21-1194</t>
  </si>
  <si>
    <t>Establishment of Rehabilitation Center for Senior Citizens in District  T.M Khan (SDG # 5 &amp; 10)</t>
  </si>
  <si>
    <t>T.M Khan</t>
  </si>
  <si>
    <t>SWDSW-PP-21-1196</t>
  </si>
  <si>
    <t>Establishment of Rehabilitation Center for Senior Citizens in District  Matiari (SDG # 5 &amp; 10)</t>
  </si>
  <si>
    <t>SWDSW-PP-21-1197</t>
  </si>
  <si>
    <t>Establishment of Rehabilitation Center for Senior Citizens in District  Dadu (C:62.426 + R:17.085) (SDG # 5 &amp; 10)</t>
  </si>
  <si>
    <t>SWDSW-PP-21-1199</t>
  </si>
  <si>
    <t>Establishment of Rehabilitation Center for Senior Citizens in District  Sujawal (SDG # 5 &amp; 10)</t>
  </si>
  <si>
    <t>SWDSW-PP-21-1201</t>
  </si>
  <si>
    <t>Establishment of Rehabilitation Center for Senior Citizens in District Karachi East (SDG # 5 &amp; 10)</t>
  </si>
  <si>
    <t>SWDSW-PP-21-1202</t>
  </si>
  <si>
    <t>Establishment of Rehabilitation Center for Senior Citizens in District  Karachi West (SDG # 5 &amp; 10)</t>
  </si>
  <si>
    <t>SWDSW-PP-21-1203</t>
  </si>
  <si>
    <t>Establishment of Rehabilitation Center for Senior Citizens in District  Karachi South (SDG # 5 &amp; 10)</t>
  </si>
  <si>
    <t>SWDSW-PP-21-1204</t>
  </si>
  <si>
    <t>Establishment of Rehabilitation Center for Senior Citizens in District  Karachi Malir (SDG # 5 &amp; 10)</t>
  </si>
  <si>
    <t>SWDSW-PP-21-1206</t>
  </si>
  <si>
    <t>Establishment of Rehabilitation Center for Senior Citizens in District  Karachi Kemari (SDG # 5 &amp; 10)</t>
  </si>
  <si>
    <t>Karachi (Kem)</t>
  </si>
  <si>
    <t>SWDSW-PP-22-1376</t>
  </si>
  <si>
    <t>Establishment of Darul Atfal in District Kashmore @ Kandhkot (SDG # 1)</t>
  </si>
  <si>
    <t>SWDSW-PP-22-1377</t>
  </si>
  <si>
    <t>Establishment of Hamara Ghar (Street Children Shelter Home) in District Hyderabad(SDG # 1)</t>
  </si>
  <si>
    <t>SWDSW-PP-22-1378</t>
  </si>
  <si>
    <t>Construction of Office of the Additional Director in District   Noushero Feroze (SDG # 1,2,4,5&amp;10)</t>
  </si>
  <si>
    <t>SWDSW-PP-22-1379</t>
  </si>
  <si>
    <t>Construction of Social Welfare Complex in District Karachi Malir (SDG # 1,2,4,5&amp;10)</t>
  </si>
  <si>
    <t>Total Social Welfare (New Schemes)</t>
  </si>
  <si>
    <t>Total Social Welfare Department:-</t>
  </si>
  <si>
    <t>SPORTS &amp; YOUTH AFFAIRS DEPARTMENT</t>
  </si>
  <si>
    <t>SPORTS</t>
  </si>
  <si>
    <t>SYASO_x0002_PP-19- 0412</t>
  </si>
  <si>
    <t>Construction of Sports Stadium in Sindh (8 Nos.) (Matiari, Jamshoro, Hyderabad, Tharparkar, Sanghar, Shikarpur, Jacobabad &amp; Tando Allahyar) (Revised on 20.02.20) (C:481.026+R:40.000)(SDG # 3)</t>
  </si>
  <si>
    <t>Approved 
28.03.06</t>
  </si>
  <si>
    <t>SYASO_x0002_PP-08- 0006</t>
  </si>
  <si>
    <t>Construction of Sports Stadium Covering Remaining Districts in Sindh (8 Units)  (N. Feroze, Khairpur, Ghotki, Kamber, Kashmore, Dadu, T.M. Khan and Matiari.) (SDG # 3)</t>
  </si>
  <si>
    <t xml:space="preserve">Approved
30.04.09
(U/R) </t>
  </si>
  <si>
    <t>SYASO_x0002_PP-08- 0007</t>
  </si>
  <si>
    <t xml:space="preserve">Construction of Athletic Track and Football Ground at Karachi, Sukkur &amp; Larkano </t>
  </si>
  <si>
    <t>Karachi Sukkur &amp; Larkano</t>
  </si>
  <si>
    <t>Approved
26.03.09</t>
  </si>
  <si>
    <t>SYASO_x0002_PP-12- 0053</t>
  </si>
  <si>
    <t xml:space="preserve">Construction of Sports Stadium at Karachi (5 Units) Gulberg, New Karachi, Landhi, Orangi and Baldia Towns  (Revised on 19.10.12) </t>
  </si>
  <si>
    <t>Approved
09.03.06</t>
  </si>
  <si>
    <t>SYASO_x0002_PP-14- 0090</t>
  </si>
  <si>
    <t xml:space="preserve">Construction of Sports Complex at Sukkur (Re-revised on 03.03.15) </t>
  </si>
  <si>
    <t>Approved 
19.11.09</t>
  </si>
  <si>
    <t>SYASO_x0002_PP-19- 0419</t>
  </si>
  <si>
    <t>Installation of Flood Lights with stand by Generator and External Works at Football Turf Stadium Public School, Hyderabad  (Revised on 22.03.22)</t>
  </si>
  <si>
    <t>Approved 
19.07.19</t>
  </si>
  <si>
    <t>June- 23</t>
  </si>
  <si>
    <t>SYASO_x0002_PP-19- 0425</t>
  </si>
  <si>
    <t>Construction of Sports Indoor Hall at Railway Ground, Sukkur (Revised on 22.03.22)</t>
  </si>
  <si>
    <t>Approved 
11.03.20</t>
  </si>
  <si>
    <t>SYASO_x0002_PP-19- 0427</t>
  </si>
  <si>
    <t>Installation of Flood Lights and Allied Works @ Hockey Ground S.B.A (Revised on 22.03.22)</t>
  </si>
  <si>
    <t>SYASO-PP-22-1380</t>
  </si>
  <si>
    <t>Construction of Sports Ground at Dahrki District Ghtoki (C:36.575)</t>
  </si>
  <si>
    <t>SYASO_x0002_PP-19- 0430</t>
  </si>
  <si>
    <t xml:space="preserve">Construction of Multipurpose Sports Indoor Hall and Allied Works at Cricket Stadium Manghanwari Taluka Kingri District Khairpur (Revised on 22.03.22) </t>
  </si>
  <si>
    <t>SYASO_x0002_PP-21- 1207</t>
  </si>
  <si>
    <t xml:space="preserve">Rehabilitation &amp; Renovation of Sports Complex Khalidabad Taluka Mirpur Mathelo </t>
  </si>
  <si>
    <t>Approved 
03.09.21</t>
  </si>
  <si>
    <t>SYASO_x0002_PP-21- 1208</t>
  </si>
  <si>
    <t xml:space="preserve">Construction of Grassy Cricket  Ground with Pavilion at Adilpur </t>
  </si>
  <si>
    <t>SYASO_x0002_PP-21- 1209</t>
  </si>
  <si>
    <t xml:space="preserve">Construction of  Multipurpose Sports Hall at Sports Complex </t>
  </si>
  <si>
    <t>SYASO_x0002_PP-21- 1210</t>
  </si>
  <si>
    <t>Rehabilitation / Up-gradation of Boys Scouts Ground i/c Construction of Hostel</t>
  </si>
  <si>
    <t>SYASO_x0002_PP-21- 1211</t>
  </si>
  <si>
    <t>Construction of Grassy Cricket Ground with Pavilion i/c Installation of Flood Lights at Force Ground</t>
  </si>
  <si>
    <t>SYASO_x0002_PP-21- 1212</t>
  </si>
  <si>
    <t xml:space="preserve">Construction of Cricket Net Practice Area i/c Installation of Flood Lights with Stand by Generator in SITE Cricket Stadium Kotri </t>
  </si>
  <si>
    <t>SYASO_x0002_PP-21- 1213</t>
  </si>
  <si>
    <t xml:space="preserve">Re-development of Khipro Gymkhana Club </t>
  </si>
  <si>
    <t>SYASO_x0002_PP-21- 1214</t>
  </si>
  <si>
    <t>Missing Facilities Gulistan-e-Scouts Training Centre Abul Hasan Asfahani Road Gulshan-e-Iqbal</t>
  </si>
  <si>
    <t>SYASO_x0002_PP-21- 1215</t>
  </si>
  <si>
    <t xml:space="preserve">Construction of Synthic Futsul Ground at Shaheed Benazirabad University </t>
  </si>
  <si>
    <t>SYASO_x0002_PP-21- 1216</t>
  </si>
  <si>
    <t xml:space="preserve">Construction of Grassy Cricket Ground at Jarwar </t>
  </si>
  <si>
    <t>Approved 
03.09.21 (U/R)</t>
  </si>
  <si>
    <t>SYASO_x0002_PP-21- 1217</t>
  </si>
  <si>
    <t>Improvement &amp; Up-gradation of Sports Complex Qasimabad, Hyderabad, Phase-I</t>
  </si>
  <si>
    <t>SYASO_x0002_PP-21- 1218</t>
  </si>
  <si>
    <t>Construction of Players Hostel at KHA Ground NIPA</t>
  </si>
  <si>
    <t xml:space="preserve"> Karachi (E)</t>
  </si>
  <si>
    <t>SYASO_x0002_PP-21- 1219</t>
  </si>
  <si>
    <t>Laying of New Blue Synthetic Hockey Turf &amp; Digital Score Board at Existing Hockey Stadium NIPA</t>
  </si>
  <si>
    <t>SYASO_x0002_PP-21- 1220</t>
  </si>
  <si>
    <t xml:space="preserve">Construction of Multipurpose Sports Hall i/c Walking Track Makhdoom Bilawal Cooperative Housing Society </t>
  </si>
  <si>
    <t xml:space="preserve">
Karachi (Kor)</t>
  </si>
  <si>
    <t>SYASO_x0002_PP-21- 1221</t>
  </si>
  <si>
    <t>Construction &amp; Rehabilitation of Cricket Ground at Jinnah Government College and Installation of Net around the Boundary Wall of Annu Bhai Cricket Ground Nazimabad.</t>
  </si>
  <si>
    <t>SYASO_x0002_PP-21- 1223</t>
  </si>
  <si>
    <t xml:space="preserve">Construction of Grassy Cricket Ground at Qadirpur </t>
  </si>
  <si>
    <t>SYASO_x0002_PP-21- 1224</t>
  </si>
  <si>
    <t xml:space="preserve">Construction of Mini Stadium Bhambha Remaining Work i/c External Electrification at village Bhambha, Taluka Sehwan (Revised on 22.03.22)  </t>
  </si>
  <si>
    <t>SYASO_x0002_PP-21- 1225</t>
  </si>
  <si>
    <t xml:space="preserve">Construction of Mini Cricket Ground for Village Bajara UC Bajara Taluka Sehwan (Revised on 22.03.22) </t>
  </si>
  <si>
    <t>SYASO_x0002_PP-21- 1226</t>
  </si>
  <si>
    <t>Construction of  Ladies Gym &amp; Indoor Hall at Ghotki</t>
  </si>
  <si>
    <t>SYASO_x0002_PP-21- 1227</t>
  </si>
  <si>
    <t xml:space="preserve">Establishment of Indoor Sports Complex at Pakistan Steel Cadet College </t>
  </si>
  <si>
    <t>SYASO_x0002_PP-21- 1228</t>
  </si>
  <si>
    <t xml:space="preserve">Construction of Futsal Ground for Ladies at Government Girls College </t>
  </si>
  <si>
    <t>SYASO_x0002_PP-21- 1229</t>
  </si>
  <si>
    <t xml:space="preserve">Construction of Badminton Court at Gulabad Lakho Taluka Bhiria </t>
  </si>
  <si>
    <t xml:space="preserve">N. Feroze </t>
  </si>
  <si>
    <t>Approved 
03.09.21
(U/R)</t>
  </si>
  <si>
    <t>SYASO_x0002_PP-21- 1230</t>
  </si>
  <si>
    <t>Laying of Football Turf and Allied Works at Lyari International Ground, Phase -I</t>
  </si>
  <si>
    <t>SYASO_x0002_PP-21- 1231</t>
  </si>
  <si>
    <t>Construction of Multipurpose Sports Hall and Allied Works of Existing Sports Stadium Near Govt. Hospital Tando Adam</t>
  </si>
  <si>
    <t>SYASO_x0002_PP-21- 1232</t>
  </si>
  <si>
    <t xml:space="preserve">Construction of Lakhmir Sports Ground at  Taluka Jacobabad </t>
  </si>
  <si>
    <t>SYASO_x0002_PP-21- 1233</t>
  </si>
  <si>
    <t xml:space="preserve">Construction of Grassy Cricket Ground at Sahib Khan Lund </t>
  </si>
  <si>
    <t>SYASO_x0002_PP-21- 1234</t>
  </si>
  <si>
    <t>Construction of  Synthetic Futsul Ground for Women and Allied Works at Railway Ground</t>
  </si>
  <si>
    <t>SYASO_x0002_PP-21- 1235</t>
  </si>
  <si>
    <t xml:space="preserve">Rehabilitation and Up-gradation of Sports Ground at Karsaz </t>
  </si>
  <si>
    <t>SYASO_x0002_PP-21- 1236</t>
  </si>
  <si>
    <t xml:space="preserve">Provision of Sports Facilities at SSB Sports Club, Qasiamabad </t>
  </si>
  <si>
    <t>SYASO_x0002_PP-21- 1237</t>
  </si>
  <si>
    <t xml:space="preserve">Installation of Flood Lights at Sports Stadium Khanpur </t>
  </si>
  <si>
    <t>SYASO_x0002_PP-21- 1240</t>
  </si>
  <si>
    <t>Construction of Football Stadium in Manghopir</t>
  </si>
  <si>
    <t>SYASO_x0002_PP-21- 1241</t>
  </si>
  <si>
    <t>Construction of Fitness Gym at Taj Mahal Jahangir Memorial Football Ground North Nazimabad</t>
  </si>
  <si>
    <t>SYASO_x0002_PP-21- 1242</t>
  </si>
  <si>
    <t xml:space="preserve">Rehabilitation &amp; Up-gradation of Gama Sports Complex </t>
  </si>
  <si>
    <t>Approved 
22.03.22</t>
  </si>
  <si>
    <t>Sports (On-goings Schemes):-</t>
  </si>
  <si>
    <t>SYASO_x0002_PP-21- 1239</t>
  </si>
  <si>
    <t xml:space="preserve">Rehabilitation, Upgradation and Renovation of Different Grounds / Sports Facilities UC-1 to UC-19 of District South </t>
  </si>
  <si>
    <t>SYASO-PP-22-1381</t>
  </si>
  <si>
    <t xml:space="preserve">Construction of Mega Sports Complex Mithi City Tehsil Mithi District Tharparkar </t>
  </si>
  <si>
    <t>SYASO-PP-22-1382</t>
  </si>
  <si>
    <t xml:space="preserve">Construction of Sports Complex at Diplo City District Tharparkar </t>
  </si>
  <si>
    <t>SYASO-PP-22-1383</t>
  </si>
  <si>
    <t xml:space="preserve">Construction of Sports Ground at Kaloi Tehsil Kaloi District Tharparkar </t>
  </si>
  <si>
    <t>SYASO-PP-22-1384</t>
  </si>
  <si>
    <t xml:space="preserve">Construction of Sports Complex at Bhojokar Tehsil Kaloi District Tharparkar </t>
  </si>
  <si>
    <t>SYASO-PP-22-1385</t>
  </si>
  <si>
    <t xml:space="preserve">Construction of Sports Ground at Bhakauo Tehsil Mithi District Tharparkar </t>
  </si>
  <si>
    <t>SYASO-PP-22-1386</t>
  </si>
  <si>
    <t>Construction of Sports Complex at Dhodharo District Tharparkar</t>
  </si>
  <si>
    <t>SYASO-PP-22-1387</t>
  </si>
  <si>
    <t>Construction of Sports Complex at Nagarparkar City Tehsil Nagarparkar District Tharparkar</t>
  </si>
  <si>
    <t>SYASO-PP-22-1388</t>
  </si>
  <si>
    <t xml:space="preserve">Construction of Sports Ground at Malanhore Veena Tehsil Mithi District Tharparkar </t>
  </si>
  <si>
    <t>SYASO-PP-22-1389</t>
  </si>
  <si>
    <t xml:space="preserve">Construction of Sports Ground at Bhitaro Tehsil Kaloi District Tharparkar </t>
  </si>
  <si>
    <t>SYASO-PP-22-1390</t>
  </si>
  <si>
    <t>Construction of Sports Complex at Khoski District Badin</t>
  </si>
  <si>
    <t>SYASO-PP-22-1391</t>
  </si>
  <si>
    <t>Construction of Multipurpose Ground at Tando Bagho District Badin</t>
  </si>
  <si>
    <t>SYASO-PP-22-1392</t>
  </si>
  <si>
    <t>Construction of Multipurpose Ground at Pangrio District Badin</t>
  </si>
  <si>
    <t>SYASO-PP-22-1393</t>
  </si>
  <si>
    <t xml:space="preserve">Construction of Sports Ground at Begina Mori UC Begina Taluka Jati District Sujawal </t>
  </si>
  <si>
    <t>SYASO-PP-22-1394</t>
  </si>
  <si>
    <t>Construction of Sports Complex at Tando Ghulam Hyder District Tnado Muhammad Khan</t>
  </si>
  <si>
    <t>SYASO-PP-22-1395</t>
  </si>
  <si>
    <t>Construction of Sports Ground at Chore District Umerkot</t>
  </si>
  <si>
    <t>SYASO-PP-22-1396</t>
  </si>
  <si>
    <t xml:space="preserve">Construction of Suleman Khan Panhwar Multipurpose Ground at Village Manzoor Khan Panhwar Taluka Jacobabad District Jacobabad </t>
  </si>
  <si>
    <t>SYASO-PP-22-1397</t>
  </si>
  <si>
    <t>Construction of Grassy Cricket Ground at Moro District Naushehro Feroze</t>
  </si>
  <si>
    <t>SYASO-PP-22-1398</t>
  </si>
  <si>
    <t xml:space="preserve">Construction of  Play Ground at Dhamarah District Larkana </t>
  </si>
  <si>
    <t>SYASO-PP-22-1399</t>
  </si>
  <si>
    <t xml:space="preserve">Construction of  Play Ground at Bakrani City District Larkana </t>
  </si>
  <si>
    <t>SYASO-PP-22-1400</t>
  </si>
  <si>
    <t>Construction of Multipurpose Sports Ground @ Khairpur N. Shah (M.D)</t>
  </si>
  <si>
    <t>SYASO-PP-22-1401</t>
  </si>
  <si>
    <t>Construction of Sports Ground at Dr. Nasreen Maqbool  Govt. Degree College at Sadiq Muhammad Taluka Jhudo Mari District Tando Allahyar</t>
  </si>
  <si>
    <t>SYASO-PP-22-1402</t>
  </si>
  <si>
    <t xml:space="preserve">Construction of Synthetic Football Turf at Mauripur Football Stadium, Karachi </t>
  </si>
  <si>
    <t>Un-approved</t>
  </si>
  <si>
    <t>SYASO-PP-22-1403</t>
  </si>
  <si>
    <t xml:space="preserve">Construction of Cricket Ground &amp; (Muhammad Sami) Cricket Academy at Al-Falah Ground, Block-H, North Nazimabad, Karachi </t>
  </si>
  <si>
    <t>SYASO-PP-22-1404</t>
  </si>
  <si>
    <t>Construction of Synthetic Football Turf Ground &amp; (Nasir Ismail) Football Academy at Al-Falah Ground Block-H, North Nazimabad, Karachi</t>
  </si>
  <si>
    <t>SYASO-PP-22-1405</t>
  </si>
  <si>
    <t xml:space="preserve">Up-gradation &amp; Construction of Football Stadium at Syedpur Sujawal </t>
  </si>
  <si>
    <t>SYASO-PP-22-1406</t>
  </si>
  <si>
    <t>Installation of Flood Lights at Football Stadium Ghanghoti Ground Rohri</t>
  </si>
  <si>
    <t>SYASO-PP-22-1407</t>
  </si>
  <si>
    <t xml:space="preserve">Construction of Synthetic Hockey Turf and Allied Facilities at Sindh Agriculture University Tando Jam </t>
  </si>
  <si>
    <t>SYASO-PP-22-1408</t>
  </si>
  <si>
    <t>Improvement / Rehabilitation of Niaz Stadium Hyderabad</t>
  </si>
  <si>
    <t>SYASO-PP-22-1409</t>
  </si>
  <si>
    <t xml:space="preserve">Construction of Sports Complex at Government College University Kali Mori Hyderabad </t>
  </si>
  <si>
    <t>SYASO-PP-22-1410</t>
  </si>
  <si>
    <t xml:space="preserve">Construction of Indoor Hall at Government Girls College Qasimabad, Hyderabad </t>
  </si>
  <si>
    <t>SYASO-PP-22-1411</t>
  </si>
  <si>
    <t>Construction of Multipurpose Sports Ground at Mehboob Taluka Lakhi District Shikarpur</t>
  </si>
  <si>
    <t>SYASO-PP-22-1412</t>
  </si>
  <si>
    <t xml:space="preserve">Construction &amp; Up-gradation of Gymkhana Jacobabad </t>
  </si>
  <si>
    <t>SYASO-PP-22-1413</t>
  </si>
  <si>
    <t xml:space="preserve">Construction of Cricket Ground at Moladad, Jacobabad </t>
  </si>
  <si>
    <t>SYASO-PP-22-1414</t>
  </si>
  <si>
    <t>Construction of Multipurpose Sports Indoor Hall at Govt. Higher Secondary School Therhi District Khairpur</t>
  </si>
  <si>
    <t>SYASO-PP-22-1415</t>
  </si>
  <si>
    <t xml:space="preserve">Construction of New Pavilion, Rehabilitation, Up-gradation of Existing Grassy Cricket Ground including Flood Lights at Sports Complex Shikarpur </t>
  </si>
  <si>
    <t>SYASO-PP-22-1416</t>
  </si>
  <si>
    <t xml:space="preserve">Provision of Flood Lights for Synthetic Hockey Turf, Boundary Wall &amp; Allied Works at Sports Complex Shikarpur </t>
  </si>
  <si>
    <t>SYASO-PP-22-1417</t>
  </si>
  <si>
    <t>Rehabilitation, Up-gradation and Construction of Mini Stadium &amp; Gymkhana at Sehwan District Jamshoro</t>
  </si>
  <si>
    <t>SYASO-PP-22-1418</t>
  </si>
  <si>
    <t xml:space="preserve">Construction of Cricket Ground at Tando Adam District Sanghar </t>
  </si>
  <si>
    <t>SYASO-PP-22-1419</t>
  </si>
  <si>
    <t xml:space="preserve">Provision of Sports facilities and Allied works of Grassy Cricket Ground at Bhit Shah District Matiari </t>
  </si>
  <si>
    <t>SYASO-PP-22-1420</t>
  </si>
  <si>
    <t xml:space="preserve">Installation of Flood Lights and Allied Works at Abdul Salam Thaheem Sports Complex at Shahdadpur </t>
  </si>
  <si>
    <t>SYASO-PP-22-1421</t>
  </si>
  <si>
    <t xml:space="preserve">Construction of Synthetic Athletic Track at Cadet College Steel Town, Karachi </t>
  </si>
  <si>
    <t>SYASO-PP-22-1422</t>
  </si>
  <si>
    <t xml:space="preserve">Construction of Grassy Cricket Ground Shaheed Mohtarma Benazir Bhutto University, Shaheed Benazirabad </t>
  </si>
  <si>
    <t>SYASO-PP-22-1423</t>
  </si>
  <si>
    <t xml:space="preserve">Construction of Boundary Wall, Cricket Net Practice and Toilet Block at Jinnah Municipal Stadium, Sukkur </t>
  </si>
  <si>
    <t>Sports (New Schemes):-</t>
  </si>
  <si>
    <t>Sports Total (New + On-going Schemes):-</t>
  </si>
  <si>
    <t>YOUTH AFFAIRS</t>
  </si>
  <si>
    <t>SYAYA_x0002_PP-21- 1243</t>
  </si>
  <si>
    <t>Youth E-Commerce Entrepreneurs Programme</t>
  </si>
  <si>
    <t>Approved 
02.09.21</t>
  </si>
  <si>
    <t>SYAYA_x0002_PP-21- 1244</t>
  </si>
  <si>
    <t>Youth Skill Development Programme, Phase-II</t>
  </si>
  <si>
    <t>SYAYA_x0002_PP-21- 1245</t>
  </si>
  <si>
    <t>YOUCAN Programme (Youthcan)</t>
  </si>
  <si>
    <t>SYAYA_x0002_PP-21- 1246</t>
  </si>
  <si>
    <t>SYAYA-PP-22-1424</t>
  </si>
  <si>
    <t>Construction of Youth Development Centre at District Badin</t>
  </si>
  <si>
    <t>Approved 
13.05.22</t>
  </si>
  <si>
    <t>SYAYA-PP-22-1425</t>
  </si>
  <si>
    <t>Construction of Youth Development Centre at District Dadu</t>
  </si>
  <si>
    <t>SYAYA-PP-22-1426</t>
  </si>
  <si>
    <t>Construction of Youth Development Centre at District Ghotki</t>
  </si>
  <si>
    <t>SYAYA-PP-22-1427</t>
  </si>
  <si>
    <t>Construction of Youth Development Centre at District Jamshoro</t>
  </si>
  <si>
    <t>SYAYA-PP-22-1428</t>
  </si>
  <si>
    <t>Construction of Youth Development Centre at District Matiari</t>
  </si>
  <si>
    <t>SYAYA-PP-22-1429</t>
  </si>
  <si>
    <t>Construction of Youth Development Centre at District N. Feroze</t>
  </si>
  <si>
    <t>SYAYA-PP-22-1430</t>
  </si>
  <si>
    <t>Construction of Youth Development Centre at District Sanghar</t>
  </si>
  <si>
    <t>SYAYA-PP-22-1431</t>
  </si>
  <si>
    <t>Construction of Youth Development Centre at District Sujawal</t>
  </si>
  <si>
    <t>SYAYA-PP-22-1432</t>
  </si>
  <si>
    <t>Construction of Youth Development Centre at District Sukkur</t>
  </si>
  <si>
    <t>SYAYA-PP-22-1433</t>
  </si>
  <si>
    <t>Construction of Youth Development Centre at District Tando Allahyar</t>
  </si>
  <si>
    <t>SYAYA-PP-22-1434</t>
  </si>
  <si>
    <t>Construction of Youth Development Centre at District Tando Muhammad Khan</t>
  </si>
  <si>
    <t>SYAYA-PP-22-1435</t>
  </si>
  <si>
    <t>Construction of Youth Development Centre at District Tharparkar</t>
  </si>
  <si>
    <t>SYAYA-PP-22-1436</t>
  </si>
  <si>
    <t>Construction of Youth Development Centre at District Thatta</t>
  </si>
  <si>
    <t>SYAYA-PP-22-1437</t>
  </si>
  <si>
    <t>Construction of Youth Development Centre at District Umerkot</t>
  </si>
  <si>
    <t>SYAYA-PP-22-1438</t>
  </si>
  <si>
    <t>Construction of Youth Development Centre at District Keamari</t>
  </si>
  <si>
    <t>SYAYA-PP-22-1439</t>
  </si>
  <si>
    <t>Construction of Youth Development Centre at District Korangi</t>
  </si>
  <si>
    <t>SYAYA-PP-22-1440</t>
  </si>
  <si>
    <t>Construction of Youth Development Centre at District Karachi South</t>
  </si>
  <si>
    <t>SYAYA-PP-22-1441</t>
  </si>
  <si>
    <t>Construction of Youth Development Centre at District Karachi West</t>
  </si>
  <si>
    <t>SYAYA-PP-22-1442</t>
  </si>
  <si>
    <t>Construction of Youth Development Centre at District Malir</t>
  </si>
  <si>
    <t>Total Youth Affairs (On-going)</t>
  </si>
  <si>
    <t>SYAYA-PP-22-1443</t>
  </si>
  <si>
    <t xml:space="preserve">Youth Skill Computer Training Awareness Programme </t>
  </si>
  <si>
    <t>SYAYA-PP-22-1444</t>
  </si>
  <si>
    <t xml:space="preserve">Capacity Building of Youth on Local Economic Development </t>
  </si>
  <si>
    <t>SYAYA-PP-22-1445</t>
  </si>
  <si>
    <t>Youth Citizen Journalism Programme</t>
  </si>
  <si>
    <t xml:space="preserve">Karachi &amp; Hyderabad </t>
  </si>
  <si>
    <t>SYAYA-PP-22-1446</t>
  </si>
  <si>
    <t>Sukkur &amp; Larkana</t>
  </si>
  <si>
    <t>SYAYA-PP-22-1447</t>
  </si>
  <si>
    <t xml:space="preserve">Competitive Exams Preparation for Youth </t>
  </si>
  <si>
    <t>SYAYA-PP-22-1448</t>
  </si>
  <si>
    <t>Youth Development &amp;  Leadership Programme</t>
  </si>
  <si>
    <t>SYAYA-PP-22-1449</t>
  </si>
  <si>
    <t>Youth Skill Empowerment Program</t>
  </si>
  <si>
    <t>SYAYA-PP-22-1450</t>
  </si>
  <si>
    <t>Total Youth Affairs (New)</t>
  </si>
  <si>
    <t>Total Youth (On-going +New):-</t>
  </si>
  <si>
    <t>Total Sports &amp; Youth Affairs:-</t>
  </si>
  <si>
    <t>THAR COAL INFRASTRUCTURE DEVELOPMENT</t>
  </si>
  <si>
    <t>ENDTC-PP-16-0150</t>
  </si>
  <si>
    <t>Boring &amp; Installation of 150 Nos Tubewells on Solar Energy for Assured Supply of 100 cusecs for Thar Coal from LBOD Spinal Drain RD-362 (Revised on 08.11.16)</t>
  </si>
  <si>
    <t>Sanghar, Mirpurkhas &amp; Tharparkar</t>
  </si>
  <si>
    <t>Approved
 19.10.12</t>
  </si>
  <si>
    <t>ENDTC-PP-16-0151</t>
  </si>
  <si>
    <t>Construction of Pre-Treatment System for RO Plant LBOD Water Supply Scheme at Nabisar for Thar Coal Power Project.</t>
  </si>
  <si>
    <t xml:space="preserve"> Mirpurkhas &amp; Umerkot</t>
  </si>
  <si>
    <t>Approved
03.08.16 
(U/R)</t>
  </si>
  <si>
    <t>ENDTC-PP-19-0437</t>
  </si>
  <si>
    <t>Alternate Arrangement Water Supply for Thar Coal Field Block - II @ Vajihar (From Makhi Farash Link Canal)</t>
  </si>
  <si>
    <t>ENDTC-PP-21-1248</t>
  </si>
  <si>
    <t>Pre-Investment Study - Coal to Gas, Coal to Liquid &amp; Urea (SDG # 7, 8)</t>
  </si>
  <si>
    <t>Approved 
17.05.22</t>
  </si>
  <si>
    <t>Total Thar Coal Infrastructure Dev (On-going):-</t>
  </si>
  <si>
    <t>ENDTC-PP-21-1251</t>
  </si>
  <si>
    <t>Remaining works of Thar Coal Water Works project</t>
  </si>
  <si>
    <t>ENDTC-PP-22-1451</t>
  </si>
  <si>
    <t>Security, Survelliance and Strengthening of Thar Lodges (SDG # 09)</t>
  </si>
  <si>
    <t>ENDTC-PP-22-1452</t>
  </si>
  <si>
    <t>Rehabilitation of Mine rescue Centre and Mine Poly Trade Institution at Lakhra &amp; Tharparkar</t>
  </si>
  <si>
    <t>Jamshoro &amp; Tharparkar</t>
  </si>
  <si>
    <t>ENDTC-PP-22-1453</t>
  </si>
  <si>
    <t>Hydrogeological Study of Badin and Thatta Coalfield Areas</t>
  </si>
  <si>
    <t xml:space="preserve">Badin &amp; Thatta </t>
  </si>
  <si>
    <t>ENDTC-PP-22-1454</t>
  </si>
  <si>
    <t>Automation of Royalty Regime in Mining Sector, Establishment of Royalty Check Posts and Installation of WeighBridges at Thatta, Jamshoro Coalfield Areas</t>
  </si>
  <si>
    <t>Jamshoro &amp;
Thatta</t>
  </si>
  <si>
    <t>ENDTC-PP-22-1455</t>
  </si>
  <si>
    <t xml:space="preserve">Study on Coal Briquetting and Coke Manufacturing </t>
  </si>
  <si>
    <t>Total Thar Coal Infrastructure Dev (New):-</t>
  </si>
  <si>
    <t>Total Thar Coal Infrastructure Dev :-</t>
  </si>
  <si>
    <t>TRANSPORT AND MASS TRANSIT DEPARTMENT</t>
  </si>
  <si>
    <t>Transport &amp; Mass Transit</t>
  </si>
  <si>
    <t>TRDTM -PP-09-0012</t>
  </si>
  <si>
    <t>Rehabilitation of Drivers Training School under public private partnership at Karachi, Hyderabad,  Sukkur, Larkano (C: 29.639 + R: 72.569)</t>
  </si>
  <si>
    <t>Karachi, Hyderabad, Sukkur &amp; Larkana</t>
  </si>
  <si>
    <t>Approved
12.11.09 (U/R)</t>
  </si>
  <si>
    <t>TRDTM -PP-11-0035</t>
  </si>
  <si>
    <t xml:space="preserve">Construction of Bus Terminals in Thatta, Badin and Qamber Shahdadkot at Miro Khan.                                      (C: 214.355 + R: 66.097). </t>
  </si>
  <si>
    <t>Thatta, Badin &amp; Kamber</t>
  </si>
  <si>
    <t>Approved
15.12.11
(U/R)</t>
  </si>
  <si>
    <t>TRDTM -PP-20-0122</t>
  </si>
  <si>
    <t xml:space="preserve">Construction of BRTs Orange Line (Revised on 11.03.21)                                         (C.2002.024 + R.2288.748). </t>
  </si>
  <si>
    <t>TRDTM -PP-16-0153</t>
  </si>
  <si>
    <t>Upgradation of Traffic Signals in Karachi, Hyderabad, Sukkur, Larkana and Mirpurkhas (Phase-I).</t>
  </si>
  <si>
    <t>Karachi, Hyderabad, Sukkur, Larkano &amp; Mirpurkhas</t>
  </si>
  <si>
    <t>Approved
05.01.17
(U/R)</t>
  </si>
  <si>
    <t>TRDTM -FP-19-0438</t>
  </si>
  <si>
    <t>Construction of BRT Red Line Karachi ADB Assisted (Total cost Rs. 78,384.30 M including ADB Loan Rs 35787.67 M + AIIB Rs.14403.99 M+ AFD Rs.11403.99 M+GCF                             Rs. 7782.67M + GoS Share Rs.12006.00M).</t>
  </si>
  <si>
    <t>TRDTM -FP-19-0439</t>
  </si>
  <si>
    <t>Karachi Urban Mobility Project - Yellow Line BRTs Corridor (World Bank Assisted Project total cost Rs.61,439.7 M including WB Loan Rs.53,599.7 M+GoS Rs.2590.00 M+Private Sector Share Rs.5250.00 M).</t>
  </si>
  <si>
    <t>Approved
02.10.19</t>
  </si>
  <si>
    <t>TRDTM-PP-19-0440</t>
  </si>
  <si>
    <t>Automation of RTA, PTA
(Revised on 25.04.22)</t>
  </si>
  <si>
    <t>Approved 06.01.20</t>
  </si>
  <si>
    <t>TRDTM -PP-20-0125</t>
  </si>
  <si>
    <t>Establishment of DRTAs offices at Hyderabad, Thatta, Badin, Mirpur khas. Sanghar. Umerkot, Tharparkar, SBA, Naushahro Feroze, Khairpur, Sukkur, Ghotki, Shikarpur, Jacoabad, Larkano and Dadu.</t>
  </si>
  <si>
    <t>Approved 
07.01.21 (U/R)</t>
  </si>
  <si>
    <t>Total Transport &amp; Mass Transit (Ongoing) :-</t>
  </si>
  <si>
    <t>TRDTM-PP-22-1456</t>
  </si>
  <si>
    <t>Construction of Bus Terminal at Larkano.</t>
  </si>
  <si>
    <t>TRDTM-PP-22-1457</t>
  </si>
  <si>
    <t>Construction of Inter-City Bus Terminal along Super Highway</t>
  </si>
  <si>
    <t>TRDTM-PP-22-1458</t>
  </si>
  <si>
    <t>Construction of Bus Terminal in Hyderabad</t>
  </si>
  <si>
    <t>TRDTM-PP-22-1834</t>
  </si>
  <si>
    <t>Feasibility Study for Procurement of Buses.</t>
  </si>
  <si>
    <t>TRDTM-PP-22-1459</t>
  </si>
  <si>
    <t>Procurement of Buses for Different Cities</t>
  </si>
  <si>
    <t>TRDTM-PP-22-1460</t>
  </si>
  <si>
    <t>Construction of Bus Terminal at Jacobabad City</t>
  </si>
  <si>
    <t>TRDTM-PP-22-1462</t>
  </si>
  <si>
    <t>Upgradation &amp; Automation of Traffic Signals in Karachi.</t>
  </si>
  <si>
    <t>TRDTM-PP-22-1463</t>
  </si>
  <si>
    <t>Construction of Bus Shelters on various routs at Jacobabad.</t>
  </si>
  <si>
    <t>TRDTM-PP-22-1465</t>
  </si>
  <si>
    <t>Upgradation of 4 Junction as per International Standards in Karachi.</t>
  </si>
  <si>
    <t>TRDTM-PP-22-1466</t>
  </si>
  <si>
    <t>Road Safety Mitigation Measures in Karachi, Hyd.,Sukkur,Larkana.</t>
  </si>
  <si>
    <t>TRDTM-PP-22-1467</t>
  </si>
  <si>
    <t>Construction of Bus Lay-By's along major Roads in Karachi</t>
  </si>
  <si>
    <t>TRDTM-PP-22-1468</t>
  </si>
  <si>
    <t>Safe custody of Ex-SRTC/ KTC Government Properties</t>
  </si>
  <si>
    <t>Total Transport &amp; Mass Transit (New):-</t>
  </si>
  <si>
    <t>Total Transport &amp; Mass Transit :-</t>
  </si>
  <si>
    <t xml:space="preserve">WOMEN DEVELOPMENT DEPARTMENT </t>
  </si>
  <si>
    <t>WOMEN DEVELOPMENT</t>
  </si>
  <si>
    <t>WDDWD-PP-20-0126</t>
  </si>
  <si>
    <t>Establishment of  Women Development Complex at SBA
(Revised on 29.09.20) (R: 44.767) (SDG # 1, 4, 5, 8 &amp; 9)</t>
  </si>
  <si>
    <t>Approved
01.12.11
(U/R)</t>
  </si>
  <si>
    <t>WDDWD-PP-10-0011</t>
  </si>
  <si>
    <t>Women Development Complex at  Sukkur (C: 191.208+ R:19.099) (SDG # 1, 4, 5, 8 &amp; 9)</t>
  </si>
  <si>
    <t>Approved
05.05.11
(U/R)</t>
  </si>
  <si>
    <t>WDDWD-PP-16-0155</t>
  </si>
  <si>
    <t>Establishment of Women Complaint Cells at Sanghar, Kamber, Kashmore, Jamshoro, Khairpur, Shikarpur, Badin, Ghotki, Naushero Feroze, Thatta, T.A. Yar, Umerkot, Tharparkar, Dadu &amp; Matiari. 
(R: 76.90) (SDG # 4, 5 &amp; 16)</t>
  </si>
  <si>
    <t>Approved
07.10.16
(U/R)</t>
  </si>
  <si>
    <t>WDDWD-PP-17-0275</t>
  </si>
  <si>
    <t>Establishment of  Women Development Complex at Karachi (C:219.021 + R:25.254) (SDG # 1, 4, 5, 8 &amp; 9)</t>
  </si>
  <si>
    <t xml:space="preserve">Karachi (E) </t>
  </si>
  <si>
    <t>WDDWD-PP-17-0276</t>
  </si>
  <si>
    <t>Repair and Maintenance of Existing Building of Women Training  Institute at Shaheed Benazirabad (C:36.920) (SDG # 1,4, 5,8 &amp; 9)</t>
  </si>
  <si>
    <t>Approved
29.11.17
(U/R)</t>
  </si>
  <si>
    <t>WDDWD-FP-19-0442</t>
  </si>
  <si>
    <t>Project for Improvement of Livelihood and Well-being of Female Home Based Workers (FHBWs) in the Informal Economic Sector in Sindh Province (Assisted by JICA) (SDG # 1&amp;5) Total Cost: Rs.541.086 million JICA's Share: Rs.435.729 million 
GOS's Share.Rs.105.357 million</t>
  </si>
  <si>
    <t xml:space="preserve">Karachi,
Sukkur,
Shikarpur
&amp; Khairpur </t>
  </si>
  <si>
    <t>Approved
01.01.20</t>
  </si>
  <si>
    <t>WDDWD-PP-19-0443</t>
  </si>
  <si>
    <t>Renovation of Existing Building of Women Development Complex at Sanghar (C: 21.772+R:1.980) (SDG # 1,4, 5,8 &amp; 9)</t>
  </si>
  <si>
    <t>Approved
06.02.20
(U/R)</t>
  </si>
  <si>
    <t>WDDWD-PP-16-0156</t>
  </si>
  <si>
    <t>Establishment &amp; Strengthening of Darul Aman at Mirpurkhas &amp; Jacobabad (Revised on 16.05.17)(C:154.680 + R:32.014) (SDG # 2)</t>
  </si>
  <si>
    <t>Mirpurkhas &amp;
Jacobabad</t>
  </si>
  <si>
    <t>WDDWD-PP-19-0444</t>
  </si>
  <si>
    <t>Repair / Renovation and Improvement of Services of Darul Aman Sukkur (C:14.160 + R:15.840) (SDG # 2)</t>
  </si>
  <si>
    <t>Approved
18.10.19
(U/R)</t>
  </si>
  <si>
    <t>WDDWD-PP-21-1258</t>
  </si>
  <si>
    <t>E-Commerce &amp; Opportunities for Women in Sindh (R:96.000) (SDG # 1,4,5,8,9)</t>
  </si>
  <si>
    <t>Total Women Development (On-going Schemes) :-</t>
  </si>
  <si>
    <t>WORKS &amp; SERVICES DEPARTMENT</t>
  </si>
  <si>
    <t>GENERAL (ON-GOING)</t>
  </si>
  <si>
    <t>WSDGN-PP-13-0039</t>
  </si>
  <si>
    <t>Up-grading of (30 Nos.) Vulnerable Un-manned Level Crossing in Sindh (Hyd, Matiari, Jamshoro, TA Yar, N.F, Dadu, Larkana, Shikarpur, Kandhkot, Jcd, Ghotki) (SDG # 9)</t>
  </si>
  <si>
    <t>Approved 
09.05.14</t>
  </si>
  <si>
    <t>Total General (On-Going)</t>
  </si>
  <si>
    <t>GENERAL (NEW)</t>
  </si>
  <si>
    <t>WSDGN-PP-21-1259</t>
  </si>
  <si>
    <t>Construction of roads &amp; Bridges in Katcha areas of Sindh (SDG # 9)</t>
  </si>
  <si>
    <t>Total General (New)</t>
  </si>
  <si>
    <t>IMPROVEMENT (ON-GOING)</t>
  </si>
  <si>
    <t>WSDIM-PP-11-0036</t>
  </si>
  <si>
    <t>W/R of National Highway Chandan Escape to Oderolal Station via Deh Dari Road 6/1-14/1 (12.88 Km) (Revised) (SDG # 9)</t>
  </si>
  <si>
    <t>Approved 
12.08.21</t>
  </si>
  <si>
    <t>WSDIM-PP-07-0009</t>
  </si>
  <si>
    <t>Widening / Reconditioning of Kot Ghulam Muhammad Jhudo via Sikriery and Tando Jam Mohammad mile 0/0-31/2 (50.00 Kms) (Revised) (SDG # 9)</t>
  </si>
  <si>
    <t>WSDIM-PP-19-0445</t>
  </si>
  <si>
    <t>Improvement / Construction of Ghulamullah to Garho road i/c Bridge over Creek and Construction of link upto National Highway on West of Garho Town mile 0/0-18/0=29.98 Kms (Revised) (SDG # 9)</t>
  </si>
  <si>
    <t xml:space="preserve">Approved 
05.06.20
</t>
  </si>
  <si>
    <t>WSDIM-PP-12-0056</t>
  </si>
  <si>
    <t>Improvement of road from Jamshoro road National Highway Bye Pass road via J.J.V.L Gas Company road mile 0/0-6/0 (9.66 Kms) (SDG # 9)</t>
  </si>
  <si>
    <t>Approved 
04.10.12
UR</t>
  </si>
  <si>
    <t>WSDIM-PP-13-0040</t>
  </si>
  <si>
    <t>Improvement of road from Seerani to Ahmed Rajo mile 0/0-15/4 (24.95 Kms)</t>
  </si>
  <si>
    <t>Approved
27.03.14
UR</t>
  </si>
  <si>
    <t>WSDIM-PP-14-0091</t>
  </si>
  <si>
    <t>Block provision for improvement of roads in Sindh (N.Feroze, Khairpur, Sukkur, Ghotki, Shikarpur, Larkano, Shahdadkot, Jacobabad, Kashmore, Thatta, Hyderabad, T.Yar, T.M.Khan Matiari, M.Khas, Sujawal, Thar, Sanghar, U.K, Badin, Jamshoro, S.B.A, Dadu, Karachi. (SDG # 9)</t>
  </si>
  <si>
    <t>Approved 
24.03.15</t>
  </si>
  <si>
    <t>WSDIM-PP-15-0067</t>
  </si>
  <si>
    <t>W/R of road from Mounder Naka to Gul Muhammad Dawach mile 0/0-10/0 (16.10 Kms) (SDG # 9)</t>
  </si>
  <si>
    <t>Approved 
01.06.16</t>
  </si>
  <si>
    <t>WSDIM-PP-14-0092</t>
  </si>
  <si>
    <t>Improvement / Construction of Road from National Highway Bogo Wah on Both site (10.00 Kms) (SDG # 9)</t>
  </si>
  <si>
    <t>Approved 
22.05.15</t>
  </si>
  <si>
    <t>WSDIM-PP-14-0093</t>
  </si>
  <si>
    <t>W/R of road National Highway to Tando Adam via Bhit Shah mile 0/0-17/0 (27.20 Kms) (SDG # 9)</t>
  </si>
  <si>
    <t>Approved 
11.05.15</t>
  </si>
  <si>
    <t>WSDIM-PP-14-0094</t>
  </si>
  <si>
    <t>W/R of road from RQC Lakhi Ghulam Shah to Khanpur upto Shikarpur Rustam road (13.50 Kms) (SDG # 9)</t>
  </si>
  <si>
    <t>WSDIM-PP-15-0069</t>
  </si>
  <si>
    <t>Widening / Reconditioning of road from Jati to Ladyoon mile 0/0-15/7 (25.00 Kms) (SDG # 9)</t>
  </si>
  <si>
    <t>Approved 
02.09.15</t>
  </si>
  <si>
    <t>WSDIM-PP-15-0070</t>
  </si>
  <si>
    <t>W/R of road from Arrore Bachal Shah to Choundko (32.18 Kms) (SDG # 9)</t>
  </si>
  <si>
    <t>WSDIM-PP-16-0161</t>
  </si>
  <si>
    <t>W/R / Construction of road from Kumb to Malheer Patto via Bkahu Khan Lashari Rais Bangal Khan Chandio upto Old N.H.Way Kotdiji road mile 0/0-12/6 (20.50 kms) (SDG # 9)</t>
  </si>
  <si>
    <t>Approved 
11.05.17</t>
  </si>
  <si>
    <t>WSDIM-PP-20-0128</t>
  </si>
  <si>
    <t>Dualization of Hyderabad to Tando Muhammad Khan (33.00 Kms) (Revised) (SDG # 9)</t>
  </si>
  <si>
    <t>Approved 
12.01.21</t>
  </si>
  <si>
    <t>WSDIM-PP-20-0129</t>
  </si>
  <si>
    <t>Re-Conditioning &amp; Construction of road from New Indus Bridge @ Razi Dero to Khan Wahan (35.40 Kms) (Revised) (SDG # 9)</t>
  </si>
  <si>
    <t>Approved 
24.07.17</t>
  </si>
  <si>
    <t>WSDIM-PP-17-0285</t>
  </si>
  <si>
    <t>W/R of Jacobabad Thull road (37.00 Kms) 
(SDG # 9)</t>
  </si>
  <si>
    <t>Approved 
11.08.17</t>
  </si>
  <si>
    <t>WSDIM-PP-17-0286</t>
  </si>
  <si>
    <t xml:space="preserve">W/R of Jacobabad Dodapur Garhi Khairo road upto Sheranpur (24.00 Kms) (SDG # 9) </t>
  </si>
  <si>
    <t>WSDIM-PP-17-0293</t>
  </si>
  <si>
    <t>W/R of road from National Highway Guijo to Jungshahi via Munger Khan (17.00 Kms) (SDG # 9)</t>
  </si>
  <si>
    <t>Approved 
23.01.18</t>
  </si>
  <si>
    <t>WSDIM-PP-18-0031</t>
  </si>
  <si>
    <t>Rehabilitation / Restoration of road of Taluka Thull Damaged due to Super Flood 2010 &amp; Heavy Rain 2012
Reconditioning / Rehabilitation of Thull Tangwani road (10.00 Kms) (Modified) (SDG # 9)</t>
  </si>
  <si>
    <t>Approved
25.02.19</t>
  </si>
  <si>
    <t>WSDIM-PP-17-0302</t>
  </si>
  <si>
    <t>W/R &amp; Rehabilitation of raod from Khairpur Shadi Shaheed road @ mile 3.00 to Shah Waryal Usta Gahi road via Khadim Hussain Katohar with link Gundero, Sonon Shaikh &amp; Kajalo Katohar road (20.00 Kms) (SDG # 9)</t>
  </si>
  <si>
    <t>Approved 
21.03.18</t>
  </si>
  <si>
    <t>WSDIM-PP-17-0304</t>
  </si>
  <si>
    <t>Widening / Reconditioning of road from  Dilmurad Raiway Station  to Manjhipur via Karim Bux (28.00 Kms) (SDG # 9)</t>
  </si>
  <si>
    <t>Approved 
02.05.18</t>
  </si>
  <si>
    <t>WSDIM-PP-17-0305</t>
  </si>
  <si>
    <t>Widening / Reconditioning of road from Bosan to Miranpur Buriro via Dodapur (24.00 Kms) (SDG # 9)</t>
  </si>
  <si>
    <t>WSDIM-PP-19-0452</t>
  </si>
  <si>
    <t>Reconstruction of pre-stressed Bridge 1185 RFT (361.17 meter) on Malir Nadi @ mile 10/0@ link road connecting (National Highways N-5 to Motorway M-9) @ Kathore (SDG # 9)</t>
  </si>
  <si>
    <t>Approved 
30.09.20</t>
  </si>
  <si>
    <t>WSDIM-PP-19-0453</t>
  </si>
  <si>
    <t>(i). Reconstruction of Pre-stressed Bridge 400 RFT (121.91 Meter) on Nae Sukhan @ mile 6/5.
(ii). Reconstruction of pre-stressed Bridge 50 RFT (15.24 meter) on Rain Nala @ mile 2/0@ link road connecting  (National Highway N-5 to Motorway M-9) @ Kathore (SDG # 9)</t>
  </si>
  <si>
    <t>Approved 
10.07.20</t>
  </si>
  <si>
    <t>WSDIM-PP-19-0460</t>
  </si>
  <si>
    <t>Reconditioning of road from Bheda to Suhebja via Dargah Shah Abdul Rehman Mirani to connect National Highway @ Panj Moro i/c approaches to villages (12.00 Kms) (Revised) (SDG # 9)</t>
  </si>
  <si>
    <t>WSDIM-PP-19-0463</t>
  </si>
  <si>
    <t>Reconditioning of road Mirpurkhas Bypass to Jhillori with asphalt Taluka Shujaabad mile 0/0-10/5 (17.0 Kms) (SDG # 9)</t>
  </si>
  <si>
    <t>Approved 
29.01.20</t>
  </si>
  <si>
    <t>WSDIM-PP-19-0469</t>
  </si>
  <si>
    <t>Reconditioning of link road from Moro Bandhi road to village Qamaruddin Chandio to Morcho road mile 0/0-4/4+258' (7.28 Kms)</t>
  </si>
  <si>
    <t>Approved
27.01.20
UR</t>
  </si>
  <si>
    <t>WSDIM-PP-19-0471</t>
  </si>
  <si>
    <t>Reconditioning of road from Daur - Moro road to village Haji Noor Muhammad Dahri via Aijazabad road (4.00 Kms) (SDG # 9)</t>
  </si>
  <si>
    <t>Approved 
05.06.20</t>
  </si>
  <si>
    <t>WSDIM-PP-19-0472</t>
  </si>
  <si>
    <t>W/R Construction of Circular road from Nawabshah-Jam Sahib road to Dargah Jam Datar Town 0.00-10.00
Kms (SDG # 9)</t>
  </si>
  <si>
    <t>WSDIM-PP-19-0504</t>
  </si>
  <si>
    <t xml:space="preserve">W/R/Construction of road from Thull Jacobabad Garhi Bhutta road to Garhi Hassan Sarki Taluka Thull (10.00 Kms) (SDG # 9) 
</t>
  </si>
  <si>
    <t>Approved 
27.01.20</t>
  </si>
  <si>
    <t>WSDIM-PP-19-0508</t>
  </si>
  <si>
    <t xml:space="preserve">Reconditioning of Thull - Tangwani road (14.00 Kms) (SDG # 9) </t>
  </si>
  <si>
    <t>Approved 
20.02.20</t>
  </si>
  <si>
    <t>WSDIM-PP-19-0511</t>
  </si>
  <si>
    <t>Improvement of road from Nangreja to Naseer Fakeer Jalalani road (15.25 Kms) (SDG # 9)</t>
  </si>
  <si>
    <t>WSDIM-PP-19-0526</t>
  </si>
  <si>
    <t xml:space="preserve">Widening/Reconditioning Construction of Road from Gujjo-Jungshahi road @mile 1/5 to Haleji Lake mile 0/0-3/3=5.43 Kms </t>
  </si>
  <si>
    <t>Approved
03.03.20</t>
  </si>
  <si>
    <t>WSDIM-PP-19-0530</t>
  </si>
  <si>
    <t>W/R Construction of road from N.H.way Amri Kazi Ahmed road to connect N.H. way at Tremore via
include links Jado Joono, Chhatoo Khoso, Model village Saleh Shah, Lakhaat &amp; other roads 0.00-40.00
Kms (with asphalt surface)</t>
  </si>
  <si>
    <t>WSDIM-PP-20-0138</t>
  </si>
  <si>
    <t>Construction / Reconditioning of road from Hayat Pitafi road via Miani Sharif, Donkey &amp; Donkey Pull via Jamsheed Bozdar connect Masan Hayat Pitafi &amp; Kamal Mashori Pitafi Kamal Mashori (19.00 Kms) (SDG # 9)</t>
  </si>
  <si>
    <t>Approved 
21.10.20</t>
  </si>
  <si>
    <t>WSDIM-PP-20-0139</t>
  </si>
  <si>
    <t>W/R of road from N-55 Jail  Chowrangi to Mari Chowk via Shahi  Bagh and approach to Court Complex at City Shikarpur (7.0 Kms) (SDG # 9)</t>
  </si>
  <si>
    <t>Approved 
13.01.21</t>
  </si>
  <si>
    <t>WSDIM-PP-20-0140</t>
  </si>
  <si>
    <t>W/R of road from village Ali Hassan Kato to Nirch Regulator i/c Link (7.20 Kms) (Modified) (SDG # 9)</t>
  </si>
  <si>
    <t>Approved 
01.04.21</t>
  </si>
  <si>
    <t>WSDIM-PP-20-0141</t>
  </si>
  <si>
    <t>Rehabilitation/ Construction of Asphalt Road/ Chuher Luck Cutting From Super Highway to Thano Ahmed Khan (25.50 Kms) (SDG # 9)</t>
  </si>
  <si>
    <t>WSDIM-PP-20-0142</t>
  </si>
  <si>
    <t>W/R of Mithi to Diplo road (39.20 Kms) (SDG # 9) (UR Rs. 2085.065 million)</t>
  </si>
  <si>
    <t>Approved 
06.05.21
UR</t>
  </si>
  <si>
    <t>WSDIM-PP-21-1260</t>
  </si>
  <si>
    <t>Reconditioning of road from Jacobabad Dodapur G. Khairo road Landhi Bus Stand to village Kallar Kot via village Sher Muhamamd Mugheri, Bhai Khan Mugheri, village Quba Khoso, village Ali Hassan Zawrani., village Muhammad Ramzan Mugheri, village Khandoo Wahi, village Atta Muhammad Khoso (7.60 Kms)</t>
  </si>
  <si>
    <t>Approved 
14.09.21</t>
  </si>
  <si>
    <t>June 23</t>
  </si>
  <si>
    <t>WSDIM-PP-21-1261</t>
  </si>
  <si>
    <t xml:space="preserve">Renovation of road from 45-RD via link A.D Mazari upto village Qabil Khan Mazari and Construction of road from Baqa Muhammad Khan Jakhrani via various village upto village Nisar Ahmed Khan Jakhrani (12.50 Kms)
</t>
  </si>
  <si>
    <t>Approved 
28.12.21</t>
  </si>
  <si>
    <t>WSDIM-PP-21-1262</t>
  </si>
  <si>
    <t xml:space="preserve">Reconditioning of road from Guddu Kashmore road Bypass upto Guddu Barrage and Construction of road from Food Godam via various villages and road from Colony No. 1 upto B.S Feeder 
</t>
  </si>
  <si>
    <t>Approved 
04.11.21</t>
  </si>
  <si>
    <t>WSDIM-PP-21-1263</t>
  </si>
  <si>
    <t xml:space="preserve">Construction / Reconditioning of road from Tarri Police Picket to village Abdur Rehman Khan Kanrani via village Abdul Karim Khoso (6.00 Kms)
</t>
  </si>
  <si>
    <t>WSDIM-PP-21-1264</t>
  </si>
  <si>
    <t xml:space="preserve">Reconditioning of road from Son Wah to Chakar Khan Bagdar via Qaim Khan Wadhyo (18.00 Kms)
</t>
  </si>
  <si>
    <t>WSDIM-PP-21-1265</t>
  </si>
  <si>
    <t>Reconditioning of road from village Samandar Gopang to village Shahbaz Seelro (8.60 Kms)</t>
  </si>
  <si>
    <t>WSDIM-PP-21-1266</t>
  </si>
  <si>
    <t>Rehabilitation of Station road Madeji City Portion upto Rice Canal (Carpeting &amp; Paver Block) (5.00 Kms)</t>
  </si>
  <si>
    <t>WSDIM-PP-21-1267</t>
  </si>
  <si>
    <t>Widening / Reconditioning of road from Dakhan to Bado (7.50 Kms)</t>
  </si>
  <si>
    <t>WSDIM-PP-21-1268</t>
  </si>
  <si>
    <t xml:space="preserve">Improvement of road from Old Indus Highways City Portion Larkano to N.I.P Side of Rice Canal via Hasnain Medical Center i/c Paver Link in Ghulam Akbar Jalbani Street upto SZABIST College and approaches to various streets Sachal Colony Larkana (4.40 Kms)
</t>
  </si>
  <si>
    <t>WSDIM-PP-21-1269</t>
  </si>
  <si>
    <t xml:space="preserve">W/R of road from Sanhra Machi to Police Picket Post village Bosan, including approach to village Imam Bux Langah - Wassayo Bhutto road (6.00 Kms)
</t>
  </si>
  <si>
    <t>WSDIM-PP-21-1270</t>
  </si>
  <si>
    <t xml:space="preserve">Reconditioning of link road from Naudero-Sukkur road @ Point Jat Bhutta Stop to Mubarak Jeho i/c M. Structure (4.80 Kms)
</t>
  </si>
  <si>
    <t>WSDIM-PP-21-1271</t>
  </si>
  <si>
    <t>Reconditining of road from GGPS Dhamrah to village Vikya Sanghi, Pandhi Golo, Besham-Ji-Wandh upto Larkano Mirokhan road. 
Reconditioning / Construction of road from village Razi Khan Jagirani, village Khan Muhammad Jhinjhin, village Hazori Sanghi upto village Mehrab Jhinjhin. Reconditioning of road from Indus Highway to village Shah Baig Jamali, village Lal Dino Bhutto upto Larkano Rasheed Waggan road (i/c M. Structure) (15.10 Kms)</t>
  </si>
  <si>
    <t>WSDIM-PP-21-1272</t>
  </si>
  <si>
    <t xml:space="preserve">Reconditioning of road from Moen-Jo-Daro Airport road Bagi Bridge to village Ghulam Hussain Butt via Karani road (i/c M. Structure) </t>
  </si>
  <si>
    <t>WSDIM-PP-21-1273</t>
  </si>
  <si>
    <t xml:space="preserve">Reconditioning of road form Airport road to village Mad Bahu via village Sijawal Tunio, village Haroon Tunio to Habib Petrol Pump Larkano Khairpur road i/c approaches to various villages and Reconditioning of road from village Hyder Brohi to village Gul Muhammad Jatoi (i/c M. Structure) 7.50+1.30 = 8.80 Kms
</t>
  </si>
  <si>
    <t>WSDIM-PP-21-1274</t>
  </si>
  <si>
    <t>Reconditioning / Construction of link road of village Masoodero and village Muhammad Sharif Jalbani @ village Mir Muhammad Jalbani (3.40 Kms)</t>
  </si>
  <si>
    <t>WSDIM-PP-21-1275</t>
  </si>
  <si>
    <t>Reconditioning of road from Garhi Khuda Bux Bhutto Saidudero road to Dhamrah Mahota via village Kubro, village Sanwan Khan Gopang (Gulsher Gopang) &amp; Wandh Khuda Bux Bhutto (5.00 Kms)</t>
  </si>
  <si>
    <t>WSDIM-PP-21-1276</t>
  </si>
  <si>
    <t xml:space="preserve">Reconditioning of road from Rahoja Bridge to village Shahni via village Khakhrani &amp; village Bhoonbhatpur (4.00 Kms)
</t>
  </si>
  <si>
    <t>WSDIM-PP-21-1278</t>
  </si>
  <si>
    <t xml:space="preserve">Improvement of road from Shahdadkot Motorway Bypass (M-8) road @ Point Police Chowki to village Meenhoon Khan Leghari (Old Railway Track) via Juneja and Brohi (11.00 Kms)
</t>
  </si>
  <si>
    <t>WSDIM-PP-21-1279</t>
  </si>
  <si>
    <t xml:space="preserve">Reconditioning of road from Thouf Chosul - Bhand Chowk road Mahmoodabad Police Chowki to Miro Khan (7.00 Kms)
</t>
  </si>
  <si>
    <t>WSDIM-PP-21-1280</t>
  </si>
  <si>
    <t xml:space="preserve">Improvement of road from Motorway (M-8) road to Qubo Saeed Khan and Paver Block in Qubo Saeed Khan </t>
  </si>
  <si>
    <t>WSDIM-PP-21-1281</t>
  </si>
  <si>
    <t>Improvement / Construction of various roads of Taluka Sijawal</t>
  </si>
  <si>
    <t>WSDIM-PP-21-1282</t>
  </si>
  <si>
    <t>Improvement / Construction of various roads of Taluka Qubo Saeed Khan</t>
  </si>
  <si>
    <t>WSDIM-PP-21-1283</t>
  </si>
  <si>
    <t>Reconditioning of road from Behram to Kamber Miro Khan road via Buthi Mubarak Kalhoro, Tharo Wadho, Lal Bux Leghari (8.00 Kms)</t>
  </si>
  <si>
    <t>WSDIM-PP-21-1284</t>
  </si>
  <si>
    <t>Reconditioning / Construction of road from Raharki Seedpur road at village Lal Bux Mirani i/c link road Mohammadpur road mile 0/0-6/2 (8.50 Kms)</t>
  </si>
  <si>
    <t>Approved 
03.12.21</t>
  </si>
  <si>
    <t>WSDIM-PP-21-1285</t>
  </si>
  <si>
    <t>W/R of road from Reti to Daharki Taluka Ubauro (4.00 Kms)</t>
  </si>
  <si>
    <t>WSDIM-PP-21-1286</t>
  </si>
  <si>
    <t>W/R of road from Old Keenjhur to Yaro Lund via Bari Adda, Taluka Daharki (11.00 Kms)</t>
  </si>
  <si>
    <t>WSDIM-PP-21-1287</t>
  </si>
  <si>
    <t>Reconditioning of road from Gulo Pitafi Chowki to Meer Mor approach village Gulo Pitafi, Taluka Mirpur Mathelo (10.00 Kms)</t>
  </si>
  <si>
    <t>Approved 
16.11.21</t>
  </si>
  <si>
    <t>WSDIM-PP-21-1288</t>
  </si>
  <si>
    <t>Reconditioning of road from Lohi Pull to village Roshan Shar, Taluka Daharki (8.50 Kms)</t>
  </si>
  <si>
    <t>WSDIM-PP-21-1289</t>
  </si>
  <si>
    <t>Reconditioning / Construction of road from Kori Khooh to village Dino Mako via village Kamal Khan Mahar, village Esso Soomro, village Sardar Muhammad Bux Khan Mahar, Deh Khansar (9.00 Kms)</t>
  </si>
  <si>
    <t>WSDIM-PP-21-1290</t>
  </si>
  <si>
    <t>Reconditioning of road from Adilpur to Qazi Badal (14.00 Kms)</t>
  </si>
  <si>
    <t>WSDIM-PP-21-1291</t>
  </si>
  <si>
    <t>Rehabilitation / Widening and Reconditioning of road from Dhandi to Sultanpur via Bhatti Chowk (8.00 Kms)</t>
  </si>
  <si>
    <t>WSDIM-PP-21-1292</t>
  </si>
  <si>
    <t>Rehabilitation / Widening and Reconditioning of road Rohri Interchange M-5 to Salehpat City Dual Carriageway (Due to Heavy Traffic existing 24' proposed 50') (0.80 Km)</t>
  </si>
  <si>
    <t>WSDIM-PP-21-1293</t>
  </si>
  <si>
    <t>Rehabilitation / Construction of road from Dodanka to Arore Bachal Shah road @ Thariri village (6.50 Kms)</t>
  </si>
  <si>
    <t>WSDIM-PP-21-1294</t>
  </si>
  <si>
    <t>Rehabilitation / Reconditioning of road from Hakra Panhwr Chowki to Bhiro (10.00 Kms</t>
  </si>
  <si>
    <t>WSDIM-PP-21-1295</t>
  </si>
  <si>
    <t>Rehabilitation / Reconditioning of road from Ghulam Bund to Dhandi via Faqirabad (11.00 Kms)</t>
  </si>
  <si>
    <t>WSDIM-PP-21-1296</t>
  </si>
  <si>
    <t>Reconditioning of road from Mohalla Ali Cheechro road to Mahesro Wah via Moli Dino, Motu Mirbahar, Mehar Mirbahar, Jado Indhar, Ahsan Khokhar and Muhammad Sachal Mallah, Gul Hassan Gamb enclosed
various links (6.00 Kms)</t>
  </si>
  <si>
    <t>WSDIM-PP-21-1297</t>
  </si>
  <si>
    <t>Reconditioning of road from Haleji Dhandhi Road to Wagah Chowki, Qasi Wah road via Qadu Indhar, Shahmir Indhar, Fateh Mohammad Bado Shar, Arib Wagho and Haleji link, Allah Yar Indhar, Jalal Goth Parallel to Thath Minor and enclosed various links (7.00 Kms)</t>
  </si>
  <si>
    <t>WSDIM-PP-21-1298</t>
  </si>
  <si>
    <t>Reconditioning / Construction of road from Rojho Mahesro Main Chowk road to village Jalal Indhar via Adam Gopan, Allah Diyayo Malano, Wali Mohammad Arain enclosed various links (8.75 Kms)</t>
  </si>
  <si>
    <t>WSDIM-PP-21-1299</t>
  </si>
  <si>
    <t>Reconditioning / Construction of road from Khanpur Thikratho road to Ibrahim Mahtam via Khameso Bhatti, Ali Madad Mahtam, Ucheer enclsoed various links and Kabil Mahtam (9.00 Kms)</t>
  </si>
  <si>
    <t>WSDIM-PP-21-1300</t>
  </si>
  <si>
    <t>A) Rehabilitation of road Salehpat Sikandarabad to village Wadero Allah Jurio Bhanbhro, Dinal Mallah and Ali Dost Bhanbhro (4.00 Kms) 
B) Rehabilitation of road Salehpat Sikandarabad to Arore Bachal Shah road via Channel RD-186 Bridge Nara Canal (4.00 Kms)</t>
  </si>
  <si>
    <t>WSDIM-PP-21-1301</t>
  </si>
  <si>
    <t>Rehabilitation of road from NHA to Piryalo via Phul Wahan Razi Goth, Khedo Goth upto village Khorkhani (8.00 Kms)</t>
  </si>
  <si>
    <t>WSDIM-PP-21-1302</t>
  </si>
  <si>
    <t>Reconditioning of various roads at village Seeri Piyaro Khan Nazar Muhammad Gaho, Imam Bux Palh, Sahib Khan Chakrani, Shadi Shaheed road Rattal Bhambhro and Babar Wada Jhando road to Ahdi Rajpar (15.20 Kms)</t>
  </si>
  <si>
    <t>WSDIM-PP-21-1303</t>
  </si>
  <si>
    <t>Reconditioning of road from Mehran N/Highway to Deparja Nawab Ali Shah Bhambhan via Khariri road (14.00 Kms)</t>
  </si>
  <si>
    <t>Approved 
09.11.21</t>
  </si>
  <si>
    <t>WSDIM-PP-21-1304</t>
  </si>
  <si>
    <t>Reconditioning of road from Jalal Jee Stop Mehran N/Highway to village Pholirhi via Bhango Behan, UC Bhango (11.60 Kms)</t>
  </si>
  <si>
    <t>WSDIM-PP-21-1305</t>
  </si>
  <si>
    <t xml:space="preserve">Reconditioning of road from Sutyaro to Kharirah and Pir Bux Jalalani, UC Kharirah 
</t>
  </si>
  <si>
    <t>Approved 
13.10.21</t>
  </si>
  <si>
    <t>WSDIM-PP-21-1306</t>
  </si>
  <si>
    <t>Rehabilitation / Construction of road from Odha More to Ali Murad Jamali via Amanullah Odho. Paraocha Ulro,G. Nibo Ulro, Muhammad Hayat Ulro, Shaman Ulra, Mehmood Odho mile 0/0-7/4, UC Ulra, Taluka Kingri (12.06 Kms)</t>
  </si>
  <si>
    <t>WSDIM-PP-21-1307</t>
  </si>
  <si>
    <t>Construction, Widening / Reconditioning of road from Asian road to Ahmedpur Bus Stop via Pir Badal / Tapali Sarak, Khawaja Pull road mile 0/0-7/6 (12.47 Kms)</t>
  </si>
  <si>
    <t>WSDIM-PP-21-1308</t>
  </si>
  <si>
    <t>Rehabilitation / Construction of road from Daim Haji to Bolani Sahita via Pir Bux Khaskheli Rais Bangul Chang, AR Bhayo K.B Mari, UC Rasoolabad, Taluka Sobhodero (8.00 Kms)</t>
  </si>
  <si>
    <t>WSDIM-PP-21-1309</t>
  </si>
  <si>
    <t>Rehabilitation of road from Sobhodero to Sagyoon City road mile 0/0-7/4, Taluka Sobhodero, District Khairpur (0/0-0/4 Paver Block 35+30/2) (12.00 Kms)</t>
  </si>
  <si>
    <t>WSDIM-PP-21-1310</t>
  </si>
  <si>
    <t>Improvement of road from Fakirabad to Jan Muhammad Gopang to Old N.H Way road (5.80 Kms) 
Rehabilitation of road from Jhanda Shakh to Fakirabad upto GIMS road (8.00 Kms)</t>
  </si>
  <si>
    <t>WSDIM-PP-21-1311</t>
  </si>
  <si>
    <t>Reconditioning of road from Kumb to Jagir Ali Akbar road (6.80 Kms)</t>
  </si>
  <si>
    <t>WSDIM-PP-21-1312</t>
  </si>
  <si>
    <t>Widening / Reconditioning of road from Khahira to Zafarabad (12.00 Kms)</t>
  </si>
  <si>
    <t>WSDIM-PP-21-1313</t>
  </si>
  <si>
    <t>Widening / Reconditioning of road from Thari to Tarko (8.00 Kms)</t>
  </si>
  <si>
    <t>WSDIM-PP-21-1314</t>
  </si>
  <si>
    <t>Widening / Reconditioning of road from Mehar Vessar to Bozdar Wada (12.00 Kms)</t>
  </si>
  <si>
    <t>Approved 
13.01.22</t>
  </si>
  <si>
    <t>WSDIM-PP-21-1315</t>
  </si>
  <si>
    <t>Widening / Reconditioning of road from Karoondi Town Committee Karoondi to Baseero Union Council Karam Khan Rajper road mile (13.00 Kms)</t>
  </si>
  <si>
    <t>WSDIM-PP-21-1316</t>
  </si>
  <si>
    <t>Reconditioning of road from Pacca Chang to Karoondi via Hussain Shah &amp; via Sijawal Khaskheli (5.20 Kms)</t>
  </si>
  <si>
    <t>WSDIM-PP-21-1317</t>
  </si>
  <si>
    <t>Reconditioning of the road from Bab-e-Ahmed Shah Gate, National Highway Ranipur to Sobhodero City (11.26 Kms)</t>
  </si>
  <si>
    <t>WSDIM-PP-21-1318</t>
  </si>
  <si>
    <t>Reconditioning of road from Ranipur Nangrija road, Jhanda Mashaikh to village Goth Rajper new Railway Phattak via village Ghous Bux Jamro, village Mureed Haji, village Kamaluddin Jamro and village Qadir Bux Jamro road (13.00 Kms)</t>
  </si>
  <si>
    <t>WSDIM-PP-21-1319</t>
  </si>
  <si>
    <t>Reconditioning of road from N/Highway to village Wali Muhammad Kalhoro via village Wada Bhellar, village Mehar Hussain Mangnijo, village Khaki, village  Sando Machi, village Ameer Bux, village Buet Panhyar, village Khalifo Juman, village Setharja Lower and village Wali Muhammad Gadehi (8.00 Kms)</t>
  </si>
  <si>
    <t>WSDIM-PP-21-1320</t>
  </si>
  <si>
    <t>Reconditioning of road from Tando Masti Khan Road to Rafique Mahesar (Asphalt Work) 0/0-7/4 (12.06 Kms)</t>
  </si>
  <si>
    <t>WSDIM-PP-21-1321</t>
  </si>
  <si>
    <t>Widening / Reconditioning of road from Khuhra City to Larkana Road via Kamaldero, Pir Essa Road (Asphalt Work) link with Syed Sabit Ali Shah to Shar (12.87 Kms)</t>
  </si>
  <si>
    <t>WSDIM-PP-21-1322</t>
  </si>
  <si>
    <t>Reconditioning of road from Rafique Mahesar to Noraja via Khaat Nareja (Asphalt Work) road mile 0/0-7/0 (11.26 Kms)</t>
  </si>
  <si>
    <t>Approved 
24.11.21</t>
  </si>
  <si>
    <t>WSDIM-PP-21-1323</t>
  </si>
  <si>
    <t>W/R of road from Khairpur Economic Zone upto  Jeha Masjid road (13.30 Kms)</t>
  </si>
  <si>
    <t>Approved 
23.12.21</t>
  </si>
  <si>
    <t>WSDIM-PP-21-1324</t>
  </si>
  <si>
    <t>W&amp;R / Construction of road from Old National Highways Bhurghari Regulator to Hussainabad upto village Makol Pahore parallel to Mirwah Canal (Right side bank) (Phase-I) (2.50 Kms)</t>
  </si>
  <si>
    <t>Approved 
14.12.21</t>
  </si>
  <si>
    <t>WSDIM-PP-21-1325</t>
  </si>
  <si>
    <t>W/R of road from Mori to Ahmedpur Pir Goth road via Raja Ulro Kot Mir Muhammad road (12.12 Kms)</t>
  </si>
  <si>
    <t>WSDIM-PP-21-1326</t>
  </si>
  <si>
    <t>Reconditioning of road from Machar
Minor to Sami to Merak via Niwaro, Taluka Sobhodero road (6.00 Kms)</t>
  </si>
  <si>
    <t>WSDIM-PP-21-1327</t>
  </si>
  <si>
    <t>Reconditioning of road from NHA Halani to Khanwahan (9.50 Kms)</t>
  </si>
  <si>
    <t>WSDIM-PP-21-1328</t>
  </si>
  <si>
    <t>Reconditioning of road from Halani to Tando Gul Shah (i/c various approaches) (13.00 Kms)</t>
  </si>
  <si>
    <t>WSDIM-PP-21-1329</t>
  </si>
  <si>
    <t>Reconditioning of road from Bhirya City Bypass to Tharushah (7.75 Kms)</t>
  </si>
  <si>
    <t>WSDIM-PP-21-1330</t>
  </si>
  <si>
    <t>Construction/Reconditioning of road from Mohabat Dero Jatoi Road to Pir Qadir Bux Shah via Allahdad Tanwari (i/c various approaches) (8.50 Kms)</t>
  </si>
  <si>
    <t>Approved 
21.09.21</t>
  </si>
  <si>
    <t>WSDIM-PP-21-1331</t>
  </si>
  <si>
    <t>Widening / Reconditioning of road from Haji Ali Nawaz Deepar to Achhi Masjid approach link village Budak (10.00 Kms)</t>
  </si>
  <si>
    <t>WSDIM-PP-21-1332</t>
  </si>
  <si>
    <t>Reconditioning of road from Kandiaro Bus Stop to Saeed Khan Lakho via Siddique Lakho (10.00 Kms)</t>
  </si>
  <si>
    <t>WSDIM-PP-21-1333</t>
  </si>
  <si>
    <t xml:space="preserve">Reconditioning / Construction of road from Mango Road to Jalbani Minor via Belawah, Taluka Bhiria </t>
  </si>
  <si>
    <t>WSDIM-PP-21-1334</t>
  </si>
  <si>
    <t>Reconditioning / Construction of road from village Abdul Raheem Keerio to Chaheen Suleman via Panwari, Taluka Bhiria (11.50 Kms)</t>
  </si>
  <si>
    <t>WSDIM-PP-21-1335</t>
  </si>
  <si>
    <t>Reconditioning of road from Railway Phatak Mehrabpur to Pir Wassan connect to Mehran Highway @ Pir Wassan, Taluka Mehrabpur = (13.50 Kms)</t>
  </si>
  <si>
    <t>WSDIM-PP-21-1336</t>
  </si>
  <si>
    <t>Reconditioning of road from Tharushah Mithani road to Fazul Mohammad Motomal via Moosa Siyal road (5.00 Kms)</t>
  </si>
  <si>
    <t>WSDIM-PP-21-1337</t>
  </si>
  <si>
    <t>Reconditioning of road from National Highway to Chuttal Rajper, Adh Khahi Mahi Waggan, Naik Muhammad Mooro, Tagar road, Khoro Shareef, Tharoshah to Bhorti (14.50 Kms)</t>
  </si>
  <si>
    <t>WSDIM-PP-21-1338</t>
  </si>
  <si>
    <t>Reconditioning of road from Naushehro Feroze - Mithani road to village Niaz Ali Mashori, Pir Juman, Haji Sain Rakhio Chandio, Ameer Bux Mari, Moro road to Late Chandio (10.00 Kms)</t>
  </si>
  <si>
    <t>WSDIM-PP-21-1339</t>
  </si>
  <si>
    <t>Reconditioning of road from Naushehro Feroze - Padidan road to Dangeja, Dr. Kamil Rajpar, Nawab Khan Mari, Indus Highway to Khaliq Rajpar road (10.00 Kms)</t>
  </si>
  <si>
    <t>WSDIM-PP-21-1340</t>
  </si>
  <si>
    <t>W/R of road from Deparja to Chowdagi (with Asphalt) (11.50 Kms)</t>
  </si>
  <si>
    <t>WSDIM-PP-21-1341</t>
  </si>
  <si>
    <t xml:space="preserve">Reconditioning / Construction of Road from Qamar Din Chandio Morcho via Dewan Ja Karia upto Moro Bandhi road (10.00 Kms) (1-1/2" Carpet with Paver) </t>
  </si>
  <si>
    <t>WSDIM-PP-21-1342</t>
  </si>
  <si>
    <t>Reconditioning of road from Moro - Dadu road to village Jadal Shah 1-1/2 " Carpet With Paver (6.00 Kms)</t>
  </si>
  <si>
    <t>WSDIM-PP-21-1343</t>
  </si>
  <si>
    <t>Reconditioning of road from Sialabad to Mehrabpur, Peer Qaim Shah to Soomar Khaskheli and Pyaro Chang to Lakha road via Hot Khan Jalbani (9.50 Kms)</t>
  </si>
  <si>
    <t>WSDIM-PP-21-1344</t>
  </si>
  <si>
    <t>W/R / Construction / Reconditioning of various roads of Taluka Nawabshah (79.30 Kms)</t>
  </si>
  <si>
    <t>WSDIM-PP-21-1345</t>
  </si>
  <si>
    <t>Improvement / Rehabilitation of various roads / streets of Nawabshah City (42.23 Kms)</t>
  </si>
  <si>
    <t>WSDIM-PP-21-1346</t>
  </si>
  <si>
    <t>W/R / Construction / Reconditioning of various roads of Taluka Daur (145.65 Kms)</t>
  </si>
  <si>
    <t>WSDIM-PP-21-1347</t>
  </si>
  <si>
    <t>Improvement / Rehabilitation / Construction of various roads / streets of Daur, Bandhi, Jam Sahib and Buchery City (35.03 Kms)</t>
  </si>
  <si>
    <t>WSDIM-PP-21-1348</t>
  </si>
  <si>
    <t>Improvement / Rehabilitation / Construction of various internal roads / streets of UCs and villages of Taluka Daur  (158.15 Kms)</t>
  </si>
  <si>
    <t>WSDIM-PP-21-1349</t>
  </si>
  <si>
    <t>W/R / Construction of road from N.H.A Sarkari Khooh to connect Aumb Junejo road via Bachalpur, Muhammad Ismail Bhand road (16.00 Kms) (with 5cm thick Asphalt surface)</t>
  </si>
  <si>
    <t>Approved 
12.11.21</t>
  </si>
  <si>
    <t>WSDIM-PP-21-1350</t>
  </si>
  <si>
    <t>W/R / Construction of road from N.H.A Nawab Wali Muhammad to connect Muhammad Ismail Bhand road via Jujhan Khan Muhammad Rind, Karam Bughio road (7.00 Kms) Actual Length 11.00 Kms (with 5cm thick Asphalt surface)</t>
  </si>
  <si>
    <t>WSDIM-PP-21-1351</t>
  </si>
  <si>
    <t>W/R / Construction of road from 60th Mile - 3 Chak Suhallo road @ 18 Shak Stop to connect Ghazi Khan Bhurgari road @ Nim Stop via Sui Gas H.Q &amp; link to village Masood Nabi Noor along Akdohi Minor mile 0/0-5/2+330 (8.50 Kms)</t>
  </si>
  <si>
    <t>WSDIM-PP-21-1352</t>
  </si>
  <si>
    <t>Reconditioning / Construction of raod from Daur Open Phattak @ Kothri Stop to Kari Mori via village Zawar Loung Khan Gorchani road mile 0/0- 3/6 (6.00 Kms)</t>
  </si>
  <si>
    <t>Approved 
08.09.21</t>
  </si>
  <si>
    <t>WSDIM-PP-21-1353</t>
  </si>
  <si>
    <t>Reconditioning of road from Nawabshah - Sanghar road to village Ali Jan Brohi road (3.40 Kms)</t>
  </si>
  <si>
    <t>WSDIM-PP-21-1354</t>
  </si>
  <si>
    <t>Widening / Reconditioning / Construction of road from Varr Stop to Connect Nawabshah - Ghupchani Shakal Jamali road via Khando Stop, Dost Pir, Hassan Jamali &amp; Baksho Jamali (15.00 Kms) (with 5 cm Thick Asphalt Surface)</t>
  </si>
  <si>
    <t>Approved 
10.09.21</t>
  </si>
  <si>
    <t>WSDIM-PP-21-1355</t>
  </si>
  <si>
    <t>Reconditioning / Construction of road from Pir Shah Mori to Commando Centre - Chattan Shah, Nasri and Jan Muhammad Lashari Road (14.00 Kms)  (with 3.80 cm Thick Carpet with Paver Machine)</t>
  </si>
  <si>
    <t>WSDIM-PP-21-1356</t>
  </si>
  <si>
    <t>Reconditioning / Construction of road from N.H Way Mir Khan Leghari Road to connect Sakrand - Khadhar road via Hamal Faqeer, Mehmood Leghari, Jan Muahhmad Keerio, Abdul Wahid Soomro and Esso Keerio road (11.00 Kms)  (with 3.80 cm Thick Carpet with Paver Machine)</t>
  </si>
  <si>
    <t>WSDIM-PP-21-1357</t>
  </si>
  <si>
    <t>Reconditioning / Construction of road from Kazi Ahmed Pubjo road to connect Sher Purrian via Sun Sawari, Jevad Leghari, Wali Muhammad Merasi, Khushhal Dahri road (12.00 Kms)</t>
  </si>
  <si>
    <t>WSDIM-PP-21-1358</t>
  </si>
  <si>
    <t>Reconditioning / Construction of road from Old National Highway to connect Al-Noor Sugar Mill road via Raj Muhammad Dahri, Khar Ashique Abad, Bahar Ji Koor and Bado Dahri road  (11.80 Kms)</t>
  </si>
  <si>
    <t>WSDIM-PP-21-1359</t>
  </si>
  <si>
    <t>Reconditioning of road from National Highway to Mir Khan Pakhrio via Hanif Chandio and Nagar Khan Chandio road (6.60 Kms) (with 3.80 cm Thick Carpet with Paver Machine)</t>
  </si>
  <si>
    <t>WSDIM-PP-21-1360</t>
  </si>
  <si>
    <t>Reconditioning of road from Nawabshah - Kazi Ahmed road to connect Nawabshah - Sakrand road @ Landhi Stop Via Bildo Magsi, Khair Shah &amp; Ghulam Qadir Jatoi (5.00 Kms) (With 2" Thick Asphalt)</t>
  </si>
  <si>
    <t>WSDIM-PP-21-1361</t>
  </si>
  <si>
    <t>Reconditioning of road from Mehran Highway @ Bhooral Shah Stop to village Abdullah Bughio via Gabol Stop and village Jeeando Khan Gabol (6.03 Kms) (With 2" Thick Asphalt)</t>
  </si>
  <si>
    <t>WSDIM-PP-21-1362</t>
  </si>
  <si>
    <t>Reconditioning of road from Daur - Kazi Ahmed road to connect Nawabshah - Naushahro Feroze road @ Basham Rind along Sim Nala road (5.00 Kms)  (With 2" Thick Asphalt)</t>
  </si>
  <si>
    <t>WSDIM-PP-21-1363</t>
  </si>
  <si>
    <t>Reconditioning of road from Workshop to Nawabshah road via Chak # 32, 62 Shafiabad, Chak # 74, Chak # 22 Alf road (20.00 Kms) (With Paver Carpet 1-1/2") (in portion)</t>
  </si>
  <si>
    <t>WSDIM-PP-21-1364</t>
  </si>
  <si>
    <t>Reconditioning of road from Sinjhoro to Baig Stop via Jaffer Khan Leghari road mile 0/0 - 9/3 (15.00 Kms) (in portions) (With Paver Carpet 1-1/2" )</t>
  </si>
  <si>
    <t>Approved 
27.08.21</t>
  </si>
  <si>
    <t>WSDIM-PP-21-1365</t>
  </si>
  <si>
    <t>W/R / Construction of road from Perumal More to Tando Mitha Khan via Perumal road mile (16.40 Kms) (Asphalt Surface) (Phase-I)</t>
  </si>
  <si>
    <t>WSDIM-PP-21-1366</t>
  </si>
  <si>
    <t>Improvement of road from Oderolal to Shahdadpur (From Oderolal to Mulla Mukhan road) (9.00 Kms) (with Asphalt Surface)</t>
  </si>
  <si>
    <t>WSDIM-PP-21-1367</t>
  </si>
  <si>
    <t>Reconditioning of Circular road around Tando Adam (Northern Side) (Tando Adam Shahdadpur road to Tando Adam Berani road via Tando Adam Branch) road mile 3/2+330 - 5/5 =3.70 Kms (2" Asphalt Surface) (18' Width)</t>
  </si>
  <si>
    <t>WSDIM-PP-21-1368</t>
  </si>
  <si>
    <t>W/R of road from Shahdadpur City to UC Maldesi (18ft road) (with Asphalt Surface) (10.40 Kms)</t>
  </si>
  <si>
    <t>WSDIM-PP-21-1369</t>
  </si>
  <si>
    <t>(A) Reconditioning of road from Head Jamrao road Gujri to Chak No.71 road mile 0/0 - 7/4 = (12.00 Kms) TST 12' Width
(B) Reconditioning of road from Sanghar Nawabshah road Kundho to Chak No.70 Chak No. 66 via Chak No. 5 road mile 0/0 - 9/3 (15.00 Kms) (1-1/2" thick Carpet Paver) (12' Width)
(C) Reconditioning of road from Sanghar Head Jamrao road to link road Chak No. 19 Chak No. 21 Dr. Muhammad Sharif Khaskheli road mile 0/0 - 3/6 = (6.00 Kms)  TST 12' Width</t>
  </si>
  <si>
    <t>WSDIM-PP-21-1370</t>
  </si>
  <si>
    <t>(A) Reconditioning of link road from Khipro Ghulam Nabi Shah road to village Molvi Abdul Rehman Dars to Ding Khahi Road via Dargah Abdullah Shah road mile 0/0 - 4/0 = (6.40 Kms) (With TST)
(B) Reconditioning / Construction of link road from Aqil Hingoro road to village Haji Usman Chaniho to Hassan Ali Chaniho via village Drabhi to village Khamiso Khan Dars road mile 0/0 - 4/0 (6.40 Kms) (TST 12ft Width)</t>
  </si>
  <si>
    <t>WSDIM-PP-21-1371</t>
  </si>
  <si>
    <t xml:space="preserve">(A) Reconditioning of road from Khipro to Khahi via village Ismail Chanhio road mile 0/0 - 8/2 = (13.20 Kms) (TST 12' Width)
(B) Reconditioning / Construction of road from Khipro Khahi road to Khipro Ghulam Nabi Shah Road via village Haroon Samejo road mile 0/0 - 3/2 (5.20 Kms) (TST 12' Width)
(C) Reconditioning of road from Khahi to Dolatabad road mile 0/0 - 3/6 (6.00 Kms) </t>
  </si>
  <si>
    <t>Approved 
10.01.22</t>
  </si>
  <si>
    <t>WSDIM-PP-21-1372</t>
  </si>
  <si>
    <t>(A) Reconditioning of link road from Khipro Khahi road Khipro Phullahdiyoon road via Dargah Manthar Faqir road mile 0/0 - 3/1 = (5.00 Kms) (TST 12' Width)
(B) Reconditioning / Construction of link road from Nangna road to Miandad Bhanbhro road via Dargha Ubhando Faqeer road 0/0 - 3/1(5.00 Kms) (TST 12' Width)</t>
  </si>
  <si>
    <t>WSDIM-PP-21-1373</t>
  </si>
  <si>
    <t>Improvement / Widening &amp; Reconditioning of road from Bhudho Chandio to Mulla Makhan (with Asphalt) (9.00 Kms)</t>
  </si>
  <si>
    <t>WSDIM-PP-21-1374</t>
  </si>
  <si>
    <t xml:space="preserve">Improvement / Widening &amp; Reconditioning of road from Tando Adam Landhi road to Shahdadpur Sanghar road via Tayyab Thahim and Yar Muhammad Thahim road mile 0/0 - 1/6 = 2.80 Kms (2" Asphalt Surface 12' to 18' width) </t>
  </si>
  <si>
    <t>WSDIM-PP-21-1375</t>
  </si>
  <si>
    <t>Repairing of Circular Road from Tando Adam Oderolal road to Tando Adam Shahdadpur road via Tando Adam Bhit Shah road 0/0 - 3/2+330 = 5.30 Kms (2" Asphalt Surface)</t>
  </si>
  <si>
    <t>WSDIM-PP-21-1376</t>
  </si>
  <si>
    <t>W/R of Sarhari to Gupchani road mile 0/0-4/4 (7.20 Kms) (18ft) ( 1-1/2" Thick Carpet)</t>
  </si>
  <si>
    <t>WSDIM-PP-21-1377</t>
  </si>
  <si>
    <t>W/R of Golo Pir Mori road to village Sultan Mallano road  mile 0/0-1/7 (3.00 Kms) (12 to 18 Width)  ( 1-1/2" Thick Asphalt Surface)</t>
  </si>
  <si>
    <t>WSDIM-PP-21-1378</t>
  </si>
  <si>
    <t>W/R of Shahdadpur Gird Station road to village Budho Chandio road mile 0/0-4/3 (7.00 Kms) (18ft) (1-1/2" Thick Asphalt)</t>
  </si>
  <si>
    <t>WSDIM-PP-21-1379</t>
  </si>
  <si>
    <t>Reconditioning of road from Chowdagi to Sarhari road mile 0/0-5/6 (9.20 Kms)  (1-1/2" Thick Asphalt Surface 18' Width)</t>
  </si>
  <si>
    <t>WSDIM-PP-21-1380</t>
  </si>
  <si>
    <t>Reconditioning / Construction of road from Nawabshah - Sanghar road to village Rasool Bux Dahri via Qubba Shahdad Road mile 0/0-5/0 = 8.00 Kms (1-1/2" Thick Carpet)</t>
  </si>
  <si>
    <t>WSDIM-PP-21-1381</t>
  </si>
  <si>
    <t>Widening / Reconditioning of Sinjhoro Khadro road mile 0/0-5/0 @ Dhanda Mori (8.00 Kms) ( 1.5 inches Thick Asphalt 12' to 18' Width)</t>
  </si>
  <si>
    <t>WSDIM-PP-21-1382</t>
  </si>
  <si>
    <t>Widening / Reconditioning of Sinjhoro Khadro road mile 5/0-10/0 = 8.00 Kms ( I-1/2" Thick Asphalt Surface 12' to 18' Width)</t>
  </si>
  <si>
    <t>WSDIM-PP-21-1383</t>
  </si>
  <si>
    <t>Improvement of road from Mirpurkhas - Khan Patoyoon road to connect various villages (12.40 Kms)</t>
  </si>
  <si>
    <t>WSDIM-PP-21-1384</t>
  </si>
  <si>
    <t>Reconditioning of road from Sindhri Khipro road to Shakir Shaheed road (with Aphalt) (4.40 Kms)</t>
  </si>
  <si>
    <t>WSDIM-PP-21-1385</t>
  </si>
  <si>
    <t>Reconditioning road from Mirpurkhas - Umerkot road @ 78 Mori to Jhillori road (with Asphalt) mile 0/0-6/2 (10.00 Kms)</t>
  </si>
  <si>
    <t>Approved 
07.04.22</t>
  </si>
  <si>
    <t>WSDIM-PP-21-1386</t>
  </si>
  <si>
    <t>Widening / Reconditioning of road from Muhammad Hashim Bhurgri to connect Kot Ghulam Muhammad (with Asphalt ) (7.00 Kms)</t>
  </si>
  <si>
    <t>WSDIM-PP-21-1387</t>
  </si>
  <si>
    <t>Widening / Reconditioning of road of Dengan Bhurgari to Jhuluri (9.00 Kms)</t>
  </si>
  <si>
    <t>WSDIM-PP-21-1388</t>
  </si>
  <si>
    <t>Improvement of road from Soofi Fakir to Dhoronaro Road 8.00 Kms</t>
  </si>
  <si>
    <t>WSDIM-PP-21-1389</t>
  </si>
  <si>
    <t>Improvement of road from Shadi Palli Pithoro road 8.00 Kms</t>
  </si>
  <si>
    <t>WSDIM-PP-21-1390</t>
  </si>
  <si>
    <t>Construction / Improvement of road from Umerkot to Kunri via Diggu / Gapno Phase-II (18.40 Kms)</t>
  </si>
  <si>
    <t>WSDIM-PP-21-1392</t>
  </si>
  <si>
    <t>Improvement of road from Umerkot - Bodar to Point Bund Stop to More Jhango via Monium Palli, Hashim Palli and Karo Palli (6.50 Kms)</t>
  </si>
  <si>
    <t>WSDIM-PP-21-1393</t>
  </si>
  <si>
    <t>W/R of Dhoronaro to Nohyoon road via Sadher (14.40 Kms)</t>
  </si>
  <si>
    <t>WSDIM-PP-21-1394</t>
  </si>
  <si>
    <t>W/R of road Chhore Bypass from Foji Chowk to Railway Phatak (3.63 Kms)</t>
  </si>
  <si>
    <t>WSDIM-PP-21-1395</t>
  </si>
  <si>
    <t>Reconditioning of road from Chhore - Umerkot road to Ahori Farm, Morand Pattu, Muhammad Hassan Mari, Mahar Ali Mari to connect Umerkot Dhoronaro road (14.60 Kms)</t>
  </si>
  <si>
    <t>WSDIM-PP-21-1396</t>
  </si>
  <si>
    <t>Reconditioning of road from Dharnio More to Talhi Station (12.60 Kms)</t>
  </si>
  <si>
    <t>WSDIM-PP-21-1397</t>
  </si>
  <si>
    <t>Reconditioning of road from Nabisar road to Nohto (10.00 Kms)</t>
  </si>
  <si>
    <t>WSDIM-PP-21-1398</t>
  </si>
  <si>
    <t>Reconditioning of road from Kunri to Nabisar road (Phase-II) (8.25 Kms)</t>
  </si>
  <si>
    <t>WSDIM-PP-21-1399</t>
  </si>
  <si>
    <t>W/R of road from Faqeer Nazar Pump to Bostan (4.22 Kms)</t>
  </si>
  <si>
    <t>WSDIM-PP-21-1400</t>
  </si>
  <si>
    <t>Reconditioning of road from Samaro Kunri road @ Toban Shakh to Manjhakar (6.40 Kms)</t>
  </si>
  <si>
    <t>WSDIM-PP-21-1401</t>
  </si>
  <si>
    <t>Repair and Reconditioning of road from Baloch Chowk (Badin-Mithi Road) to Kaloi Town (3.50 Kms)</t>
  </si>
  <si>
    <t>Approved 
23.08.21</t>
  </si>
  <si>
    <t>WSDIM-PP-21-1402</t>
  </si>
  <si>
    <t>Reconditioning of link road from village Bego Kaka Chowk road to Sarhari Road via village Bhale Dino Kaka road mile 0/0-7/0 (11.20 Kms)</t>
  </si>
  <si>
    <t>WSDIM-PP-21-1403</t>
  </si>
  <si>
    <t>Reconditioning of link road from Jamal Hajano road to village Maari Muhammad Khan road (7.20 Kms) (with Asphalt)</t>
  </si>
  <si>
    <t>WSDIM-PP-21-1404</t>
  </si>
  <si>
    <t>Reconditioning of link road from Allah Bux Mirjat Stop to village Haji Pir Muhammad Baloch via village Haji Ismail Baloch &amp; link to village Haji Sher Muhammad Baloch &amp; village Amitan Baloch (8.00 Kms)</t>
  </si>
  <si>
    <t>WSDIM-PP-21-1405</t>
  </si>
  <si>
    <t xml:space="preserve">Reconditioning of link road from N.H.Way Saeedabad road to village Zair Pir Road via Burira Chowk Road (with Asphalt) (6.40 Kms) </t>
  </si>
  <si>
    <t>WSDIM-PP-21-1406</t>
  </si>
  <si>
    <t>Reconditioning of link road from Hala New to village Banoth road including approach to link road village Vee mile 0/0-8/0 (with Asphalt)</t>
  </si>
  <si>
    <t>WSDIM-PP-21-1407</t>
  </si>
  <si>
    <t>Reconditioning of different link roads of Taluka Matiari (4 Units)</t>
  </si>
  <si>
    <t>WSDIM-PP-21-1408</t>
  </si>
  <si>
    <t>Reconditioning / Construction of different link roads of Taluka Matiari (2 Units)</t>
  </si>
  <si>
    <t>WSDIM-PP-21-1409</t>
  </si>
  <si>
    <t>Reconditioning / Construction of road from National Highway to village Ghulam Muhammad Balal via Miranpur link to village Adil Balal and village Syed Azam Shah (12.00 Kms)</t>
  </si>
  <si>
    <t>WSDIM-PP-21-1410</t>
  </si>
  <si>
    <t>Reconditioning of link road Chamber road Bukera road, Mirwah road, Nasarpur road i/c approches Shafi Pitafi, Nagori Plot mile 0/0-2/4+330 (4.20 Kms)</t>
  </si>
  <si>
    <t>WSDIM-PP-21-1411</t>
  </si>
  <si>
    <t xml:space="preserve">W/R road Missan Wadi to T.D.R Mirwah road via Qazi Noor Muhammad Leghari, Ghulam Ali Leghari, Saleh Faqeer Mir Jat i/c approach Bypass road Missan Nandhi mile 0/0-3/7 (6.24 Kms) </t>
  </si>
  <si>
    <t>WSDIM-PP-21-1412</t>
  </si>
  <si>
    <t>Reconditioning of road Mashak Hoti Timore road i/c Lashari village mile 0/0-7/4 (12.00 Kms)</t>
  </si>
  <si>
    <t>WSDIM-PP-21-1413</t>
  </si>
  <si>
    <t>Reconditioning of road from Mall Khan Thebo to Old Mirabad via Muhabbat Shah i/c link Soomar Khaskheli mile 0/0-7/4 (12.00 kms)</t>
  </si>
  <si>
    <t>WSDIM-PP-21-1414</t>
  </si>
  <si>
    <t>Reconditioning of link road from Tando Adam - Mirpurkhas road to Yousuf Narejo via Murad Balouch Siddique Baloch, Piyaro Khaskheli, Saleh Khaskheli, Chacho Mall mile 0/0-7/4 (12.00 Kms)</t>
  </si>
  <si>
    <t>WSDIM-PP-21-1415</t>
  </si>
  <si>
    <t>Reconditioning Tando Adam road to village Suleman Palli, village Mitho Mirjat, village Ibrahim Shah, village Madan Mirjat, village Ghulam Nabi Shah, village Khair Shah via Pannah Shah road approch Barecha mile 0/0 - 7/4 (12.00 Kms)</t>
  </si>
  <si>
    <t>WSDIM-PP-21-1416</t>
  </si>
  <si>
    <t>Reconditioning of link road from village Shahnawaz Muhajir to Tando Adam road and in village Allah Rakhio Pathan i/c village Allahyar Lund, Tayab Thebo, Ghulam Qadir Thebo, village Ibrahim Thebo and village Ali Sher Muhajir mile 0/0 - 7/4 (12.00 Kms) (with 1-1/2" Thick Carpet with Paver Machine)</t>
  </si>
  <si>
    <t>WSDIM-PP-21-1417</t>
  </si>
  <si>
    <t>Reconditioning of link road from Hyderabad - Mirpurkhas road to Tando Allahyar Mirwah road via Haji Muhammad Ali Halepoto, Haji Hashim Kakepoto, Pir Ghulam Muhammad Qureshi, Mubarak Jarwar i/c Shadman Jarwar mile 0/0- 7/4 (12.00 Kms)</t>
  </si>
  <si>
    <t>WSDIM-PP-21-1418</t>
  </si>
  <si>
    <t>Reconditioning of link road from Haji Wali Muhammad Dars near Haji Karim Dars to Piyaro Lund road via Ali Khan Jarwar, Mevo Khaskheli, Khuda Bux Mari, Daim Khaskheli, Bashir Babar mile 0/0-7/4 (12.00 Kms)</t>
  </si>
  <si>
    <t>WSDIM-PP-21-1419</t>
  </si>
  <si>
    <t>Reconditioning of link road from Tando Allahyar Mirwah road to Wangi Mori Saindad Deeshak road via Jarar Thebo, Hanif Leghari, i/c Juman Otho mile 0/0-7/4 (12.00 Kms)</t>
  </si>
  <si>
    <t>WSDIM-PP-21-1420</t>
  </si>
  <si>
    <t>Reconditioning of link road from Mian Chamber road to Mira Khori Minor via Saeed Khan Laghari, Haji Muhammad Khan Lund to Dad Jarwar to Zahoor Minor Mureed Mori mile 0/0-7/4 (12.00 Kms)</t>
  </si>
  <si>
    <t>WSDIM-PP-21-1421</t>
  </si>
  <si>
    <t>Reconditioning of link road from Chamber road Azizullah Memon Otaque to Sahib Khan Jarwar road via Kouro Daidano, Saleh Solangi, Obhriyo Dars, Mitho Khaskheli mile 0/0-7/4 (12.00 Kms)</t>
  </si>
  <si>
    <t>WSDIM-PP-21-1422</t>
  </si>
  <si>
    <t>Widening / Reconditioning of Asphalt Concrete road from Tando Fazal to Seri road mile 0/0-5/4 (8.80 Kms), Taluka Rural Hyderabad</t>
  </si>
  <si>
    <t>WSDIM-PP-21-1423</t>
  </si>
  <si>
    <t>Reconditioning of Asphalt Concrete road from Hyderabad - Mirpurkhas road at point Rahuki Bus Stop to Hyderabad - Shaikh Bhirkio road via Bhindo Sharif road &amp; Reconditioning of Asphalt Conrete road from Mirpurkhas - Hyderabad road to village Wali Muhammad Khaskeli (6.30 Kms)</t>
  </si>
  <si>
    <t>WSDIM-PP-21-1424</t>
  </si>
  <si>
    <t>Reconditioning of Asphalt Concrete road from Tando Fazal Chowk to village Baksho Leghari (6.00 Kms)</t>
  </si>
  <si>
    <t>WSDIM-PP-21-1425</t>
  </si>
  <si>
    <t>Widening / Reconditioning of road from Ansari Sugar Mill (Hyderbad - Badin road) to Pir Ghulam Rasool (9.00 Kms)</t>
  </si>
  <si>
    <t>WSDIM-PP-21-1426</t>
  </si>
  <si>
    <t>W/R of road from Tando Muhammad Khan - Shaikh Bhirkio road @ point 1/0 mile via Baqar Nizamani (9.25 Kms)</t>
  </si>
  <si>
    <t>WSDIM-PP-21-1427</t>
  </si>
  <si>
    <t>Reconditioning of road from Bulri Shah Karim to Khiryari (4.30 Kms)</t>
  </si>
  <si>
    <t>Approved 
06.10.21</t>
  </si>
  <si>
    <t>WSDIM-PP-21-1428</t>
  </si>
  <si>
    <t>Reconditioning of road from Gharo Mori to Panjtana (6.20 Kms)</t>
  </si>
  <si>
    <t>WSDIM-PP-21-1429</t>
  </si>
  <si>
    <t>Reconditioning of road from TMK - Sujawal road to Syed Qadir Dino Shah via Syed Rafiq Shah Farm (5.90 Kms)</t>
  </si>
  <si>
    <t>WSDIM-PP-21-1430</t>
  </si>
  <si>
    <t>Reconditioning of road from Sujawal road @ mile 23/3 to Bulla Khan Jat mile 0/0-3/6 (6.00 Kms)</t>
  </si>
  <si>
    <t>WSDIM-PP-21-1431</t>
  </si>
  <si>
    <t>Widening &amp; Reconditioning of road from Dumbalo to Chhato Mori mile 0/0-3/0 (4.83 Kms)</t>
  </si>
  <si>
    <t>WSDIM-PP-21-1432</t>
  </si>
  <si>
    <t>Improvement of road from Dumbalo to Kapri Mori mile 0/0-7/0 (11.263 Kms)</t>
  </si>
  <si>
    <t>WSDIM-PP-21-1433</t>
  </si>
  <si>
    <t>Improvement of road from Matli Tando Ghulam Ali at mile 3/7 Saleh Soomro Bagh to Haroo Talpur (9.65 Kms)</t>
  </si>
  <si>
    <t>WSDIM-PP-21-1434</t>
  </si>
  <si>
    <t>Improvement of road from Chhato Mori to Rajo Khanani Degri road via Ghulam Muhammad Arain mile 0/0-7/0 (11.26 Kms)</t>
  </si>
  <si>
    <t>WSDIM-PP-21-1435</t>
  </si>
  <si>
    <t>Improvement of Road from Golarchi Sim Nala Chak No. Oil Field Road Garhari (9.50 Kms)</t>
  </si>
  <si>
    <t>WSDIM-PP-21-1436</t>
  </si>
  <si>
    <t>Improvement of road from Bhugra Memon to Dargah Shaikh Kariyo via Model village Golo Mandhro and Roopa Mari (7.50 Kms) (Phase-I)</t>
  </si>
  <si>
    <t>WSDIM-PP-21-1437</t>
  </si>
  <si>
    <t>Improvement of road from Kario Ghanwar i/p T.M.Khan Sim Nala to 70 Mori (9.40 Kms)</t>
  </si>
  <si>
    <t>WSDIM-PP-21-1438</t>
  </si>
  <si>
    <t>Improvement of road from Shadi Large to Signal Chak  20.00 Kms and Qabili Chak Taluka Tando Bago (8.80 Kms)</t>
  </si>
  <si>
    <t>WSDIM-PP-21-1439</t>
  </si>
  <si>
    <t xml:space="preserve">Improvement of road from Ali Bandar road to village Pagaro Ghulam Rasool Chandio via General Sir Anjam (8.80 Kms) </t>
  </si>
  <si>
    <t>WSDIM-PP-21-1440</t>
  </si>
  <si>
    <t>Improvement of road from Matli Tando Ghulam Ali at mile 6/4 Shesh mile to Akram Wah mile (11.26 Kms)</t>
  </si>
  <si>
    <t>WSDIM-PP-21-1441</t>
  </si>
  <si>
    <t>(A) Improvement of road from Matli Tando Ghulam Ali at mile 2/1 Jara Water Stop to Mara Wah mile 0/0-4/3 (7.00 Kms)
(B) Improvement of road from Hyderabad - Badin at mile 25/0 Baran Mori to Shanani Mori mile 0/0-1/3 (2.21 Kms)</t>
  </si>
  <si>
    <t>WSDIM-PP-21-1442</t>
  </si>
  <si>
    <t>Improvement / Construction of Road from Nawab Saifuddin Leghari to Peeral Mori via Tharoo Dull mile 0/0- 3/1 (5.028 Kms)</t>
  </si>
  <si>
    <t>WSDIM-PP-21-1443</t>
  </si>
  <si>
    <t>Improvement of road from Rajo Khanani Talhar road to Mehro Bhurgari i/c link to Dewani Faqeer (10.00 Kms)</t>
  </si>
  <si>
    <t>WSDIM-PP-21-1444</t>
  </si>
  <si>
    <t>Improvement of road from Saeedpur to Dabahro (11.66 Kms)</t>
  </si>
  <si>
    <t>WSDIM-PP-21-1445</t>
  </si>
  <si>
    <t>Improvement of road from Dabahro to Ghulam Shah i/c link to Khadaro (12.06 Kms)</t>
  </si>
  <si>
    <t>WSDIM-PP-21-1446</t>
  </si>
  <si>
    <t>Improvement of road from Tando Bago Talhar road to Shah Turail road i/c Mirzo Dalwani (12.06 Kms)</t>
  </si>
  <si>
    <t>WSDIM-PP-21-1447</t>
  </si>
  <si>
    <t>Improvement / Construction of road from Tando Ghulam Ali road to Arab Khaskheli i/c link to Jani Jalalani &amp; Umer Jaskani Mile 0/0 - 6/0 (9.66 Kms)</t>
  </si>
  <si>
    <t>WSDIM-PP-21-1448</t>
  </si>
  <si>
    <t>Improvement of road from Khorwah to Mirpur Bathoro road (7.00 Kms) (12ft to 18ft) (With 2" Asphalt Concrete)</t>
  </si>
  <si>
    <t>WSDIM-PP-21-1449</t>
  </si>
  <si>
    <t>Improvement / Construction of road from Khorwah - Mirpur Bathoro road at point 4.00 Kms (Ghungro  Sim Nala) to village Haseeb Lashari &amp; Qaim Khan Rind (5.00 Kms) (12ft) (With 1-1/2" Thick Permixed Carpet)</t>
  </si>
  <si>
    <t>WSDIM-PP-21-1450</t>
  </si>
  <si>
    <t>Improvement / Construction of road from Badin - Sujawal road at Buxal Brohi to Chak No. 22 via village Ramzan Lund. Allah Bachayo Mallah, Parsoo Kolhi, Ali Hassan Nohrio, Muhammad Khan Brohi, Hassan Chandio (16.00 Kms) (12ft) (With 1-1/2" Premixed Carpet)</t>
  </si>
  <si>
    <t>WSDIM-PP-21-1451</t>
  </si>
  <si>
    <t>Widening / Reconditioning of link road from Chach jahan Khan - Mian Usman Quba road @ 5.00 Kms to village Haji Ali Muhammad Jat Warri (7.30 Kms)</t>
  </si>
  <si>
    <t>WSDIM-PP-21-1452</t>
  </si>
  <si>
    <t>Reconditioning of link road from Chuhar Jamali Chahch Jahan Khan road village Ladiyoon to Kothi (8.60 Kms)</t>
  </si>
  <si>
    <t>WSDIM-PP-21-1453</t>
  </si>
  <si>
    <t>Reconditioning of link road from Chachjahan Khan - Mian Usman Quba road @ 1.42 Km to village Jaffar Boohar via Moosa Pathan (7.00 Kms)</t>
  </si>
  <si>
    <t>WSDIM-PP-21-1454</t>
  </si>
  <si>
    <t>Reconditioning of link road from Bathoro Sujawal road Dari Mori to Village Jarr i/c Links (7.00 Kms)</t>
  </si>
  <si>
    <t>WSDIM-PP-21-1455</t>
  </si>
  <si>
    <t>Rehabilitationing of road from Amra Stop Sujawal Bathoro to village Shahnawaz Khan Leghari (7.00 Kms)</t>
  </si>
  <si>
    <t>WSDIM-PP-21-1456</t>
  </si>
  <si>
    <t>Maintenance &amp; Rehabilitation of Inter-City Road / Streets of Taluka Mirpur Bathoro (7.00 Kms)</t>
  </si>
  <si>
    <t>WSDIM-PP-21-1457</t>
  </si>
  <si>
    <t>Improvement / Construction of road from Makli - Thatta Bypass road mile 3/1 (R/S) along Sim Drain to villae Allah Jurio Gandhro (Charan Memon) road mile 0/0-5/3 (8.60 Kms)</t>
  </si>
  <si>
    <t>WSDIM-PP-21-1458</t>
  </si>
  <si>
    <t>Rehabilitation / Construction of Road from Gharo-Sakro road mile 7/2 (Lait Stop) to Coastal Highway via village Mathino Rind and Moosa Khaskheli road (10.00 Kms)</t>
  </si>
  <si>
    <t>WSDIM-PP-21-1459</t>
  </si>
  <si>
    <t>Rehabilitation / Construction of road from Shahpur to Dhandhari via Udasi road (6.20 Kms)</t>
  </si>
  <si>
    <t>WSDIM-PP-21-1460</t>
  </si>
  <si>
    <t>Improvement of Road from Thatta - Hyderabad National Highway to village Raju Nizamani (5.00 Kms)</t>
  </si>
  <si>
    <t>WSDIM-PP-21-1461</t>
  </si>
  <si>
    <t>Widening / Reconditioning of road from 105 Mori via Maher Mitho Shaikh to connect Gharo Keti Bunder road (20.30 Kms)</t>
  </si>
  <si>
    <t>WSDIM-PP-21-1462</t>
  </si>
  <si>
    <t>Reconditioning of road from Baghan -Keti Bunder road to Sadar Bridge (4.50 Kms)</t>
  </si>
  <si>
    <t>WSDIM-PP-21-1463</t>
  </si>
  <si>
    <t>Improvement of road from DC Office Gopang Centre to Muslim Town road via Garibabad, Sikanderabad, Brohi Chowk, Khosa Chowk upto Indus Highway i/c various sreets (7.5 Kms)</t>
  </si>
  <si>
    <t>WSDIM-PP-21-1464</t>
  </si>
  <si>
    <t xml:space="preserve">Improvement / Construction of roads in District Jamshoro </t>
  </si>
  <si>
    <t>Approved 
23.11.21</t>
  </si>
  <si>
    <t>WSDIM-PP-21-1465</t>
  </si>
  <si>
    <t>Improvement of road from Main Road Khuda-ke-Basti road to Garaho Goth via Main Bazar Bihar Colony &amp; various streets (5.00 Kms) i/c M/S</t>
  </si>
  <si>
    <t>WSDIM-PP-21-1466</t>
  </si>
  <si>
    <t xml:space="preserve">Improvement of roads of Taluka Thano Bula Khan as under:
(I) Road From Sarri To Mole Via Baradani Khaskheli Mile 0/0-15/5 
(II) Road From Thano Ahmed Khan To Guru Balpuri, Ashram Via Dau Dam i/c Causeway Of Nai Mithree Mile 0/0-7/2 (11.00 Kms)
</t>
  </si>
  <si>
    <t>WSDIM-PP-21-1467</t>
  </si>
  <si>
    <t>Rehabilitation of road Indus Highway (Old alignment-Sendoz Road) Dual Carriageway (2.00 Kms)</t>
  </si>
  <si>
    <t>WSDIM-PP-21-1468</t>
  </si>
  <si>
    <t>Improvement of road from Unerpur village to Zardari Mori via Chara via Budhapur Back to Zardari Mori i/c M/S (7.24 Kms)</t>
  </si>
  <si>
    <t>WSDIM-PP-21-1469</t>
  </si>
  <si>
    <t xml:space="preserve">Improvement / Construction of roads of Taluka Manjhand:
(i) Indus Highway to village Tangyani via Shah Awais village Golara, village Qaim Khan Khoso &amp; Mureedani i/c M/S mile 0/0-11/4 (18.507 Kms) 
(ii) Indus Highway to Qubi via Faqeer Bux Fanani Khoso, i/c M/S mile 0/0-4/6 (7.64 Kms)
</t>
  </si>
  <si>
    <t>WSDIM-PP-21-1470</t>
  </si>
  <si>
    <t>Improvement / Reconditioning of link road i/c Solar Lights from Indus Highway near Kotri Phattak to Babbar Stop i/c M/S @ mile 0/0-2/0 (3.22 Kms)</t>
  </si>
  <si>
    <t>WSDIM-PP-21-1471</t>
  </si>
  <si>
    <t>Improvement of road from Khuhara Rice Mill to Taluka Hospital via Tower Chowk Mehar City i/c Drain (3.00 Kms)</t>
  </si>
  <si>
    <t>WSDIM-PP-21-1472</t>
  </si>
  <si>
    <t>Rehabilitation of road from Indus Highway to Bughia Service Goli Marr road i/c Drain &amp; Meer Hassan Chowk to K.N Shah Bypass along Paving Blocks Both Side of road (1.66 Kms)</t>
  </si>
  <si>
    <t>WSDIM-PP-21-1473</t>
  </si>
  <si>
    <t>Improvement of road from Sita K.N Shah Road to K.N Shah Sindhi Butira road via Raman Khoso &amp; Eisa Machi &amp; Mallah  Muhalla at Sita road to Gabari village, Rahib Rind village, along approach to Sukhpur Shaikh (12.87 Kms)</t>
  </si>
  <si>
    <t>WSDIM-PP-21-1474</t>
  </si>
  <si>
    <t>Improvement of road from Kakar Piaro road to Muhab Ali Junejo via Andryan Taga &amp; Danger village road ( 10.66 Kms)</t>
  </si>
  <si>
    <t>WSDIM-PP-21-1475</t>
  </si>
  <si>
    <t>Construction / Improvement of road from Sita Piaro road to Hussain Arain via Ameer Bux Khoso village i/c Phatak to Gorar Street &amp; Bundo Chowk to Prechared Canal &amp; Memon Muhalla School to Prechared Canal (4.80 Kms)</t>
  </si>
  <si>
    <t>WSDIM-PP-21-1476</t>
  </si>
  <si>
    <t>Improvement of road from Mehar Gahi road to village Mangwani via Raza Mohammad Rind connecting village Khondi &amp; village Qazi Arif mile 0/0-7/4 in portions connecting villages mile 0/0-2/4 i/c Masonary Structure</t>
  </si>
  <si>
    <t>WSDIM-PP-21-1477</t>
  </si>
  <si>
    <t xml:space="preserve">Improvement of road from Indus Highway to village Poracho connecting village Mubarak Khoso mile 0/0-2/2 connecting mile 0/0-3/0 i/c Masonary Structure </t>
  </si>
  <si>
    <t>WSDIM-PP-21-1478</t>
  </si>
  <si>
    <t>Construction / Improvement of road from Burira to Meer Muhammad village via Rahoja &amp; Bego Dero village mile 0/0-6/3 (10.26 Kms)</t>
  </si>
  <si>
    <t>WSDIM-PP-21-1479</t>
  </si>
  <si>
    <t>W/R of road from Indus Highway to Choukhandi via Ali Bux Junejo village Towards Boriri village i/c Paver Block &amp; Drain (4.83 Kms)</t>
  </si>
  <si>
    <t>WSDIM-PP-21-1480</t>
  </si>
  <si>
    <t>Improvement of Road from Indus Highway Baridaro to Bothro i/c Construction of road village Jani Chandio Kamalpur UC Bothro (17.70 Kms)</t>
  </si>
  <si>
    <t>WSDIM-PP-21-1481</t>
  </si>
  <si>
    <t>Improvement of road from Indus Highway to village Rais Ali Bux via Khondi (10.00 Kms)</t>
  </si>
  <si>
    <t>WSDIM-PP-21-1482</t>
  </si>
  <si>
    <t>Improvement of road from Shah Panjo Phattak Kisho Chandio road to Mehar Aghamani road link to Bali Shah Masonary Structure (10.00 Kms)</t>
  </si>
  <si>
    <t>WSDIM-PP-21-1483</t>
  </si>
  <si>
    <t>W/R of Road from Phuliji Dawach Road to L.S Bund and Improvement of road from Phulji Dawach road to village Piaro Arain via village Pir Tarho via village Qazi Pir Muhammad via village Sher Muhammad Dawach and village Lashkari Brohi and Construction of Paving Block / Drainage of above mentioned villages (7.86 Kms)</t>
  </si>
  <si>
    <t>WSDIM-PP-21-1484</t>
  </si>
  <si>
    <t>Improvement of road from Johi-Wahi Pandi road to Rasool Bux Jamali via Pario Jamali, Noor Muhammad Jamali, M. Ali Jamali, Fazal Jamali (9.60 Kms)</t>
  </si>
  <si>
    <t>WSDIM-PP-21-1485</t>
  </si>
  <si>
    <t>Improvement of road from Thariri Jado Shaheed - Phulji village road to village Bahadur Naich i/c road to village Bachal Jamali, Naban Darogho, Kharwani Jamali and Ustad Meeral Jamali (6.60 Kms)</t>
  </si>
  <si>
    <t>WSDIM-PP-21-1486</t>
  </si>
  <si>
    <t>Improvement of road from Wahi Pandhi road to Haleli (8.20 Kms)</t>
  </si>
  <si>
    <t>WSDIM-PP-21-1487</t>
  </si>
  <si>
    <t>Widening / Reconditioning of road from Walwani Chodagi to Tharri Jado Shaheed via Phulji village (8.50 Kms)</t>
  </si>
  <si>
    <t>WSDIM-PP-21-1488</t>
  </si>
  <si>
    <t>Improvement of road from Bhan Johi road to village Chapper Jamali via Dingree (6.80 Kms)</t>
  </si>
  <si>
    <t>WSDIM-PP-22-1469</t>
  </si>
  <si>
    <t>W/R Construction of road from N.H.Way Rain Shakh to connect Sakrand Mehrabpur road via Trighat Mori Pir Paryal Shah &amp; Khamiso Chandio and others road (17.60 Kms)</t>
  </si>
  <si>
    <t>Approved 
06.05.21</t>
  </si>
  <si>
    <t>WSDIM-PP-22-1470</t>
  </si>
  <si>
    <t>Reconditioning of road from Tando Muhammad Khan Bulri Shah Karim Dadoon Mohib Mirbahar Abdul Rehman Soomro road (15.30 Kms) i/c approach of connecting Mulaakatiar Jhirk road</t>
  </si>
  <si>
    <t>WSDIM-PP-22-1471</t>
  </si>
  <si>
    <t>Reconditioning of road from Seri Pinyari Path road to Suleman Soomro road (7.64 Kms)</t>
  </si>
  <si>
    <t>WSDIM-PP-22-1472</t>
  </si>
  <si>
    <t>W/R of road from Khipro to Umerkot via Ghulam Nabi Shah road (75.00 Kms) (with Asphalt Surface)</t>
  </si>
  <si>
    <t>WSDIM-PP-22-1473</t>
  </si>
  <si>
    <t>Reconditioning of road from Mureed Hotel to Jhando Mari via Photo Khaskheli Bithan Mori mile 0/0-7/4 (12.00 Kms)</t>
  </si>
  <si>
    <t>Approved 
19.05.22</t>
  </si>
  <si>
    <t>WSDIM-PP-22-1474</t>
  </si>
  <si>
    <t>Reconditioning of road from Tando Allahyar Tando Adam road Ismail Lund via Allah Warayo Mijat, Kehar Khan Lund Nizamani Farm mile 0/0-2/5 (4.00 Kms)</t>
  </si>
  <si>
    <t>WSDIM-PP-22-1475</t>
  </si>
  <si>
    <t>Reconditioning of road from Tando Allahyar Tando Adam road to Piyaro Lund stop via Yar Muhammad Thebo, Wanhyal Thebo and Bachal Nagar mile 0/0-10/ 1 (16.30 Kms) (1 ½ Thick Asphalt)</t>
  </si>
  <si>
    <t>WSDIM-PP-22-1476</t>
  </si>
  <si>
    <t>Reconditioning of road from Tando Allahyar Tando Adam road to Peer Khadro via Bachal Sand Muhammad Hayat Laghari, Muhammad Yaqoob Kaimkhani mile 0/0-3/7 (6.20 Kms) (1 ½ Thick Asphalt)</t>
  </si>
  <si>
    <t>WSDIM-PP-22-1477</t>
  </si>
  <si>
    <t>Reconditioning of road from Mirpurkhas Tando Adam road to connect Tando Allahyar Tando Adam via Pannah Shah, Darya Khan Mirjat, Syed Bachal Shah, Sawali Mehkani, Jumoo Waryah and Anwar Shah mile 0/0-6/6 (10.86 Kms) (1 ½ Thick Asphalt)</t>
  </si>
  <si>
    <t>WSDIM-PP-22-1478</t>
  </si>
  <si>
    <t>Reconditioning of road from Dasori link road to Tayyab Thebo Hazoor Bux Thebo via Habib House, Soothar House mile 0/0-1/2 (2.00 Kms) (1 ½ Thick Asphalt)</t>
  </si>
  <si>
    <t>WSDIM-PP-22-1479</t>
  </si>
  <si>
    <t>Reconditioning of road from Tando Allahyar Nasarpur road to Muhammad Hassan Khaskheli via Pir Muhammad Chachal mile 0/0-2/1 (3.40 Kms) ( (1 ½ Thick Asphalt)</t>
  </si>
  <si>
    <t>WSDIM-PP-22-1480</t>
  </si>
  <si>
    <t>Reconditioning / Construction of roads in various UC / Wards of Taluka Sakrand, Nawabshah &amp; Kazi Ahmed (25.90 Kms)</t>
  </si>
  <si>
    <t>WSDIM-PP-22-1481</t>
  </si>
  <si>
    <t>Improvement / Construction road from Luwari Shreef to connect Kadhan Seerani road via village Ishque Samoon (10.00 Kms) (Phase-I 0.0-6.0 Kms)</t>
  </si>
  <si>
    <t>WSDIM-PP-22-1482</t>
  </si>
  <si>
    <t xml:space="preserve">W/R of road from Tando Allahyar to Mirwah road at Belaro Shakh Stop mile 0/0-20/4 (33.00 Kms) (18' to 24' with 2" Asphlt Concrete) </t>
  </si>
  <si>
    <t>WSDIM-PP-22-1483</t>
  </si>
  <si>
    <t>W/R of road from Shahdadpur to Gupchani road mile 0/0-19/3 (31.00 Kms)</t>
  </si>
  <si>
    <t>WSDIM-PP-22-1484</t>
  </si>
  <si>
    <t>W/R of road from Shahdadpur to Khadro via Barhoon road @ mile 3/2 + 440-17/5 (23.00 Kms)</t>
  </si>
  <si>
    <t>WSDIM-PP-22-1485</t>
  </si>
  <si>
    <t>Reconditioning of road from Gharo Keti Bunder road  @ Sakro Branch to village Khair Muhammad Rind, Lal Muhammad Rind, (8.00 Kms)</t>
  </si>
  <si>
    <t>WSDIM-PP-22-1486</t>
  </si>
  <si>
    <t>Reconditioning of road from Baghan to Jeety Kharo Chaan via Sajanwari (25.00 Kms)</t>
  </si>
  <si>
    <t>WSDIM-PP-22-1487</t>
  </si>
  <si>
    <t>Reconditioning  of  road  from  Darya  Khan  Mari road to Imam Bux Mari, Haji Jhando Mari, Dargha Samon Shah mile 0/0-1/7 (3.00 Kms)</t>
  </si>
  <si>
    <t>WSDIM-PP-22-1488</t>
  </si>
  <si>
    <t>W/R of road from Tando Allahyar Mirwah road to Qazi Noor Muhammad 0/0-1/4 (2.40 Kms)</t>
  </si>
  <si>
    <t>WSDIM-PP-22-1489</t>
  </si>
  <si>
    <t>W/R of Jhudo Nabisar road (18.00 Kms)</t>
  </si>
  <si>
    <t>WSDIM-PP-22-1490</t>
  </si>
  <si>
    <t>W/R of road of Samaro Kot Ghulam Muhammad road (15.40 Kms)</t>
  </si>
  <si>
    <t>WSDIM-PP-22-1491</t>
  </si>
  <si>
    <t>W/R of Samaro Umerkot road Mile 0/0 - 24/7 (40.00 Kms)</t>
  </si>
  <si>
    <t>WSDIM-PP-22-1492</t>
  </si>
  <si>
    <t>W/R of road Nawabshah - Sanghar road @ 3 Water Stop to Jam Sahib 0.00 - 19.00 Kms</t>
  </si>
  <si>
    <t>WSDIM-PP-22-1493</t>
  </si>
  <si>
    <t>Dualization / W/R of road from N'shah Sanghar road to connect 60th Mile Town (0.0-17.50 Kms)</t>
  </si>
  <si>
    <t>WSDIM-PP-22-1494</t>
  </si>
  <si>
    <t>W/R of road from Kadhan to Ali Bandar road 25.74-44.25 Kms + 18.50 Kms</t>
  </si>
  <si>
    <t>WSDIM-PP-22-1495</t>
  </si>
  <si>
    <t>W/R of road from Tando Bago Jhudo road from 4.40 - 40.0 = 35.00 Kms</t>
  </si>
  <si>
    <t>WSDIM-PP-22-1496</t>
  </si>
  <si>
    <t>Improvement of road from Pangrio Wango road mile 0/0-14/3 (23.00 Kms)</t>
  </si>
  <si>
    <t>WSDIM-PP-22-1497</t>
  </si>
  <si>
    <t xml:space="preserve">Improvement of road from Naukot to Nabisar via Noohato mile 0/0-27/4 (44.00 Kms) </t>
  </si>
  <si>
    <t>WSDIM-PP-22-1498</t>
  </si>
  <si>
    <t>W/R of road from Ali Bunder to Diplo road mile 0/0-36/2 (58.00 Kms)</t>
  </si>
  <si>
    <t>WSDIM-PP-22-1499</t>
  </si>
  <si>
    <t>Improvement of road from Naukot Mithi road to Sufi Lachman Das mile 0/0 - 3/1 (5.00 Kms)</t>
  </si>
  <si>
    <t>WSDIM-PP-22-1500</t>
  </si>
  <si>
    <t>Widening / Reconditioning of road from Naukot Mithi road to Piloro Stop (20.00 Kms)</t>
  </si>
  <si>
    <t>WSDIM-PP-22-1501</t>
  </si>
  <si>
    <t xml:space="preserve">Rehabilitation of Inter-City Road / Paving Block various streets of Thatta City i/c Drain Nali </t>
  </si>
  <si>
    <t>WSDIM-PP-22-1502</t>
  </si>
  <si>
    <t>Reconditioning / Constrcution of various roads in UC's of Bet Mahar, Keti Bandar, Bhagan Mehal Buhara, TC Garho, Maher, Girnar and Indo (31.80 Kms)</t>
  </si>
  <si>
    <t>WSDIM-PP-22-1503</t>
  </si>
  <si>
    <t>Reconditioning / Construction of various roads in UC's of TC Ghorabari, Jaradali, Khan, Gulel, Doomani, Juna. Ghulamullah, Karampur and Kaghan (32.80 Kms)</t>
  </si>
  <si>
    <t>WSDIM-PP-22-1504</t>
  </si>
  <si>
    <t>Rehabilitation of road from 45-RD to village Muhkimuddin Solangi Kharor (3.50 Kms)</t>
  </si>
  <si>
    <t>Total Improvement (On-Going)</t>
  </si>
  <si>
    <t>IMPROVEMENT (NEW)</t>
  </si>
  <si>
    <t>WSDIM-PP-22-1505</t>
  </si>
  <si>
    <t xml:space="preserve">Widening of Railway Underpasses in Larkana City (03 Nos.)
</t>
  </si>
  <si>
    <t>WSDIM-PP-22-1831</t>
  </si>
  <si>
    <t>Reconditioning of road from Mahi Wah Bridge to Hasu Daho mile 0/0-4/0</t>
  </si>
  <si>
    <t>WSDIM-PP-22-1832</t>
  </si>
  <si>
    <t>Reconditioning of road from Ubauro to Wasti Jeewan Shah mile</t>
  </si>
  <si>
    <t>WSDIM-PP-22-1506</t>
  </si>
  <si>
    <t>Repair of road from Indus Highway Habibullah Morr to Indus Bazar, mile 0/0-11/0 (17.70 kms)</t>
  </si>
  <si>
    <t>WSDIM-PP-22-1507</t>
  </si>
  <si>
    <t>W/R &amp; Construction of road from Hub Power Plant road (village Haji Shah Baig) to Hawksbay road village Mubarak mile 0/0-4/1 (6.60 Kms)</t>
  </si>
  <si>
    <t>WSDIM-PP-22-1508</t>
  </si>
  <si>
    <t>Reconditioning of road from Govt. High School Mirzapur to Munamabad Unar, Nareja &amp; Faqeer jo goth 11 KMs</t>
  </si>
  <si>
    <t>WSDIM-PP-22-1509</t>
  </si>
  <si>
    <t>Reconditioning of road from Jahangir Asad Solangi Residence Bado City up to Ratodero Jacobabad road at Police Picket @ pour 7 KMs</t>
  </si>
  <si>
    <t>WSDIM-PP-22-1510</t>
  </si>
  <si>
    <t>Reconditioning of road from Ratodero Jacobabad road to village Sher Khan Khakhrani remaining work, Rec: of road from Sukkur Larkana road to Khaliq Dine ji Waandh @ Mangria 3 KMs, Rec: of road from Indus Highway to Bakhu Siyal up to Habib Sangro, Rec: of road from Indus Highway Thriri stop to village Dhareja 5 KMs, Rec: of road from Indus highway to village Bashir Khakhrani, Rec: of Ratodero Jacobabad road to village Hyder Khakhrani &amp; Rec: of road from Hoti Wahan to Jhali Band, Rec: of road from Ali Muhammad Chang road to village Halepota.</t>
  </si>
  <si>
    <t>WSDIM-PP-22-1511</t>
  </si>
  <si>
    <t>Rehabilitation of various streets / Mohallahs of Hyderi Town i/c M. Structure (Paver work 60 MM)</t>
  </si>
  <si>
    <t>WSDIM-PP-22-1512</t>
  </si>
  <si>
    <t>Rehabilitation of various streets / Mohallahs of Empire Town i/c M. Structure (Paver work 60 MM)</t>
  </si>
  <si>
    <t>WSDIM-PP-22-1513</t>
  </si>
  <si>
    <t>Rehabilitation of road from Larkana Bhains Colony to connect Jhurio Chandio road (Dual Carriageway)</t>
  </si>
  <si>
    <t>WSDIM-PP-22-1514</t>
  </si>
  <si>
    <t>Reconditioning of road from Kamber Ratodero road to connect Kamber Miro Khan road via Meena (7.20 KMs)</t>
  </si>
  <si>
    <t>WSDIM-PP-22-1515</t>
  </si>
  <si>
    <t>Reconditioning of road from Larkana Miro Khan road to Umar Jatoi via Imdad Khan Leghari (2.60 KMs) and Garhi Khairo road village Jeeand Jarwar</t>
  </si>
  <si>
    <t>WSDIM-PP-22-1516</t>
  </si>
  <si>
    <t>Reconditioning of roads, village Deen Muhammad to Zamir Shah via Abdul Hakeem Brohi and Haqdad Brohi, Ratodero Byepass to village Aitbaar Khan Chandio, village Gul Bahar to village Zulfiqar Ali via village Moula Bux Leghari</t>
  </si>
  <si>
    <t>WSDIM-PP-22-1517</t>
  </si>
  <si>
    <t>Widening / Reconditioning of road from Khanpur Mahar to Sardar Garh (Mile 0/0-15/0 - 24.14 KM) asphalt i/c Bypass from Lund Bazar road along Sardar Garh road (Mile 0/0-1/2) asphalt UC Kandlo Taluka Khangarah District Ghotki (Widening 24 ft &amp; Dual Carriage road)</t>
  </si>
  <si>
    <t>WSDIM-PP-22-1518</t>
  </si>
  <si>
    <t>(a) Rehabilitation of Sangrar road to village Nawazo Mangrio (b) Reconditioning of road from Ghulam Bund Sangrar road to Bhiro via Nawaz Mangrio Mile 0/0-3/1. (c) Rehabilitation of road Arore City to Dodanko , Kotri to Qadir Bux Quba to Pir Koko 8 KMs</t>
  </si>
  <si>
    <t>WSDIM-PP-22-1519</t>
  </si>
  <si>
    <t>Reconditioning of roads 3 units of Taluka Kingri (A) Reconditioning of road from NHA Dribmehar Shah to Wadaro Muhammad Hassan with paving block via ustad naseer faqeer narejo, road, Taluka Kingri District Khaipur (B) Reconditioning of road from Asian road @ Point Mari Petrol Pump to Sanaullah Chodgi via Asian road Chandio minor Master Dur Muhammad Meitlo Hassu Kanhar (C) Reconditioning of road from Khaipur Pir jo Goth road to Kingri Nako via Lodra &amp; Degree College Pir jo Goth Taluka Kingri</t>
  </si>
  <si>
    <t>WSDIM-PP-22-1520</t>
  </si>
  <si>
    <t>Reconditioning of road Mehrabpur from Sialabad Phatak to Noor Muhammad Haji</t>
  </si>
  <si>
    <t>WSDIM-PP-22-1521</t>
  </si>
  <si>
    <t>Reconditioning of road from Kotri Muhammad Kabir to Khan Wahan</t>
  </si>
  <si>
    <t>WSDIM-PP-22-1522</t>
  </si>
  <si>
    <t>Reconditioning of road from Dewan Minor to Saindad Jalbani</t>
  </si>
  <si>
    <t>WSDIM-PP-22-1523</t>
  </si>
  <si>
    <t>Widening / Reconditioning of road from Kotri Muhammad Kabir to Mehrabpur and Saeed Khan Khusk to Lundi Jamali Arz Muhammad Khokhar</t>
  </si>
  <si>
    <t>WSDIM-PP-22-1524</t>
  </si>
  <si>
    <t>Reconditioning / Construction of road from Mehran Highway to connect Nathiyani road via village Imam Bux Zardari (Sono Zardari) Gohram Brohi I/C Approaches 0.0-4.40 KMs</t>
  </si>
  <si>
    <t>WSDIM-PP-22-1525</t>
  </si>
  <si>
    <t>W/R / Construction of road village Haji Khan Jiskani, Haji Ghous Mohd Shah, Nabi Bux Kako, Ameer Bux Detho, Taluka Qazi Ahmed</t>
  </si>
  <si>
    <t>WSDIM-PP-22-1526</t>
  </si>
  <si>
    <t>Reconditioning of road from Perumal Tando Mitha Khan via 18 Mile to village Tharoo Khaskheli road. 0.0-10.0 KMs</t>
  </si>
  <si>
    <t>WSDIM-PP-22-1527</t>
  </si>
  <si>
    <t>Reconditioning of road from Khahi to Girhor Sharif road Additional More Kolhi to village Qazi Humayoon road 0.0-5.0 KMs</t>
  </si>
  <si>
    <t>WSDIM-PP-22-1528</t>
  </si>
  <si>
    <t>Improvement of roads from Tando Adam Bhit Shah road to village Sanjar Khan Junejo road (2.60 kms) with 2" Thick Asphalt surface, village Alam Khan Baloch road (1.10kms) With 1-1/2" Thick Asphalt Surface, From Tando Adam Bith Shah road to Tando Adam Khando road via K-2 farm (4.50 Kms) with 1-1/2" thick Asphalt surface (8.20 Kms)</t>
  </si>
  <si>
    <t>WSDIM-PP-22-1529</t>
  </si>
  <si>
    <t>Improvement of roads from Tando Adam Odero Lal road to Tando Adam Khando road via Ismail Rahu &amp; Haji Sand (4.30 Kms) with 1-1/2" Thick Asphalt Surface. from Tando Adam Odero Lal road to Wahab Shah via village Choudary Habibullah (6.70 Kms) with 1-1/2" Thick Asphalt Surface (11.00 Kms)</t>
  </si>
  <si>
    <t>WSDIM-PP-22-1530</t>
  </si>
  <si>
    <t>Improvement / Construction of link road From Tando Adam Jhol road to village Siddique Umrani via Bobar Shakh road i/c approaches to Nazar Muhammad Malokhani, Haji Khanan Malokhani &amp; Qadiro Malokhani road (7.70 Kms) Phase-1, (3.30 Kms) with 1-1/2 Thick Asphalt surface, Improvement of roads of Various Steets in Jatia Town Ward No. 1,2,3, Shahdadpur with Paver Block i/c Drain (2.00 Kms) 5.30 Kms</t>
  </si>
  <si>
    <t>WSDIM-PP-22-1531</t>
  </si>
  <si>
    <t>Improvement of road from Shahdadpur Gupchani road mile 14/4 to village Habibulalh Kerio upto Chowdagi via Ghulam Keerio (6.40 Kms) with 1-1/2" thick Ashplat surface, from Shahdadpur Maldasi road to Ghanwar Khan Rind, Allah Bux Khaskheli, Piyaro Malang &amp; village Aleem Khashkheli (4.20 Kms) With 1-1/2" thick ashpalt surface 10.60 Kms</t>
  </si>
  <si>
    <t>WSDIM-PP-22-1532</t>
  </si>
  <si>
    <t>Widening / Reconditioning / Construction of various roads in NA-219, District Mirpurkhas</t>
  </si>
  <si>
    <t>WSDIM-PP-22-1533</t>
  </si>
  <si>
    <t>Improvement of road from Samaro to Shoki Mal Mari (12 KMs)</t>
  </si>
  <si>
    <t>WSDIM-PP-22-1534</t>
  </si>
  <si>
    <t>Improvement of road from Nabisar Thar to Nabisar road (13 KMs)</t>
  </si>
  <si>
    <t>WSDIM-PP-22-1535</t>
  </si>
  <si>
    <t>Improvement of road from Bodar from to Noor Muhammad Halepoto water (Tel Soofi Minor) (7 KMs)</t>
  </si>
  <si>
    <t>WSDIM-PP-22-1536</t>
  </si>
  <si>
    <t>Improvement of road from Paka Mori to Padhrio Farm (06 KMs)</t>
  </si>
  <si>
    <t>WSDIM-PP-22-1537</t>
  </si>
  <si>
    <t>Improvement of road from old Shadi Palli to Bhugra stop (09 KMs)</t>
  </si>
  <si>
    <t>WSDIM-PP-22-1538</t>
  </si>
  <si>
    <t>Reconditioning / Construction Hyderabad Mirpurkhas road to village Haji Lakha Dino Kori approach Hyderabad Mirpurkhas road Lohri Mor via Latifabad Chowk to Missan Wadi</t>
  </si>
  <si>
    <t>WSDIM-PP-22-1539</t>
  </si>
  <si>
    <t>Reconditioning of link road from Kapoor Mori Saleem Gujjar road to Mullakatiar road (11.00 KMs)</t>
  </si>
  <si>
    <t>WSDIM-PP-22-1540</t>
  </si>
  <si>
    <t>Improvement of road from Gulab Leghari to Saban Dasti road 0.0-10.50 KMs</t>
  </si>
  <si>
    <t>WSDIM-PP-22-1541</t>
  </si>
  <si>
    <t>Improvement / Construction of road from Matu Tando Ghulam Ali @ Mile 16/2 to village Dino Khaskheli via Yaqoob Sheedi Mile 0/0-4/4" 7.0 KMs</t>
  </si>
  <si>
    <t>WSDIM-PP-22-1542</t>
  </si>
  <si>
    <t>Improvement / Construction of roads in Taluka Manjhand &amp; Sehwan District Jamshoro (7.81 KMs)</t>
  </si>
  <si>
    <t>WSDIM-PP-22-1543</t>
  </si>
  <si>
    <t>W/R road from Kotpull to Shadi Dhodhan via Ramzan Brohi village Soomar Mallah, Chuttal Solangi Mile (2" thick Asphalt)</t>
  </si>
  <si>
    <t>WSDIM-PP-22-1544</t>
  </si>
  <si>
    <t>Reconditioning of love lane bridge on Manghopir road and connected roads of the bridge</t>
  </si>
  <si>
    <t>WSDIM-PP-22-1545</t>
  </si>
  <si>
    <t>Reconditioning of road from Moladad to village Nawazo Jageer via Ahmed Hayat via Shadi Khan Jakhrani (06 KMs)</t>
  </si>
  <si>
    <t>WSDIM-PP-22-1546</t>
  </si>
  <si>
    <t>Reconditioning of Tangwani-Jaffrabad road &amp; to Connect villages Bhoro Khoso-Ali Baig Malik upto Hafeezullah Khoso road 13km (Asphalt)</t>
  </si>
  <si>
    <t>WSDIM-PP-22-1547</t>
  </si>
  <si>
    <t>Reconditioning of road from Agha Farm @ Police Check Post to Golo Dero 0/0 - 6/0 (10km)</t>
  </si>
  <si>
    <t>WSDIM-PP-22-1548</t>
  </si>
  <si>
    <t>Reconditioning of road from Garhi Yasin - Sheranpur road to Nim 0/0 - 6/2 (9.60km)</t>
  </si>
  <si>
    <t>WSDIM-PP-22-1549</t>
  </si>
  <si>
    <t>Reconditioning of road from Ibrahim Shah to Hayat Wah via Jan Muhammad Markhiyani 0/0 - 6/0 (9.60km)</t>
  </si>
  <si>
    <t>WSDIM-PP-22-1550</t>
  </si>
  <si>
    <t>Reconditioning of road from Sukkur , Larkana road Daro to Allah Dudani Mergapur 0/0 - 6/0 (9.60km)</t>
  </si>
  <si>
    <t>WSDIM-PP-22-1551</t>
  </si>
  <si>
    <t>W/R of road from Garhi Yasin to Sukkur, Larkana road - 1/2 - 1/7 - 7/6 - 9/0</t>
  </si>
  <si>
    <t>WSDIM-PP-22-1552</t>
  </si>
  <si>
    <t>Rehabilitation of various streets / Mohallahs of Sachal Town i/c M. Structure (Paver work 60 MM)</t>
  </si>
  <si>
    <t>WSDIM-PP-22-1553</t>
  </si>
  <si>
    <t>W/R of road from Larkana Miro Khan road to connect Larkana Arija Phero road</t>
  </si>
  <si>
    <t>WSDIM-PP-22-1554</t>
  </si>
  <si>
    <t>Rehabilitation of various streets of Doctors Colony opposite SIUT (Paver work 60 MM), Doctors Colony opposite ZTBL (Paver work 60 MM)</t>
  </si>
  <si>
    <t>WSDIM-PP-22-1555</t>
  </si>
  <si>
    <t>Rehabilitation of main road of Professor Colony i/c various streets (Gate No. 1) (Paver work 60 MM)</t>
  </si>
  <si>
    <t>WSDIM-PP-22-1556</t>
  </si>
  <si>
    <t>Reconditioning / Construction of various roads in Taluka Warah</t>
  </si>
  <si>
    <t>WSDIM-PP-22-1557</t>
  </si>
  <si>
    <t>Reconditioning / Construction of various roads in Taluka Kamber</t>
  </si>
  <si>
    <t>WSDIM-PP-22-1558</t>
  </si>
  <si>
    <t>Improvement of road from Ubuaro to Wasti Jewan Shah 10 KMs Repairing Road</t>
  </si>
  <si>
    <t>WSDIM-PP-22-1559</t>
  </si>
  <si>
    <t>Recondtioning / Construction of road from Nara Canal Bridge to village Taj Muhammad Chandio Approach to Makhano Khan Bhayo Younis Sial hoat Khan Bhayo Ali Sher Jalbani &amp; Nazeer Ahmed Bhayo Peer Bux Jalbani Sahib Khan jalbani Taluka Mipur Mathelo District Ghotki</t>
  </si>
  <si>
    <t>WSDIM-PP-22-1560</t>
  </si>
  <si>
    <t>Reconditioning of road From Daharki road to village Sanko Taluka Daharki District Ghotki 0/0-3/0</t>
  </si>
  <si>
    <t>WSDIM-PP-22-1561</t>
  </si>
  <si>
    <t>Reconditioning of Road from Khanpur Mahar road to Khangarh bypass to Ali Mahar connect to Beriri Mathelo Road Mile 0/0-5/0</t>
  </si>
  <si>
    <t>WSDIM-PP-22-1562</t>
  </si>
  <si>
    <t>Reconditioning of road from Naro Bagh Chowk to via Bunbly connect to Shahpur road Mile 0/0-2/4 (4.00 KMs)</t>
  </si>
  <si>
    <t>WSDIM-PP-22-1563</t>
  </si>
  <si>
    <t>Reconditioning / Construction of road from village Gamro to Haji Molodi and Kari Pul via village Muhammad Pur enclosed various links</t>
  </si>
  <si>
    <t>WSDIM-PP-22-1564</t>
  </si>
  <si>
    <t>Reconditioning / Construction of road from Peeral Sanghar Bund Minor to Sadiq Lakhan Dingro wah via Chhato Mirani, Raees Muhammad Lakhan, Mitho Chachar and Ghulam Hussain Chachar enclosed various links</t>
  </si>
  <si>
    <t>WSDIM-PP-22-1565</t>
  </si>
  <si>
    <t>Reconditioning / Construction of roads from Muhammad Yousuf Chachar to Abdul Khair via Ghulam Haider Chachar, Salam Chachar and enclosed various links</t>
  </si>
  <si>
    <t>WSDIM-PP-22-1566</t>
  </si>
  <si>
    <t>Reconditioning / Widening of road from Adilpur to Muhammad Pur</t>
  </si>
  <si>
    <t>WSDIM-PP-22-1567</t>
  </si>
  <si>
    <t>Reconditioning / Construction of road from Khonhara Bus Stop to village Ali Bux Shahani via Achi Masjid Muhammad Umar Memon Tando Phatak enclosed various links</t>
  </si>
  <si>
    <t>WSDIM-PP-22-1568</t>
  </si>
  <si>
    <t>Reconditioning / Rehabilitation of road from old National Highway at Therhi Sim Nala towards Baigmaji-Palah road including Zulifqar Abad, Dawoo Goth, Ramzan Mirbahar, village Palah upto village Naich (Reach one) Reconditioning &amp; Rehabilitation of road village Nazeer Mastoi via Babarloi Town, Kalar Goth upto village Mahi Khan Jatoi, Ali Nawaz Jatoi, Sabal Khan Jatoi &amp; Hafeezullah Jatoi including Masonry Structure &amp; Paver Block (Reach two) Drainage &amp; Paver scheme of village Wali Muhammad Mallah, village Raina, Shaikh Muhalla, Manganhar &amp; Phulpota (Reach three)</t>
  </si>
  <si>
    <t>WSDIM-PP-22-1569</t>
  </si>
  <si>
    <t>Rehabilitation of road from Kunb - Jagir road Jhango stop via village Dhorai Babar, rehabilitation of road from Faqeerabad road to Kunb-Chudaho road via village Tanwari Sim Nala</t>
  </si>
  <si>
    <t>WSDIM-PP-22-1570</t>
  </si>
  <si>
    <t>Rehabilitation of road from Chudaho Fatehpur road to Sono Khan Gopang rehabilitation of road from Darri Kansra road to vilage Shambani via village Rahim Bux Wassan, rehabilitation of road from Wali Muhammad Bhatti Phul to Jiskani Phull Parallal Ali Bahar Wah</t>
  </si>
  <si>
    <t>WSDIM-PP-22-1571</t>
  </si>
  <si>
    <t>Reconditioning of road from Khairpur Shadi Shaheed road, Construction of road from Faiz Bux Wah to Hussainabad Naro Dhoro via Hub Ali Machine, Sim Nala and Mushtaque Arain</t>
  </si>
  <si>
    <t>WSDIM-PP-22-1572</t>
  </si>
  <si>
    <t>Rehabilitation of road from Mirwah Canal to village Moosa Malik connecting old National Highway, construction of road from Kunb Byepass to Grid Station via Ali Gul Chandio</t>
  </si>
  <si>
    <t>WSDIM-PP-22-1573</t>
  </si>
  <si>
    <t>Improvement / Reconditioning of road from Hindiyari to Matt. (8.00 km) and Improvement &amp; Reconditioning of road from Hindiyari to Mehran Highway via Bagh Bachra (5.0 km)</t>
  </si>
  <si>
    <t>WSDIM-PP-22-1574</t>
  </si>
  <si>
    <t>Improvement / Reconditioning of road from Nandhi Thari to Tando Mir Ali via Malik Chowdagi Mehran Highway (11.0 km)</t>
  </si>
  <si>
    <t>WSDIM-PP-22-1575</t>
  </si>
  <si>
    <t>Improvement / Reconditioning of road from Mehran Highway Pir Ashaabi Thari Mehrabpur road via Alah Dino Aamur (8.0 km) and improvement &amp; Reconditioning of road fro Thari Bozdar road to Tali Dubi (8.0 km)</t>
  </si>
  <si>
    <t>WSDIM-PP-22-1576</t>
  </si>
  <si>
    <t>Reconditioning of road from Sobhodero city to Gambat Agra road via Thatti Nareja road (9.0km)</t>
  </si>
  <si>
    <t>WSDIM-PP-22-1577</t>
  </si>
  <si>
    <t>1. Reconditioning of road 3 units of Taluka Sobhodero roads (11.5 km). (a) From Hingorja Sami road to Bachal Shah (3.0 km) (b) From Ranipur Sobhodero road to Vilage Qaiser khan Shahani (1.5 km) (c) From Sagyoon Thano road to village Dost Muhammad Channa, village Surhio Mallah to Sagyoon city via Dargah lorho Sharif and village Waryial shah, Vilalge Chutto Fakir Luck and Syed Nawaz Ali Shah (6.5 km)</t>
  </si>
  <si>
    <t>WSDIM-PP-22-1578</t>
  </si>
  <si>
    <t>Reconditioning of road from Khuhra Ripri @ Saidi point to village Ghulam Akbar Jatoi via Gada Hussain Jatoi, Malang Magrio, Jan Muhammad Mangi / Arbab Channa &amp; Sakhi Narejo</t>
  </si>
  <si>
    <t>WSDIM-PP-22-1579</t>
  </si>
  <si>
    <t>Reconditioning / Construction of road from Lal Qumber, Gulu Siyal upto Dost Muhammd Junejo via Muhammad Ismail Khuryo and Sadiq Kalhoro</t>
  </si>
  <si>
    <t>WSDIM-PP-22-1580</t>
  </si>
  <si>
    <t>Reconditioning / Construction of road from Razi Dero Baharo road at point Noor Muhammad Khuhro to village Khanan Narejo / Kamrad Ghulam Nabi Narejo / Usman Narejo</t>
  </si>
  <si>
    <t>WSDIM-PP-22-1581</t>
  </si>
  <si>
    <t>W/R / Construction of road from Khuhra to Gambat &amp; Govt. Primary School Khuhra to National Highway</t>
  </si>
  <si>
    <t>WSDIM-PP-22-1582</t>
  </si>
  <si>
    <t>Reconditioning of road from Sanaullah Choudhry to Mahesar Wada via Koh Wali Muhammad Ali Saen Dino Maitlo and Ghulam Murtaza Maitlo to Khabra Chowk</t>
  </si>
  <si>
    <t>WSDIM-PP-22-1583</t>
  </si>
  <si>
    <t>Rehabilitation of road from Pir jo goth Hadal Shah @ point Abul Wah to village Fatehullah Ghumro, Zamir Ghumro and Karam Khan Jalbani road.</t>
  </si>
  <si>
    <t>WSDIM-PP-22-1584</t>
  </si>
  <si>
    <t>Widening / Reconditioning of road from Economic Zone Jeha Masjid road to @ point Talo Police Picket to village Waryo Phulpoto, Construction of road from Luqman bridge to Channa Pul via Siming village and Channa Village road</t>
  </si>
  <si>
    <t>WSDIM-PP-22-1585</t>
  </si>
  <si>
    <t>Rehabilitation of road from Pir Muhammad Narejo to village Mangan Ujjan &amp; Drib Mahar Shah City Portion / road Works asphalt and with paving block</t>
  </si>
  <si>
    <t>WSDIM-PP-22-1586</t>
  </si>
  <si>
    <t>Rehabilitation of road from Shaikh Mohoai to Khan Muhammad Phulpoto road Mahesar wada City Portion internal Mohallah Hamadullah Mehasar and Zahoor Ahmed Maitlo road work asphalt and with paving block</t>
  </si>
  <si>
    <t>WSDIM-PP-22-1587</t>
  </si>
  <si>
    <t>Rehabilitation of road from Bhindo Faiz Muhammad Narejo to village Almani Narejo via Asadullah Narejo and City Portion Kot Mir Muhammad and road from Construction Odha village and point Mehmood Mori to Shattan Shah via Muhammad Pinyal Mor Jatoi road work asphalt and with paving block</t>
  </si>
  <si>
    <t>WSDIM-PP-22-1588</t>
  </si>
  <si>
    <t>Reconditioning of road from National Highway to village Fazal Shah, Mango road to Jhuda Bux Buriro, Tharu Shah road to Sanwal Bhutto via Wali Muhammad Vistro, National Highway to Jeando Kalhoro, Shah Cotton Factory to Pinjal Memon and Tharu Shah road to village Gul Muhammad Dhounro, Taluka Bhiria District N.Feroze</t>
  </si>
  <si>
    <t>WSDIM-PP-22-1589</t>
  </si>
  <si>
    <t>Reconditioning of road from Mithiani Tharu Shah road to Koreja Bhan, Dalepota to village Khuda Bux Siyal, Dalepota to village Lutuf Panhwar, Muhammad Bux Abro, village Suleman Sahito via Malik Mohallah to Police Picket Mithiani 10 KMs</t>
  </si>
  <si>
    <t>WSDIM-PP-22-1590</t>
  </si>
  <si>
    <t>Reconditioning of road from Mithiani Naushahro Feroze road to Bhurnd via Abran 8 KMs</t>
  </si>
  <si>
    <t>WSDIM-PP-22-1591</t>
  </si>
  <si>
    <t>Reconditioning of road from Chalo Chandio to Wanghani stop, Phul Darya Khan Mari road to village Muhammad Idrees Memon, Phul Pad Edan to Allah Rakhio Mari, Auditorium to village Lal Bux Lund Naushahro Feroze 10 KMs</t>
  </si>
  <si>
    <t>WSDIM-PP-22-1592</t>
  </si>
  <si>
    <t>Reconditioning / Construction of road T.M.C.H.M Khoja and T.M.C old Nawabshah</t>
  </si>
  <si>
    <t>WSDIM-PP-22-1593</t>
  </si>
  <si>
    <t>Reconditioning / Construction of road from N.H Way-Kandi Stop to Connect Sakrand-Mehrabpur road, Majeed Keerio Mudd Bunglow road via Vil. Ghulam Hyder Bhutto, Bachal Dahyo, Jam Dahyo, Noo Bhoora, Loung Chandio, Noor Muhammad Rajput, Jumman Khero, Ahmed Din Chandio, Aalh Dad Chandio, Nadir Pathan, Pir Pariyal Shah, Allah Ditto Chandio, Rukooja Unar, Nizamuin Pathan, Dadh and other roads 0.00-22.00 Kms (3.80cm Thick Asphalt concrete)</t>
  </si>
  <si>
    <t>WSDIM-PP-22-1594</t>
  </si>
  <si>
    <t>Reconditioning / Construction of road from Nawabshah-Sakrand road @ Sim Nala to Connect KB Rind road via Sukhpur Railway Station, Jamal Keerio, Ali Akbar Rind, Syed Mnehdi Shah, Ghous Bux Rind, Wali Muhammad Rind, Esso Rind, Ramzan Rind road 0.00-16.00 Kms (3.80Cm Thick carpet with paver machine)</t>
  </si>
  <si>
    <t>WSDIM-PP-22-1595</t>
  </si>
  <si>
    <t>Reconditioning / Construction of road from link road Khar to link road Muqeem Dahri via village Chhattan Mir Dahri and village Ibrahim Dahri and Construction &amp; Repairing of road from Haberi road to village Noor Muhammad Shah via village Mir Khan Otho, village Amb Otho and village Mehmood Otho UC Haberi</t>
  </si>
  <si>
    <t>WSDIM-PP-22-1596</t>
  </si>
  <si>
    <t>Improvement of road from Tando Mitha road @ mile 11/2 L/S to road mehrab Khan Chandio rod 0.0-3.50 km 18" ft with 2" Thick Asphalt surface, Construction of road from Kandiari Perumal road to village Haji Pir Bux Brohi road mile 0.0-0.80 kms, Constuction of various streets of paving Block/Kurb stone including drain Nama worad No. 1 to 12 Sangahr City</t>
  </si>
  <si>
    <t>WSDIM-PP-22-1597</t>
  </si>
  <si>
    <t>Reconditioning of road from Sanghar Khipro Off - Taking road @ Mile 18/6 to Salim Dars via Jan Muhammad More including link village Amb Dars road 0.00-5.00 KM</t>
  </si>
  <si>
    <t>WSDIM-PP-22-1598</t>
  </si>
  <si>
    <t>Reconditioning of road Tayab Dars @ 3.00 KM to 12.00 KM via Gul Muhammad Hingorjo road 12.00 KM 11/2" thick carpet (Paver Machine)</t>
  </si>
  <si>
    <t>WSDIM-PP-22-1599</t>
  </si>
  <si>
    <t>Improvement of Khipro Hathungo road via village Haji Qadir Bux Shar road 0.00-10.00 KM</t>
  </si>
  <si>
    <t>WSDIM-PP-22-1600</t>
  </si>
  <si>
    <t>Reconditioning of link road from Khipro Sindhri to 7 Gee Bypass including link to Hathungo road via Ibrahim Rajar road 0.00 -2.00 KM</t>
  </si>
  <si>
    <t>WSDIM-PP-22-1601</t>
  </si>
  <si>
    <t>Reconditioning of link road from Yamin Hingorjo road to village Muhammad Hayat Chanio via Qazi Mubeen Dars 0.00-6.00 KM, Reconditioning of link road from Khipro Umerkot road to Ding Khahi road 0.00 - 7.00 KM</t>
  </si>
  <si>
    <t>WSDIM-PP-22-1602</t>
  </si>
  <si>
    <t>Reconditioning of road from Tando Adam Bhit Shah road to Hala Shahdadpur road via Kunb Darhoon, Gittar Ahpan, Baran Hazari. Malook Ahpan and Makhan Ahpan road Mile 0/0-7/5 (12.20 KMs) with 1-1/2 thick carpet with paver</t>
  </si>
  <si>
    <t>WSDIM-PP-22-1603</t>
  </si>
  <si>
    <t>Reconditioning of road from Udero Lal Shahdadpur road to Tando Adam Bhit shah road via Muhammad Dero, Sayatan graveyard Jurio Dero &amp; Mithan Dero road mile 0/0-4/0 (6.40)</t>
  </si>
  <si>
    <t>WSDIM-PP-22-1604</t>
  </si>
  <si>
    <t>Reconditioning of road from Tando Adam Udero Lal road to Tando Adam Tando Allahyar road via village Qasim Jan Baloch road mile 0/0-1/0 (6.40 KMs) with 1-1 / 2 thick carpet with paver</t>
  </si>
  <si>
    <t>WSDIM-PP-22-1605</t>
  </si>
  <si>
    <t>Reconditioning / Construction of road from Haji Abdul Hakeem Shoro to Kairo Kaloi i/c link Rasool Bux Bozdar, Mureed Khan Bozdar &amp; Sher Khan Bozdar road mile 0/0-4/7 330 (7.90)</t>
  </si>
  <si>
    <t>WSDIM-PP-22-1606</t>
  </si>
  <si>
    <t>W/R of link road from Shahdadpur - Gupchani road to village Din Muhammad Khoso Mile 0/0-2/4 (4 KMs) (18 ft) 1-1/2 Thick asphalt</t>
  </si>
  <si>
    <t>WSDIM-PP-22-1607</t>
  </si>
  <si>
    <t>W/R of link road from Sarhari - Saeedabad road via Ali abad road to village Mahar Ali Zardari, Jhando Khan Zardari, Hassan Ali Zardari road mile 0/0-2/3 (3.80 KMs) (18 ft) 1-1/2 Thick asphalt</t>
  </si>
  <si>
    <t>WSDIM-PP-22-1608</t>
  </si>
  <si>
    <t>Reconditioning of road from Shahpur Chakar - Chowdagi road Mile 2/4-5/5 (5.0 KMs) (18 ft) 1-1/2 Thick asphalt</t>
  </si>
  <si>
    <t>WSDIM-PP-22-1609</t>
  </si>
  <si>
    <t>W/R of Maqsoodo Rind - Gul Muhammad Leghari road Mile 0/0-7/1 (11.40 KMs) (18 ft) 1-1/2 Thick Carpet</t>
  </si>
  <si>
    <t>WSDIM-PP-22-1610</t>
  </si>
  <si>
    <t>Reconditioning of road Taluka Hussain Bux Mari (8 KMs) Unit No. 1 Reconditioning of Nazil Abad road to village Ghulam Rasool Khaskheli Deh 78, UC M Bux Narejo Taluka Hussain Bux Mari Unit No. 2 Reconditioning of road from Mirpurkhas Khan road village Choith Ram via Lakhani Shaikh, Taluka Hussain Bux Mari</t>
  </si>
  <si>
    <t>WSDIM-PP-22-1611</t>
  </si>
  <si>
    <t>Reconditioning of road from Mirpurkhas - Khan Patayoon road to 10 Dari Deh 87 Taluka Hussain Bux Mari (8.50 KMs)</t>
  </si>
  <si>
    <t>WSDIM-PP-22-1612</t>
  </si>
  <si>
    <t>W/R of road from Mirpurkhas - Jhurbi road to Girhore Sharif via Maghan Mor (with asphalt) Length 8.15 KMs</t>
  </si>
  <si>
    <t>WSDIM-PP-22-1613</t>
  </si>
  <si>
    <t>W/R of road from Mirpurkhas Umerkot road to Shadi Palli old (7.7 KMs)</t>
  </si>
  <si>
    <t>WSDIM-PP-22-1614</t>
  </si>
  <si>
    <t>W/R of road from Dargah Sharif Kharoro Syed to connect Umerkot Chore road via Kharoro Charan and Construction of road from Kharoro Charan Khalrai road to village Salik Bajeer. Taluka Umerkot)</t>
  </si>
  <si>
    <t>WSDIM-PP-22-1615</t>
  </si>
  <si>
    <t>Reconditioning of road from Jillani Chowk to new Chore. Taluka Umerkot (3.0 KM) and Reconditioning of road from Umerkot Chhore road to Akheraj District Umerkot</t>
  </si>
  <si>
    <t>WSDIM-PP-22-1616</t>
  </si>
  <si>
    <t>Improvement of road Darelo Mori to Dharino More and Gugh Mori (9 KMs)</t>
  </si>
  <si>
    <t>WSDIM-PP-22-1617</t>
  </si>
  <si>
    <t>Improvement of road from Kunri to Nabisar Thar (12 KMs)</t>
  </si>
  <si>
    <t>WSDIM-PP-22-1618</t>
  </si>
  <si>
    <t>Improvement of road from Gapno Mor to Umerkot Kunri via Talpur Farm (9 KMs)</t>
  </si>
  <si>
    <t>WSDIM-PP-22-1619</t>
  </si>
  <si>
    <t>Improvement of road from Sanwan Khan Rind Stop via Haji Hotel to Nabisar road (10 KMs)</t>
  </si>
  <si>
    <t>WSDIM-PP-22-1620</t>
  </si>
  <si>
    <t>W/R of Nasarpur, Uderolal road to village Choudhry Suleman to Fazlani Mori road Mile 0/0-4/0 (6.40 KMs)</t>
  </si>
  <si>
    <t>WSDIM-PP-22-1621</t>
  </si>
  <si>
    <t>Reconditioning of road from Matiari Nasarpur road to Allah Dino Sand via village Datoo Lorira road Mile 3/2 (5.20 KMs)</t>
  </si>
  <si>
    <t>WSDIM-PP-22-1622</t>
  </si>
  <si>
    <t>W/R of Muhammad Abra Phatak to Tahir Hingoro via Miran Shah road Mile 0/0-4/0 (6.40 KMs)</t>
  </si>
  <si>
    <t>WSDIM-PP-22-1623</t>
  </si>
  <si>
    <t>Reconditioning of Asphalt concrete road from Tando Qaiser via Hussain Khan Thorho to Khair Wah Shaikh Bhirkio road Mile 0/0-3/0 Taluka Rural, District Hyderabad</t>
  </si>
  <si>
    <t>WSDIM-PP-22-1624</t>
  </si>
  <si>
    <t>Reconditioning of road from Sujawal Tando Muhammad Khan road Dargah Bulri Shah Karim Gate to village Wali Muhammad Samoo Deh Pakhyari, Nasir Wah 06 km</t>
  </si>
  <si>
    <t>WSDIM-PP-22-1625</t>
  </si>
  <si>
    <t>Reconditioning of road from Moya Matli road to Mujahid Bridge via village Akbar Rind</t>
  </si>
  <si>
    <t>WSDIM-PP-22-1626</t>
  </si>
  <si>
    <t>Improvement of road from Matli to village Bashir Ahmed Halepoto mile 0/5-4/0 (5.4kms) with Asphalt</t>
  </si>
  <si>
    <t>WSDIM-PP-22-1627</t>
  </si>
  <si>
    <t>Improvement of road from Bashir Ahmed Halepoto village to Phalkara UC-Link road Gul Muhammad Helepoto mile 4/0-8/2with Asphalt</t>
  </si>
  <si>
    <t>WSDIM-PP-22-1628</t>
  </si>
  <si>
    <t>Improvement of road from Khadahro to Sultani Canal Dei (Asphalts)</t>
  </si>
  <si>
    <t>WSDIM-PP-22-1629</t>
  </si>
  <si>
    <t>Improvement of road from Sujawal Badin to Chak No. 2 via Chak No. 58 (village Raees Alsam Arin) alongwith the right bank non inspection path of gunni canal, union council Shaheed Fazil Rahu, District Badin (TST) 12 ft width</t>
  </si>
  <si>
    <t>WSDIM-PP-22-1630</t>
  </si>
  <si>
    <t>Improvement of road from Kario Ghanwar - Machhari road starting point Matli drain to Dargah Sarwar Peer, union council Kario Ghanwar, Taluka Shaheed Fazil Rahu, District Badin (TST) 12 ft width</t>
  </si>
  <si>
    <t>WSDIM-PP-22-1631</t>
  </si>
  <si>
    <t>Rehabilitation / Construction of roads in UC Baghan &amp; Keti Bunder (4.50 KMs)</t>
  </si>
  <si>
    <t>WSDIM-PP-22-1632</t>
  </si>
  <si>
    <t>Rehabilitation / Construction of roads in UC Glrnar, Gulel, Jaradali &amp; Khan (15.00 KMs)</t>
  </si>
  <si>
    <t>WSDIM-PP-22-1633</t>
  </si>
  <si>
    <t>Rehabilitation / Construction of roads in UC Mehar, Mahal, T.C Garho &amp; T.C Ghorabari (8.00 KMs)</t>
  </si>
  <si>
    <t>WSDIM-PP-22-1634</t>
  </si>
  <si>
    <t>Rehabilitation / Construction of roads in UC Doomani, Faqir jo Goth, Bijara &amp; Buhara (6.00 KMs)</t>
  </si>
  <si>
    <t>WSDIM-PP-22-1635</t>
  </si>
  <si>
    <t>Improvement / Construction of road from Indus Highway to village Akro Sharif i/c Masonary Structure mile 0/0-2/4(4.0 Kms) Taluka Kotri</t>
  </si>
  <si>
    <t>WSDIM-PP-22-1636</t>
  </si>
  <si>
    <t>Improvement of Dual Carriageway road (Asphalt) from Phattak Kotri to Allah Wala Chowk (i/c Approches 0/0-2/1 (3.40 km)</t>
  </si>
  <si>
    <t>WSDIM-PP-22-1637</t>
  </si>
  <si>
    <t>Improvement of road from Bareecha Chowk to Abdullah D. Balochvia Latif Chowk Kotri 0/0 to 2.01 km, Construction of road village Abdullah Chawro , Jamshoro 0/0 to 0/6 km, Construction of road from Khanpur Railway Colony to Dargah Syed Natho Shah Mukhari, Kotri 0/0 to 0/6 Km, Improvement of road from old S/ Highway to RBB colony Jamshoro i/c M/s 0/0 to 0/6 km</t>
  </si>
  <si>
    <t>WSDIM-PP-22-1638</t>
  </si>
  <si>
    <t>Rehabilitation of Hijri road from Khatam e Nabuwat chowk to saima twin tower via Madrass Chowk, PS-100</t>
  </si>
  <si>
    <t>Karachi (East)</t>
  </si>
  <si>
    <t>WSDIM-PP-22-1639</t>
  </si>
  <si>
    <t>Reconditioning / Construction of road from Larkana Ratodero road Near Dhamrah to Connect Larkana Meera Khan @ Tharari Bridge 6.50 kms (i/c M. Structure)</t>
  </si>
  <si>
    <t>WSDIM-PP-22-1640</t>
  </si>
  <si>
    <t>Reconditioning of road from Naudero Chowk Larkana to Aqil Protective Band 5.00 kms</t>
  </si>
  <si>
    <t>WSDIM-PP-22-1641</t>
  </si>
  <si>
    <t>Reconditioning from Nazar Railway Phatak to Rice Canal Bridge both side</t>
  </si>
  <si>
    <t>WSDIM-PP-22-1642</t>
  </si>
  <si>
    <t>Reconditioning / Construction of road 2 units (A) from Bangal Khan Chang to Rasool Abad via Amanullah Bhutto, Muhammad Suleman Dahri, Muhammad Yousuf Tanwari, Shambani Baloch, Tunia village to Rasool Abad City (B) from National Highway Rasoolabad to Iqbal Thebo &amp; Ashiq Thebo village, Union Council Rasoolabad Taluka Sobhodero District Khairpur Mirs</t>
  </si>
  <si>
    <t>WSDIM-PP-22-1643</t>
  </si>
  <si>
    <t>Recondition of road from village Bhoonbhatpur to village Shahani including remaining portion of road from Phulpota to Bhoonbhatpur (5.0 KMs)</t>
  </si>
  <si>
    <t>WSDIM-PP-22-1644</t>
  </si>
  <si>
    <t>Reconditioning of Road from Mathelo Moomal jo Mari to Mirpur Mathelo Railway Phatak (10.00 Km)</t>
  </si>
  <si>
    <t>WSDIM-PP-22-1645</t>
  </si>
  <si>
    <t xml:space="preserve">Reconditionoing of Road from Jahanpur to Nao Road National Highway via Piyaro Malhan to Wagni UC Wagni Mile 0/0- 6/0 </t>
  </si>
  <si>
    <t>WSDIM-PP-22-1646</t>
  </si>
  <si>
    <t>Reconditioning of road from Adilpur Khanpur Link road to via Gulzar Mahar to Khanpur Pul connect with Sardar Garh Road (5.00 Km)</t>
  </si>
  <si>
    <t>WSDIM-PP-22-1647</t>
  </si>
  <si>
    <t>Reconditioning of road from Sardargarh to Thori Pul (4.00 Km) UC Kandalo Taluka Khangarh</t>
  </si>
  <si>
    <t>WSDIM-PP-22-1648</t>
  </si>
  <si>
    <t>Reconditioning of Road from Sarhad By-pass to Jam Muhammad Ali Lakhan Pul via Fatehpur (4.8 Km) UC Umer Draho</t>
  </si>
  <si>
    <t>WSDIM-PP-22-1649</t>
  </si>
  <si>
    <t>Reconditioning of road from Johi City to Chhinni FB Band road</t>
  </si>
  <si>
    <t>WSDIM-PP-22-1650</t>
  </si>
  <si>
    <t>Reconditioning of road from Patt Gul Muhammad Qasbo road to Hairo Khan</t>
  </si>
  <si>
    <t>WSDIM-PP-22-1651</t>
  </si>
  <si>
    <t>Reconditioning of road from Qasbo to Mast Kehar Shah Dargah road</t>
  </si>
  <si>
    <t>WSDIM-PP-22-1652</t>
  </si>
  <si>
    <t>W/R / Construction of road from N.H Way to connect Nawabshah Kazi Ahmed road at Chanesar Stop via Dino Shah, Bahadur Chandio, Masti Khan Chandio, Khair Muhammad Rind, Usman Otho other roads Taluka Sakrand &amp; Nawabshah (16.00 Kms) (with 5 cm Thick Asphalt)</t>
  </si>
  <si>
    <t>WSDIM-PP-22-1656</t>
  </si>
  <si>
    <t>W/R of Digri Tando Ghulam Ali road at point Naga Stop to Chutto Madrani via Ghulam Nabi Junejo (11.00 Kms)</t>
  </si>
  <si>
    <t>WSDIM-PP-22-1659</t>
  </si>
  <si>
    <t>W/R of road from Bachal Shah CNG to Yousif Hajano via Dargah Hazrat Ahmed Shah Lakyari connecting National Highway @ Kameja Shakh (12.00 Kms) i/c approaches of villages (2" thick asphalt) (width 24ft)</t>
  </si>
  <si>
    <t>Matiari / Sanghar</t>
  </si>
  <si>
    <t>WSDIM-PP-22-1835</t>
  </si>
  <si>
    <t>Improvement / Construction of various roads of District Tando Allahyar</t>
  </si>
  <si>
    <t>WSDIM-PP-22-1655</t>
  </si>
  <si>
    <t>W/R of road from Thatta to Ghorabari via Pir Patho (41.00 Kms)</t>
  </si>
  <si>
    <t>WSDIM-PP-22-1662</t>
  </si>
  <si>
    <t>Improvement of road from Shikarpur Jaggan Sultankot (30.00 Kms)</t>
  </si>
  <si>
    <t>WSDIM-PP-22-1663</t>
  </si>
  <si>
    <t>Reconditioning of road from Chamber to Hyderabad Gulab Laghari Shaikh Bhirkio road via Miran Khori i/c links to village Adbul Rehman Memon, Riaz Memon &amp; Muhamamd Khan Zaur 0.00-18.00 Kms</t>
  </si>
  <si>
    <t>WSDIM-PP-22-1664</t>
  </si>
  <si>
    <t>Reconditioning of road from Sanghar Jamrao Head road to Waheed Kiyani &amp; Chak No,12 road 0.0-15.00 Kms with 1-1/2“ thick asphalt concrete</t>
  </si>
  <si>
    <t>WSDIM-PP-22-1836</t>
  </si>
  <si>
    <t>Reconditioning of road from Sultankot Mian Jo Goth link to Channa Distry Bridge road.</t>
  </si>
  <si>
    <t>WSDIM-PP-22-1665</t>
  </si>
  <si>
    <t>Recondioning / Construction of road from Ghaghar Phattak Pak Land road to Alyan, Achar, Sallar village (10.00 Kms)</t>
  </si>
  <si>
    <t>WSDIM-PP-22-1666</t>
  </si>
  <si>
    <t>W/R of road from Afghan Basti to Fine City i/c Link via Angara Goth mile 0/0-4/3 (7.00 Kms)</t>
  </si>
  <si>
    <t>WSDIM-PP-22-1668</t>
  </si>
  <si>
    <t>W/R of road from Old National Highway @ Point Layari Stop to Majeed Kanta connected Sorah Choundiko road via Adham Sultan road mile 0/0-16/6 (22.00 Kms)</t>
  </si>
  <si>
    <t>WSDIM-PP-22-1669</t>
  </si>
  <si>
    <t>Reconditioning / Construction of road from Garho Ghorabari road 132 Mori to Udesi via Dhandari (15.00 Kms)</t>
  </si>
  <si>
    <t>WSDIM-PP-22-1670</t>
  </si>
  <si>
    <t>Improvement / Construction of road from Saddar Pull to Dhandari (14.00 Kms)</t>
  </si>
  <si>
    <t>WSDIM-PP-22-1837</t>
  </si>
  <si>
    <t>Improvement / Construction of road from Girhore Sharif to Mustafabad</t>
  </si>
  <si>
    <t>WSDIM-PP-22-1838</t>
  </si>
  <si>
    <t>Rehabilitation of road from Mehar Bypass road to Qazi Arif village and Construction of road from Qaim Jatoi to village Qazi Abdul Majeed connecting Kothi Sodari Ahmed Khan Chabro</t>
  </si>
  <si>
    <t>WSDIM-PP-22-1839</t>
  </si>
  <si>
    <t>Reconditioning of road from Trimor to Al-Noor Sugar Mill (10.00 Kms)</t>
  </si>
  <si>
    <t>WSDIM-PP-22-1673</t>
  </si>
  <si>
    <t>(A) Improvement of road from Sher Shah Soori road to Halipota bridge Shah Bukhari Dargah via Talti i/c Masonary Structure mile  (8.00 Kms) (B) Construction of Road from karampur to village mahi Otho (5.00 Kms)</t>
  </si>
  <si>
    <t>Total Improvement (New)</t>
  </si>
  <si>
    <t>Total Improvement (Ongoing+New)</t>
  </si>
  <si>
    <t>CONSTRUCTION (ON-GOING)</t>
  </si>
  <si>
    <t>WSDCN-PP-20-0144</t>
  </si>
  <si>
    <t>Construction of link road from Ghazi Khan Hingorjo - ADP road to village Tar @ Mile 0/0-8/1 (13.0 Kms) (Revised) (SDG # 9)</t>
  </si>
  <si>
    <t>Approved 
03.08.20</t>
  </si>
  <si>
    <t>WSDCN-PP-06-0005</t>
  </si>
  <si>
    <t>Construction of Sindh Coastal Highway Sakro/  Gaghar Phatak - Keti Bandar - Shah Ghorabari/ Bunder - Ali Bunder (Ghaghar Phatak - Keti Bunder Phase-1) (90.00 Kms) (SDG # 9)</t>
  </si>
  <si>
    <t>Approved 
07.01.07</t>
  </si>
  <si>
    <t>WSDCN-PP-14-0098</t>
  </si>
  <si>
    <t>Construction of Road from Guddu along Patt Feeder Canal  upto RD-109 Shahi Wah upto Border of Balouchistan  Province  mile 0/0-9/0 =90-0 M=144.90 Kms (Taluka Kashmore) (SDG # 9)</t>
  </si>
  <si>
    <t>Approved 
06.06.15</t>
  </si>
  <si>
    <t>WSDCN-PP-17-0308</t>
  </si>
  <si>
    <t>Construction of Thano Ahmed Khan Karchat Center (Kherthar National Park) Thano Bulla Khan mile 0/0-45/0 = 45-0 (M) = 72.45 Kms (Revised) (SDG # 9)</t>
  </si>
  <si>
    <t>Approved 
03.04.18</t>
  </si>
  <si>
    <t>WSDCN-PP-06-0006</t>
  </si>
  <si>
    <t>Construction of Mirpurkhas By pass road connect Hyderabad road Tando Adam road Khan road and Sindhri road with over head bridge near Ratanabad Road Mile 0/0-11/0 (M) = 17.71 Kms (SDG # 9)</t>
  </si>
  <si>
    <t>Approved 
22.02.07</t>
  </si>
  <si>
    <t>WSDCN-PP-20-0145</t>
  </si>
  <si>
    <t>Land Acquisition for Construction of Tando Jam Bye - Pass road along Hyderabad Mirpurkhas road mile 0/0-6/0 (9.66 Kms) (Revised) (SDG # 9)</t>
  </si>
  <si>
    <t>Approved 
12.04.21</t>
  </si>
  <si>
    <t>WSDCN-PP-19-0532</t>
  </si>
  <si>
    <t>Construction / Reconditioning of road from Dhandhi to Khan pur via Thikratho i/c Bye-Pass (25.00 Kms) (SDG # 9)</t>
  </si>
  <si>
    <t>WSDCN-PP-13-0042</t>
  </si>
  <si>
    <t>Construction of road Schemes of Kazi Ahmed at Daulatpur (17.00 Kms) (SDG # 9)</t>
  </si>
  <si>
    <t>Approved 
02.06.14</t>
  </si>
  <si>
    <t>WSDCN-PP-15-0077</t>
  </si>
  <si>
    <t>Construction of link road from Kot Lalu Darya Khan Mari to Mehrabpur via Sangi Minor Road (42.00 Kms) (SDG # 9)</t>
  </si>
  <si>
    <t>Approved 
11.05.16</t>
  </si>
  <si>
    <t>WSDCN-PP-16-0163</t>
  </si>
  <si>
    <t>Construction of road from Bandhari road to village Mogio via Moosa Khan Gabol, Hyder Gabol (19.00 Kms) (SDG # 9)</t>
  </si>
  <si>
    <t>Approved 
24.10.16</t>
  </si>
  <si>
    <t>WSDCN-PP-16-0164</t>
  </si>
  <si>
    <t>Construction of various roads in UCS of Taluka Naseerabad Kamber Warah &amp; Miro Khan . (5.00 Kms) (Phase-I) (SDG # 9)</t>
  </si>
  <si>
    <t>Approved 
18.01.17</t>
  </si>
  <si>
    <t>WSDCN-PP-16-0166</t>
  </si>
  <si>
    <t xml:space="preserve">Construction /W/R of from Larkana New Bus Stand I.P Side of Rice Canal to Naudero Regulator road (17.71 Kms) (SDG # 9) </t>
  </si>
  <si>
    <t>Approved 
08.11.16</t>
  </si>
  <si>
    <t>WSDCN-PP-16-0168</t>
  </si>
  <si>
    <t>Construction of road from Naing Sharif to Negawal village including 500 Rft Prestressed Bridge (10.0 Kms) (SDG # 9)</t>
  </si>
  <si>
    <t>WSDCN-PP-20-0146</t>
  </si>
  <si>
    <t>Construction of Tando Jam Bye Pass road along Hyderabad - Mirpurkhas road (9.66 Kms) (Revised) (SDG # 9)</t>
  </si>
  <si>
    <t>WSDCN-PP-17-0312</t>
  </si>
  <si>
    <t>Construction of Dualization Tando Allahyar Bye Pas road (Northern Side) (6.40 Kms) (Modified) (SDG # 9)</t>
  </si>
  <si>
    <t>Approved 
05.03.18</t>
  </si>
  <si>
    <t>WSDCN-PP-17-0313</t>
  </si>
  <si>
    <t>Construction of road from Larkana Kamber road @ Point Railway Phattak to connect Kamber Wagan road mile 0/0-3/5 (5.83 Kms) (SDG # 9)</t>
  </si>
  <si>
    <t>Approved 
20.10.17</t>
  </si>
  <si>
    <t>WSDCN-PP-06-0009</t>
  </si>
  <si>
    <t>Construction of road from Usman Behan to Chotiaryoon mile 0/0-57/4 (92.57 Kms) (Revised) (SDG # 9)</t>
  </si>
  <si>
    <t>WSDCN-PP-06-0010</t>
  </si>
  <si>
    <t>Construction of road from Mithi to Trighatio (Tagai via Godhgar &amp; Mahayari mile 0/0-31/0 = 31-0 (M) = 50.0 Kms (Revised) (SDG # 9)</t>
  </si>
  <si>
    <t>Approved 
29.05.20</t>
  </si>
  <si>
    <t>WSDCN-PP-19-0534</t>
  </si>
  <si>
    <t>Const: of road from Ali Bunder to Nagarparkar road mile 0/0-129/2 (208.0 Kms) (SDG # 9)</t>
  </si>
  <si>
    <t>Approved 
29.05.07</t>
  </si>
  <si>
    <t>WSDCN-PP-06-0011</t>
  </si>
  <si>
    <t>Construction of road from Tebhre Bhambhro to Saeedao via Dodhar Samoon Road Mile 0/0-53/0 (85.33 Kms) (SDG # 9) (UR Rs. 1976.751 million)</t>
  </si>
  <si>
    <t>Approved 
14.10.06
UR</t>
  </si>
  <si>
    <t>WSDCN-PP-06-0012</t>
  </si>
  <si>
    <t>Construction of road from New Chore to Mendhrejopar mile 0/0-28/4 (45.88 Km) (SDG # 9) (UR Rs. 1073.903 million)</t>
  </si>
  <si>
    <t>Approved 
12.09.06
UR</t>
  </si>
  <si>
    <t>WSDCN-PP-17-0317</t>
  </si>
  <si>
    <t>Construction of road from Indus Highway to Connect kandhkot Thull road along inspection  Path of Shran Minor &amp; Soon Wah (15.00 Kms) (SDG # 9)</t>
  </si>
  <si>
    <t>WSDCN-PP-17-0319</t>
  </si>
  <si>
    <t>Construction of road from Chaheen Manomal to Padidan Station via Ghulam Hussain Gadahi Sachal Dahar and Areeja village road (17.0 Kms) (SDG # 9)</t>
  </si>
  <si>
    <t>Approved 
18.12.17</t>
  </si>
  <si>
    <t>WSDCN-PP-17-0322</t>
  </si>
  <si>
    <t>Construction of Road from Islamkot to Thar Coalfield Blocks VIII, IX, X upto Nagarparkar Road (70 Kms) (SDG # 11)</t>
  </si>
  <si>
    <t>Approved 
06.04.18</t>
  </si>
  <si>
    <t>WSDCN-PP-19-0538</t>
  </si>
  <si>
    <t>Construction of road from F.P Bund to Hairo Khan (15.29 Kms) (SDG # 9)</t>
  </si>
  <si>
    <t xml:space="preserve"> Dadu</t>
  </si>
  <si>
    <t>Approved 
26.02.20</t>
  </si>
  <si>
    <t>WSDCN-PP-19-0542</t>
  </si>
  <si>
    <t>Construction / Improvement of various roads in District Jamshoro (42.10 Kms) (SDG # 9)</t>
  </si>
  <si>
    <t>Approved 
12.11.19</t>
  </si>
  <si>
    <t>WSDCN-PP-19-0566</t>
  </si>
  <si>
    <t>Construction of road from Yaro Lund Soomar Mori road Chato Lund Bridge to village Shahbazabad via Fateh Ali Lund Qaim Lund Sobdar Lund Mohd Bux Lund Allah Ditto Lund Bachal Lund Ghulam Lund and Sheer Muhammad Lund (15.00 Kms) (SDG # 9)</t>
  </si>
  <si>
    <t xml:space="preserve">Ghotki </t>
  </si>
  <si>
    <t>Approved 
12.02.20</t>
  </si>
  <si>
    <t>WSDCN-PP-19-0574</t>
  </si>
  <si>
    <t>Construction of New Bypass road from Kamber Waggan road to Shahdadkot Bypass (7.80 Kms) (SDG # 9)</t>
  </si>
  <si>
    <t>WSDCN-PP-19-0575</t>
  </si>
  <si>
    <t xml:space="preserve">Construction of Shahdadkot to Bypass road from Motorway M-8 to Kamber Shahdadkot road (5.50 Kms) (SDG # 9) </t>
  </si>
  <si>
    <t>Approved 
17.03.20</t>
  </si>
  <si>
    <t>WSDCN-PP-20-0150</t>
  </si>
  <si>
    <t>Construction / Rehabilitation of road from New National Highway near Khairpur Special Economic Zone to Shah Abdul Latif Univeristy Khairpur via Khairpur Tando Masti road i/c Overhead Bridge Over Main Railway Line near Police Training Center (24' FT Wide road) (7.00 Kms) (Revised) (SDG # 9)</t>
  </si>
  <si>
    <t>Approved 
18.10.19</t>
  </si>
  <si>
    <t>WSDCN-PP-20-0151</t>
  </si>
  <si>
    <t>Construction of road from Garhi Khuda Bux Bhutto Ratodero road to Bahman Plot along with Sim Drain (8.00 Kms) 24' wide 2" Asphalt concrete (Revised) (SDG # 9)</t>
  </si>
  <si>
    <t>Approved 
04.12.19</t>
  </si>
  <si>
    <t>WSDCN-PP-19-0582</t>
  </si>
  <si>
    <t>Construction of Additional Carriageway of Larkano Naudero Road mile 3/1-11/0 (12.70 Kms) (I/C M.Structure) (SDG # 9)</t>
  </si>
  <si>
    <t>Approved 
04.12.19
UR</t>
  </si>
  <si>
    <t>WSDCN-PP-19-0584</t>
  </si>
  <si>
    <t>Construction / Reconditioning of various roads in District Larkano (14.10 Kms) (SDG #9)</t>
  </si>
  <si>
    <t>WSDCN-PP-19-0588</t>
  </si>
  <si>
    <t>Construction and Reconditioning of road from National Highway (N-5) Dhabeji Creeks Side at mile 31/0 (50.0 Kms) to connect Port Qasim Dual Carriageway Dhabeji Special Economic Zone (CPEC) (8.00 Kms) (SDG # 9)</t>
  </si>
  <si>
    <t>Approved 
16.07.20
UR</t>
  </si>
  <si>
    <t>WSDCN-PP-20-0153</t>
  </si>
  <si>
    <t>Construction of link road from Kamber-Shahdadkot road to village Chibar Khan Magsi along Warah Canal mile 0/0-3/3 (5.40 Kms) UC Mastoi Taluka Miro Khan (SDG # 9)</t>
  </si>
  <si>
    <t>Approved 
15.03.21</t>
  </si>
  <si>
    <t>WSDCN-PP-20-0154</t>
  </si>
  <si>
    <t>Construction / Improvement of various roads in District Sukkur (42.00 Kms) (SDG # 9)</t>
  </si>
  <si>
    <t>Approved 
09.10.20</t>
  </si>
  <si>
    <t>WSDCN-PP-21-1489</t>
  </si>
  <si>
    <t>Construction / Reconditioning of road from Mouladad road to village Sharbat Mundrani via Ali Hassan Jakhrani, Abdul Rasheed, Mir Khalid Nawaz, Ali Hassan, Sohrab Khan Jan Jakhrani (11.00 Kms)</t>
  </si>
  <si>
    <t>WSDCN-PP-21-1490</t>
  </si>
  <si>
    <t>Construction / Reconditioning of road from Thul Bahoo Khoso road village to Sardar Khan Nindvani via village Haji Faiz M. Khoso, village Hafiz Ali M. Khoso, village Haji Jaffar Sundrani, village Mandov Marheta, village Arsalah Jakhrani, village Raza M. Tanvri, village Usman Marheta, village Jan M. Kandran, UC Tajo Khoso, UC Maloi, Taluka Thull</t>
  </si>
  <si>
    <t>WSDCN-PP-21-1491</t>
  </si>
  <si>
    <t>Construction / Reconditioning of road from village Abdul Ghani Panhwar via Abdul Hayee Sadhayo / Irshad Sarki to Muhammad Amin Brohi (7.00 Kms)</t>
  </si>
  <si>
    <t>WSDCN-PP-21-1492</t>
  </si>
  <si>
    <t>Construction / Reconditioning of road from Miranpur Buriro to village Muhammad Hayat Brohi via Miskan Brohi, Sharbat Brohi, Gul Hassan Brohi, Ferozabad Bulledi (12.00 Kms)</t>
  </si>
  <si>
    <t>WSDCN-PP-21-1493</t>
  </si>
  <si>
    <t>Reconditioning of road from Thull Bahoo road to Allahabad (Manjhipur) via M. Ayuob Khoso. Abdul Qadir Brohi, Muhammad Yousif Khoso, Idressabad, M. Pannah Khoso, Payaro Khoso (8.00 Kms)</t>
  </si>
  <si>
    <t>WSDCN-PP-21-1494</t>
  </si>
  <si>
    <t>Construction / Reconditioning of road Nasir Muhammad Brohi (Jam Khan Khoso) to village Dr. Abdul Jabbar Khan Khoso via Zulfiqar Goloo / Lutufabad / Anisabad / Zarak Brohi / Juman Shah / Nizam Mastoi / Abdul Ghani Khoso and village Ghunai (5.00 Kms)</t>
  </si>
  <si>
    <t>WSDCN-PP-21-1495</t>
  </si>
  <si>
    <t>Construction of road Paver / Tuff Tile at various streets of Jacobabad City Taluka Jacobabad</t>
  </si>
  <si>
    <t>WSDCN-PP-21-1496</t>
  </si>
  <si>
    <t xml:space="preserve">Construction of road from Shahghazi road village Babu Bhangar (6.25 Kms) </t>
  </si>
  <si>
    <t>WSDCN-PP-21-1497</t>
  </si>
  <si>
    <t>Construction / Reconditioning of road from Thul road Laahi Charhi to via village Nasar Muhammad Brohi / village Jaam Khan Khoso / Village Shahnawaz Diyo / Budho Diyo / Village Ghous Bux Mastoi and Meral Purano at Jacobabad (3.00 Kms)</t>
  </si>
  <si>
    <t>WSDCN-PP-21-1498</t>
  </si>
  <si>
    <t>Construction of road UC Bahadurpur village Shahzaman Khoso / Village Shah Murad Brohi / Village Muhammad Brohi / Village Muhammad Khan Khoso / Village Gulab Banglani / Village New Karachi / Village Shoukat Banglani</t>
  </si>
  <si>
    <t>WSDCN-PP-21-1499</t>
  </si>
  <si>
    <t>Construction / Reconditioning of road from Mirpur Buriro upto Sanhri Sarak via village Shabir Buriro / Muhammad Ismail Buriro / Punhal Channa / Allah Wadhayo Channo / Galib Channo &amp; village Sohrab Channo, Taluka Thull (9.00 Kms)</t>
  </si>
  <si>
    <t>WSDCN-PP-21-1500</t>
  </si>
  <si>
    <t>Construction of road from Azizabad upto Darghaai Jakhrani via Manjhi Minor / village Warayo Noonari / Razi Jakhrani / Dosoo Marheto / Rahim Jakhrani &amp; village Beero Jakhrani, Taluka Thull (8.00 Kms)</t>
  </si>
  <si>
    <t>WSDCN-PP-21-1501</t>
  </si>
  <si>
    <t>Construction of Road from Thull Jongal road Moni Stop upto Khan Muhammad Pahore via village Mangho Khan / Rano Pahore / Sameja village and village Shaikh Muhammad Pahore, Taluka Thull (6.75 Kms)</t>
  </si>
  <si>
    <t>WSDCN-PP-21-1502</t>
  </si>
  <si>
    <t>Construction of link road from Railway Phatak to G. Khairo Bypass via Seer with (Ring Band G. Khairo)
Mile 0/0-3/1 (5.00 Kms)</t>
  </si>
  <si>
    <t>Approved 
14.04.22</t>
  </si>
  <si>
    <t>WSDCN-PP-21-1503</t>
  </si>
  <si>
    <t>Construction / Reconditioning of road from Mouladad road to village Ghaibi Khan Mundrani via village Noor Muhammad Jiskani, Pathar Mor, Bhooro Jakhrani, Janhwar Gulwani, Meva Gulwani, Dip village Pinya Sarghani, Sobha Jikhrani (10.50 Kms)</t>
  </si>
  <si>
    <t>WSDCN-PP-21-1504</t>
  </si>
  <si>
    <t>Construction / Reconditioning of road from Noor Wah Bridge to Thull Jacobabad road via village Mehran Brohi, Nepar Gorshani, M. Ayoub Unar \ Syed Zahir Shah, Habibullah Kehar, Raja Khan Khoso, Ashiq Ali Pathan, Zalfiqar Gorshani, Naseer Khan Khoso (10.00 Kms)</t>
  </si>
  <si>
    <t>Approved
31.01.22</t>
  </si>
  <si>
    <t>WSDCN-PP-21-1505</t>
  </si>
  <si>
    <t>Construction of link road from Muhammadpur Bosan road to Ratodero Sher Muhamamd Thahim road via Liaqat Sarghani, Zia Rehman Jakhrani, Ali Hassan Marri, Bhooro Sarghani, Dodo Rozrani (5.75 Kms)</t>
  </si>
  <si>
    <t>WSDCN-PP-21-1506</t>
  </si>
  <si>
    <t>Condruction of road Ahmeden Khan Bangwar link road via Gul Hassan Bangwar upto village Elsi Golo and Construction of road village Mir Ali Muhammad Khan Khoso upto Rasaldar and from Rasaldar road Kaji Laro upto Dothi and link to village Mir Raheem Bux Khoso (9.40 Kms)</t>
  </si>
  <si>
    <t>WSDCN-PP-21-1507</t>
  </si>
  <si>
    <t>Reconstruction of road from Badani road along Chachar Minor via Raees Sijawal and Reconstruction of road from Indus Highway upto City Badani</t>
  </si>
  <si>
    <t>WSDCN-PP-21-1508</t>
  </si>
  <si>
    <t>Reconditioning of road from Chachar Pull upto Chowk Sardar Deen Muhammad Khan Kosh and Reconstruction of road along Adio Wah (14.00 Kms)</t>
  </si>
  <si>
    <t>WSDCN-PP-21-1509</t>
  </si>
  <si>
    <t>Construction of road from Indus Highway to Garhi Tegho and Construction of road village Muqadam Ali Hassan Salzoi Construction of road from Sardar Khan Muhammadani upto village Muqadam Sahto Khan Sabzoi (5.50 Kms)</t>
  </si>
  <si>
    <t>WSDCN-PP-21-1510</t>
  </si>
  <si>
    <t>Reconstruction of road from Kandhkot via Kher Shah upto Shahi Wah (13.25 Kms)</t>
  </si>
  <si>
    <t>WSDCN-PP-21-1511</t>
  </si>
  <si>
    <t>Reconstruction of road from Indus Highway upto village Gul Sher Jakhrani</t>
  </si>
  <si>
    <t>WSDCN-PP-21-1512</t>
  </si>
  <si>
    <t>Construction / Reconditioning of road from Kashmore Minor along Lachhi Wah and various villages upto Sui Line Purani road (8.00 Kms)</t>
  </si>
  <si>
    <t>WSDCN-PP-21-1513</t>
  </si>
  <si>
    <t xml:space="preserve">Reconditioning of road from BS Feeder to Dur Muhammad Nahar via Badani City Internal Road via Jam Mehar Samejo via K.S Ali Bilawal Domki, Gandher via K.K Band </t>
  </si>
  <si>
    <t>WSDCN-PP-21-1514</t>
  </si>
  <si>
    <t>Construction / Reconditioning of link road from Karampur-Magsi road Mandhani point to connect Muhammad Zaman Serki via Noonari Goth &amp; Shabbirabad (8.50 Kms)</t>
  </si>
  <si>
    <t>WSDCN-PP-21-1515</t>
  </si>
  <si>
    <t>Reconditioing of road from Lashkar Khan Suhriyani road to Ahmadan Khan Bhangwar / Mushtaq Khan Bhangwar (11.00 Kms)</t>
  </si>
  <si>
    <t>WSDCN-PP-21-1516</t>
  </si>
  <si>
    <t>Construction of link road from Mehboob Shah road Nalka More Point upto Faiz Wah Jaffarabad road viz Muhammad Ali Khoso, Hussain Bux Brohi, Shah Ali Brohi, Shah Ali Rind, Khairjan Khan Brohi and Khuda Bux Marhito alongwith Inspection Path of Ahmed Raj Wah (12.50 Kms)</t>
  </si>
  <si>
    <t>WSDCN-PP-21-1517</t>
  </si>
  <si>
    <t>Construction / Reconditioning of link road from village Kajlo Khan Jafferi upto village Pahlwan Bapar via Dost Ali Jafferi, Hanif Jafferi and Raza Muhammad village (5.00 Kms)</t>
  </si>
  <si>
    <t>WSDCN-PP-21-1518</t>
  </si>
  <si>
    <t>Construction / Reconditioning of road from Mandhani Chowk to connect Jamal Pull road (8.75 Kms)</t>
  </si>
  <si>
    <t>WSDCN-PP-21-1519</t>
  </si>
  <si>
    <t>Construction / Reconditioning of road from Indus Highway Ali Gohar Brohi Petrol Pump to village Phero Arija, Mehmood Dero, Eidan Khan Brohi, Ghulam Ali Khauhawar, Khedkar, Noor Mohammad Korkani, Sache Dino Kalhoro, Mubarak Chandio, Lund, Kandero Mugheri, Sayed Sardar Shah, Tharo Khan Jagirani, Loung Mugheri approaches</t>
  </si>
  <si>
    <t>WSDCN-PP-21-1520</t>
  </si>
  <si>
    <t>Construction of road from @ village Muhammad Essa Hullio to village Karani mile 0/0-11/0 (17.70 Kms)</t>
  </si>
  <si>
    <t>WSDCN-PP-21-1521</t>
  </si>
  <si>
    <t>Construction of road from @ village Wadha to village Karani mile 0/0-10/0 (16.09 Kms)</t>
  </si>
  <si>
    <t>WSDCN-PP-21-1523</t>
  </si>
  <si>
    <t>Construction of road from New Bypass Larkana Miro Khan to Kamber, Mirokhan road (3.00 Kms)</t>
  </si>
  <si>
    <t>WSDCN-PP-21-1524</t>
  </si>
  <si>
    <t>Construction &amp; Improvement of various road of Taluka Shahdadkot</t>
  </si>
  <si>
    <t>WSDCN-PP-21-1525</t>
  </si>
  <si>
    <t>Reconditioning Of Road From Waggan Warah Road At Point Lalu Raunk To Ghabidero Road @ Point Thori Bijar (7.00 Kms)</t>
  </si>
  <si>
    <t>WSDCN-PP-21-1526</t>
  </si>
  <si>
    <t>Construction / Reconditioning of various roads in Taluka Nasirabad (8.50 Kms)</t>
  </si>
  <si>
    <t>WSDCN-PP-21-1527</t>
  </si>
  <si>
    <t>Reconditioning of various roads in Taluka Warah (19.95 Kms)</t>
  </si>
  <si>
    <t>WSDCN-PP-21-1528</t>
  </si>
  <si>
    <t>Construction of road from Dost Ali Umaid Ali Gopang road to village Sarang Shah Qabristan, along Bank of Sim Nallah (5.0 Kms)</t>
  </si>
  <si>
    <t>WSDCN-PP-21-1529</t>
  </si>
  <si>
    <t>Construction of road from Nara Bagh link road to village Dilshad Gadani (2.50 Kms)</t>
  </si>
  <si>
    <t>WSDCN-PP-21-1530</t>
  </si>
  <si>
    <t>Construction of road from Landiyoon Mahar Nonhdhi to village Kanbir Mahar (4.00 Kms)</t>
  </si>
  <si>
    <t>WSDCN-PP-21-1531</t>
  </si>
  <si>
    <t>Reconditioning of road from Mohdpur to Chak Shahbazpur Taluka Ubauro (12.00 Kms)</t>
  </si>
  <si>
    <t>WSDCN-PP-21-1532</t>
  </si>
  <si>
    <t>Reconditioning of road from Rati to Barota (8.20 Kms)</t>
  </si>
  <si>
    <t>WSDCN-PP-21-1533</t>
  </si>
  <si>
    <t>Reconditioning of road from Daharki to Barota (9.00 Kms)</t>
  </si>
  <si>
    <t>WSDCN-PP-21-1534</t>
  </si>
  <si>
    <t>Widening / Reconditioning of  road from Daharki to Reti upto Narley Minor (6.00 Kms)</t>
  </si>
  <si>
    <t>WSDCN-PP-21-1535</t>
  </si>
  <si>
    <t>Construction of road from National Highway Mirpur Minor Inspection Path to village Noor Muhammad Chijjan, village Bangul Sial, Taluka Mirpur Mathelo (4.00 Kms)</t>
  </si>
  <si>
    <t>WSDCN-PP-21-1536</t>
  </si>
  <si>
    <t>Construction of road from FFC Maso Wah Bridge to Allah Diwayo Lashari approach to Sultan Lashari, Abdullah Malano, Allah Ditto Jalbani &amp; Bagh Ali, Taluka Mirpur Mathelo (4.20 Kms)</t>
  </si>
  <si>
    <t>WSDCN-PP-21-1537</t>
  </si>
  <si>
    <t>Consctruction / Reconditioning of New Metal road from village Pathan Goth to Hekal Patt via Alam Toba Jeewan Garh road Gul Bahar Mangi (17.00 Kms)</t>
  </si>
  <si>
    <t>WSDCN-PP-21-1538</t>
  </si>
  <si>
    <t>Construction of road from Sardargarh Dahar Wah to Izzat Wari via Phullo Malik (10.00 Kms)</t>
  </si>
  <si>
    <t>WSDCN-PP-21-1539</t>
  </si>
  <si>
    <t>Construction of road from Baghsar road to village Jan Muhammad Mahar (8.00 Kms)</t>
  </si>
  <si>
    <t>WSDCN-PP-21-1540</t>
  </si>
  <si>
    <t>Construction of road from Murad Ghoto link road to Bakro Wah, Deh Hussain Beli (2.00 Kms)</t>
  </si>
  <si>
    <t>WSDCN-PP-21-1541</t>
  </si>
  <si>
    <t>Construction of road from Izzat Wari to village Kaman Mahar via Raza Muhammad Mahar and village Aleem Malik ( 8.00 Kms)</t>
  </si>
  <si>
    <t>WSDCN-PP-21-1542</t>
  </si>
  <si>
    <t>Construction of Khadheri Bridge Piling and Construction of road from Khadheri Bridge to Sangi Band alongwith connected roads of various areas (7.60 Kms)</t>
  </si>
  <si>
    <t>WSDCN-PP-21-1543</t>
  </si>
  <si>
    <t>Construction of Bridge Piling at village Lal Muhammad Mahar and connected road of various areas (6.00 Kms)</t>
  </si>
  <si>
    <t>WSDCN-PP-21-1544</t>
  </si>
  <si>
    <t>Construction of road from National Highway to Hussain Kalwar via Mehsro Wah (7.10 Kms)</t>
  </si>
  <si>
    <t>WSDCN-PP-21-1545</t>
  </si>
  <si>
    <t>Construction of road Widening 40ft and Reconditioning alongwith Drainage from both sides from Baiji Chowk NHA to Dua Chowk via Eid Gah Chowk and Shahi Bazar Pano Akil (4.00 Kms)</t>
  </si>
  <si>
    <t>WSDCN-PP-21-1546</t>
  </si>
  <si>
    <t>(A) New Construction of link road Baga Khan Shambani to village Gaji Bux Shambani (5.50 Kms) 
(B) New Construction of link road village Ghulam Sarwar Shambani to Safar Shambani, Ghulam Shambani and Ali Gohar Shambani via Channel RD-186 (4.00 Kms)</t>
  </si>
  <si>
    <t>WSDCN-PP-21-1547</t>
  </si>
  <si>
    <t>Construction of new road from Bhango Shakh to village Noor Muhammad Minhas via enroot villages Meelad Phull, Rahim Bux, Koro Khaskheli, Hakeem Lakhmir Rajpar, Sono Majeedano, Rahmatullah Khan, Sikandar Khaskheli, Haji Kamal Khand @ village Noor Muhammad Minhas</t>
  </si>
  <si>
    <t>WSDCN-PP-21-1548</t>
  </si>
  <si>
    <t>Construction of new road from Hindyari to Village Aliabad via Earoot village Abbasabad, Usman Dasti, Mithal Dasti @ Hindyari Bachrah road (6.00 Kms)</t>
  </si>
  <si>
    <t>WSDCN-PP-21-1549</t>
  </si>
  <si>
    <t>Construction Of Road From Jhanda Shakh / Jhango Road To Village Arbab Ali Wassan, UC Ali Muhammad Machi Road (5.00 Kms)</t>
  </si>
  <si>
    <t>WSDCN-PP-21-1550</t>
  </si>
  <si>
    <t>Construction of road from Village Piyaro Khan Rajper via Abro, Bhatti via Banyo Rajper Zigzag to Kot Shoukat Ali Rajper to Bilal Majeedano via Khaleefo Hisamuddin via Ali Murad Rajper (8.00 Kms)</t>
  </si>
  <si>
    <t>WSDCN-PP-21-1551</t>
  </si>
  <si>
    <t>Construction / Reconditioning Of Road From Mehran Highway At Mungla Naako To Connect Malhar Mangrio Road Via Village Shaman Lashari And Village Muhammad Bux Mojai (9.00 Km)</t>
  </si>
  <si>
    <t>WSDCN-PP-21-1552</t>
  </si>
  <si>
    <t>Construction Of Road From Roshan Ali Mari Along Faiz Ganj Wah Upto Juman Khaskheli Road (3.60 Kms)</t>
  </si>
  <si>
    <t>Approved 
13.10.22</t>
  </si>
  <si>
    <t>WSDCN-PP-21-1553</t>
  </si>
  <si>
    <t>Construction &amp; Reconditioning of Road from Ripri Khuhra Road to Village Khemtia via Village Ali Bux Sarohi &amp; Village Ali Gohar Awan 0/0-7/0 (11.00 Kms)</t>
  </si>
  <si>
    <t>WSDCN-PP-21-1554</t>
  </si>
  <si>
    <t>Construction / Rehabilitation damaged road from Bharo to Mulla Ismail Ja Pir UC Abdul Karim Kharal Taluka Gambat (17.29 Kms)</t>
  </si>
  <si>
    <t>WSDCN-PP-21-1555</t>
  </si>
  <si>
    <t>Construction / Reconditioning of Road Village Sultan Ahmed Siyal to Village Ali Muhammad Mubejo via Village Lahano Khan Siyal via Tatri Minor UC Bhanbhri and UC Dangeja (8.50 Kms)</t>
  </si>
  <si>
    <t>WSDCN-PP-21-1556</t>
  </si>
  <si>
    <t xml:space="preserve">Construction of Moro Mithani Road at point Manaheen to Village Gh.Hyder Kario via Seth Allah Warayo Behan via Muhammad Ismail Jesar via Koji Jesar via Golo Potho via Qadir Bux Lund via Dhani Bux Kario UC Manaheen and UC Daris Taluka Moro (14.50 Kms) </t>
  </si>
  <si>
    <t>WSDCN-PP-21-1557</t>
  </si>
  <si>
    <t>Construction of road village Tagar to Village Baloo Chandio via Umer Saihito via Sain Bux Chandio via Qasim Chandio, UC Detha (4.50 Kms)</t>
  </si>
  <si>
    <t>WSDCN-PP-21-1558</t>
  </si>
  <si>
    <t>Construction / Reconditioning of road from National Highway to Hashim Lanjar along Sehra Minor and protective bund crossing Trimor Sehra Branch Gumoo Mori (11.00 Kms)</t>
  </si>
  <si>
    <t>WSDCN-PP-21-1559</t>
  </si>
  <si>
    <t>Construction / Reconditiong of road from National Highway near Jam Noorullah to village Yaral Ghanghro (Malokani Ghanghra) along Gul Minor (6.80 Kms)</t>
  </si>
  <si>
    <t>WSDCN-PP-21-1560</t>
  </si>
  <si>
    <t>Construction of Road Ranjhan Khan Panhwar to Haji Saeed Khan Panhwar, Attal Bohio to Raham Ali Khoso Nim Wara Khoso, Naushehro Feroze road to Bagan Kalhoro (10.50 Kms)</t>
  </si>
  <si>
    <t>WSDCN-PP-21-1561</t>
  </si>
  <si>
    <t xml:space="preserve">(A) Construction of road from Haleem Bhangwar village Simnala road to connect Jheemal Minor via Tarighat More to connect Mir Qurban Ali Bhangwar road (4.50 Kms)
(B) Reconditioning of road from Nawabshah-Daur road @ 7/5 mile to Katchi Chowdagi to Sain Dad Zardari via Trimore road (6.00 Kms) </t>
  </si>
  <si>
    <t>WSDCN-PP-21-1562</t>
  </si>
  <si>
    <t>Construction / Reconstruction of road from 60th Mile -3 Chak Suhallo road @ 18 Shak Stop to Bachi Kalhori via Khudadad Brohi road along Sim Nala / Drain (7.00 Kms)</t>
  </si>
  <si>
    <t>WSDCN-PP-21-1563</t>
  </si>
  <si>
    <t>Construction / Reconditioning of road from 60th Mile, 3 chak Suhallo road @ Tariqabad Mour to connect Sultan Dahri Mori road @ village Mahram Shah road (5.80 Kms)</t>
  </si>
  <si>
    <t>WSDCN-PP-21-1564</t>
  </si>
  <si>
    <t>Construction of road from Darya Khan Kaloi road at mile 1/3 to village Hashim Kaloi via Abdullah Kaloi, village Ashiq Hussain Zardari, Alan Manjotho, village Naseer Manjthio, Pyaro Magsi to connect Nabi Dad Brohi road (4.20 Kms)</t>
  </si>
  <si>
    <t>WSDCN-PP-21-1565</t>
  </si>
  <si>
    <t>Construction / Reconditioning of Road from Malwah Minor to Abdul Hameed Dahri, Muhammad Otho, Yar Muhammad Dahri, Qutibi &amp; Sobho Dahri Road  (6.20 Kms) (with 3.80 cm Thick Carpet with Paver Machine</t>
  </si>
  <si>
    <t>WSDCN-PP-21-1566</t>
  </si>
  <si>
    <t xml:space="preserve">Construction / Reconditioning of road from Nawabshah - Naushehro Feroze Sim Nala road to connect Liyari Stop Adil Lashari, Village Kharjani, Abdul Qadir Dahri, Khan Zaman Shaikh &amp; Village Shahnawaz Leghari, Mehram Dahri road (8.60 Kms) </t>
  </si>
  <si>
    <t>WSDCN-PP-21-1567</t>
  </si>
  <si>
    <t xml:space="preserve">Reconditioning of Road from Bandhi Moro road to village Abdul Rauf Dahri, Manahro, Chariro and Sawri, Kazi Ahmed (9.00 Kms) </t>
  </si>
  <si>
    <t>WSDCN-PP-21-1568</t>
  </si>
  <si>
    <t xml:space="preserve">Construction of Road from Sanghar Chotiaryoon Road to Link Road Kot Nawab Road to Gulzar Shar Road mile 0/0-5/5=9.00 KM (1-1/2" Thick Paver Carpet 12' Width) </t>
  </si>
  <si>
    <t>WSDCN-PP-21-1569</t>
  </si>
  <si>
    <t>Construction of Road from Mirpurkhas Road to Loharao via Gullan Khan Banbhro, Khuda Bux Chandio, Raja Bisharat Road mile 0/0-3/1 = 5.00 KM (With 1-1/2" Thick Carpet 12' Width)</t>
  </si>
  <si>
    <t>WSDCN-PP-21-1570</t>
  </si>
  <si>
    <t>Construction of Road from Toori Mori Road to village Mangal Khan Bugti via Ali Nawaz Shar,  Akbar Chandio Samaro Minor Village Kondho Chandio Road mile 0/0-3/1=5.00 KMs (With 1-1/2" Thick Paver Carpet 12' Width)</t>
  </si>
  <si>
    <t>WSDCN-PP-21-1571</t>
  </si>
  <si>
    <t>Construction of Road from Baan Mori to Naukot from link road to Tamachi Wassan via Sain Habibullah Shah, Nobat Shar Road 0/0-3/3+330=5.50 KMs (With 1-1/2" Thick Paver Carpet 12' Width).</t>
  </si>
  <si>
    <t>WSDCN-PP-21-1572</t>
  </si>
  <si>
    <t>Construction of Road from Dhani Parto Rajpar to Qadir Bux Loohar Jhando Khan Kumbhar Allah Wassayo Bhatti Photo Khan Mari Stop to Samoon Depar Hadi Bux Depar Road mile 0/0-3/2=5.20 KMs (With 1-1/2" thick Paver Carpet 12' Width)</t>
  </si>
  <si>
    <t>WSDCN-PP-21-1573</t>
  </si>
  <si>
    <t>Construction of Road from Sanghar to Chotiaryoon road to Village Khamiso Laghari via Shah Baig Bakadar Bughti Qalandar Bux Lashari Naseer Laghari road mile 0/0-3/3+330 =5.50 KM (1-1/2" Thick Paver Carpat 12' Width)</t>
  </si>
  <si>
    <t>WSDCN-PP-21-1574</t>
  </si>
  <si>
    <t>(A) Construction of link road from Tayab Dars road to village Haji Noor Hassan Dars Moorhadi road 0/0-3/1=5.00 KMs (TST 12' Width) 
(B) Construction Of Link Road From Jamal Shah Road To Village Garhar Mori Via Dost Muhammad Moor Road 0/0-3/1 =5.00 Kms (With TST 12' Width)</t>
  </si>
  <si>
    <t>WSDCN-PP-21-1575</t>
  </si>
  <si>
    <t>Construction of New road from Mazar Khaskheli Road to Mushtaq Ahmed Bajwa via Hakim Magsi, Umardin Rajpoot, Ghulam Qadir Arain, Sidiq Jat, Shafiq Bajwa, Khadim Jat road mile 0/0 - 4/6 = 7.60 Kms (TST 12' Width)</t>
  </si>
  <si>
    <t>WSDCN-PP-21-1576</t>
  </si>
  <si>
    <t xml:space="preserve">Construction of road from Muhammad Hassan Makrani to village Haji Afzal Mehar Taluka Shujabad (5.60 KMS) </t>
  </si>
  <si>
    <t>WSDCN-PP-21-1577</t>
  </si>
  <si>
    <t>Construction / Reconditioning of Asphalt road Mirpurkhas District Mirpurkhas length 16.42 Kms</t>
  </si>
  <si>
    <t>WSDCN-PP-21-1578</t>
  </si>
  <si>
    <t>Construction of road from Siloor Mori to Adam Mori via Village Soomar Junejo, Taluka Jhudo (16.00 Kms)</t>
  </si>
  <si>
    <t>WSDCN-PP-21-1579</t>
  </si>
  <si>
    <t>Construction of road from Sattar Hotel to Jhulluri village Ch: Barkat Kolhi Colony, Sher Shah Mamora Khan Meo &amp; Jhulluri (8.00 Kms)</t>
  </si>
  <si>
    <t>WSDCN-PP-21-1580</t>
  </si>
  <si>
    <t>Construction of road from Mirwah Digri Road Bandhi Shakh Stop to Village Mehran Khan Laghari U.C Kangoro, Taluka Digri (8.00 Kms)</t>
  </si>
  <si>
    <t>WSDCN-PP-21-1581</t>
  </si>
  <si>
    <t>Reconditioning / Construction of road Tedi More to Village Haji Niaz Muhammad Kapri Taluka Jhuddo (6.00 Kms)</t>
  </si>
  <si>
    <t>WSDCN-PP-21-1582</t>
  </si>
  <si>
    <t>Construction of road from Mirpurkhas-Sindhri to Patoyoon road to link various villages Union Council Old Mirpur &amp; Ahmed Bux Narejo (8.30 Kms)</t>
  </si>
  <si>
    <t>WSDCN-PP-21-1583</t>
  </si>
  <si>
    <t>Construction of road from Mirpurkhas - Khan Patoyoon road to connect various villages (8.30 Kms)</t>
  </si>
  <si>
    <t>WSDCN-PP-21-1584</t>
  </si>
  <si>
    <t>Construction of road from Mirpurkhas - Tando Adam road to connect various villages (8.70 Kms)</t>
  </si>
  <si>
    <t>WSDCN-PP-21-1585</t>
  </si>
  <si>
    <t>Improvement of Road from Mirpurkhas Khipro road to Maghan More via Jhurbi (with Aphalt) mile 0/0-11/0 (17.671 Kms)</t>
  </si>
  <si>
    <t>WSDCN-PP-21-1586</t>
  </si>
  <si>
    <t>Construction of road Dengan Rasti to Pir Bux Dhonkai to LBOD Mori Ramzan Khoso to LBOD Mori Ubedullah Bhurgari (8.5 Kms)</t>
  </si>
  <si>
    <t>WSDCN-PP-21-1587</t>
  </si>
  <si>
    <t>Construction of road Alim Bhurgari to Noor Ahmed Bhurgari UC Ahmed Khan Bhurgari (8.00 Kms)</t>
  </si>
  <si>
    <t>WSDCN-PP-21-1588</t>
  </si>
  <si>
    <t>Construction of road Molvi Ibrahim Nohani Haji Siddique Khaskheli Molvi Abdul Hai Nohani (5.00 Kms)</t>
  </si>
  <si>
    <t>WSDCN-PP-21-1589</t>
  </si>
  <si>
    <t>Construction of road from Rano Solangi to village Qamar Din Shar via Kaloo Khan Lashari (5.00 km)</t>
  </si>
  <si>
    <t>WSDCN-PP-21-1590</t>
  </si>
  <si>
    <t>Construction of road from Araro Bhurgari to Punhoon Khaskhally via Asif Brohi (5.63 km)</t>
  </si>
  <si>
    <t>WSDCN-PP-21-1591</t>
  </si>
  <si>
    <t>Construction of road from Mureed Khaskhally to Sonharo Dal via Hassan Shah Baghban (4.00 km)</t>
  </si>
  <si>
    <t>WSDCN-PP-21-1592</t>
  </si>
  <si>
    <t>Construction of road from Hadakar Kunbhar Bhada to Jarkhari via Okraro (4.00 km)</t>
  </si>
  <si>
    <t>WSDCN-PP-21-1593</t>
  </si>
  <si>
    <t>Construction of road from Dhalo jo Tar to Jetrar road (7.00 Kms)</t>
  </si>
  <si>
    <t>WSDCN-PP-21-1594</t>
  </si>
  <si>
    <t>Construction of road from Tar Ahmed to Samoon Rind via Umaid Ali Rind Faqir Tar (7.00 Kms)</t>
  </si>
  <si>
    <t>WSDCN-PP-21-1595</t>
  </si>
  <si>
    <t>Construction of road from Sakiryo Road to Piyaro Dal via Risham jo Tar Datar Dino Thebu (7.00 Kms)</t>
  </si>
  <si>
    <t>WSDCN-PP-21-1596</t>
  </si>
  <si>
    <t>Construction of road from Sohilo Sahu Sand Road to Danbhario via Sahu Sand (7.00 Kms)</t>
  </si>
  <si>
    <t>WSDCN-PP-21-1597</t>
  </si>
  <si>
    <t>Construction of road from Khenser to Graveyard Khansar (3.75 Kms)</t>
  </si>
  <si>
    <t>WSDCN-PP-21-1598</t>
  </si>
  <si>
    <t>Construction of Road Talo Jaam to Pabuhar via Balhiari, Jetria, Edri, Malkar (11.00 Kms)</t>
  </si>
  <si>
    <t>WSDCN-PP-21-1599</t>
  </si>
  <si>
    <t>Construction of Road from Sarah to Jahirmiryo (5.00 Kms)</t>
  </si>
  <si>
    <t>WSDCN-PP-21-1600</t>
  </si>
  <si>
    <t>Construction of Road from Lakhmiar to Nikno Bheel via Sange Jo Tar, Nau Tar, Chando Kolhi (10.00 Kms)</t>
  </si>
  <si>
    <t>WSDCN-PP-21-1601</t>
  </si>
  <si>
    <t>Construction of road from Ramlani to Allah Rakhe jo Par Waya Menhlani, Chaudio &amp; Gaje Jo Par (11.00 Kms)</t>
  </si>
  <si>
    <t>WSDCN-PP-21-1602</t>
  </si>
  <si>
    <t>Construction of road from Shivo Charan to Tharo Rind &amp; Karimdad Jo Tar (6.00 Kms)</t>
  </si>
  <si>
    <t>WSDCN-PP-21-1603</t>
  </si>
  <si>
    <t>Construction of road from Jete Jo Tar to Khiyaro Nohri (6.00 Kms)</t>
  </si>
  <si>
    <t>WSDCN-PP-21-1604</t>
  </si>
  <si>
    <t>Construction of Road from Tugosar to Rinpario via Jethyar 5.50 Kms</t>
  </si>
  <si>
    <t>WSDCN-PP-21-1605</t>
  </si>
  <si>
    <t>Construction of Road from Soondar to Bhaki via Manserio, Gunga Veri, Soomrat 6.00 Kms.</t>
  </si>
  <si>
    <t>WSDCN-PP-21-1606</t>
  </si>
  <si>
    <t>Construction of Road from Sakrio to Umar Unar via Rawatsar 6.00 Kms.</t>
  </si>
  <si>
    <t>WSDCN-PP-21-1607</t>
  </si>
  <si>
    <t>Construction of Road from Sakrio to Kharuruo via Bisarnio 5.75 Kms</t>
  </si>
  <si>
    <t>WSDCN-PP-21-1608</t>
  </si>
  <si>
    <t>Construction of Road from Naryasar to Burtala via Ranpur 5.25 Kms</t>
  </si>
  <si>
    <t>WSDCN-PP-21-1609</t>
  </si>
  <si>
    <t>Construction of road from Chibhryal to Gangan 4.00 KM and Construction of road from Veenjhniyari to Batangari 5.00 Kms</t>
  </si>
  <si>
    <t>WSDCN-PP-21-1610</t>
  </si>
  <si>
    <t>Construction of road from Meenhoon Lanjo to Mohantar 4.00 Kms and  Momin Mangrio to Megh Khawria (5.00 Kms)</t>
  </si>
  <si>
    <t>WSDCN-PP-21-1611</t>
  </si>
  <si>
    <t>Construction of Road from Bitri Road to Khadhai (near Villages Roojhan, Charakharo, Thouharchaho, Sabankhoi Kehari) mile 0/0-4/2 (6.00 Kms)</t>
  </si>
  <si>
    <t>WSDCN-PP-21-1612</t>
  </si>
  <si>
    <t>Construction of Road from Diplo Badin Road to Hathni (Near Villages Darr &amp; Wango Rahiman) Mile 0/0 - 4/3  (7.00 Kms)</t>
  </si>
  <si>
    <t>WSDCN-PP-21-1613</t>
  </si>
  <si>
    <t>Construction of Road from Abdullah je Wandh to Kathurio Saman &amp; Kathurio Samejo via Karam Ali Saman, Bajhliar Katho Bheel, Katho Saman (6.50 Kms)</t>
  </si>
  <si>
    <t>WSDCN-PP-21-1614</t>
  </si>
  <si>
    <t>Construction of Road from Chhaho Rahiman to Turkini via Pireho, Phulano, Phulani (6.00 Kms)</t>
  </si>
  <si>
    <t>WSDCN-PP-21-1615</t>
  </si>
  <si>
    <t>Construction of Road from Village Kharo Bajir to Connect village Alamsar (6.80 Kms)</t>
  </si>
  <si>
    <t>WSDCN-PP-21-1616</t>
  </si>
  <si>
    <t>Construction of raod from Mithi Islamkot bypass to village Beperboh Taluka Mithi (4.00 Kms)</t>
  </si>
  <si>
    <t>WSDCN-PP-21-1617</t>
  </si>
  <si>
    <t>Construction of road from Airport road @ Point Dhorio to Shivo Jo Tar (4.00 Kms)</t>
  </si>
  <si>
    <t>WSDCN-PP-21-1618</t>
  </si>
  <si>
    <t>Construction of Road from Valasai Colony Kaloi Town to Mithi Badin Road (4.50 Kms)</t>
  </si>
  <si>
    <t>WSDCN-PP-21-1619</t>
  </si>
  <si>
    <t>Construction &amp; Reconditioning of different link roads of U.C K.K Nizamani Taluka Hala (3 Units)</t>
  </si>
  <si>
    <t>WSDCN-PP-21-1620</t>
  </si>
  <si>
    <t>Construction &amp; Reconditioning of different link roads of Taluka Matiari (3 Units)</t>
  </si>
  <si>
    <t>WSDCN-PP-21-1621</t>
  </si>
  <si>
    <t>Construction &amp; Reconditioning of Different link roads of Taluka Saeedabad (5 Units)</t>
  </si>
  <si>
    <t>WSDCN-PP-21-1622</t>
  </si>
  <si>
    <t>Construction &amp; Reconditioning of different link roads of Taluka Saeedabad (7 Units)</t>
  </si>
  <si>
    <t>WSDCN-PP-21-1623</t>
  </si>
  <si>
    <t>Construction &amp; Reconditioning of different link roads of Taluka Hala (4 Units)</t>
  </si>
  <si>
    <t>WSDCN-PP-21-1624</t>
  </si>
  <si>
    <t>Construction &amp; Reconstruction of different link roads of Taluka Matiari (3 Units)</t>
  </si>
  <si>
    <t>WSDCN-PP-21-1625</t>
  </si>
  <si>
    <t>Construction / Reconditioning of link road from Tando Allahyar Tando Adam road to village Ibrahim Aqlani via village Bahar Mirjat, village Doulat Mirjat Deputy Abdul  Haque village Kolhi Kot Aslam Nizamani village Sando Mirjat village Ahmed Mirjat road mile 0/0-7/4 (12.00 kms)</t>
  </si>
  <si>
    <t>WSDCN-PP-21-1626</t>
  </si>
  <si>
    <t>Construction / Reconditioning from Bukera Road to Bheel Colony Sufaida Colony, Sameja Street Akram Colony, Nagori Plot to Bypass Bukera road via Soomra Colony and Chamber Road and Hyderabad road, Islamabad Colony and Madina Colony, Malak Street mile 0/0 - 5/4 (8.84 Kms) (with 1-1/2" Thick Carpet i/c Drain Nala, Paver Block)</t>
  </si>
  <si>
    <t>WSDCN-PP-21-1627</t>
  </si>
  <si>
    <t>Reconstruction / Widening of Road from Warrer Mori Stop to Nago Shah Chowk to Seri Zaur via Main Road Lakhat (6.50 Kms)</t>
  </si>
  <si>
    <t>WSDCN-PP-21-1628</t>
  </si>
  <si>
    <t>Reconstruction / Widening of Road from Village Nazarpur to Village Jeendo Mir Bahar to Village Khair Muhammad Khoso to Village Hajana to Village Nizam Samoon via Village Sharif Shah (7.00 Kms)</t>
  </si>
  <si>
    <t>WSDCN-PP-21-1629</t>
  </si>
  <si>
    <t>Reconditioning / Widening of Road from Jarri Mori to Dando to Village Nazar Khoso via Haji Khan Stop (7.10 Kms)</t>
  </si>
  <si>
    <t>WSDCN-PP-21-1630</t>
  </si>
  <si>
    <t>Reconditioning / Widening of Road from Digh Mori Soomerki Shakh to Village Jan Muhammad Wassan to Peeru Wassan to Village Bashir Brohi via Nawab Pakko (6.00 Kms)</t>
  </si>
  <si>
    <t>WSDCN-PP-21-1631</t>
  </si>
  <si>
    <t>Reconditioning / Widening of Road from Abdul Majeed Nizamani Otaq to Village Muhammad Ali Chang (6.00 Kms)</t>
  </si>
  <si>
    <t>WSDCN-PP-21-1632</t>
  </si>
  <si>
    <t>Construction / Reconditioning of road from Jahan Khan Mori to Haji Yaqoob Khaskheli via Dargah Lal Mehmoodani road mile 0/0-5/0 (8.00 Kms)</t>
  </si>
  <si>
    <t>WSDCN-PP-21-1633</t>
  </si>
  <si>
    <t>Construction / Reconditioning of road from Haji Khan Stop to village Rahim Khaskheli mile 0/0-6/2 (10.00 Kms)</t>
  </si>
  <si>
    <t>WSDCN-PP-21-1634</t>
  </si>
  <si>
    <t>Construction / Reconditioning of road from Kario Ghanwar road to village Haji Bachal Leghari alongwith Jarki Shakh mile 0/0-7/4 (12.00 Kms)</t>
  </si>
  <si>
    <t>WSDCN-PP-21-1635</t>
  </si>
  <si>
    <t>Construction of road from Tando Muhammad Khan Badin road @ mile 42/2 to village Suwali Dangno along Dokia Wah mile 0/0-6/2 (10.00 Kms)</t>
  </si>
  <si>
    <t>WSDCN-PP-21-1636</t>
  </si>
  <si>
    <t>Construction of road from Tando Bago Jhudho road 16.1 Sim Nala to Noor Muhammad Dal village i/c link to village Ghulam Muhammad Dal village Umed Ali Jamali from Tando Bago Dei road 6.08 Kms</t>
  </si>
  <si>
    <t>WSDCN-PP-21-1637</t>
  </si>
  <si>
    <t>Construction of road from Pangrio Wango road to village Ibrahim Khaskheli via Choudhry Waseem i/c to link Salar Nahrio / Ahmedani village link to Bachal Khaskheli from Sono Jamali road 6.00 Kms</t>
  </si>
  <si>
    <t>WSDCN-PP-21-1638</t>
  </si>
  <si>
    <t>Construction of road from Lutaf Ali Khoso to Gul Muhammad Soomro, Fazal Muhammad Lund contact Khoski Attarli Chak road 5.83 Kms</t>
  </si>
  <si>
    <t>WSDCN-PP-21-1639</t>
  </si>
  <si>
    <t>Construction of road from Malkani City via Mehrab Regulator to Mehrab Shahar i/c link road to Babar Kaloi from Malkani Roopo Rebari road (3.42 Kms)</t>
  </si>
  <si>
    <t>WSDCN-PP-21-1640</t>
  </si>
  <si>
    <t>Construction of road from Badin Nindo road to Talho Khan Bhurgri, Otiya Rai Singh, Saeed Khan Bhurgri, Haji Abdul Karim Bhurgri i/c Mir Muhammad Rind, Zubair Rind, via Karo Wah connect Tando Bago Nindo road 6.15 Kms</t>
  </si>
  <si>
    <t>WSDCN-PP-21-1641</t>
  </si>
  <si>
    <t>Reconditioning / Construction of Various village roads of Taluka Shah Bander (5.90 Kms_</t>
  </si>
  <si>
    <t>WSDCN-PP-21-1642</t>
  </si>
  <si>
    <t>Construction / Reconditioning of various village roads of District Sujawal (5.10 Kms)</t>
  </si>
  <si>
    <t>WSDCN-PP-21-1643</t>
  </si>
  <si>
    <t>Construction of road from Allah Dino Mandhro road @ 11.60 KMs to Baharo Zangejo Village (5.00 KMs)</t>
  </si>
  <si>
    <t>WSDCN-PP-21-1644</t>
  </si>
  <si>
    <t>Construction of Link road from Chachjahan Khan Mian Usman Quaba road @ 1.87 KM to Qadria Minor via Village Gul Muhammad Jat and Malook Kalmati (6.00 Kms)</t>
  </si>
  <si>
    <t>WSDCN-PP-21-1645</t>
  </si>
  <si>
    <t>Reconditioning / Comnstruction  of Various Villages road Village Abdul Khalique Leghari, Village Allah Dino Soomro and Village Muhammad Khan Dibh (6.00 Kms)</t>
  </si>
  <si>
    <t>WSDCN-PP-21-1646</t>
  </si>
  <si>
    <t>Construction / Rehabilitation of various Roads of UC-19, UC-20 &amp; UC 22, Taluka Mirpur Sakro (12.80 Kms)</t>
  </si>
  <si>
    <t>WSDCN-PP-21-1647</t>
  </si>
  <si>
    <t>Construction / Rehabilitation of various roads of UC-26 &amp; UC-27, Taluka Mirpur Sakro (10.80 Kms)</t>
  </si>
  <si>
    <t>WSDCN-PP-21-1648</t>
  </si>
  <si>
    <t>Construction / Rehabilitation of various Roads of UC-11, UC-12, Taluka Thatta</t>
  </si>
  <si>
    <t>WSDCN-PP-21-1649</t>
  </si>
  <si>
    <t>Construction of various Metaled Roads in Taluka Sehwan &amp; Manjhand District Jamshoro</t>
  </si>
  <si>
    <t>WSDCN-PP-21-1650</t>
  </si>
  <si>
    <t>Construction of road from Guru Balpuri Toung Road Mile 3/2 Village Allah Bux Lalani to village Chibhar Nout Deh Bhal (6.00 Kms)</t>
  </si>
  <si>
    <t>WSDCN-PP-21-1652</t>
  </si>
  <si>
    <t>Construction of road from Bhand Mari to Rais Ali Ahmed Chandio village via Maroof Ja Bhan, Gullan Ja Bhan mile 0/5-3/5 i/c Masonary Structure</t>
  </si>
  <si>
    <t>WSDCN-PP-21-1653</t>
  </si>
  <si>
    <t>Construction of road from Mitho Babar to Ibrahim Channa Village Bridge along Johi Barrage Path 0/0-5/1 (8.30 Kms)</t>
  </si>
  <si>
    <t>WSDCN-PP-21-1654</t>
  </si>
  <si>
    <t>Constrcution / Improvement of road from Drigh Bala to Kando Babbar village Gahno Gopang, Village Chhiddi to Sher Mohmmad Talpur, Jam Babbar, Bahawal Babbar via Fato Brohi upto Wahi Pandhi road (10.40 Kms )</t>
  </si>
  <si>
    <t>WSDCN-PP-21-1655</t>
  </si>
  <si>
    <t>Constrcution of road from Golo Faqeer to Shahik Rodnan, Bahlil Shah, Sawro &amp; Sijawal Alkhani (10.00 Kms)</t>
  </si>
  <si>
    <t>WSDCN-PP-21-1656</t>
  </si>
  <si>
    <t>Constrcution of road from Pat Gul Muhammad to Tore via Allah Bux Arain , Meero Pat, Lalher, Dital Leghari &amp; Taj Muhammad Doltani (9.65 Kms)</t>
  </si>
  <si>
    <t>WSDCN-PP-21-1658</t>
  </si>
  <si>
    <t>Construction of road from Chak Rustam road (at Fareedabad Point) towards village Esso Tanwari (3.20 Kms)</t>
  </si>
  <si>
    <t>WSDCN-PP-21-1659</t>
  </si>
  <si>
    <t>Construction / Reconditioning of road from Phull Sadhuja road to National Highway via village Manghlo Solangi and Gul Mohammad Mubejo connecting villages Haji Mohammad Siddique Solangi &amp; Haji Mohammad Qasim Solangi (11.00 Kms)</t>
  </si>
  <si>
    <t>Approved 
14.11.21</t>
  </si>
  <si>
    <t>WSDCN-PP-22-1674</t>
  </si>
  <si>
    <t>Construction of road network upgradation of 17 existing roads, connecting to Chuhar Jamali (203 Kms) (RGC)</t>
  </si>
  <si>
    <t>WSDCN-PP-22-1675</t>
  </si>
  <si>
    <t>Reconditioning / Construction of road from N.H.Way Chandan Mori to connect Majeed Keerio Mud Bunglow road to Commando center via Ali Muhammad Mari, Nihal Khan Mari Fateh Ali Mari Haji Meehan Khan Mari &amp; other roads (19.00 Kms)</t>
  </si>
  <si>
    <t xml:space="preserve">Approved
06.05.21 
</t>
  </si>
  <si>
    <t>WSDCN-PP-22-1676</t>
  </si>
  <si>
    <t>Construction / Reconditioning of road from Salhani City Check Post Pano Akil Cantt to Sultanpur road at Bridge Check post Pano Akil Cantt (Strategic Road) (4.00 Kms)</t>
  </si>
  <si>
    <t>WSDCN-PP-22-1677</t>
  </si>
  <si>
    <t>Re-Construction / Re-Build Mehran Highway from 89 Landhi Karachi to Port Qasim Road Karachi (12.00 Kms)</t>
  </si>
  <si>
    <t>Approved 
31.12.20</t>
  </si>
  <si>
    <t>WSDCN-PP-22-1678</t>
  </si>
  <si>
    <t>Construction of 50 Rft Pre-stressed Bridge over Bulri Shah Wah along Mattaro Jat road i/c link connect to T.M.Khan-Sujawal road (1.90 Kms)</t>
  </si>
  <si>
    <t>WSDCN-PP-22-1679</t>
  </si>
  <si>
    <t>Construction of 100 Rft Pre-stressed Bridge over Ganj Bahar Wah along Latif Samo road i/c link connect to Naseer Wah road (1.40 Kms)</t>
  </si>
  <si>
    <t>WSDCN-PP-22-1680</t>
  </si>
  <si>
    <t>Construction of 200 Rft Pre-stressed Bridge over Gooni Canal near Bachal Leghari i/c link connect to Cattle Farm road (2.40 Kms)</t>
  </si>
  <si>
    <t>WSDCN-PP-22-1681</t>
  </si>
  <si>
    <t>Construction / Reconditioning from Mujahid Colony 1&amp;2 Street Bukera road and Deh Naiki Disposal via Manglcha Mori to Ibrahim Colony 1, 2, 3,4  Street and Chamber road street Menghwar, Bheel, Khaskheli, Kamboh, Kabootra and Mandir street 0/0-5/1 (8.24 Kms) (with 2” Thick Carpet i/c Drain Nala Paver Blocks)</t>
  </si>
  <si>
    <t>Approved 
31.01.22</t>
  </si>
  <si>
    <t>WSDCN-PP-22-1682</t>
  </si>
  <si>
    <t>Construction / Improvement of different roads of Taluka Tando Bago</t>
  </si>
  <si>
    <t>WSDCN-PP-22-1683</t>
  </si>
  <si>
    <t>Construction / Reconditioning of road from Ghora Bari road to village Natho Kelai, village Jumo Kamwani, village Nasir Shaikh, village Abdul Rehman Panhwar, village Hashim Panhwar, village Mureed Parehri, village Alyas Panhwar, village Molvi Natho Panhwar (9.50 Kms)</t>
  </si>
  <si>
    <t>WSDCN-PP-22-1684</t>
  </si>
  <si>
    <t>Construction of road from Dhandari road to village Usman Lohar, village Malook Lakho, village Usman Otho, village Hashim Gujrio, village Wali Muhammad Jatt, village Qadir Palani, Dargah Ghulam Ali Shah and village Khair Muhammad Lakho (13.00 Kms)</t>
  </si>
  <si>
    <t>WSDCN-PP-22-1685</t>
  </si>
  <si>
    <t>Construction of different roads / streets of Taluka Qasimabad and Union Councils Hatri , Barchani, Bahram &amp; Masu (19.70 Kms)</t>
  </si>
  <si>
    <t>WSDCN-PP-22-1686</t>
  </si>
  <si>
    <t>Construction  of  road  from  Darya  Khan  Mari road to Yousuf Leghari, Mehran Farm mile 0/0-1/7 (3.00 Kms)</t>
  </si>
  <si>
    <t>WSDCN-PP-22-1687</t>
  </si>
  <si>
    <t>Construction of road Ali Ji Dhani to village Tardos via Hemari (10.00 Kms)</t>
  </si>
  <si>
    <t>WSDCN-PP-22-1688</t>
  </si>
  <si>
    <t>Construction of road from Oon Jo Wandhio to village Bhako via Kharoro (8.00 Kms)</t>
  </si>
  <si>
    <t>WSDCN-PP-22-1689</t>
  </si>
  <si>
    <t>Construction of road from Bisarnio to Datardino (8.00 Kms)</t>
  </si>
  <si>
    <t>WSDCN-PP-22-1690</t>
  </si>
  <si>
    <t>Construction of road from Jhangal Malik to village Baloch Khan Chang (3.00 Kms)</t>
  </si>
  <si>
    <t>WSDCN-PP-22-1691</t>
  </si>
  <si>
    <t>Construction of road from Shaheed Hassan Chowrangi Kashmore road to village Din Muhammad Mazari UC-Pacca Chandia (1.50 Kms)</t>
  </si>
  <si>
    <t>WSDCN-PP-22-1692</t>
  </si>
  <si>
    <t xml:space="preserve">Construction of road from Agra City Bypass road </t>
  </si>
  <si>
    <t>WSDCN-PP-22-1693</t>
  </si>
  <si>
    <t>Construction, Widening &amp; Reconditioning of various roads in District Larkano (52.30 Kms)</t>
  </si>
  <si>
    <t>Total Construction (On-Going)</t>
  </si>
  <si>
    <t>CONSTRUCTION (NEW)</t>
  </si>
  <si>
    <t>WSDCN-PP-21-1522</t>
  </si>
  <si>
    <t>Construction of road from Dokri Badah road @ village Dara Railway Phatak to Badah Nasirabad road (Bypass) Badah mile 0/0-2/2 (3.62 Kms)</t>
  </si>
  <si>
    <t>WSDCN-PP-21-1651</t>
  </si>
  <si>
    <t>Construction of road from village Chibhar Nout to Dargah Mallo Pir Deh Bhal (3.00 Kms)</t>
  </si>
  <si>
    <t>WSDCN-PP-22-1694</t>
  </si>
  <si>
    <t>Construction of road from Bahoo Khoso to village Bero Jakhrani via Jan Muhammad Jakhrani via Ali Murad Jakhrani and Wahid Bux Jakhrani U.C Bahoo Khoso Taluka Thul District Jacobabad (12 km)</t>
  </si>
  <si>
    <t>WSDCN-PP-22-1695</t>
  </si>
  <si>
    <t>Construction of road from Abad to Mubarak via Noor Wah Taluka Thul (12 km) District Jacobabad (Asphalt)</t>
  </si>
  <si>
    <t>WSDCN-PP-22-1696</t>
  </si>
  <si>
    <t>Construction of road from Shahpur road to village Mevo Khan Khoso via Bangul Bugti via Muhammad Panah Brohi and Nazeer Umrani Taluka &amp; District Jacobabad</t>
  </si>
  <si>
    <t>WSDCN-PP-22-1697</t>
  </si>
  <si>
    <t>Construction of road from village Lal Bhatti, village Jagan Channad, village Mehboob Channa, village Moor Jaffari, village Attar Mehart &amp; village Juma Channa U.C Ranjhapur Taluka Thul (10 km) District Jacobabad</t>
  </si>
  <si>
    <t>WSDCN-PP-22-1698</t>
  </si>
  <si>
    <t>Reconstruction of road From Badani upto Rais Abdul Razaq Bhutto &amp; Reconstruction of road from Khahi upto Mir Qudartulalh Sundrani</t>
  </si>
  <si>
    <t>WSDCN-PP-22-1699</t>
  </si>
  <si>
    <t>Reconstruction of road from Sui road along Adio Wah upto Pat Feeder and Reconstruction of Raod Pat Feeder Bridge Rangers Chowki upto main road</t>
  </si>
  <si>
    <t>WSDCN-PP-22-1700</t>
  </si>
  <si>
    <t>(1) Reconstruction of road From Chachar Pull along Gialpur Minor upto Jalal Dero &amp; Reconstruction from RD-45 upto Khoski Minor (2) Reconstruction of Zahirpir road upto Gudu City</t>
  </si>
  <si>
    <t>WSDCN-PP-22-1701</t>
  </si>
  <si>
    <t>(1) Reconstruction of road village Muhammad Usman, Tal: Kandhkot (2) Construction &amp; Reconstructionof road From Indus highway upto Zaman Shah (3) Reconstruction of road village Sardar Muhammad Saleh Khan Golo</t>
  </si>
  <si>
    <t>WSDCN-PP-22-1702</t>
  </si>
  <si>
    <t>Constrution of road from Colony No.1 upto B.S Feeder And Construcion of road village Banho Malik, village Khuda Bux and Reconstruction of Shahpur road</t>
  </si>
  <si>
    <t>WSDCN-PP-22-1703</t>
  </si>
  <si>
    <t>Construction / Reconditioning of road from Retodero Larkana road From village Phulpota to village Malgani, village Dae ji Wandh, village Khurshid Ahmed Junejo, village Abdul Karim Junejo, village Sob ji Wandh, village Korkani, village Garhi Harsa upto Asian road i/c Approaches to various villages (08km) i.c 5000 Rft R/Wall &amp; M Structure.</t>
  </si>
  <si>
    <t>WSDCN-PP-22-1704</t>
  </si>
  <si>
    <t>Construction of road from Channa Bridge Dokri to village Mangani Junejo, Construction of road from village Seehar road to village Samtiya, Consttuction / Reconditioning of road from village Sobdhar Sargani to village Roshan Sargani (i/c M.Structure)</t>
  </si>
  <si>
    <t>WSDCN-PP-22-1705</t>
  </si>
  <si>
    <t>Construction / Reconditioning of roads of various areas of Taluka Kambar, &amp; City, Taluka Warah &amp; City, Taluka Nasirabad &amp; City</t>
  </si>
  <si>
    <t>WSDCN-PP-22-1706</t>
  </si>
  <si>
    <t>Construction of road from Mirpur Jarwar road Trimoh Bridge upon Lund wah to village Sahib Khan Lund mile 0/0-5/0</t>
  </si>
  <si>
    <t>WSDCN-PP-22-1707</t>
  </si>
  <si>
    <t>Construction of road from Ubauro Rounti road to village Hakim Khan Tart Mile 0/0-6/5</t>
  </si>
  <si>
    <t>WSDCN-PP-22-1708</t>
  </si>
  <si>
    <t>Construction of road from Punhoo Khan Bridge to village Dultpur Mile 0/0-6/2</t>
  </si>
  <si>
    <t>WSDCN-PP-22-1709</t>
  </si>
  <si>
    <t>a) Construction of road from Mahesro wah to Sultanpur via Drib (b) Construction of road from village Khalifo Imdad Chachar</t>
  </si>
  <si>
    <t>WSDCN-PP-22-1710</t>
  </si>
  <si>
    <t>Construction of road from Goth Muhammad Ismail via Sardar Garh</t>
  </si>
  <si>
    <t>WSDCN-PP-22-1711</t>
  </si>
  <si>
    <t>Construction of road for village Muhammad Ameen Shar, Baharo to Shah Masood, Construction of road from village Nangreja to Talpur Wada via Nawab Mehrani (Unit-1) (1) Bridge over Mirwah Canal at village Izzat Machi. (Unit - 2) 50.00 M</t>
  </si>
  <si>
    <t>WSDCN-PP-22-1712</t>
  </si>
  <si>
    <t>Construction / Reconditioning of road Setharja, Pir Budhro road village Khan Muhammda Rind via Ghulam Qadir Kerio, via Kinara Hotal, village Muhammad Sadiq Qubar via Noor Muhammad Kubar via Huzur Bux Kumar via Hameed Kubar via Sawan Shaikh via Gul Khan Lund, Katcho Agriculture Farm to khariri deparja road (9km) Nawab Ali Shah (Bhambhan) to village Kabil Mojai via Sobdir Burdi Manjhi Burdi, Shah Nawaz Burdi Kharkano (5km) Mehar Vessar Bozdar road to Stop junaidabad to mehran highway via village faqeer Shahan, Islamabad, Faqeer Muhammad Joyo foj Ali Kharwalo, Hussain Tarir, Shareef Baloch, Ahsan Kubar, Haji Daim Kubar, Haji Wahid Bux Kubar, Hussain Bux Bhatti, Dodo Kharwalo, Gul hassan Kubar Sono Kubar, Syed Sardar Shah (5km)</t>
  </si>
  <si>
    <t>WSDCN-PP-22-1713</t>
  </si>
  <si>
    <t>Construction / Reconditioning of road from Bhangho road to Khanan Ji Bhit via Ghulam Hussain Mari via Haji Murabak Mari, Paka Chang, Saleh Shar to village Jummo Shar, Mehran Highway to Akbar Mari, Mehran Highway to village araro (7km). village Hussain Pato village Gondai Pato (7km)</t>
  </si>
  <si>
    <t>WSDCN-PP-22-1714</t>
  </si>
  <si>
    <t>Construction / Reconditioning of road from Sukh Wahan to Bagha Korai via Dilbar Narejo, Allah Bux Bugti, Noor Muhammad Jigrani &amp; Punhal Korai Taluka Gampab, District Khairpur</t>
  </si>
  <si>
    <t>WSDCN-PP-22-1715</t>
  </si>
  <si>
    <t>Construction / Reconditioning of road from Zawar Abdul Karim Kalhoro to Alam jo Goth Uc-Pir Hayat Shah (village Gahi Khan Samtio, Timormad road &amp; village Syed Qaim Shah to village Mumtaz Bahleem Taluka Sobodero</t>
  </si>
  <si>
    <t>WSDCN-PP-22-1716</t>
  </si>
  <si>
    <t>Construction of 60th Mile Town Bypass (0.0-5.20 KMs)</t>
  </si>
  <si>
    <t>WSDCN-PP-22-1717</t>
  </si>
  <si>
    <t>Construction of road from Jam Sahib - 68th Mile road @ village Ali Khan Chandio to connect Jam Sahib - Nawabshah road along Sim Nala / drain, (0.0-3.0 KMs)</t>
  </si>
  <si>
    <t>WSDCN-PP-22-1718</t>
  </si>
  <si>
    <t>Construction of road from Alf Mor to link road via Khalid Mor link road to 5 Chak via 76, Chak 78 Chak road 0.0 to 14.0 KMs</t>
  </si>
  <si>
    <t>WSDCN-PP-22-1719</t>
  </si>
  <si>
    <t>Construction of Sanghar Chotiaryoon road main city (Harni ji Bhit) Soomar ji main via Padri jo goth, Haji Ahmed Khan Leghari, Sajjan Khan Jamali road 0.0 to 9.0 KMs</t>
  </si>
  <si>
    <t>WSDCN-PP-22-1720</t>
  </si>
  <si>
    <t>Construction of road Jhol to Haji Muhammad Ayoub Khaskheli road 0.0-6.00 KMs Taluka Sinjhoro</t>
  </si>
  <si>
    <t>WSDCN-PP-22-1721</t>
  </si>
  <si>
    <t>Construction of road from Hussain Bux Zardari to village Choudhry Ayoub Jat UC Preetamabad road 0.00 to 5.00 KMs</t>
  </si>
  <si>
    <t>WSDCN-PP-22-1722</t>
  </si>
  <si>
    <t>Construction / Reconditioning of road from Khipro Umerkot road to Dhilyar More to Khipro road via Mehmood Thebo to Union Council Stop road 0.0-5.50 KMs</t>
  </si>
  <si>
    <t>WSDCN-PP-22-1723</t>
  </si>
  <si>
    <t>Construction of road from Main road village Ali Sher Chakrani, Muhammad Hassan Kerio road via Jhol to Mir Hassan Keerio road. 0.0-6.00 KMs</t>
  </si>
  <si>
    <t>WSDCN-PP-22-1724</t>
  </si>
  <si>
    <t>Construction of road from village Dhaklo to Baprario Bhanbhan via Hale Ji Dhani including link road to villages Somji Bheel Dhani, Kanani &amp; Gumani</t>
  </si>
  <si>
    <t>WSDCN-PP-22-1725</t>
  </si>
  <si>
    <t>Construction of road from verhar - Jhimiryo at Chhachi point to Chhahi Chhapro via Jhambri Langah, Lakooro, Ladki, Manihro, Rohal, Kenlhot and link road to village Narhoro</t>
  </si>
  <si>
    <t>WSDCN-PP-22-1726</t>
  </si>
  <si>
    <t>Construction / Reconditioning of roads at different villages of Union Council Zair Pir, Abdul Wahid Buriro and Muhammad Ramzan Unar</t>
  </si>
  <si>
    <t>WSDCN-PP-22-1727</t>
  </si>
  <si>
    <t>Construction / Improvement of road from Tando Ghulam Ali road Hashmi Farm @ Mile 3/1 Kalro Mori via Peeral Mori road Mile 0/0-10/0" 16.09 KMs</t>
  </si>
  <si>
    <t>WSDCN-PP-22-1728</t>
  </si>
  <si>
    <t>Construction / Reconditioning of roads at different villages of Union Council Shahmir Rahu, Sikandarabad &amp; BD Kaka (3 Units)</t>
  </si>
  <si>
    <t>WSDCN-PP-22-1729</t>
  </si>
  <si>
    <t>Construction / Improvement of roads in various UCs of Taluka Thatta</t>
  </si>
  <si>
    <t>WSDCN-PP-22-1730</t>
  </si>
  <si>
    <t>Construction / Improvement of roads in various UCs of Taluka Mirpur Sakro</t>
  </si>
  <si>
    <t>WSDCN-PP-22-1731</t>
  </si>
  <si>
    <t>Construction / Improvement of roads in various UCs of Taluka Ghora Bari</t>
  </si>
  <si>
    <t>WSDCN-PP-22-1732</t>
  </si>
  <si>
    <t>Construction / Improvement of roads in various UCs of Taluka Keti Bunder</t>
  </si>
  <si>
    <t>WSDCN-PP-22-1733</t>
  </si>
  <si>
    <t>Construction of road from Karoondi city weeho wah right path to Habibabad along weeho Wah union Council Uman Rajpar Taluka Faizgunj 13 KMs</t>
  </si>
  <si>
    <t>WSDCN-PP-22-1734</t>
  </si>
  <si>
    <t>Construction of road from Katta Shakh village Miral Purano via village Ghania Taluka Thul District Jacobabad</t>
  </si>
  <si>
    <t>WSDCN-PP-22-1735</t>
  </si>
  <si>
    <t>Construction of road from Mirpur Buriro to village Yousif Buriro, village Misri Pahore via village Qabil Khambhro, Rais Pariyal Khan Buriro</t>
  </si>
  <si>
    <t>WSDCN-PP-22-1736</t>
  </si>
  <si>
    <t>Construction of road from Thul City along with path of Anees Minor upto village chuto dool via village Muhammad Ramzan Sarki, village Murad Sarki</t>
  </si>
  <si>
    <t>WSDCN-PP-22-1737</t>
  </si>
  <si>
    <t>Construction / Reconditioning of road from Mohbat Laro Khangi Pul via Nawra (15 KMs) UC Nawra</t>
  </si>
  <si>
    <t>WSDCN-PP-22-1738</t>
  </si>
  <si>
    <t>Construction / Reconditioning of road main Begari Canal via Panj Gali Chowk to Bungaldero Sim Shakh via Ahsan Buledi Petroleum Service to village Alam Khan Leghari (5 KMs)</t>
  </si>
  <si>
    <t>WSDCN-PP-22-1739</t>
  </si>
  <si>
    <t>Construction / Reconditioning of road from Kandkhkot-Thul road to connect Tangwani Ghouspur road via village Ali Bux Bijarani, Najamuddin Khan Bikarani, Thoohar Bajkani and Karim Bux Bhatti (7km)</t>
  </si>
  <si>
    <t>WSDCN-PP-22-1740</t>
  </si>
  <si>
    <t>Construction of link road from Tangwani Jaffrabad road to Cheel pull including IC's via village Imam bux Khoso, Gahano Khoso, Azmat Bahalkani, Naib Bahalkani, Master Liaqat Esani and Eid Muhammad Jiskani 8km</t>
  </si>
  <si>
    <t>WSDCN-PP-22-1741</t>
  </si>
  <si>
    <t>Construction of road from Cadet College Karampur upto Jamal road, Arsulalh Bijarani road along Khariro Minor 10km</t>
  </si>
  <si>
    <t>WSDCN-PP-22-1742</t>
  </si>
  <si>
    <t>Construcion / Reconstruction of road from Indus highway Shikarpur Kandhkot road to connect Raees Inayatulalh Bhayo road via Vilalges Nawab Khan Dahani Allah Bux Dahani and Mushtaq Ahmed Dahani 5.5km</t>
  </si>
  <si>
    <t>WSDCN-PP-22-1743</t>
  </si>
  <si>
    <t>Construction of road from Larkana Pir Sher road @ Police Chowki to connect Larkana Naudero road via Ghulam Bhutto and Aqil road</t>
  </si>
  <si>
    <t>WSDCN-PP-22-1744</t>
  </si>
  <si>
    <t>Construction of road from Larkana Kamber road @ Abro Wah bridge to connect Larkana Indus Highway (N.I.P Side of Abro Wah)</t>
  </si>
  <si>
    <t>WSDCN-PP-22-1745</t>
  </si>
  <si>
    <t>Construction of road from Larkana Miro Khan road to connect Larkana Ratodero road</t>
  </si>
  <si>
    <t>WSDCN-PP-22-1746</t>
  </si>
  <si>
    <t>Construction / Reconditioning of road various areas of Taluka Shahdadkot, Taluka Qubo Saeed Khan Taluka Sujawal Junejo</t>
  </si>
  <si>
    <t>WSDCN-PP-22-1747</t>
  </si>
  <si>
    <t>Construction of road from Peer Barri to Ashraf Abad Taluka Mirpur Mathelo District Ghotki Mile 0/0-4/3</t>
  </si>
  <si>
    <t>WSDCN-PP-22-1748</t>
  </si>
  <si>
    <t>Construction / Reconstruction of road from village Drib to Haji Sardar Arain via Lal Kato Muhammad Shareef KAto, Dhareja Machine, Pir Muhammad Lanjari Abdul Hameed Abbasi and Salih Dharejo Tap Qazi WAh</t>
  </si>
  <si>
    <t>WSDCN-PP-22-1749</t>
  </si>
  <si>
    <t>Construction / Reconstruction of road from Junus Police Choki in village Sorho via Mehesro Minor, Khairojullan, Rasool Bus Julan, Abdul Qadir Mangi, Fazal Mangi, Mureed Waghio, Jalal Waghio, Mitho Kalhoro, and village Chodoyo Wagho.</t>
  </si>
  <si>
    <t>WSDCN-PP-22-1750</t>
  </si>
  <si>
    <t>Construction / Reconstruction of road from MP Check post Haleji road to village Jindobharo, via Metla, Qazi Wah Pull village Junus</t>
  </si>
  <si>
    <t>WSDCN-PP-22-1751</t>
  </si>
  <si>
    <t>Construction / Reconstruction of road from various villages of UC Pano Ghulam Ali / Moulaali / Drib</t>
  </si>
  <si>
    <t>WSDCN-PP-22-1752</t>
  </si>
  <si>
    <t>Construction / Reconstrucion of road from various villages of UC Sangrar / Dandi and Ikhaque Shah</t>
  </si>
  <si>
    <t>WSDCN-PP-22-1753</t>
  </si>
  <si>
    <t>Construction of road from Nau goth Pathano road to village Sadulalh Brohi via Ibrahim Khuhro, village Dodo Khan Channa, village Moula Bux Khuro, village Koral Khan Khuro and village Nazir Hussain Jamro (5.0 km)</t>
  </si>
  <si>
    <t>WSDCN-PP-22-1754</t>
  </si>
  <si>
    <t>Construction of road from Gul Muhammad Shaikh to Ghulam Akbar Kharal</t>
  </si>
  <si>
    <t>WSDCN-PP-22-1755</t>
  </si>
  <si>
    <t>Construction / Reconditioning of road from Mohbat Dero jatoi road to protect band / Sher Phalwan Hussain Bux Hisbani, Ramzan Dahri &amp; Fazal Sehto</t>
  </si>
  <si>
    <t>WSDCN-PP-22-1756</t>
  </si>
  <si>
    <t>Construction / Reconditioning from Kandiro Kamal Dero road to Jamal Khan Kalhoro, Sado Bagh &amp; Ghareebshah</t>
  </si>
  <si>
    <t>WSDCN-PP-22-1757</t>
  </si>
  <si>
    <t>Construction of road from Mango road to village Jogi Machi Taluka Bhiria District N.Feroze</t>
  </si>
  <si>
    <t>WSDCN-PP-22-1758</t>
  </si>
  <si>
    <t>Construction / Reconditioning of road from Mango to Thatt Moosa, Darbelo road to Sadiq Ujjan, Uris Solangi road to village Rab Rakhio Solangi, Uris Solangi to Yaqoob Tunio, Allah Dad Mangrio to connect Lakha road Kandiaro road and village Hanifo Faqeer road to village Sachal Panhwar, Taluka Bhiria &amp; Mehrabpur District N.Feroze</t>
  </si>
  <si>
    <t>WSDCN-PP-22-1759</t>
  </si>
  <si>
    <t>Construction of road Gul Muhammad Mashori to Allah Rakhio Mastoi, Phul Pad Edin road to Ghazi Khan Waswano, Atur Mari to villag Allah Bux Mari, Mithiani to Tagio Chhajro, Khair Muhammad Bohio to village Haji Saban Chandio, Sadhoja to Lal Masjid Phul, from Dere wara Bohia to village Edan Khaskheli to Dargah Ibrahim Shah 15 KMs</t>
  </si>
  <si>
    <t>WSDCN-PP-22-1760</t>
  </si>
  <si>
    <t>Construction / Reconditioning / Rehabilitation of roads in PS-38 Taluka Nawabshah</t>
  </si>
  <si>
    <t>WSDCN-PP-22-1761</t>
  </si>
  <si>
    <t>Construction of road from Sher Khan Watto to Sadiq Bhatti via Nabi Bux Dahri &amp; village Chibhirr Dahri</t>
  </si>
  <si>
    <t>WSDCN-PP-22-1762</t>
  </si>
  <si>
    <t>Construction of road from Ghulam Muhammad Panjabi High School to village Haji Deen Muhammad Dahri, Haji Khair Muhammad Dahri via Subhanuddin Panjabi, Khalil Ahmed Patewali.</t>
  </si>
  <si>
    <t>WSDCN-PP-22-1763</t>
  </si>
  <si>
    <t>Construction of road from Grid Station Daulatpur to village Umar Sethar via Bacha Bund</t>
  </si>
  <si>
    <t>WSDCN-PP-22-1764</t>
  </si>
  <si>
    <t>Construction of road from Sanghar Chotiyarion road to Kot Nawab including various links of village road 0.0-250 km with 11/2" thick S paver carpet, Constuction of road from Sanghar Chotiryoon road @ mile 6/2 R/S to village Mukhtiar Lashari via Rab Rakhio Bugti 0.03.0 km 11/2" thick with paver carpet, Construction of road from Sanghar road @mile 9/3 L/S @ village Noor Muhammad Bughti via Bhugh road 0.0-5.0 km 11/2" thick with paver carpet, Construction of road from Sangahr Chotiryoon road to Saaban Mullah road to Imam Din Bugti via Haji Mugheem Bugti road 0.0-2.0 km with 11/2 thick paver</t>
  </si>
  <si>
    <t>WSDCN-PP-22-1765</t>
  </si>
  <si>
    <t>Construction of Sangahr Nawabshah road to Workshop road @ mile 12/4 L/S to village YAseen Arain i/c link @ village Chak No. 51 Naseer Jamali village Ghulam Hussain Munchi, Abdul Ghaffar Jatt &amp; Usman Wassan road 0.0-8.00 km with 11/2 thick paver carpet, Construction f road from Sangahr Head Jamrao road mile 23/0 l/S to village Shamsuddin Shar, village Naseer Shahd road 5.00 km with 11/2 thick paver carpet</t>
  </si>
  <si>
    <t>WSDCN-PP-22-1766</t>
  </si>
  <si>
    <t>Construction of road from Khan Patayoon road to village Ismail Khan Lakhio to Khan road via village Muhammad Ali Mari village Toufel Ali Mari, village Kamal Unar, village Juman Unar, Ahmed Brohi village Peeral Mari, village Manan Mari UC Patayoon Taluka Hussain Bux Mari District Mirpurkhas 5.50 KMs</t>
  </si>
  <si>
    <t>WSDCN-PP-22-1767</t>
  </si>
  <si>
    <t>Construction of road Taluka Hussain Bux Mari (7.23 KMs) Unit No 1 Construction of road from Khan Patayoon road to village Moula Bux Mari Taluka Hussain Bux Mari Unit No. 2 Construction road from Mushtaque Mari road to village Ali Dino Mari, village Gul Muhammad Mari, village Dhani Bux Mari to village Ali Nawaz Mari Taluka Hussain Bux Mari Unit No. 3 Construction of road from Lal Chand Manglo road to Sanghar Khipro road Taluka Hussain Bux Mari District Mirpurkhas</t>
  </si>
  <si>
    <t>WSDCN-PP-22-1768</t>
  </si>
  <si>
    <t>Construction of road from Abadin Bypass road to Sugar Mill byepass via Syed Khadim Ali Shah (with asphalt) Length 6.00 KMs</t>
  </si>
  <si>
    <t>WSDCN-PP-22-1769</t>
  </si>
  <si>
    <t>Construction / Reconditioning of road in various villages of Kot Ghulam Muhammad, Shujjabad &amp; Digri</t>
  </si>
  <si>
    <t>WSDCN-PP-22-1770</t>
  </si>
  <si>
    <t>Construction of road from Samaro Umerkot road to Dost Muhammad Dhonki via Dhano Kolhi, Revo Kolhi</t>
  </si>
  <si>
    <t>WSDCN-PP-22-1771</t>
  </si>
  <si>
    <t>Construction of road from Umerkot Ratnor road @ village Syed Shah Murad Shah to connect Umerkot Khamtio road, Taluka Umerkot (5.0 KMs)</t>
  </si>
  <si>
    <t>WSDCN-PP-22-1772</t>
  </si>
  <si>
    <t>Construction of road from Seendal Bunh to Somo Sama via Jhalar Taluka Umerkot (4.2 KMs)</t>
  </si>
  <si>
    <t>WSDCN-PP-22-1773</t>
  </si>
  <si>
    <t>Construction of road from Umerkot Chhachro road @ point Jabbar Shopping Centre to Umerkot Ratnor road to connect village Syed Shah Murad Shah Taluka Umerkot (5.0 KMs)</t>
  </si>
  <si>
    <t>WSDCN-PP-22-1774</t>
  </si>
  <si>
    <t>Construction of road from Runpur to Choriyo</t>
  </si>
  <si>
    <t>WSDCN-PP-22-1775</t>
  </si>
  <si>
    <t>Construction of road from Tugosar to Sahoo Sand via Dhambario</t>
  </si>
  <si>
    <t>WSDCN-PP-22-1776</t>
  </si>
  <si>
    <t>Construction of road from Dharendro to Maan Bai jo Tar</t>
  </si>
  <si>
    <t>WSDCN-PP-22-1777</t>
  </si>
  <si>
    <t>Construction of road from Goondi to Kharoro via Darya to Tar</t>
  </si>
  <si>
    <t>WSDCN-PP-22-1778</t>
  </si>
  <si>
    <t>Construction of road from Umar Unar to Nasarullah Sand</t>
  </si>
  <si>
    <t>WSDCN-PP-22-1779</t>
  </si>
  <si>
    <t>Construction of road from village Veenjhniyari to village Dandhi 5 KMs and village Manjhati to village Jaroo Bhari 5 KMs</t>
  </si>
  <si>
    <t>WSDCN-PP-22-1780</t>
  </si>
  <si>
    <t>Construction of road from Gorano Dhukarchho road to village Jhampo 5 KMs and Akwadho Ratonore road to village Gharirio 2.5 KMs</t>
  </si>
  <si>
    <t>WSDCN-PP-22-1781</t>
  </si>
  <si>
    <t>Construction of Dual Carriageway Tando Allahyar to Nasarpur City</t>
  </si>
  <si>
    <t>WSDCN-PP-22-1782</t>
  </si>
  <si>
    <t>Construction of Link road from Chamber Ghulab laghari road to Bachal Lund via Meera Khori, Shaikh Bhirkio road Mile 0/0-5/0 (8.00 KMs)</t>
  </si>
  <si>
    <t>WSDCN-PP-22-1783</t>
  </si>
  <si>
    <t>Construction / Reconditioning of Asphalt Concrete roads at various villages in PS-63, Taluka Rural District Hyderabad</t>
  </si>
  <si>
    <t>WSDCN-PP-22-1784</t>
  </si>
  <si>
    <t>Construction / Improvement of various Asphalt Concrete roads in UC- Tando Fazal, Tando Alam Mari (PS-63 )Taluka Rural District Hyderabad</t>
  </si>
  <si>
    <t>WSDCN-PP-22-1785</t>
  </si>
  <si>
    <t>Construction of road from Bachal Khoso road to Connect Haji Rahu Halepoto via Abbas Leghari, Haji Khairpur Muhammad Abbasi, Chuhto Faqeer &amp; Dargha Bahadur Faqeer Mile 0/0-4/3 (6.91 kms) with Asphalt</t>
  </si>
  <si>
    <t>WSDCN-PP-22-1786</t>
  </si>
  <si>
    <t>Construction of road from Seelgam Naseer Chandio to Umer Ghelro connect mitho khoso via Naseer Chandio &amp; Ameen dars jaffar Thaheem Mile 0/0-6/0 (9.65 kms) with Asphalt</t>
  </si>
  <si>
    <t>WSDCN-PP-22-1787</t>
  </si>
  <si>
    <t>(A) Construction of road from Matli Phalkara road to village Gul Muhammad Zaur Mile 0/0-1/3 (2.10kms) with Asphalt (B) Improvement of road from Phalkara Ayoub Hotal road to village Qazi Goth mile 0/0-3/2 (5.20 kms) with Asphalt</t>
  </si>
  <si>
    <t>WSDCN-PP-22-1788</t>
  </si>
  <si>
    <t>Construction of road from Dewani Faqeer to Natho Jat, Including link to Mole dino jat (Asphalts)</t>
  </si>
  <si>
    <t>WSDCN-PP-22-1789</t>
  </si>
  <si>
    <t>Construction of road from Natho Jat to Ghulam Shah (Asphalts)</t>
  </si>
  <si>
    <t>WSDCN-PP-22-1790</t>
  </si>
  <si>
    <t>Construction of road from Buharo Budho Qambrani road to Dhani Bux Babar via Pandhi Khaskheli (Asphalts)</t>
  </si>
  <si>
    <t>WSDCN-PP-22-1791</t>
  </si>
  <si>
    <t>Construction of road from Badin Sujawal road starting point at Chak No. 25 to Chak No. 9, Deh Kadh via village Haji Pir Bux Khoso, Malar Khoso, Abdul Hakeem Chang and others Union Council Shaheed Fazil Rahu, Taluka Shaheed Fazil Rahu, District Badin (TST) 12 ft width</t>
  </si>
  <si>
    <t>WSDCN-PP-22-1792</t>
  </si>
  <si>
    <t>Construction of road starting point from village Rahuki to village Abdul Majeed Nohani via Nim Rahujo, Haji Rustam Maheri, Mangria and others union council Rahuki, Taluka Shaheed Fazil Rahu District Badin (TST) 12 width</t>
  </si>
  <si>
    <t>WSDCN-PP-22-1793</t>
  </si>
  <si>
    <t>Construction / Reconditioning of road from village main Ahmed Jat, Soomar Soomro, Hashim Soomro, Goongani City, Karam Ali Rind, Karim Khan Pathan, Muhammad Yousuf Chandio Taluka Shah Bandar (7 KMs)</t>
  </si>
  <si>
    <t>WSDCN-PP-22-1794</t>
  </si>
  <si>
    <t>Construction / Reconditioning of road from village Haji Hussain Jatoi, Ibrahim Jatoi, Bachal Khan Chandio, Ali Muhammad Jat, Mataro Shah, Majano Mandhrio, Haji Yousuf Jat, Mamoo Mallah Taluka Shah Bandar (7 KMs)</t>
  </si>
  <si>
    <t>WSDCN-PP-22-1795</t>
  </si>
  <si>
    <t>Construction / Reconditioning of road from village Mubarak Leghari, Pir Bux Gurmani, Soomar Khan Burgri, Shahdab Farm, Allah Bachayo Lodho, Karim Bux Mallah Taluka Jati (7 KMs)</t>
  </si>
  <si>
    <t>WSDCN-PP-22-1796</t>
  </si>
  <si>
    <t>Construction / Reconditioning of road from village Mamoo Khorr to Khor Wah road, Hamzo Jat, Haji Hamzo Jat, Lat Haji Muhammad Usman Malkani Taluka Jati (7 KMs)</t>
  </si>
  <si>
    <t>WSDCN-PP-22-1797</t>
  </si>
  <si>
    <t>Construction / Reconditioning of road from village Molvi Umar Jat, Moosa Khan Pathan, Muhammad Moosa Malkani, Ameen Mori, Umar Boriyo, Haji Hashim Jat Taluka Jati (7 KMs)</t>
  </si>
  <si>
    <t>WSDCN-PP-22-1798</t>
  </si>
  <si>
    <t>Construction / Improvement of various roads of UC Ghulamullah, Kalri, Jungshahi &amp; Dhabeji, Bhanbhore, Chowbandi, Kakrand, Khagaan, Karampur, Sukhpur, Palijani, Gharo, Gujjo, Samaki</t>
  </si>
  <si>
    <t>WSDCN-PP-22-1799</t>
  </si>
  <si>
    <t>Construction / Improvement of roads in Taluka Sehwan District Jamshoro</t>
  </si>
  <si>
    <t>WSDCN-PP-22-1800</t>
  </si>
  <si>
    <t>Construction of link road from village Mahanga Palari to village Muhammad Saleh Jakhro via Dargah Abdullah Shah Ashabi Deh Damach UC Damach Taluka Thano Bula Khan</t>
  </si>
  <si>
    <t>WSDCN-PP-22-1801</t>
  </si>
  <si>
    <t>Construction of link road from new under construction road Karchat near village Meeral Suhenro towards village Faqeer Muhammad Khoso, Deh Bathoro Karchat UC Thano Arib Khan Taluka Thano Bula Khan</t>
  </si>
  <si>
    <t>WSDCN-PP-22-1802</t>
  </si>
  <si>
    <t>Construction of road from village Chibhar Nout to village Deen Muhammad Aqlani Hotel Deh Bhal UC toung Taluka Thano Bula Khan</t>
  </si>
  <si>
    <t>WSDCN-PP-22-1803</t>
  </si>
  <si>
    <t>Construction of road from Dhandhoro to Sakervero via Bitrahi, Sakervero to Mumchero Samat Koya to Ghoti linked with Kot Bando road. Taluka Nangarparkar District Tharparkar (8.5 KMs)</t>
  </si>
  <si>
    <t>WSDCN-PP-22-1804</t>
  </si>
  <si>
    <t>Construction of road from Muhammad Saleh Jakhro to village Kaisar Jakhro (near to Nooriabad interchange from Karachi to Hyderabad M9 Motorway) Deh Kalokohar UC Moondar Khan Palari Taluka Thana Bula Khan Jamshoro</t>
  </si>
  <si>
    <t>WSDCN-PP-22-1805</t>
  </si>
  <si>
    <t>Construction of road from village Abdullah Kohistani Deh Dhamach to village Deen Muhammad Shaikh Kapat (towards Hathal Buth) UC Dhamach Taluka Thana Bula Khan</t>
  </si>
  <si>
    <t>WSDCN-PP-22-1806</t>
  </si>
  <si>
    <t>Construction / Reconditioning of road from Daur, Moro road @ Haberi Mori Rohri Canal to village Sono Khan Bhatti via Sadoro Jiskani, Mulo Ismail Dahri, Waryan Jokhio, Haji Khan Jiskani, Sadoro Khan Jiskani &amp; Ramzan Junejo 0.0-4.40 KMs</t>
  </si>
  <si>
    <t>WSDCN-PP-22-1807</t>
  </si>
  <si>
    <t>Construction of link road from Ratodero - Naudero road to village Shahi Labana alongwith Wasand Shakh (2.0 KMs) and Construction of link road from village Mir Hassan Bozdar to village Ali Hassan Bozdar (1.20 KMs) i/c Construction of link road from Rahuja road to Dadu Canal bridge via village Muhammad Murad Narejo (1.0 KM)</t>
  </si>
  <si>
    <t>WSDCN-PP-22-1808</t>
  </si>
  <si>
    <t>Construction of link road from Shahdadkot Bago Daro road to village Ali Murad Chandio (1.60 KMs)</t>
  </si>
  <si>
    <t>WSDCN-PP-22-1809</t>
  </si>
  <si>
    <t>Construction of road from village Meenhon Khan Laghari to Gulbahar Khan Leghari via Mir Zulfiqar Khan Leghari, Pir Musafir and Mir Jaffar Khan Leghari, Raza Ali Leghari &amp; Moula Bux Khan Leghari (4.0 KMs)</t>
  </si>
  <si>
    <t>WSDCN-PP-22-1810</t>
  </si>
  <si>
    <t>Construction of link road from Ratodero - Hyder Chandio to village Punhal Sunani ( 1.50 KMs) and Recondition of road from Ratodero - Naudero road to Larkana - Ratodero road Byepass to village Taib (2.0 KMs)</t>
  </si>
  <si>
    <t>WSDCN-PP-22-1811</t>
  </si>
  <si>
    <t>Construction of link road from Pir Sher Road to village Bheda (2.0 KMs) and Construction of link road from Abad Police Chowki to village Khuda Dino Bhutto ( 1.20 KMs), Akil Circle Taluka Larkana</t>
  </si>
  <si>
    <t>WSDCN-PP-22-1812</t>
  </si>
  <si>
    <t>Construction of Road from Nagoro Road to Alam Tobo via Village Faiz Muhammad, Haji Habibullah Road (15.50 KMS) UC Kandlo Taluka Khangarh, District Ghotki</t>
  </si>
  <si>
    <t>WSDCN-PP-22-1813</t>
  </si>
  <si>
    <t>Construction of Road from Raiti to Gulab Chowk 10 KMs New Road</t>
  </si>
  <si>
    <t>WSDCN-PP-22-1814</t>
  </si>
  <si>
    <t xml:space="preserve">Construction of Road fromBharchondi to Sui Sharif 10 KMs </t>
  </si>
  <si>
    <t>WSDCN-PP-22-1815</t>
  </si>
  <si>
    <t>Construction of internal roads of union councils Punhal Rajpar and Razabad: Malhar Mangrio road to village Ustad Muhammad Jam Rajper, Kot Lalo Akro road to village Mir Ghulam Shabir Talpur, Kotlalo Akro road via Diadano via Rasool Bux via Shahzaib Rajpar via Ghulam Qadir Patojo to Akro Baseero Road. Mushtaq Rajpar to village Khair Muhammad Mojai. (Detail: New Construction: 6 km)</t>
  </si>
  <si>
    <t>WSDCN-PP-22-1816</t>
  </si>
  <si>
    <t>Construction of internal roads in union council Nangar Khan Shar @ Karam Khan Rajpar and Town Pacca Chang and Union Council Shaukat Ali Rajpar and Uman Khan Rajpar Construction of Baseero Akro Road to Ameer Ali Rajper zigzag to village Muhammad Hayat Rajpar, Pacca Chang Bhango Behan road to village Mir Hassan Shar, Maroof Rajper road to Village Yar Muhammad Rajper &amp; Village Nadir Khan Rajper to Jummo Fakir Shar and Construction of road from Patoja village to village Moheja, from Baseero Road to Ghulam Nabi Khaskheli via bhambra right path of rattar minor (Details: New Construction: 6 km)</t>
  </si>
  <si>
    <t>WSDCN-PP-22-1817</t>
  </si>
  <si>
    <t>Construction of internal roads in union council Shaukat Ali Rajpar, Kot lalo and Uman Khan Rajpar Mehran Highway to Abdul Sattar Mari road, Construction of Tarai road to Sono Khan Mashori, Umar Din Rattar to Village Abdul Baki Rattar, Ghulamullah Shah Rashidi road to village Jummo Fakir Shar via Imdad Ali Mashori and connection to Village Bhag Muhammad Rajpar (Details: New Construction: 6 km)</t>
  </si>
  <si>
    <t>WSDCN-PP-22-1818</t>
  </si>
  <si>
    <t>Construction of internal roads of union council Razabad, Akri and Town Karoondi New road connecting Ali Murad Diadano, Ali Bux Rajpar and Khadim Rajpar, Allah bux Shar, Ustad Daud, Gul Meer Shar and Hayat Baladi and Haram Chock Karoondi via Jamia Masjid to Veeho Wah pull Town Committee Karoondi (6 km)</t>
  </si>
  <si>
    <t>WSDCN-PP-22-1819</t>
  </si>
  <si>
    <t>Construction of link road from Tando Adam - Tando Allahyar road Mehran Sugar Mill to Fazlani Mori Right Side IP of Naseer Canal i/c link to connect Tando Adam road &amp; Tando Soomro road mile 0/0-13/0 (20.80 Kms)</t>
  </si>
  <si>
    <t>WSDCN-PP-22-1840</t>
  </si>
  <si>
    <t>Reconstruction of Mehar Faridabad Bridge (Replacement of Deck Slab)</t>
  </si>
  <si>
    <t>WSDCN-PP-22-1821</t>
  </si>
  <si>
    <t>(A) Construction of road from Janib Chachar, Nehal Chachar to Goth Salam Chachar i/c approaches Abul Khair, Old Sardar Khan Chachar, Ishaque Chachar (10.00 Kms)    
(B)Construction of road, CC Paver and Drainage in Goth Jeewan Kolachi</t>
  </si>
  <si>
    <t>WSDCN-PP-22-1822</t>
  </si>
  <si>
    <t>Construction of road i/c bridges Nau Wahan, Warayo Jo Goth, Duri Dero, Bahawalpur haji Sharif Rahpoto, Dildar Khokhar, Koro Khan Mari, Sukhia mori and other villages</t>
  </si>
  <si>
    <t>WSDCN-PP-22-1826</t>
  </si>
  <si>
    <t>Extension/ construction of Sindh Coastal Highways from 0+000 to 20+000=20.00 Kms.</t>
  </si>
  <si>
    <t>Total Construction (New)</t>
  </si>
  <si>
    <t>Total Construction (Ongoing+New)</t>
  </si>
  <si>
    <t>BRIDGES (ON-GOING)</t>
  </si>
  <si>
    <t>WSDBE-PP-12-0061</t>
  </si>
  <si>
    <t>Construction of overhead bridge including approaches on Railway Crossing @ 5/3 of Tando Adam Circular road (SDG # 9)</t>
  </si>
  <si>
    <t>Approved 
24.07.12
UR</t>
  </si>
  <si>
    <t>WSDBE-PP-14-0100</t>
  </si>
  <si>
    <t>Construction of Overhead Bridge on Railway Line between Kotri City and the Industrial Area Kotri (SDG # 9)</t>
  </si>
  <si>
    <t>Approved 
06.04.15
UR</t>
  </si>
  <si>
    <t>WSDBE-PP-20-0155</t>
  </si>
  <si>
    <t>Construction of Pre-stressed Bridge Karachi 262.50 (80 m) on Sukhan Nadi near Haji Sheedi Goth to Pir Sarhandi Goth road</t>
  </si>
  <si>
    <t>Total Bridge (On-Going)</t>
  </si>
  <si>
    <t>BRIDGES (NEW)</t>
  </si>
  <si>
    <t>WSDBE-PP-22-1833</t>
  </si>
  <si>
    <t>Construction of Bridge upon Ghokti Feeder Canal RD NO. 136-137.</t>
  </si>
  <si>
    <t>Total Bridge (New)</t>
  </si>
  <si>
    <t>Total Bridge :-</t>
  </si>
  <si>
    <t>FOREIGN AIDED PROJECTS (ONGOING)</t>
  </si>
  <si>
    <t>WSDFA-FP-14-0101</t>
  </si>
  <si>
    <t>Sindh Provincial Road Improvement Project Assisted by Asian Development Bank (328 Kms), ADB Assisted (Total Rs.22750.00 million (87% ADB Loan Rs.20670.10 million, 13% GOS Share Rs.2079.90 million) (SDG # 9)</t>
  </si>
  <si>
    <t>Approved 
20.05.15</t>
  </si>
  <si>
    <t>Total Foreign Aided Project (On-Going)</t>
  </si>
  <si>
    <t>MISSING SCHEMES</t>
  </si>
  <si>
    <t>WSDMS-PP-11-0038</t>
  </si>
  <si>
    <t>Construction Of Schemes Proposed Dadu By MPAs Of District Dadu &amp; Jamshoro (MPA Program) (General On-Going) (2019-20)</t>
  </si>
  <si>
    <t>Approved 
04.06.12</t>
  </si>
  <si>
    <t>WSDMS-PP-03-0001</t>
  </si>
  <si>
    <t>Construction of road from Nooriabad to Gujjo via Jung Shahi mile 2/4-39/0 (58.76 Kms).</t>
  </si>
  <si>
    <t>Approved 
08.11.03</t>
  </si>
  <si>
    <t>WSDMS-PP-16-0173</t>
  </si>
  <si>
    <t>Construction of Link road from S.B.A Choudhri Munawar (Bashir Ahmed Arain) road to village Muhammad Rafique Lahori and surrounding of various villages approaches road i/c 15 RFT Bridge 6.40 Km (2019-20)</t>
  </si>
  <si>
    <t>Approved 
26.05.17</t>
  </si>
  <si>
    <t>WSDMS-PP-22-1823</t>
  </si>
  <si>
    <t>Construction of Bilawal Bhutto Zardari Flyover Bridge Jail Phatak (Railway Crossing) Jacobabad (SDG # 9)</t>
  </si>
  <si>
    <t>Approved
07.03.16 UR</t>
  </si>
  <si>
    <t>Total Missing Schemes</t>
  </si>
  <si>
    <t>BUILDINGS (ON-GOING)</t>
  </si>
  <si>
    <t>WSDBD-PP-12-0062</t>
  </si>
  <si>
    <t>Construction of (14+14)=28 Nos.Suit at Sindh House Islamabad (Right Wing Block-I &amp; Left Wing Block-II)
(SDG # 9)</t>
  </si>
  <si>
    <t>WSDBD-PP-18-0034</t>
  </si>
  <si>
    <t>Renovation / Rehabilitation of Sindh House Islamabad (Re-revised) (SDG # 9)</t>
  </si>
  <si>
    <t>WSDBD-PP-16-0174</t>
  </si>
  <si>
    <t>Construction of Chief Engineer Building Office / Residence Sukkur (SDG # 9)</t>
  </si>
  <si>
    <t>Approved 
13.02.17</t>
  </si>
  <si>
    <t>WSDBD-PP-05-0003</t>
  </si>
  <si>
    <t>Construction of residential accommodation for Officers of Works &amp; Services Department at Hyderabad</t>
  </si>
  <si>
    <t>Approved 
07.12.05
UR</t>
  </si>
  <si>
    <t>WSDBR-PP-22-1824</t>
  </si>
  <si>
    <t>Repair and Renovation of Residential Colony and office Building of Camp Office, Sindh Coal Authority at Mithi.</t>
  </si>
  <si>
    <t>Approved
19.11.15</t>
  </si>
  <si>
    <t>WSDBR-PP-22-1825</t>
  </si>
  <si>
    <t>Establishment of Public School and Darul Sukoon at Prem Nagar Islamkot</t>
  </si>
  <si>
    <t>Approved
21.03.22</t>
  </si>
  <si>
    <t>Total Buildings (On-Going)</t>
  </si>
  <si>
    <t>A)</t>
  </si>
  <si>
    <t>B)</t>
  </si>
  <si>
    <t>C)</t>
  </si>
  <si>
    <t>D)</t>
  </si>
  <si>
    <t>E)</t>
  </si>
  <si>
    <t>F)</t>
  </si>
  <si>
    <t>G)</t>
  </si>
  <si>
    <t>H)</t>
  </si>
  <si>
    <t>I)</t>
  </si>
  <si>
    <t>FOREIGN AIDED PROJECT (ON-GOING)</t>
  </si>
  <si>
    <t>J)</t>
  </si>
  <si>
    <t>K)</t>
  </si>
  <si>
    <t xml:space="preserve">TOTAL (WORKS &amp; SERVICES) </t>
  </si>
  <si>
    <t>Out Side Budget</t>
  </si>
  <si>
    <t>Overall Saving</t>
  </si>
  <si>
    <t>Expenditure</t>
  </si>
  <si>
    <t>Remarks</t>
  </si>
  <si>
    <t>Date of Releases</t>
  </si>
  <si>
    <t>Addition</t>
  </si>
  <si>
    <t>Deduction</t>
  </si>
  <si>
    <t>A/C</t>
  </si>
  <si>
    <t>Regular</t>
  </si>
  <si>
    <t>Re-Appropration 2022-23</t>
  </si>
  <si>
    <t>Final Budget 2022-23</t>
  </si>
  <si>
    <t>Release 2022-23</t>
  </si>
  <si>
    <t xml:space="preserve">S U M M A R Y </t>
  </si>
  <si>
    <t>PUBLIC SECTOR DEVELOPMENT PROGRAMME 2022-23</t>
  </si>
  <si>
    <t>Including Foreign Project Assistance (FPA)</t>
  </si>
  <si>
    <t>S.No</t>
  </si>
  <si>
    <t>Sector / Name of Department</t>
  </si>
  <si>
    <t>Throwfor-ward as on 01.07.22</t>
  </si>
  <si>
    <t>On-Going</t>
  </si>
  <si>
    <t>New</t>
  </si>
  <si>
    <t>TOTAL</t>
  </si>
  <si>
    <t>No.</t>
  </si>
  <si>
    <t>A.</t>
  </si>
  <si>
    <t>PROVINCIAL PROGRAMME</t>
  </si>
  <si>
    <t>AGRICULTURE</t>
  </si>
  <si>
    <t>AUQAF, ZAKAT, USHR &amp; R.A.</t>
  </si>
  <si>
    <t>COOPERATIVE</t>
  </si>
  <si>
    <t xml:space="preserve">CULTURE, TOUR:, ANTIQ: &amp; ARCH </t>
  </si>
  <si>
    <t>(i)  School Education</t>
  </si>
  <si>
    <t>(ii) College Education</t>
  </si>
  <si>
    <t>(iii) Emp. of Persons with Disabilities</t>
  </si>
  <si>
    <t>(iv) STEVTA</t>
  </si>
  <si>
    <t>(v) Universities &amp; Boards</t>
  </si>
  <si>
    <t xml:space="preserve">ENERGY </t>
  </si>
  <si>
    <t xml:space="preserve">ENVIRONMENT, C. C. &amp; C.D. </t>
  </si>
  <si>
    <t>EXCISE &amp; TAXATION</t>
  </si>
  <si>
    <t>FINANCE</t>
  </si>
  <si>
    <t>FOOD</t>
  </si>
  <si>
    <t>FOREST &amp; WILDLIFE</t>
  </si>
  <si>
    <t>GOVERNOR'S SECRETARIAT</t>
  </si>
  <si>
    <t xml:space="preserve">HOME </t>
  </si>
  <si>
    <t>HUMAN SETTLEMENT, SD&amp;SH</t>
  </si>
  <si>
    <t>INDUSTRIES &amp; COMMERCE</t>
  </si>
  <si>
    <t>INFORMATION</t>
  </si>
  <si>
    <t>INFORMATION, SCI. &amp; TECH</t>
  </si>
  <si>
    <t>IRRIGATION</t>
  </si>
  <si>
    <t>LABOUR &amp; HUMAN RES:</t>
  </si>
  <si>
    <t xml:space="preserve">LAW P.A, &amp; PROSECUTION </t>
  </si>
  <si>
    <t>LOCAL GOVERNMENT &amp; HTP</t>
  </si>
  <si>
    <t>MEGA PROJECTS FOR KARACHI CITY</t>
  </si>
  <si>
    <t>MINES &amp; MINERAL DEV:</t>
  </si>
  <si>
    <t>MINORITIES AFFAIRS</t>
  </si>
  <si>
    <t>PLANNING &amp; DEVELOPMENT</t>
  </si>
  <si>
    <t>PUBLIC HEALTH ENGG: &amp; RD</t>
  </si>
  <si>
    <t>(i)  Public Health Engineering</t>
  </si>
  <si>
    <t>(ii) Rural Development</t>
  </si>
  <si>
    <t>REHABILITATION (PDMA)</t>
  </si>
  <si>
    <t>SGA&amp;C</t>
  </si>
  <si>
    <t>SPORTS &amp; YOUTH AFFAIRS</t>
  </si>
  <si>
    <t>THAR COAL INFRASTR. DEV:</t>
  </si>
  <si>
    <t>TRANSPORT &amp; MASS TRANSIT</t>
  </si>
  <si>
    <t>WORKS &amp; SERVICES</t>
  </si>
  <si>
    <t xml:space="preserve">TOTAL PROVINCIAL (A):- </t>
  </si>
  <si>
    <t>B-</t>
  </si>
  <si>
    <t>ALLOCATION FOR DISTRICT DEVELOPMENT SCHEMES</t>
  </si>
  <si>
    <t>TOTAL (A+B)</t>
  </si>
  <si>
    <t>Allocation</t>
  </si>
  <si>
    <t>Release</t>
  </si>
  <si>
    <t>% of Release</t>
  </si>
  <si>
    <t>%age of Expenditure</t>
  </si>
  <si>
    <t>Against Allocation</t>
  </si>
  <si>
    <t>Against Release</t>
  </si>
  <si>
    <t>Allocation On-Going + New</t>
  </si>
  <si>
    <t>On-Going - Release</t>
  </si>
  <si>
    <t>New - Release</t>
  </si>
  <si>
    <t>Release By FD</t>
  </si>
  <si>
    <t>Expenditure (On-Going)</t>
  </si>
  <si>
    <t>Expenditure (New)</t>
  </si>
  <si>
    <t>Reg</t>
  </si>
  <si>
    <t>Director I.T (Dev)</t>
  </si>
  <si>
    <t xml:space="preserve">SUMMARY </t>
  </si>
  <si>
    <t xml:space="preserve">RELEASE POSITION OF PUBLIC SECTOR DEVELOPMENT PROGRAMME                                       </t>
  </si>
  <si>
    <t>In Billion</t>
  </si>
  <si>
    <t>DESCRIPTION</t>
  </si>
  <si>
    <t>No. of Schemes</t>
  </si>
  <si>
    <t>FUNDS RELEASED BY FD</t>
  </si>
  <si>
    <t>%</t>
  </si>
  <si>
    <t>Balance</t>
  </si>
  <si>
    <t>% of Edpdr.</t>
  </si>
  <si>
    <t xml:space="preserve">      </t>
  </si>
  <si>
    <t>On-Going *</t>
  </si>
  <si>
    <t xml:space="preserve">Sub-Total </t>
  </si>
  <si>
    <t>N-ADP</t>
  </si>
  <si>
    <t xml:space="preserve">Funds Released form Over All Saving </t>
  </si>
  <si>
    <t>Releaes Over all Saving</t>
  </si>
  <si>
    <t>Funds Released  /N-ADP/OSB</t>
  </si>
  <si>
    <t>-</t>
  </si>
  <si>
    <t>Total Provincial ADP</t>
  </si>
  <si>
    <t>`</t>
  </si>
  <si>
    <t>District ADP</t>
  </si>
  <si>
    <t>Total District ADP</t>
  </si>
  <si>
    <t>Total (Prov.+Distt.)-A</t>
  </si>
  <si>
    <t>Total (A+B)</t>
  </si>
  <si>
    <t>Grand Total (A+B+C)</t>
  </si>
  <si>
    <t xml:space="preserve">     </t>
  </si>
  <si>
    <t>INCLUDING DISTRICT ADP AND FEDERAL GRANTS 2022-23</t>
  </si>
  <si>
    <t>Sub  Total(FG)- B</t>
  </si>
  <si>
    <t>Foreign Project Assitance (FPA) : C</t>
  </si>
  <si>
    <t>Construction of Two No. Overhead Bridges on Nai Desvi (River) road from Thana Bula Khan to Thana Ahmed Khan &amp; on River (Nai) Saree to Mole road near Village Wadero Malik Khan Palari, Taluka Thana Bula Khan.</t>
  </si>
  <si>
    <t>Corrigendium on 26-06-2022 from P&amp;D</t>
  </si>
  <si>
    <t>Federal Grant 2022-23</t>
  </si>
  <si>
    <t>ALLOCATION 2022-23</t>
  </si>
  <si>
    <t>G.Sl.
No.</t>
  </si>
  <si>
    <t>Name of Project</t>
  </si>
  <si>
    <t>Approval 
Status</t>
  </si>
  <si>
    <t xml:space="preserve">Estimated Cost </t>
  </si>
  <si>
    <t>Expenditure 
upto 
30.06.2019</t>
  </si>
  <si>
    <t>Throw-
forward 
01.07.2019</t>
  </si>
  <si>
    <t>Received from Fedreral Govt.</t>
  </si>
  <si>
    <t>Revalidation</t>
  </si>
  <si>
    <t>Total Released     (Col: 7+8+9)</t>
  </si>
  <si>
    <t>Deptt. Order No.</t>
  </si>
  <si>
    <t>Foreign 
Aid</t>
  </si>
  <si>
    <t>Rupee</t>
  </si>
  <si>
    <t>1</t>
  </si>
  <si>
    <t>2</t>
  </si>
  <si>
    <t>3</t>
  </si>
  <si>
    <t>4</t>
  </si>
  <si>
    <t>5</t>
  </si>
  <si>
    <t>6</t>
  </si>
  <si>
    <t>7</t>
  </si>
  <si>
    <t>FINANCE DEIVISION</t>
  </si>
  <si>
    <t>Construction of Eastern and Expansion of Southern Sewerage Treatment Plants (Hyderabad Package)</t>
  </si>
  <si>
    <t>CDWP
08.02.2016</t>
  </si>
  <si>
    <t>CDWP
04.12.2017</t>
  </si>
  <si>
    <t>WATER RESOURCES DIVISION (Water)</t>
  </si>
  <si>
    <t>Construction of Small Dams, Delay action Dams, Recharge weirs and ISSO Barrier in Sindh</t>
  </si>
  <si>
    <t>CDWP
12.01.2008</t>
  </si>
  <si>
    <t>Makhi Farash Link Canal Project (Chotiari Phase-II) for water supply to Thar Coal Project (Rs. 5306.2 Fed Share and Rs. 5306.2 Provincial share)</t>
  </si>
  <si>
    <t>ECNEC 
04.09.2015</t>
  </si>
  <si>
    <t>Lining of Distributaries and Minors in Sindh</t>
  </si>
  <si>
    <t xml:space="preserve">  ECNEC
30.03.2009</t>
  </si>
  <si>
    <t>Total PSDP (Federal Grant)</t>
  </si>
  <si>
    <t>SUMMARY</t>
  </si>
  <si>
    <t xml:space="preserve">         (Million Rupees)</t>
  </si>
  <si>
    <t>S.#</t>
  </si>
  <si>
    <t xml:space="preserve">Name of the Scheme </t>
  </si>
  <si>
    <t>Receipt from Federal Govt.</t>
  </si>
  <si>
    <t>Funds Releaed</t>
  </si>
  <si>
    <t>Received from</t>
  </si>
  <si>
    <t>Sl. No</t>
  </si>
  <si>
    <t>Foreign
Aid</t>
  </si>
  <si>
    <t>by F.D</t>
  </si>
  <si>
    <t>Federal Govt.</t>
  </si>
  <si>
    <t>REVALIDATION OF FEDERALLY FUNDED PROJECTS OF PREVIOUS YEARS</t>
  </si>
  <si>
    <t>COMMUNITY DEVELOPMENT PROGRAM (PAK MGD) &amp; MPA</t>
  </si>
  <si>
    <t>Total Federal Grant</t>
  </si>
  <si>
    <t>FEDERALLY FUNDED PROJECTS 2022-23 INCLUDING REVALIDATION.</t>
  </si>
  <si>
    <t>FEDERALLY FUNDED PROJECTS OF 2022-23</t>
  </si>
  <si>
    <t>PSDP  2022-23  (FEDERAL GRANT)</t>
  </si>
  <si>
    <t xml:space="preserve"> Released Against Allocation     2022-23</t>
  </si>
  <si>
    <t>Expansion of Raw Water Filtration Plant &amp; Supply Network for Supplying clean water to Hyderabad (Hyderabad Package</t>
  </si>
  <si>
    <t>Rehabilitation / Construction of SITE Indusrial Estate Karachi.</t>
  </si>
  <si>
    <t>Construction of 05 small Dams Salari-2 Dam, Rai Jo Dat Dam, Shalmani Dam, Garwari Dam &amp; Aamri Dam in Kohistan, Dadu</t>
  </si>
  <si>
    <t>Construction of 06 small Dams, Dense, Koodai Kambowah, Khairpura, Bantari, Moor, Nadi jo Wandio Dams.</t>
  </si>
  <si>
    <t>Construction of 06 small Dams, Namely Katrah, Kuhar, Sari-II, Saroni, Wadejo &amp; Khar Dams in Lower Kohistan.</t>
  </si>
  <si>
    <t>Improvement of Road from Rohri Gudu Barrage at M-5 Interchange Saddaqabad via Khanpur Maher, Mirpur Mathelo &amp; Mureed S.</t>
  </si>
  <si>
    <t>Dulization of Tando Allahyar to Tando Adam Road 31, 40 KMs</t>
  </si>
  <si>
    <t>Ten Billion Trees Tsunami Prgramme Phase-I Upscallig of Green Pakistan Programme (Revised).</t>
  </si>
  <si>
    <t xml:space="preserve"> Released  Amount   Received in     2021-22</t>
  </si>
  <si>
    <t>RECEIVED IN 2021-22 &amp; RELEASED IN FISCAL YEAR 2022-232</t>
  </si>
  <si>
    <t>Cap: 05-07-2022</t>
  </si>
  <si>
    <t>1% TPM Charges</t>
  </si>
  <si>
    <t>1% TM Charges</t>
  </si>
  <si>
    <t>Un-Satisfactory</t>
  </si>
  <si>
    <t>CapL 05-07-2022</t>
  </si>
  <si>
    <t>s</t>
  </si>
  <si>
    <t>Cap: 06-07-2022</t>
  </si>
  <si>
    <t>Cap; 06-07-2022</t>
  </si>
  <si>
    <t>Cap: 04-07-2022</t>
  </si>
  <si>
    <t>Cap: 6-07-2022</t>
  </si>
  <si>
    <t>Cap: 07-07-2022</t>
  </si>
  <si>
    <t>Cap:  06-07-2022</t>
  </si>
  <si>
    <t>Cap; 07-07-2022</t>
  </si>
  <si>
    <t>Cap:  07-07-2022</t>
  </si>
  <si>
    <t>Cap: 06--07-2022</t>
  </si>
  <si>
    <t>Corrigendium on 18-07-2022</t>
  </si>
  <si>
    <t>Corrigendum on 14-07-2022</t>
  </si>
  <si>
    <t>Corrigendium on 14-07-2022</t>
  </si>
  <si>
    <t>R: 17-07-2022</t>
  </si>
  <si>
    <t>Satisfactory</t>
  </si>
  <si>
    <t>Un-Satisfactory'JS,TN,MS,MQ'</t>
  </si>
  <si>
    <t>un-Satisfactory'BN'</t>
  </si>
  <si>
    <t>Un-Satisfactory 'GO'</t>
  </si>
  <si>
    <t>Cancel/Withdrawn</t>
  </si>
  <si>
    <t>Cap: 21-07-2022</t>
  </si>
  <si>
    <t>Cap: 05-07-2022 &amp; 15-07-2022</t>
  </si>
  <si>
    <t>Corrigendium on 15-07-2022</t>
  </si>
  <si>
    <t>Cap: 15-07-2022</t>
  </si>
  <si>
    <t>Token</t>
  </si>
  <si>
    <t>DRO awaited</t>
  </si>
  <si>
    <t>Un-Satisfactory/Token</t>
  </si>
  <si>
    <t>Un-Satistfactory</t>
  </si>
  <si>
    <t>MEC Un-Satisfactory
Allocataion excess against Throwforward  
 (-3.999)</t>
  </si>
  <si>
    <t>15% Permissible amount access (40%)
Allocataion excess against Throwforward
(-5.386)</t>
  </si>
  <si>
    <t>15% Permissible amount access (20%)
Allocataion excess against Throwforward
(-3.022)</t>
  </si>
  <si>
    <t>Throwforward excess against estimated cost 
(+2.504)</t>
  </si>
  <si>
    <t>DRO 
Awaited</t>
  </si>
  <si>
    <t xml:space="preserve">A.A not issued </t>
  </si>
  <si>
    <t>Tokin Amount
Rs. 0.001</t>
  </si>
  <si>
    <t>MEC
(one Unit only Umerkot)
Tokin Amount
Rs. 0.001</t>
  </si>
  <si>
    <t>MEC
(one Unit Badin only)
07.06.21
Tokin Amount
Rs. 0.001</t>
  </si>
  <si>
    <t>MEC 
Un-Satisfactory
05.03.21</t>
  </si>
  <si>
    <t>Allocataion excess against Throwforward
(-13.008)</t>
  </si>
  <si>
    <t>Allocataion excess against Throwforward
(-0.729)</t>
  </si>
  <si>
    <t>Allocataion excess against Throwforward
(-1.453)</t>
  </si>
  <si>
    <t>MEC Un-Satisfactory
20.05.2022</t>
  </si>
  <si>
    <t xml:space="preserve">MEC Un-Satisfactory
Thatta &amp; Karachi 13.01.2022
Throw forward excess against allocation
(15.011)
</t>
  </si>
  <si>
    <t>MEC Un-Satisfactory
Umerkot 
20.05.2022
Throw forward excess against allocation
(2.428)</t>
  </si>
  <si>
    <t>MEC Un-Satisfactory 20.08.2021
DRO 
Awaited</t>
  </si>
  <si>
    <t>As per Budget Book 2019-20 Scheme will be completed after 2 years scheme reflected in Budget Book 2022-23 discussed file separately putup for release of funds
MEC Un-Satisfactory</t>
  </si>
  <si>
    <t>As per Budget Book 2019-20 Scheme will be completed after 2 years scheme reflected in Budget Book 2022-23 discussed file separately putup for release of funds</t>
  </si>
  <si>
    <t>DRO
Awaited</t>
  </si>
  <si>
    <t>MEC 
Un-Satisfactory</t>
  </si>
  <si>
    <t>Tokin Amount
RS. 0.001</t>
  </si>
  <si>
    <t>MEC
Un-Satisfactory</t>
  </si>
  <si>
    <t>Tokin Amount 
Rs. 0.001</t>
  </si>
  <si>
    <t>Under Revision</t>
  </si>
  <si>
    <t>Tokin Amount
Rs. 0.002</t>
  </si>
  <si>
    <t>Throeforward  &amp; Aloocation not match</t>
  </si>
  <si>
    <t>Throeforward over &amp; Above</t>
  </si>
  <si>
    <t>Un-Satifactory</t>
  </si>
  <si>
    <t>DRO awauted</t>
  </si>
  <si>
    <t>Token Allocation/Under Revision</t>
  </si>
  <si>
    <t>Token Allocation</t>
  </si>
  <si>
    <t>Over and above throwfarwd</t>
  </si>
  <si>
    <t>U/R DRO awaited</t>
  </si>
  <si>
    <t>throfarwd and DRO awaited</t>
  </si>
  <si>
    <t>DRO  awaited</t>
  </si>
  <si>
    <t>DRO awaited /U.R</t>
  </si>
  <si>
    <t>DRO awaited/U.R</t>
  </si>
  <si>
    <t xml:space="preserve">Un-Satisfactory </t>
  </si>
  <si>
    <t>A.A not issued /Corregendium on 06-07-2022</t>
  </si>
  <si>
    <t>Reconcilation</t>
  </si>
  <si>
    <t>DRO Awwaited</t>
  </si>
  <si>
    <t>DRO Awaited</t>
  </si>
  <si>
    <t>NDRMF SCHEME</t>
  </si>
  <si>
    <t>Court Case</t>
  </si>
  <si>
    <t>Over &amp; Above Estimate Cost</t>
  </si>
  <si>
    <t>Under Investigation by NAB</t>
  </si>
  <si>
    <t>Un-ApprovedWAPDA</t>
  </si>
  <si>
    <t>DRO Awaitd</t>
  </si>
  <si>
    <t>Revised AA Awaited</t>
  </si>
  <si>
    <t>Actual Throuforwd 5000/= only</t>
  </si>
  <si>
    <t>AA not Authenicated Cancel/Withdrawn on 15-07-2022</t>
  </si>
  <si>
    <t>R: 21-07-2022</t>
  </si>
  <si>
    <t>R: 27-07-2022</t>
  </si>
  <si>
    <t>Insupersession on 22-07-2022</t>
  </si>
  <si>
    <t>Un-Satisfavtory on 20-07-2022</t>
  </si>
  <si>
    <t>Canceled /Withdrawn on 28-07-2022</t>
  </si>
  <si>
    <t>Cap: 05-07-2022 &amp; 28-07-2022</t>
  </si>
  <si>
    <t>R: 28-07-2022</t>
  </si>
  <si>
    <t>Cap: 05-07-2022 &amp; R: 28-07-2022</t>
  </si>
  <si>
    <t>Cap: 05-07-2022 &amp; 29-07-2022</t>
  </si>
  <si>
    <t>dated 29-07-2022</t>
  </si>
  <si>
    <t>Cancel/Withdrawn on 29-07-2022</t>
  </si>
  <si>
    <t>Cap: 29-07-2022</t>
  </si>
  <si>
    <t>Freezed</t>
  </si>
  <si>
    <t>Cap: 05-07-2022&amp; 29-07-2022</t>
  </si>
  <si>
    <t>Cap: 05-07-2022 &amp; 27-07-2022</t>
  </si>
  <si>
    <t>Cap: 06-07-2022 &amp; 29-07-2022</t>
  </si>
  <si>
    <t>Cap: 07-07-2022 &amp; 29-07-2022</t>
  </si>
  <si>
    <t>Cap: 06-07-2022 &amp; 01-08-2022</t>
  </si>
  <si>
    <t>Cap: 06-07-2022 . &amp; 01-08-2022</t>
  </si>
  <si>
    <t>Cap: 06-07-2022  &amp; 01-08-2022</t>
  </si>
  <si>
    <t>Cancel/Withdrawn on 01-08-2022</t>
  </si>
  <si>
    <t>Cancel/Withdrawan on 01-08-2022</t>
  </si>
  <si>
    <t>Cancel/Withdrawn on01-08-2022</t>
  </si>
  <si>
    <t>Cancel /Withdrawn on 01-08-2022</t>
  </si>
  <si>
    <t>Cancel/Withdrawb on 01-08-2022</t>
  </si>
  <si>
    <t xml:space="preserve">Cap: 05-07-2022 </t>
  </si>
  <si>
    <t>Corregenduym on 27-07-*2022</t>
  </si>
  <si>
    <t>Cap: 05-07-2022 &amp; 15-07-2022 &amp; 29-07-2022</t>
  </si>
  <si>
    <t>Cap: 01-08-2022</t>
  </si>
  <si>
    <t>Cap: 6-07-2022 &amp; 01-08-2022</t>
  </si>
  <si>
    <t>Cap: 02-08-2022</t>
  </si>
  <si>
    <t>Cap:  06-07-2022 &amp; 29-07-2022</t>
  </si>
  <si>
    <t>Cap: 07-07-2022 &amp; 01-08-2022</t>
  </si>
  <si>
    <t>Cap: 07-07-2022 R: 29-07-2022 &amp; C: 29-07-2022</t>
  </si>
  <si>
    <t>R: 01-08-2022</t>
  </si>
  <si>
    <t>Cap:, 05-08-2022</t>
  </si>
  <si>
    <t>R: 05-08-2022</t>
  </si>
  <si>
    <t>Cap: 05-07-2022 &amp; 05-08-2022</t>
  </si>
  <si>
    <t>Cap: 05-07-2022 &amp;  05-08-2022</t>
  </si>
  <si>
    <t>Cap: 05-08-2022</t>
  </si>
  <si>
    <t>Cap:  06-07-2022 &amp; 05-08-2022</t>
  </si>
  <si>
    <t>Cap: 06-07-2022 &amp; 06-08-2022</t>
  </si>
  <si>
    <t>R: 10-08-2022</t>
  </si>
  <si>
    <t>Cap; 10-08-2022</t>
  </si>
  <si>
    <t>Cap: 10-08-2022</t>
  </si>
  <si>
    <t>Cap: 05-07-2022 &amp; 11-08-2022</t>
  </si>
  <si>
    <t>Cap: 06-07-2022 &amp; 11-08-2022</t>
  </si>
  <si>
    <t>Cap: 07-07-2022 R: 11-8-2022</t>
  </si>
  <si>
    <t>R: 11-08-2022</t>
  </si>
  <si>
    <t>Cap: 12-08-2022</t>
  </si>
  <si>
    <t>Cap: 05-07-2022 &amp; R: 11-08-2022</t>
  </si>
  <si>
    <t>Cap: 07-07-2022 &amp; 11-08-2022</t>
  </si>
  <si>
    <t>Cap: 05-07-2022 &amp; 29-07-2022 &amp; 11-08-2022</t>
  </si>
  <si>
    <t>R: 15-08-2022</t>
  </si>
  <si>
    <t>Cap; 06-07-2022 &amp; R: 15-08-2022</t>
  </si>
  <si>
    <t>Cap: 07-07-2022 &amp; R: 15-08-2022</t>
  </si>
  <si>
    <t>Cap: 15-08-2022</t>
  </si>
  <si>
    <t>Cap: 29-07-2022 &amp; R: 15-08-2022</t>
  </si>
  <si>
    <t>Cap: 17-08-2022</t>
  </si>
  <si>
    <t>R: 17-08-2022</t>
  </si>
  <si>
    <t>Cap: 05-07-2022 &amp; 29-07-2022 R: 17-08-2022</t>
  </si>
  <si>
    <t>Freezed (Cancel/Withdrawb) on 02-8-2022</t>
  </si>
  <si>
    <t>Cap: 18-08-2022</t>
  </si>
  <si>
    <t>Normal Emergent Flood Programme in Sindh.</t>
  </si>
  <si>
    <t>dated 17-08-2022</t>
  </si>
  <si>
    <t>R: 18-08-2022</t>
  </si>
  <si>
    <t>Cap: 19-08-2022 &amp; R: 19-08-2022</t>
  </si>
  <si>
    <t>Cap: 05-07-2022 &amp; R: 19-08-2022</t>
  </si>
  <si>
    <t>Cap: 06-07-2022 &amp;R: 19-08-2022</t>
  </si>
  <si>
    <t>R: 19-08-2022</t>
  </si>
  <si>
    <t>R: 23-08-2022</t>
  </si>
  <si>
    <t>Cap: 05-07-2022 &amp; 11-08-2022 &amp; R: 22-08-2022</t>
  </si>
  <si>
    <t>Revamping /Rehabilitation of Irrigation &amp; Drainage System in sindh.</t>
  </si>
  <si>
    <t>dated 22-08-2022</t>
  </si>
  <si>
    <t>Cap: 05-07-2022 &amp; R: 19-08-2022 &amp; 24-08-2022</t>
  </si>
  <si>
    <t>Expenditure             (26.08.2022)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</si>
</sst>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0.00_);_(&quot;$&quot;* \(#,##0.00\);_(&quot;$&quot;* &quot;-&quot;??_);_(@_)"/>
    <numFmt numFmtId="43" formatCode="_(* #,##0.00_);_(* \(#,##0.00\);_(* &quot;-&quot;??_);_(@_)"/>
    <numFmt numFmtId="164" formatCode="0.000"/>
    <numFmt numFmtId="165" formatCode="#,##0.000"/>
    <numFmt numFmtId="166" formatCode="0.0000"/>
    <numFmt numFmtId="167" formatCode="0.0"/>
    <numFmt numFmtId="168" formatCode="[$-409]mmm\-yy;@"/>
    <numFmt numFmtId="169" formatCode="[$-409]d\-mmm\-yy;@"/>
    <numFmt numFmtId="170" formatCode="[$-409]mmm/yy;@"/>
    <numFmt numFmtId="171" formatCode="_(* #,##0.0000_);_(* \(#,##0.0000\);_(* &quot;-&quot;????_);_(@_)"/>
    <numFmt numFmtId="172" formatCode="_(* #,##0.000_);_(* \(#,##0.000\);_(* &quot;-&quot;???_);_(@_)"/>
    <numFmt numFmtId="173" formatCode="0.00000"/>
    <numFmt numFmtId="174" formatCode="0_)"/>
    <numFmt numFmtId="175" formatCode="0.000_ "/>
    <numFmt numFmtId="176" formatCode="0.00_ "/>
    <numFmt numFmtId="177" formatCode="[$-409]mmmm/yy;@"/>
    <numFmt numFmtId="178" formatCode="0.000_)"/>
    <numFmt numFmtId="179" formatCode="0.0000000"/>
    <numFmt numFmtId="180" formatCode="#,##0.000_);\(#,##0.000\)"/>
    <numFmt numFmtId="181" formatCode="[$-409]dd\-mmm\-yy;@"/>
    <numFmt numFmtId="182" formatCode="[$-409]h:mm:ss\ AM/PM;@"/>
    <numFmt numFmtId="183" formatCode="_(* #,##0.000_);_(* \(#,##0.000\);_(* &quot;-&quot;??_);_(@_)"/>
    <numFmt numFmtId="185" formatCode="_(* #,##0_);_(* \(#,##0\);_(* &quot;-&quot;??_);_(@_)"/>
    <numFmt numFmtId="186" formatCode="_(* #,##0_);_(* \(#,##0\);_(* &quot;-&quot;??????_);_(@_)"/>
    <numFmt numFmtId="187" formatCode="_(* #,##0.0_);_(* \(#,##0.0\);_(* &quot;-&quot;??_);_(@_)"/>
    <numFmt numFmtId="188" formatCode="#,##0.00000"/>
    <numFmt numFmtId="189" formatCode="#,##0.0000"/>
  </numFmts>
  <fonts count="108">
    <font>
      <sz val="12"/>
      <color theme="1"/>
      <name val="Times New Roman"/>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Times New Roman"/>
      <family val="1"/>
    </font>
    <font>
      <b/>
      <sz val="11"/>
      <name val="Times New Roman"/>
      <family val="1"/>
    </font>
    <font>
      <b/>
      <sz val="12"/>
      <color theme="1"/>
      <name val="Times New Roman"/>
      <family val="1"/>
    </font>
    <font>
      <sz val="11"/>
      <name val="Calibri"/>
      <family val="2"/>
      <scheme val="minor"/>
    </font>
    <font>
      <sz val="11"/>
      <color theme="1"/>
      <name val="Calibri"/>
      <family val="2"/>
      <scheme val="minor"/>
    </font>
    <font>
      <sz val="12"/>
      <color theme="1"/>
      <name val="Calibri"/>
      <family val="2"/>
      <scheme val="minor"/>
    </font>
    <font>
      <sz val="10"/>
      <name val="Arial"/>
      <family val="2"/>
    </font>
    <font>
      <sz val="10"/>
      <name val="MS Sans Serif"/>
      <charset val="134"/>
    </font>
    <font>
      <b/>
      <sz val="12"/>
      <name val="Times New Roman"/>
      <family val="1"/>
    </font>
    <font>
      <b/>
      <sz val="22"/>
      <color theme="1"/>
      <name val="Times New Roman"/>
      <family val="1"/>
    </font>
    <font>
      <b/>
      <sz val="20"/>
      <color theme="1"/>
      <name val="Times New Roman"/>
      <family val="1"/>
    </font>
    <font>
      <b/>
      <u/>
      <sz val="12"/>
      <name val="Times New Roman"/>
      <family val="1"/>
    </font>
    <font>
      <b/>
      <sz val="12"/>
      <color theme="1"/>
      <name val="Times New Roman"/>
      <family val="1"/>
    </font>
    <font>
      <b/>
      <sz val="12"/>
      <color rgb="FFFF0000"/>
      <name val="Times New Roman"/>
      <family val="1"/>
    </font>
    <font>
      <sz val="12"/>
      <name val="Times New Roman"/>
      <family val="1"/>
    </font>
    <font>
      <sz val="8"/>
      <name val="Times New Roman"/>
      <family val="1"/>
    </font>
    <font>
      <b/>
      <sz val="10"/>
      <name val="Times New Roman"/>
      <family val="1"/>
    </font>
    <font>
      <sz val="10"/>
      <name val="Arial"/>
      <family val="2"/>
    </font>
    <font>
      <b/>
      <sz val="22"/>
      <name val="Times New Roman"/>
      <family val="1"/>
    </font>
    <font>
      <b/>
      <sz val="20"/>
      <name val="Times New Roman"/>
      <family val="1"/>
    </font>
    <font>
      <b/>
      <sz val="14"/>
      <name val="Times New Roman"/>
      <family val="1"/>
    </font>
    <font>
      <sz val="10"/>
      <name val="MS Sans Serif"/>
      <family val="2"/>
    </font>
    <font>
      <b/>
      <sz val="10"/>
      <color rgb="FF000000"/>
      <name val="Times New Roman"/>
      <family val="1"/>
    </font>
    <font>
      <b/>
      <sz val="10"/>
      <color theme="1"/>
      <name val="Times New Roman"/>
      <family val="1"/>
    </font>
    <font>
      <b/>
      <u/>
      <sz val="12"/>
      <color theme="1"/>
      <name val="Times New Roman"/>
      <family val="1"/>
    </font>
    <font>
      <b/>
      <u/>
      <sz val="14"/>
      <name val="Times New Roman"/>
      <family val="1"/>
    </font>
    <font>
      <b/>
      <sz val="12"/>
      <color rgb="FF000000"/>
      <name val="Times New Roman"/>
      <family val="1"/>
    </font>
    <font>
      <sz val="10"/>
      <name val="Times New Roman"/>
      <family val="1"/>
    </font>
    <font>
      <b/>
      <u/>
      <sz val="16"/>
      <color theme="1"/>
      <name val="Times New Roman"/>
      <family val="1"/>
    </font>
    <font>
      <sz val="12"/>
      <color theme="1"/>
      <name val="Times New Roman"/>
      <family val="1"/>
    </font>
    <font>
      <b/>
      <sz val="11"/>
      <color theme="1"/>
      <name val="Times New Roman"/>
      <family val="1"/>
    </font>
    <font>
      <sz val="11"/>
      <name val="Times New Roman"/>
      <family val="1"/>
    </font>
    <font>
      <b/>
      <sz val="12"/>
      <color theme="0"/>
      <name val="Times New Roman"/>
      <family val="1"/>
    </font>
    <font>
      <b/>
      <sz val="12"/>
      <name val="Calibri"/>
      <family val="2"/>
      <scheme val="minor"/>
    </font>
    <font>
      <sz val="12"/>
      <color theme="1"/>
      <name val="Times New Roman"/>
      <family val="2"/>
    </font>
    <font>
      <sz val="10"/>
      <color theme="1"/>
      <name val="Arial"/>
      <family val="2"/>
    </font>
    <font>
      <sz val="12"/>
      <color rgb="FF9C5700"/>
      <name val="Times New Roman"/>
      <family val="2"/>
    </font>
    <font>
      <sz val="12"/>
      <name val="Times New Roman"/>
      <family val="2"/>
    </font>
    <font>
      <b/>
      <sz val="12"/>
      <name val="Arial"/>
      <family val="2"/>
    </font>
    <font>
      <sz val="12"/>
      <name val="Arial"/>
      <family val="2"/>
    </font>
    <font>
      <sz val="10"/>
      <name val="MS Sans Serif"/>
    </font>
    <font>
      <sz val="11"/>
      <name val="Arial"/>
      <family val="2"/>
    </font>
    <font>
      <b/>
      <sz val="14"/>
      <color theme="1"/>
      <name val="Times New Roman"/>
      <family val="1"/>
    </font>
    <font>
      <b/>
      <sz val="10"/>
      <color rgb="FFFF0000"/>
      <name val="Times New Roman"/>
      <family val="1"/>
    </font>
    <font>
      <b/>
      <sz val="11"/>
      <color rgb="FFFF0000"/>
      <name val="Times New Roman"/>
      <family val="1"/>
    </font>
    <font>
      <sz val="11"/>
      <color rgb="FFFF0000"/>
      <name val="Arial"/>
      <family val="2"/>
    </font>
    <font>
      <b/>
      <sz val="11"/>
      <name val="Arial"/>
      <family val="2"/>
    </font>
    <font>
      <b/>
      <sz val="8"/>
      <name val="Times New Roman"/>
      <family val="1"/>
    </font>
    <font>
      <sz val="16"/>
      <name val="Arial"/>
      <family val="2"/>
    </font>
    <font>
      <sz val="16"/>
      <color rgb="FFFF0000"/>
      <name val="Arial"/>
      <family val="2"/>
    </font>
    <font>
      <sz val="16"/>
      <color theme="1"/>
      <name val="Arial"/>
      <family val="2"/>
    </font>
    <font>
      <sz val="11"/>
      <color theme="1"/>
      <name val="Calibri"/>
      <family val="2"/>
      <charset val="1"/>
      <scheme val="minor"/>
    </font>
    <font>
      <sz val="12"/>
      <color theme="1"/>
      <name val="Arial"/>
      <family val="2"/>
    </font>
    <font>
      <b/>
      <sz val="11"/>
      <color rgb="FFFF0000"/>
      <name val="Arial"/>
      <family val="2"/>
    </font>
    <font>
      <sz val="10"/>
      <color theme="1"/>
      <name val="Times New Roman"/>
      <family val="1"/>
    </font>
    <font>
      <b/>
      <i/>
      <u/>
      <sz val="12"/>
      <name val="Times New Roman"/>
      <family val="1"/>
    </font>
    <font>
      <b/>
      <sz val="11"/>
      <name val="Calibri"/>
      <family val="2"/>
      <scheme val="minor"/>
    </font>
    <font>
      <sz val="11"/>
      <color theme="1"/>
      <name val="Calibri"/>
      <family val="2"/>
      <scheme val="minor"/>
    </font>
    <font>
      <sz val="8"/>
      <name val="Arial"/>
      <family val="2"/>
    </font>
    <font>
      <sz val="11"/>
      <name val="Arial"/>
      <family val="2"/>
    </font>
    <font>
      <b/>
      <u/>
      <sz val="10"/>
      <name val="Times New Roman"/>
      <family val="1"/>
    </font>
    <font>
      <b/>
      <sz val="12"/>
      <color indexed="8"/>
      <name val="Times New Roman"/>
      <family val="1"/>
    </font>
    <font>
      <sz val="12"/>
      <color rgb="FFFF0000"/>
      <name val="Times New Roman"/>
      <family val="1"/>
    </font>
    <font>
      <b/>
      <u/>
      <sz val="12"/>
      <color indexed="8"/>
      <name val="Times New Roman"/>
      <family val="1"/>
    </font>
    <font>
      <b/>
      <sz val="12"/>
      <color rgb="FF333333"/>
      <name val="Times New Roman"/>
      <family val="1"/>
    </font>
    <font>
      <b/>
      <u/>
      <sz val="16"/>
      <name val="Times New Roman"/>
      <family val="1"/>
    </font>
    <font>
      <sz val="14"/>
      <name val="Calibri"/>
      <family val="2"/>
    </font>
    <font>
      <b/>
      <sz val="12"/>
      <name val="Calibri"/>
      <family val="2"/>
    </font>
    <font>
      <b/>
      <sz val="11"/>
      <color rgb="FF000000"/>
      <name val="Times New Roman"/>
      <family val="1"/>
    </font>
    <font>
      <b/>
      <sz val="14"/>
      <name val="Calibri"/>
      <family val="2"/>
    </font>
    <font>
      <b/>
      <sz val="10"/>
      <name val="Arial Narrow"/>
      <family val="2"/>
    </font>
    <font>
      <b/>
      <sz val="12"/>
      <name val="Arial Narrow"/>
      <family val="2"/>
    </font>
    <font>
      <sz val="14"/>
      <name val="Arial"/>
      <family val="2"/>
    </font>
    <font>
      <b/>
      <u/>
      <sz val="11"/>
      <name val="Times New Roman"/>
      <family val="1"/>
    </font>
    <font>
      <b/>
      <sz val="13"/>
      <name val="Times New Roman"/>
      <family val="1"/>
    </font>
    <font>
      <b/>
      <sz val="13"/>
      <color rgb="FF7030A0"/>
      <name val="Times New Roman"/>
      <family val="1"/>
    </font>
    <font>
      <sz val="13"/>
      <name val="Times New Roman"/>
      <family val="1"/>
    </font>
    <font>
      <sz val="12"/>
      <name val="Times New Roman"/>
      <family val="1"/>
    </font>
    <font>
      <sz val="11"/>
      <color indexed="8"/>
      <name val="Calibri"/>
      <family val="2"/>
    </font>
    <font>
      <sz val="9"/>
      <name val="Calibri"/>
      <family val="2"/>
    </font>
    <font>
      <sz val="11"/>
      <color rgb="FF000000"/>
      <name val="Calibri"/>
      <family val="2"/>
    </font>
    <font>
      <b/>
      <u/>
      <sz val="18"/>
      <name val="Times New Roman"/>
      <family val="1"/>
    </font>
    <font>
      <u/>
      <sz val="11.75"/>
      <color theme="10"/>
      <name val="Calibri"/>
      <family val="2"/>
    </font>
    <font>
      <sz val="14"/>
      <name val="Times New Roman"/>
      <family val="1"/>
    </font>
    <font>
      <sz val="12"/>
      <color theme="1"/>
      <name val="Times New Roman"/>
      <family val="1"/>
    </font>
    <font>
      <b/>
      <sz val="16"/>
      <name val="Times New Roman"/>
      <family val="1"/>
    </font>
    <font>
      <b/>
      <sz val="28"/>
      <name val="Times New Roman"/>
      <family val="1"/>
    </font>
    <font>
      <b/>
      <sz val="24"/>
      <name val="Times New Roman"/>
      <family val="1"/>
    </font>
    <font>
      <b/>
      <sz val="18"/>
      <name val="Times New Roman"/>
      <family val="1"/>
    </font>
    <font>
      <sz val="18"/>
      <name val="Times New Roman"/>
      <family val="1"/>
    </font>
    <font>
      <sz val="22"/>
      <name val="Times New Roman"/>
      <family val="1"/>
    </font>
    <font>
      <b/>
      <sz val="36"/>
      <name val="Arial"/>
      <family val="2"/>
    </font>
    <font>
      <b/>
      <u/>
      <sz val="18"/>
      <name val="Arial"/>
      <family val="2"/>
    </font>
    <font>
      <b/>
      <u/>
      <sz val="20"/>
      <name val="Times New Roman"/>
      <family val="1"/>
    </font>
    <font>
      <b/>
      <u/>
      <sz val="20"/>
      <color theme="1"/>
      <name val="Calibri"/>
      <family val="2"/>
      <scheme val="minor"/>
    </font>
    <font>
      <b/>
      <sz val="24"/>
      <name val="Arial"/>
      <family val="2"/>
    </font>
    <font>
      <b/>
      <sz val="13"/>
      <color theme="1"/>
      <name val="Times New Roman"/>
      <family val="1"/>
    </font>
    <font>
      <sz val="13"/>
      <color theme="1"/>
      <name val="Times New Roman"/>
      <family val="1"/>
    </font>
    <font>
      <b/>
      <u/>
      <sz val="13"/>
      <name val="Times New Roman"/>
      <family val="1"/>
    </font>
    <font>
      <sz val="10"/>
      <color indexed="10"/>
      <name val="Arial"/>
      <family val="2"/>
    </font>
    <font>
      <sz val="12"/>
      <color indexed="10"/>
      <name val="Arial"/>
      <family val="2"/>
    </font>
    <font>
      <sz val="12"/>
      <color rgb="FFFF0000"/>
      <name val="Arial"/>
      <family val="2"/>
    </font>
    <font>
      <b/>
      <sz val="13"/>
      <color rgb="FFFF0000"/>
      <name val="Times New Roman"/>
      <family val="1"/>
    </font>
  </fonts>
  <fills count="9">
    <fill>
      <patternFill patternType="none"/>
    </fill>
    <fill>
      <patternFill patternType="gray125"/>
    </fill>
    <fill>
      <patternFill patternType="solid">
        <fgColor theme="0"/>
        <bgColor indexed="64"/>
      </patternFill>
    </fill>
    <fill>
      <patternFill patternType="solid">
        <fgColor rgb="FFFFEB9C"/>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s>
  <borders count="54">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top/>
      <bottom/>
      <diagonal/>
    </border>
    <border>
      <left/>
      <right/>
      <top style="thin">
        <color auto="1"/>
      </top>
      <bottom style="double">
        <color auto="1"/>
      </bottom>
      <diagonal/>
    </border>
    <border>
      <left/>
      <right/>
      <top/>
      <bottom style="double">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rgb="FFEDEDED"/>
      </left>
      <right style="thin">
        <color rgb="FFEDEDED"/>
      </right>
      <top style="thin">
        <color rgb="FFDDDDDD"/>
      </top>
      <bottom style="thin">
        <color rgb="FFDDDDDD"/>
      </bottom>
      <diagonal/>
    </border>
    <border>
      <left style="thin">
        <color indexed="8"/>
      </left>
      <right style="thin">
        <color indexed="8"/>
      </right>
      <top/>
      <bottom/>
      <diagonal/>
    </border>
    <border>
      <left style="double">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double">
        <color indexed="64"/>
      </bottom>
      <diagonal/>
    </border>
    <border>
      <left/>
      <right/>
      <top style="thick">
        <color indexed="64"/>
      </top>
      <bottom style="double">
        <color indexed="64"/>
      </bottom>
      <diagonal/>
    </border>
    <border>
      <left style="medium">
        <color auto="1"/>
      </left>
      <right style="medium">
        <color auto="1"/>
      </right>
      <top style="medium">
        <color auto="1"/>
      </top>
      <bottom style="thick">
        <color auto="1"/>
      </bottom>
      <diagonal/>
    </border>
    <border>
      <left/>
      <right style="thick">
        <color auto="1"/>
      </right>
      <top style="medium">
        <color auto="1"/>
      </top>
      <bottom style="thick">
        <color auto="1"/>
      </bottom>
      <diagonal/>
    </border>
    <border>
      <left style="thick">
        <color auto="1"/>
      </left>
      <right style="thick">
        <color auto="1"/>
      </right>
      <top style="medium">
        <color auto="1"/>
      </top>
      <bottom style="thick">
        <color auto="1"/>
      </bottom>
      <diagonal/>
    </border>
    <border>
      <left style="thick">
        <color auto="1"/>
      </left>
      <right/>
      <top style="medium">
        <color auto="1"/>
      </top>
      <bottom style="thick">
        <color auto="1"/>
      </bottom>
      <diagonal/>
    </border>
    <border>
      <left style="medium">
        <color auto="1"/>
      </left>
      <right style="thick">
        <color auto="1"/>
      </right>
      <top style="medium">
        <color auto="1"/>
      </top>
      <bottom style="medium">
        <color auto="1"/>
      </bottom>
      <diagonal/>
    </border>
    <border>
      <left style="thick">
        <color auto="1"/>
      </left>
      <right style="thick">
        <color auto="1"/>
      </right>
      <top style="medium">
        <color auto="1"/>
      </top>
      <bottom style="medium">
        <color auto="1"/>
      </bottom>
      <diagonal/>
    </border>
    <border>
      <left style="thick">
        <color auto="1"/>
      </left>
      <right/>
      <top style="medium">
        <color auto="1"/>
      </top>
      <bottom style="medium">
        <color auto="1"/>
      </bottom>
      <diagonal/>
    </border>
    <border>
      <left style="medium">
        <color auto="1"/>
      </left>
      <right style="medium">
        <color auto="1"/>
      </right>
      <top style="thick">
        <color auto="1"/>
      </top>
      <bottom style="medium">
        <color auto="1"/>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style="thick">
        <color auto="1"/>
      </top>
      <bottom/>
      <diagonal/>
    </border>
    <border>
      <left style="medium">
        <color auto="1"/>
      </left>
      <right style="medium">
        <color auto="1"/>
      </right>
      <top style="medium">
        <color auto="1"/>
      </top>
      <bottom style="medium">
        <color auto="1"/>
      </bottom>
      <diagonal/>
    </border>
    <border>
      <left/>
      <right style="thick">
        <color auto="1"/>
      </right>
      <top style="medium">
        <color auto="1"/>
      </top>
      <bottom style="medium">
        <color auto="1"/>
      </bottom>
      <diagonal/>
    </border>
    <border>
      <left/>
      <right/>
      <top style="medium">
        <color indexed="64"/>
      </top>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88">
    <xf numFmtId="0" fontId="0" fillId="0" borderId="0"/>
    <xf numFmtId="0" fontId="9" fillId="0" borderId="0"/>
    <xf numFmtId="0" fontId="12" fillId="0" borderId="0"/>
    <xf numFmtId="0" fontId="11" fillId="0" borderId="0"/>
    <xf numFmtId="0" fontId="22" fillId="0" borderId="0"/>
    <xf numFmtId="0" fontId="26" fillId="0" borderId="0"/>
    <xf numFmtId="0" fontId="11" fillId="0" borderId="0"/>
    <xf numFmtId="0" fontId="11" fillId="0" borderId="0">
      <alignment wrapText="1"/>
    </xf>
    <xf numFmtId="43" fontId="11" fillId="0" borderId="0" applyFont="0" applyFill="0" applyBorder="0" applyAlignment="0" applyProtection="0"/>
    <xf numFmtId="0" fontId="11" fillId="0" borderId="0"/>
    <xf numFmtId="0" fontId="26" fillId="0" borderId="0"/>
    <xf numFmtId="0" fontId="11" fillId="0" borderId="0"/>
    <xf numFmtId="0" fontId="4" fillId="0" borderId="0"/>
    <xf numFmtId="0" fontId="11" fillId="0" borderId="0"/>
    <xf numFmtId="0" fontId="11" fillId="0" borderId="0"/>
    <xf numFmtId="0" fontId="11" fillId="0" borderId="0"/>
    <xf numFmtId="0" fontId="4" fillId="0" borderId="0"/>
    <xf numFmtId="0" fontId="4" fillId="0" borderId="0"/>
    <xf numFmtId="0" fontId="39" fillId="0" borderId="0"/>
    <xf numFmtId="0" fontId="41" fillId="3" borderId="0" applyNumberFormat="0" applyBorder="0" applyAlignment="0" applyProtection="0"/>
    <xf numFmtId="0" fontId="45" fillId="0" borderId="0"/>
    <xf numFmtId="9" fontId="11" fillId="0" borderId="0" applyFont="0" applyFill="0" applyBorder="0" applyAlignment="0" applyProtection="0"/>
    <xf numFmtId="0" fontId="4" fillId="0" borderId="0"/>
    <xf numFmtId="9" fontId="26" fillId="0" borderId="0" applyFont="0" applyFill="0" applyBorder="0" applyAlignment="0" applyProtection="0"/>
    <xf numFmtId="0" fontId="34" fillId="0" borderId="0"/>
    <xf numFmtId="0" fontId="26" fillId="0" borderId="0"/>
    <xf numFmtId="0" fontId="4" fillId="0" borderId="0"/>
    <xf numFmtId="0" fontId="10" fillId="0" borderId="0"/>
    <xf numFmtId="0" fontId="56" fillId="0" borderId="0"/>
    <xf numFmtId="170" fontId="45" fillId="0" borderId="0"/>
    <xf numFmtId="43" fontId="26" fillId="0" borderId="0" applyFont="0" applyFill="0" applyBorder="0" applyAlignment="0" applyProtection="0"/>
    <xf numFmtId="170" fontId="26" fillId="0" borderId="0"/>
    <xf numFmtId="170" fontId="4" fillId="0" borderId="0"/>
    <xf numFmtId="170" fontId="26" fillId="0" borderId="0"/>
    <xf numFmtId="170" fontId="26" fillId="0" borderId="0"/>
    <xf numFmtId="0" fontId="26" fillId="0" borderId="0"/>
    <xf numFmtId="0" fontId="26"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62" fillId="0" borderId="0"/>
    <xf numFmtId="0" fontId="64" fillId="0" borderId="0"/>
    <xf numFmtId="0" fontId="19" fillId="0" borderId="0"/>
    <xf numFmtId="0" fontId="46" fillId="0" borderId="0"/>
    <xf numFmtId="0" fontId="11" fillId="0" borderId="0"/>
    <xf numFmtId="0" fontId="11" fillId="0" borderId="0"/>
    <xf numFmtId="0" fontId="26" fillId="0" borderId="0"/>
    <xf numFmtId="0" fontId="11" fillId="0" borderId="0"/>
    <xf numFmtId="0" fontId="11" fillId="0" borderId="0"/>
    <xf numFmtId="0" fontId="12" fillId="0" borderId="0"/>
    <xf numFmtId="9" fontId="39" fillId="0" borderId="0" applyFont="0" applyFill="0" applyBorder="0" applyAlignment="0" applyProtection="0"/>
    <xf numFmtId="0" fontId="11" fillId="0" borderId="0"/>
    <xf numFmtId="0" fontId="4" fillId="0" borderId="0"/>
    <xf numFmtId="0" fontId="4" fillId="0" borderId="0"/>
    <xf numFmtId="0" fontId="11" fillId="0" borderId="0">
      <alignment wrapText="1"/>
    </xf>
    <xf numFmtId="0" fontId="82" fillId="0" borderId="0"/>
    <xf numFmtId="0" fontId="11" fillId="0" borderId="0"/>
    <xf numFmtId="0" fontId="11" fillId="0" borderId="0"/>
    <xf numFmtId="0" fontId="83" fillId="0" borderId="0"/>
    <xf numFmtId="9" fontId="19" fillId="0" borderId="0" applyFont="0" applyFill="0" applyBorder="0" applyAlignment="0" applyProtection="0"/>
    <xf numFmtId="0" fontId="19" fillId="0" borderId="0"/>
    <xf numFmtId="0" fontId="19" fillId="0" borderId="0"/>
    <xf numFmtId="0" fontId="83" fillId="0" borderId="0"/>
    <xf numFmtId="0" fontId="85" fillId="0" borderId="0">
      <protection locked="0"/>
    </xf>
    <xf numFmtId="0" fontId="83" fillId="0" borderId="0"/>
    <xf numFmtId="0" fontId="11" fillId="0" borderId="0"/>
    <xf numFmtId="0" fontId="56" fillId="0" borderId="0"/>
    <xf numFmtId="0" fontId="56" fillId="0" borderId="0"/>
    <xf numFmtId="0" fontId="83" fillId="0" borderId="0"/>
    <xf numFmtId="0" fontId="4" fillId="0" borderId="0"/>
    <xf numFmtId="0" fontId="11" fillId="0" borderId="0"/>
    <xf numFmtId="0" fontId="39" fillId="0" borderId="0"/>
    <xf numFmtId="0" fontId="87" fillId="0" borderId="0" applyNumberFormat="0" applyFill="0" applyBorder="0" applyAlignment="0" applyProtection="0">
      <alignment vertical="top"/>
      <protection locked="0"/>
    </xf>
    <xf numFmtId="43" fontId="10" fillId="0" borderId="0" applyFont="0" applyFill="0" applyBorder="0" applyAlignment="0" applyProtection="0"/>
    <xf numFmtId="0" fontId="10" fillId="0" borderId="0"/>
    <xf numFmtId="9" fontId="89" fillId="0" borderId="0" applyFont="0" applyFill="0" applyBorder="0" applyAlignment="0" applyProtection="0"/>
    <xf numFmtId="0" fontId="3" fillId="0" borderId="0"/>
    <xf numFmtId="0" fontId="11" fillId="0" borderId="0"/>
    <xf numFmtId="43" fontId="3" fillId="0" borderId="0" applyFont="0" applyFill="0" applyBorder="0" applyAlignment="0" applyProtection="0"/>
    <xf numFmtId="9" fontId="3" fillId="0" borderId="0" applyFont="0" applyFill="0" applyBorder="0" applyAlignment="0" applyProtection="0"/>
    <xf numFmtId="0" fontId="10" fillId="0" borderId="0"/>
    <xf numFmtId="0" fontId="11" fillId="0" borderId="0"/>
    <xf numFmtId="0" fontId="2" fillId="0" borderId="0"/>
    <xf numFmtId="0" fontId="83" fillId="0" borderId="0"/>
    <xf numFmtId="0" fontId="2" fillId="0" borderId="0"/>
    <xf numFmtId="0" fontId="11" fillId="0" borderId="0"/>
    <xf numFmtId="0" fontId="1" fillId="0" borderId="0"/>
    <xf numFmtId="43" fontId="1" fillId="0" borderId="0" applyFont="0" applyFill="0" applyBorder="0" applyAlignment="0" applyProtection="0"/>
  </cellStyleXfs>
  <cellXfs count="3730">
    <xf numFmtId="0" fontId="0" fillId="0" borderId="0" xfId="0"/>
    <xf numFmtId="0" fontId="5" fillId="0" borderId="7" xfId="0" applyFont="1" applyBorder="1" applyAlignment="1">
      <alignment horizontal="center" vertical="center"/>
    </xf>
    <xf numFmtId="0" fontId="5" fillId="0" borderId="0" xfId="2" applyFont="1" applyFill="1" applyAlignment="1">
      <alignment horizontal="center"/>
    </xf>
    <xf numFmtId="164" fontId="13" fillId="0" borderId="0" xfId="2" applyNumberFormat="1" applyFont="1" applyFill="1" applyBorder="1" applyAlignment="1">
      <alignment horizontal="left" vertical="top" wrapText="1"/>
    </xf>
    <xf numFmtId="0" fontId="13" fillId="0" borderId="0" xfId="2" applyFont="1" applyFill="1" applyAlignment="1">
      <alignment horizontal="left" vertical="center"/>
    </xf>
    <xf numFmtId="0" fontId="13" fillId="0" borderId="0" xfId="2" applyFont="1" applyFill="1" applyAlignment="1">
      <alignment vertical="center"/>
    </xf>
    <xf numFmtId="0" fontId="13" fillId="0" borderId="0" xfId="2" applyFont="1" applyFill="1"/>
    <xf numFmtId="0" fontId="13" fillId="0" borderId="0" xfId="2" applyFont="1" applyFill="1" applyAlignment="1">
      <alignment horizontal="center" vertical="center"/>
    </xf>
    <xf numFmtId="0" fontId="13" fillId="0" borderId="0" xfId="0" applyFont="1"/>
    <xf numFmtId="0" fontId="13" fillId="0" borderId="0" xfId="2" applyFont="1" applyFill="1" applyBorder="1" applyAlignment="1">
      <alignment horizontal="center" vertical="center"/>
    </xf>
    <xf numFmtId="0" fontId="13" fillId="0" borderId="0" xfId="2" applyFont="1" applyFill="1" applyBorder="1" applyAlignment="1">
      <alignment horizontal="center" vertical="center" wrapText="1"/>
    </xf>
    <xf numFmtId="0" fontId="13" fillId="0" borderId="0" xfId="2" applyFont="1" applyFill="1" applyAlignment="1">
      <alignment vertical="top" wrapTex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9"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0" xfId="2" applyFont="1" applyFill="1" applyAlignment="1">
      <alignment horizontal="center"/>
    </xf>
    <xf numFmtId="0" fontId="13" fillId="0" borderId="7" xfId="0" applyFont="1" applyFill="1" applyBorder="1" applyAlignment="1">
      <alignment horizontal="center" vertical="top"/>
    </xf>
    <xf numFmtId="0" fontId="13" fillId="0" borderId="0" xfId="0" applyFont="1" applyFill="1" applyBorder="1" applyAlignment="1">
      <alignment horizontal="center" vertical="center"/>
    </xf>
    <xf numFmtId="0" fontId="13" fillId="0" borderId="0" xfId="0" applyFont="1" applyFill="1" applyBorder="1" applyAlignment="1">
      <alignment horizontal="left" vertical="top"/>
    </xf>
    <xf numFmtId="0" fontId="13" fillId="0" borderId="0" xfId="2" applyFont="1" applyFill="1" applyBorder="1" applyAlignment="1">
      <alignment horizontal="center" vertical="top"/>
    </xf>
    <xf numFmtId="0" fontId="16" fillId="0" borderId="0" xfId="2" applyFont="1" applyFill="1" applyBorder="1" applyAlignment="1">
      <alignment horizontal="left" vertical="top" wrapText="1"/>
    </xf>
    <xf numFmtId="0" fontId="13" fillId="0" borderId="0" xfId="2" applyFont="1" applyFill="1" applyBorder="1" applyAlignment="1">
      <alignment horizontal="center" vertical="top" wrapText="1"/>
    </xf>
    <xf numFmtId="0" fontId="13" fillId="0" borderId="0" xfId="2" applyFont="1" applyFill="1" applyBorder="1" applyAlignment="1">
      <alignment vertical="top"/>
    </xf>
    <xf numFmtId="164" fontId="13" fillId="0" borderId="0" xfId="2" applyNumberFormat="1" applyFont="1" applyFill="1" applyBorder="1" applyAlignment="1">
      <alignment vertical="top"/>
    </xf>
    <xf numFmtId="1" fontId="13" fillId="0" borderId="0" xfId="2" applyNumberFormat="1" applyFont="1" applyFill="1" applyBorder="1" applyAlignment="1">
      <alignment horizontal="center" vertical="top" wrapText="1"/>
    </xf>
    <xf numFmtId="164" fontId="13" fillId="0" borderId="0" xfId="2" applyNumberFormat="1" applyFont="1" applyFill="1" applyBorder="1" applyAlignment="1">
      <alignment horizontal="center" vertical="top" wrapText="1"/>
    </xf>
    <xf numFmtId="14" fontId="13" fillId="0" borderId="0" xfId="2" quotePrefix="1" applyNumberFormat="1" applyFont="1" applyFill="1" applyBorder="1" applyAlignment="1">
      <alignment horizontal="center" vertical="top"/>
    </xf>
    <xf numFmtId="164" fontId="13" fillId="0" borderId="0" xfId="2" applyNumberFormat="1" applyFont="1" applyFill="1" applyBorder="1" applyAlignment="1">
      <alignment horizontal="right" vertical="top" wrapText="1"/>
    </xf>
    <xf numFmtId="0" fontId="17" fillId="0" borderId="0" xfId="2" applyFont="1" applyFill="1" applyAlignment="1">
      <alignment horizontal="center" vertical="top" wrapText="1"/>
    </xf>
    <xf numFmtId="1" fontId="13" fillId="0" borderId="0" xfId="2" applyNumberFormat="1" applyFont="1" applyFill="1" applyBorder="1" applyAlignment="1">
      <alignment horizontal="center" vertical="center" wrapText="1"/>
    </xf>
    <xf numFmtId="164" fontId="13" fillId="0" borderId="10" xfId="2" applyNumberFormat="1" applyFont="1" applyFill="1" applyBorder="1" applyAlignment="1">
      <alignment vertical="center" wrapText="1"/>
    </xf>
    <xf numFmtId="164" fontId="13" fillId="0" borderId="10" xfId="2" applyNumberFormat="1" applyFont="1" applyFill="1" applyBorder="1" applyAlignment="1">
      <alignment horizontal="center" vertical="center" wrapText="1"/>
    </xf>
    <xf numFmtId="0" fontId="13" fillId="0" borderId="10" xfId="2" applyFont="1" applyFill="1" applyBorder="1" applyAlignment="1">
      <alignment horizontal="center" vertical="center" wrapText="1"/>
    </xf>
    <xf numFmtId="0" fontId="13" fillId="0" borderId="10" xfId="2" applyFont="1" applyFill="1" applyBorder="1" applyAlignment="1">
      <alignment horizontal="center" vertical="center"/>
    </xf>
    <xf numFmtId="164" fontId="13" fillId="0" borderId="10" xfId="2" applyNumberFormat="1" applyFont="1" applyFill="1" applyBorder="1" applyAlignment="1">
      <alignment vertical="center"/>
    </xf>
    <xf numFmtId="164" fontId="13" fillId="0" borderId="0" xfId="2" applyNumberFormat="1" applyFont="1" applyFill="1" applyBorder="1" applyAlignment="1">
      <alignment vertical="center"/>
    </xf>
    <xf numFmtId="164" fontId="16" fillId="0" borderId="0" xfId="2" applyNumberFormat="1" applyFont="1" applyFill="1" applyBorder="1" applyAlignment="1">
      <alignment horizontal="left" vertical="top" wrapText="1"/>
    </xf>
    <xf numFmtId="164" fontId="13" fillId="0" borderId="10" xfId="2" applyNumberFormat="1" applyFont="1" applyFill="1" applyBorder="1" applyAlignment="1">
      <alignment horizontal="left" vertical="center" wrapText="1"/>
    </xf>
    <xf numFmtId="164" fontId="13" fillId="0" borderId="10" xfId="2" applyNumberFormat="1" applyFont="1" applyFill="1" applyBorder="1" applyAlignment="1">
      <alignment horizontal="left" vertical="center"/>
    </xf>
    <xf numFmtId="0" fontId="13" fillId="0" borderId="0" xfId="2" applyFont="1" applyFill="1" applyAlignment="1">
      <alignment horizontal="center" vertical="top"/>
    </xf>
    <xf numFmtId="164" fontId="13" fillId="0" borderId="0" xfId="2" applyNumberFormat="1" applyFont="1" applyFill="1" applyBorder="1" applyAlignment="1">
      <alignment horizontal="left" vertical="center"/>
    </xf>
    <xf numFmtId="164" fontId="13" fillId="0" borderId="0" xfId="2" applyNumberFormat="1" applyFont="1" applyFill="1" applyBorder="1" applyAlignment="1">
      <alignment horizontal="center" vertical="center" wrapText="1"/>
    </xf>
    <xf numFmtId="164" fontId="13" fillId="0" borderId="0" xfId="2" applyNumberFormat="1" applyFont="1" applyFill="1" applyBorder="1" applyAlignment="1">
      <alignment vertical="top" wrapText="1"/>
    </xf>
    <xf numFmtId="14" fontId="13" fillId="0" borderId="0" xfId="2" quotePrefix="1" applyNumberFormat="1" applyFont="1" applyFill="1" applyBorder="1" applyAlignment="1">
      <alignment horizontal="center" vertical="top" wrapText="1"/>
    </xf>
    <xf numFmtId="164" fontId="13" fillId="0" borderId="0" xfId="2" applyNumberFormat="1" applyFont="1" applyFill="1" applyBorder="1" applyAlignment="1">
      <alignment horizontal="right" vertical="top"/>
    </xf>
    <xf numFmtId="14" fontId="13" fillId="0" borderId="0" xfId="2" applyNumberFormat="1" applyFont="1" applyFill="1" applyBorder="1" applyAlignment="1">
      <alignment horizontal="center" vertical="top"/>
    </xf>
    <xf numFmtId="0" fontId="13" fillId="0" borderId="12" xfId="2" applyFont="1" applyFill="1" applyBorder="1" applyAlignment="1">
      <alignment horizontal="center" vertical="top"/>
    </xf>
    <xf numFmtId="164" fontId="13" fillId="0" borderId="12" xfId="2" applyNumberFormat="1" applyFont="1" applyFill="1" applyBorder="1" applyAlignment="1">
      <alignment vertical="top"/>
    </xf>
    <xf numFmtId="14" fontId="13" fillId="0" borderId="0" xfId="2" applyNumberFormat="1" applyFont="1" applyFill="1" applyBorder="1" applyAlignment="1">
      <alignment horizontal="center" vertical="top" wrapText="1"/>
    </xf>
    <xf numFmtId="164" fontId="13" fillId="0" borderId="1" xfId="2" applyNumberFormat="1" applyFont="1" applyFill="1" applyBorder="1" applyAlignment="1">
      <alignment horizontal="left" vertical="center"/>
    </xf>
    <xf numFmtId="164" fontId="13" fillId="0" borderId="1" xfId="2" applyNumberFormat="1" applyFont="1" applyFill="1" applyBorder="1" applyAlignment="1">
      <alignment horizontal="center" vertical="center" wrapText="1"/>
    </xf>
    <xf numFmtId="0" fontId="13" fillId="0" borderId="1" xfId="2" applyFont="1" applyFill="1" applyBorder="1" applyAlignment="1">
      <alignment horizontal="center" vertical="center"/>
    </xf>
    <xf numFmtId="164" fontId="13" fillId="0" borderId="1" xfId="2" applyNumberFormat="1" applyFont="1" applyFill="1" applyBorder="1" applyAlignment="1">
      <alignment vertical="center"/>
    </xf>
    <xf numFmtId="164" fontId="13" fillId="0" borderId="10" xfId="2" applyNumberFormat="1" applyFont="1" applyFill="1" applyBorder="1" applyAlignment="1">
      <alignment horizontal="right" vertical="center"/>
    </xf>
    <xf numFmtId="164" fontId="13" fillId="0" borderId="0" xfId="2" applyNumberFormat="1" applyFont="1" applyFill="1" applyBorder="1" applyAlignment="1">
      <alignment horizontal="right" vertical="center"/>
    </xf>
    <xf numFmtId="164" fontId="13" fillId="0" borderId="12" xfId="2" applyNumberFormat="1" applyFont="1" applyFill="1" applyBorder="1" applyAlignment="1">
      <alignment horizontal="left" vertical="center"/>
    </xf>
    <xf numFmtId="164" fontId="13" fillId="0" borderId="12" xfId="2" applyNumberFormat="1" applyFont="1" applyFill="1" applyBorder="1" applyAlignment="1">
      <alignment horizontal="center" vertical="center" wrapText="1"/>
    </xf>
    <xf numFmtId="0" fontId="13" fillId="0" borderId="12" xfId="2" applyFont="1" applyFill="1" applyBorder="1" applyAlignment="1">
      <alignment horizontal="center" vertical="center"/>
    </xf>
    <xf numFmtId="164" fontId="13" fillId="0" borderId="12" xfId="2" applyNumberFormat="1" applyFont="1" applyFill="1" applyBorder="1" applyAlignment="1">
      <alignment horizontal="right" vertical="center"/>
    </xf>
    <xf numFmtId="0" fontId="13" fillId="0" borderId="0" xfId="2" applyFont="1" applyFill="1" applyAlignment="1">
      <alignment horizontal="left"/>
    </xf>
    <xf numFmtId="0" fontId="18" fillId="0" borderId="0" xfId="2" applyFont="1" applyFill="1" applyAlignment="1">
      <alignment horizontal="center"/>
    </xf>
    <xf numFmtId="0" fontId="18" fillId="0" borderId="0" xfId="2" applyFont="1" applyFill="1"/>
    <xf numFmtId="164" fontId="16" fillId="0" borderId="0" xfId="2" applyNumberFormat="1" applyFont="1" applyFill="1" applyBorder="1" applyAlignment="1">
      <alignment horizontal="left" vertical="center" wrapText="1"/>
    </xf>
    <xf numFmtId="0" fontId="13" fillId="0" borderId="0" xfId="0" quotePrefix="1" applyFont="1" applyFill="1" applyAlignment="1">
      <alignment horizontal="center" vertical="top" wrapText="1"/>
    </xf>
    <xf numFmtId="164" fontId="13" fillId="0" borderId="0" xfId="0" applyNumberFormat="1" applyFont="1" applyFill="1" applyAlignment="1">
      <alignment vertical="top"/>
    </xf>
    <xf numFmtId="164" fontId="13" fillId="0" borderId="0" xfId="0" applyNumberFormat="1" applyFont="1" applyFill="1" applyAlignment="1">
      <alignment horizontal="right" vertical="top"/>
    </xf>
    <xf numFmtId="0" fontId="13" fillId="0" borderId="0" xfId="2" applyFont="1" applyFill="1" applyAlignment="1">
      <alignment horizontal="left" wrapText="1"/>
    </xf>
    <xf numFmtId="0" fontId="19" fillId="0" borderId="0" xfId="2" applyFont="1" applyFill="1" applyAlignment="1">
      <alignment horizontal="center"/>
    </xf>
    <xf numFmtId="1" fontId="18" fillId="0" borderId="0" xfId="2" applyNumberFormat="1" applyFont="1" applyFill="1" applyBorder="1" applyAlignment="1">
      <alignment horizontal="center" vertical="center" wrapText="1"/>
    </xf>
    <xf numFmtId="164" fontId="18" fillId="0" borderId="0" xfId="2" applyNumberFormat="1" applyFont="1" applyFill="1" applyBorder="1" applyAlignment="1">
      <alignment vertical="center"/>
    </xf>
    <xf numFmtId="0" fontId="18" fillId="0" borderId="0" xfId="2" applyFont="1" applyFill="1" applyAlignment="1">
      <alignment vertical="center"/>
    </xf>
    <xf numFmtId="164" fontId="18" fillId="0" borderId="0" xfId="2" applyNumberFormat="1" applyFont="1" applyFill="1" applyBorder="1" applyAlignment="1">
      <alignment horizontal="left" vertical="center"/>
    </xf>
    <xf numFmtId="164" fontId="18" fillId="0" borderId="0" xfId="2" applyNumberFormat="1" applyFont="1" applyFill="1" applyBorder="1" applyAlignment="1">
      <alignment horizontal="center" vertical="center" wrapText="1"/>
    </xf>
    <xf numFmtId="0" fontId="18" fillId="0" borderId="0" xfId="2" applyFont="1" applyFill="1" applyBorder="1" applyAlignment="1">
      <alignment horizontal="center" vertical="center"/>
    </xf>
    <xf numFmtId="0" fontId="13" fillId="0" borderId="0" xfId="2" applyFont="1" applyFill="1" applyAlignment="1">
      <alignment vertical="top"/>
    </xf>
    <xf numFmtId="2" fontId="13" fillId="0" borderId="0" xfId="2" applyNumberFormat="1" applyFont="1" applyFill="1" applyBorder="1" applyAlignment="1">
      <alignment vertical="top"/>
    </xf>
    <xf numFmtId="1" fontId="13" fillId="0" borderId="0" xfId="2" applyNumberFormat="1" applyFont="1" applyFill="1" applyBorder="1" applyAlignment="1">
      <alignment horizontal="justify" vertical="top" wrapText="1"/>
    </xf>
    <xf numFmtId="164" fontId="13" fillId="0" borderId="0" xfId="2" applyNumberFormat="1" applyFont="1" applyFill="1" applyBorder="1" applyAlignment="1">
      <alignment horizontal="left" vertical="center" wrapText="1"/>
    </xf>
    <xf numFmtId="0" fontId="13" fillId="0" borderId="1" xfId="2" applyFont="1" applyFill="1" applyBorder="1" applyAlignment="1">
      <alignment vertical="center"/>
    </xf>
    <xf numFmtId="164" fontId="13" fillId="0" borderId="12" xfId="2" applyNumberFormat="1" applyFont="1" applyFill="1" applyBorder="1" applyAlignment="1">
      <alignment horizontal="left" vertical="center" wrapText="1"/>
    </xf>
    <xf numFmtId="0" fontId="13" fillId="0" borderId="10" xfId="2" applyFont="1" applyFill="1" applyBorder="1" applyAlignment="1">
      <alignment vertical="center"/>
    </xf>
    <xf numFmtId="164" fontId="13" fillId="0" borderId="15" xfId="2" applyNumberFormat="1" applyFont="1" applyFill="1" applyBorder="1" applyAlignment="1">
      <alignment horizontal="left" vertical="center" wrapText="1"/>
    </xf>
    <xf numFmtId="164" fontId="13" fillId="0" borderId="15" xfId="2" applyNumberFormat="1" applyFont="1" applyFill="1" applyBorder="1" applyAlignment="1">
      <alignment horizontal="center" vertical="center" wrapText="1"/>
    </xf>
    <xf numFmtId="0" fontId="13" fillId="0" borderId="15" xfId="2" applyFont="1" applyFill="1" applyBorder="1" applyAlignment="1">
      <alignment horizontal="center" vertical="center"/>
    </xf>
    <xf numFmtId="0" fontId="13" fillId="0" borderId="15" xfId="2" applyFont="1" applyFill="1" applyBorder="1" applyAlignment="1">
      <alignment vertical="center"/>
    </xf>
    <xf numFmtId="164" fontId="13" fillId="0" borderId="15" xfId="2" applyNumberFormat="1" applyFont="1" applyFill="1" applyBorder="1" applyAlignment="1">
      <alignment vertical="center"/>
    </xf>
    <xf numFmtId="1" fontId="13" fillId="0" borderId="0" xfId="2" applyNumberFormat="1" applyFont="1" applyFill="1" applyAlignment="1">
      <alignment horizontal="center" vertical="center"/>
    </xf>
    <xf numFmtId="164" fontId="5" fillId="0" borderId="0" xfId="2" applyNumberFormat="1" applyFont="1" applyFill="1" applyBorder="1" applyAlignment="1">
      <alignment horizontal="left" vertical="top" wrapText="1"/>
    </xf>
    <xf numFmtId="164" fontId="5" fillId="0" borderId="0" xfId="2" applyNumberFormat="1" applyFont="1" applyFill="1" applyBorder="1" applyAlignment="1">
      <alignment horizontal="center" vertical="top" wrapText="1"/>
    </xf>
    <xf numFmtId="0" fontId="7" fillId="0" borderId="0" xfId="2" applyFont="1" applyFill="1" applyAlignment="1">
      <alignment horizontal="center" vertical="top" wrapText="1"/>
    </xf>
    <xf numFmtId="0" fontId="5" fillId="0" borderId="0" xfId="0" quotePrefix="1" applyFont="1" applyFill="1" applyAlignment="1">
      <alignment horizontal="center" vertical="top" wrapText="1"/>
    </xf>
    <xf numFmtId="1" fontId="5" fillId="0" borderId="0" xfId="2" applyNumberFormat="1" applyFont="1" applyFill="1" applyBorder="1" applyAlignment="1">
      <alignment horizontal="center" vertical="top" wrapText="1"/>
    </xf>
    <xf numFmtId="164" fontId="5" fillId="0" borderId="0" xfId="2" applyNumberFormat="1" applyFont="1" applyAlignment="1">
      <alignment horizontal="left" vertical="top" wrapText="1"/>
    </xf>
    <xf numFmtId="164" fontId="5" fillId="0" borderId="0" xfId="2" applyNumberFormat="1" applyFont="1" applyAlignment="1">
      <alignment horizontal="center" vertical="top" wrapText="1"/>
    </xf>
    <xf numFmtId="0" fontId="5" fillId="0" borderId="0" xfId="2" applyFont="1" applyAlignment="1">
      <alignment horizontal="center" vertical="top" wrapText="1"/>
    </xf>
    <xf numFmtId="14" fontId="5" fillId="0" borderId="0" xfId="2" quotePrefix="1" applyNumberFormat="1" applyFont="1" applyAlignment="1">
      <alignment horizontal="center" vertical="top" wrapText="1"/>
    </xf>
    <xf numFmtId="164" fontId="5" fillId="0" borderId="0" xfId="2" applyNumberFormat="1" applyFont="1" applyAlignment="1">
      <alignment horizontal="right" vertical="top" wrapText="1"/>
    </xf>
    <xf numFmtId="164" fontId="5" fillId="0" borderId="0" xfId="2" applyNumberFormat="1" applyFont="1" applyAlignment="1">
      <alignment horizontal="right" vertical="top"/>
    </xf>
    <xf numFmtId="164" fontId="5" fillId="0" borderId="0" xfId="2" applyNumberFormat="1" applyFont="1" applyAlignment="1">
      <alignment vertical="top"/>
    </xf>
    <xf numFmtId="0" fontId="5" fillId="0" borderId="0" xfId="2" applyFont="1" applyFill="1" applyBorder="1" applyAlignment="1">
      <alignment horizontal="center" vertical="top" wrapText="1"/>
    </xf>
    <xf numFmtId="14" fontId="5" fillId="0" borderId="0" xfId="2" quotePrefix="1" applyNumberFormat="1" applyFont="1" applyFill="1" applyBorder="1" applyAlignment="1">
      <alignment horizontal="center" vertical="top"/>
    </xf>
    <xf numFmtId="164" fontId="5" fillId="0" borderId="0" xfId="2" applyNumberFormat="1" applyFont="1" applyFill="1" applyBorder="1" applyAlignment="1">
      <alignment vertical="top"/>
    </xf>
    <xf numFmtId="164" fontId="5" fillId="0" borderId="0" xfId="2" applyNumberFormat="1" applyFont="1" applyFill="1" applyBorder="1" applyAlignment="1">
      <alignment horizontal="right" vertical="top"/>
    </xf>
    <xf numFmtId="0" fontId="5" fillId="0" borderId="0" xfId="2" applyFont="1" applyFill="1" applyAlignment="1">
      <alignment vertical="center"/>
    </xf>
    <xf numFmtId="0" fontId="5" fillId="0" borderId="7" xfId="0" applyFont="1" applyFill="1" applyBorder="1" applyAlignment="1">
      <alignment horizontal="center" vertical="top"/>
    </xf>
    <xf numFmtId="0" fontId="5" fillId="0" borderId="0" xfId="0" applyFont="1" applyFill="1" applyBorder="1" applyAlignment="1">
      <alignment horizontal="center" vertical="center"/>
    </xf>
    <xf numFmtId="0" fontId="5" fillId="0" borderId="0" xfId="2" applyFont="1" applyFill="1" applyBorder="1" applyAlignment="1">
      <alignment horizontal="center" vertical="top"/>
    </xf>
    <xf numFmtId="1" fontId="5" fillId="0" borderId="0" xfId="2" applyNumberFormat="1" applyFont="1" applyFill="1" applyBorder="1" applyAlignment="1">
      <alignment horizontal="center" vertical="center" wrapText="1"/>
    </xf>
    <xf numFmtId="1" fontId="5" fillId="0" borderId="0" xfId="2" applyNumberFormat="1" applyFont="1" applyFill="1" applyBorder="1" applyAlignment="1">
      <alignment horizontal="justify" vertical="top" wrapText="1"/>
    </xf>
    <xf numFmtId="1" fontId="5" fillId="0" borderId="0" xfId="2" applyNumberFormat="1" applyFont="1" applyFill="1" applyAlignment="1">
      <alignment horizontal="center" vertical="center"/>
    </xf>
    <xf numFmtId="0" fontId="5" fillId="0" borderId="0" xfId="2" applyFont="1" applyFill="1" applyAlignment="1">
      <alignment horizontal="center" vertical="center"/>
    </xf>
    <xf numFmtId="0" fontId="5" fillId="0" borderId="0" xfId="2" applyFont="1" applyAlignment="1">
      <alignment horizontal="center" vertical="top"/>
    </xf>
    <xf numFmtId="0" fontId="7" fillId="0" borderId="0" xfId="0" applyFont="1" applyAlignment="1">
      <alignment vertical="top" wrapText="1"/>
    </xf>
    <xf numFmtId="0" fontId="5" fillId="0" borderId="0" xfId="2" applyFont="1" applyAlignment="1">
      <alignment horizontal="center" vertical="center"/>
    </xf>
    <xf numFmtId="0" fontId="5" fillId="0" borderId="9" xfId="0" applyFont="1" applyBorder="1" applyAlignment="1">
      <alignment horizontal="center" vertical="center"/>
    </xf>
    <xf numFmtId="1" fontId="5" fillId="0" borderId="0" xfId="2" applyNumberFormat="1" applyFont="1" applyAlignment="1">
      <alignment horizontal="center" vertical="top" wrapText="1"/>
    </xf>
    <xf numFmtId="0" fontId="5" fillId="0" borderId="0" xfId="2" applyFont="1" applyFill="1" applyAlignment="1">
      <alignment horizontal="center" vertical="top"/>
    </xf>
    <xf numFmtId="0" fontId="5" fillId="0" borderId="6" xfId="0" applyFont="1" applyBorder="1" applyAlignment="1">
      <alignment horizontal="center" vertical="center" wrapText="1"/>
    </xf>
    <xf numFmtId="0" fontId="23" fillId="0" borderId="0" xfId="4" applyFont="1" applyAlignment="1">
      <alignment vertical="top" wrapText="1"/>
    </xf>
    <xf numFmtId="0" fontId="24" fillId="0" borderId="0" xfId="4" applyFont="1" applyAlignment="1">
      <alignment vertical="top" wrapText="1"/>
    </xf>
    <xf numFmtId="0" fontId="25" fillId="0" borderId="0" xfId="4" applyFont="1" applyAlignment="1">
      <alignment horizontal="center" vertical="top" wrapText="1"/>
    </xf>
    <xf numFmtId="0" fontId="5" fillId="0" borderId="0" xfId="4" applyFont="1" applyAlignment="1">
      <alignment horizontal="center" vertical="top" wrapText="1"/>
    </xf>
    <xf numFmtId="0" fontId="5" fillId="0" borderId="0" xfId="4" applyFont="1" applyAlignment="1">
      <alignment vertical="top" wrapText="1"/>
    </xf>
    <xf numFmtId="164" fontId="5" fillId="0" borderId="0" xfId="4" applyNumberFormat="1" applyFont="1" applyAlignment="1">
      <alignment horizontal="center" vertical="top" wrapText="1"/>
    </xf>
    <xf numFmtId="0" fontId="5" fillId="0" borderId="1" xfId="4" applyFont="1" applyBorder="1" applyAlignment="1">
      <alignment horizontal="right" vertical="top" wrapText="1"/>
    </xf>
    <xf numFmtId="0" fontId="5" fillId="0" borderId="5" xfId="4" applyFont="1" applyBorder="1" applyAlignment="1">
      <alignment horizontal="center" vertical="center" wrapText="1"/>
    </xf>
    <xf numFmtId="0" fontId="5" fillId="0" borderId="6" xfId="4" applyFont="1" applyBorder="1" applyAlignment="1">
      <alignment horizontal="center" vertical="center" wrapText="1"/>
    </xf>
    <xf numFmtId="0" fontId="5" fillId="0" borderId="9" xfId="4" applyFont="1" applyBorder="1" applyAlignment="1">
      <alignment horizontal="center" vertical="center"/>
    </xf>
    <xf numFmtId="0" fontId="5" fillId="0" borderId="7" xfId="4" applyFont="1" applyBorder="1" applyAlignment="1">
      <alignment horizontal="center" vertical="center"/>
    </xf>
    <xf numFmtId="0" fontId="5" fillId="0" borderId="7" xfId="4" applyFont="1" applyBorder="1" applyAlignment="1">
      <alignment horizontal="center"/>
    </xf>
    <xf numFmtId="0" fontId="5" fillId="0" borderId="9" xfId="4" applyFont="1" applyBorder="1" applyAlignment="1">
      <alignment horizontal="center"/>
    </xf>
    <xf numFmtId="0" fontId="5" fillId="0" borderId="8" xfId="4" applyFont="1" applyBorder="1" applyAlignment="1">
      <alignment horizontal="center"/>
    </xf>
    <xf numFmtId="0" fontId="5" fillId="0" borderId="0" xfId="4" applyFont="1" applyBorder="1" applyAlignment="1">
      <alignment horizontal="center" vertical="top" wrapText="1"/>
    </xf>
    <xf numFmtId="0" fontId="16" fillId="0" borderId="0" xfId="4" applyFont="1" applyAlignment="1" applyProtection="1">
      <alignment vertical="top" wrapText="1"/>
    </xf>
    <xf numFmtId="164" fontId="5" fillId="0" borderId="0" xfId="4" applyNumberFormat="1" applyFont="1" applyBorder="1" applyAlignment="1" applyProtection="1">
      <alignment horizontal="right" vertical="top" wrapText="1"/>
    </xf>
    <xf numFmtId="164" fontId="5" fillId="0" borderId="0" xfId="4" applyNumberFormat="1" applyFont="1" applyAlignment="1" applyProtection="1">
      <alignment horizontal="right" vertical="top" wrapText="1"/>
    </xf>
    <xf numFmtId="164" fontId="5" fillId="0" borderId="0" xfId="4" applyNumberFormat="1" applyFont="1" applyAlignment="1">
      <alignment vertical="top" wrapText="1"/>
    </xf>
    <xf numFmtId="0" fontId="5" fillId="0" borderId="0" xfId="4" applyFont="1" applyBorder="1" applyAlignment="1">
      <alignment vertical="top" wrapText="1"/>
    </xf>
    <xf numFmtId="0" fontId="5" fillId="0" borderId="0" xfId="5" applyFont="1" applyAlignment="1">
      <alignment horizontal="center" vertical="top"/>
    </xf>
    <xf numFmtId="0" fontId="5" fillId="0" borderId="0" xfId="5" applyFont="1" applyAlignment="1">
      <alignment horizontal="center" vertical="top" wrapText="1"/>
    </xf>
    <xf numFmtId="0" fontId="5" fillId="0" borderId="0" xfId="4" applyFont="1" applyFill="1" applyBorder="1" applyAlignment="1">
      <alignment horizontal="left" vertical="top" wrapText="1"/>
    </xf>
    <xf numFmtId="0" fontId="5" fillId="0" borderId="0" xfId="4" applyFont="1" applyFill="1" applyBorder="1" applyAlignment="1">
      <alignment horizontal="center" vertical="top" wrapText="1"/>
    </xf>
    <xf numFmtId="16" fontId="7" fillId="0" borderId="0" xfId="4" quotePrefix="1" applyNumberFormat="1" applyFont="1" applyAlignment="1">
      <alignment horizontal="center" vertical="top" wrapText="1"/>
    </xf>
    <xf numFmtId="164" fontId="5" fillId="0" borderId="0" xfId="4" applyNumberFormat="1" applyFont="1" applyFill="1" applyBorder="1" applyAlignment="1">
      <alignment vertical="top" wrapText="1"/>
    </xf>
    <xf numFmtId="164" fontId="7" fillId="0" borderId="0" xfId="4" applyNumberFormat="1" applyFont="1" applyAlignment="1">
      <alignment vertical="top" wrapText="1"/>
    </xf>
    <xf numFmtId="0" fontId="21" fillId="0" borderId="0" xfId="4" applyFont="1" applyAlignment="1">
      <alignment vertical="top" wrapText="1"/>
    </xf>
    <xf numFmtId="164" fontId="21" fillId="0" borderId="0" xfId="4" applyNumberFormat="1" applyFont="1" applyAlignment="1">
      <alignment vertical="top" wrapText="1"/>
    </xf>
    <xf numFmtId="0" fontId="5" fillId="0" borderId="0" xfId="6" applyFont="1" applyAlignment="1">
      <alignment horizontal="left" vertical="top" wrapText="1"/>
    </xf>
    <xf numFmtId="0" fontId="5" fillId="0" borderId="0" xfId="6" applyFont="1" applyAlignment="1">
      <alignment horizontal="center" vertical="top" wrapText="1"/>
    </xf>
    <xf numFmtId="16" fontId="7" fillId="0" borderId="0" xfId="6" quotePrefix="1" applyNumberFormat="1" applyFont="1" applyAlignment="1">
      <alignment horizontal="center" vertical="top" wrapText="1"/>
    </xf>
    <xf numFmtId="164" fontId="5" fillId="0" borderId="0" xfId="6" applyNumberFormat="1" applyFont="1" applyFill="1" applyBorder="1" applyAlignment="1">
      <alignment vertical="top" wrapText="1"/>
    </xf>
    <xf numFmtId="0" fontId="5" fillId="0" borderId="0" xfId="4" applyFont="1" applyAlignment="1">
      <alignment horizontal="left" vertical="top" wrapText="1"/>
    </xf>
    <xf numFmtId="1" fontId="5" fillId="0" borderId="0" xfId="4" applyNumberFormat="1" applyFont="1" applyAlignment="1">
      <alignment horizontal="center" vertical="top" wrapText="1"/>
    </xf>
    <xf numFmtId="164" fontId="5" fillId="0" borderId="0" xfId="4" applyNumberFormat="1" applyFont="1" applyBorder="1" applyAlignment="1">
      <alignment horizontal="center" vertical="top" wrapText="1"/>
    </xf>
    <xf numFmtId="164" fontId="5" fillId="0" borderId="0" xfId="4" applyNumberFormat="1" applyFont="1" applyFill="1" applyBorder="1" applyAlignment="1">
      <alignment horizontal="center" vertical="top" wrapText="1"/>
    </xf>
    <xf numFmtId="164" fontId="7" fillId="0" borderId="0" xfId="4" applyNumberFormat="1" applyFont="1" applyAlignment="1">
      <alignment horizontal="right" vertical="top" wrapText="1"/>
    </xf>
    <xf numFmtId="164" fontId="7" fillId="0" borderId="0" xfId="4" applyNumberFormat="1" applyFont="1" applyAlignment="1">
      <alignment horizontal="center" vertical="top" wrapText="1"/>
    </xf>
    <xf numFmtId="164" fontId="5" fillId="0" borderId="0" xfId="4" applyNumberFormat="1" applyFont="1" applyFill="1" applyBorder="1" applyAlignment="1">
      <alignment horizontal="right" vertical="top" wrapText="1"/>
    </xf>
    <xf numFmtId="0" fontId="5" fillId="0" borderId="15" xfId="4" applyFont="1" applyFill="1" applyBorder="1" applyAlignment="1" applyProtection="1">
      <alignment vertical="center"/>
    </xf>
    <xf numFmtId="0" fontId="5" fillId="0" borderId="15" xfId="4" applyFont="1" applyFill="1" applyBorder="1" applyAlignment="1" applyProtection="1">
      <alignment vertical="center" wrapText="1"/>
    </xf>
    <xf numFmtId="164" fontId="5" fillId="0" borderId="15" xfId="4" applyNumberFormat="1" applyFont="1" applyFill="1" applyBorder="1" applyAlignment="1" applyProtection="1">
      <alignment vertical="center" wrapText="1"/>
    </xf>
    <xf numFmtId="0" fontId="5" fillId="0" borderId="0" xfId="4" applyFont="1" applyBorder="1" applyAlignment="1" applyProtection="1">
      <alignment horizontal="center" vertical="top" wrapText="1"/>
    </xf>
    <xf numFmtId="164" fontId="5" fillId="0" borderId="0" xfId="4" applyNumberFormat="1" applyFont="1" applyBorder="1" applyAlignment="1">
      <alignment horizontal="right" vertical="top" wrapText="1"/>
    </xf>
    <xf numFmtId="1" fontId="5" fillId="0" borderId="0" xfId="5" applyNumberFormat="1" applyFont="1" applyAlignment="1">
      <alignment horizontal="center" vertical="top" wrapText="1"/>
    </xf>
    <xf numFmtId="16" fontId="5" fillId="0" borderId="0" xfId="4" quotePrefix="1" applyNumberFormat="1" applyFont="1" applyFill="1" applyBorder="1" applyAlignment="1">
      <alignment horizontal="center" vertical="top" wrapText="1"/>
    </xf>
    <xf numFmtId="164" fontId="5" fillId="0" borderId="0" xfId="4" applyNumberFormat="1" applyFont="1" applyBorder="1" applyAlignment="1">
      <alignment vertical="top" wrapText="1"/>
    </xf>
    <xf numFmtId="0" fontId="5" fillId="0" borderId="12" xfId="4" applyFont="1" applyFill="1" applyBorder="1" applyAlignment="1" applyProtection="1">
      <alignment vertical="center"/>
    </xf>
    <xf numFmtId="0" fontId="5" fillId="0" borderId="12" xfId="4" applyFont="1" applyFill="1" applyBorder="1" applyAlignment="1" applyProtection="1">
      <alignment horizontal="center" vertical="center" wrapText="1"/>
    </xf>
    <xf numFmtId="0" fontId="5" fillId="0" borderId="12" xfId="4" applyFont="1" applyBorder="1" applyAlignment="1">
      <alignment horizontal="center" vertical="top" wrapText="1"/>
    </xf>
    <xf numFmtId="16" fontId="5" fillId="0" borderId="12" xfId="4" quotePrefix="1" applyNumberFormat="1" applyFont="1" applyFill="1" applyBorder="1" applyAlignment="1">
      <alignment horizontal="center" vertical="top" wrapText="1"/>
    </xf>
    <xf numFmtId="164" fontId="5" fillId="0" borderId="10" xfId="4" applyNumberFormat="1" applyFont="1" applyFill="1" applyBorder="1" applyAlignment="1">
      <alignment vertical="top" wrapText="1"/>
    </xf>
    <xf numFmtId="0" fontId="5" fillId="0" borderId="15" xfId="4" applyFont="1" applyFill="1" applyBorder="1" applyAlignment="1" applyProtection="1">
      <alignment horizontal="center" vertical="center" wrapText="1"/>
    </xf>
    <xf numFmtId="164" fontId="5" fillId="0" borderId="16" xfId="4" applyNumberFormat="1" applyFont="1" applyFill="1" applyBorder="1" applyAlignment="1" applyProtection="1">
      <alignment vertical="center" wrapText="1"/>
    </xf>
    <xf numFmtId="0" fontId="5" fillId="0" borderId="0" xfId="4" applyFont="1"/>
    <xf numFmtId="0" fontId="5" fillId="0" borderId="1" xfId="4" applyFont="1" applyBorder="1"/>
    <xf numFmtId="0" fontId="5" fillId="0" borderId="0" xfId="4" applyFont="1" applyBorder="1"/>
    <xf numFmtId="0" fontId="5" fillId="0" borderId="1" xfId="4" applyFont="1" applyBorder="1" applyAlignment="1">
      <alignment horizontal="center"/>
    </xf>
    <xf numFmtId="0" fontId="5" fillId="0" borderId="7" xfId="7" applyFont="1" applyBorder="1" applyAlignment="1">
      <alignment horizontal="center" vertical="top"/>
    </xf>
    <xf numFmtId="0" fontId="5" fillId="0" borderId="7" xfId="4" applyFont="1" applyBorder="1" applyAlignment="1">
      <alignment horizontal="center" vertical="center" wrapText="1"/>
    </xf>
    <xf numFmtId="0" fontId="27" fillId="0" borderId="0" xfId="4" applyFont="1" applyAlignment="1">
      <alignment horizontal="center" vertical="top" wrapText="1"/>
    </xf>
    <xf numFmtId="0" fontId="5" fillId="0" borderId="0" xfId="4" applyFont="1" applyFill="1" applyAlignment="1">
      <alignment horizontal="left" vertical="top" wrapText="1"/>
    </xf>
    <xf numFmtId="0" fontId="5" fillId="0" borderId="0" xfId="4" applyFont="1" applyFill="1" applyAlignment="1">
      <alignment horizontal="center" vertical="top" wrapText="1"/>
    </xf>
    <xf numFmtId="17" fontId="5" fillId="0" borderId="0" xfId="4" quotePrefix="1" applyNumberFormat="1" applyFont="1" applyFill="1" applyBorder="1" applyAlignment="1">
      <alignment horizontal="center" vertical="top" wrapText="1"/>
    </xf>
    <xf numFmtId="164" fontId="5" fillId="0" borderId="0" xfId="4" applyNumberFormat="1" applyFont="1" applyFill="1" applyAlignment="1">
      <alignment horizontal="right" vertical="top" wrapText="1"/>
    </xf>
    <xf numFmtId="0" fontId="5" fillId="0" borderId="0" xfId="5" applyFont="1" applyBorder="1" applyAlignment="1">
      <alignment horizontal="center" vertical="top"/>
    </xf>
    <xf numFmtId="0" fontId="21" fillId="0" borderId="0" xfId="5" applyFont="1" applyBorder="1" applyAlignment="1">
      <alignment horizontal="center" vertical="top"/>
    </xf>
    <xf numFmtId="0" fontId="5" fillId="0" borderId="10" xfId="4" applyFont="1" applyFill="1" applyBorder="1" applyAlignment="1" applyProtection="1">
      <alignment vertical="center"/>
    </xf>
    <xf numFmtId="0" fontId="5" fillId="0" borderId="10" xfId="4" applyFont="1" applyFill="1" applyBorder="1" applyAlignment="1" applyProtection="1">
      <alignment horizontal="left" vertical="center" wrapText="1"/>
    </xf>
    <xf numFmtId="164" fontId="5" fillId="0" borderId="10" xfId="4" applyNumberFormat="1" applyFont="1" applyFill="1" applyBorder="1" applyAlignment="1" applyProtection="1">
      <alignment horizontal="right" vertical="center" wrapText="1"/>
    </xf>
    <xf numFmtId="0" fontId="21" fillId="0" borderId="0" xfId="4" applyFont="1" applyAlignment="1">
      <alignment vertical="center" wrapText="1"/>
    </xf>
    <xf numFmtId="0" fontId="5" fillId="0" borderId="0" xfId="4" applyFont="1" applyFill="1" applyBorder="1" applyAlignment="1" applyProtection="1">
      <alignment vertical="top"/>
    </xf>
    <xf numFmtId="0" fontId="5" fillId="0" borderId="0" xfId="4" applyFont="1" applyFill="1" applyBorder="1" applyAlignment="1" applyProtection="1">
      <alignment horizontal="left" vertical="top" wrapText="1"/>
    </xf>
    <xf numFmtId="164" fontId="5" fillId="0" borderId="0" xfId="4" applyNumberFormat="1" applyFont="1" applyFill="1" applyBorder="1" applyAlignment="1" applyProtection="1">
      <alignment horizontal="right" vertical="top" wrapText="1"/>
    </xf>
    <xf numFmtId="0" fontId="7" fillId="0" borderId="0" xfId="5" applyFont="1" applyBorder="1" applyAlignment="1">
      <alignment horizontal="center" vertical="top"/>
    </xf>
    <xf numFmtId="0" fontId="28" fillId="0" borderId="0" xfId="5" applyFont="1" applyBorder="1" applyAlignment="1">
      <alignment horizontal="center" vertical="top"/>
    </xf>
    <xf numFmtId="0" fontId="29" fillId="0" borderId="0" xfId="4" applyFont="1" applyFill="1" applyBorder="1" applyAlignment="1" applyProtection="1">
      <alignment horizontal="left" vertical="top" wrapText="1"/>
    </xf>
    <xf numFmtId="0" fontId="7" fillId="0" borderId="0" xfId="4" applyFont="1" applyFill="1" applyBorder="1" applyAlignment="1" applyProtection="1">
      <alignment horizontal="left" vertical="top" wrapText="1"/>
    </xf>
    <xf numFmtId="164" fontId="7" fillId="0" borderId="0" xfId="4" applyNumberFormat="1" applyFont="1" applyFill="1" applyBorder="1" applyAlignment="1" applyProtection="1">
      <alignment horizontal="right" vertical="top" wrapText="1"/>
    </xf>
    <xf numFmtId="0" fontId="29" fillId="0" borderId="0" xfId="4" applyFont="1" applyAlignment="1" applyProtection="1">
      <alignment vertical="top" wrapText="1"/>
    </xf>
    <xf numFmtId="165" fontId="7" fillId="0" borderId="0" xfId="8" applyNumberFormat="1" applyFont="1" applyFill="1" applyBorder="1" applyAlignment="1">
      <alignment horizontal="center" vertical="top" wrapText="1"/>
    </xf>
    <xf numFmtId="17" fontId="7" fillId="0" borderId="0" xfId="4" applyNumberFormat="1" applyFont="1" applyFill="1" applyBorder="1" applyAlignment="1">
      <alignment vertical="top" wrapText="1"/>
    </xf>
    <xf numFmtId="0" fontId="7" fillId="0" borderId="0" xfId="4" applyFont="1" applyFill="1" applyBorder="1" applyAlignment="1">
      <alignment horizontal="center" vertical="top" wrapText="1"/>
    </xf>
    <xf numFmtId="0" fontId="7" fillId="0" borderId="0" xfId="4" applyFont="1" applyFill="1" applyBorder="1" applyAlignment="1">
      <alignment vertical="top" wrapText="1"/>
    </xf>
    <xf numFmtId="164" fontId="7" fillId="0" borderId="0" xfId="4" applyNumberFormat="1" applyFont="1" applyFill="1" applyBorder="1" applyAlignment="1">
      <alignment horizontal="center" vertical="top" wrapText="1"/>
    </xf>
    <xf numFmtId="0" fontId="29" fillId="0" borderId="0" xfId="4" applyFont="1" applyFill="1" applyBorder="1" applyAlignment="1">
      <alignment vertical="top"/>
    </xf>
    <xf numFmtId="164" fontId="7" fillId="0" borderId="0" xfId="4" applyNumberFormat="1" applyFont="1" applyFill="1" applyBorder="1" applyAlignment="1">
      <alignment horizontal="center" vertical="top"/>
    </xf>
    <xf numFmtId="0" fontId="29" fillId="0" borderId="0" xfId="4" applyFont="1" applyFill="1" applyBorder="1" applyAlignment="1">
      <alignment horizontal="left" vertical="top" wrapText="1"/>
    </xf>
    <xf numFmtId="165" fontId="5" fillId="0" borderId="0" xfId="8" applyNumberFormat="1" applyFont="1" applyFill="1" applyBorder="1" applyAlignment="1">
      <alignment horizontal="center" vertical="top" wrapText="1"/>
    </xf>
    <xf numFmtId="0" fontId="5" fillId="0" borderId="0" xfId="4" applyFont="1" applyFill="1" applyBorder="1" applyAlignment="1">
      <alignment horizontal="center" vertical="center" wrapText="1"/>
    </xf>
    <xf numFmtId="0" fontId="5" fillId="0" borderId="12" xfId="4" applyFont="1" applyFill="1" applyBorder="1" applyAlignment="1">
      <alignment horizontal="left" vertical="center"/>
    </xf>
    <xf numFmtId="165" fontId="5" fillId="0" borderId="12" xfId="8" applyNumberFormat="1" applyFont="1" applyFill="1" applyBorder="1" applyAlignment="1">
      <alignment horizontal="center" vertical="center" wrapText="1"/>
    </xf>
    <xf numFmtId="164" fontId="5" fillId="0" borderId="12" xfId="4" applyNumberFormat="1" applyFont="1" applyFill="1" applyBorder="1" applyAlignment="1">
      <alignment horizontal="center" vertical="center" wrapText="1"/>
    </xf>
    <xf numFmtId="0" fontId="5" fillId="0" borderId="12" xfId="4" applyFont="1" applyFill="1" applyBorder="1" applyAlignment="1">
      <alignment horizontal="center" vertical="center" wrapText="1"/>
    </xf>
    <xf numFmtId="164" fontId="5" fillId="0" borderId="12" xfId="4" applyNumberFormat="1" applyFont="1" applyFill="1" applyBorder="1" applyAlignment="1">
      <alignment vertical="center" wrapText="1"/>
    </xf>
    <xf numFmtId="0" fontId="5" fillId="0" borderId="15" xfId="4" applyFont="1" applyFill="1" applyBorder="1" applyAlignment="1">
      <alignment horizontal="left" vertical="center"/>
    </xf>
    <xf numFmtId="165" fontId="5" fillId="0" borderId="15" xfId="8" applyNumberFormat="1" applyFont="1" applyFill="1" applyBorder="1" applyAlignment="1">
      <alignment horizontal="center" vertical="center" wrapText="1"/>
    </xf>
    <xf numFmtId="164" fontId="5" fillId="0" borderId="15" xfId="4" applyNumberFormat="1" applyFont="1" applyFill="1" applyBorder="1" applyAlignment="1">
      <alignment horizontal="center" vertical="center" wrapText="1"/>
    </xf>
    <xf numFmtId="0" fontId="5" fillId="0" borderId="15" xfId="4" applyFont="1" applyFill="1" applyBorder="1" applyAlignment="1">
      <alignment horizontal="center" vertical="center" wrapText="1"/>
    </xf>
    <xf numFmtId="164" fontId="5" fillId="0" borderId="15" xfId="4" applyNumberFormat="1" applyFont="1" applyFill="1" applyBorder="1" applyAlignment="1">
      <alignment vertical="center" wrapText="1"/>
    </xf>
    <xf numFmtId="164" fontId="5" fillId="0" borderId="0" xfId="4" applyNumberFormat="1" applyFont="1" applyFill="1" applyAlignment="1" applyProtection="1">
      <alignment horizontal="right" vertical="top" wrapText="1"/>
    </xf>
    <xf numFmtId="164" fontId="5" fillId="0" borderId="0" xfId="4" applyNumberFormat="1" applyFont="1" applyFill="1" applyAlignment="1">
      <alignment vertical="top" wrapText="1"/>
    </xf>
    <xf numFmtId="0" fontId="19" fillId="0" borderId="0" xfId="4" applyFont="1" applyAlignment="1">
      <alignment vertical="top" wrapText="1"/>
    </xf>
    <xf numFmtId="0" fontId="30" fillId="0" borderId="0" xfId="4" applyFont="1" applyAlignment="1">
      <alignment vertical="top" wrapText="1"/>
    </xf>
    <xf numFmtId="0" fontId="5" fillId="0" borderId="2" xfId="4" applyFont="1" applyBorder="1" applyAlignment="1">
      <alignment horizontal="center" vertical="center" wrapText="1"/>
    </xf>
    <xf numFmtId="0" fontId="5" fillId="0" borderId="4" xfId="4" applyFont="1" applyBorder="1" applyAlignment="1">
      <alignment horizontal="center" vertical="center" wrapText="1"/>
    </xf>
    <xf numFmtId="0" fontId="16" fillId="0" borderId="0" xfId="4" applyFont="1" applyBorder="1" applyAlignment="1">
      <alignment horizontal="left" vertical="top" wrapText="1"/>
    </xf>
    <xf numFmtId="0" fontId="5" fillId="0" borderId="0" xfId="4" applyFont="1" applyAlignment="1" applyProtection="1">
      <alignment vertical="top" wrapText="1"/>
    </xf>
    <xf numFmtId="0" fontId="31" fillId="0" borderId="0" xfId="4" applyFont="1" applyAlignment="1">
      <alignment horizontal="center" vertical="top" wrapText="1"/>
    </xf>
    <xf numFmtId="0" fontId="5" fillId="0" borderId="0" xfId="4" applyFont="1" applyBorder="1" applyAlignment="1">
      <alignment horizontal="center" vertical="top"/>
    </xf>
    <xf numFmtId="17" fontId="5" fillId="0" borderId="0" xfId="4" quotePrefix="1" applyNumberFormat="1" applyFont="1" applyBorder="1" applyAlignment="1">
      <alignment horizontal="center" vertical="top" wrapText="1"/>
    </xf>
    <xf numFmtId="0" fontId="32" fillId="0" borderId="0" xfId="4" applyFont="1" applyAlignment="1">
      <alignment vertical="top" wrapText="1"/>
    </xf>
    <xf numFmtId="0" fontId="7" fillId="0" borderId="10" xfId="4" applyFont="1" applyFill="1" applyBorder="1" applyAlignment="1">
      <alignment vertical="center" wrapText="1"/>
    </xf>
    <xf numFmtId="0" fontId="5" fillId="0" borderId="10" xfId="4" applyFont="1" applyFill="1" applyBorder="1" applyAlignment="1" applyProtection="1">
      <alignment vertical="center" wrapText="1"/>
    </xf>
    <xf numFmtId="0" fontId="7" fillId="0" borderId="0" xfId="4" applyFont="1" applyFill="1" applyBorder="1" applyAlignment="1">
      <alignment vertical="center" wrapText="1"/>
    </xf>
    <xf numFmtId="0" fontId="5" fillId="0" borderId="0" xfId="4" applyFont="1" applyFill="1" applyBorder="1" applyAlignment="1" applyProtection="1">
      <alignment vertical="center" wrapText="1"/>
    </xf>
    <xf numFmtId="164" fontId="5" fillId="0" borderId="0" xfId="4" applyNumberFormat="1" applyFont="1" applyFill="1" applyBorder="1" applyAlignment="1" applyProtection="1">
      <alignment horizontal="right" vertical="center" wrapText="1"/>
    </xf>
    <xf numFmtId="0" fontId="5" fillId="0" borderId="10" xfId="4" applyFont="1" applyBorder="1" applyAlignment="1" applyProtection="1">
      <alignment vertical="top" wrapText="1"/>
    </xf>
    <xf numFmtId="0" fontId="5" fillId="0" borderId="10" xfId="4" applyFont="1" applyFill="1" applyBorder="1" applyAlignment="1" applyProtection="1">
      <alignment horizontal="center" vertical="top" wrapText="1"/>
    </xf>
    <xf numFmtId="0" fontId="5" fillId="0" borderId="10" xfId="4" applyFont="1" applyFill="1" applyBorder="1" applyAlignment="1">
      <alignment horizontal="center" vertical="top" wrapText="1"/>
    </xf>
    <xf numFmtId="164" fontId="5" fillId="0" borderId="10" xfId="4" applyNumberFormat="1" applyFont="1" applyBorder="1" applyAlignment="1" applyProtection="1">
      <alignment horizontal="right" vertical="center" wrapText="1"/>
    </xf>
    <xf numFmtId="0" fontId="5" fillId="0" borderId="0" xfId="4" applyFont="1" applyBorder="1" applyAlignment="1">
      <alignment horizontal="center" vertical="center" wrapText="1"/>
    </xf>
    <xf numFmtId="0" fontId="7" fillId="0" borderId="15" xfId="4" applyFont="1" applyFill="1" applyBorder="1" applyAlignment="1">
      <alignment vertical="center" wrapText="1"/>
    </xf>
    <xf numFmtId="164" fontId="5" fillId="0" borderId="15" xfId="4" applyNumberFormat="1" applyFont="1" applyFill="1" applyBorder="1" applyAlignment="1" applyProtection="1">
      <alignment horizontal="right" vertical="center" wrapText="1"/>
    </xf>
    <xf numFmtId="0" fontId="19" fillId="0" borderId="0" xfId="4" applyFont="1" applyAlignment="1">
      <alignment vertical="center" wrapText="1"/>
    </xf>
    <xf numFmtId="0" fontId="19" fillId="0" borderId="0" xfId="4" applyFont="1" applyAlignment="1">
      <alignment horizontal="center" vertical="top" wrapText="1"/>
    </xf>
    <xf numFmtId="0" fontId="19" fillId="0" borderId="0" xfId="4" applyFont="1" applyBorder="1" applyAlignment="1" applyProtection="1">
      <alignment horizontal="center" vertical="top" wrapText="1"/>
    </xf>
    <xf numFmtId="0" fontId="19" fillId="0" borderId="0" xfId="4" applyFont="1" applyBorder="1" applyAlignment="1">
      <alignment horizontal="center" vertical="top" wrapText="1"/>
    </xf>
    <xf numFmtId="164" fontId="19" fillId="0" borderId="0" xfId="4" applyNumberFormat="1" applyFont="1" applyBorder="1" applyAlignment="1">
      <alignment horizontal="right" vertical="top" wrapText="1"/>
    </xf>
    <xf numFmtId="0" fontId="19" fillId="0" borderId="0" xfId="4" applyFont="1" applyBorder="1" applyAlignment="1">
      <alignment vertical="top" wrapText="1"/>
    </xf>
    <xf numFmtId="0" fontId="7" fillId="0" borderId="0" xfId="4" applyFont="1" applyFill="1"/>
    <xf numFmtId="0" fontId="7" fillId="0" borderId="0" xfId="4" applyFont="1" applyFill="1" applyAlignment="1">
      <alignment horizontal="left" vertical="top"/>
    </xf>
    <xf numFmtId="0" fontId="34" fillId="0" borderId="0" xfId="4" applyFont="1" applyFill="1" applyAlignment="1">
      <alignment horizontal="center" vertical="center"/>
    </xf>
    <xf numFmtId="0" fontId="7" fillId="0" borderId="1" xfId="4" applyFont="1" applyFill="1" applyBorder="1" applyAlignment="1">
      <alignment vertical="center"/>
    </xf>
    <xf numFmtId="0" fontId="7" fillId="0" borderId="1" xfId="4" applyFont="1" applyFill="1" applyBorder="1" applyAlignment="1">
      <alignment horizontal="center" vertical="center"/>
    </xf>
    <xf numFmtId="164" fontId="7" fillId="0" borderId="1" xfId="4" applyNumberFormat="1" applyFont="1" applyFill="1" applyBorder="1" applyAlignment="1">
      <alignment vertical="center"/>
    </xf>
    <xf numFmtId="0" fontId="7" fillId="0" borderId="0" xfId="4" applyFont="1" applyFill="1" applyBorder="1"/>
    <xf numFmtId="0" fontId="7" fillId="0" borderId="0" xfId="4" applyFont="1" applyFill="1" applyAlignment="1">
      <alignment vertical="top" wrapText="1"/>
    </xf>
    <xf numFmtId="0" fontId="34" fillId="0" borderId="0" xfId="4" applyFont="1" applyFill="1" applyAlignment="1">
      <alignment vertical="top" wrapText="1"/>
    </xf>
    <xf numFmtId="0" fontId="7" fillId="0" borderId="0" xfId="4" applyFont="1" applyFill="1" applyBorder="1" applyAlignment="1">
      <alignment horizontal="center" vertical="center"/>
    </xf>
    <xf numFmtId="0" fontId="7" fillId="0" borderId="0" xfId="4" applyFont="1" applyFill="1" applyBorder="1" applyAlignment="1">
      <alignment horizontal="center"/>
    </xf>
    <xf numFmtId="0" fontId="7" fillId="0" borderId="0" xfId="4" applyFont="1" applyFill="1" applyBorder="1" applyAlignment="1">
      <alignment horizontal="center" vertical="center" wrapText="1"/>
    </xf>
    <xf numFmtId="164" fontId="7" fillId="0" borderId="0" xfId="4" applyNumberFormat="1" applyFont="1" applyFill="1" applyBorder="1" applyAlignment="1">
      <alignment horizontal="center" vertical="center" wrapText="1"/>
    </xf>
    <xf numFmtId="0" fontId="29" fillId="0" borderId="0" xfId="4" applyFont="1" applyFill="1" applyBorder="1" applyAlignment="1">
      <alignment horizontal="left" vertical="center" wrapText="1"/>
    </xf>
    <xf numFmtId="0" fontId="7" fillId="0" borderId="0" xfId="9" applyFont="1" applyFill="1" applyAlignment="1">
      <alignment horizontal="center" vertical="top" wrapText="1"/>
    </xf>
    <xf numFmtId="0" fontId="7" fillId="0" borderId="0" xfId="9" applyFont="1" applyFill="1" applyBorder="1" applyAlignment="1">
      <alignment horizontal="left" vertical="top" wrapText="1"/>
    </xf>
    <xf numFmtId="0" fontId="7" fillId="0" borderId="0" xfId="9" applyFont="1" applyFill="1" applyBorder="1" applyAlignment="1">
      <alignment horizontal="center" vertical="top" wrapText="1"/>
    </xf>
    <xf numFmtId="164" fontId="7" fillId="0" borderId="0" xfId="4" quotePrefix="1" applyNumberFormat="1" applyFont="1" applyFill="1" applyAlignment="1">
      <alignment horizontal="center" vertical="top" wrapText="1"/>
    </xf>
    <xf numFmtId="164" fontId="7" fillId="0" borderId="0" xfId="9" applyNumberFormat="1" applyFont="1" applyFill="1" applyAlignment="1">
      <alignment vertical="top" wrapText="1"/>
    </xf>
    <xf numFmtId="164" fontId="7" fillId="0" borderId="0" xfId="9" quotePrefix="1" applyNumberFormat="1" applyFont="1" applyFill="1" applyAlignment="1">
      <alignment vertical="top" wrapText="1"/>
    </xf>
    <xf numFmtId="164" fontId="7" fillId="0" borderId="0" xfId="4" applyNumberFormat="1" applyFont="1" applyFill="1" applyAlignment="1">
      <alignment vertical="top" wrapText="1"/>
    </xf>
    <xf numFmtId="164" fontId="7" fillId="0" borderId="0" xfId="4" quotePrefix="1" applyNumberFormat="1" applyFont="1" applyFill="1" applyAlignment="1">
      <alignment vertical="top" wrapText="1"/>
    </xf>
    <xf numFmtId="164" fontId="7" fillId="0" borderId="0" xfId="4" applyNumberFormat="1" applyFont="1" applyFill="1" applyBorder="1" applyAlignment="1">
      <alignment vertical="top" wrapText="1"/>
    </xf>
    <xf numFmtId="164" fontId="7" fillId="0" borderId="0" xfId="9" applyNumberFormat="1" applyFont="1" applyFill="1" applyAlignment="1">
      <alignment horizontal="right" vertical="top" wrapText="1"/>
    </xf>
    <xf numFmtId="0" fontId="7" fillId="0" borderId="0" xfId="4" applyFont="1" applyAlignment="1">
      <alignment horizontal="center" vertical="top" wrapText="1"/>
    </xf>
    <xf numFmtId="164" fontId="7" fillId="0" borderId="0" xfId="9" quotePrefix="1" applyNumberFormat="1" applyFont="1" applyFill="1" applyAlignment="1">
      <alignment horizontal="right" vertical="top" wrapText="1"/>
    </xf>
    <xf numFmtId="164" fontId="7" fillId="0" borderId="0" xfId="4" applyNumberFormat="1" applyFont="1" applyFill="1" applyAlignment="1">
      <alignment horizontal="right" vertical="top" wrapText="1"/>
    </xf>
    <xf numFmtId="164" fontId="7" fillId="0" borderId="0" xfId="9" applyNumberFormat="1" applyFont="1" applyFill="1" applyBorder="1" applyAlignment="1">
      <alignment horizontal="right" vertical="top" wrapText="1"/>
    </xf>
    <xf numFmtId="0" fontId="7" fillId="0" borderId="0" xfId="9" applyFont="1" applyFill="1"/>
    <xf numFmtId="0" fontId="7" fillId="0" borderId="0" xfId="4" applyFont="1" applyFill="1" applyAlignment="1">
      <alignment horizontal="left" vertical="top" wrapText="1"/>
    </xf>
    <xf numFmtId="0" fontId="7" fillId="0" borderId="0" xfId="4" applyFont="1" applyFill="1" applyAlignment="1">
      <alignment horizontal="center" vertical="top" wrapText="1"/>
    </xf>
    <xf numFmtId="164" fontId="7" fillId="0" borderId="0" xfId="9" quotePrefix="1" applyNumberFormat="1" applyFont="1" applyFill="1" applyAlignment="1">
      <alignment horizontal="center" vertical="top" wrapText="1"/>
    </xf>
    <xf numFmtId="0" fontId="7" fillId="0" borderId="0" xfId="4" applyFont="1" applyFill="1" applyAlignment="1">
      <alignment horizontal="right" vertical="top" wrapText="1"/>
    </xf>
    <xf numFmtId="0" fontId="7" fillId="0" borderId="0" xfId="4" applyFont="1" applyFill="1" applyAlignment="1">
      <alignment vertical="center"/>
    </xf>
    <xf numFmtId="0" fontId="7" fillId="0" borderId="0" xfId="4" applyFont="1" applyFill="1" applyBorder="1" applyAlignment="1">
      <alignment horizontal="left" vertical="top" wrapText="1"/>
    </xf>
    <xf numFmtId="165" fontId="7" fillId="0" borderId="0" xfId="6" applyNumberFormat="1" applyFont="1" applyFill="1" applyBorder="1" applyAlignment="1">
      <alignment vertical="top" wrapText="1"/>
    </xf>
    <xf numFmtId="165" fontId="7" fillId="0" borderId="0" xfId="6" applyNumberFormat="1" applyFont="1" applyFill="1" applyBorder="1" applyAlignment="1">
      <alignment horizontal="center" vertical="top" wrapText="1"/>
    </xf>
    <xf numFmtId="165" fontId="7" fillId="0" borderId="0" xfId="9" quotePrefix="1" applyNumberFormat="1" applyFont="1" applyFill="1" applyAlignment="1">
      <alignment horizontal="center" vertical="top" wrapText="1"/>
    </xf>
    <xf numFmtId="165" fontId="7" fillId="0" borderId="0" xfId="9" applyNumberFormat="1" applyFont="1" applyFill="1" applyBorder="1" applyAlignment="1">
      <alignment horizontal="right" vertical="top" wrapText="1"/>
    </xf>
    <xf numFmtId="0" fontId="7" fillId="0" borderId="0" xfId="4" applyFont="1" applyFill="1" applyAlignment="1">
      <alignment horizontal="center" vertical="top"/>
    </xf>
    <xf numFmtId="165" fontId="7" fillId="0" borderId="0" xfId="6" applyNumberFormat="1" applyFont="1" applyFill="1" applyAlignment="1">
      <alignment horizontal="center" vertical="top"/>
    </xf>
    <xf numFmtId="165" fontId="7" fillId="0" borderId="0" xfId="9" applyNumberFormat="1" applyFont="1" applyFill="1" applyAlignment="1">
      <alignment horizontal="center" vertical="top" wrapText="1"/>
    </xf>
    <xf numFmtId="0" fontId="7" fillId="0" borderId="0" xfId="9" applyFont="1" applyFill="1" applyBorder="1" applyAlignment="1">
      <alignment vertical="top" wrapText="1"/>
    </xf>
    <xf numFmtId="165" fontId="7" fillId="0" borderId="0" xfId="10" applyNumberFormat="1" applyFont="1" applyFill="1" applyBorder="1" applyAlignment="1">
      <alignment vertical="top"/>
    </xf>
    <xf numFmtId="164" fontId="7" fillId="0" borderId="0" xfId="9" quotePrefix="1" applyNumberFormat="1" applyFont="1" applyFill="1" applyBorder="1" applyAlignment="1">
      <alignment horizontal="right" vertical="top" wrapText="1"/>
    </xf>
    <xf numFmtId="0" fontId="7" fillId="0" borderId="0" xfId="4" applyFont="1" applyFill="1" applyBorder="1" applyAlignment="1">
      <alignment horizontal="center" vertical="top"/>
    </xf>
    <xf numFmtId="164" fontId="7" fillId="0" borderId="0" xfId="4" quotePrefix="1" applyNumberFormat="1" applyFont="1" applyFill="1" applyBorder="1" applyAlignment="1">
      <alignment horizontal="center" vertical="top" wrapText="1"/>
    </xf>
    <xf numFmtId="164" fontId="7" fillId="0" borderId="0" xfId="4" quotePrefix="1" applyNumberFormat="1" applyFont="1" applyFill="1" applyBorder="1" applyAlignment="1">
      <alignment vertical="top" wrapText="1"/>
    </xf>
    <xf numFmtId="49" fontId="7" fillId="0" borderId="0" xfId="5" applyNumberFormat="1" applyFont="1" applyFill="1" applyBorder="1" applyAlignment="1">
      <alignment horizontal="center" vertical="center"/>
    </xf>
    <xf numFmtId="0" fontId="7" fillId="0" borderId="10" xfId="4" applyNumberFormat="1" applyFont="1" applyFill="1" applyBorder="1" applyAlignment="1">
      <alignment horizontal="justify" vertical="center"/>
    </xf>
    <xf numFmtId="0" fontId="7" fillId="0" borderId="10" xfId="4" applyFont="1" applyFill="1" applyBorder="1" applyAlignment="1">
      <alignment vertical="center"/>
    </xf>
    <xf numFmtId="0" fontId="7" fillId="0" borderId="10" xfId="4" applyFont="1" applyFill="1" applyBorder="1" applyAlignment="1">
      <alignment horizontal="center" vertical="center"/>
    </xf>
    <xf numFmtId="164" fontId="7" fillId="0" borderId="10" xfId="4" applyNumberFormat="1" applyFont="1" applyFill="1" applyBorder="1" applyAlignment="1">
      <alignment horizontal="right" vertical="center"/>
    </xf>
    <xf numFmtId="0" fontId="7" fillId="0" borderId="0" xfId="4" applyNumberFormat="1" applyFont="1" applyFill="1" applyBorder="1" applyAlignment="1">
      <alignment horizontal="justify" vertical="center"/>
    </xf>
    <xf numFmtId="0" fontId="7" fillId="0" borderId="0" xfId="4" applyFont="1" applyFill="1" applyBorder="1" applyAlignment="1">
      <alignment vertical="center"/>
    </xf>
    <xf numFmtId="164" fontId="7" fillId="0" borderId="0" xfId="4" applyNumberFormat="1" applyFont="1" applyFill="1" applyBorder="1" applyAlignment="1">
      <alignment horizontal="right" vertical="center"/>
    </xf>
    <xf numFmtId="49" fontId="7" fillId="0" borderId="0" xfId="5" applyNumberFormat="1" applyFont="1" applyFill="1" applyAlignment="1">
      <alignment horizontal="center" vertical="center"/>
    </xf>
    <xf numFmtId="0" fontId="7" fillId="0" borderId="0" xfId="4" applyFont="1" applyFill="1" applyAlignment="1">
      <alignment horizontal="right"/>
    </xf>
    <xf numFmtId="164" fontId="7" fillId="0" borderId="0" xfId="4" applyNumberFormat="1" applyFont="1" applyFill="1" applyAlignment="1">
      <alignment horizontal="right"/>
    </xf>
    <xf numFmtId="164" fontId="7" fillId="0" borderId="0" xfId="9" quotePrefix="1" applyNumberFormat="1" applyFont="1" applyFill="1" applyBorder="1" applyAlignment="1">
      <alignment horizontal="center" vertical="top" wrapText="1"/>
    </xf>
    <xf numFmtId="0" fontId="7" fillId="0" borderId="0" xfId="4" quotePrefix="1" applyFont="1" applyFill="1" applyBorder="1" applyAlignment="1">
      <alignment horizontal="center" vertical="top" wrapText="1"/>
    </xf>
    <xf numFmtId="0" fontId="7" fillId="0" borderId="0" xfId="4" applyNumberFormat="1" applyFont="1" applyFill="1" applyBorder="1" applyAlignment="1">
      <alignment horizontal="left" vertical="center"/>
    </xf>
    <xf numFmtId="164" fontId="7" fillId="0" borderId="12" xfId="4" applyNumberFormat="1" applyFont="1" applyFill="1" applyBorder="1" applyAlignment="1">
      <alignment horizontal="right" vertical="center"/>
    </xf>
    <xf numFmtId="0" fontId="29" fillId="0" borderId="0" xfId="4" applyNumberFormat="1" applyFont="1" applyFill="1" applyBorder="1" applyAlignment="1">
      <alignment horizontal="justify" vertical="center"/>
    </xf>
    <xf numFmtId="165" fontId="7" fillId="0" borderId="0" xfId="6" applyNumberFormat="1" applyFont="1" applyFill="1" applyBorder="1" applyAlignment="1">
      <alignment horizontal="left" vertical="top" wrapText="1"/>
    </xf>
    <xf numFmtId="165" fontId="7" fillId="0" borderId="0" xfId="9" applyNumberFormat="1" applyFont="1" applyFill="1" applyBorder="1" applyAlignment="1">
      <alignment horizontal="center" vertical="top" wrapText="1"/>
    </xf>
    <xf numFmtId="165" fontId="7" fillId="0" borderId="0" xfId="6" applyNumberFormat="1" applyFont="1" applyFill="1" applyAlignment="1">
      <alignment horizontal="center" vertical="top" wrapText="1"/>
    </xf>
    <xf numFmtId="165" fontId="7" fillId="0" borderId="0" xfId="6" quotePrefix="1" applyNumberFormat="1" applyFont="1" applyFill="1" applyAlignment="1">
      <alignment horizontal="center" vertical="top" wrapText="1"/>
    </xf>
    <xf numFmtId="165" fontId="7" fillId="0" borderId="0" xfId="6" applyNumberFormat="1" applyFont="1" applyFill="1" applyBorder="1" applyAlignment="1">
      <alignment horizontal="right" vertical="top"/>
    </xf>
    <xf numFmtId="164" fontId="7" fillId="0" borderId="0" xfId="4" quotePrefix="1" applyNumberFormat="1" applyFont="1" applyFill="1" applyAlignment="1">
      <alignment horizontal="right" vertical="top" wrapText="1"/>
    </xf>
    <xf numFmtId="164" fontId="7" fillId="0" borderId="0" xfId="4" applyNumberFormat="1" applyFont="1" applyFill="1" applyBorder="1" applyAlignment="1">
      <alignment horizontal="right" vertical="top" wrapText="1"/>
    </xf>
    <xf numFmtId="0" fontId="7" fillId="0" borderId="0" xfId="6" applyFont="1" applyFill="1" applyBorder="1" applyAlignment="1">
      <alignment horizontal="left" vertical="top" wrapText="1"/>
    </xf>
    <xf numFmtId="0" fontId="7" fillId="0" borderId="0" xfId="6" applyFont="1" applyFill="1" applyBorder="1" applyAlignment="1">
      <alignment horizontal="center" vertical="top" wrapText="1"/>
    </xf>
    <xf numFmtId="0" fontId="7" fillId="0" borderId="0" xfId="9" applyFont="1" applyFill="1" applyBorder="1" applyAlignment="1">
      <alignment horizontal="center" vertical="top"/>
    </xf>
    <xf numFmtId="164" fontId="7" fillId="0" borderId="0" xfId="9" applyNumberFormat="1" applyFont="1" applyFill="1" applyBorder="1" applyAlignment="1">
      <alignment vertical="top" wrapText="1"/>
    </xf>
    <xf numFmtId="0" fontId="7" fillId="0" borderId="0" xfId="5" applyFont="1" applyAlignment="1">
      <alignment horizontal="center" vertical="top"/>
    </xf>
    <xf numFmtId="0" fontId="29" fillId="0" borderId="0" xfId="4" applyFont="1" applyFill="1" applyBorder="1" applyAlignment="1">
      <alignment horizontal="justify" vertical="top" wrapText="1"/>
    </xf>
    <xf numFmtId="49" fontId="7" fillId="0" borderId="0" xfId="5" applyNumberFormat="1" applyFont="1" applyFill="1" applyAlignment="1">
      <alignment horizontal="center" vertical="top"/>
    </xf>
    <xf numFmtId="0" fontId="7" fillId="0" borderId="0" xfId="4" applyFont="1" applyFill="1" applyBorder="1" applyAlignment="1">
      <alignment horizontal="justify" vertical="top" wrapText="1"/>
    </xf>
    <xf numFmtId="164" fontId="7" fillId="0" borderId="0" xfId="4" applyNumberFormat="1" applyFont="1" applyFill="1" applyAlignment="1" applyProtection="1">
      <alignment horizontal="right" vertical="top" wrapText="1"/>
    </xf>
    <xf numFmtId="164" fontId="7" fillId="0" borderId="0" xfId="5" applyNumberFormat="1" applyFont="1" applyFill="1" applyAlignment="1">
      <alignment horizontal="right" vertical="top"/>
    </xf>
    <xf numFmtId="0" fontId="7" fillId="0" borderId="0" xfId="4" applyFont="1" applyFill="1" applyAlignment="1">
      <alignment vertical="center" wrapText="1"/>
    </xf>
    <xf numFmtId="0" fontId="7" fillId="0" borderId="0" xfId="5" applyFont="1" applyFill="1" applyAlignment="1">
      <alignment horizontal="center" vertical="top"/>
    </xf>
    <xf numFmtId="164" fontId="7" fillId="0" borderId="0" xfId="9" applyNumberFormat="1" applyFont="1" applyFill="1" applyBorder="1" applyAlignment="1">
      <alignment horizontal="center" vertical="top" wrapText="1"/>
    </xf>
    <xf numFmtId="1" fontId="7" fillId="0" borderId="0" xfId="9" applyNumberFormat="1" applyFont="1" applyFill="1" applyBorder="1" applyAlignment="1">
      <alignment horizontal="center" vertical="top" wrapText="1"/>
    </xf>
    <xf numFmtId="0" fontId="29" fillId="0" borderId="0" xfId="4" applyFont="1" applyFill="1" applyAlignment="1">
      <alignment horizontal="left" vertical="top" wrapText="1"/>
    </xf>
    <xf numFmtId="0" fontId="7" fillId="0" borderId="10" xfId="4" applyNumberFormat="1" applyFont="1" applyFill="1" applyBorder="1" applyAlignment="1">
      <alignment vertical="center"/>
    </xf>
    <xf numFmtId="0" fontId="7" fillId="0" borderId="10" xfId="4" applyNumberFormat="1" applyFont="1" applyFill="1" applyBorder="1" applyAlignment="1">
      <alignment vertical="center" wrapText="1"/>
    </xf>
    <xf numFmtId="0" fontId="5" fillId="0" borderId="0" xfId="4" applyFont="1" applyFill="1" applyAlignment="1">
      <alignment vertical="top" wrapText="1"/>
    </xf>
    <xf numFmtId="0" fontId="5" fillId="0" borderId="0" xfId="4" applyFont="1" applyFill="1" applyAlignment="1">
      <alignment horizontal="center"/>
    </xf>
    <xf numFmtId="0" fontId="5" fillId="0" borderId="0" xfId="4" applyFont="1" applyFill="1" applyAlignment="1">
      <alignment vertical="top"/>
    </xf>
    <xf numFmtId="0" fontId="5" fillId="0" borderId="1" xfId="4" applyFont="1" applyFill="1" applyBorder="1" applyAlignment="1">
      <alignment horizontal="center"/>
    </xf>
    <xf numFmtId="0" fontId="5" fillId="0" borderId="0" xfId="4" applyFont="1" applyFill="1" applyBorder="1" applyAlignment="1">
      <alignment horizontal="center" vertical="top"/>
    </xf>
    <xf numFmtId="0" fontId="5" fillId="0" borderId="0" xfId="4" applyFont="1" applyFill="1"/>
    <xf numFmtId="166" fontId="5" fillId="0" borderId="0" xfId="4" applyNumberFormat="1" applyFont="1" applyFill="1"/>
    <xf numFmtId="164" fontId="5" fillId="0" borderId="0" xfId="4" applyNumberFormat="1" applyFont="1" applyFill="1"/>
    <xf numFmtId="0" fontId="21" fillId="0" borderId="0" xfId="4" applyFont="1" applyFill="1" applyAlignment="1">
      <alignment vertical="top" wrapText="1"/>
    </xf>
    <xf numFmtId="0" fontId="5" fillId="0" borderId="5" xfId="4" applyFont="1" applyFill="1" applyBorder="1" applyAlignment="1">
      <alignment horizontal="center" vertical="center" wrapText="1"/>
    </xf>
    <xf numFmtId="0" fontId="5" fillId="0" borderId="6" xfId="4" applyFont="1" applyFill="1" applyBorder="1" applyAlignment="1">
      <alignment horizontal="center" vertical="center" wrapText="1"/>
    </xf>
    <xf numFmtId="166" fontId="5" fillId="0" borderId="9" xfId="4" applyNumberFormat="1" applyFont="1" applyFill="1" applyBorder="1" applyAlignment="1">
      <alignment horizontal="center" vertical="center"/>
    </xf>
    <xf numFmtId="166" fontId="5" fillId="0" borderId="7" xfId="4" applyNumberFormat="1" applyFont="1" applyFill="1" applyBorder="1" applyAlignment="1">
      <alignment horizontal="center" vertical="center"/>
    </xf>
    <xf numFmtId="164" fontId="5" fillId="0" borderId="7" xfId="4" applyNumberFormat="1" applyFont="1" applyFill="1" applyBorder="1" applyAlignment="1">
      <alignment horizontal="center" vertical="center"/>
    </xf>
    <xf numFmtId="0" fontId="5" fillId="0" borderId="7" xfId="4" applyFont="1" applyFill="1" applyBorder="1" applyAlignment="1">
      <alignment horizontal="center"/>
    </xf>
    <xf numFmtId="0" fontId="5" fillId="0" borderId="7" xfId="4" applyFont="1" applyFill="1" applyBorder="1" applyAlignment="1">
      <alignment horizontal="center" vertical="top"/>
    </xf>
    <xf numFmtId="0" fontId="6" fillId="0" borderId="7" xfId="4" applyFont="1" applyFill="1" applyBorder="1" applyAlignment="1">
      <alignment horizontal="center"/>
    </xf>
    <xf numFmtId="1" fontId="6" fillId="0" borderId="7" xfId="4" applyNumberFormat="1" applyFont="1" applyFill="1" applyBorder="1" applyAlignment="1">
      <alignment horizontal="center"/>
    </xf>
    <xf numFmtId="0" fontId="5" fillId="0" borderId="0" xfId="9" applyFont="1" applyFill="1" applyAlignment="1">
      <alignment horizontal="center" vertical="top" wrapText="1"/>
    </xf>
    <xf numFmtId="0" fontId="5" fillId="0" borderId="0" xfId="9" applyFont="1" applyFill="1" applyAlignment="1">
      <alignment vertical="top" wrapText="1"/>
    </xf>
    <xf numFmtId="166" fontId="5" fillId="0" borderId="0" xfId="9" applyNumberFormat="1" applyFont="1" applyFill="1" applyAlignment="1">
      <alignment horizontal="center" vertical="top" wrapText="1"/>
    </xf>
    <xf numFmtId="164" fontId="5" fillId="0" borderId="0" xfId="9" applyNumberFormat="1" applyFont="1" applyFill="1" applyAlignment="1">
      <alignment horizontal="center" vertical="top" wrapText="1"/>
    </xf>
    <xf numFmtId="0" fontId="5" fillId="0" borderId="0" xfId="9" applyFont="1" applyFill="1" applyAlignment="1">
      <alignment horizontal="center" vertical="top"/>
    </xf>
    <xf numFmtId="0" fontId="16" fillId="0" borderId="0" xfId="9" applyFont="1" applyFill="1" applyAlignment="1">
      <alignment horizontal="left"/>
    </xf>
    <xf numFmtId="0" fontId="5" fillId="0" borderId="0" xfId="9" applyFont="1" applyFill="1" applyAlignment="1">
      <alignment horizontal="center" vertical="center"/>
    </xf>
    <xf numFmtId="0" fontId="5" fillId="0" borderId="0" xfId="9" applyFont="1" applyFill="1" applyAlignment="1">
      <alignment horizontal="center"/>
    </xf>
    <xf numFmtId="166" fontId="5" fillId="0" borderId="0" xfId="9" applyNumberFormat="1" applyFont="1" applyFill="1" applyAlignment="1">
      <alignment horizontal="center"/>
    </xf>
    <xf numFmtId="164" fontId="5" fillId="0" borderId="0" xfId="9" applyNumberFormat="1" applyFont="1" applyFill="1" applyAlignment="1">
      <alignment horizontal="center"/>
    </xf>
    <xf numFmtId="0" fontId="5" fillId="0" borderId="0" xfId="9" applyFont="1" applyFill="1" applyBorder="1" applyAlignment="1">
      <alignment horizontal="center"/>
    </xf>
    <xf numFmtId="0" fontId="16" fillId="0" borderId="0" xfId="9" applyFont="1" applyFill="1" applyAlignment="1">
      <alignment horizontal="left" vertical="top" wrapText="1"/>
    </xf>
    <xf numFmtId="0" fontId="5" fillId="0" borderId="0" xfId="9" applyFont="1" applyFill="1" applyAlignment="1">
      <alignment horizontal="center" vertical="center" wrapText="1"/>
    </xf>
    <xf numFmtId="0" fontId="5" fillId="0" borderId="0" xfId="5" applyFont="1" applyFill="1" applyAlignment="1">
      <alignment horizontal="center" vertical="top"/>
    </xf>
    <xf numFmtId="0" fontId="5" fillId="0" borderId="0" xfId="11" applyFont="1" applyFill="1" applyAlignment="1">
      <alignment horizontal="left" vertical="top" wrapText="1"/>
    </xf>
    <xf numFmtId="0" fontId="5" fillId="0" borderId="0" xfId="11" applyFont="1" applyFill="1" applyAlignment="1">
      <alignment horizontal="center" vertical="top" wrapText="1"/>
    </xf>
    <xf numFmtId="16" fontId="5" fillId="0" borderId="0" xfId="11" quotePrefix="1" applyNumberFormat="1" applyFont="1" applyFill="1" applyAlignment="1">
      <alignment horizontal="center" vertical="top" wrapText="1"/>
    </xf>
    <xf numFmtId="164" fontId="5" fillId="0" borderId="0" xfId="11" applyNumberFormat="1" applyFont="1" applyFill="1" applyAlignment="1">
      <alignment vertical="top" wrapText="1"/>
    </xf>
    <xf numFmtId="166" fontId="5" fillId="0" borderId="0" xfId="11" applyNumberFormat="1" applyFont="1" applyFill="1" applyAlignment="1">
      <alignment vertical="top" wrapText="1"/>
    </xf>
    <xf numFmtId="0" fontId="5" fillId="0" borderId="0" xfId="12" applyFont="1" applyFill="1" applyAlignment="1">
      <alignment vertical="top" wrapText="1"/>
    </xf>
    <xf numFmtId="0" fontId="5" fillId="0" borderId="0" xfId="13" applyFont="1" applyFill="1" applyAlignment="1">
      <alignment horizontal="center" vertical="top" wrapText="1"/>
    </xf>
    <xf numFmtId="164" fontId="5" fillId="0" borderId="0" xfId="13" applyNumberFormat="1" applyFont="1" applyFill="1" applyAlignment="1">
      <alignment vertical="top" wrapText="1"/>
    </xf>
    <xf numFmtId="0" fontId="5" fillId="0" borderId="0" xfId="4" applyFont="1" applyFill="1" applyAlignment="1">
      <alignment horizontal="center" vertical="top"/>
    </xf>
    <xf numFmtId="0" fontId="5" fillId="2" borderId="0" xfId="5" applyFont="1" applyFill="1" applyAlignment="1">
      <alignment horizontal="center" vertical="top"/>
    </xf>
    <xf numFmtId="0" fontId="5" fillId="2" borderId="0" xfId="4" applyFont="1" applyFill="1" applyAlignment="1">
      <alignment horizontal="center" vertical="top" wrapText="1"/>
    </xf>
    <xf numFmtId="0" fontId="5" fillId="2" borderId="0" xfId="4" applyFont="1" applyFill="1" applyAlignment="1">
      <alignment horizontal="left" vertical="top" wrapText="1"/>
    </xf>
    <xf numFmtId="16" fontId="5" fillId="2" borderId="0" xfId="11" quotePrefix="1" applyNumberFormat="1" applyFont="1" applyFill="1" applyAlignment="1">
      <alignment horizontal="center" vertical="top" wrapText="1"/>
    </xf>
    <xf numFmtId="164" fontId="5" fillId="2" borderId="0" xfId="13" applyNumberFormat="1" applyFont="1" applyFill="1" applyAlignment="1">
      <alignment vertical="top" wrapText="1"/>
    </xf>
    <xf numFmtId="164" fontId="5" fillId="2" borderId="0" xfId="4" applyNumberFormat="1" applyFont="1" applyFill="1" applyAlignment="1">
      <alignment vertical="top" wrapText="1"/>
    </xf>
    <xf numFmtId="164" fontId="5" fillId="2" borderId="0" xfId="11" applyNumberFormat="1" applyFont="1" applyFill="1" applyAlignment="1">
      <alignment vertical="top" wrapText="1"/>
    </xf>
    <xf numFmtId="166" fontId="5" fillId="2" borderId="0" xfId="11" applyNumberFormat="1" applyFont="1" applyFill="1" applyAlignment="1">
      <alignment vertical="top" wrapText="1"/>
    </xf>
    <xf numFmtId="0" fontId="21" fillId="2" borderId="0" xfId="4" applyFont="1" applyFill="1" applyAlignment="1">
      <alignment vertical="top" wrapText="1"/>
    </xf>
    <xf numFmtId="165" fontId="5" fillId="0" borderId="0" xfId="3" applyNumberFormat="1" applyFont="1" applyFill="1" applyAlignment="1">
      <alignment vertical="top"/>
    </xf>
    <xf numFmtId="0" fontId="5" fillId="0" borderId="0" xfId="11" applyFont="1" applyFill="1" applyAlignment="1">
      <alignment horizontal="left" vertical="center" wrapText="1"/>
    </xf>
    <xf numFmtId="16" fontId="5" fillId="0" borderId="0" xfId="9" quotePrefix="1" applyNumberFormat="1" applyFont="1" applyFill="1" applyAlignment="1">
      <alignment horizontal="center" vertical="top" wrapText="1"/>
    </xf>
    <xf numFmtId="165" fontId="5" fillId="0" borderId="0" xfId="14" applyNumberFormat="1" applyFont="1" applyFill="1" applyAlignment="1">
      <alignment vertical="top" wrapText="1"/>
    </xf>
    <xf numFmtId="164" fontId="5" fillId="0" borderId="0" xfId="9" applyNumberFormat="1" applyFont="1" applyFill="1" applyAlignment="1">
      <alignment vertical="top" wrapText="1"/>
    </xf>
    <xf numFmtId="166" fontId="5" fillId="0" borderId="0" xfId="9" applyNumberFormat="1" applyFont="1" applyFill="1" applyAlignment="1">
      <alignment vertical="top" wrapText="1"/>
    </xf>
    <xf numFmtId="1" fontId="5" fillId="0" borderId="0" xfId="9" applyNumberFormat="1" applyFont="1" applyFill="1" applyAlignment="1">
      <alignment horizontal="center" vertical="top" wrapText="1"/>
    </xf>
    <xf numFmtId="0" fontId="32" fillId="0" borderId="0" xfId="11" applyFont="1" applyFill="1" applyAlignment="1">
      <alignment horizontal="center" vertical="top" wrapText="1"/>
    </xf>
    <xf numFmtId="0" fontId="5" fillId="0" borderId="17" xfId="11" applyFont="1" applyFill="1" applyBorder="1" applyAlignment="1">
      <alignment vertical="center"/>
    </xf>
    <xf numFmtId="0" fontId="5" fillId="0" borderId="17" xfId="11" applyFont="1" applyFill="1" applyBorder="1" applyAlignment="1">
      <alignment vertical="center" wrapText="1"/>
    </xf>
    <xf numFmtId="0" fontId="5" fillId="0" borderId="17" xfId="11" applyFont="1" applyFill="1" applyBorder="1" applyAlignment="1">
      <alignment horizontal="center" vertical="center" wrapText="1"/>
    </xf>
    <xf numFmtId="164" fontId="5" fillId="0" borderId="17" xfId="11" applyNumberFormat="1" applyFont="1" applyFill="1" applyBorder="1" applyAlignment="1">
      <alignment vertical="center" wrapText="1"/>
    </xf>
    <xf numFmtId="166" fontId="5" fillId="0" borderId="17" xfId="11" applyNumberFormat="1" applyFont="1" applyFill="1" applyBorder="1" applyAlignment="1">
      <alignment vertical="center" wrapText="1"/>
    </xf>
    <xf numFmtId="0" fontId="5" fillId="0" borderId="0" xfId="11" applyFont="1" applyFill="1" applyAlignment="1">
      <alignment horizontal="center" vertical="center" wrapText="1"/>
    </xf>
    <xf numFmtId="164" fontId="5" fillId="0" borderId="0" xfId="11" applyNumberFormat="1" applyFont="1" applyFill="1" applyAlignment="1">
      <alignment vertical="center" wrapText="1"/>
    </xf>
    <xf numFmtId="166" fontId="5" fillId="0" borderId="0" xfId="11" applyNumberFormat="1" applyFont="1" applyFill="1" applyAlignment="1">
      <alignment vertical="center" wrapText="1"/>
    </xf>
    <xf numFmtId="0" fontId="16" fillId="0" borderId="0" xfId="11" applyFont="1" applyFill="1" applyAlignment="1">
      <alignment horizontal="left" vertical="top" wrapText="1"/>
    </xf>
    <xf numFmtId="16" fontId="5" fillId="0" borderId="0" xfId="13" quotePrefix="1" applyNumberFormat="1" applyFont="1" applyFill="1" applyAlignment="1">
      <alignment horizontal="center" vertical="top" wrapText="1"/>
    </xf>
    <xf numFmtId="0" fontId="21" fillId="0" borderId="0" xfId="4" applyFont="1" applyFill="1" applyAlignment="1">
      <alignment horizontal="center" vertical="top" wrapText="1"/>
    </xf>
    <xf numFmtId="0" fontId="5" fillId="0" borderId="18" xfId="11" applyFont="1" applyFill="1" applyBorder="1" applyAlignment="1">
      <alignment vertical="center"/>
    </xf>
    <xf numFmtId="0" fontId="5" fillId="0" borderId="18" xfId="11" applyFont="1" applyFill="1" applyBorder="1" applyAlignment="1">
      <alignment vertical="center" wrapText="1"/>
    </xf>
    <xf numFmtId="164" fontId="6" fillId="0" borderId="17" xfId="11" applyNumberFormat="1" applyFont="1" applyFill="1" applyBorder="1" applyAlignment="1">
      <alignment vertical="center" wrapText="1"/>
    </xf>
    <xf numFmtId="0" fontId="5" fillId="0" borderId="0" xfId="13" applyFont="1" applyFill="1" applyAlignment="1">
      <alignment horizontal="left" vertical="top" wrapText="1"/>
    </xf>
    <xf numFmtId="164" fontId="5" fillId="0" borderId="0" xfId="15" applyNumberFormat="1" applyFont="1" applyFill="1" applyAlignment="1">
      <alignment vertical="top" wrapText="1"/>
    </xf>
    <xf numFmtId="0" fontId="5" fillId="0" borderId="0" xfId="16" applyFont="1" applyFill="1" applyAlignment="1">
      <alignment vertical="top" wrapText="1"/>
    </xf>
    <xf numFmtId="0" fontId="5" fillId="0" borderId="0" xfId="11" quotePrefix="1" applyFont="1" applyFill="1" applyAlignment="1">
      <alignment horizontal="center" vertical="top" wrapText="1"/>
    </xf>
    <xf numFmtId="165" fontId="5" fillId="0" borderId="0" xfId="11" applyNumberFormat="1" applyFont="1" applyFill="1" applyAlignment="1">
      <alignment horizontal="left" vertical="top" wrapText="1"/>
    </xf>
    <xf numFmtId="165" fontId="5" fillId="0" borderId="0" xfId="14" applyNumberFormat="1" applyFont="1" applyFill="1" applyAlignment="1">
      <alignment horizontal="center" vertical="top" wrapText="1"/>
    </xf>
    <xf numFmtId="165" fontId="5" fillId="0" borderId="0" xfId="13" quotePrefix="1" applyNumberFormat="1" applyFont="1" applyFill="1" applyAlignment="1">
      <alignment horizontal="center" vertical="top" wrapText="1"/>
    </xf>
    <xf numFmtId="165" fontId="5" fillId="0" borderId="0" xfId="13" applyNumberFormat="1" applyFont="1" applyFill="1" applyAlignment="1">
      <alignment horizontal="right" vertical="top" wrapText="1"/>
    </xf>
    <xf numFmtId="0" fontId="5" fillId="0" borderId="0" xfId="11" applyFont="1" applyFill="1" applyAlignment="1">
      <alignment horizontal="center" vertical="top"/>
    </xf>
    <xf numFmtId="0" fontId="19" fillId="0" borderId="0" xfId="4" applyFont="1" applyFill="1" applyAlignment="1">
      <alignment horizontal="center" vertical="top" wrapText="1"/>
    </xf>
    <xf numFmtId="0" fontId="16" fillId="0" borderId="0" xfId="11" applyFont="1" applyFill="1" applyAlignment="1">
      <alignment horizontal="left" vertical="center" wrapText="1"/>
    </xf>
    <xf numFmtId="164" fontId="19" fillId="0" borderId="0" xfId="4" applyNumberFormat="1" applyFont="1" applyFill="1" applyAlignment="1">
      <alignment vertical="top" wrapText="1"/>
    </xf>
    <xf numFmtId="164" fontId="36" fillId="0" borderId="0" xfId="4" applyNumberFormat="1" applyFont="1" applyFill="1" applyAlignment="1">
      <alignment vertical="top" wrapText="1"/>
    </xf>
    <xf numFmtId="164" fontId="5" fillId="0" borderId="17" xfId="11" applyNumberFormat="1" applyFont="1" applyFill="1" applyBorder="1" applyAlignment="1">
      <alignment vertical="center"/>
    </xf>
    <xf numFmtId="0" fontId="32" fillId="0" borderId="0" xfId="11" applyFont="1" applyFill="1" applyAlignment="1">
      <alignment horizontal="center" vertical="top"/>
    </xf>
    <xf numFmtId="0" fontId="5" fillId="0" borderId="17" xfId="11" applyFont="1" applyFill="1" applyBorder="1" applyAlignment="1">
      <alignment horizontal="left" vertical="center"/>
    </xf>
    <xf numFmtId="0" fontId="5" fillId="0" borderId="17" xfId="11" applyFont="1" applyFill="1" applyBorder="1" applyAlignment="1">
      <alignment horizontal="center" vertical="center"/>
    </xf>
    <xf numFmtId="0" fontId="5" fillId="0" borderId="17" xfId="11" applyFont="1" applyFill="1" applyBorder="1" applyAlignment="1">
      <alignment horizontal="center" vertical="top"/>
    </xf>
    <xf numFmtId="166" fontId="5" fillId="0" borderId="17" xfId="11" applyNumberFormat="1" applyFont="1" applyFill="1" applyBorder="1" applyAlignment="1">
      <alignment vertical="center"/>
    </xf>
    <xf numFmtId="0" fontId="5" fillId="0" borderId="0" xfId="11" applyFont="1" applyFill="1" applyAlignment="1">
      <alignment horizontal="left" vertical="center"/>
    </xf>
    <xf numFmtId="0" fontId="5" fillId="0" borderId="0" xfId="11" applyFont="1" applyFill="1" applyAlignment="1">
      <alignment horizontal="center" vertical="center"/>
    </xf>
    <xf numFmtId="164" fontId="5" fillId="0" borderId="0" xfId="11" applyNumberFormat="1" applyFont="1" applyFill="1" applyAlignment="1">
      <alignment vertical="center"/>
    </xf>
    <xf numFmtId="166" fontId="5" fillId="0" borderId="0" xfId="11" applyNumberFormat="1" applyFont="1" applyFill="1" applyAlignment="1">
      <alignment vertical="center"/>
    </xf>
    <xf numFmtId="0" fontId="19" fillId="0" borderId="0" xfId="11" applyFont="1" applyFill="1" applyAlignment="1">
      <alignment horizontal="center" vertical="top" wrapText="1"/>
    </xf>
    <xf numFmtId="0" fontId="16" fillId="0" borderId="0" xfId="11" applyFont="1" applyFill="1" applyAlignment="1">
      <alignment horizontal="center" vertical="top" wrapText="1"/>
    </xf>
    <xf numFmtId="0" fontId="5" fillId="0" borderId="0" xfId="12" applyFont="1" applyFill="1" applyAlignment="1">
      <alignment horizontal="left" vertical="top" wrapText="1"/>
    </xf>
    <xf numFmtId="2" fontId="5" fillId="0" borderId="0" xfId="11" applyNumberFormat="1" applyFont="1" applyFill="1" applyAlignment="1">
      <alignment vertical="top" wrapText="1"/>
    </xf>
    <xf numFmtId="165" fontId="5" fillId="0" borderId="0" xfId="4" applyNumberFormat="1" applyFont="1" applyFill="1" applyAlignment="1">
      <alignment horizontal="left" vertical="top" wrapText="1"/>
    </xf>
    <xf numFmtId="165" fontId="5" fillId="0" borderId="0" xfId="4" applyNumberFormat="1" applyFont="1" applyFill="1" applyAlignment="1">
      <alignment horizontal="center" vertical="top" wrapText="1"/>
    </xf>
    <xf numFmtId="165" fontId="5" fillId="0" borderId="0" xfId="4" quotePrefix="1" applyNumberFormat="1" applyFont="1" applyFill="1" applyAlignment="1">
      <alignment horizontal="center" vertical="top" wrapText="1"/>
    </xf>
    <xf numFmtId="165" fontId="5" fillId="0" borderId="0" xfId="4" applyNumberFormat="1" applyFont="1" applyFill="1" applyAlignment="1">
      <alignment vertical="top" wrapText="1"/>
    </xf>
    <xf numFmtId="165" fontId="5" fillId="0" borderId="0" xfId="11" applyNumberFormat="1" applyFont="1" applyFill="1" applyAlignment="1">
      <alignment vertical="top" wrapText="1"/>
    </xf>
    <xf numFmtId="164" fontId="6" fillId="0" borderId="0" xfId="4" applyNumberFormat="1" applyFont="1" applyFill="1" applyAlignment="1">
      <alignment vertical="top" wrapText="1"/>
    </xf>
    <xf numFmtId="164" fontId="6" fillId="0" borderId="0" xfId="9" applyNumberFormat="1" applyFont="1" applyFill="1" applyAlignment="1">
      <alignment vertical="top" wrapText="1"/>
    </xf>
    <xf numFmtId="166" fontId="6" fillId="0" borderId="0" xfId="9" applyNumberFormat="1" applyFont="1" applyFill="1" applyAlignment="1">
      <alignment vertical="top" wrapText="1"/>
    </xf>
    <xf numFmtId="0" fontId="19" fillId="0" borderId="0" xfId="5" applyFont="1" applyFill="1" applyAlignment="1">
      <alignment horizontal="center" vertical="top"/>
    </xf>
    <xf numFmtId="0" fontId="6" fillId="0" borderId="0" xfId="4" applyFont="1" applyFill="1" applyAlignment="1">
      <alignment horizontal="left" vertical="top" wrapText="1"/>
    </xf>
    <xf numFmtId="0" fontId="5" fillId="0" borderId="0" xfId="4" quotePrefix="1" applyFont="1" applyAlignment="1">
      <alignment horizontal="center" vertical="top" wrapText="1"/>
    </xf>
    <xf numFmtId="0" fontId="31" fillId="0" borderId="0" xfId="4" applyFont="1" applyFill="1" applyAlignment="1">
      <alignment horizontal="center" vertical="top" wrapText="1"/>
    </xf>
    <xf numFmtId="164" fontId="31" fillId="0" borderId="0" xfId="4" applyNumberFormat="1" applyFont="1" applyFill="1" applyAlignment="1">
      <alignment vertical="top" wrapText="1"/>
    </xf>
    <xf numFmtId="0" fontId="5" fillId="0" borderId="0" xfId="4" applyFont="1" applyFill="1" applyAlignment="1">
      <alignment vertical="center" wrapText="1"/>
    </xf>
    <xf numFmtId="0" fontId="5" fillId="0" borderId="17" xfId="11" applyFont="1" applyFill="1" applyBorder="1" applyAlignment="1">
      <alignment horizontal="center" vertical="top" wrapText="1"/>
    </xf>
    <xf numFmtId="0" fontId="5" fillId="0" borderId="0" xfId="4" applyFont="1" applyAlignment="1">
      <alignment vertical="center" wrapText="1"/>
    </xf>
    <xf numFmtId="0" fontId="16" fillId="0" borderId="0" xfId="9" applyFont="1" applyFill="1" applyAlignment="1">
      <alignment vertical="top" wrapText="1"/>
    </xf>
    <xf numFmtId="0" fontId="21" fillId="0" borderId="0" xfId="4" applyFont="1" applyFill="1" applyAlignment="1">
      <alignment vertical="center" wrapText="1"/>
    </xf>
    <xf numFmtId="0" fontId="5" fillId="0" borderId="0" xfId="9" applyFont="1" applyFill="1" applyAlignment="1">
      <alignment horizontal="left" vertical="top" wrapText="1"/>
    </xf>
    <xf numFmtId="164" fontId="5" fillId="0" borderId="0" xfId="9" applyNumberFormat="1" applyFont="1" applyFill="1" applyAlignment="1">
      <alignment horizontal="right" vertical="top" wrapText="1"/>
    </xf>
    <xf numFmtId="164" fontId="5" fillId="0" borderId="0" xfId="13" applyNumberFormat="1" applyFont="1" applyFill="1" applyAlignment="1">
      <alignment horizontal="right" vertical="top" wrapText="1"/>
    </xf>
    <xf numFmtId="164" fontId="5" fillId="0" borderId="0" xfId="9" applyNumberFormat="1" applyFont="1" applyFill="1" applyAlignment="1">
      <alignment horizontal="right" vertical="top"/>
    </xf>
    <xf numFmtId="166" fontId="7" fillId="0" borderId="0" xfId="4" applyNumberFormat="1" applyFont="1" applyFill="1" applyAlignment="1">
      <alignment vertical="top" wrapText="1"/>
    </xf>
    <xf numFmtId="16" fontId="7" fillId="0" borderId="0" xfId="9" quotePrefix="1" applyNumberFormat="1" applyFont="1" applyFill="1" applyAlignment="1">
      <alignment horizontal="center" vertical="top" wrapText="1"/>
    </xf>
    <xf numFmtId="164" fontId="7" fillId="0" borderId="0" xfId="9" applyNumberFormat="1" applyFont="1" applyFill="1" applyAlignment="1">
      <alignment horizontal="center" vertical="top" wrapText="1"/>
    </xf>
    <xf numFmtId="166" fontId="7" fillId="0" borderId="0" xfId="9" applyNumberFormat="1" applyFont="1" applyFill="1" applyAlignment="1">
      <alignment vertical="top" wrapText="1"/>
    </xf>
    <xf numFmtId="166" fontId="5" fillId="0" borderId="0" xfId="9" applyNumberFormat="1" applyFont="1" applyFill="1" applyAlignment="1">
      <alignment horizontal="right" vertical="top" wrapText="1"/>
    </xf>
    <xf numFmtId="0" fontId="6" fillId="0" borderId="0" xfId="9" applyFont="1" applyFill="1" applyAlignment="1">
      <alignment horizontal="left" vertical="top" wrapText="1"/>
    </xf>
    <xf numFmtId="0" fontId="5" fillId="0" borderId="17" xfId="9" applyFont="1" applyFill="1" applyBorder="1" applyAlignment="1">
      <alignment horizontal="left" vertical="center"/>
    </xf>
    <xf numFmtId="0" fontId="5" fillId="0" borderId="17" xfId="9" applyFont="1" applyFill="1" applyBorder="1" applyAlignment="1">
      <alignment horizontal="left" vertical="center" wrapText="1"/>
    </xf>
    <xf numFmtId="0" fontId="5" fillId="0" borderId="17" xfId="9" applyFont="1" applyFill="1" applyBorder="1" applyAlignment="1">
      <alignment horizontal="center" vertical="center" wrapText="1"/>
    </xf>
    <xf numFmtId="164" fontId="5" fillId="0" borderId="17" xfId="9" applyNumberFormat="1" applyFont="1" applyFill="1" applyBorder="1" applyAlignment="1">
      <alignment horizontal="right" vertical="center" wrapText="1"/>
    </xf>
    <xf numFmtId="166" fontId="5" fillId="0" borderId="17" xfId="9" applyNumberFormat="1" applyFont="1" applyFill="1" applyBorder="1" applyAlignment="1">
      <alignment horizontal="right" vertical="center" wrapText="1"/>
    </xf>
    <xf numFmtId="164" fontId="5" fillId="0" borderId="0" xfId="4" applyNumberFormat="1" applyFont="1" applyFill="1" applyAlignment="1">
      <alignment horizontal="center" vertical="top" wrapText="1"/>
    </xf>
    <xf numFmtId="166" fontId="5" fillId="0" borderId="0" xfId="4" applyNumberFormat="1" applyFont="1" applyFill="1" applyAlignment="1">
      <alignment horizontal="center" vertical="top" wrapText="1"/>
    </xf>
    <xf numFmtId="0" fontId="16" fillId="0" borderId="0" xfId="9" applyFont="1" applyFill="1" applyAlignment="1">
      <alignment horizontal="left" vertical="center"/>
    </xf>
    <xf numFmtId="0" fontId="5" fillId="0" borderId="0" xfId="9" applyFont="1" applyFill="1" applyAlignment="1">
      <alignment horizontal="left" vertical="center" wrapText="1"/>
    </xf>
    <xf numFmtId="164" fontId="5" fillId="0" borderId="0" xfId="9" applyNumberFormat="1" applyFont="1" applyFill="1" applyAlignment="1">
      <alignment horizontal="right" vertical="center" wrapText="1"/>
    </xf>
    <xf numFmtId="166" fontId="5" fillId="0" borderId="0" xfId="9" applyNumberFormat="1" applyFont="1" applyFill="1" applyAlignment="1">
      <alignment horizontal="right" vertical="center" wrapText="1"/>
    </xf>
    <xf numFmtId="0" fontId="5" fillId="0" borderId="0" xfId="9" applyFont="1" applyFill="1" applyAlignment="1">
      <alignment horizontal="left" vertical="center"/>
    </xf>
    <xf numFmtId="166" fontId="7" fillId="0" borderId="0" xfId="9" applyNumberFormat="1" applyFont="1" applyFill="1" applyAlignment="1">
      <alignment horizontal="right" vertical="top" wrapText="1"/>
    </xf>
    <xf numFmtId="0" fontId="5" fillId="0" borderId="0" xfId="4" quotePrefix="1" applyFont="1" applyAlignment="1">
      <alignment horizontal="center" vertical="center" wrapText="1"/>
    </xf>
    <xf numFmtId="0" fontId="5" fillId="0" borderId="0" xfId="9" applyFont="1" applyAlignment="1">
      <alignment horizontal="center" vertical="center" wrapText="1"/>
    </xf>
    <xf numFmtId="0" fontId="5" fillId="0" borderId="10" xfId="9" applyNumberFormat="1" applyFont="1" applyFill="1" applyBorder="1" applyAlignment="1">
      <alignment horizontal="left" vertical="center"/>
    </xf>
    <xf numFmtId="0" fontId="5" fillId="0" borderId="10" xfId="9" applyFont="1" applyFill="1" applyBorder="1" applyAlignment="1">
      <alignment vertical="top"/>
    </xf>
    <xf numFmtId="0" fontId="5" fillId="0" borderId="10" xfId="9" applyFont="1" applyFill="1" applyBorder="1" applyAlignment="1">
      <alignment horizontal="center" vertical="center" wrapText="1"/>
    </xf>
    <xf numFmtId="164" fontId="5" fillId="0" borderId="10" xfId="9" applyNumberFormat="1" applyFont="1" applyFill="1" applyBorder="1" applyAlignment="1">
      <alignment horizontal="right" vertical="center" wrapText="1"/>
    </xf>
    <xf numFmtId="166" fontId="5" fillId="0" borderId="10" xfId="9" applyNumberFormat="1" applyFont="1" applyFill="1" applyBorder="1" applyAlignment="1">
      <alignment horizontal="right" vertical="center" wrapText="1"/>
    </xf>
    <xf numFmtId="0" fontId="5" fillId="0" borderId="15" xfId="9" applyFont="1" applyFill="1" applyBorder="1" applyAlignment="1">
      <alignment vertical="center" wrapText="1"/>
    </xf>
    <xf numFmtId="0" fontId="5" fillId="0" borderId="15" xfId="9" applyFont="1" applyFill="1" applyBorder="1" applyAlignment="1">
      <alignment horizontal="center" vertical="center" wrapText="1"/>
    </xf>
    <xf numFmtId="164" fontId="5" fillId="0" borderId="15" xfId="9" applyNumberFormat="1" applyFont="1" applyFill="1" applyBorder="1" applyAlignment="1">
      <alignment horizontal="right" vertical="center" wrapText="1"/>
    </xf>
    <xf numFmtId="166" fontId="5" fillId="0" borderId="15" xfId="9" applyNumberFormat="1" applyFont="1" applyFill="1" applyBorder="1" applyAlignment="1">
      <alignment horizontal="right" vertical="center" wrapText="1"/>
    </xf>
    <xf numFmtId="0" fontId="5" fillId="0" borderId="0" xfId="9" applyFont="1" applyFill="1" applyBorder="1" applyAlignment="1">
      <alignment horizontal="left" vertical="center" wrapText="1"/>
    </xf>
    <xf numFmtId="0" fontId="5" fillId="0" borderId="0" xfId="9" applyFont="1" applyFill="1" applyBorder="1" applyAlignment="1">
      <alignment horizontal="center" vertical="center" wrapText="1"/>
    </xf>
    <xf numFmtId="164" fontId="5" fillId="0" borderId="0" xfId="9" applyNumberFormat="1" applyFont="1" applyFill="1" applyBorder="1" applyAlignment="1">
      <alignment horizontal="right" vertical="center" wrapText="1"/>
    </xf>
    <xf numFmtId="166" fontId="5" fillId="0" borderId="0" xfId="9" applyNumberFormat="1" applyFont="1" applyFill="1" applyBorder="1" applyAlignment="1">
      <alignment horizontal="right" vertical="center" wrapText="1"/>
    </xf>
    <xf numFmtId="0" fontId="16" fillId="0" borderId="0" xfId="13" applyFont="1" applyFill="1" applyAlignment="1">
      <alignment vertical="top" wrapText="1"/>
    </xf>
    <xf numFmtId="0" fontId="16" fillId="0" borderId="0" xfId="13" applyFont="1" applyFill="1" applyAlignment="1">
      <alignment horizontal="center" vertical="top" wrapText="1"/>
    </xf>
    <xf numFmtId="1" fontId="5" fillId="0" borderId="0" xfId="9" applyNumberFormat="1" applyFont="1" applyFill="1" applyAlignment="1">
      <alignment horizontal="center" vertical="top"/>
    </xf>
    <xf numFmtId="164" fontId="5" fillId="0" borderId="0" xfId="13" quotePrefix="1" applyNumberFormat="1" applyFont="1" applyFill="1" applyAlignment="1">
      <alignment horizontal="right" vertical="top" wrapText="1"/>
    </xf>
    <xf numFmtId="164" fontId="5" fillId="0" borderId="0" xfId="11" applyNumberFormat="1" applyFont="1" applyFill="1" applyAlignment="1">
      <alignment horizontal="right" vertical="top" wrapText="1"/>
    </xf>
    <xf numFmtId="0" fontId="5" fillId="0" borderId="10" xfId="9" applyNumberFormat="1" applyFont="1" applyFill="1" applyBorder="1" applyAlignment="1">
      <alignment vertical="center"/>
    </xf>
    <xf numFmtId="0" fontId="5" fillId="0" borderId="12" xfId="9" applyFont="1" applyFill="1" applyBorder="1" applyAlignment="1">
      <alignment vertical="center"/>
    </xf>
    <xf numFmtId="0" fontId="5" fillId="0" borderId="12" xfId="9" applyFont="1" applyFill="1" applyBorder="1" applyAlignment="1">
      <alignment horizontal="left" vertical="center" wrapText="1"/>
    </xf>
    <xf numFmtId="164" fontId="5" fillId="0" borderId="12" xfId="9" applyNumberFormat="1" applyFont="1" applyFill="1" applyBorder="1" applyAlignment="1">
      <alignment horizontal="right" vertical="center" wrapText="1"/>
    </xf>
    <xf numFmtId="166" fontId="5" fillId="0" borderId="12" xfId="9" applyNumberFormat="1" applyFont="1" applyFill="1" applyBorder="1" applyAlignment="1">
      <alignment horizontal="right" vertical="center" wrapText="1"/>
    </xf>
    <xf numFmtId="0" fontId="5" fillId="0" borderId="17" xfId="9" applyFont="1" applyFill="1" applyBorder="1" applyAlignment="1">
      <alignment vertical="center"/>
    </xf>
    <xf numFmtId="0" fontId="5" fillId="0" borderId="19" xfId="9" applyFont="1" applyFill="1" applyBorder="1" applyAlignment="1">
      <alignment horizontal="left" vertical="center" wrapText="1"/>
    </xf>
    <xf numFmtId="164" fontId="5" fillId="0" borderId="19" xfId="9" applyNumberFormat="1" applyFont="1" applyFill="1" applyBorder="1" applyAlignment="1">
      <alignment horizontal="right" vertical="center" wrapText="1"/>
    </xf>
    <xf numFmtId="166" fontId="5" fillId="0" borderId="19" xfId="9" applyNumberFormat="1" applyFont="1" applyFill="1" applyBorder="1" applyAlignment="1">
      <alignment horizontal="right" vertical="center" wrapText="1"/>
    </xf>
    <xf numFmtId="0" fontId="16" fillId="0" borderId="0" xfId="4" applyFont="1" applyFill="1" applyAlignment="1">
      <alignment vertical="top"/>
    </xf>
    <xf numFmtId="0" fontId="16" fillId="0" borderId="0" xfId="4" applyFont="1" applyFill="1" applyAlignment="1">
      <alignment vertical="top" wrapText="1"/>
    </xf>
    <xf numFmtId="0" fontId="5" fillId="0" borderId="0" xfId="17" quotePrefix="1" applyFont="1" applyFill="1" applyAlignment="1">
      <alignment horizontal="center" vertical="top" wrapText="1"/>
    </xf>
    <xf numFmtId="166" fontId="5" fillId="0" borderId="0" xfId="4" applyNumberFormat="1" applyFont="1" applyFill="1" applyAlignment="1">
      <alignment vertical="top" wrapText="1"/>
    </xf>
    <xf numFmtId="0" fontId="5" fillId="0" borderId="0" xfId="17" applyFont="1" applyFill="1" applyAlignment="1">
      <alignment horizontal="center" vertical="top" wrapText="1"/>
    </xf>
    <xf numFmtId="164" fontId="5" fillId="0" borderId="0" xfId="17" applyNumberFormat="1" applyFont="1" applyFill="1" applyAlignment="1">
      <alignment vertical="top" wrapText="1"/>
    </xf>
    <xf numFmtId="0" fontId="5" fillId="0" borderId="10" xfId="4" applyFont="1" applyFill="1" applyBorder="1" applyAlignment="1">
      <alignment horizontal="left" vertical="center"/>
    </xf>
    <xf numFmtId="0" fontId="5" fillId="0" borderId="10" xfId="4" applyFont="1" applyFill="1" applyBorder="1" applyAlignment="1">
      <alignment horizontal="center" vertical="center" wrapText="1"/>
    </xf>
    <xf numFmtId="0" fontId="5" fillId="0" borderId="10" xfId="4" applyFont="1" applyFill="1" applyBorder="1" applyAlignment="1">
      <alignment vertical="center" wrapText="1"/>
    </xf>
    <xf numFmtId="164" fontId="5" fillId="0" borderId="10" xfId="4" applyNumberFormat="1" applyFont="1" applyFill="1" applyBorder="1" applyAlignment="1">
      <alignment vertical="center" wrapText="1"/>
    </xf>
    <xf numFmtId="166" fontId="5" fillId="0" borderId="10" xfId="4" applyNumberFormat="1" applyFont="1" applyFill="1" applyBorder="1" applyAlignment="1">
      <alignment vertical="center" wrapText="1"/>
    </xf>
    <xf numFmtId="164" fontId="5" fillId="0" borderId="10" xfId="4" applyNumberFormat="1" applyFont="1" applyFill="1" applyBorder="1" applyAlignment="1">
      <alignment horizontal="center" vertical="center" wrapText="1"/>
    </xf>
    <xf numFmtId="0" fontId="5" fillId="0" borderId="0" xfId="4" applyFont="1" applyFill="1" applyAlignment="1">
      <alignment horizontal="center" vertical="center" wrapText="1"/>
    </xf>
    <xf numFmtId="164" fontId="5" fillId="0" borderId="0" xfId="4" applyNumberFormat="1" applyFont="1" applyFill="1" applyAlignment="1">
      <alignment vertical="center" wrapText="1"/>
    </xf>
    <xf numFmtId="166" fontId="5" fillId="0" borderId="0" xfId="4" applyNumberFormat="1" applyFont="1" applyFill="1" applyAlignment="1">
      <alignment vertical="center" wrapText="1"/>
    </xf>
    <xf numFmtId="164" fontId="5" fillId="0" borderId="0" xfId="4" applyNumberFormat="1" applyFont="1" applyFill="1" applyAlignment="1">
      <alignment horizontal="center" vertical="center" wrapText="1"/>
    </xf>
    <xf numFmtId="165" fontId="5" fillId="0" borderId="0" xfId="13" applyNumberFormat="1" applyFont="1" applyFill="1" applyAlignment="1">
      <alignment vertical="top"/>
    </xf>
    <xf numFmtId="0" fontId="16" fillId="0" borderId="0" xfId="4" applyFont="1" applyFill="1" applyAlignment="1">
      <alignment horizontal="center" vertical="top" wrapText="1"/>
    </xf>
    <xf numFmtId="164" fontId="5" fillId="0" borderId="0" xfId="14" applyNumberFormat="1" applyFont="1" applyFill="1" applyAlignment="1">
      <alignment vertical="top" wrapText="1"/>
    </xf>
    <xf numFmtId="164" fontId="5" fillId="0" borderId="0" xfId="3" applyNumberFormat="1" applyFont="1" applyFill="1" applyAlignment="1">
      <alignment vertical="top"/>
    </xf>
    <xf numFmtId="17" fontId="5" fillId="0" borderId="0" xfId="4" quotePrefix="1" applyNumberFormat="1" applyFont="1" applyFill="1" applyAlignment="1">
      <alignment horizontal="center" vertical="top" wrapText="1"/>
    </xf>
    <xf numFmtId="0" fontId="5" fillId="0" borderId="0" xfId="4" applyFont="1" applyAlignment="1">
      <alignment horizontal="center" vertical="center" wrapText="1"/>
    </xf>
    <xf numFmtId="0" fontId="5" fillId="0" borderId="12" xfId="4" applyFont="1" applyFill="1" applyBorder="1" applyAlignment="1">
      <alignment vertical="center"/>
    </xf>
    <xf numFmtId="0" fontId="5" fillId="0" borderId="12" xfId="4" applyFont="1" applyFill="1" applyBorder="1" applyAlignment="1">
      <alignment horizontal="center" vertical="center"/>
    </xf>
    <xf numFmtId="0" fontId="5" fillId="0" borderId="12" xfId="4" applyFont="1" applyFill="1" applyBorder="1" applyAlignment="1">
      <alignment horizontal="center" vertical="top"/>
    </xf>
    <xf numFmtId="164" fontId="5" fillId="0" borderId="12" xfId="4" applyNumberFormat="1" applyFont="1" applyFill="1" applyBorder="1" applyAlignment="1">
      <alignment vertical="center"/>
    </xf>
    <xf numFmtId="166" fontId="5" fillId="0" borderId="12" xfId="4" applyNumberFormat="1" applyFont="1" applyFill="1" applyBorder="1" applyAlignment="1">
      <alignment vertical="center"/>
    </xf>
    <xf numFmtId="0" fontId="5" fillId="0" borderId="17" xfId="4" applyFont="1" applyFill="1" applyBorder="1" applyAlignment="1">
      <alignment vertical="center"/>
    </xf>
    <xf numFmtId="0" fontId="5" fillId="0" borderId="17" xfId="4" applyFont="1" applyFill="1" applyBorder="1" applyAlignment="1">
      <alignment horizontal="center" vertical="center" wrapText="1"/>
    </xf>
    <xf numFmtId="0" fontId="5" fillId="0" borderId="17" xfId="4" applyFont="1" applyFill="1" applyBorder="1" applyAlignment="1">
      <alignment horizontal="center" vertical="top" wrapText="1"/>
    </xf>
    <xf numFmtId="164" fontId="5" fillId="0" borderId="17" xfId="4" applyNumberFormat="1" applyFont="1" applyFill="1" applyBorder="1" applyAlignment="1">
      <alignment vertical="center" wrapText="1"/>
    </xf>
    <xf numFmtId="166" fontId="5" fillId="0" borderId="17" xfId="4" applyNumberFormat="1" applyFont="1" applyFill="1" applyBorder="1" applyAlignment="1">
      <alignment vertical="center" wrapText="1"/>
    </xf>
    <xf numFmtId="0" fontId="5" fillId="0" borderId="0" xfId="11" applyFont="1" applyFill="1" applyAlignment="1">
      <alignment horizontal="left" vertical="top"/>
    </xf>
    <xf numFmtId="0" fontId="5" fillId="0" borderId="0" xfId="4" applyFont="1" applyAlignment="1">
      <alignment horizontal="left" vertical="top"/>
    </xf>
    <xf numFmtId="0" fontId="16" fillId="0" borderId="0" xfId="11" applyFont="1" applyFill="1" applyAlignment="1">
      <alignment horizontal="left" vertical="top"/>
    </xf>
    <xf numFmtId="164" fontId="5" fillId="0" borderId="0" xfId="11" applyNumberFormat="1" applyFont="1" applyFill="1" applyAlignment="1">
      <alignment vertical="top"/>
    </xf>
    <xf numFmtId="164" fontId="5" fillId="0" borderId="0" xfId="4" applyNumberFormat="1" applyFont="1" applyFill="1" applyAlignment="1">
      <alignment vertical="top"/>
    </xf>
    <xf numFmtId="166" fontId="5" fillId="0" borderId="0" xfId="9" applyNumberFormat="1" applyFont="1" applyFill="1" applyAlignment="1">
      <alignment vertical="top"/>
    </xf>
    <xf numFmtId="0" fontId="5" fillId="0" borderId="0" xfId="4" applyFont="1" applyFill="1" applyAlignment="1">
      <alignment horizontal="left" vertical="top"/>
    </xf>
    <xf numFmtId="0" fontId="5" fillId="0" borderId="0" xfId="11" applyFont="1" applyFill="1" applyAlignment="1">
      <alignment vertical="top" wrapText="1"/>
    </xf>
    <xf numFmtId="0" fontId="5" fillId="0" borderId="10" xfId="11" applyFont="1" applyFill="1" applyBorder="1" applyAlignment="1">
      <alignment vertical="center"/>
    </xf>
    <xf numFmtId="0" fontId="5" fillId="0" borderId="10" xfId="11" applyFont="1" applyFill="1" applyBorder="1" applyAlignment="1">
      <alignment horizontal="center" vertical="center" wrapText="1"/>
    </xf>
    <xf numFmtId="0" fontId="5" fillId="0" borderId="10" xfId="11" applyFont="1" applyFill="1" applyBorder="1" applyAlignment="1">
      <alignment horizontal="center" vertical="top" wrapText="1"/>
    </xf>
    <xf numFmtId="164" fontId="5" fillId="0" borderId="10" xfId="11" applyNumberFormat="1" applyFont="1" applyFill="1" applyBorder="1" applyAlignment="1">
      <alignment vertical="center" wrapText="1"/>
    </xf>
    <xf numFmtId="166" fontId="5" fillId="0" borderId="10" xfId="11" applyNumberFormat="1" applyFont="1" applyFill="1" applyBorder="1" applyAlignment="1">
      <alignment vertical="center" wrapText="1"/>
    </xf>
    <xf numFmtId="0" fontId="5" fillId="0" borderId="0" xfId="4" applyFont="1" applyFill="1" applyAlignment="1">
      <alignment horizontal="left" vertical="center"/>
    </xf>
    <xf numFmtId="164" fontId="5" fillId="0" borderId="12" xfId="11" applyNumberFormat="1" applyFont="1" applyFill="1" applyBorder="1" applyAlignment="1">
      <alignment vertical="top" wrapText="1"/>
    </xf>
    <xf numFmtId="166" fontId="5" fillId="0" borderId="12" xfId="11" applyNumberFormat="1" applyFont="1" applyFill="1" applyBorder="1" applyAlignment="1">
      <alignment vertical="top" wrapText="1"/>
    </xf>
    <xf numFmtId="0" fontId="16" fillId="0" borderId="0" xfId="11" applyFont="1" applyFill="1" applyAlignment="1">
      <alignment vertical="center" wrapText="1"/>
    </xf>
    <xf numFmtId="164" fontId="37" fillId="0" borderId="0" xfId="11" applyNumberFormat="1" applyFont="1" applyFill="1" applyAlignment="1">
      <alignment vertical="top" wrapText="1"/>
    </xf>
    <xf numFmtId="165" fontId="5" fillId="0" borderId="0" xfId="13" applyNumberFormat="1" applyFont="1" applyFill="1" applyAlignment="1">
      <alignment vertical="top" wrapText="1"/>
    </xf>
    <xf numFmtId="0" fontId="5" fillId="0" borderId="0" xfId="4" applyFont="1" applyAlignment="1">
      <alignment horizontal="center" wrapText="1"/>
    </xf>
    <xf numFmtId="165" fontId="5" fillId="0" borderId="0" xfId="13" applyNumberFormat="1" applyFont="1" applyFill="1" applyBorder="1" applyAlignment="1">
      <alignment vertical="top" wrapText="1"/>
    </xf>
    <xf numFmtId="0" fontId="5" fillId="0" borderId="0" xfId="11" applyFont="1" applyFill="1" applyBorder="1" applyAlignment="1">
      <alignment horizontal="center" vertical="center" wrapText="1"/>
    </xf>
    <xf numFmtId="0" fontId="5" fillId="0" borderId="10" xfId="11" applyFont="1" applyFill="1" applyBorder="1" applyAlignment="1">
      <alignment vertical="center" wrapText="1"/>
    </xf>
    <xf numFmtId="0" fontId="5" fillId="0" borderId="1" xfId="11" applyFont="1" applyFill="1" applyBorder="1" applyAlignment="1">
      <alignment vertical="center" wrapText="1"/>
    </xf>
    <xf numFmtId="0" fontId="5" fillId="0" borderId="1" xfId="11" applyFont="1" applyFill="1" applyBorder="1" applyAlignment="1">
      <alignment horizontal="center" vertical="center" wrapText="1"/>
    </xf>
    <xf numFmtId="0" fontId="5" fillId="0" borderId="1" xfId="11" applyFont="1" applyFill="1" applyBorder="1" applyAlignment="1">
      <alignment horizontal="center" vertical="top" wrapText="1"/>
    </xf>
    <xf numFmtId="164" fontId="5" fillId="0" borderId="1" xfId="11" applyNumberFormat="1" applyFont="1" applyFill="1" applyBorder="1" applyAlignment="1">
      <alignment vertical="center" wrapText="1"/>
    </xf>
    <xf numFmtId="166" fontId="5" fillId="0" borderId="1" xfId="11" applyNumberFormat="1" applyFont="1" applyFill="1" applyBorder="1" applyAlignment="1">
      <alignment vertical="center" wrapText="1"/>
    </xf>
    <xf numFmtId="0" fontId="5" fillId="0" borderId="0" xfId="4" applyFont="1" applyFill="1" applyAlignment="1">
      <alignment horizontal="left" vertical="center" wrapText="1"/>
    </xf>
    <xf numFmtId="166" fontId="38" fillId="0" borderId="0" xfId="4" applyNumberFormat="1" applyFont="1" applyFill="1" applyAlignment="1">
      <alignment vertical="top"/>
    </xf>
    <xf numFmtId="0" fontId="5" fillId="0" borderId="0" xfId="4" quotePrefix="1" applyFont="1" applyFill="1" applyAlignment="1">
      <alignment horizontal="center" vertical="top" wrapText="1"/>
    </xf>
    <xf numFmtId="16" fontId="5" fillId="0" borderId="0" xfId="4" quotePrefix="1" applyNumberFormat="1" applyFont="1" applyFill="1" applyAlignment="1">
      <alignment horizontal="center" vertical="top" wrapText="1"/>
    </xf>
    <xf numFmtId="0" fontId="5" fillId="0" borderId="0" xfId="14" applyFont="1" applyFill="1" applyAlignment="1">
      <alignment horizontal="left" vertical="center" wrapText="1"/>
    </xf>
    <xf numFmtId="14" fontId="5" fillId="0" borderId="0" xfId="4" quotePrefix="1" applyNumberFormat="1" applyFont="1" applyFill="1" applyAlignment="1">
      <alignment horizontal="center" vertical="top" wrapText="1"/>
    </xf>
    <xf numFmtId="0" fontId="5" fillId="0" borderId="0" xfId="4" applyFont="1" applyAlignment="1">
      <alignment horizontal="left" vertical="center" wrapText="1"/>
    </xf>
    <xf numFmtId="165" fontId="5" fillId="0" borderId="0" xfId="14" applyNumberFormat="1" applyFont="1" applyFill="1" applyAlignment="1">
      <alignment vertical="center" wrapText="1"/>
    </xf>
    <xf numFmtId="0" fontId="16" fillId="0" borderId="0" xfId="4" applyFont="1" applyFill="1" applyAlignment="1">
      <alignment vertical="center" wrapText="1"/>
    </xf>
    <xf numFmtId="10" fontId="5" fillId="0" borderId="0" xfId="4" applyNumberFormat="1" applyFont="1" applyFill="1" applyAlignment="1">
      <alignment vertical="center" wrapText="1"/>
    </xf>
    <xf numFmtId="0" fontId="16" fillId="0" borderId="0" xfId="4" applyFont="1" applyFill="1" applyAlignment="1">
      <alignment vertical="center"/>
    </xf>
    <xf numFmtId="0" fontId="5" fillId="0" borderId="0" xfId="4" applyFont="1" applyFill="1" applyBorder="1" applyAlignment="1">
      <alignment horizontal="left" vertical="center" wrapText="1"/>
    </xf>
    <xf numFmtId="0" fontId="5" fillId="0" borderId="10" xfId="4" applyNumberFormat="1" applyFont="1" applyFill="1" applyBorder="1" applyAlignment="1">
      <alignment horizontal="left" vertical="center"/>
    </xf>
    <xf numFmtId="0" fontId="5" fillId="0" borderId="0" xfId="4" applyFont="1" applyFill="1" applyBorder="1" applyAlignment="1">
      <alignment vertical="top" wrapText="1"/>
    </xf>
    <xf numFmtId="0" fontId="5" fillId="0" borderId="12" xfId="4" applyFont="1" applyFill="1" applyBorder="1" applyAlignment="1">
      <alignment vertical="top"/>
    </xf>
    <xf numFmtId="0" fontId="5" fillId="0" borderId="12" xfId="4" applyFont="1" applyFill="1" applyBorder="1" applyAlignment="1">
      <alignment horizontal="center" vertical="top" wrapText="1"/>
    </xf>
    <xf numFmtId="166" fontId="5" fillId="0" borderId="12" xfId="4" applyNumberFormat="1" applyFont="1" applyFill="1" applyBorder="1" applyAlignment="1">
      <alignment vertical="center" wrapText="1"/>
    </xf>
    <xf numFmtId="0" fontId="5" fillId="0" borderId="15" xfId="4" applyFont="1" applyFill="1" applyBorder="1" applyAlignment="1">
      <alignment vertical="top"/>
    </xf>
    <xf numFmtId="0" fontId="5" fillId="0" borderId="15" xfId="4" applyFont="1" applyFill="1" applyBorder="1" applyAlignment="1">
      <alignment horizontal="center" vertical="top" wrapText="1"/>
    </xf>
    <xf numFmtId="166" fontId="5" fillId="0" borderId="15" xfId="4" applyNumberFormat="1" applyFont="1" applyFill="1" applyBorder="1" applyAlignment="1">
      <alignment vertical="center" wrapText="1"/>
    </xf>
    <xf numFmtId="0" fontId="5" fillId="0" borderId="0" xfId="4" applyFont="1" applyFill="1" applyBorder="1" applyAlignment="1" applyProtection="1">
      <alignment vertical="top" wrapText="1"/>
    </xf>
    <xf numFmtId="166" fontId="5" fillId="0" borderId="0" xfId="4" applyNumberFormat="1" applyFont="1" applyFill="1" applyBorder="1" applyAlignment="1">
      <alignment vertical="top" wrapText="1"/>
    </xf>
    <xf numFmtId="0" fontId="25" fillId="0" borderId="0" xfId="4" applyFont="1" applyFill="1" applyAlignment="1">
      <alignment vertical="top"/>
    </xf>
    <xf numFmtId="0" fontId="19" fillId="0" borderId="0" xfId="4" applyFont="1" applyFill="1" applyAlignment="1">
      <alignment horizontal="center" vertical="center"/>
    </xf>
    <xf numFmtId="0" fontId="5" fillId="0" borderId="1" xfId="4" applyFont="1" applyFill="1" applyBorder="1" applyAlignment="1">
      <alignment vertical="center"/>
    </xf>
    <xf numFmtId="0" fontId="5" fillId="0" borderId="1" xfId="4" applyFont="1" applyFill="1" applyBorder="1" applyAlignment="1">
      <alignment horizontal="center" vertical="center"/>
    </xf>
    <xf numFmtId="0" fontId="11" fillId="0" borderId="0" xfId="4" applyFont="1" applyFill="1" applyAlignment="1">
      <alignment vertical="top"/>
    </xf>
    <xf numFmtId="0" fontId="5" fillId="0" borderId="7" xfId="4" applyFont="1" applyFill="1" applyBorder="1" applyAlignment="1">
      <alignment horizontal="center" vertical="center"/>
    </xf>
    <xf numFmtId="0" fontId="11" fillId="0" borderId="0" xfId="4" applyFont="1" applyFill="1" applyBorder="1" applyAlignment="1">
      <alignment vertical="top"/>
    </xf>
    <xf numFmtId="0" fontId="5" fillId="0" borderId="0" xfId="10" applyFont="1" applyFill="1" applyBorder="1" applyAlignment="1">
      <alignment horizontal="center"/>
    </xf>
    <xf numFmtId="0" fontId="19" fillId="0" borderId="0" xfId="10" applyFont="1" applyFill="1" applyBorder="1" applyAlignment="1">
      <alignment horizontal="center"/>
    </xf>
    <xf numFmtId="0" fontId="5" fillId="0" borderId="0" xfId="10" applyFont="1" applyAlignment="1">
      <alignment horizontal="center" vertical="top" wrapText="1"/>
    </xf>
    <xf numFmtId="0" fontId="19" fillId="0" borderId="0" xfId="4" applyFont="1" applyAlignment="1">
      <alignment vertical="top"/>
    </xf>
    <xf numFmtId="0" fontId="19" fillId="0" borderId="0" xfId="4" applyFont="1" applyFill="1" applyBorder="1" applyAlignment="1">
      <alignment vertical="top"/>
    </xf>
    <xf numFmtId="0" fontId="19" fillId="0" borderId="0" xfId="4" applyFont="1" applyFill="1" applyBorder="1" applyAlignment="1">
      <alignment horizontal="center" vertical="top"/>
    </xf>
    <xf numFmtId="0" fontId="16" fillId="0" borderId="0" xfId="9" applyFont="1" applyFill="1" applyBorder="1" applyAlignment="1">
      <alignment vertical="top"/>
    </xf>
    <xf numFmtId="0" fontId="5" fillId="0" borderId="0" xfId="4" applyFont="1" applyFill="1" applyBorder="1" applyAlignment="1">
      <alignment horizontal="center" vertical="center"/>
    </xf>
    <xf numFmtId="0" fontId="5" fillId="0" borderId="0" xfId="4" applyFont="1" applyAlignment="1">
      <alignment horizontal="center" vertical="top"/>
    </xf>
    <xf numFmtId="0" fontId="16" fillId="0" borderId="0" xfId="9" applyFont="1" applyFill="1" applyBorder="1" applyAlignment="1">
      <alignment horizontal="left" vertical="top" wrapText="1"/>
    </xf>
    <xf numFmtId="0" fontId="5" fillId="0" borderId="0" xfId="15" applyFont="1" applyFill="1" applyAlignment="1">
      <alignment horizontal="center" vertical="top" wrapText="1"/>
    </xf>
    <xf numFmtId="0" fontId="5" fillId="0" borderId="0" xfId="15" applyNumberFormat="1" applyFont="1" applyFill="1" applyBorder="1" applyAlignment="1">
      <alignment horizontal="center" vertical="top" wrapText="1"/>
    </xf>
    <xf numFmtId="0" fontId="5" fillId="0" borderId="0" xfId="15" applyFont="1" applyFill="1" applyAlignment="1">
      <alignment vertical="top" wrapText="1"/>
    </xf>
    <xf numFmtId="164" fontId="5" fillId="0" borderId="0" xfId="15" applyNumberFormat="1" applyFont="1" applyFill="1" applyAlignment="1">
      <alignment horizontal="center" vertical="top" wrapText="1"/>
    </xf>
    <xf numFmtId="168" fontId="7" fillId="0" borderId="0" xfId="15" quotePrefix="1" applyNumberFormat="1" applyFont="1" applyFill="1" applyAlignment="1">
      <alignment horizontal="center" vertical="top"/>
    </xf>
    <xf numFmtId="164" fontId="5" fillId="0" borderId="0" xfId="15" applyNumberFormat="1" applyFont="1" applyFill="1" applyAlignment="1">
      <alignment horizontal="right" vertical="top"/>
    </xf>
    <xf numFmtId="164" fontId="35" fillId="0" borderId="0" xfId="6" applyNumberFormat="1" applyFont="1" applyFill="1" applyAlignment="1">
      <alignment vertical="top"/>
    </xf>
    <xf numFmtId="164" fontId="7" fillId="0" borderId="0" xfId="15" applyNumberFormat="1" applyFont="1" applyFill="1" applyAlignment="1">
      <alignment vertical="top"/>
    </xf>
    <xf numFmtId="164" fontId="5" fillId="0" borderId="0" xfId="9" applyNumberFormat="1" applyFont="1" applyAlignment="1">
      <alignment vertical="top" wrapText="1"/>
    </xf>
    <xf numFmtId="164" fontId="5" fillId="0" borderId="0" xfId="15" applyNumberFormat="1" applyFont="1" applyFill="1" applyAlignment="1">
      <alignment vertical="top"/>
    </xf>
    <xf numFmtId="164" fontId="5" fillId="0" borderId="0" xfId="10" applyNumberFormat="1" applyFont="1" applyAlignment="1">
      <alignment vertical="top"/>
    </xf>
    <xf numFmtId="0" fontId="40" fillId="0" borderId="0" xfId="4" applyFont="1" applyFill="1" applyBorder="1" applyAlignment="1">
      <alignment vertical="top"/>
    </xf>
    <xf numFmtId="0" fontId="5" fillId="0" borderId="0" xfId="15" applyFont="1" applyFill="1" applyAlignment="1">
      <alignment horizontal="left" vertical="top" wrapText="1"/>
    </xf>
    <xf numFmtId="168" fontId="5" fillId="0" borderId="0" xfId="15" quotePrefix="1" applyNumberFormat="1" applyFont="1" applyFill="1" applyAlignment="1">
      <alignment horizontal="center" vertical="top"/>
    </xf>
    <xf numFmtId="164" fontId="5" fillId="0" borderId="0" xfId="6" applyNumberFormat="1" applyFont="1" applyFill="1" applyAlignment="1">
      <alignment vertical="top"/>
    </xf>
    <xf numFmtId="0" fontId="5" fillId="0" borderId="1" xfId="15" applyFont="1" applyFill="1" applyBorder="1" applyAlignment="1">
      <alignment horizontal="left" vertical="top" wrapText="1"/>
    </xf>
    <xf numFmtId="0" fontId="5" fillId="0" borderId="1" xfId="15" applyFont="1" applyFill="1" applyBorder="1" applyAlignment="1">
      <alignment horizontal="center" vertical="top" wrapText="1"/>
    </xf>
    <xf numFmtId="168" fontId="5" fillId="0" borderId="1" xfId="15" quotePrefix="1" applyNumberFormat="1" applyFont="1" applyFill="1" applyBorder="1" applyAlignment="1">
      <alignment horizontal="center" vertical="top"/>
    </xf>
    <xf numFmtId="164" fontId="7" fillId="0" borderId="1" xfId="15" applyNumberFormat="1" applyFont="1" applyFill="1" applyBorder="1" applyAlignment="1">
      <alignment vertical="top"/>
    </xf>
    <xf numFmtId="0" fontId="5" fillId="0" borderId="0" xfId="5" applyFont="1" applyFill="1" applyBorder="1" applyAlignment="1">
      <alignment horizontal="center" vertical="center"/>
    </xf>
    <xf numFmtId="0" fontId="19" fillId="0" borderId="0" xfId="5" applyFont="1" applyFill="1" applyBorder="1" applyAlignment="1">
      <alignment horizontal="center" vertical="center"/>
    </xf>
    <xf numFmtId="0" fontId="5" fillId="0" borderId="10" xfId="15" applyFont="1" applyFill="1" applyBorder="1" applyAlignment="1">
      <alignment vertical="center"/>
    </xf>
    <xf numFmtId="164" fontId="5" fillId="0" borderId="10" xfId="15" applyNumberFormat="1" applyFont="1" applyFill="1" applyBorder="1" applyAlignment="1">
      <alignment horizontal="right" vertical="center"/>
    </xf>
    <xf numFmtId="164" fontId="5" fillId="0" borderId="10" xfId="4" applyNumberFormat="1" applyFont="1" applyBorder="1" applyAlignment="1">
      <alignment horizontal="right" vertical="center"/>
    </xf>
    <xf numFmtId="0" fontId="11" fillId="0" borderId="0" xfId="4" applyFont="1" applyFill="1" applyBorder="1" applyAlignment="1">
      <alignment vertical="center"/>
    </xf>
    <xf numFmtId="0" fontId="5" fillId="0" borderId="0" xfId="5" applyFont="1" applyFill="1" applyBorder="1" applyAlignment="1">
      <alignment horizontal="center" vertical="top"/>
    </xf>
    <xf numFmtId="0" fontId="19" fillId="0" borderId="0" xfId="5" applyFont="1" applyFill="1" applyBorder="1" applyAlignment="1">
      <alignment horizontal="center" vertical="top"/>
    </xf>
    <xf numFmtId="0" fontId="5" fillId="0" borderId="0" xfId="4" applyNumberFormat="1" applyFont="1" applyFill="1" applyAlignment="1">
      <alignment vertical="top"/>
    </xf>
    <xf numFmtId="0" fontId="5" fillId="0" borderId="0" xfId="4" applyNumberFormat="1" applyFont="1" applyFill="1" applyAlignment="1">
      <alignment horizontal="center" vertical="top"/>
    </xf>
    <xf numFmtId="0" fontId="5" fillId="0" borderId="0" xfId="4" applyFont="1" applyAlignment="1">
      <alignment vertical="top"/>
    </xf>
    <xf numFmtId="1" fontId="5" fillId="0" borderId="0" xfId="10" applyNumberFormat="1" applyFont="1" applyAlignment="1">
      <alignment horizontal="center" vertical="top" wrapText="1"/>
    </xf>
    <xf numFmtId="164" fontId="5" fillId="0" borderId="0" xfId="4" applyNumberFormat="1" applyFont="1" applyAlignment="1">
      <alignment horizontal="right" vertical="top" wrapText="1"/>
    </xf>
    <xf numFmtId="169" fontId="5" fillId="0" borderId="0" xfId="15" quotePrefix="1" applyNumberFormat="1" applyFont="1" applyFill="1" applyAlignment="1">
      <alignment horizontal="center" vertical="top"/>
    </xf>
    <xf numFmtId="164" fontId="5" fillId="0" borderId="0" xfId="15" quotePrefix="1" applyNumberFormat="1" applyFont="1" applyFill="1" applyAlignment="1">
      <alignment vertical="top"/>
    </xf>
    <xf numFmtId="0" fontId="5" fillId="0" borderId="0" xfId="15" applyFont="1" applyBorder="1" applyAlignment="1">
      <alignment horizontal="center" vertical="top" wrapText="1"/>
    </xf>
    <xf numFmtId="0" fontId="5" fillId="0" borderId="0" xfId="15" applyFont="1" applyFill="1" applyAlignment="1">
      <alignment horizontal="center" vertical="top"/>
    </xf>
    <xf numFmtId="164" fontId="5" fillId="0" borderId="12" xfId="4" applyNumberFormat="1" applyFont="1" applyFill="1" applyBorder="1" applyAlignment="1">
      <alignment horizontal="right" vertical="center"/>
    </xf>
    <xf numFmtId="0" fontId="5" fillId="0" borderId="15" xfId="4" applyFont="1" applyFill="1" applyBorder="1" applyAlignment="1">
      <alignment vertical="center"/>
    </xf>
    <xf numFmtId="164" fontId="5" fillId="0" borderId="15" xfId="4" applyNumberFormat="1" applyFont="1" applyFill="1" applyBorder="1" applyAlignment="1">
      <alignment horizontal="right" vertical="center"/>
    </xf>
    <xf numFmtId="0" fontId="11" fillId="0" borderId="0" xfId="4" applyFont="1" applyFill="1" applyAlignment="1">
      <alignment horizontal="center" vertical="top"/>
    </xf>
    <xf numFmtId="164" fontId="11" fillId="0" borderId="0" xfId="4" applyNumberFormat="1" applyFont="1" applyFill="1" applyAlignment="1">
      <alignment vertical="top"/>
    </xf>
    <xf numFmtId="49" fontId="11" fillId="0" borderId="0" xfId="4" applyNumberFormat="1" applyFont="1" applyFill="1" applyAlignment="1">
      <alignment horizontal="center" vertical="top"/>
    </xf>
    <xf numFmtId="49" fontId="44" fillId="0" borderId="0" xfId="4" applyNumberFormat="1" applyFont="1" applyFill="1" applyAlignment="1">
      <alignment horizontal="center" vertical="top"/>
    </xf>
    <xf numFmtId="0" fontId="46" fillId="0" borderId="0" xfId="20" applyFont="1"/>
    <xf numFmtId="0" fontId="5" fillId="0" borderId="0" xfId="20" applyFont="1" applyBorder="1" applyAlignment="1">
      <alignment horizontal="center" vertical="center"/>
    </xf>
    <xf numFmtId="0" fontId="44" fillId="0" borderId="0" xfId="20" applyFont="1"/>
    <xf numFmtId="0" fontId="7" fillId="0" borderId="0" xfId="20" applyFont="1" applyAlignment="1">
      <alignment vertical="top"/>
    </xf>
    <xf numFmtId="0" fontId="7" fillId="0" borderId="0" xfId="20" applyFont="1" applyAlignment="1">
      <alignment vertical="top" wrapText="1"/>
    </xf>
    <xf numFmtId="0" fontId="7" fillId="0" borderId="0" xfId="20" applyFont="1" applyAlignment="1">
      <alignment horizontal="left" vertical="top"/>
    </xf>
    <xf numFmtId="0" fontId="7" fillId="0" borderId="1" xfId="20" applyFont="1" applyBorder="1" applyAlignment="1">
      <alignment vertical="top"/>
    </xf>
    <xf numFmtId="164" fontId="7" fillId="0" borderId="0" xfId="20" applyNumberFormat="1" applyFont="1" applyAlignment="1">
      <alignment vertical="top"/>
    </xf>
    <xf numFmtId="0" fontId="7" fillId="0" borderId="1" xfId="20" applyFont="1" applyBorder="1" applyAlignment="1">
      <alignment horizontal="center" vertical="top"/>
    </xf>
    <xf numFmtId="0" fontId="46" fillId="0" borderId="0" xfId="20" applyFont="1" applyAlignment="1">
      <alignment horizontal="center"/>
    </xf>
    <xf numFmtId="0" fontId="7" fillId="0" borderId="5" xfId="20" applyFont="1" applyBorder="1" applyAlignment="1">
      <alignment horizontal="center" vertical="top" wrapText="1"/>
    </xf>
    <xf numFmtId="0" fontId="7" fillId="0" borderId="6" xfId="20" applyFont="1" applyBorder="1" applyAlignment="1">
      <alignment horizontal="center" vertical="top" wrapText="1"/>
    </xf>
    <xf numFmtId="0" fontId="7" fillId="0" borderId="9" xfId="20" applyFont="1" applyBorder="1" applyAlignment="1">
      <alignment horizontal="center" vertical="center"/>
    </xf>
    <xf numFmtId="164" fontId="7" fillId="0" borderId="7" xfId="20" applyNumberFormat="1" applyFont="1" applyBorder="1" applyAlignment="1">
      <alignment horizontal="center" vertical="center"/>
    </xf>
    <xf numFmtId="0" fontId="7" fillId="0" borderId="7" xfId="20" applyFont="1" applyBorder="1" applyAlignment="1">
      <alignment horizontal="center" vertical="center"/>
    </xf>
    <xf numFmtId="0" fontId="7" fillId="0" borderId="7" xfId="20" applyFont="1" applyBorder="1" applyAlignment="1">
      <alignment horizontal="center" vertical="top" wrapText="1"/>
    </xf>
    <xf numFmtId="0" fontId="7" fillId="0" borderId="7" xfId="20" applyFont="1" applyBorder="1" applyAlignment="1">
      <alignment horizontal="center" vertical="top"/>
    </xf>
    <xf numFmtId="0" fontId="7" fillId="0" borderId="9" xfId="20" applyFont="1" applyBorder="1" applyAlignment="1">
      <alignment horizontal="center" vertical="top"/>
    </xf>
    <xf numFmtId="0" fontId="7" fillId="0" borderId="8" xfId="20" applyFont="1" applyBorder="1" applyAlignment="1">
      <alignment horizontal="center" vertical="top"/>
    </xf>
    <xf numFmtId="0" fontId="5" fillId="0" borderId="0" xfId="20" applyFont="1" applyFill="1" applyBorder="1" applyAlignment="1">
      <alignment horizontal="center" vertical="center"/>
    </xf>
    <xf numFmtId="0" fontId="5" fillId="0" borderId="0" xfId="20" applyFont="1" applyFill="1" applyBorder="1" applyAlignment="1">
      <alignment horizontal="center" wrapText="1"/>
    </xf>
    <xf numFmtId="0" fontId="5" fillId="0" borderId="0" xfId="20" applyFont="1" applyFill="1" applyBorder="1" applyAlignment="1">
      <alignment horizontal="center"/>
    </xf>
    <xf numFmtId="0" fontId="16" fillId="0" borderId="0" xfId="20" applyFont="1" applyFill="1" applyBorder="1" applyAlignment="1">
      <alignment horizontal="left"/>
    </xf>
    <xf numFmtId="1" fontId="5" fillId="0" borderId="0" xfId="20" applyNumberFormat="1" applyFont="1" applyFill="1" applyBorder="1" applyAlignment="1">
      <alignment horizontal="center"/>
    </xf>
    <xf numFmtId="0" fontId="46" fillId="0" borderId="0" xfId="20" applyFont="1" applyFill="1" applyAlignment="1">
      <alignment horizontal="center"/>
    </xf>
    <xf numFmtId="0" fontId="16" fillId="0" borderId="0" xfId="20" applyFont="1" applyFill="1" applyBorder="1" applyAlignment="1">
      <alignment horizontal="left" vertical="top"/>
    </xf>
    <xf numFmtId="0" fontId="5" fillId="0" borderId="0" xfId="20" applyFont="1" applyFill="1" applyBorder="1" applyAlignment="1">
      <alignment horizontal="center" vertical="top"/>
    </xf>
    <xf numFmtId="0" fontId="5" fillId="0" borderId="0" xfId="20" applyFont="1" applyFill="1" applyBorder="1" applyAlignment="1">
      <alignment horizontal="center" vertical="top" wrapText="1"/>
    </xf>
    <xf numFmtId="0" fontId="5" fillId="0" borderId="0" xfId="20" applyFont="1" applyFill="1" applyBorder="1" applyAlignment="1">
      <alignment horizontal="left" vertical="top" wrapText="1"/>
    </xf>
    <xf numFmtId="0" fontId="5" fillId="0" borderId="0" xfId="3" applyFont="1" applyFill="1" applyBorder="1" applyAlignment="1">
      <alignment horizontal="center" vertical="top" wrapText="1"/>
    </xf>
    <xf numFmtId="1" fontId="5" fillId="0" borderId="0" xfId="20" applyNumberFormat="1" applyFont="1" applyFill="1" applyBorder="1" applyAlignment="1">
      <alignment horizontal="center" vertical="top" wrapText="1"/>
    </xf>
    <xf numFmtId="17" fontId="5" fillId="0" borderId="0" xfId="20" quotePrefix="1" applyNumberFormat="1" applyFont="1" applyFill="1" applyBorder="1" applyAlignment="1">
      <alignment horizontal="center" vertical="top" wrapText="1"/>
    </xf>
    <xf numFmtId="164" fontId="5" fillId="0" borderId="0" xfId="17" applyNumberFormat="1" applyFont="1" applyFill="1" applyBorder="1" applyAlignment="1">
      <alignment vertical="top" wrapText="1"/>
    </xf>
    <xf numFmtId="164" fontId="5" fillId="0" borderId="0" xfId="20" applyNumberFormat="1" applyFont="1" applyFill="1" applyBorder="1" applyAlignment="1">
      <alignment horizontal="right" vertical="top" wrapText="1"/>
    </xf>
    <xf numFmtId="164" fontId="5" fillId="0" borderId="0" xfId="20" applyNumberFormat="1" applyFont="1" applyFill="1" applyBorder="1" applyAlignment="1">
      <alignment horizontal="center" vertical="top" wrapText="1"/>
    </xf>
    <xf numFmtId="0" fontId="5" fillId="0" borderId="0" xfId="20" applyFont="1" applyBorder="1" applyAlignment="1">
      <alignment horizontal="left" vertical="top" wrapText="1"/>
    </xf>
    <xf numFmtId="0" fontId="5" fillId="0" borderId="0" xfId="20" applyFont="1" applyBorder="1" applyAlignment="1">
      <alignment horizontal="center" vertical="top" wrapText="1"/>
    </xf>
    <xf numFmtId="164" fontId="5" fillId="0" borderId="0" xfId="17" applyNumberFormat="1" applyFont="1" applyBorder="1" applyAlignment="1">
      <alignment vertical="top" wrapText="1"/>
    </xf>
    <xf numFmtId="164" fontId="5" fillId="0" borderId="0" xfId="20" applyNumberFormat="1" applyFont="1" applyBorder="1" applyAlignment="1">
      <alignment horizontal="right" vertical="top" wrapText="1"/>
    </xf>
    <xf numFmtId="164" fontId="5" fillId="0" borderId="0" xfId="20" applyNumberFormat="1" applyFont="1" applyBorder="1" applyAlignment="1">
      <alignment horizontal="center" vertical="top" wrapText="1"/>
    </xf>
    <xf numFmtId="0" fontId="5" fillId="0" borderId="0" xfId="17" applyFont="1" applyFill="1" applyBorder="1" applyAlignment="1">
      <alignment horizontal="center" vertical="top"/>
    </xf>
    <xf numFmtId="1" fontId="5" fillId="0" borderId="0" xfId="17" applyNumberFormat="1" applyFont="1" applyFill="1" applyBorder="1" applyAlignment="1">
      <alignment horizontal="center" vertical="top" wrapText="1"/>
    </xf>
    <xf numFmtId="164" fontId="5" fillId="0" borderId="0" xfId="17" applyNumberFormat="1" applyFont="1" applyFill="1" applyBorder="1" applyAlignment="1">
      <alignment vertical="top"/>
    </xf>
    <xf numFmtId="0" fontId="5" fillId="0" borderId="17" xfId="20" applyFont="1" applyFill="1" applyBorder="1" applyAlignment="1">
      <alignment horizontal="left" vertical="center"/>
    </xf>
    <xf numFmtId="0" fontId="5" fillId="0" borderId="17" xfId="20" applyFont="1" applyFill="1" applyBorder="1" applyAlignment="1">
      <alignment horizontal="center" vertical="center"/>
    </xf>
    <xf numFmtId="1" fontId="5" fillId="0" borderId="17" xfId="20" applyNumberFormat="1" applyFont="1" applyFill="1" applyBorder="1" applyAlignment="1">
      <alignment horizontal="center" vertical="center"/>
    </xf>
    <xf numFmtId="164" fontId="5" fillId="0" borderId="17" xfId="20" applyNumberFormat="1" applyFont="1" applyFill="1" applyBorder="1" applyAlignment="1">
      <alignment vertical="center"/>
    </xf>
    <xf numFmtId="0" fontId="5" fillId="0" borderId="0" xfId="20" applyFont="1" applyFill="1" applyBorder="1" applyAlignment="1">
      <alignment horizontal="left" vertical="center"/>
    </xf>
    <xf numFmtId="1" fontId="5" fillId="0" borderId="0" xfId="20" applyNumberFormat="1" applyFont="1" applyFill="1" applyBorder="1" applyAlignment="1">
      <alignment horizontal="center" vertical="center"/>
    </xf>
    <xf numFmtId="164" fontId="5" fillId="0" borderId="0" xfId="20" applyNumberFormat="1" applyFont="1" applyFill="1" applyBorder="1" applyAlignment="1">
      <alignment vertical="center"/>
    </xf>
    <xf numFmtId="1" fontId="5" fillId="0" borderId="0" xfId="22" applyNumberFormat="1" applyFont="1" applyAlignment="1">
      <alignment horizontal="center" vertical="top" wrapText="1"/>
    </xf>
    <xf numFmtId="49" fontId="5" fillId="0" borderId="0" xfId="20" applyNumberFormat="1" applyFont="1" applyBorder="1" applyAlignment="1">
      <alignment horizontal="center" vertical="top" wrapText="1"/>
    </xf>
    <xf numFmtId="0" fontId="46" fillId="0" borderId="0" xfId="20" applyFont="1" applyAlignment="1">
      <alignment horizontal="center" vertical="top"/>
    </xf>
    <xf numFmtId="0" fontId="5" fillId="0" borderId="0" xfId="20" applyFont="1" applyBorder="1" applyAlignment="1">
      <alignment vertical="top" wrapText="1"/>
    </xf>
    <xf numFmtId="0" fontId="5" fillId="0" borderId="0" xfId="20" applyFont="1" applyBorder="1" applyAlignment="1">
      <alignment horizontal="center" vertical="top"/>
    </xf>
    <xf numFmtId="49" fontId="5" fillId="0" borderId="0" xfId="20" applyNumberFormat="1" applyFont="1" applyBorder="1" applyAlignment="1">
      <alignment horizontal="center" vertical="top"/>
    </xf>
    <xf numFmtId="0" fontId="5" fillId="0" borderId="12" xfId="20" applyFont="1" applyFill="1" applyBorder="1" applyAlignment="1">
      <alignment horizontal="left" vertical="center"/>
    </xf>
    <xf numFmtId="0" fontId="5" fillId="0" borderId="12" xfId="20" applyFont="1" applyFill="1" applyBorder="1" applyAlignment="1">
      <alignment horizontal="center" vertical="center"/>
    </xf>
    <xf numFmtId="1" fontId="5" fillId="0" borderId="12" xfId="20" applyNumberFormat="1" applyFont="1" applyFill="1" applyBorder="1" applyAlignment="1">
      <alignment horizontal="center" vertical="center"/>
    </xf>
    <xf numFmtId="164" fontId="5" fillId="0" borderId="12" xfId="20" applyNumberFormat="1" applyFont="1" applyFill="1" applyBorder="1" applyAlignment="1">
      <alignment vertical="center"/>
    </xf>
    <xf numFmtId="0" fontId="16" fillId="0" borderId="0" xfId="20" applyFont="1" applyFill="1" applyBorder="1" applyAlignment="1">
      <alignment vertical="top"/>
    </xf>
    <xf numFmtId="0" fontId="7" fillId="0" borderId="0" xfId="20" applyFont="1" applyFill="1" applyBorder="1" applyAlignment="1">
      <alignment vertical="top" wrapText="1"/>
    </xf>
    <xf numFmtId="0" fontId="7" fillId="0" borderId="0" xfId="20" applyFont="1" applyFill="1" applyBorder="1" applyAlignment="1">
      <alignment horizontal="center" vertical="top" wrapText="1"/>
    </xf>
    <xf numFmtId="14" fontId="7" fillId="0" borderId="0" xfId="20" applyNumberFormat="1" applyFont="1" applyFill="1" applyBorder="1" applyAlignment="1">
      <alignment horizontal="center" vertical="top" wrapText="1"/>
    </xf>
    <xf numFmtId="0" fontId="7" fillId="0" borderId="0" xfId="20" quotePrefix="1" applyFont="1" applyFill="1" applyBorder="1" applyAlignment="1">
      <alignment horizontal="center" vertical="top" wrapText="1"/>
    </xf>
    <xf numFmtId="164" fontId="7" fillId="0" borderId="0" xfId="20" applyNumberFormat="1" applyFont="1" applyFill="1" applyBorder="1" applyAlignment="1">
      <alignment horizontal="right" vertical="top" wrapText="1"/>
    </xf>
    <xf numFmtId="164" fontId="7" fillId="0" borderId="0" xfId="20" quotePrefix="1" applyNumberFormat="1" applyFont="1" applyFill="1" applyBorder="1" applyAlignment="1">
      <alignment horizontal="right" vertical="top" wrapText="1"/>
    </xf>
    <xf numFmtId="0" fontId="5" fillId="0" borderId="0" xfId="20" applyFont="1" applyFill="1" applyBorder="1" applyAlignment="1">
      <alignment horizontal="left" vertical="center" wrapText="1"/>
    </xf>
    <xf numFmtId="0" fontId="5" fillId="0" borderId="0" xfId="20" applyFont="1" applyFill="1" applyBorder="1" applyAlignment="1">
      <alignment horizontal="center" vertical="center" wrapText="1"/>
    </xf>
    <xf numFmtId="0" fontId="7" fillId="0" borderId="10" xfId="20" applyFont="1" applyFill="1" applyBorder="1" applyAlignment="1">
      <alignment vertical="center"/>
    </xf>
    <xf numFmtId="0" fontId="7" fillId="0" borderId="10" xfId="20" applyFont="1" applyFill="1" applyBorder="1" applyAlignment="1">
      <alignment horizontal="center" vertical="center" wrapText="1"/>
    </xf>
    <xf numFmtId="14" fontId="7" fillId="0" borderId="10" xfId="20" applyNumberFormat="1" applyFont="1" applyFill="1" applyBorder="1" applyAlignment="1">
      <alignment horizontal="center" vertical="center" wrapText="1"/>
    </xf>
    <xf numFmtId="164" fontId="7" fillId="0" borderId="10" xfId="20" applyNumberFormat="1" applyFont="1" applyFill="1" applyBorder="1" applyAlignment="1">
      <alignment horizontal="right" vertical="center" wrapText="1"/>
    </xf>
    <xf numFmtId="0" fontId="46" fillId="0" borderId="0" xfId="20" applyFont="1" applyAlignment="1">
      <alignment horizontal="center" vertical="center"/>
    </xf>
    <xf numFmtId="0" fontId="5" fillId="0" borderId="0" xfId="20" applyFont="1" applyFill="1" applyBorder="1" applyAlignment="1">
      <alignment vertical="center" wrapText="1"/>
    </xf>
    <xf numFmtId="14" fontId="5" fillId="0" borderId="0" xfId="20" applyNumberFormat="1" applyFont="1" applyFill="1" applyBorder="1" applyAlignment="1">
      <alignment horizontal="center" vertical="top" wrapText="1"/>
    </xf>
    <xf numFmtId="1" fontId="7" fillId="0" borderId="0" xfId="20" applyNumberFormat="1" applyFont="1" applyFill="1" applyBorder="1" applyAlignment="1">
      <alignment horizontal="center" vertical="center" wrapText="1"/>
    </xf>
    <xf numFmtId="0" fontId="7" fillId="0" borderId="12" xfId="20" applyFont="1" applyFill="1" applyBorder="1" applyAlignment="1">
      <alignment vertical="center"/>
    </xf>
    <xf numFmtId="0" fontId="7" fillId="0" borderId="12" xfId="20" applyFont="1" applyFill="1" applyBorder="1" applyAlignment="1">
      <alignment horizontal="center" vertical="center" wrapText="1"/>
    </xf>
    <xf numFmtId="14" fontId="7" fillId="0" borderId="12" xfId="20" applyNumberFormat="1" applyFont="1" applyFill="1" applyBorder="1" applyAlignment="1">
      <alignment horizontal="center" vertical="center" wrapText="1"/>
    </xf>
    <xf numFmtId="164" fontId="7" fillId="0" borderId="12" xfId="20" applyNumberFormat="1" applyFont="1" applyFill="1" applyBorder="1" applyAlignment="1">
      <alignment horizontal="right" vertical="center" wrapText="1"/>
    </xf>
    <xf numFmtId="1" fontId="5" fillId="0" borderId="0" xfId="20" applyNumberFormat="1" applyFont="1" applyFill="1" applyBorder="1" applyAlignment="1">
      <alignment horizontal="center" vertical="center" wrapText="1"/>
    </xf>
    <xf numFmtId="164" fontId="5" fillId="0" borderId="12" xfId="20" applyNumberFormat="1" applyFont="1" applyBorder="1" applyAlignment="1">
      <alignment vertical="center"/>
    </xf>
    <xf numFmtId="0" fontId="5" fillId="0" borderId="12" xfId="20" applyFont="1" applyFill="1" applyBorder="1" applyAlignment="1">
      <alignment horizontal="center" vertical="center" wrapText="1"/>
    </xf>
    <xf numFmtId="14" fontId="5" fillId="0" borderId="12" xfId="20" applyNumberFormat="1" applyFont="1" applyFill="1" applyBorder="1" applyAlignment="1">
      <alignment horizontal="center" vertical="center" wrapText="1"/>
    </xf>
    <xf numFmtId="164" fontId="5" fillId="0" borderId="12" xfId="20" applyNumberFormat="1" applyFont="1" applyFill="1" applyBorder="1" applyAlignment="1">
      <alignment horizontal="right" vertical="center" wrapText="1"/>
    </xf>
    <xf numFmtId="164" fontId="5" fillId="0" borderId="15" xfId="20" applyNumberFormat="1" applyFont="1" applyBorder="1" applyAlignment="1">
      <alignment vertical="center"/>
    </xf>
    <xf numFmtId="164" fontId="5" fillId="0" borderId="15" xfId="20" applyNumberFormat="1" applyFont="1" applyBorder="1" applyAlignment="1">
      <alignment horizontal="center" vertical="center"/>
    </xf>
    <xf numFmtId="164" fontId="5" fillId="0" borderId="15" xfId="20" applyNumberFormat="1" applyFont="1" applyBorder="1" applyAlignment="1">
      <alignment horizontal="right" vertical="center"/>
    </xf>
    <xf numFmtId="0" fontId="46" fillId="0" borderId="0" xfId="20" applyFont="1" applyAlignment="1">
      <alignment vertical="center"/>
    </xf>
    <xf numFmtId="0" fontId="19" fillId="0" borderId="0" xfId="20" applyFont="1" applyBorder="1" applyAlignment="1">
      <alignment horizontal="center" vertical="center"/>
    </xf>
    <xf numFmtId="0" fontId="19" fillId="0" borderId="0" xfId="20" applyFont="1" applyBorder="1" applyAlignment="1">
      <alignment wrapText="1"/>
    </xf>
    <xf numFmtId="0" fontId="19" fillId="0" borderId="0" xfId="20" applyFont="1" applyBorder="1" applyAlignment="1">
      <alignment vertical="center"/>
    </xf>
    <xf numFmtId="0" fontId="19" fillId="0" borderId="0" xfId="20" applyFont="1" applyBorder="1" applyAlignment="1">
      <alignment horizontal="center"/>
    </xf>
    <xf numFmtId="0" fontId="19" fillId="0" borderId="0" xfId="20" applyFont="1" applyBorder="1"/>
    <xf numFmtId="0" fontId="19" fillId="0" borderId="0" xfId="20" applyFont="1" applyAlignment="1">
      <alignment horizontal="center" vertical="center"/>
    </xf>
    <xf numFmtId="0" fontId="19" fillId="0" borderId="0" xfId="20" applyFont="1" applyAlignment="1">
      <alignment wrapText="1"/>
    </xf>
    <xf numFmtId="0" fontId="19" fillId="0" borderId="0" xfId="20" applyFont="1" applyAlignment="1">
      <alignment vertical="center"/>
    </xf>
    <xf numFmtId="0" fontId="19" fillId="0" borderId="0" xfId="20" applyFont="1" applyAlignment="1">
      <alignment horizontal="center"/>
    </xf>
    <xf numFmtId="0" fontId="19" fillId="0" borderId="0" xfId="20" applyFont="1"/>
    <xf numFmtId="0" fontId="44" fillId="0" borderId="0" xfId="20" applyFont="1" applyAlignment="1">
      <alignment horizontal="center" vertical="center"/>
    </xf>
    <xf numFmtId="0" fontId="46" fillId="0" borderId="0" xfId="20" applyFont="1" applyAlignment="1">
      <alignment wrapText="1"/>
    </xf>
    <xf numFmtId="0" fontId="14" fillId="0" borderId="0" xfId="4" applyFont="1" applyAlignment="1">
      <alignment vertical="top" wrapText="1"/>
    </xf>
    <xf numFmtId="0" fontId="15" fillId="0" borderId="0" xfId="4" applyFont="1" applyAlignment="1">
      <alignment vertical="top" wrapText="1"/>
    </xf>
    <xf numFmtId="0" fontId="7" fillId="0" borderId="0" xfId="4" applyFont="1" applyAlignment="1">
      <alignment vertical="top" wrapText="1"/>
    </xf>
    <xf numFmtId="0" fontId="7" fillId="0" borderId="0" xfId="4" applyFont="1" applyBorder="1" applyAlignment="1">
      <alignment horizontal="center" vertical="top" wrapText="1"/>
    </xf>
    <xf numFmtId="0" fontId="7" fillId="0" borderId="0" xfId="4" applyFont="1" applyAlignment="1" applyProtection="1">
      <alignment vertical="top" wrapText="1"/>
    </xf>
    <xf numFmtId="164" fontId="7" fillId="0" borderId="0" xfId="4" applyNumberFormat="1" applyFont="1" applyBorder="1" applyAlignment="1" applyProtection="1">
      <alignment horizontal="right" vertical="top" wrapText="1"/>
    </xf>
    <xf numFmtId="164" fontId="7" fillId="0" borderId="0" xfId="4" applyNumberFormat="1" applyFont="1" applyAlignment="1" applyProtection="1">
      <alignment horizontal="right" vertical="top" wrapText="1"/>
    </xf>
    <xf numFmtId="1" fontId="7" fillId="0" borderId="0" xfId="4" applyNumberFormat="1" applyFont="1" applyAlignment="1">
      <alignment horizontal="center" vertical="top" wrapText="1"/>
    </xf>
    <xf numFmtId="0" fontId="48" fillId="0" borderId="0" xfId="4" applyFont="1" applyAlignment="1">
      <alignment vertical="top" wrapText="1"/>
    </xf>
    <xf numFmtId="0" fontId="49" fillId="0" borderId="0" xfId="4" applyFont="1" applyAlignment="1">
      <alignment vertical="top" wrapText="1"/>
    </xf>
    <xf numFmtId="0" fontId="7" fillId="0" borderId="0" xfId="4" applyFont="1" applyAlignment="1">
      <alignment horizontal="center" vertical="center" wrapText="1"/>
    </xf>
    <xf numFmtId="0" fontId="35" fillId="0" borderId="0" xfId="4" applyFont="1" applyAlignment="1">
      <alignment horizontal="center" vertical="center" wrapText="1"/>
    </xf>
    <xf numFmtId="0" fontId="7" fillId="0" borderId="10" xfId="4" applyFont="1" applyFill="1" applyBorder="1" applyAlignment="1">
      <alignment horizontal="left" vertical="center"/>
    </xf>
    <xf numFmtId="0" fontId="7" fillId="0" borderId="10" xfId="4" applyFont="1" applyFill="1" applyBorder="1" applyAlignment="1">
      <alignment horizontal="center" vertical="center" wrapText="1"/>
    </xf>
    <xf numFmtId="164" fontId="7" fillId="0" borderId="10" xfId="4" applyNumberFormat="1" applyFont="1" applyFill="1" applyBorder="1" applyAlignment="1">
      <alignment horizontal="center" vertical="center" wrapText="1"/>
    </xf>
    <xf numFmtId="164" fontId="7" fillId="0" borderId="10" xfId="4" applyNumberFormat="1" applyFont="1" applyFill="1" applyBorder="1" applyAlignment="1">
      <alignment horizontal="right" vertical="center" wrapText="1"/>
    </xf>
    <xf numFmtId="0" fontId="28" fillId="0" borderId="0" xfId="4" applyFont="1" applyAlignment="1">
      <alignment vertical="center" wrapText="1"/>
    </xf>
    <xf numFmtId="0" fontId="7" fillId="0" borderId="0" xfId="4" applyFont="1" applyFill="1" applyBorder="1" applyAlignment="1">
      <alignment horizontal="left" vertical="center"/>
    </xf>
    <xf numFmtId="164" fontId="7" fillId="0" borderId="0" xfId="4" applyNumberFormat="1" applyFont="1" applyFill="1" applyBorder="1" applyAlignment="1">
      <alignment horizontal="right" vertical="center" wrapText="1"/>
    </xf>
    <xf numFmtId="0" fontId="35" fillId="0" borderId="0" xfId="4" applyFont="1" applyAlignment="1">
      <alignment horizontal="center" vertical="top" wrapText="1"/>
    </xf>
    <xf numFmtId="0" fontId="35" fillId="0" borderId="0" xfId="4" applyFont="1" applyAlignment="1">
      <alignment vertical="center" wrapText="1"/>
    </xf>
    <xf numFmtId="0" fontId="6" fillId="0" borderId="0" xfId="4" applyFont="1" applyAlignment="1">
      <alignment horizontal="center" vertical="top" wrapText="1"/>
    </xf>
    <xf numFmtId="0" fontId="16" fillId="0" borderId="0" xfId="4" applyFont="1" applyBorder="1" applyAlignment="1">
      <alignment vertical="center" wrapText="1"/>
    </xf>
    <xf numFmtId="0" fontId="28" fillId="0" borderId="0" xfId="4" applyFont="1" applyAlignment="1">
      <alignment vertical="top" wrapText="1"/>
    </xf>
    <xf numFmtId="164" fontId="5" fillId="0" borderId="0" xfId="4" quotePrefix="1" applyNumberFormat="1" applyFont="1" applyFill="1" applyAlignment="1">
      <alignment horizontal="center" vertical="top" wrapText="1"/>
    </xf>
    <xf numFmtId="0" fontId="6" fillId="0" borderId="0" xfId="4" applyFont="1" applyAlignment="1">
      <alignment horizontal="center" vertical="center" wrapText="1"/>
    </xf>
    <xf numFmtId="0" fontId="5" fillId="0" borderId="10" xfId="4" applyFont="1" applyFill="1" applyBorder="1" applyAlignment="1">
      <alignment vertical="center"/>
    </xf>
    <xf numFmtId="0" fontId="7" fillId="0" borderId="0" xfId="4" applyFont="1" applyAlignment="1">
      <alignment vertical="center" wrapText="1"/>
    </xf>
    <xf numFmtId="0" fontId="7" fillId="0" borderId="15" xfId="4" applyFont="1" applyFill="1" applyBorder="1" applyAlignment="1" applyProtection="1">
      <alignment vertical="center"/>
    </xf>
    <xf numFmtId="164" fontId="7" fillId="0" borderId="15" xfId="4" applyNumberFormat="1" applyFont="1" applyFill="1" applyBorder="1" applyAlignment="1" applyProtection="1">
      <alignment horizontal="right" vertical="center"/>
    </xf>
    <xf numFmtId="0" fontId="7" fillId="0" borderId="0" xfId="4" applyFont="1" applyBorder="1" applyAlignment="1" applyProtection="1">
      <alignment horizontal="center" vertical="top" wrapText="1"/>
    </xf>
    <xf numFmtId="164" fontId="7" fillId="0" borderId="0" xfId="4" applyNumberFormat="1" applyFont="1" applyBorder="1" applyAlignment="1">
      <alignment horizontal="right" vertical="top" wrapText="1"/>
    </xf>
    <xf numFmtId="0" fontId="7" fillId="0" borderId="0" xfId="4" applyFont="1" applyBorder="1" applyAlignment="1">
      <alignment vertical="top" wrapText="1"/>
    </xf>
    <xf numFmtId="0" fontId="5" fillId="0" borderId="0" xfId="20" applyFont="1" applyAlignment="1">
      <alignment horizontal="center" vertical="top"/>
    </xf>
    <xf numFmtId="0" fontId="5" fillId="0" borderId="0" xfId="20" applyFont="1" applyAlignment="1">
      <alignment horizontal="center" vertical="center"/>
    </xf>
    <xf numFmtId="0" fontId="5" fillId="0" borderId="0" xfId="20" applyFont="1" applyAlignment="1">
      <alignment vertical="top"/>
    </xf>
    <xf numFmtId="0" fontId="5" fillId="0" borderId="0" xfId="20" applyFont="1"/>
    <xf numFmtId="0" fontId="5" fillId="0" borderId="1" xfId="20" applyFont="1" applyBorder="1"/>
    <xf numFmtId="0" fontId="5" fillId="0" borderId="0" xfId="20" applyFont="1" applyBorder="1"/>
    <xf numFmtId="0" fontId="5" fillId="0" borderId="1" xfId="20" applyFont="1" applyBorder="1" applyAlignment="1">
      <alignment horizontal="center"/>
    </xf>
    <xf numFmtId="0" fontId="46" fillId="0" borderId="0" xfId="20" applyFont="1" applyAlignment="1">
      <alignment vertical="top" wrapText="1"/>
    </xf>
    <xf numFmtId="0" fontId="5" fillId="0" borderId="5" xfId="20" applyFont="1" applyBorder="1" applyAlignment="1">
      <alignment horizontal="center" vertical="center" wrapText="1"/>
    </xf>
    <xf numFmtId="0" fontId="5" fillId="0" borderId="6" xfId="20" applyFont="1" applyBorder="1" applyAlignment="1">
      <alignment horizontal="center" vertical="center" wrapText="1"/>
    </xf>
    <xf numFmtId="0" fontId="5" fillId="0" borderId="9" xfId="20" applyFont="1" applyBorder="1" applyAlignment="1">
      <alignment horizontal="center" vertical="center"/>
    </xf>
    <xf numFmtId="0" fontId="5" fillId="0" borderId="7" xfId="20" applyFont="1" applyBorder="1" applyAlignment="1">
      <alignment horizontal="center" vertical="center"/>
    </xf>
    <xf numFmtId="0" fontId="5" fillId="0" borderId="7" xfId="7" applyFont="1" applyBorder="1" applyAlignment="1">
      <alignment horizontal="center"/>
    </xf>
    <xf numFmtId="0" fontId="5" fillId="0" borderId="9" xfId="7" applyFont="1" applyBorder="1" applyAlignment="1">
      <alignment horizontal="center"/>
    </xf>
    <xf numFmtId="1" fontId="5" fillId="0" borderId="9" xfId="7" applyNumberFormat="1" applyFont="1" applyBorder="1" applyAlignment="1">
      <alignment horizontal="center"/>
    </xf>
    <xf numFmtId="1" fontId="5" fillId="0" borderId="8" xfId="7" applyNumberFormat="1" applyFont="1" applyBorder="1" applyAlignment="1">
      <alignment horizontal="center"/>
    </xf>
    <xf numFmtId="1" fontId="5" fillId="0" borderId="7" xfId="7" applyNumberFormat="1" applyFont="1" applyBorder="1" applyAlignment="1">
      <alignment horizontal="center"/>
    </xf>
    <xf numFmtId="0" fontId="5" fillId="0" borderId="0" xfId="20" applyFont="1" applyBorder="1" applyAlignment="1">
      <alignment horizontal="center"/>
    </xf>
    <xf numFmtId="0" fontId="16" fillId="0" borderId="0" xfId="20" applyFont="1" applyBorder="1" applyAlignment="1">
      <alignment horizontal="left" wrapText="1"/>
    </xf>
    <xf numFmtId="0" fontId="5" fillId="0" borderId="0" xfId="20" applyNumberFormat="1" applyFont="1" applyFill="1" applyBorder="1" applyAlignment="1">
      <alignment horizontal="center" vertical="top" wrapText="1"/>
    </xf>
    <xf numFmtId="0" fontId="16" fillId="0" borderId="0" xfId="20" applyFont="1" applyFill="1" applyAlignment="1">
      <alignment horizontal="left" vertical="top" wrapText="1"/>
    </xf>
    <xf numFmtId="0" fontId="5" fillId="0" borderId="0" xfId="20" applyFont="1" applyFill="1" applyAlignment="1">
      <alignment horizontal="center" vertical="top" wrapText="1"/>
    </xf>
    <xf numFmtId="0" fontId="5" fillId="0" borderId="0" xfId="20" applyFont="1" applyFill="1" applyAlignment="1">
      <alignment horizontal="center" vertical="top"/>
    </xf>
    <xf numFmtId="164" fontId="5" fillId="0" borderId="0" xfId="20" applyNumberFormat="1" applyFont="1" applyFill="1" applyAlignment="1">
      <alignment horizontal="right" vertical="top" wrapText="1"/>
    </xf>
    <xf numFmtId="0" fontId="5" fillId="0" borderId="0" xfId="20" applyFont="1" applyFill="1" applyAlignment="1">
      <alignment horizontal="left" vertical="top" wrapText="1"/>
    </xf>
    <xf numFmtId="0" fontId="31" fillId="0" borderId="0" xfId="20" applyFont="1" applyAlignment="1">
      <alignment horizontal="center" vertical="top" wrapText="1"/>
    </xf>
    <xf numFmtId="0" fontId="5" fillId="0" borderId="0" xfId="20" quotePrefix="1" applyFont="1" applyFill="1" applyAlignment="1">
      <alignment horizontal="center" vertical="top" wrapText="1"/>
    </xf>
    <xf numFmtId="164" fontId="7" fillId="0" borderId="0" xfId="20" applyNumberFormat="1" applyFont="1" applyFill="1" applyBorder="1" applyAlignment="1">
      <alignment vertical="top" wrapText="1"/>
    </xf>
    <xf numFmtId="164" fontId="7" fillId="0" borderId="0" xfId="20" applyNumberFormat="1" applyFont="1" applyFill="1" applyAlignment="1">
      <alignment vertical="top" wrapText="1"/>
    </xf>
    <xf numFmtId="0" fontId="46" fillId="0" borderId="0" xfId="20" applyFont="1" applyAlignment="1">
      <alignment vertical="top"/>
    </xf>
    <xf numFmtId="0" fontId="6" fillId="0" borderId="0" xfId="5" applyFont="1" applyAlignment="1">
      <alignment horizontal="center" vertical="top"/>
    </xf>
    <xf numFmtId="0" fontId="6" fillId="0" borderId="0" xfId="20" applyFont="1" applyFill="1" applyBorder="1" applyAlignment="1">
      <alignment horizontal="center" vertical="top" wrapText="1"/>
    </xf>
    <xf numFmtId="0" fontId="5" fillId="0" borderId="10" xfId="20" applyFont="1" applyFill="1" applyBorder="1" applyAlignment="1">
      <alignment horizontal="left" vertical="center"/>
    </xf>
    <xf numFmtId="0" fontId="5" fillId="0" borderId="10" xfId="20" applyFont="1" applyFill="1" applyBorder="1" applyAlignment="1">
      <alignment horizontal="center" vertical="center" wrapText="1"/>
    </xf>
    <xf numFmtId="164" fontId="5" fillId="0" borderId="10" xfId="20" applyNumberFormat="1" applyFont="1" applyFill="1" applyBorder="1" applyAlignment="1">
      <alignment horizontal="right" vertical="center" wrapText="1"/>
    </xf>
    <xf numFmtId="0" fontId="16" fillId="0" borderId="0" xfId="20" applyFont="1" applyFill="1" applyBorder="1" applyAlignment="1">
      <alignment horizontal="left" vertical="center"/>
    </xf>
    <xf numFmtId="164" fontId="5" fillId="0" borderId="0" xfId="20" applyNumberFormat="1" applyFont="1" applyFill="1" applyBorder="1" applyAlignment="1">
      <alignment horizontal="right" vertical="center" wrapText="1"/>
    </xf>
    <xf numFmtId="0" fontId="43" fillId="0" borderId="0" xfId="20" applyFont="1" applyAlignment="1">
      <alignment vertical="center"/>
    </xf>
    <xf numFmtId="0" fontId="43" fillId="0" borderId="0" xfId="20" applyFont="1" applyAlignment="1">
      <alignment vertical="top" wrapText="1"/>
    </xf>
    <xf numFmtId="0" fontId="7" fillId="0" borderId="0" xfId="20" quotePrefix="1" applyFont="1" applyFill="1" applyAlignment="1">
      <alignment horizontal="center" vertical="top" wrapText="1"/>
    </xf>
    <xf numFmtId="164" fontId="7" fillId="0" borderId="0" xfId="20" applyNumberFormat="1" applyFont="1" applyFill="1" applyAlignment="1" applyProtection="1">
      <alignment vertical="top" wrapText="1"/>
    </xf>
    <xf numFmtId="164" fontId="35" fillId="0" borderId="0" xfId="20" applyNumberFormat="1" applyFont="1" applyFill="1" applyAlignment="1" applyProtection="1">
      <alignment vertical="top" wrapText="1"/>
    </xf>
    <xf numFmtId="164" fontId="7" fillId="0" borderId="0" xfId="20" applyNumberFormat="1" applyFont="1" applyFill="1" applyAlignment="1">
      <alignment vertical="top"/>
    </xf>
    <xf numFmtId="0" fontId="50" fillId="0" borderId="0" xfId="20" applyFont="1" applyAlignment="1">
      <alignment vertical="center"/>
    </xf>
    <xf numFmtId="0" fontId="5" fillId="0" borderId="0" xfId="20" applyFont="1" applyFill="1" applyBorder="1" applyAlignment="1">
      <alignment vertical="top" wrapText="1"/>
    </xf>
    <xf numFmtId="164" fontId="5" fillId="0" borderId="0" xfId="20" applyNumberFormat="1" applyFont="1" applyFill="1" applyBorder="1" applyAlignment="1">
      <alignment vertical="top" wrapText="1"/>
    </xf>
    <xf numFmtId="164" fontId="5" fillId="0" borderId="0" xfId="20" applyNumberFormat="1" applyFont="1" applyFill="1" applyAlignment="1" applyProtection="1">
      <alignment vertical="top" wrapText="1"/>
    </xf>
    <xf numFmtId="164" fontId="5" fillId="0" borderId="0" xfId="20" applyNumberFormat="1" applyFont="1" applyFill="1" applyAlignment="1">
      <alignment vertical="top" wrapText="1"/>
    </xf>
    <xf numFmtId="164" fontId="5" fillId="0" borderId="0" xfId="20" applyNumberFormat="1" applyFont="1" applyFill="1" applyAlignment="1">
      <alignment vertical="top"/>
    </xf>
    <xf numFmtId="0" fontId="46" fillId="0" borderId="0" xfId="20" applyFont="1" applyBorder="1" applyAlignment="1">
      <alignment horizontal="center" vertical="top"/>
    </xf>
    <xf numFmtId="0" fontId="43" fillId="0" borderId="0" xfId="20" applyFont="1" applyBorder="1" applyAlignment="1">
      <alignment horizontal="center" vertical="top"/>
    </xf>
    <xf numFmtId="0" fontId="5" fillId="0" borderId="15" xfId="20" applyFont="1" applyFill="1" applyBorder="1" applyAlignment="1">
      <alignment horizontal="left" vertical="center"/>
    </xf>
    <xf numFmtId="0" fontId="46" fillId="0" borderId="15" xfId="20" applyFont="1" applyBorder="1" applyAlignment="1">
      <alignment horizontal="center" vertical="center"/>
    </xf>
    <xf numFmtId="164" fontId="5" fillId="0" borderId="15" xfId="20" applyNumberFormat="1" applyFont="1" applyFill="1" applyBorder="1" applyAlignment="1">
      <alignment horizontal="right" vertical="center" wrapText="1"/>
    </xf>
    <xf numFmtId="0" fontId="46" fillId="0" borderId="0" xfId="20" applyFont="1" applyBorder="1" applyAlignment="1">
      <alignment wrapText="1"/>
    </xf>
    <xf numFmtId="0" fontId="46" fillId="0" borderId="0" xfId="20" applyFont="1" applyBorder="1" applyAlignment="1">
      <alignment horizontal="center" vertical="center"/>
    </xf>
    <xf numFmtId="0" fontId="46" fillId="0" borderId="0" xfId="20" applyFont="1" applyBorder="1" applyAlignment="1">
      <alignment horizontal="center"/>
    </xf>
    <xf numFmtId="0" fontId="46" fillId="0" borderId="0" xfId="20" applyFont="1" applyBorder="1"/>
    <xf numFmtId="0" fontId="43" fillId="0" borderId="0" xfId="20" applyFont="1" applyAlignment="1">
      <alignment horizontal="center" vertical="top"/>
    </xf>
    <xf numFmtId="0" fontId="46" fillId="0" borderId="0" xfId="2" applyFont="1"/>
    <xf numFmtId="0" fontId="5" fillId="0" borderId="0" xfId="2" applyFont="1" applyAlignment="1">
      <alignment horizontal="left" vertical="center"/>
    </xf>
    <xf numFmtId="0" fontId="44" fillId="0" borderId="0" xfId="2" applyFont="1"/>
    <xf numFmtId="0" fontId="5" fillId="0" borderId="0" xfId="2" applyFont="1" applyFill="1"/>
    <xf numFmtId="0" fontId="5" fillId="0" borderId="0" xfId="2" applyFont="1" applyFill="1" applyAlignment="1">
      <alignment horizontal="left"/>
    </xf>
    <xf numFmtId="0" fontId="5" fillId="0" borderId="1" xfId="2" applyFont="1" applyFill="1" applyBorder="1"/>
    <xf numFmtId="0" fontId="5" fillId="0" borderId="0" xfId="2" applyFont="1" applyFill="1" applyBorder="1"/>
    <xf numFmtId="0" fontId="46" fillId="0" borderId="0" xfId="2" applyFont="1" applyAlignment="1">
      <alignment vertical="top" wrapText="1"/>
    </xf>
    <xf numFmtId="0" fontId="5" fillId="0" borderId="5" xfId="0" applyFont="1" applyBorder="1" applyAlignment="1">
      <alignment horizontal="center" vertical="center" wrapText="1"/>
    </xf>
    <xf numFmtId="0" fontId="46" fillId="0" borderId="0" xfId="2" applyFont="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xf numFmtId="0" fontId="46" fillId="0" borderId="7" xfId="2" applyFont="1" applyFill="1" applyBorder="1" applyAlignment="1">
      <alignment horizontal="center"/>
    </xf>
    <xf numFmtId="0" fontId="5" fillId="0" borderId="0" xfId="2" applyFont="1" applyFill="1" applyBorder="1" applyAlignment="1">
      <alignment horizontal="center"/>
    </xf>
    <xf numFmtId="0" fontId="5" fillId="0" borderId="0" xfId="2" applyFont="1" applyFill="1" applyBorder="1" applyAlignment="1">
      <alignment horizontal="left"/>
    </xf>
    <xf numFmtId="0" fontId="5" fillId="0" borderId="0" xfId="0" applyFont="1" applyBorder="1" applyAlignment="1">
      <alignment horizontal="center" vertical="top" wrapText="1"/>
    </xf>
    <xf numFmtId="0" fontId="16" fillId="0" borderId="0" xfId="0" applyFont="1" applyBorder="1" applyAlignment="1" applyProtection="1">
      <alignment vertical="top" wrapText="1"/>
    </xf>
    <xf numFmtId="0" fontId="5" fillId="0" borderId="0" xfId="2" applyFont="1" applyBorder="1" applyAlignment="1">
      <alignment horizontal="center" vertical="top"/>
    </xf>
    <xf numFmtId="0" fontId="5" fillId="0" borderId="0" xfId="2" applyFont="1" applyBorder="1" applyAlignment="1">
      <alignment vertical="top" wrapText="1"/>
    </xf>
    <xf numFmtId="0" fontId="5" fillId="0" borderId="0" xfId="2" applyFont="1" applyBorder="1" applyAlignment="1">
      <alignment horizontal="center" vertical="top" wrapText="1"/>
    </xf>
    <xf numFmtId="0" fontId="5" fillId="0" borderId="0" xfId="2" applyFont="1" applyBorder="1" applyAlignment="1">
      <alignment vertical="top"/>
    </xf>
    <xf numFmtId="164" fontId="5" fillId="0" borderId="0" xfId="2" applyNumberFormat="1" applyFont="1" applyBorder="1" applyAlignment="1">
      <alignment vertical="top"/>
    </xf>
    <xf numFmtId="0" fontId="5" fillId="0" borderId="0" xfId="0" applyFont="1" applyBorder="1" applyAlignment="1" applyProtection="1">
      <alignment vertical="top" wrapText="1"/>
    </xf>
    <xf numFmtId="0" fontId="31" fillId="0" borderId="0" xfId="0" applyFont="1" applyAlignment="1">
      <alignment horizontal="center" vertical="top" wrapText="1"/>
    </xf>
    <xf numFmtId="0" fontId="5" fillId="0" borderId="0" xfId="0" applyFont="1" applyAlignment="1">
      <alignment vertical="top" wrapText="1"/>
    </xf>
    <xf numFmtId="0" fontId="5" fillId="0" borderId="0" xfId="0" applyFont="1" applyAlignment="1">
      <alignment horizontal="center" vertical="top" wrapText="1"/>
    </xf>
    <xf numFmtId="164" fontId="5" fillId="0" borderId="0" xfId="0" quotePrefix="1" applyNumberFormat="1" applyFont="1" applyAlignment="1">
      <alignment horizontal="center" vertical="top" wrapText="1"/>
    </xf>
    <xf numFmtId="164" fontId="5" fillId="0" borderId="0" xfId="0" applyNumberFormat="1" applyFont="1" applyAlignment="1">
      <alignment horizontal="right" vertical="top" wrapText="1"/>
    </xf>
    <xf numFmtId="164" fontId="5" fillId="0" borderId="0" xfId="0" applyNumberFormat="1" applyFont="1" applyFill="1" applyAlignment="1">
      <alignment horizontal="right" vertical="top" wrapText="1"/>
    </xf>
    <xf numFmtId="0" fontId="5" fillId="0" borderId="0" xfId="2" applyFont="1" applyAlignment="1">
      <alignment horizontal="left" vertical="top" wrapText="1"/>
    </xf>
    <xf numFmtId="164" fontId="5" fillId="0" borderId="0" xfId="0" applyNumberFormat="1" applyFont="1" applyAlignment="1">
      <alignment horizontal="center" vertical="top" wrapText="1"/>
    </xf>
    <xf numFmtId="0" fontId="5" fillId="0" borderId="10" xfId="0" applyFont="1" applyBorder="1" applyAlignment="1">
      <alignment horizontal="left" vertical="center"/>
    </xf>
    <xf numFmtId="0" fontId="5" fillId="0" borderId="10" xfId="3" applyFont="1" applyBorder="1" applyAlignment="1">
      <alignment horizontal="center" vertical="top" wrapText="1"/>
    </xf>
    <xf numFmtId="0" fontId="5" fillId="0" borderId="10" xfId="2" applyFont="1" applyBorder="1" applyAlignment="1">
      <alignment horizontal="center" vertical="top" wrapText="1"/>
    </xf>
    <xf numFmtId="14" fontId="5" fillId="0" borderId="10" xfId="2" applyNumberFormat="1" applyFont="1" applyBorder="1" applyAlignment="1">
      <alignment horizontal="center" vertical="top"/>
    </xf>
    <xf numFmtId="164" fontId="5" fillId="0" borderId="10" xfId="0" applyNumberFormat="1" applyFont="1" applyBorder="1" applyAlignment="1">
      <alignment horizontal="right" vertical="center" wrapText="1"/>
    </xf>
    <xf numFmtId="0" fontId="5" fillId="0" borderId="0" xfId="2" applyFont="1" applyBorder="1" applyAlignment="1">
      <alignment horizontal="left" vertical="top" wrapText="1"/>
    </xf>
    <xf numFmtId="0" fontId="5" fillId="0" borderId="0" xfId="2" applyFont="1" applyBorder="1" applyAlignment="1">
      <alignment horizontal="center" vertical="center"/>
    </xf>
    <xf numFmtId="0" fontId="5" fillId="0" borderId="0" xfId="2" applyFont="1" applyBorder="1" applyAlignment="1">
      <alignment horizontal="left" wrapText="1"/>
    </xf>
    <xf numFmtId="0" fontId="5" fillId="0" borderId="0" xfId="2" applyFont="1" applyBorder="1" applyAlignment="1">
      <alignment horizontal="center"/>
    </xf>
    <xf numFmtId="0" fontId="5" fillId="0" borderId="0" xfId="2" applyFont="1" applyBorder="1"/>
    <xf numFmtId="0" fontId="46" fillId="0" borderId="0" xfId="2" applyFont="1" applyBorder="1" applyAlignment="1">
      <alignment horizontal="center" vertical="center"/>
    </xf>
    <xf numFmtId="0" fontId="44" fillId="0" borderId="0" xfId="2" applyFont="1" applyBorder="1" applyAlignment="1">
      <alignment horizontal="center" vertical="center"/>
    </xf>
    <xf numFmtId="0" fontId="46" fillId="0" borderId="0" xfId="2" applyFont="1" applyBorder="1" applyAlignment="1">
      <alignment horizontal="left" wrapText="1"/>
    </xf>
    <xf numFmtId="0" fontId="46" fillId="0" borderId="0" xfId="2" applyFont="1" applyBorder="1" applyAlignment="1">
      <alignment horizontal="center"/>
    </xf>
    <xf numFmtId="0" fontId="46" fillId="0" borderId="0" xfId="2" applyFont="1" applyBorder="1"/>
    <xf numFmtId="0" fontId="46" fillId="0" borderId="0" xfId="2" applyFont="1" applyAlignment="1">
      <alignment horizontal="center" vertical="center"/>
    </xf>
    <xf numFmtId="0" fontId="44" fillId="0" borderId="0" xfId="2" applyFont="1" applyAlignment="1">
      <alignment horizontal="center" vertical="center"/>
    </xf>
    <xf numFmtId="0" fontId="46" fillId="0" borderId="0" xfId="2" applyFont="1" applyAlignment="1">
      <alignment horizontal="left" wrapText="1"/>
    </xf>
    <xf numFmtId="0" fontId="19" fillId="0" borderId="0" xfId="10" applyFont="1" applyFill="1"/>
    <xf numFmtId="0" fontId="5" fillId="0" borderId="0" xfId="10" applyFont="1" applyFill="1" applyAlignment="1">
      <alignment horizontal="center" vertical="center"/>
    </xf>
    <xf numFmtId="0" fontId="5" fillId="0" borderId="0" xfId="10" applyFont="1" applyFill="1" applyBorder="1" applyAlignment="1">
      <alignment horizontal="center" vertical="center"/>
    </xf>
    <xf numFmtId="0" fontId="19" fillId="0" borderId="0" xfId="10" applyFont="1" applyFill="1" applyAlignment="1">
      <alignment vertical="top" wrapText="1"/>
    </xf>
    <xf numFmtId="0" fontId="5" fillId="0" borderId="5" xfId="10" applyFont="1" applyFill="1" applyBorder="1" applyAlignment="1">
      <alignment horizontal="center" vertical="top" wrapText="1"/>
    </xf>
    <xf numFmtId="0" fontId="5" fillId="0" borderId="6" xfId="10" applyFont="1" applyFill="1" applyBorder="1" applyAlignment="1">
      <alignment horizontal="center" vertical="top" wrapText="1"/>
    </xf>
    <xf numFmtId="0" fontId="5" fillId="0" borderId="9" xfId="10" applyFont="1" applyFill="1" applyBorder="1" applyAlignment="1">
      <alignment horizontal="center" vertical="center"/>
    </xf>
    <xf numFmtId="0" fontId="5" fillId="0" borderId="7" xfId="10" applyFont="1" applyFill="1" applyBorder="1" applyAlignment="1">
      <alignment horizontal="center" vertical="center"/>
    </xf>
    <xf numFmtId="0" fontId="5" fillId="0" borderId="6" xfId="10" applyFont="1" applyFill="1" applyBorder="1" applyAlignment="1">
      <alignment horizontal="center" vertical="center" wrapText="1"/>
    </xf>
    <xf numFmtId="0" fontId="19" fillId="0" borderId="0" xfId="10" applyFont="1" applyFill="1" applyAlignment="1">
      <alignment horizontal="center"/>
    </xf>
    <xf numFmtId="0" fontId="21" fillId="0" borderId="9" xfId="10" applyFont="1" applyFill="1" applyBorder="1" applyAlignment="1">
      <alignment horizontal="center"/>
    </xf>
    <xf numFmtId="0" fontId="5" fillId="0" borderId="9" xfId="10" applyFont="1" applyFill="1" applyBorder="1" applyAlignment="1">
      <alignment horizontal="center"/>
    </xf>
    <xf numFmtId="0" fontId="5" fillId="0" borderId="8" xfId="10" applyFont="1" applyFill="1" applyBorder="1" applyAlignment="1">
      <alignment horizontal="center"/>
    </xf>
    <xf numFmtId="0" fontId="5" fillId="0" borderId="7" xfId="10" applyFont="1" applyFill="1" applyBorder="1" applyAlignment="1">
      <alignment horizontal="center"/>
    </xf>
    <xf numFmtId="0" fontId="16" fillId="0" borderId="0" xfId="10" applyFont="1" applyFill="1" applyBorder="1" applyAlignment="1">
      <alignment horizontal="left" vertical="top" wrapText="1"/>
    </xf>
    <xf numFmtId="0" fontId="5" fillId="0" borderId="0" xfId="10" applyFont="1" applyFill="1" applyBorder="1" applyAlignment="1">
      <alignment horizontal="center" vertical="top"/>
    </xf>
    <xf numFmtId="0" fontId="5" fillId="0" borderId="0" xfId="10" applyFont="1" applyFill="1" applyBorder="1" applyAlignment="1">
      <alignment vertical="top" wrapText="1"/>
    </xf>
    <xf numFmtId="0" fontId="5" fillId="0" borderId="0" xfId="10" applyFont="1" applyFill="1" applyBorder="1" applyAlignment="1">
      <alignment horizontal="center" vertical="top" wrapText="1"/>
    </xf>
    <xf numFmtId="0" fontId="5" fillId="0" borderId="0" xfId="10" applyFont="1" applyFill="1" applyBorder="1" applyAlignment="1">
      <alignment vertical="top"/>
    </xf>
    <xf numFmtId="164" fontId="5" fillId="0" borderId="0" xfId="10" applyNumberFormat="1" applyFont="1" applyFill="1" applyBorder="1" applyAlignment="1">
      <alignment vertical="top"/>
    </xf>
    <xf numFmtId="0" fontId="5" fillId="0" borderId="0" xfId="10" applyFont="1" applyFill="1" applyAlignment="1">
      <alignment horizontal="center" vertical="top"/>
    </xf>
    <xf numFmtId="0" fontId="5" fillId="0" borderId="0" xfId="10" applyFont="1" applyFill="1" applyAlignment="1">
      <alignment horizontal="center" vertical="top" wrapText="1"/>
    </xf>
    <xf numFmtId="0" fontId="5" fillId="0" borderId="0" xfId="18" applyFont="1" applyFill="1" applyBorder="1" applyAlignment="1">
      <alignment horizontal="left" vertical="top" wrapText="1"/>
    </xf>
    <xf numFmtId="0" fontId="5" fillId="0" borderId="0" xfId="18" applyFont="1" applyFill="1" applyBorder="1" applyAlignment="1">
      <alignment horizontal="center" vertical="top" wrapText="1"/>
    </xf>
    <xf numFmtId="14" fontId="5" fillId="0" borderId="0" xfId="10" quotePrefix="1" applyNumberFormat="1" applyFont="1" applyFill="1" applyBorder="1" applyAlignment="1">
      <alignment horizontal="center" vertical="top"/>
    </xf>
    <xf numFmtId="164" fontId="5" fillId="0" borderId="0" xfId="18" applyNumberFormat="1" applyFont="1" applyFill="1" applyBorder="1" applyAlignment="1">
      <alignment horizontal="right" vertical="top" wrapText="1"/>
    </xf>
    <xf numFmtId="0" fontId="5" fillId="0" borderId="0" xfId="18" applyFont="1" applyFill="1" applyBorder="1" applyAlignment="1">
      <alignment vertical="top" wrapText="1"/>
    </xf>
    <xf numFmtId="0" fontId="5" fillId="0" borderId="0" xfId="18" quotePrefix="1" applyFont="1" applyFill="1" applyBorder="1" applyAlignment="1">
      <alignment horizontal="center" vertical="top"/>
    </xf>
    <xf numFmtId="0" fontId="52" fillId="0" borderId="0" xfId="5" applyFont="1" applyAlignment="1">
      <alignment horizontal="center" vertical="center"/>
    </xf>
    <xf numFmtId="0" fontId="5" fillId="0" borderId="10" xfId="10" applyFont="1" applyFill="1" applyBorder="1" applyAlignment="1">
      <alignment horizontal="left" vertical="center"/>
    </xf>
    <xf numFmtId="0" fontId="5" fillId="0" borderId="10" xfId="10" applyFont="1" applyFill="1" applyBorder="1" applyAlignment="1">
      <alignment vertical="center" wrapText="1"/>
    </xf>
    <xf numFmtId="0" fontId="5" fillId="0" borderId="10" xfId="10" applyFont="1" applyFill="1" applyBorder="1" applyAlignment="1">
      <alignment horizontal="center" vertical="center" wrapText="1"/>
    </xf>
    <xf numFmtId="0" fontId="5" fillId="0" borderId="10" xfId="10" applyFont="1" applyFill="1" applyBorder="1" applyAlignment="1">
      <alignment horizontal="center" vertical="center"/>
    </xf>
    <xf numFmtId="164" fontId="5" fillId="0" borderId="10" xfId="10" applyNumberFormat="1" applyFont="1" applyFill="1" applyBorder="1" applyAlignment="1">
      <alignment vertical="center"/>
    </xf>
    <xf numFmtId="0" fontId="5" fillId="0" borderId="0" xfId="10" applyFont="1" applyFill="1" applyBorder="1" applyAlignment="1">
      <alignment horizontal="left" vertical="center"/>
    </xf>
    <xf numFmtId="0" fontId="5" fillId="0" borderId="0" xfId="10" applyFont="1" applyFill="1" applyBorder="1" applyAlignment="1">
      <alignment vertical="center" wrapText="1"/>
    </xf>
    <xf numFmtId="0" fontId="5" fillId="0" borderId="0" xfId="10" applyFont="1" applyFill="1" applyBorder="1" applyAlignment="1">
      <alignment horizontal="center" vertical="center" wrapText="1"/>
    </xf>
    <xf numFmtId="164" fontId="5" fillId="0" borderId="0" xfId="10" applyNumberFormat="1" applyFont="1" applyFill="1" applyBorder="1" applyAlignment="1">
      <alignment vertical="center"/>
    </xf>
    <xf numFmtId="0" fontId="16" fillId="0" borderId="0" xfId="10" applyFont="1" applyFill="1" applyBorder="1" applyAlignment="1">
      <alignment horizontal="left" vertical="center"/>
    </xf>
    <xf numFmtId="0" fontId="19" fillId="0" borderId="0" xfId="10" applyFont="1" applyFill="1" applyAlignment="1">
      <alignment horizontal="center" vertical="top"/>
    </xf>
    <xf numFmtId="0" fontId="19" fillId="0" borderId="0" xfId="10" applyFont="1" applyFill="1" applyAlignment="1">
      <alignment horizontal="center" vertical="center"/>
    </xf>
    <xf numFmtId="0" fontId="5" fillId="0" borderId="0" xfId="6" applyFont="1" applyBorder="1" applyAlignment="1">
      <alignment horizontal="left" vertical="top" wrapText="1"/>
    </xf>
    <xf numFmtId="0" fontId="5" fillId="0" borderId="1" xfId="10" applyFont="1" applyFill="1" applyBorder="1" applyAlignment="1">
      <alignment vertical="center" wrapText="1"/>
    </xf>
    <xf numFmtId="0" fontId="5" fillId="0" borderId="1" xfId="10" applyFont="1" applyFill="1" applyBorder="1" applyAlignment="1">
      <alignment horizontal="center" vertical="center" wrapText="1"/>
    </xf>
    <xf numFmtId="0" fontId="5" fillId="0" borderId="1" xfId="10" applyFont="1" applyFill="1" applyBorder="1" applyAlignment="1">
      <alignment horizontal="center" vertical="center"/>
    </xf>
    <xf numFmtId="0" fontId="19" fillId="0" borderId="0" xfId="10" applyFont="1" applyFill="1" applyAlignment="1">
      <alignment vertical="top"/>
    </xf>
    <xf numFmtId="0" fontId="5" fillId="0" borderId="0" xfId="10" applyFont="1" applyFill="1" applyBorder="1" applyAlignment="1">
      <alignment horizontal="left" vertical="top" wrapText="1"/>
    </xf>
    <xf numFmtId="164" fontId="5" fillId="0" borderId="0" xfId="10" applyNumberFormat="1" applyFont="1" applyFill="1" applyBorder="1" applyAlignment="1">
      <alignment vertical="top" wrapText="1"/>
    </xf>
    <xf numFmtId="0" fontId="5" fillId="0" borderId="0" xfId="10" applyFont="1" applyFill="1" applyBorder="1" applyAlignment="1">
      <alignment horizontal="left" wrapText="1"/>
    </xf>
    <xf numFmtId="0" fontId="5" fillId="0" borderId="0" xfId="10" applyFont="1" applyFill="1" applyBorder="1"/>
    <xf numFmtId="0" fontId="19" fillId="0" borderId="0" xfId="10" applyFont="1" applyFill="1" applyBorder="1" applyAlignment="1">
      <alignment horizontal="left" wrapText="1"/>
    </xf>
    <xf numFmtId="0" fontId="19" fillId="0" borderId="0" xfId="10" applyFont="1" applyFill="1" applyBorder="1" applyAlignment="1">
      <alignment horizontal="center" vertical="center"/>
    </xf>
    <xf numFmtId="0" fontId="19" fillId="0" borderId="0" xfId="10" applyFont="1" applyFill="1" applyBorder="1"/>
    <xf numFmtId="0" fontId="19" fillId="0" borderId="0" xfId="10" applyFont="1" applyFill="1" applyAlignment="1">
      <alignment horizontal="left" wrapText="1"/>
    </xf>
    <xf numFmtId="0" fontId="5" fillId="0" borderId="5" xfId="17" applyFont="1" applyBorder="1" applyAlignment="1">
      <alignment horizontal="center" vertical="center" wrapText="1"/>
    </xf>
    <xf numFmtId="0" fontId="5" fillId="0" borderId="6" xfId="17" applyFont="1" applyBorder="1" applyAlignment="1">
      <alignment horizontal="center" vertical="center" wrapText="1"/>
    </xf>
    <xf numFmtId="0" fontId="5" fillId="0" borderId="9" xfId="17" applyFont="1" applyBorder="1" applyAlignment="1">
      <alignment horizontal="center" vertical="center"/>
    </xf>
    <xf numFmtId="0" fontId="5" fillId="0" borderId="7" xfId="17" applyFont="1" applyBorder="1" applyAlignment="1">
      <alignment horizontal="center" vertical="center"/>
    </xf>
    <xf numFmtId="0" fontId="5" fillId="0" borderId="7" xfId="20" applyFont="1" applyBorder="1" applyAlignment="1">
      <alignment horizontal="center"/>
    </xf>
    <xf numFmtId="0" fontId="5" fillId="0" borderId="8" xfId="20" applyFont="1" applyBorder="1" applyAlignment="1">
      <alignment horizontal="center"/>
    </xf>
    <xf numFmtId="0" fontId="5" fillId="0" borderId="9" xfId="20" applyFont="1" applyBorder="1" applyAlignment="1">
      <alignment horizontal="center"/>
    </xf>
    <xf numFmtId="0" fontId="5" fillId="0" borderId="0" xfId="20" applyFont="1" applyBorder="1" applyAlignment="1">
      <alignment horizontal="center" wrapText="1"/>
    </xf>
    <xf numFmtId="164" fontId="7" fillId="0" borderId="0" xfId="17" applyNumberFormat="1" applyFont="1" applyAlignment="1">
      <alignment horizontal="right" vertical="top" wrapText="1"/>
    </xf>
    <xf numFmtId="0" fontId="50" fillId="0" borderId="0" xfId="20" applyFont="1"/>
    <xf numFmtId="0" fontId="43" fillId="0" borderId="0" xfId="20" applyFont="1" applyBorder="1" applyAlignment="1">
      <alignment horizontal="center" vertical="center"/>
    </xf>
    <xf numFmtId="0" fontId="5" fillId="0" borderId="15" xfId="20" applyFont="1" applyFill="1" applyBorder="1" applyAlignment="1">
      <alignment horizontal="center" vertical="center" wrapText="1"/>
    </xf>
    <xf numFmtId="0" fontId="5" fillId="0" borderId="15" xfId="20" applyFont="1" applyFill="1" applyBorder="1" applyAlignment="1">
      <alignment horizontal="center" vertical="center"/>
    </xf>
    <xf numFmtId="0" fontId="43" fillId="0" borderId="0" xfId="20" applyFont="1" applyAlignment="1">
      <alignment horizontal="center" vertical="center"/>
    </xf>
    <xf numFmtId="0" fontId="53" fillId="0" borderId="0" xfId="25" applyFont="1" applyFill="1"/>
    <xf numFmtId="0" fontId="7" fillId="0" borderId="0" xfId="17" applyFont="1" applyFill="1" applyAlignment="1">
      <alignment vertical="top"/>
    </xf>
    <xf numFmtId="0" fontId="7" fillId="0" borderId="0" xfId="17" applyFont="1" applyFill="1" applyAlignment="1">
      <alignment vertical="top" wrapText="1"/>
    </xf>
    <xf numFmtId="0" fontId="7" fillId="0" borderId="0" xfId="17" applyFont="1" applyFill="1" applyAlignment="1">
      <alignment horizontal="left" vertical="top"/>
    </xf>
    <xf numFmtId="0" fontId="7" fillId="0" borderId="1" xfId="17" applyFont="1" applyFill="1" applyBorder="1" applyAlignment="1">
      <alignment vertical="top"/>
    </xf>
    <xf numFmtId="164" fontId="7" fillId="0" borderId="0" xfId="17" applyNumberFormat="1" applyFont="1" applyFill="1" applyAlignment="1">
      <alignment vertical="top"/>
    </xf>
    <xf numFmtId="0" fontId="53" fillId="0" borderId="0" xfId="25" applyFont="1" applyFill="1" applyAlignment="1">
      <alignment horizontal="center"/>
    </xf>
    <xf numFmtId="0" fontId="7" fillId="0" borderId="5" xfId="17" applyFont="1" applyFill="1" applyBorder="1" applyAlignment="1">
      <alignment horizontal="center" vertical="top" wrapText="1"/>
    </xf>
    <xf numFmtId="0" fontId="7" fillId="0" borderId="6" xfId="17" applyFont="1" applyFill="1" applyBorder="1" applyAlignment="1">
      <alignment horizontal="center" vertical="top" wrapText="1"/>
    </xf>
    <xf numFmtId="0" fontId="7" fillId="0" borderId="9" xfId="17" applyFont="1" applyFill="1" applyBorder="1" applyAlignment="1">
      <alignment horizontal="center" vertical="center"/>
    </xf>
    <xf numFmtId="164" fontId="7" fillId="0" borderId="7" xfId="17" applyNumberFormat="1" applyFont="1" applyFill="1" applyBorder="1" applyAlignment="1">
      <alignment horizontal="center" vertical="center"/>
    </xf>
    <xf numFmtId="0" fontId="7" fillId="0" borderId="7" xfId="17" applyFont="1" applyFill="1" applyBorder="1" applyAlignment="1">
      <alignment horizontal="center" vertical="center"/>
    </xf>
    <xf numFmtId="0" fontId="7" fillId="0" borderId="7" xfId="17" applyFont="1" applyFill="1" applyBorder="1" applyAlignment="1">
      <alignment horizontal="center" vertical="top" wrapText="1"/>
    </xf>
    <xf numFmtId="0" fontId="7" fillId="0" borderId="7" xfId="17" applyFont="1" applyFill="1" applyBorder="1" applyAlignment="1">
      <alignment horizontal="center" vertical="top"/>
    </xf>
    <xf numFmtId="0" fontId="7" fillId="0" borderId="9" xfId="17" applyFont="1" applyFill="1" applyBorder="1" applyAlignment="1">
      <alignment horizontal="center" vertical="top"/>
    </xf>
    <xf numFmtId="0" fontId="7" fillId="0" borderId="8" xfId="17" applyFont="1" applyFill="1" applyBorder="1" applyAlignment="1">
      <alignment horizontal="center" vertical="top"/>
    </xf>
    <xf numFmtId="0" fontId="7" fillId="0" borderId="0" xfId="17" applyFont="1" applyFill="1" applyBorder="1" applyAlignment="1">
      <alignment horizontal="center" vertical="top"/>
    </xf>
    <xf numFmtId="0" fontId="7" fillId="0" borderId="0" xfId="17" applyFont="1" applyFill="1" applyBorder="1" applyAlignment="1">
      <alignment horizontal="center" vertical="top" wrapText="1"/>
    </xf>
    <xf numFmtId="0" fontId="7" fillId="0" borderId="0" xfId="25" applyFont="1" applyFill="1" applyAlignment="1">
      <alignment horizontal="center" vertical="top"/>
    </xf>
    <xf numFmtId="0" fontId="7" fillId="0" borderId="0" xfId="25" applyFont="1" applyFill="1" applyAlignment="1">
      <alignment horizontal="center" vertical="top" wrapText="1"/>
    </xf>
    <xf numFmtId="0" fontId="29" fillId="0" borderId="0" xfId="25" applyFont="1" applyFill="1" applyBorder="1" applyAlignment="1">
      <alignment horizontal="left" vertical="top" wrapText="1"/>
    </xf>
    <xf numFmtId="0" fontId="29" fillId="0" borderId="0" xfId="25" applyFont="1" applyFill="1" applyBorder="1" applyAlignment="1">
      <alignment horizontal="center" vertical="top" wrapText="1"/>
    </xf>
    <xf numFmtId="0" fontId="7" fillId="0" borderId="0" xfId="25" applyFont="1" applyFill="1" applyBorder="1" applyAlignment="1">
      <alignment horizontal="center" vertical="top" wrapText="1"/>
    </xf>
    <xf numFmtId="164" fontId="7" fillId="0" borderId="0" xfId="25" applyNumberFormat="1" applyFont="1" applyFill="1" applyBorder="1" applyAlignment="1">
      <alignment horizontal="center" vertical="top" wrapText="1"/>
    </xf>
    <xf numFmtId="0" fontId="7" fillId="0" borderId="0" xfId="26" applyFont="1" applyFill="1" applyAlignment="1">
      <alignment horizontal="center" vertical="top"/>
    </xf>
    <xf numFmtId="0" fontId="7" fillId="0" borderId="0" xfId="26" applyFont="1" applyFill="1" applyAlignment="1">
      <alignment horizontal="center" vertical="top" wrapText="1"/>
    </xf>
    <xf numFmtId="0" fontId="7" fillId="0" borderId="0" xfId="25" applyFont="1" applyAlignment="1">
      <alignment horizontal="left" vertical="top" wrapText="1"/>
    </xf>
    <xf numFmtId="0" fontId="7" fillId="0" borderId="0" xfId="25" applyFont="1" applyAlignment="1">
      <alignment horizontal="center" vertical="top" wrapText="1"/>
    </xf>
    <xf numFmtId="16" fontId="7" fillId="0" borderId="0" xfId="25" quotePrefix="1" applyNumberFormat="1" applyFont="1" applyFill="1" applyAlignment="1">
      <alignment horizontal="center" vertical="top" wrapText="1"/>
    </xf>
    <xf numFmtId="164" fontId="7" fillId="0" borderId="0" xfId="25" applyNumberFormat="1" applyFont="1" applyFill="1" applyAlignment="1">
      <alignment vertical="top" wrapText="1"/>
    </xf>
    <xf numFmtId="0" fontId="5" fillId="0" borderId="0" xfId="26" applyFont="1" applyAlignment="1">
      <alignment horizontal="center" vertical="top"/>
    </xf>
    <xf numFmtId="0" fontId="54" fillId="0" borderId="0" xfId="25" applyFont="1" applyFill="1" applyAlignment="1">
      <alignment horizontal="center"/>
    </xf>
    <xf numFmtId="0" fontId="55" fillId="0" borderId="0" xfId="25" applyFont="1" applyFill="1" applyAlignment="1">
      <alignment horizontal="center"/>
    </xf>
    <xf numFmtId="0" fontId="7" fillId="0" borderId="0" xfId="26" applyFont="1" applyFill="1" applyBorder="1" applyAlignment="1">
      <alignment horizontal="center" vertical="top" wrapText="1"/>
    </xf>
    <xf numFmtId="0" fontId="7" fillId="0" borderId="10" xfId="25" applyFont="1" applyBorder="1" applyAlignment="1">
      <alignment horizontal="left" vertical="top"/>
    </xf>
    <xf numFmtId="0" fontId="7" fillId="0" borderId="10" xfId="25" applyFont="1" applyFill="1" applyBorder="1" applyAlignment="1">
      <alignment horizontal="center" vertical="top"/>
    </xf>
    <xf numFmtId="0" fontId="7" fillId="0" borderId="10" xfId="25" applyFont="1" applyBorder="1" applyAlignment="1">
      <alignment horizontal="center" vertical="top"/>
    </xf>
    <xf numFmtId="164" fontId="7" fillId="0" borderId="10" xfId="25" applyNumberFormat="1" applyFont="1" applyFill="1" applyBorder="1" applyAlignment="1">
      <alignment vertical="top"/>
    </xf>
    <xf numFmtId="0" fontId="7" fillId="0" borderId="0" xfId="25" applyFont="1" applyAlignment="1">
      <alignment horizontal="left" vertical="top"/>
    </xf>
    <xf numFmtId="0" fontId="7" fillId="0" borderId="0" xfId="25" applyFont="1" applyFill="1" applyBorder="1" applyAlignment="1">
      <alignment horizontal="center" vertical="top"/>
    </xf>
    <xf numFmtId="0" fontId="7" fillId="0" borderId="0" xfId="25" applyFont="1" applyAlignment="1">
      <alignment horizontal="center" vertical="top"/>
    </xf>
    <xf numFmtId="164" fontId="7" fillId="0" borderId="0" xfId="25" applyNumberFormat="1" applyFont="1" applyFill="1" applyBorder="1" applyAlignment="1">
      <alignment vertical="top"/>
    </xf>
    <xf numFmtId="0" fontId="29" fillId="0" borderId="0" xfId="25" applyFont="1" applyAlignment="1">
      <alignment horizontal="left" vertical="top" wrapText="1"/>
    </xf>
    <xf numFmtId="1" fontId="5" fillId="0" borderId="0" xfId="26" applyNumberFormat="1" applyFont="1" applyAlignment="1">
      <alignment horizontal="center" vertical="top" wrapText="1"/>
    </xf>
    <xf numFmtId="0" fontId="7" fillId="0" borderId="0" xfId="17" applyFont="1" applyAlignment="1">
      <alignment horizontal="left" vertical="top" wrapText="1"/>
    </xf>
    <xf numFmtId="0" fontId="7" fillId="0" borderId="0" xfId="17" applyFont="1" applyFill="1" applyAlignment="1">
      <alignment horizontal="center" vertical="top"/>
    </xf>
    <xf numFmtId="0" fontId="7" fillId="0" borderId="0" xfId="17" applyFont="1" applyAlignment="1">
      <alignment horizontal="center" vertical="top" wrapText="1"/>
    </xf>
    <xf numFmtId="164" fontId="7" fillId="0" borderId="0" xfId="17" applyNumberFormat="1" applyFont="1" applyFill="1" applyAlignment="1">
      <alignment horizontal="right" vertical="top"/>
    </xf>
    <xf numFmtId="0" fontId="7" fillId="0" borderId="0" xfId="17" applyFont="1" applyAlignment="1">
      <alignment vertical="top" wrapText="1"/>
    </xf>
    <xf numFmtId="0" fontId="7" fillId="0" borderId="0" xfId="17" applyFont="1" applyFill="1" applyAlignment="1">
      <alignment horizontal="center" vertical="top" wrapText="1"/>
    </xf>
    <xf numFmtId="164" fontId="7" fillId="0" borderId="0" xfId="17" applyNumberFormat="1" applyFont="1" applyFill="1" applyAlignment="1">
      <alignment vertical="top" wrapText="1"/>
    </xf>
    <xf numFmtId="164" fontId="7" fillId="0" borderId="0" xfId="17" applyNumberFormat="1" applyFont="1" applyFill="1" applyAlignment="1">
      <alignment horizontal="right" vertical="top" wrapText="1"/>
    </xf>
    <xf numFmtId="0" fontId="55" fillId="0" borderId="0" xfId="25" applyFont="1" applyFill="1"/>
    <xf numFmtId="0" fontId="7" fillId="0" borderId="12" xfId="25" applyFont="1" applyBorder="1" applyAlignment="1">
      <alignment horizontal="left" vertical="top"/>
    </xf>
    <xf numFmtId="0" fontId="7" fillId="0" borderId="12" xfId="25" applyFont="1" applyFill="1" applyBorder="1" applyAlignment="1">
      <alignment horizontal="center" vertical="top"/>
    </xf>
    <xf numFmtId="0" fontId="7" fillId="0" borderId="12" xfId="25" applyFont="1" applyBorder="1" applyAlignment="1">
      <alignment horizontal="center" vertical="top"/>
    </xf>
    <xf numFmtId="164" fontId="7" fillId="0" borderId="12" xfId="25" applyNumberFormat="1" applyFont="1" applyFill="1" applyBorder="1" applyAlignment="1">
      <alignment vertical="top"/>
    </xf>
    <xf numFmtId="0" fontId="5" fillId="0" borderId="0" xfId="25" applyFont="1" applyAlignment="1">
      <alignment horizontal="left" vertical="top" wrapText="1"/>
    </xf>
    <xf numFmtId="166" fontId="7" fillId="0" borderId="0" xfId="25" applyNumberFormat="1" applyFont="1" applyAlignment="1">
      <alignment vertical="top" wrapText="1"/>
    </xf>
    <xf numFmtId="164" fontId="7" fillId="0" borderId="0" xfId="25" applyNumberFormat="1" applyFont="1" applyFill="1" applyAlignment="1">
      <alignment horizontal="center" vertical="top"/>
    </xf>
    <xf numFmtId="0" fontId="7" fillId="0" borderId="0" xfId="25" applyFont="1" applyAlignment="1">
      <alignment vertical="top" wrapText="1"/>
    </xf>
    <xf numFmtId="0" fontId="5" fillId="0" borderId="0" xfId="17" applyFont="1" applyAlignment="1">
      <alignment vertical="top" wrapText="1"/>
    </xf>
    <xf numFmtId="0" fontId="5" fillId="0" borderId="0" xfId="17" applyFont="1" applyAlignment="1">
      <alignment horizontal="center" vertical="top" wrapText="1"/>
    </xf>
    <xf numFmtId="16" fontId="5" fillId="0" borderId="0" xfId="25" quotePrefix="1" applyNumberFormat="1" applyFont="1" applyFill="1" applyAlignment="1">
      <alignment horizontal="center" vertical="top" wrapText="1"/>
    </xf>
    <xf numFmtId="164" fontId="5" fillId="0" borderId="0" xfId="17" applyNumberFormat="1" applyFont="1" applyFill="1" applyAlignment="1">
      <alignment horizontal="right" vertical="top" wrapText="1"/>
    </xf>
    <xf numFmtId="164" fontId="5" fillId="0" borderId="0" xfId="25" applyNumberFormat="1" applyFont="1" applyFill="1" applyAlignment="1">
      <alignment vertical="top" wrapText="1"/>
    </xf>
    <xf numFmtId="0" fontId="7" fillId="0" borderId="0" xfId="26" applyFont="1" applyFill="1" applyBorder="1" applyAlignment="1">
      <alignment horizontal="center" vertical="center" wrapText="1"/>
    </xf>
    <xf numFmtId="0" fontId="7" fillId="0" borderId="12" xfId="25" applyFont="1" applyBorder="1" applyAlignment="1">
      <alignment horizontal="left" vertical="center"/>
    </xf>
    <xf numFmtId="0" fontId="7" fillId="0" borderId="12" xfId="25" applyFont="1" applyFill="1" applyBorder="1" applyAlignment="1">
      <alignment horizontal="center" vertical="center"/>
    </xf>
    <xf numFmtId="0" fontId="7" fillId="0" borderId="12" xfId="25" applyFont="1" applyBorder="1" applyAlignment="1">
      <alignment horizontal="center" vertical="center"/>
    </xf>
    <xf numFmtId="164" fontId="7" fillId="0" borderId="12" xfId="25" applyNumberFormat="1" applyFont="1" applyFill="1" applyBorder="1" applyAlignment="1">
      <alignment vertical="center"/>
    </xf>
    <xf numFmtId="0" fontId="53" fillId="0" borderId="0" xfId="25" applyFont="1" applyFill="1" applyAlignment="1">
      <alignment vertical="center"/>
    </xf>
    <xf numFmtId="0" fontId="7" fillId="0" borderId="10" xfId="25" applyFont="1" applyBorder="1" applyAlignment="1">
      <alignment horizontal="left" vertical="center"/>
    </xf>
    <xf numFmtId="0" fontId="7" fillId="0" borderId="10" xfId="25" applyFont="1" applyFill="1" applyBorder="1" applyAlignment="1">
      <alignment horizontal="center" vertical="center"/>
    </xf>
    <xf numFmtId="0" fontId="7" fillId="0" borderId="10" xfId="25" applyFont="1" applyBorder="1" applyAlignment="1">
      <alignment horizontal="center" vertical="center"/>
    </xf>
    <xf numFmtId="164" fontId="7" fillId="0" borderId="10" xfId="25" applyNumberFormat="1" applyFont="1" applyFill="1" applyBorder="1" applyAlignment="1">
      <alignment vertical="center"/>
    </xf>
    <xf numFmtId="0" fontId="53" fillId="0" borderId="0" xfId="25" applyFont="1" applyFill="1" applyAlignment="1">
      <alignment horizontal="center" vertical="center"/>
    </xf>
    <xf numFmtId="0" fontId="7" fillId="0" borderId="0" xfId="25" applyFont="1" applyAlignment="1">
      <alignment horizontal="left" vertical="center"/>
    </xf>
    <xf numFmtId="0" fontId="7" fillId="0" borderId="0" xfId="25" applyFont="1" applyFill="1" applyBorder="1" applyAlignment="1">
      <alignment horizontal="center" vertical="center"/>
    </xf>
    <xf numFmtId="0" fontId="7" fillId="0" borderId="0" xfId="25" applyFont="1" applyAlignment="1">
      <alignment horizontal="center" vertical="center"/>
    </xf>
    <xf numFmtId="164" fontId="7" fillId="0" borderId="0" xfId="25" applyNumberFormat="1" applyFont="1" applyFill="1" applyBorder="1" applyAlignment="1">
      <alignment vertical="center"/>
    </xf>
    <xf numFmtId="16" fontId="7" fillId="0" borderId="0" xfId="25" quotePrefix="1" applyNumberFormat="1" applyFont="1" applyFill="1" applyBorder="1" applyAlignment="1">
      <alignment horizontal="center" vertical="top" wrapText="1"/>
    </xf>
    <xf numFmtId="164" fontId="7" fillId="0" borderId="0" xfId="25" applyNumberFormat="1" applyFont="1" applyFill="1" applyBorder="1" applyAlignment="1">
      <alignment vertical="top" wrapText="1"/>
    </xf>
    <xf numFmtId="0" fontId="7" fillId="0" borderId="1" xfId="25" applyFont="1" applyBorder="1" applyAlignment="1">
      <alignment horizontal="left" vertical="center"/>
    </xf>
    <xf numFmtId="0" fontId="7" fillId="0" borderId="1" xfId="25" applyFont="1" applyFill="1" applyBorder="1" applyAlignment="1">
      <alignment horizontal="center" vertical="center"/>
    </xf>
    <xf numFmtId="0" fontId="7" fillId="0" borderId="1" xfId="25" applyFont="1" applyBorder="1" applyAlignment="1">
      <alignment horizontal="center" vertical="top"/>
    </xf>
    <xf numFmtId="164" fontId="7" fillId="0" borderId="1" xfId="25" applyNumberFormat="1" applyFont="1" applyFill="1" applyBorder="1" applyAlignment="1">
      <alignment vertical="center"/>
    </xf>
    <xf numFmtId="0" fontId="29" fillId="0" borderId="0" xfId="25" applyFont="1" applyAlignment="1">
      <alignment horizontal="left" wrapText="1"/>
    </xf>
    <xf numFmtId="0" fontId="54" fillId="0" borderId="0" xfId="25" applyFont="1" applyFill="1"/>
    <xf numFmtId="0" fontId="7" fillId="0" borderId="0" xfId="25" applyFont="1" applyFill="1" applyBorder="1" applyAlignment="1">
      <alignment vertical="center"/>
    </xf>
    <xf numFmtId="0" fontId="7" fillId="0" borderId="12" xfId="25" applyFont="1" applyFill="1" applyBorder="1" applyAlignment="1">
      <alignment horizontal="left" vertical="center"/>
    </xf>
    <xf numFmtId="0" fontId="7" fillId="0" borderId="0" xfId="25" applyFont="1" applyFill="1" applyBorder="1"/>
    <xf numFmtId="0" fontId="7" fillId="0" borderId="10" xfId="25" applyFont="1" applyFill="1" applyBorder="1" applyAlignment="1">
      <alignment horizontal="left" vertical="center"/>
    </xf>
    <xf numFmtId="0" fontId="7" fillId="0" borderId="0" xfId="25" applyFont="1" applyFill="1" applyBorder="1" applyAlignment="1">
      <alignment horizontal="left" vertical="center"/>
    </xf>
    <xf numFmtId="0" fontId="7" fillId="0" borderId="15" xfId="25" applyFont="1" applyFill="1" applyBorder="1" applyAlignment="1">
      <alignment horizontal="left" vertical="center"/>
    </xf>
    <xf numFmtId="0" fontId="7" fillId="0" borderId="15" xfId="25" applyFont="1" applyFill="1" applyBorder="1" applyAlignment="1">
      <alignment horizontal="center" vertical="center"/>
    </xf>
    <xf numFmtId="0" fontId="7" fillId="0" borderId="15" xfId="25" applyFont="1" applyFill="1" applyBorder="1" applyAlignment="1">
      <alignment horizontal="center" vertical="top"/>
    </xf>
    <xf numFmtId="164" fontId="7" fillId="0" borderId="15" xfId="25" applyNumberFormat="1" applyFont="1" applyFill="1" applyBorder="1" applyAlignment="1">
      <alignment vertical="center"/>
    </xf>
    <xf numFmtId="0" fontId="34" fillId="0" borderId="0" xfId="25" applyFont="1" applyFill="1"/>
    <xf numFmtId="0" fontId="34" fillId="0" borderId="0" xfId="25" applyFont="1" applyFill="1" applyAlignment="1">
      <alignment wrapText="1"/>
    </xf>
    <xf numFmtId="0" fontId="34" fillId="0" borderId="0" xfId="25" applyFont="1" applyFill="1" applyAlignment="1">
      <alignment vertical="center"/>
    </xf>
    <xf numFmtId="0" fontId="34" fillId="0" borderId="0" xfId="25" applyFont="1" applyFill="1" applyAlignment="1">
      <alignment horizontal="center" vertical="top"/>
    </xf>
    <xf numFmtId="0" fontId="34" fillId="0" borderId="0" xfId="25" applyFont="1" applyFill="1" applyAlignment="1">
      <alignment horizontal="center"/>
    </xf>
    <xf numFmtId="164" fontId="34" fillId="0" borderId="0" xfId="25" applyNumberFormat="1" applyFont="1" applyFill="1"/>
    <xf numFmtId="0" fontId="57" fillId="0" borderId="0" xfId="25" applyFont="1" applyFill="1" applyAlignment="1">
      <alignment wrapText="1"/>
    </xf>
    <xf numFmtId="0" fontId="55" fillId="0" borderId="0" xfId="25" applyFont="1" applyFill="1" applyAlignment="1">
      <alignment wrapText="1"/>
    </xf>
    <xf numFmtId="0" fontId="55" fillId="0" borderId="0" xfId="25" applyFont="1" applyFill="1" applyAlignment="1">
      <alignment vertical="center"/>
    </xf>
    <xf numFmtId="0" fontId="55" fillId="0" borderId="0" xfId="25" applyFont="1" applyFill="1" applyAlignment="1">
      <alignment horizontal="center" vertical="top"/>
    </xf>
    <xf numFmtId="164" fontId="55" fillId="0" borderId="0" xfId="25" applyNumberFormat="1" applyFont="1" applyFill="1"/>
    <xf numFmtId="170" fontId="51" fillId="0" borderId="0" xfId="29" applyFont="1" applyFill="1"/>
    <xf numFmtId="0" fontId="5" fillId="0" borderId="0" xfId="29" applyNumberFormat="1" applyFont="1" applyFill="1" applyAlignment="1">
      <alignment horizontal="center" vertical="center"/>
    </xf>
    <xf numFmtId="1" fontId="5" fillId="0" borderId="0" xfId="29" applyNumberFormat="1" applyFont="1" applyFill="1" applyAlignment="1">
      <alignment horizontal="center" vertical="center"/>
    </xf>
    <xf numFmtId="170" fontId="5" fillId="0" borderId="0" xfId="29" applyFont="1" applyFill="1" applyAlignment="1">
      <alignment horizontal="left" vertical="center"/>
    </xf>
    <xf numFmtId="170" fontId="5" fillId="0" borderId="0" xfId="29" applyFont="1" applyFill="1" applyAlignment="1">
      <alignment horizontal="center" vertical="center"/>
    </xf>
    <xf numFmtId="164" fontId="5" fillId="0" borderId="0" xfId="29" applyNumberFormat="1" applyFont="1" applyFill="1" applyAlignment="1">
      <alignment horizontal="center" vertical="center"/>
    </xf>
    <xf numFmtId="0" fontId="5" fillId="0" borderId="0" xfId="29" applyNumberFormat="1" applyFont="1" applyAlignment="1">
      <alignment vertical="top"/>
    </xf>
    <xf numFmtId="170" fontId="5" fillId="0" borderId="0" xfId="29" applyFont="1" applyAlignment="1">
      <alignment vertical="top" wrapText="1"/>
    </xf>
    <xf numFmtId="170" fontId="5" fillId="0" borderId="0" xfId="29" applyFont="1" applyAlignment="1">
      <alignment horizontal="left" vertical="top"/>
    </xf>
    <xf numFmtId="170" fontId="5" fillId="0" borderId="1" xfId="29" applyFont="1" applyBorder="1" applyAlignment="1">
      <alignment vertical="top"/>
    </xf>
    <xf numFmtId="170" fontId="5" fillId="0" borderId="0" xfId="29" applyFont="1" applyAlignment="1">
      <alignment vertical="top"/>
    </xf>
    <xf numFmtId="164" fontId="5" fillId="0" borderId="0" xfId="29" applyNumberFormat="1" applyFont="1" applyAlignment="1">
      <alignment vertical="top"/>
    </xf>
    <xf numFmtId="170" fontId="5" fillId="0" borderId="5" xfId="29" applyFont="1" applyBorder="1" applyAlignment="1">
      <alignment horizontal="center" vertical="top" wrapText="1"/>
    </xf>
    <xf numFmtId="170" fontId="5" fillId="0" borderId="6" xfId="29" applyFont="1" applyBorder="1" applyAlignment="1">
      <alignment horizontal="center" vertical="top" wrapText="1"/>
    </xf>
    <xf numFmtId="170" fontId="5" fillId="0" borderId="9" xfId="29" applyFont="1" applyBorder="1" applyAlignment="1">
      <alignment horizontal="center" vertical="center"/>
    </xf>
    <xf numFmtId="164" fontId="5" fillId="0" borderId="7" xfId="29" applyNumberFormat="1" applyFont="1" applyBorder="1" applyAlignment="1">
      <alignment horizontal="center" vertical="center"/>
    </xf>
    <xf numFmtId="0" fontId="5" fillId="0" borderId="7" xfId="29" applyNumberFormat="1" applyFont="1" applyBorder="1" applyAlignment="1">
      <alignment horizontal="center" vertical="top" wrapText="1"/>
    </xf>
    <xf numFmtId="0" fontId="5" fillId="0" borderId="7" xfId="29" applyNumberFormat="1" applyFont="1" applyBorder="1" applyAlignment="1">
      <alignment horizontal="center" vertical="top"/>
    </xf>
    <xf numFmtId="0" fontId="5" fillId="0" borderId="9" xfId="29" applyNumberFormat="1" applyFont="1" applyBorder="1" applyAlignment="1">
      <alignment horizontal="center" vertical="top"/>
    </xf>
    <xf numFmtId="0" fontId="5" fillId="0" borderId="8" xfId="29" applyNumberFormat="1" applyFont="1" applyBorder="1" applyAlignment="1">
      <alignment horizontal="center" vertical="top"/>
    </xf>
    <xf numFmtId="1" fontId="5" fillId="0" borderId="7" xfId="29" applyNumberFormat="1" applyFont="1" applyBorder="1" applyAlignment="1">
      <alignment horizontal="center" vertical="top"/>
    </xf>
    <xf numFmtId="170" fontId="5" fillId="0" borderId="0" xfId="29" applyFont="1" applyFill="1" applyAlignment="1">
      <alignment horizontal="left" wrapText="1"/>
    </xf>
    <xf numFmtId="170" fontId="5" fillId="0" borderId="0" xfId="29" applyFont="1" applyFill="1" applyAlignment="1">
      <alignment horizontal="center"/>
    </xf>
    <xf numFmtId="164" fontId="5" fillId="0" borderId="0" xfId="29" applyNumberFormat="1" applyFont="1" applyFill="1" applyAlignment="1">
      <alignment horizontal="center"/>
    </xf>
    <xf numFmtId="0" fontId="5" fillId="0" borderId="0" xfId="29" applyNumberFormat="1" applyFont="1" applyAlignment="1">
      <alignment horizontal="center" vertical="top"/>
    </xf>
    <xf numFmtId="1" fontId="5" fillId="0" borderId="0" xfId="29" applyNumberFormat="1" applyFont="1" applyAlignment="1">
      <alignment horizontal="center" vertical="top"/>
    </xf>
    <xf numFmtId="170" fontId="16" fillId="0" borderId="0" xfId="29" applyFont="1" applyAlignment="1">
      <alignment horizontal="left" vertical="top" wrapText="1"/>
    </xf>
    <xf numFmtId="170" fontId="51" fillId="0" borderId="0" xfId="29" applyFont="1" applyAlignment="1">
      <alignment horizontal="center" vertical="top"/>
    </xf>
    <xf numFmtId="170" fontId="51" fillId="0" borderId="0" xfId="29" applyFont="1" applyAlignment="1">
      <alignment vertical="top"/>
    </xf>
    <xf numFmtId="164" fontId="51" fillId="0" borderId="0" xfId="29" applyNumberFormat="1" applyFont="1" applyAlignment="1">
      <alignment vertical="top"/>
    </xf>
    <xf numFmtId="170" fontId="51" fillId="0" borderId="0" xfId="29" applyFont="1"/>
    <xf numFmtId="0" fontId="5" fillId="0" borderId="0" xfId="29" applyNumberFormat="1" applyFont="1" applyAlignment="1">
      <alignment horizontal="center" vertical="top" wrapText="1"/>
    </xf>
    <xf numFmtId="1" fontId="5" fillId="0" borderId="0" xfId="29" applyNumberFormat="1" applyFont="1" applyAlignment="1">
      <alignment horizontal="center" vertical="top" wrapText="1"/>
    </xf>
    <xf numFmtId="170" fontId="16" fillId="0" borderId="0" xfId="29" applyFont="1" applyAlignment="1">
      <alignment horizontal="center" vertical="top" wrapText="1"/>
    </xf>
    <xf numFmtId="164" fontId="16" fillId="0" borderId="0" xfId="29" applyNumberFormat="1" applyFont="1" applyAlignment="1">
      <alignment horizontal="right" vertical="top" wrapText="1"/>
    </xf>
    <xf numFmtId="170" fontId="5" fillId="0" borderId="0" xfId="29" applyFont="1" applyAlignment="1">
      <alignment horizontal="center" vertical="top" wrapText="1"/>
    </xf>
    <xf numFmtId="170" fontId="5" fillId="0" borderId="0" xfId="29" applyFont="1" applyAlignment="1">
      <alignment horizontal="left" vertical="top" wrapText="1"/>
    </xf>
    <xf numFmtId="170" fontId="5" fillId="0" borderId="0" xfId="29" quotePrefix="1" applyFont="1" applyAlignment="1">
      <alignment horizontal="center" vertical="top" wrapText="1"/>
    </xf>
    <xf numFmtId="164" fontId="5" fillId="0" borderId="0" xfId="30" applyNumberFormat="1" applyFont="1" applyFill="1" applyBorder="1" applyAlignment="1">
      <alignment vertical="top" wrapText="1"/>
    </xf>
    <xf numFmtId="164" fontId="5" fillId="0" borderId="0" xfId="30" applyNumberFormat="1" applyFont="1" applyFill="1" applyBorder="1" applyAlignment="1">
      <alignment vertical="top"/>
    </xf>
    <xf numFmtId="164" fontId="5" fillId="0" borderId="0" xfId="31" applyNumberFormat="1" applyFont="1" applyAlignment="1">
      <alignment vertical="top"/>
    </xf>
    <xf numFmtId="164" fontId="5" fillId="0" borderId="0" xfId="29" applyNumberFormat="1" applyFont="1" applyAlignment="1">
      <alignment horizontal="right" vertical="top" wrapText="1"/>
    </xf>
    <xf numFmtId="164" fontId="5" fillId="0" borderId="0" xfId="29" applyNumberFormat="1" applyFont="1" applyAlignment="1">
      <alignment vertical="top" wrapText="1"/>
    </xf>
    <xf numFmtId="0" fontId="5" fillId="0" borderId="0" xfId="32" applyNumberFormat="1" applyFont="1" applyAlignment="1">
      <alignment horizontal="center" vertical="top"/>
    </xf>
    <xf numFmtId="170" fontId="5" fillId="0" borderId="0" xfId="29" applyFont="1" applyAlignment="1">
      <alignment horizontal="center" vertical="top"/>
    </xf>
    <xf numFmtId="164" fontId="5" fillId="0" borderId="0" xfId="33" applyNumberFormat="1" applyFont="1" applyAlignment="1">
      <alignment vertical="top" wrapText="1"/>
    </xf>
    <xf numFmtId="164" fontId="5" fillId="0" borderId="0" xfId="29" applyNumberFormat="1" applyFont="1" applyAlignment="1">
      <alignment horizontal="right" vertical="top"/>
    </xf>
    <xf numFmtId="170" fontId="58" fillId="0" borderId="0" xfId="29" applyFont="1"/>
    <xf numFmtId="164" fontId="5" fillId="0" borderId="0" xfId="30" applyNumberFormat="1" applyFont="1" applyFill="1" applyBorder="1" applyAlignment="1">
      <alignment horizontal="right" vertical="top" wrapText="1"/>
    </xf>
    <xf numFmtId="164" fontId="5" fillId="0" borderId="0" xfId="31" applyNumberFormat="1" applyFont="1" applyAlignment="1">
      <alignment horizontal="right" vertical="top"/>
    </xf>
    <xf numFmtId="164" fontId="5" fillId="0" borderId="0" xfId="29" applyNumberFormat="1" applyFont="1" applyFill="1" applyAlignment="1">
      <alignment vertical="top" wrapText="1"/>
    </xf>
    <xf numFmtId="164" fontId="5" fillId="0" borderId="0" xfId="29" applyNumberFormat="1" applyFont="1" applyFill="1" applyAlignment="1">
      <alignment horizontal="right" vertical="top" wrapText="1"/>
    </xf>
    <xf numFmtId="164" fontId="5" fillId="0" borderId="0" xfId="30" applyNumberFormat="1" applyFont="1" applyFill="1" applyBorder="1" applyAlignment="1">
      <alignment horizontal="right" vertical="top"/>
    </xf>
    <xf numFmtId="171" fontId="5" fillId="0" borderId="0" xfId="29" applyNumberFormat="1" applyFont="1" applyAlignment="1">
      <alignment horizontal="center" vertical="top" wrapText="1"/>
    </xf>
    <xf numFmtId="1" fontId="5" fillId="0" borderId="0" xfId="29" applyNumberFormat="1" applyFont="1" applyAlignment="1">
      <alignment horizontal="center" vertical="center"/>
    </xf>
    <xf numFmtId="170" fontId="51" fillId="0" borderId="0" xfId="29" applyFont="1" applyAlignment="1">
      <alignment horizontal="center" vertical="center"/>
    </xf>
    <xf numFmtId="170" fontId="51" fillId="0" borderId="0" xfId="29" applyFont="1" applyAlignment="1">
      <alignment horizontal="center"/>
    </xf>
    <xf numFmtId="164" fontId="51" fillId="0" borderId="0" xfId="29" applyNumberFormat="1" applyFont="1" applyFill="1"/>
    <xf numFmtId="1" fontId="5" fillId="0" borderId="0" xfId="32" applyNumberFormat="1" applyFont="1" applyAlignment="1">
      <alignment horizontal="center" vertical="top"/>
    </xf>
    <xf numFmtId="1" fontId="5" fillId="0" borderId="0" xfId="31" applyNumberFormat="1" applyFont="1" applyAlignment="1">
      <alignment horizontal="center" vertical="top" wrapText="1"/>
    </xf>
    <xf numFmtId="1" fontId="5" fillId="0" borderId="0" xfId="29" applyNumberFormat="1" applyFont="1" applyAlignment="1">
      <alignment vertical="center" wrapText="1"/>
    </xf>
    <xf numFmtId="170" fontId="5" fillId="0" borderId="10" xfId="29" applyFont="1" applyBorder="1" applyAlignment="1">
      <alignment vertical="center"/>
    </xf>
    <xf numFmtId="171" fontId="5" fillId="0" borderId="10" xfId="29" applyNumberFormat="1" applyFont="1" applyBorder="1" applyAlignment="1">
      <alignment vertical="center" wrapText="1"/>
    </xf>
    <xf numFmtId="164" fontId="5" fillId="0" borderId="10" xfId="29" applyNumberFormat="1" applyFont="1" applyBorder="1" applyAlignment="1">
      <alignment vertical="center" wrapText="1"/>
    </xf>
    <xf numFmtId="170" fontId="5" fillId="0" borderId="0" xfId="29" applyFont="1" applyAlignment="1">
      <alignment vertical="center"/>
    </xf>
    <xf numFmtId="171" fontId="5" fillId="0" borderId="0" xfId="29" applyNumberFormat="1" applyFont="1" applyAlignment="1">
      <alignment vertical="center" wrapText="1"/>
    </xf>
    <xf numFmtId="164" fontId="5" fillId="0" borderId="0" xfId="29" applyNumberFormat="1" applyFont="1" applyAlignment="1">
      <alignment vertical="center" wrapText="1"/>
    </xf>
    <xf numFmtId="171" fontId="5" fillId="0" borderId="0" xfId="29" quotePrefix="1" applyNumberFormat="1" applyFont="1" applyAlignment="1">
      <alignment horizontal="center" vertical="top" wrapText="1"/>
    </xf>
    <xf numFmtId="171" fontId="5" fillId="0" borderId="10" xfId="29" applyNumberFormat="1" applyFont="1" applyBorder="1" applyAlignment="1">
      <alignment horizontal="center" vertical="top" wrapText="1"/>
    </xf>
    <xf numFmtId="171" fontId="5" fillId="0" borderId="10" xfId="29" quotePrefix="1" applyNumberFormat="1" applyFont="1" applyBorder="1" applyAlignment="1">
      <alignment horizontal="center" vertical="top" wrapText="1"/>
    </xf>
    <xf numFmtId="164" fontId="5" fillId="0" borderId="10" xfId="29" applyNumberFormat="1" applyFont="1" applyBorder="1" applyAlignment="1">
      <alignment horizontal="right" vertical="top" wrapText="1"/>
    </xf>
    <xf numFmtId="170" fontId="5" fillId="0" borderId="10" xfId="29" applyFont="1" applyBorder="1" applyAlignment="1">
      <alignment horizontal="left" vertical="top"/>
    </xf>
    <xf numFmtId="170" fontId="16" fillId="0" borderId="0" xfId="29" applyFont="1" applyAlignment="1">
      <alignment horizontal="left" vertical="top"/>
    </xf>
    <xf numFmtId="171" fontId="5" fillId="0" borderId="0" xfId="29" applyNumberFormat="1" applyFont="1" applyAlignment="1">
      <alignment horizontal="center" vertical="top"/>
    </xf>
    <xf numFmtId="171" fontId="5" fillId="0" borderId="0" xfId="29" quotePrefix="1" applyNumberFormat="1" applyFont="1" applyAlignment="1">
      <alignment horizontal="center" vertical="top"/>
    </xf>
    <xf numFmtId="170" fontId="5" fillId="0" borderId="0" xfId="29" applyFont="1" applyBorder="1" applyAlignment="1">
      <alignment horizontal="left" vertical="top"/>
    </xf>
    <xf numFmtId="171" fontId="5" fillId="0" borderId="0" xfId="29" applyNumberFormat="1" applyFont="1" applyBorder="1" applyAlignment="1">
      <alignment horizontal="center" vertical="top" wrapText="1"/>
    </xf>
    <xf numFmtId="171" fontId="5" fillId="0" borderId="0" xfId="29" quotePrefix="1" applyNumberFormat="1" applyFont="1" applyBorder="1" applyAlignment="1">
      <alignment horizontal="center" vertical="top" wrapText="1"/>
    </xf>
    <xf numFmtId="164" fontId="5" fillId="0" borderId="0" xfId="29" applyNumberFormat="1" applyFont="1" applyBorder="1" applyAlignment="1">
      <alignment horizontal="right" vertical="top" wrapText="1"/>
    </xf>
    <xf numFmtId="164" fontId="5" fillId="0" borderId="10" xfId="30" applyNumberFormat="1" applyFont="1" applyFill="1" applyBorder="1" applyAlignment="1">
      <alignment horizontal="right" vertical="top" wrapText="1"/>
    </xf>
    <xf numFmtId="1" fontId="5" fillId="0" borderId="0" xfId="29" applyNumberFormat="1" applyFont="1" applyAlignment="1">
      <alignment vertical="top"/>
    </xf>
    <xf numFmtId="170" fontId="5" fillId="0" borderId="12" xfId="29" applyFont="1" applyBorder="1" applyAlignment="1">
      <alignment horizontal="left" vertical="top"/>
    </xf>
    <xf numFmtId="170" fontId="5" fillId="0" borderId="12" xfId="29" applyFont="1" applyBorder="1" applyAlignment="1">
      <alignment vertical="top"/>
    </xf>
    <xf numFmtId="170" fontId="5" fillId="0" borderId="12" xfId="29" applyFont="1" applyBorder="1" applyAlignment="1">
      <alignment horizontal="center" vertical="top"/>
    </xf>
    <xf numFmtId="164" fontId="5" fillId="0" borderId="12" xfId="30" applyNumberFormat="1" applyFont="1" applyFill="1" applyBorder="1" applyAlignment="1">
      <alignment horizontal="right" vertical="top"/>
    </xf>
    <xf numFmtId="164" fontId="5" fillId="0" borderId="12" xfId="29" applyNumberFormat="1" applyFont="1" applyBorder="1" applyAlignment="1">
      <alignment horizontal="right" vertical="top" wrapText="1"/>
    </xf>
    <xf numFmtId="164" fontId="5" fillId="0" borderId="0" xfId="30" applyNumberFormat="1" applyFont="1" applyFill="1" applyAlignment="1">
      <alignment horizontal="right" vertical="top"/>
    </xf>
    <xf numFmtId="164" fontId="5" fillId="0" borderId="0" xfId="30" applyNumberFormat="1" applyFont="1" applyFill="1" applyAlignment="1">
      <alignment vertical="top"/>
    </xf>
    <xf numFmtId="170" fontId="5" fillId="0" borderId="10" xfId="29" applyFont="1" applyBorder="1" applyAlignment="1">
      <alignment vertical="top"/>
    </xf>
    <xf numFmtId="170" fontId="5" fillId="0" borderId="10" xfId="29" applyFont="1" applyBorder="1" applyAlignment="1">
      <alignment horizontal="center" vertical="top"/>
    </xf>
    <xf numFmtId="164" fontId="5" fillId="0" borderId="10" xfId="30" applyNumberFormat="1" applyFont="1" applyFill="1" applyBorder="1" applyAlignment="1">
      <alignment horizontal="right" vertical="top"/>
    </xf>
    <xf numFmtId="1" fontId="43" fillId="0" borderId="0" xfId="29" applyNumberFormat="1" applyFont="1"/>
    <xf numFmtId="170" fontId="5" fillId="0" borderId="17" xfId="29" applyFont="1" applyBorder="1" applyAlignment="1">
      <alignment horizontal="left" vertical="center" wrapText="1"/>
    </xf>
    <xf numFmtId="171" fontId="5" fillId="0" borderId="17" xfId="29" applyNumberFormat="1" applyFont="1" applyBorder="1" applyAlignment="1">
      <alignment horizontal="center" vertical="center" wrapText="1"/>
    </xf>
    <xf numFmtId="171" fontId="5" fillId="0" borderId="17" xfId="29" quotePrefix="1" applyNumberFormat="1" applyFont="1" applyBorder="1" applyAlignment="1">
      <alignment horizontal="center" vertical="center" wrapText="1"/>
    </xf>
    <xf numFmtId="164" fontId="5" fillId="0" borderId="17" xfId="29" applyNumberFormat="1" applyFont="1" applyBorder="1" applyAlignment="1">
      <alignment horizontal="right" vertical="center" wrapText="1"/>
    </xf>
    <xf numFmtId="170" fontId="5" fillId="0" borderId="0" xfId="29" applyFont="1" applyAlignment="1">
      <alignment horizontal="left" vertical="center" wrapText="1"/>
    </xf>
    <xf numFmtId="171" fontId="5" fillId="0" borderId="0" xfId="29" applyNumberFormat="1" applyFont="1" applyAlignment="1">
      <alignment horizontal="center" vertical="center" wrapText="1"/>
    </xf>
    <xf numFmtId="171" fontId="5" fillId="0" borderId="0" xfId="29" quotePrefix="1" applyNumberFormat="1" applyFont="1" applyAlignment="1">
      <alignment horizontal="center" vertical="center" wrapText="1"/>
    </xf>
    <xf numFmtId="164" fontId="5" fillId="0" borderId="0" xfId="29" applyNumberFormat="1" applyFont="1" applyAlignment="1">
      <alignment horizontal="right" vertical="center" wrapText="1"/>
    </xf>
    <xf numFmtId="2" fontId="5" fillId="0" borderId="0" xfId="29" applyNumberFormat="1" applyFont="1" applyAlignment="1">
      <alignment horizontal="right" vertical="top" wrapText="1"/>
    </xf>
    <xf numFmtId="170" fontId="5" fillId="0" borderId="0" xfId="33" applyFont="1" applyAlignment="1">
      <alignment horizontal="left" vertical="top" wrapText="1"/>
    </xf>
    <xf numFmtId="170" fontId="5" fillId="0" borderId="0" xfId="31" applyFont="1" applyAlignment="1">
      <alignment horizontal="center" vertical="top"/>
    </xf>
    <xf numFmtId="170" fontId="5" fillId="0" borderId="0" xfId="33" applyFont="1" applyAlignment="1">
      <alignment horizontal="center" vertical="top" wrapText="1"/>
    </xf>
    <xf numFmtId="164" fontId="5" fillId="0" borderId="0" xfId="33" applyNumberFormat="1" applyFont="1" applyAlignment="1">
      <alignment horizontal="right" vertical="top" wrapText="1"/>
    </xf>
    <xf numFmtId="165" fontId="5" fillId="0" borderId="0" xfId="33" applyNumberFormat="1" applyFont="1" applyAlignment="1">
      <alignment horizontal="left" vertical="top" wrapText="1"/>
    </xf>
    <xf numFmtId="165" fontId="5" fillId="0" borderId="0" xfId="34" applyNumberFormat="1" applyFont="1" applyAlignment="1">
      <alignment horizontal="center" vertical="top"/>
    </xf>
    <xf numFmtId="165" fontId="5" fillId="0" borderId="0" xfId="33" applyNumberFormat="1" applyFont="1" applyAlignment="1">
      <alignment horizontal="right" vertical="top" wrapText="1"/>
    </xf>
    <xf numFmtId="164" fontId="51" fillId="0" borderId="0" xfId="29" applyNumberFormat="1" applyFont="1"/>
    <xf numFmtId="170" fontId="5" fillId="0" borderId="17" xfId="29" applyFont="1" applyBorder="1" applyAlignment="1">
      <alignment horizontal="left" vertical="top"/>
    </xf>
    <xf numFmtId="170" fontId="5" fillId="0" borderId="17" xfId="29" applyFont="1" applyBorder="1" applyAlignment="1">
      <alignment horizontal="center" vertical="top" wrapText="1"/>
    </xf>
    <xf numFmtId="164" fontId="5" fillId="0" borderId="17" xfId="29" applyNumberFormat="1" applyFont="1" applyBorder="1" applyAlignment="1">
      <alignment horizontal="right" vertical="top" wrapText="1"/>
    </xf>
    <xf numFmtId="170" fontId="5" fillId="0" borderId="0" xfId="29" applyFont="1"/>
    <xf numFmtId="170" fontId="5" fillId="0" borderId="0" xfId="29" applyFont="1" applyFill="1"/>
    <xf numFmtId="170" fontId="5" fillId="0" borderId="17" xfId="29" applyFont="1" applyBorder="1" applyAlignment="1">
      <alignment vertical="top"/>
    </xf>
    <xf numFmtId="170" fontId="5" fillId="0" borderId="17" xfId="29" applyFont="1" applyBorder="1" applyAlignment="1">
      <alignment horizontal="center" vertical="top"/>
    </xf>
    <xf numFmtId="164" fontId="5" fillId="0" borderId="17" xfId="30" applyNumberFormat="1" applyFont="1" applyFill="1" applyBorder="1" applyAlignment="1">
      <alignment horizontal="right" vertical="top"/>
    </xf>
    <xf numFmtId="1" fontId="5" fillId="0" borderId="0" xfId="33" applyNumberFormat="1" applyFont="1" applyAlignment="1">
      <alignment horizontal="center" vertical="top" wrapText="1"/>
    </xf>
    <xf numFmtId="170" fontId="16" fillId="0" borderId="0" xfId="33" applyFont="1" applyAlignment="1">
      <alignment horizontal="left" vertical="top" wrapText="1"/>
    </xf>
    <xf numFmtId="1" fontId="5" fillId="0" borderId="0" xfId="33" applyNumberFormat="1" applyFont="1" applyAlignment="1">
      <alignment horizontal="center" vertical="center" wrapText="1"/>
    </xf>
    <xf numFmtId="170" fontId="5" fillId="0" borderId="10" xfId="33" applyFont="1" applyBorder="1" applyAlignment="1">
      <alignment horizontal="left" vertical="center"/>
    </xf>
    <xf numFmtId="170" fontId="5" fillId="0" borderId="10" xfId="33" applyFont="1" applyBorder="1" applyAlignment="1">
      <alignment horizontal="center" vertical="center" wrapText="1"/>
    </xf>
    <xf numFmtId="164" fontId="5" fillId="0" borderId="10" xfId="29" applyNumberFormat="1" applyFont="1" applyBorder="1" applyAlignment="1">
      <alignment horizontal="right" vertical="center" wrapText="1"/>
    </xf>
    <xf numFmtId="170" fontId="5" fillId="0" borderId="19" xfId="33" applyFont="1" applyBorder="1" applyAlignment="1">
      <alignment horizontal="left" vertical="center"/>
    </xf>
    <xf numFmtId="170" fontId="5" fillId="0" borderId="19" xfId="33" applyFont="1" applyBorder="1" applyAlignment="1">
      <alignment horizontal="center" vertical="center" wrapText="1"/>
    </xf>
    <xf numFmtId="164" fontId="5" fillId="0" borderId="19" xfId="33" applyNumberFormat="1" applyFont="1" applyBorder="1" applyAlignment="1">
      <alignment horizontal="right" vertical="center" wrapText="1"/>
    </xf>
    <xf numFmtId="170" fontId="51" fillId="0" borderId="0" xfId="29" applyFont="1" applyAlignment="1">
      <alignment vertical="center"/>
    </xf>
    <xf numFmtId="170" fontId="51" fillId="0" borderId="0" xfId="29" applyFont="1" applyFill="1" applyAlignment="1">
      <alignment vertical="center"/>
    </xf>
    <xf numFmtId="0" fontId="5" fillId="0" borderId="0" xfId="29" applyNumberFormat="1" applyFont="1" applyAlignment="1">
      <alignment horizontal="center" vertical="center" wrapText="1"/>
    </xf>
    <xf numFmtId="1" fontId="5" fillId="0" borderId="0" xfId="29" applyNumberFormat="1" applyFont="1" applyAlignment="1">
      <alignment horizontal="center" vertical="center" wrapText="1"/>
    </xf>
    <xf numFmtId="164" fontId="5" fillId="0" borderId="10" xfId="29" applyNumberFormat="1" applyFont="1" applyBorder="1" applyAlignment="1">
      <alignment horizontal="center" vertical="center" wrapText="1"/>
    </xf>
    <xf numFmtId="14" fontId="5" fillId="0" borderId="10" xfId="29" applyNumberFormat="1" applyFont="1" applyBorder="1" applyAlignment="1">
      <alignment horizontal="center" vertical="center" wrapText="1"/>
    </xf>
    <xf numFmtId="0" fontId="5" fillId="0" borderId="0" xfId="29" applyNumberFormat="1" applyFont="1" applyAlignment="1">
      <alignment vertical="center"/>
    </xf>
    <xf numFmtId="1" fontId="5" fillId="0" borderId="0" xfId="29" applyNumberFormat="1" applyFont="1" applyAlignment="1">
      <alignment vertical="center"/>
    </xf>
    <xf numFmtId="170" fontId="5" fillId="0" borderId="10" xfId="29" applyFont="1" applyBorder="1" applyAlignment="1">
      <alignment horizontal="left" vertical="center"/>
    </xf>
    <xf numFmtId="170" fontId="5" fillId="0" borderId="10" xfId="29" applyFont="1" applyBorder="1" applyAlignment="1">
      <alignment horizontal="center" vertical="center"/>
    </xf>
    <xf numFmtId="164" fontId="5" fillId="0" borderId="10" xfId="30" applyNumberFormat="1" applyFont="1" applyFill="1" applyBorder="1" applyAlignment="1">
      <alignment horizontal="right" vertical="center"/>
    </xf>
    <xf numFmtId="164" fontId="5" fillId="0" borderId="10" xfId="29" applyNumberFormat="1" applyFont="1" applyBorder="1" applyAlignment="1">
      <alignment horizontal="right" vertical="center"/>
    </xf>
    <xf numFmtId="164" fontId="5" fillId="0" borderId="15" xfId="29" applyNumberFormat="1" applyFont="1" applyBorder="1" applyAlignment="1">
      <alignment horizontal="center" vertical="center" wrapText="1"/>
    </xf>
    <xf numFmtId="14" fontId="5" fillId="0" borderId="15" xfId="29" applyNumberFormat="1" applyFont="1" applyBorder="1" applyAlignment="1">
      <alignment horizontal="center" vertical="center" wrapText="1"/>
    </xf>
    <xf numFmtId="164" fontId="5" fillId="0" borderId="15" xfId="29" applyNumberFormat="1" applyFont="1" applyBorder="1" applyAlignment="1">
      <alignment horizontal="right" vertical="center" wrapText="1"/>
    </xf>
    <xf numFmtId="170" fontId="51" fillId="0" borderId="0" xfId="29" applyFont="1" applyFill="1" applyAlignment="1">
      <alignment horizontal="left" vertical="center" wrapText="1"/>
    </xf>
    <xf numFmtId="170" fontId="51" fillId="0" borderId="0" xfId="29" applyFont="1" applyFill="1" applyAlignment="1">
      <alignment horizontal="center" vertical="center"/>
    </xf>
    <xf numFmtId="170" fontId="51" fillId="0" borderId="0" xfId="29" applyFont="1" applyFill="1" applyAlignment="1">
      <alignment horizontal="center"/>
    </xf>
    <xf numFmtId="170" fontId="51" fillId="0" borderId="0" xfId="29" applyFont="1" applyFill="1" applyAlignment="1">
      <alignment horizontal="left" wrapText="1"/>
    </xf>
    <xf numFmtId="0" fontId="19" fillId="0" borderId="0" xfId="4" applyFont="1"/>
    <xf numFmtId="0" fontId="5" fillId="0" borderId="0" xfId="4" applyFont="1" applyAlignment="1">
      <alignment horizontal="center"/>
    </xf>
    <xf numFmtId="0" fontId="7" fillId="0" borderId="0" xfId="4" applyFont="1" applyAlignment="1">
      <alignment vertical="top"/>
    </xf>
    <xf numFmtId="0" fontId="7" fillId="0" borderId="0" xfId="4" applyFont="1" applyAlignment="1">
      <alignment horizontal="left" vertical="top"/>
    </xf>
    <xf numFmtId="0" fontId="7" fillId="0" borderId="1" xfId="4" applyFont="1" applyBorder="1" applyAlignment="1">
      <alignment vertical="top"/>
    </xf>
    <xf numFmtId="164" fontId="7" fillId="0" borderId="0" xfId="4" applyNumberFormat="1" applyFont="1" applyAlignment="1">
      <alignment vertical="top"/>
    </xf>
    <xf numFmtId="0" fontId="5" fillId="0" borderId="0" xfId="4" applyFont="1" applyAlignment="1">
      <alignment vertical="center"/>
    </xf>
    <xf numFmtId="0" fontId="7" fillId="0" borderId="5" xfId="4" applyFont="1" applyBorder="1" applyAlignment="1">
      <alignment horizontal="center" vertical="top" wrapText="1"/>
    </xf>
    <xf numFmtId="0" fontId="7" fillId="0" borderId="6" xfId="4" applyFont="1" applyBorder="1" applyAlignment="1">
      <alignment horizontal="center" vertical="top" wrapText="1"/>
    </xf>
    <xf numFmtId="0" fontId="7" fillId="0" borderId="9" xfId="4" applyFont="1" applyBorder="1" applyAlignment="1">
      <alignment horizontal="center" vertical="center"/>
    </xf>
    <xf numFmtId="164" fontId="7" fillId="0" borderId="7" xfId="4" applyNumberFormat="1" applyFont="1" applyBorder="1" applyAlignment="1">
      <alignment horizontal="center" vertical="center"/>
    </xf>
    <xf numFmtId="0" fontId="7" fillId="0" borderId="7" xfId="4" applyFont="1" applyBorder="1" applyAlignment="1">
      <alignment horizontal="center" vertical="center"/>
    </xf>
    <xf numFmtId="0" fontId="7" fillId="0" borderId="7" xfId="4" applyFont="1" applyBorder="1" applyAlignment="1">
      <alignment horizontal="center" vertical="top" wrapText="1"/>
    </xf>
    <xf numFmtId="0" fontId="7" fillId="0" borderId="7" xfId="4" applyFont="1" applyBorder="1" applyAlignment="1">
      <alignment horizontal="center" vertical="top"/>
    </xf>
    <xf numFmtId="0" fontId="7" fillId="0" borderId="9" xfId="4" applyFont="1" applyBorder="1" applyAlignment="1">
      <alignment horizontal="center" vertical="top"/>
    </xf>
    <xf numFmtId="0" fontId="7" fillId="0" borderId="8" xfId="4" applyFont="1" applyBorder="1" applyAlignment="1">
      <alignment horizontal="center" vertical="top"/>
    </xf>
    <xf numFmtId="0" fontId="5" fillId="0" borderId="8" xfId="4" applyFont="1" applyBorder="1" applyAlignment="1">
      <alignment horizontal="center" vertical="center"/>
    </xf>
    <xf numFmtId="0" fontId="5" fillId="0" borderId="0" xfId="4" applyFont="1" applyBorder="1" applyAlignment="1">
      <alignment horizontal="center"/>
    </xf>
    <xf numFmtId="0" fontId="5" fillId="0" borderId="0" xfId="4" applyFont="1" applyBorder="1" applyAlignment="1">
      <alignment horizontal="left"/>
    </xf>
    <xf numFmtId="0" fontId="16" fillId="0" borderId="0" xfId="4" applyFont="1" applyFill="1" applyBorder="1" applyAlignment="1">
      <alignment horizontal="left" vertical="top" wrapText="1"/>
    </xf>
    <xf numFmtId="0" fontId="5" fillId="0" borderId="0" xfId="35" quotePrefix="1" applyFont="1" applyAlignment="1">
      <alignment horizontal="center" vertical="top"/>
    </xf>
    <xf numFmtId="0" fontId="5" fillId="0" borderId="0" xfId="9" applyFont="1" applyFill="1" applyBorder="1" applyAlignment="1">
      <alignment vertical="top" wrapText="1"/>
    </xf>
    <xf numFmtId="0" fontId="5" fillId="0" borderId="0" xfId="9" applyFont="1" applyFill="1" applyBorder="1" applyAlignment="1">
      <alignment horizontal="center" vertical="top" wrapText="1"/>
    </xf>
    <xf numFmtId="0" fontId="5" fillId="0" borderId="0" xfId="9" applyFont="1" applyBorder="1" applyAlignment="1">
      <alignment horizontal="center" vertical="top" wrapText="1"/>
    </xf>
    <xf numFmtId="17" fontId="5" fillId="0" borderId="0" xfId="9" quotePrefix="1" applyNumberFormat="1" applyFont="1" applyBorder="1" applyAlignment="1">
      <alignment horizontal="center" vertical="top" wrapText="1"/>
    </xf>
    <xf numFmtId="164" fontId="5" fillId="0" borderId="0" xfId="9" applyNumberFormat="1" applyFont="1" applyFill="1" applyBorder="1" applyAlignment="1">
      <alignment horizontal="right" vertical="top" wrapText="1"/>
    </xf>
    <xf numFmtId="164" fontId="5" fillId="0" borderId="0" xfId="9" applyNumberFormat="1" applyFont="1" applyFill="1" applyAlignment="1" applyProtection="1">
      <alignment horizontal="right" vertical="top" wrapText="1"/>
    </xf>
    <xf numFmtId="1" fontId="5" fillId="0" borderId="0" xfId="9" applyNumberFormat="1" applyFont="1" applyFill="1" applyBorder="1" applyAlignment="1">
      <alignment horizontal="center" vertical="top" wrapText="1"/>
    </xf>
    <xf numFmtId="0" fontId="5" fillId="0" borderId="0" xfId="10" applyFont="1" applyBorder="1" applyAlignment="1">
      <alignment horizontal="center" vertical="top"/>
    </xf>
    <xf numFmtId="0" fontId="5" fillId="0" borderId="0" xfId="9" applyFont="1" applyBorder="1" applyAlignment="1">
      <alignment horizontal="center" vertical="center" wrapText="1"/>
    </xf>
    <xf numFmtId="0" fontId="5" fillId="0" borderId="10" xfId="4" applyFont="1" applyBorder="1" applyAlignment="1">
      <alignment horizontal="left" vertical="center" wrapText="1"/>
    </xf>
    <xf numFmtId="0" fontId="5" fillId="0" borderId="10" xfId="4" applyFont="1" applyBorder="1" applyAlignment="1">
      <alignment horizontal="center" vertical="center" wrapText="1"/>
    </xf>
    <xf numFmtId="164" fontId="5" fillId="0" borderId="10" xfId="4" applyNumberFormat="1" applyFont="1" applyBorder="1" applyAlignment="1">
      <alignment vertical="center" wrapText="1"/>
    </xf>
    <xf numFmtId="0" fontId="19" fillId="0" borderId="0" xfId="4" applyFont="1" applyAlignment="1">
      <alignment horizontal="left" vertical="top" wrapText="1"/>
    </xf>
    <xf numFmtId="164" fontId="19" fillId="0" borderId="0" xfId="4" applyNumberFormat="1" applyFont="1" applyAlignment="1">
      <alignment vertical="top" wrapText="1"/>
    </xf>
    <xf numFmtId="0" fontId="19" fillId="0" borderId="0" xfId="4" applyFont="1" applyAlignment="1"/>
    <xf numFmtId="164" fontId="19" fillId="0" borderId="0" xfId="4" applyNumberFormat="1" applyFont="1" applyAlignment="1"/>
    <xf numFmtId="0" fontId="19" fillId="0" borderId="0" xfId="4" applyFont="1" applyAlignment="1">
      <alignment horizontal="left"/>
    </xf>
    <xf numFmtId="0" fontId="5" fillId="0" borderId="15" xfId="4" applyFont="1" applyBorder="1" applyAlignment="1">
      <alignment horizontal="left" vertical="center" wrapText="1"/>
    </xf>
    <xf numFmtId="0" fontId="5" fillId="0" borderId="15" xfId="4" applyFont="1" applyBorder="1" applyAlignment="1">
      <alignment horizontal="center" vertical="center" wrapText="1"/>
    </xf>
    <xf numFmtId="164" fontId="5" fillId="0" borderId="15" xfId="4" applyNumberFormat="1" applyFont="1" applyBorder="1" applyAlignment="1">
      <alignment vertical="center" wrapText="1"/>
    </xf>
    <xf numFmtId="0" fontId="24" fillId="0" borderId="0" xfId="20" applyFont="1" applyAlignment="1">
      <alignment horizontal="center" vertical="center" wrapText="1"/>
    </xf>
    <xf numFmtId="0" fontId="5" fillId="0" borderId="0" xfId="20" applyFont="1" applyAlignment="1">
      <alignment horizontal="center" vertical="center" wrapText="1"/>
    </xf>
    <xf numFmtId="0" fontId="16" fillId="0" borderId="0" xfId="20" applyFont="1" applyFill="1" applyBorder="1" applyAlignment="1">
      <alignment vertical="top" wrapText="1"/>
    </xf>
    <xf numFmtId="0" fontId="6" fillId="0" borderId="0" xfId="10" applyFont="1" applyAlignment="1">
      <alignment horizontal="center" vertical="top"/>
    </xf>
    <xf numFmtId="0" fontId="5" fillId="0" borderId="0" xfId="20" applyFont="1" applyAlignment="1">
      <alignment vertical="top" wrapText="1"/>
    </xf>
    <xf numFmtId="0" fontId="5" fillId="0" borderId="0" xfId="20" applyFont="1" applyAlignment="1">
      <alignment horizontal="center" vertical="top" wrapText="1"/>
    </xf>
    <xf numFmtId="17" fontId="5" fillId="0" borderId="0" xfId="20" quotePrefix="1" applyNumberFormat="1" applyFont="1" applyAlignment="1">
      <alignment horizontal="center" vertical="top" wrapText="1"/>
    </xf>
    <xf numFmtId="164" fontId="5" fillId="0" borderId="0" xfId="20" applyNumberFormat="1" applyFont="1" applyAlignment="1">
      <alignment horizontal="right" vertical="top" wrapText="1"/>
    </xf>
    <xf numFmtId="164" fontId="5" fillId="0" borderId="0" xfId="23" applyNumberFormat="1" applyFont="1" applyFill="1" applyAlignment="1">
      <alignment horizontal="right" vertical="top" wrapText="1"/>
    </xf>
    <xf numFmtId="0" fontId="6" fillId="0" borderId="0" xfId="10" applyFont="1" applyBorder="1" applyAlignment="1">
      <alignment horizontal="center" vertical="top"/>
    </xf>
    <xf numFmtId="0" fontId="6" fillId="0" borderId="0" xfId="20" applyFont="1" applyFill="1" applyBorder="1" applyAlignment="1">
      <alignment horizontal="center" vertical="center" wrapText="1"/>
    </xf>
    <xf numFmtId="0" fontId="5" fillId="0" borderId="15" xfId="20" applyFont="1" applyFill="1" applyBorder="1" applyAlignment="1">
      <alignment vertical="center"/>
    </xf>
    <xf numFmtId="0" fontId="5" fillId="0" borderId="15" xfId="20" applyFont="1" applyFill="1" applyBorder="1" applyAlignment="1">
      <alignment vertical="center" wrapText="1"/>
    </xf>
    <xf numFmtId="0" fontId="59" fillId="0" borderId="0" xfId="17" applyFont="1" applyFill="1"/>
    <xf numFmtId="0" fontId="59" fillId="0" borderId="0" xfId="17" applyFont="1" applyFill="1" applyBorder="1"/>
    <xf numFmtId="0" fontId="19" fillId="0" borderId="0" xfId="17" applyFont="1" applyFill="1" applyAlignment="1">
      <alignment horizontal="center" vertical="center"/>
    </xf>
    <xf numFmtId="0" fontId="5" fillId="0" borderId="0" xfId="17" applyFont="1" applyFill="1" applyAlignment="1">
      <alignment horizontal="center" vertical="center"/>
    </xf>
    <xf numFmtId="0" fontId="5" fillId="0" borderId="1" xfId="17" applyFont="1" applyFill="1" applyBorder="1" applyAlignment="1">
      <alignment vertical="center"/>
    </xf>
    <xf numFmtId="0" fontId="5" fillId="0" borderId="1" xfId="17" applyFont="1" applyFill="1" applyBorder="1" applyAlignment="1">
      <alignment horizontal="center" vertical="center"/>
    </xf>
    <xf numFmtId="0" fontId="5" fillId="0" borderId="1" xfId="17" applyFont="1" applyFill="1" applyBorder="1" applyAlignment="1">
      <alignment horizontal="center" vertical="center"/>
    </xf>
    <xf numFmtId="0" fontId="34" fillId="0" borderId="0" xfId="17" applyFont="1" applyFill="1" applyBorder="1"/>
    <xf numFmtId="0" fontId="59" fillId="0" borderId="0" xfId="17" applyFont="1" applyFill="1" applyAlignment="1">
      <alignment vertical="center"/>
    </xf>
    <xf numFmtId="1" fontId="7" fillId="0" borderId="0" xfId="17" applyNumberFormat="1" applyFont="1" applyFill="1" applyAlignment="1">
      <alignment horizontal="center" vertical="center"/>
    </xf>
    <xf numFmtId="1" fontId="7" fillId="0" borderId="0" xfId="17" applyNumberFormat="1" applyFont="1" applyAlignment="1">
      <alignment horizontal="center" vertical="center"/>
    </xf>
    <xf numFmtId="0" fontId="29" fillId="0" borderId="0" xfId="17" applyFont="1"/>
    <xf numFmtId="0" fontId="7" fillId="0" borderId="0" xfId="17" applyFont="1"/>
    <xf numFmtId="0" fontId="7" fillId="0" borderId="0" xfId="17" applyFont="1" applyAlignment="1">
      <alignment horizontal="left"/>
    </xf>
    <xf numFmtId="1" fontId="7" fillId="0" borderId="0" xfId="17" applyNumberFormat="1" applyFont="1" applyFill="1" applyBorder="1" applyAlignment="1">
      <alignment horizontal="center" vertical="center"/>
    </xf>
    <xf numFmtId="0" fontId="16" fillId="0" borderId="0" xfId="17" applyFont="1" applyAlignment="1">
      <alignment vertical="top" wrapText="1"/>
    </xf>
    <xf numFmtId="0" fontId="7" fillId="0" borderId="0" xfId="17" applyFont="1" applyAlignment="1">
      <alignment horizontal="center" vertical="center"/>
    </xf>
    <xf numFmtId="172" fontId="7" fillId="0" borderId="0" xfId="17" applyNumberFormat="1" applyFont="1" applyAlignment="1">
      <alignment horizontal="center" vertical="center"/>
    </xf>
    <xf numFmtId="1" fontId="5" fillId="0" borderId="0" xfId="9" applyNumberFormat="1" applyFont="1" applyFill="1" applyAlignment="1">
      <alignment vertical="top"/>
    </xf>
    <xf numFmtId="1" fontId="5" fillId="0" borderId="0" xfId="9" applyNumberFormat="1" applyFont="1" applyAlignment="1">
      <alignment vertical="top"/>
    </xf>
    <xf numFmtId="0" fontId="5" fillId="0" borderId="0" xfId="9" applyFont="1" applyAlignment="1">
      <alignment vertical="top"/>
    </xf>
    <xf numFmtId="0" fontId="32" fillId="0" borderId="0" xfId="9" applyFont="1" applyFill="1" applyAlignment="1">
      <alignment vertical="top"/>
    </xf>
    <xf numFmtId="0" fontId="5" fillId="0" borderId="0" xfId="9" applyFont="1" applyAlignment="1">
      <alignment horizontal="left" vertical="top" wrapText="1"/>
    </xf>
    <xf numFmtId="0" fontId="5" fillId="0" borderId="0" xfId="9" applyFont="1" applyAlignment="1">
      <alignment horizontal="center" vertical="top" wrapText="1"/>
    </xf>
    <xf numFmtId="0" fontId="5" fillId="0" borderId="0" xfId="9" quotePrefix="1" applyFont="1" applyAlignment="1">
      <alignment horizontal="center" vertical="top" wrapText="1"/>
    </xf>
    <xf numFmtId="164" fontId="5" fillId="0" borderId="0" xfId="9" applyNumberFormat="1" applyFont="1" applyAlignment="1">
      <alignment horizontal="right" vertical="top" wrapText="1"/>
    </xf>
    <xf numFmtId="164" fontId="5" fillId="0" borderId="0" xfId="9" applyNumberFormat="1" applyFont="1" applyAlignment="1">
      <alignment horizontal="right" vertical="top"/>
    </xf>
    <xf numFmtId="164" fontId="5" fillId="0" borderId="0" xfId="9" quotePrefix="1" applyNumberFormat="1" applyFont="1" applyAlignment="1">
      <alignment horizontal="right" vertical="top"/>
    </xf>
    <xf numFmtId="0" fontId="5" fillId="0" borderId="0" xfId="9" applyFont="1" applyFill="1" applyBorder="1" applyAlignment="1">
      <alignment vertical="top"/>
    </xf>
    <xf numFmtId="0" fontId="5" fillId="0" borderId="0" xfId="17" applyFont="1" applyAlignment="1">
      <alignment horizontal="left" vertical="top" wrapText="1"/>
    </xf>
    <xf numFmtId="165" fontId="5" fillId="0" borderId="0" xfId="36" applyNumberFormat="1" applyFont="1" applyAlignment="1">
      <alignment horizontal="right" vertical="top"/>
    </xf>
    <xf numFmtId="166" fontId="5" fillId="0" borderId="0" xfId="9" applyNumberFormat="1" applyFont="1" applyAlignment="1">
      <alignment horizontal="right" vertical="top" wrapText="1"/>
    </xf>
    <xf numFmtId="164" fontId="5" fillId="0" borderId="0" xfId="17" applyNumberFormat="1" applyFont="1" applyAlignment="1">
      <alignment horizontal="left" vertical="top" wrapText="1"/>
    </xf>
    <xf numFmtId="0" fontId="5" fillId="0" borderId="0" xfId="9" applyFont="1" applyAlignment="1">
      <alignment horizontal="center" vertical="top"/>
    </xf>
    <xf numFmtId="164" fontId="5" fillId="0" borderId="10" xfId="17" applyNumberFormat="1" applyFont="1" applyBorder="1" applyAlignment="1">
      <alignment horizontal="left" vertical="center"/>
    </xf>
    <xf numFmtId="0" fontId="5" fillId="0" borderId="10" xfId="9" applyFont="1" applyBorder="1" applyAlignment="1">
      <alignment horizontal="center" vertical="center"/>
    </xf>
    <xf numFmtId="164" fontId="5" fillId="0" borderId="10" xfId="9" applyNumberFormat="1" applyFont="1" applyBorder="1" applyAlignment="1">
      <alignment horizontal="right" vertical="center"/>
    </xf>
    <xf numFmtId="0" fontId="59" fillId="0" borderId="0" xfId="17" applyFont="1" applyFill="1" applyBorder="1" applyAlignment="1">
      <alignment vertical="center"/>
    </xf>
    <xf numFmtId="164" fontId="5" fillId="0" borderId="0" xfId="17" applyNumberFormat="1" applyFont="1" applyAlignment="1">
      <alignment horizontal="left" vertical="center"/>
    </xf>
    <xf numFmtId="0" fontId="5" fillId="0" borderId="0" xfId="9" applyFont="1" applyAlignment="1">
      <alignment horizontal="center" vertical="center"/>
    </xf>
    <xf numFmtId="164" fontId="5" fillId="0" borderId="0" xfId="9" applyNumberFormat="1" applyFont="1" applyAlignment="1">
      <alignment horizontal="right" vertical="center"/>
    </xf>
    <xf numFmtId="0" fontId="16" fillId="0" borderId="0" xfId="17" applyFont="1" applyAlignment="1">
      <alignment horizontal="left" vertical="top" wrapText="1"/>
    </xf>
    <xf numFmtId="17" fontId="5" fillId="0" borderId="0" xfId="9" quotePrefix="1" applyNumberFormat="1" applyFont="1" applyAlignment="1">
      <alignment horizontal="center" vertical="top" wrapText="1"/>
    </xf>
    <xf numFmtId="0" fontId="32" fillId="0" borderId="0" xfId="17" applyFont="1" applyFill="1" applyBorder="1" applyAlignment="1">
      <alignment vertical="center"/>
    </xf>
    <xf numFmtId="1" fontId="5" fillId="0" borderId="0" xfId="17" applyNumberFormat="1" applyFont="1" applyAlignment="1">
      <alignment vertical="center"/>
    </xf>
    <xf numFmtId="0" fontId="5" fillId="0" borderId="10" xfId="17" applyFont="1" applyBorder="1" applyAlignment="1">
      <alignment horizontal="left" vertical="center"/>
    </xf>
    <xf numFmtId="17" fontId="5" fillId="0" borderId="10" xfId="9" applyNumberFormat="1" applyFont="1" applyBorder="1" applyAlignment="1">
      <alignment horizontal="center" vertical="center"/>
    </xf>
    <xf numFmtId="0" fontId="5" fillId="0" borderId="10" xfId="37" applyFont="1" applyBorder="1" applyAlignment="1">
      <alignment horizontal="left" vertical="center"/>
    </xf>
    <xf numFmtId="1" fontId="5" fillId="0" borderId="0" xfId="17" applyNumberFormat="1" applyFont="1" applyAlignment="1">
      <alignment vertical="top"/>
    </xf>
    <xf numFmtId="164" fontId="5" fillId="0" borderId="0" xfId="17" applyNumberFormat="1" applyFont="1" applyAlignment="1">
      <alignment horizontal="left" vertical="top"/>
    </xf>
    <xf numFmtId="1" fontId="5" fillId="0" borderId="0" xfId="9" applyNumberFormat="1" applyFont="1" applyAlignment="1">
      <alignment horizontal="left" vertical="top"/>
    </xf>
    <xf numFmtId="0" fontId="16" fillId="0" borderId="0" xfId="9" applyFont="1" applyAlignment="1">
      <alignment horizontal="left" vertical="top"/>
    </xf>
    <xf numFmtId="1" fontId="5" fillId="0" borderId="0" xfId="17" applyNumberFormat="1" applyFont="1" applyAlignment="1">
      <alignment horizontal="center" vertical="top"/>
    </xf>
    <xf numFmtId="0" fontId="5" fillId="0" borderId="0" xfId="17" applyFont="1" applyAlignment="1">
      <alignment horizontal="center" vertical="top"/>
    </xf>
    <xf numFmtId="164" fontId="5" fillId="0" borderId="0" xfId="17" applyNumberFormat="1" applyFont="1" applyAlignment="1">
      <alignment horizontal="right" vertical="top"/>
    </xf>
    <xf numFmtId="0" fontId="7" fillId="0" borderId="0" xfId="17" applyFont="1" applyFill="1" applyBorder="1"/>
    <xf numFmtId="49" fontId="5" fillId="0" borderId="0" xfId="17" applyNumberFormat="1" applyFont="1" applyAlignment="1">
      <alignment horizontal="left" vertical="top" wrapText="1"/>
    </xf>
    <xf numFmtId="164" fontId="5" fillId="0" borderId="0" xfId="38" applyNumberFormat="1" applyFont="1" applyFill="1" applyBorder="1" applyAlignment="1">
      <alignment horizontal="right" vertical="top"/>
    </xf>
    <xf numFmtId="164" fontId="6" fillId="0" borderId="0" xfId="9" applyNumberFormat="1" applyFont="1" applyAlignment="1">
      <alignment horizontal="right" vertical="top"/>
    </xf>
    <xf numFmtId="0" fontId="5" fillId="0" borderId="0" xfId="17" applyFont="1" applyAlignment="1">
      <alignment horizontal="right" vertical="top" wrapText="1"/>
    </xf>
    <xf numFmtId="164" fontId="5" fillId="0" borderId="0" xfId="17" applyNumberFormat="1" applyFont="1" applyAlignment="1">
      <alignment horizontal="right" vertical="top" wrapText="1"/>
    </xf>
    <xf numFmtId="0" fontId="7" fillId="0" borderId="0" xfId="17" applyFont="1" applyFill="1" applyBorder="1" applyAlignment="1">
      <alignment vertical="center"/>
    </xf>
    <xf numFmtId="1" fontId="5" fillId="0" borderId="0" xfId="17" applyNumberFormat="1" applyFont="1" applyAlignment="1">
      <alignment horizontal="center" vertical="center"/>
    </xf>
    <xf numFmtId="0" fontId="5" fillId="0" borderId="10" xfId="17" applyFont="1" applyBorder="1" applyAlignment="1">
      <alignment vertical="center"/>
    </xf>
    <xf numFmtId="164" fontId="5" fillId="0" borderId="10" xfId="17" applyNumberFormat="1" applyFont="1" applyBorder="1" applyAlignment="1">
      <alignment horizontal="right" vertical="center" wrapText="1"/>
    </xf>
    <xf numFmtId="0" fontId="5" fillId="0" borderId="0" xfId="17" applyFont="1" applyAlignment="1">
      <alignment horizontal="left" vertical="top"/>
    </xf>
    <xf numFmtId="0" fontId="5" fillId="0" borderId="0" xfId="17" applyFont="1" applyAlignment="1">
      <alignment vertical="top"/>
    </xf>
    <xf numFmtId="0" fontId="5" fillId="0" borderId="0" xfId="35" applyFont="1" applyAlignment="1">
      <alignment horizontal="center" vertical="center"/>
    </xf>
    <xf numFmtId="0" fontId="5" fillId="0" borderId="17" xfId="37" applyFont="1" applyBorder="1" applyAlignment="1">
      <alignment horizontal="left" vertical="center"/>
    </xf>
    <xf numFmtId="0" fontId="5" fillId="0" borderId="17" xfId="17" applyFont="1" applyBorder="1" applyAlignment="1">
      <alignment vertical="center"/>
    </xf>
    <xf numFmtId="164" fontId="5" fillId="0" borderId="17" xfId="17" applyNumberFormat="1" applyFont="1" applyBorder="1" applyAlignment="1">
      <alignment horizontal="right" vertical="center" wrapText="1"/>
    </xf>
    <xf numFmtId="1" fontId="5" fillId="0" borderId="0" xfId="9" applyNumberFormat="1" applyFont="1" applyFill="1" applyBorder="1" applyAlignment="1">
      <alignment vertical="center"/>
    </xf>
    <xf numFmtId="1" fontId="60" fillId="0" borderId="0" xfId="9" applyNumberFormat="1" applyFont="1" applyAlignment="1">
      <alignment horizontal="left" vertical="top"/>
    </xf>
    <xf numFmtId="0" fontId="16" fillId="0" borderId="0" xfId="9" applyFont="1" applyAlignment="1">
      <alignment horizontal="left" vertical="top" wrapText="1"/>
    </xf>
    <xf numFmtId="0" fontId="5" fillId="0" borderId="0" xfId="17" applyFont="1" applyAlignment="1">
      <alignment horizontal="left" vertical="top" wrapText="1" readingOrder="1"/>
    </xf>
    <xf numFmtId="164" fontId="5" fillId="0" borderId="1" xfId="9" applyNumberFormat="1" applyFont="1" applyBorder="1" applyAlignment="1">
      <alignment horizontal="right" vertical="top" wrapText="1"/>
    </xf>
    <xf numFmtId="1" fontId="32" fillId="0" borderId="0" xfId="17" applyNumberFormat="1" applyFont="1" applyFill="1" applyBorder="1" applyAlignment="1">
      <alignment horizontal="center" vertical="center"/>
    </xf>
    <xf numFmtId="1" fontId="5" fillId="0" borderId="0" xfId="9" applyNumberFormat="1" applyFont="1" applyAlignment="1">
      <alignment vertical="center"/>
    </xf>
    <xf numFmtId="0" fontId="5" fillId="0" borderId="10" xfId="9" applyFont="1" applyBorder="1" applyAlignment="1">
      <alignment horizontal="left" vertical="center"/>
    </xf>
    <xf numFmtId="0" fontId="5" fillId="0" borderId="10" xfId="9" applyFont="1" applyBorder="1" applyAlignment="1">
      <alignment vertical="center"/>
    </xf>
    <xf numFmtId="164" fontId="5" fillId="0" borderId="10" xfId="9" applyNumberFormat="1" applyFont="1" applyBorder="1" applyAlignment="1">
      <alignment horizontal="right" vertical="center" wrapText="1"/>
    </xf>
    <xf numFmtId="1" fontId="59" fillId="0" borderId="0" xfId="17" applyNumberFormat="1" applyFont="1" applyFill="1" applyBorder="1" applyAlignment="1">
      <alignment horizontal="center" vertical="top"/>
    </xf>
    <xf numFmtId="0" fontId="5" fillId="0" borderId="15" xfId="9" applyFont="1" applyBorder="1" applyAlignment="1">
      <alignment horizontal="left" vertical="center"/>
    </xf>
    <xf numFmtId="0" fontId="5" fillId="0" borderId="15" xfId="9" applyFont="1" applyBorder="1" applyAlignment="1">
      <alignment vertical="center"/>
    </xf>
    <xf numFmtId="164" fontId="5" fillId="0" borderId="15" xfId="9" applyNumberFormat="1" applyFont="1" applyBorder="1" applyAlignment="1">
      <alignment horizontal="right" vertical="center" wrapText="1"/>
    </xf>
    <xf numFmtId="1" fontId="7" fillId="0" borderId="0" xfId="17" applyNumberFormat="1" applyFont="1" applyFill="1" applyBorder="1" applyAlignment="1">
      <alignment horizontal="center" vertical="top"/>
    </xf>
    <xf numFmtId="0" fontId="59" fillId="0" borderId="0" xfId="17" applyFont="1" applyFill="1" applyBorder="1" applyAlignment="1">
      <alignment vertical="top"/>
    </xf>
    <xf numFmtId="172" fontId="59" fillId="0" borderId="0" xfId="17" applyNumberFormat="1" applyFont="1" applyFill="1" applyBorder="1" applyAlignment="1">
      <alignment vertical="top"/>
    </xf>
    <xf numFmtId="164" fontId="59" fillId="0" borderId="0" xfId="17" applyNumberFormat="1" applyFont="1" applyFill="1" applyBorder="1" applyAlignment="1">
      <alignment vertical="top"/>
    </xf>
    <xf numFmtId="1" fontId="59" fillId="0" borderId="0" xfId="17" applyNumberFormat="1" applyFont="1" applyFill="1" applyBorder="1" applyAlignment="1">
      <alignment horizontal="center" vertical="center"/>
    </xf>
    <xf numFmtId="172" fontId="59" fillId="0" borderId="0" xfId="17" applyNumberFormat="1" applyFont="1" applyFill="1" applyBorder="1"/>
    <xf numFmtId="1" fontId="59" fillId="0" borderId="0" xfId="17" applyNumberFormat="1" applyFont="1" applyFill="1" applyAlignment="1">
      <alignment horizontal="center" vertical="center"/>
    </xf>
    <xf numFmtId="172" fontId="59" fillId="0" borderId="0" xfId="17" applyNumberFormat="1" applyFont="1" applyFill="1"/>
    <xf numFmtId="0" fontId="8" fillId="0" borderId="0" xfId="37" applyFont="1"/>
    <xf numFmtId="0" fontId="5" fillId="0" borderId="0" xfId="37" applyFont="1"/>
    <xf numFmtId="0" fontId="5" fillId="0" borderId="1" xfId="37" applyFont="1" applyBorder="1"/>
    <xf numFmtId="0" fontId="5" fillId="0" borderId="0" xfId="37" applyFont="1" applyBorder="1"/>
    <xf numFmtId="164" fontId="5" fillId="0" borderId="0" xfId="37" applyNumberFormat="1" applyFont="1"/>
    <xf numFmtId="0" fontId="8" fillId="0" borderId="0" xfId="37" applyFont="1" applyAlignment="1">
      <alignment horizontal="center"/>
    </xf>
    <xf numFmtId="0" fontId="5" fillId="0" borderId="5" xfId="37" applyFont="1" applyBorder="1" applyAlignment="1">
      <alignment horizontal="center" vertical="center" wrapText="1"/>
    </xf>
    <xf numFmtId="0" fontId="5" fillId="0" borderId="6" xfId="37" applyFont="1" applyBorder="1" applyAlignment="1">
      <alignment horizontal="center" vertical="center" wrapText="1"/>
    </xf>
    <xf numFmtId="0" fontId="5" fillId="0" borderId="9" xfId="37" applyFont="1" applyBorder="1" applyAlignment="1">
      <alignment horizontal="center" vertical="center"/>
    </xf>
    <xf numFmtId="0" fontId="5" fillId="0" borderId="7" xfId="37" applyFont="1" applyBorder="1" applyAlignment="1">
      <alignment horizontal="center" vertical="center"/>
    </xf>
    <xf numFmtId="0" fontId="5" fillId="0" borderId="7" xfId="37" applyFont="1" applyBorder="1" applyAlignment="1">
      <alignment horizontal="center"/>
    </xf>
    <xf numFmtId="0" fontId="5" fillId="0" borderId="9" xfId="37" applyFont="1" applyBorder="1" applyAlignment="1">
      <alignment horizontal="center"/>
    </xf>
    <xf numFmtId="0" fontId="5" fillId="0" borderId="8" xfId="37" applyFont="1" applyBorder="1" applyAlignment="1">
      <alignment horizontal="center"/>
    </xf>
    <xf numFmtId="0" fontId="5" fillId="0" borderId="0" xfId="37" applyFont="1" applyBorder="1" applyAlignment="1">
      <alignment horizontal="center"/>
    </xf>
    <xf numFmtId="0" fontId="16" fillId="0" borderId="0" xfId="9" applyFont="1" applyBorder="1" applyAlignment="1">
      <alignment horizontal="left" vertical="top" wrapText="1"/>
    </xf>
    <xf numFmtId="0" fontId="5" fillId="0" borderId="0" xfId="26" applyFont="1" applyAlignment="1">
      <alignment horizontal="center" vertical="top" wrapText="1"/>
    </xf>
    <xf numFmtId="0" fontId="5" fillId="0" borderId="0" xfId="9" applyFont="1" applyAlignment="1">
      <alignment horizontal="justify" vertical="top" wrapText="1"/>
    </xf>
    <xf numFmtId="49" fontId="5" fillId="0" borderId="0" xfId="9" applyNumberFormat="1" applyFont="1" applyAlignment="1">
      <alignment horizontal="center" vertical="top" wrapText="1"/>
    </xf>
    <xf numFmtId="165" fontId="5" fillId="0" borderId="0" xfId="9" applyNumberFormat="1" applyFont="1" applyAlignment="1">
      <alignment vertical="top"/>
    </xf>
    <xf numFmtId="164" fontId="5" fillId="0" borderId="0" xfId="9" applyNumberFormat="1" applyFont="1" applyFill="1" applyAlignment="1" applyProtection="1">
      <alignment vertical="top" wrapText="1"/>
    </xf>
    <xf numFmtId="0" fontId="5" fillId="0" borderId="10" xfId="9" applyFont="1" applyFill="1" applyBorder="1" applyAlignment="1" applyProtection="1">
      <alignment vertical="center"/>
    </xf>
    <xf numFmtId="164" fontId="5" fillId="0" borderId="10" xfId="9" applyNumberFormat="1" applyFont="1" applyFill="1" applyBorder="1" applyAlignment="1" applyProtection="1">
      <alignment vertical="center" wrapText="1"/>
    </xf>
    <xf numFmtId="0" fontId="8" fillId="0" borderId="0" xfId="37" applyFont="1" applyAlignment="1">
      <alignment vertical="center"/>
    </xf>
    <xf numFmtId="0" fontId="8" fillId="0" borderId="0" xfId="37" applyFont="1" applyBorder="1"/>
    <xf numFmtId="164" fontId="61" fillId="0" borderId="0" xfId="37" applyNumberFormat="1" applyFont="1"/>
    <xf numFmtId="164" fontId="8" fillId="0" borderId="0" xfId="37" applyNumberFormat="1" applyFont="1"/>
    <xf numFmtId="49" fontId="5" fillId="0" borderId="0" xfId="9" applyNumberFormat="1" applyFont="1" applyBorder="1" applyAlignment="1">
      <alignment horizontal="center" vertical="top" wrapText="1"/>
    </xf>
    <xf numFmtId="165" fontId="5" fillId="0" borderId="0" xfId="9" applyNumberFormat="1" applyFont="1" applyBorder="1" applyAlignment="1">
      <alignment vertical="top"/>
    </xf>
    <xf numFmtId="164" fontId="5" fillId="0" borderId="0" xfId="9" applyNumberFormat="1" applyFont="1" applyFill="1" applyBorder="1" applyAlignment="1" applyProtection="1">
      <alignment vertical="top" wrapText="1"/>
    </xf>
    <xf numFmtId="164" fontId="5" fillId="0" borderId="0" xfId="9" applyNumberFormat="1" applyFont="1" applyFill="1" applyBorder="1" applyAlignment="1">
      <alignment vertical="top" wrapText="1"/>
    </xf>
    <xf numFmtId="0" fontId="5" fillId="0" borderId="0" xfId="9" applyFont="1" applyBorder="1" applyAlignment="1">
      <alignment horizontal="left" vertical="top" wrapText="1"/>
    </xf>
    <xf numFmtId="0" fontId="5" fillId="0" borderId="10" xfId="9" applyFont="1" applyBorder="1" applyAlignment="1">
      <alignment horizontal="center" vertical="top" wrapText="1"/>
    </xf>
    <xf numFmtId="0" fontId="5" fillId="0" borderId="15" xfId="9" applyFont="1" applyFill="1" applyBorder="1" applyAlignment="1" applyProtection="1">
      <alignment vertical="center"/>
    </xf>
    <xf numFmtId="0" fontId="5" fillId="0" borderId="15" xfId="9" applyFont="1" applyBorder="1" applyAlignment="1">
      <alignment horizontal="center" vertical="top" wrapText="1"/>
    </xf>
    <xf numFmtId="0" fontId="5" fillId="0" borderId="15" xfId="9" applyFont="1" applyFill="1" applyBorder="1" applyAlignment="1" applyProtection="1">
      <alignment vertical="center" wrapText="1"/>
    </xf>
    <xf numFmtId="164" fontId="5" fillId="0" borderId="15" xfId="9" applyNumberFormat="1" applyFont="1" applyFill="1" applyBorder="1" applyAlignment="1" applyProtection="1">
      <alignment vertical="center" wrapText="1"/>
    </xf>
    <xf numFmtId="9" fontId="8" fillId="0" borderId="0" xfId="37" applyNumberFormat="1" applyFont="1"/>
    <xf numFmtId="0" fontId="61" fillId="0" borderId="0" xfId="37" applyFont="1"/>
    <xf numFmtId="0" fontId="5" fillId="0" borderId="0" xfId="9" applyFont="1" applyAlignment="1">
      <alignment vertical="top" wrapText="1"/>
    </xf>
    <xf numFmtId="0" fontId="5" fillId="0" borderId="0" xfId="40" applyFont="1"/>
    <xf numFmtId="0" fontId="5" fillId="0" borderId="1" xfId="40" applyFont="1" applyBorder="1"/>
    <xf numFmtId="0" fontId="5" fillId="0" borderId="0" xfId="40" applyFont="1" applyBorder="1"/>
    <xf numFmtId="0" fontId="5" fillId="2" borderId="0" xfId="40" applyFont="1" applyFill="1"/>
    <xf numFmtId="0" fontId="5" fillId="0" borderId="1" xfId="40" applyFont="1" applyBorder="1" applyAlignment="1">
      <alignment horizontal="center"/>
    </xf>
    <xf numFmtId="0" fontId="5" fillId="0" borderId="5" xfId="40" applyFont="1" applyBorder="1" applyAlignment="1">
      <alignment horizontal="center" vertical="center" wrapText="1"/>
    </xf>
    <xf numFmtId="0" fontId="5" fillId="0" borderId="6" xfId="40" applyFont="1" applyBorder="1" applyAlignment="1">
      <alignment horizontal="center" vertical="center" wrapText="1"/>
    </xf>
    <xf numFmtId="0" fontId="5" fillId="0" borderId="9" xfId="40" applyFont="1" applyBorder="1" applyAlignment="1">
      <alignment horizontal="center" vertical="center"/>
    </xf>
    <xf numFmtId="0" fontId="5" fillId="0" borderId="7" xfId="40" applyFont="1" applyBorder="1" applyAlignment="1">
      <alignment horizontal="center" vertical="center"/>
    </xf>
    <xf numFmtId="0" fontId="5" fillId="2" borderId="7" xfId="40" applyFont="1" applyFill="1" applyBorder="1" applyAlignment="1">
      <alignment horizontal="center" vertical="center"/>
    </xf>
    <xf numFmtId="0" fontId="5" fillId="0" borderId="7" xfId="40" applyFont="1" applyBorder="1" applyAlignment="1">
      <alignment horizontal="center"/>
    </xf>
    <xf numFmtId="0" fontId="5" fillId="0" borderId="9" xfId="40" applyFont="1" applyBorder="1" applyAlignment="1">
      <alignment horizontal="center"/>
    </xf>
    <xf numFmtId="0" fontId="5" fillId="0" borderId="8" xfId="40" applyFont="1" applyBorder="1" applyAlignment="1">
      <alignment horizontal="center"/>
    </xf>
    <xf numFmtId="0" fontId="5" fillId="2" borderId="7" xfId="40" applyFont="1" applyFill="1" applyBorder="1" applyAlignment="1">
      <alignment horizontal="center"/>
    </xf>
    <xf numFmtId="0" fontId="5" fillId="0" borderId="0" xfId="9" applyFont="1" applyBorder="1" applyAlignment="1">
      <alignment horizontal="center"/>
    </xf>
    <xf numFmtId="0" fontId="5" fillId="0" borderId="0" xfId="9" applyFont="1" applyBorder="1" applyAlignment="1">
      <alignment horizontal="center" vertical="center"/>
    </xf>
    <xf numFmtId="0" fontId="5" fillId="0" borderId="0" xfId="9" applyFont="1" applyBorder="1" applyAlignment="1">
      <alignment horizontal="center" vertical="top"/>
    </xf>
    <xf numFmtId="0" fontId="5" fillId="0" borderId="0" xfId="9" applyFont="1" applyFill="1" applyAlignment="1">
      <alignment vertical="top"/>
    </xf>
    <xf numFmtId="0" fontId="5" fillId="0" borderId="0" xfId="9" applyFont="1" applyFill="1" applyBorder="1" applyAlignment="1">
      <alignment horizontal="center" vertical="top"/>
    </xf>
    <xf numFmtId="0" fontId="7" fillId="0" borderId="0" xfId="10" applyFont="1" applyBorder="1" applyAlignment="1">
      <alignment horizontal="center" vertical="top"/>
    </xf>
    <xf numFmtId="0" fontId="35" fillId="0" borderId="0" xfId="40" applyFont="1" applyAlignment="1">
      <alignment vertical="top" wrapText="1"/>
    </xf>
    <xf numFmtId="165" fontId="7" fillId="0" borderId="0" xfId="8" quotePrefix="1" applyNumberFormat="1" applyFont="1" applyFill="1" applyBorder="1" applyAlignment="1">
      <alignment horizontal="center" vertical="top" wrapText="1"/>
    </xf>
    <xf numFmtId="164" fontId="7" fillId="0" borderId="0" xfId="40" applyNumberFormat="1" applyFont="1" applyFill="1" applyAlignment="1">
      <alignment vertical="top"/>
    </xf>
    <xf numFmtId="0" fontId="35" fillId="0" borderId="0" xfId="40" applyFont="1" applyAlignment="1">
      <alignment horizontal="center" vertical="top" wrapText="1"/>
    </xf>
    <xf numFmtId="164" fontId="7" fillId="0" borderId="0" xfId="40" applyNumberFormat="1" applyFont="1" applyFill="1" applyAlignment="1">
      <alignment vertical="top" wrapText="1"/>
    </xf>
    <xf numFmtId="0" fontId="7" fillId="0" borderId="0" xfId="40" applyFont="1" applyAlignment="1">
      <alignment vertical="top" wrapText="1"/>
    </xf>
    <xf numFmtId="2" fontId="5" fillId="0" borderId="0" xfId="9" applyNumberFormat="1" applyFont="1" applyFill="1" applyBorder="1" applyAlignment="1">
      <alignment horizontal="center" vertical="top" wrapText="1"/>
    </xf>
    <xf numFmtId="17" fontId="5" fillId="0" borderId="0" xfId="9" quotePrefix="1" applyNumberFormat="1" applyFont="1" applyFill="1" applyBorder="1" applyAlignment="1">
      <alignment horizontal="center" vertical="top" wrapText="1"/>
    </xf>
    <xf numFmtId="0" fontId="7" fillId="0" borderId="0" xfId="40" applyFont="1" applyFill="1" applyAlignment="1">
      <alignment vertical="top"/>
    </xf>
    <xf numFmtId="164" fontId="5" fillId="0" borderId="0" xfId="9" applyNumberFormat="1" applyFont="1" applyFill="1" applyBorder="1" applyAlignment="1">
      <alignment vertical="center" wrapText="1"/>
    </xf>
    <xf numFmtId="0" fontId="5" fillId="0" borderId="0" xfId="9" applyFont="1" applyFill="1" applyAlignment="1">
      <alignment vertical="center" wrapText="1"/>
    </xf>
    <xf numFmtId="0" fontId="6" fillId="0" borderId="0" xfId="9" applyFont="1" applyFill="1" applyAlignment="1">
      <alignment vertical="center" wrapText="1"/>
    </xf>
    <xf numFmtId="164" fontId="5" fillId="0" borderId="10" xfId="9" applyNumberFormat="1" applyFont="1" applyFill="1" applyBorder="1" applyAlignment="1">
      <alignment vertical="center"/>
    </xf>
    <xf numFmtId="2" fontId="5" fillId="0" borderId="10" xfId="9" applyNumberFormat="1" applyFont="1" applyFill="1" applyBorder="1" applyAlignment="1">
      <alignment horizontal="center" vertical="center"/>
    </xf>
    <xf numFmtId="2" fontId="5" fillId="0" borderId="10" xfId="9" applyNumberFormat="1" applyFont="1" applyFill="1" applyBorder="1" applyAlignment="1">
      <alignment vertical="center" wrapText="1"/>
    </xf>
    <xf numFmtId="0" fontId="5" fillId="0" borderId="10" xfId="9" applyFont="1" applyFill="1" applyBorder="1" applyAlignment="1">
      <alignment vertical="center" wrapText="1"/>
    </xf>
    <xf numFmtId="164" fontId="5" fillId="0" borderId="10" xfId="9" applyNumberFormat="1" applyFont="1" applyFill="1" applyBorder="1" applyAlignment="1">
      <alignment vertical="center" wrapText="1"/>
    </xf>
    <xf numFmtId="2" fontId="5" fillId="0" borderId="0" xfId="9" applyNumberFormat="1" applyFont="1" applyFill="1" applyBorder="1" applyAlignment="1">
      <alignment horizontal="center" vertical="center"/>
    </xf>
    <xf numFmtId="2" fontId="5" fillId="0" borderId="0" xfId="9" applyNumberFormat="1" applyFont="1" applyFill="1" applyBorder="1" applyAlignment="1">
      <alignment vertical="center" wrapText="1"/>
    </xf>
    <xf numFmtId="0" fontId="5" fillId="0" borderId="0" xfId="9" applyFont="1" applyFill="1" applyBorder="1" applyAlignment="1">
      <alignment vertical="center" wrapText="1"/>
    </xf>
    <xf numFmtId="2" fontId="5" fillId="0" borderId="0" xfId="9" applyNumberFormat="1" applyFont="1" applyFill="1" applyBorder="1" applyAlignment="1">
      <alignment horizontal="center" vertical="center" wrapText="1"/>
    </xf>
    <xf numFmtId="0" fontId="7" fillId="0" borderId="0" xfId="9" applyFont="1" applyFill="1" applyAlignment="1">
      <alignment vertical="top" wrapText="1"/>
    </xf>
    <xf numFmtId="164" fontId="5" fillId="0" borderId="0" xfId="9" applyNumberFormat="1" applyFont="1" applyFill="1" applyBorder="1" applyAlignment="1">
      <alignment horizontal="center" vertical="top" wrapText="1"/>
    </xf>
    <xf numFmtId="0" fontId="7" fillId="0" borderId="0" xfId="40" applyFont="1" applyAlignment="1">
      <alignment vertical="top"/>
    </xf>
    <xf numFmtId="164" fontId="7" fillId="0" borderId="0" xfId="40" applyNumberFormat="1" applyFont="1" applyAlignment="1">
      <alignment vertical="top"/>
    </xf>
    <xf numFmtId="0" fontId="7" fillId="0" borderId="0" xfId="40" applyFont="1" applyFill="1" applyAlignment="1">
      <alignment vertical="top" wrapText="1"/>
    </xf>
    <xf numFmtId="2" fontId="5" fillId="0" borderId="0" xfId="9" applyNumberFormat="1" applyFont="1" applyFill="1" applyAlignment="1">
      <alignment horizontal="center" vertical="top" wrapText="1"/>
    </xf>
    <xf numFmtId="17" fontId="5" fillId="0" borderId="0" xfId="9" quotePrefix="1" applyNumberFormat="1" applyFont="1" applyFill="1" applyAlignment="1">
      <alignment horizontal="center" vertical="top" wrapText="1"/>
    </xf>
    <xf numFmtId="2" fontId="5" fillId="0" borderId="10" xfId="9" applyNumberFormat="1" applyFont="1" applyFill="1" applyBorder="1" applyAlignment="1">
      <alignment horizontal="center" vertical="center" wrapText="1"/>
    </xf>
    <xf numFmtId="0" fontId="6" fillId="0" borderId="0" xfId="9" applyFont="1" applyFill="1" applyAlignment="1">
      <alignment vertical="top" wrapText="1"/>
    </xf>
    <xf numFmtId="0" fontId="5" fillId="0" borderId="16" xfId="9" applyFont="1" applyFill="1" applyBorder="1" applyAlignment="1">
      <alignment horizontal="left" vertical="center"/>
    </xf>
    <xf numFmtId="2" fontId="5" fillId="0" borderId="16" xfId="9" applyNumberFormat="1" applyFont="1" applyFill="1" applyBorder="1" applyAlignment="1">
      <alignment horizontal="center" vertical="center" wrapText="1"/>
    </xf>
    <xf numFmtId="2" fontId="5" fillId="0" borderId="16" xfId="9" applyNumberFormat="1" applyFont="1" applyFill="1" applyBorder="1" applyAlignment="1">
      <alignment vertical="center" wrapText="1"/>
    </xf>
    <xf numFmtId="164" fontId="5" fillId="0" borderId="16" xfId="9" applyNumberFormat="1" applyFont="1" applyFill="1" applyBorder="1" applyAlignment="1">
      <alignment horizontal="right" vertical="center" wrapText="1"/>
    </xf>
    <xf numFmtId="0" fontId="5" fillId="0" borderId="0" xfId="9" applyFont="1" applyFill="1" applyBorder="1" applyAlignment="1" applyProtection="1">
      <alignment horizontal="center" vertical="top" wrapText="1"/>
    </xf>
    <xf numFmtId="164" fontId="5" fillId="2" borderId="0" xfId="9" applyNumberFormat="1" applyFont="1" applyFill="1" applyBorder="1" applyAlignment="1">
      <alignment horizontal="right" vertical="top" wrapText="1"/>
    </xf>
    <xf numFmtId="0" fontId="5" fillId="2" borderId="0" xfId="9" applyFont="1" applyFill="1" applyAlignment="1">
      <alignment vertical="top" wrapText="1"/>
    </xf>
    <xf numFmtId="0" fontId="11" fillId="0" borderId="0" xfId="9" applyFill="1"/>
    <xf numFmtId="0" fontId="5" fillId="0" borderId="0" xfId="37" applyFont="1" applyAlignment="1">
      <alignment horizontal="center"/>
    </xf>
    <xf numFmtId="0" fontId="5" fillId="0" borderId="0" xfId="10" applyFont="1" applyFill="1"/>
    <xf numFmtId="0" fontId="5" fillId="0" borderId="0" xfId="10" applyFont="1" applyFill="1" applyAlignment="1">
      <alignment horizontal="left"/>
    </xf>
    <xf numFmtId="0" fontId="5" fillId="0" borderId="7" xfId="37" applyFont="1" applyFill="1" applyBorder="1" applyAlignment="1">
      <alignment horizontal="center"/>
    </xf>
    <xf numFmtId="0" fontId="5" fillId="0" borderId="8" xfId="37" applyFont="1" applyFill="1" applyBorder="1" applyAlignment="1">
      <alignment horizontal="center"/>
    </xf>
    <xf numFmtId="0" fontId="5" fillId="0" borderId="9" xfId="37" applyFont="1" applyFill="1" applyBorder="1" applyAlignment="1">
      <alignment horizontal="center"/>
    </xf>
    <xf numFmtId="0" fontId="5" fillId="0" borderId="0" xfId="9" applyFont="1" applyFill="1"/>
    <xf numFmtId="0" fontId="5" fillId="0" borderId="0" xfId="26" applyFont="1" applyFill="1" applyAlignment="1">
      <alignment horizontal="center" vertical="top"/>
    </xf>
    <xf numFmtId="0" fontId="31" fillId="0" borderId="0" xfId="37" applyFont="1" applyAlignment="1">
      <alignment horizontal="center" vertical="top" wrapText="1"/>
    </xf>
    <xf numFmtId="0" fontId="5" fillId="0" borderId="0" xfId="37" applyFont="1" applyFill="1" applyAlignment="1" applyProtection="1">
      <alignment horizontal="left" vertical="top" wrapText="1"/>
      <protection locked="0"/>
    </xf>
    <xf numFmtId="0" fontId="5" fillId="0" borderId="0" xfId="37" applyFont="1" applyFill="1" applyAlignment="1" applyProtection="1">
      <alignment horizontal="center" vertical="top" wrapText="1"/>
      <protection locked="0"/>
    </xf>
    <xf numFmtId="0" fontId="7" fillId="0" borderId="0" xfId="37" applyFont="1" applyFill="1" applyAlignment="1">
      <alignment horizontal="center" vertical="top" wrapText="1"/>
    </xf>
    <xf numFmtId="0" fontId="5" fillId="0" borderId="0" xfId="37" quotePrefix="1" applyFont="1" applyFill="1" applyAlignment="1">
      <alignment horizontal="center" vertical="top" wrapText="1"/>
    </xf>
    <xf numFmtId="164" fontId="5" fillId="0" borderId="0" xfId="37" applyNumberFormat="1" applyFont="1" applyFill="1" applyAlignment="1" applyProtection="1">
      <alignment horizontal="right" vertical="top" wrapText="1"/>
      <protection locked="0"/>
    </xf>
    <xf numFmtId="164" fontId="5" fillId="0" borderId="0" xfId="37" applyNumberFormat="1" applyFont="1" applyFill="1" applyAlignment="1">
      <alignment horizontal="right" vertical="top" wrapText="1"/>
    </xf>
    <xf numFmtId="164" fontId="5" fillId="0" borderId="0" xfId="9" applyNumberFormat="1" applyFont="1" applyFill="1" applyBorder="1" applyAlignment="1">
      <alignment vertical="top"/>
    </xf>
    <xf numFmtId="0" fontId="5" fillId="0" borderId="17" xfId="9" applyFont="1" applyFill="1" applyBorder="1" applyAlignment="1">
      <alignment vertical="center" wrapText="1"/>
    </xf>
    <xf numFmtId="164" fontId="5" fillId="0" borderId="17" xfId="9" applyNumberFormat="1" applyFont="1" applyFill="1" applyBorder="1" applyAlignment="1">
      <alignment vertical="center" wrapText="1"/>
    </xf>
    <xf numFmtId="0" fontId="63" fillId="0" borderId="0" xfId="9" applyFont="1" applyFill="1"/>
    <xf numFmtId="0" fontId="5" fillId="0" borderId="12" xfId="9" applyFont="1" applyFill="1" applyBorder="1" applyAlignment="1">
      <alignment horizontal="center" vertical="center" wrapText="1"/>
    </xf>
    <xf numFmtId="0" fontId="5" fillId="0" borderId="12" xfId="9" applyFont="1" applyFill="1" applyBorder="1" applyAlignment="1">
      <alignment vertical="center" wrapText="1"/>
    </xf>
    <xf numFmtId="164" fontId="5" fillId="0" borderId="12" xfId="9" applyNumberFormat="1" applyFont="1" applyFill="1" applyBorder="1" applyAlignment="1">
      <alignment vertical="center" wrapText="1"/>
    </xf>
    <xf numFmtId="0" fontId="5" fillId="0" borderId="15" xfId="9" applyFont="1" applyFill="1" applyBorder="1" applyAlignment="1">
      <alignment vertical="center"/>
    </xf>
    <xf numFmtId="164" fontId="5" fillId="0" borderId="15" xfId="9" applyNumberFormat="1" applyFont="1" applyFill="1" applyBorder="1" applyAlignment="1">
      <alignment vertical="center" wrapText="1"/>
    </xf>
    <xf numFmtId="0" fontId="6" fillId="0" borderId="0" xfId="41" applyFont="1" applyFill="1"/>
    <xf numFmtId="0" fontId="5" fillId="0" borderId="0" xfId="10" applyFont="1" applyAlignment="1">
      <alignment vertical="center"/>
    </xf>
    <xf numFmtId="0" fontId="5" fillId="0" borderId="0" xfId="10" applyFont="1" applyAlignment="1">
      <alignment horizontal="left" vertical="center"/>
    </xf>
    <xf numFmtId="0" fontId="5" fillId="0" borderId="0" xfId="10" applyFont="1" applyAlignment="1">
      <alignment horizontal="center" vertical="center"/>
    </xf>
    <xf numFmtId="0" fontId="5" fillId="0" borderId="0" xfId="41" applyFont="1"/>
    <xf numFmtId="0" fontId="5" fillId="0" borderId="5" xfId="41" applyFont="1" applyBorder="1" applyAlignment="1">
      <alignment horizontal="center" vertical="center" wrapText="1"/>
    </xf>
    <xf numFmtId="0" fontId="5" fillId="0" borderId="6" xfId="41" applyFont="1" applyBorder="1" applyAlignment="1">
      <alignment horizontal="center" vertical="center" wrapText="1"/>
    </xf>
    <xf numFmtId="0" fontId="5" fillId="0" borderId="9" xfId="41" applyFont="1" applyBorder="1" applyAlignment="1">
      <alignment horizontal="center" vertical="center"/>
    </xf>
    <xf numFmtId="0" fontId="5" fillId="0" borderId="7" xfId="41" applyFont="1" applyBorder="1" applyAlignment="1">
      <alignment horizontal="center" vertical="center"/>
    </xf>
    <xf numFmtId="0" fontId="5" fillId="0" borderId="7" xfId="41" applyFont="1" applyBorder="1" applyAlignment="1">
      <alignment horizontal="center" vertical="top"/>
    </xf>
    <xf numFmtId="0" fontId="5" fillId="0" borderId="8" xfId="41" applyFont="1" applyBorder="1" applyAlignment="1">
      <alignment horizontal="center" vertical="center"/>
    </xf>
    <xf numFmtId="0" fontId="5" fillId="0" borderId="0" xfId="41" applyFont="1" applyBorder="1" applyAlignment="1">
      <alignment horizontal="center" vertical="center"/>
    </xf>
    <xf numFmtId="0" fontId="5" fillId="0" borderId="0" xfId="41" applyFont="1" applyBorder="1" applyAlignment="1">
      <alignment horizontal="center" vertical="top"/>
    </xf>
    <xf numFmtId="0" fontId="5" fillId="0" borderId="0" xfId="41" applyFont="1" applyAlignment="1">
      <alignment horizontal="center" vertical="top" wrapText="1"/>
    </xf>
    <xf numFmtId="0" fontId="16" fillId="0" borderId="0" xfId="41" applyNumberFormat="1" applyFont="1" applyAlignment="1">
      <alignment horizontal="left" vertical="top" wrapText="1"/>
    </xf>
    <xf numFmtId="0" fontId="5" fillId="0" borderId="0" xfId="41" applyFont="1" applyAlignment="1">
      <alignment horizontal="center" vertical="top"/>
    </xf>
    <xf numFmtId="0" fontId="5" fillId="0" borderId="0" xfId="41" applyFont="1" applyAlignment="1">
      <alignment horizontal="right" vertical="top"/>
    </xf>
    <xf numFmtId="0" fontId="5" fillId="0" borderId="0" xfId="41" applyFont="1" applyAlignment="1">
      <alignment vertical="top"/>
    </xf>
    <xf numFmtId="0" fontId="5" fillId="0" borderId="0" xfId="41" applyNumberFormat="1" applyFont="1" applyAlignment="1">
      <alignment horizontal="left" vertical="top" wrapText="1"/>
    </xf>
    <xf numFmtId="49" fontId="5" fillId="0" borderId="0" xfId="41" applyNumberFormat="1" applyFont="1" applyAlignment="1">
      <alignment horizontal="center" vertical="top" wrapText="1"/>
    </xf>
    <xf numFmtId="164" fontId="5" fillId="0" borderId="0" xfId="41" applyNumberFormat="1" applyFont="1" applyAlignment="1">
      <alignment horizontal="right" vertical="top" wrapText="1"/>
    </xf>
    <xf numFmtId="164" fontId="5" fillId="0" borderId="0" xfId="41" applyNumberFormat="1" applyFont="1" applyAlignment="1">
      <alignment horizontal="right" vertical="top"/>
    </xf>
    <xf numFmtId="164" fontId="5" fillId="0" borderId="0" xfId="41" applyNumberFormat="1" applyFont="1" applyAlignment="1">
      <alignment horizontal="center" vertical="top" wrapText="1"/>
    </xf>
    <xf numFmtId="49" fontId="5" fillId="0" borderId="0" xfId="41" quotePrefix="1" applyNumberFormat="1" applyFont="1" applyAlignment="1">
      <alignment horizontal="center" vertical="top" wrapText="1"/>
    </xf>
    <xf numFmtId="164" fontId="5" fillId="0" borderId="0" xfId="42" applyNumberFormat="1" applyFont="1" applyAlignment="1">
      <alignment horizontal="right" vertical="top"/>
    </xf>
    <xf numFmtId="0" fontId="5" fillId="0" borderId="10" xfId="41" applyNumberFormat="1" applyFont="1" applyBorder="1" applyAlignment="1">
      <alignment horizontal="left" vertical="top"/>
    </xf>
    <xf numFmtId="164" fontId="5" fillId="0" borderId="10" xfId="41" applyNumberFormat="1" applyFont="1" applyBorder="1" applyAlignment="1">
      <alignment horizontal="center" vertical="top" wrapText="1"/>
    </xf>
    <xf numFmtId="164" fontId="5" fillId="0" borderId="10" xfId="41" applyNumberFormat="1" applyFont="1" applyBorder="1" applyAlignment="1">
      <alignment horizontal="right" vertical="top" wrapText="1"/>
    </xf>
    <xf numFmtId="0" fontId="5" fillId="0" borderId="0" xfId="41" applyNumberFormat="1" applyFont="1" applyBorder="1" applyAlignment="1">
      <alignment horizontal="left" vertical="top"/>
    </xf>
    <xf numFmtId="164" fontId="5" fillId="0" borderId="0" xfId="41" applyNumberFormat="1" applyFont="1" applyBorder="1" applyAlignment="1">
      <alignment horizontal="center" vertical="top" wrapText="1"/>
    </xf>
    <xf numFmtId="164" fontId="5" fillId="0" borderId="0" xfId="41" applyNumberFormat="1" applyFont="1" applyBorder="1" applyAlignment="1">
      <alignment horizontal="right" vertical="top" wrapText="1"/>
    </xf>
    <xf numFmtId="0" fontId="16" fillId="0" borderId="0" xfId="41" applyNumberFormat="1" applyFont="1" applyAlignment="1">
      <alignment horizontal="left" vertical="top"/>
    </xf>
    <xf numFmtId="0" fontId="5" fillId="0" borderId="0" xfId="41" applyNumberFormat="1" applyFont="1" applyFill="1" applyAlignment="1">
      <alignment horizontal="left" vertical="top" wrapText="1"/>
    </xf>
    <xf numFmtId="164" fontId="5" fillId="0" borderId="0" xfId="41" applyNumberFormat="1" applyFont="1" applyAlignment="1">
      <alignment vertical="top"/>
    </xf>
    <xf numFmtId="164" fontId="5" fillId="0" borderId="0" xfId="41" applyNumberFormat="1" applyFont="1" applyAlignment="1">
      <alignment vertical="top" wrapText="1"/>
    </xf>
    <xf numFmtId="0" fontId="5" fillId="0" borderId="0" xfId="41" applyNumberFormat="1" applyFont="1" applyAlignment="1">
      <alignment vertical="top" wrapText="1"/>
    </xf>
    <xf numFmtId="0" fontId="5" fillId="0" borderId="10" xfId="41" applyFont="1" applyBorder="1" applyAlignment="1">
      <alignment horizontal="center" vertical="top" wrapText="1"/>
    </xf>
    <xf numFmtId="0" fontId="5" fillId="0" borderId="0" xfId="41" applyNumberFormat="1" applyFont="1" applyAlignment="1">
      <alignment horizontal="left" vertical="top"/>
    </xf>
    <xf numFmtId="0" fontId="65" fillId="0" borderId="0" xfId="41" applyFont="1" applyAlignment="1">
      <alignment horizontal="center" vertical="top" wrapText="1"/>
    </xf>
    <xf numFmtId="0" fontId="21" fillId="0" borderId="0" xfId="41" applyFont="1" applyAlignment="1">
      <alignment horizontal="right" vertical="top" wrapText="1"/>
    </xf>
    <xf numFmtId="0" fontId="5" fillId="0" borderId="0" xfId="41" applyFont="1" applyAlignment="1">
      <alignment horizontal="right" vertical="top" wrapText="1"/>
    </xf>
    <xf numFmtId="0" fontId="5" fillId="0" borderId="0" xfId="41" applyFont="1" applyAlignment="1">
      <alignment horizontal="right"/>
    </xf>
    <xf numFmtId="0" fontId="5" fillId="0" borderId="0" xfId="43" applyNumberFormat="1" applyFont="1" applyAlignment="1">
      <alignment vertical="top" wrapText="1"/>
    </xf>
    <xf numFmtId="0" fontId="5" fillId="0" borderId="0" xfId="43" applyFont="1" applyAlignment="1">
      <alignment horizontal="center" vertical="top" wrapText="1"/>
    </xf>
    <xf numFmtId="0" fontId="7" fillId="0" borderId="0" xfId="41" applyFont="1" applyAlignment="1">
      <alignment horizontal="left" vertical="top" wrapText="1"/>
    </xf>
    <xf numFmtId="0" fontId="7" fillId="0" borderId="0" xfId="41" applyFont="1" applyAlignment="1">
      <alignment horizontal="center" vertical="top" wrapText="1"/>
    </xf>
    <xf numFmtId="17" fontId="7" fillId="0" borderId="0" xfId="41" applyNumberFormat="1" applyFont="1" applyAlignment="1">
      <alignment horizontal="center" vertical="top" wrapText="1"/>
    </xf>
    <xf numFmtId="164" fontId="7" fillId="0" borderId="0" xfId="41" applyNumberFormat="1" applyFont="1" applyAlignment="1">
      <alignment horizontal="right" vertical="top" wrapText="1"/>
    </xf>
    <xf numFmtId="164" fontId="7" fillId="0" borderId="0" xfId="41" applyNumberFormat="1" applyFont="1" applyAlignment="1">
      <alignment vertical="top" wrapText="1"/>
    </xf>
    <xf numFmtId="0" fontId="5" fillId="0" borderId="0" xfId="41" applyNumberFormat="1" applyFont="1"/>
    <xf numFmtId="0" fontId="6" fillId="0" borderId="0" xfId="41" applyFont="1"/>
    <xf numFmtId="0" fontId="6" fillId="0" borderId="0" xfId="41" applyFont="1" applyAlignment="1">
      <alignment horizontal="right"/>
    </xf>
    <xf numFmtId="0" fontId="5" fillId="0" borderId="10" xfId="41" applyFont="1" applyBorder="1" applyAlignment="1">
      <alignment horizontal="center" vertical="top"/>
    </xf>
    <xf numFmtId="164" fontId="5" fillId="0" borderId="10" xfId="41" applyNumberFormat="1" applyFont="1" applyBorder="1" applyAlignment="1">
      <alignment horizontal="right" vertical="top"/>
    </xf>
    <xf numFmtId="164" fontId="5" fillId="0" borderId="0" xfId="41" applyNumberFormat="1" applyFont="1" applyBorder="1" applyAlignment="1">
      <alignment horizontal="right" vertical="top"/>
    </xf>
    <xf numFmtId="0" fontId="5" fillId="0" borderId="0" xfId="41" applyNumberFormat="1" applyFont="1" applyAlignment="1">
      <alignment horizontal="center" vertical="top" wrapText="1"/>
    </xf>
    <xf numFmtId="0" fontId="5" fillId="0" borderId="0" xfId="41" applyNumberFormat="1" applyFont="1" applyBorder="1" applyAlignment="1">
      <alignment horizontal="center" vertical="top" wrapText="1"/>
    </xf>
    <xf numFmtId="0" fontId="5" fillId="0" borderId="0" xfId="41" applyFont="1" applyAlignment="1">
      <alignment horizontal="left" vertical="top" wrapText="1"/>
    </xf>
    <xf numFmtId="0" fontId="66" fillId="0" borderId="0" xfId="41" applyFont="1" applyAlignment="1">
      <alignment horizontal="center" vertical="top" wrapText="1"/>
    </xf>
    <xf numFmtId="17" fontId="5" fillId="0" borderId="0" xfId="41" quotePrefix="1" applyNumberFormat="1" applyFont="1" applyAlignment="1">
      <alignment horizontal="center" vertical="top"/>
    </xf>
    <xf numFmtId="164" fontId="66" fillId="0" borderId="0" xfId="41" applyNumberFormat="1" applyFont="1" applyAlignment="1">
      <alignment horizontal="right" vertical="top" wrapText="1"/>
    </xf>
    <xf numFmtId="0" fontId="5" fillId="0" borderId="1" xfId="41" applyNumberFormat="1" applyFont="1" applyBorder="1" applyAlignment="1">
      <alignment horizontal="left" vertical="top"/>
    </xf>
    <xf numFmtId="0" fontId="5" fillId="0" borderId="1" xfId="41" applyFont="1" applyBorder="1" applyAlignment="1">
      <alignment horizontal="center" vertical="top" wrapText="1"/>
    </xf>
    <xf numFmtId="164" fontId="5" fillId="0" borderId="1" xfId="41" applyNumberFormat="1" applyFont="1" applyBorder="1" applyAlignment="1">
      <alignment horizontal="right" vertical="top" wrapText="1"/>
    </xf>
    <xf numFmtId="0" fontId="5" fillId="0" borderId="0" xfId="41" applyFont="1" applyBorder="1" applyAlignment="1">
      <alignment horizontal="center" vertical="top" wrapText="1"/>
    </xf>
    <xf numFmtId="164" fontId="5" fillId="0" borderId="0" xfId="41" quotePrefix="1" applyNumberFormat="1" applyFont="1" applyBorder="1" applyAlignment="1">
      <alignment horizontal="center" vertical="top"/>
    </xf>
    <xf numFmtId="164" fontId="5" fillId="0" borderId="0" xfId="41" applyNumberFormat="1" applyFont="1" applyBorder="1" applyAlignment="1">
      <alignment vertical="top" wrapText="1"/>
    </xf>
    <xf numFmtId="17" fontId="5" fillId="0" borderId="0" xfId="41" quotePrefix="1" applyNumberFormat="1" applyFont="1" applyAlignment="1">
      <alignment horizontal="center" vertical="top" wrapText="1"/>
    </xf>
    <xf numFmtId="164" fontId="5" fillId="0" borderId="0" xfId="42" applyNumberFormat="1" applyFont="1" applyAlignment="1">
      <alignment horizontal="right" vertical="top" wrapText="1"/>
    </xf>
    <xf numFmtId="0" fontId="5" fillId="0" borderId="0" xfId="26" applyFont="1" applyAlignment="1">
      <alignment horizontal="center" vertical="center" wrapText="1"/>
    </xf>
    <xf numFmtId="0" fontId="5" fillId="0" borderId="10" xfId="41" applyNumberFormat="1" applyFont="1" applyBorder="1" applyAlignment="1">
      <alignment horizontal="left" vertical="center" wrapText="1"/>
    </xf>
    <xf numFmtId="0" fontId="5" fillId="0" borderId="10" xfId="41" applyFont="1" applyBorder="1" applyAlignment="1">
      <alignment horizontal="center" vertical="center" wrapText="1"/>
    </xf>
    <xf numFmtId="164" fontId="5" fillId="0" borderId="10" xfId="41" applyNumberFormat="1" applyFont="1" applyBorder="1" applyAlignment="1">
      <alignment horizontal="right" vertical="center" wrapText="1"/>
    </xf>
    <xf numFmtId="0" fontId="6" fillId="0" borderId="0" xfId="41" applyFont="1" applyFill="1" applyAlignment="1">
      <alignment vertical="center"/>
    </xf>
    <xf numFmtId="0" fontId="5" fillId="0" borderId="0" xfId="41" applyNumberFormat="1" applyFont="1" applyBorder="1" applyAlignment="1">
      <alignment horizontal="left" vertical="top" wrapText="1"/>
    </xf>
    <xf numFmtId="0" fontId="5" fillId="0" borderId="12" xfId="41" applyFont="1" applyBorder="1" applyAlignment="1">
      <alignment horizontal="center" vertical="top" wrapText="1"/>
    </xf>
    <xf numFmtId="164" fontId="5" fillId="0" borderId="12" xfId="41" applyNumberFormat="1" applyFont="1" applyBorder="1" applyAlignment="1">
      <alignment horizontal="right" vertical="top" wrapText="1"/>
    </xf>
    <xf numFmtId="0" fontId="16" fillId="0" borderId="0" xfId="41" applyNumberFormat="1" applyFont="1" applyBorder="1" applyAlignment="1">
      <alignment horizontal="left" vertical="top" wrapText="1"/>
    </xf>
    <xf numFmtId="0" fontId="6" fillId="0" borderId="0" xfId="41" applyFont="1" applyFill="1" applyAlignment="1">
      <alignment wrapText="1"/>
    </xf>
    <xf numFmtId="0" fontId="5" fillId="0" borderId="0" xfId="41" applyFont="1" applyFill="1" applyAlignment="1">
      <alignment wrapText="1"/>
    </xf>
    <xf numFmtId="0" fontId="5" fillId="0" borderId="10" xfId="41" applyNumberFormat="1" applyFont="1" applyBorder="1" applyAlignment="1">
      <alignment horizontal="left" vertical="top" wrapText="1"/>
    </xf>
    <xf numFmtId="0" fontId="5" fillId="0" borderId="10" xfId="10" applyNumberFormat="1" applyFont="1" applyBorder="1" applyAlignment="1">
      <alignment horizontal="left" vertical="top"/>
    </xf>
    <xf numFmtId="0" fontId="5" fillId="0" borderId="12" xfId="41" applyFont="1" applyBorder="1" applyAlignment="1">
      <alignment horizontal="left" vertical="top" wrapText="1"/>
    </xf>
    <xf numFmtId="0" fontId="6" fillId="0" borderId="0" xfId="41" applyFont="1" applyFill="1" applyAlignment="1">
      <alignment horizontal="center" vertical="top" wrapText="1"/>
    </xf>
    <xf numFmtId="0" fontId="5" fillId="0" borderId="0" xfId="41" applyFont="1" applyFill="1" applyAlignment="1">
      <alignment horizontal="center" vertical="top" wrapText="1"/>
    </xf>
    <xf numFmtId="0" fontId="5" fillId="0" borderId="12" xfId="41" applyNumberFormat="1" applyFont="1" applyBorder="1" applyAlignment="1">
      <alignment horizontal="left" vertical="top" wrapText="1"/>
    </xf>
    <xf numFmtId="0" fontId="5" fillId="0" borderId="16" xfId="41" applyNumberFormat="1" applyFont="1" applyBorder="1" applyAlignment="1">
      <alignment horizontal="left" vertical="top" wrapText="1"/>
    </xf>
    <xf numFmtId="0" fontId="5" fillId="0" borderId="16" xfId="41" applyFont="1" applyBorder="1" applyAlignment="1">
      <alignment horizontal="center" vertical="top" wrapText="1"/>
    </xf>
    <xf numFmtId="164" fontId="5" fillId="0" borderId="16" xfId="41" applyNumberFormat="1" applyFont="1" applyBorder="1" applyAlignment="1">
      <alignment horizontal="right" vertical="top" wrapText="1"/>
    </xf>
    <xf numFmtId="0" fontId="6" fillId="0" borderId="0" xfId="41" applyNumberFormat="1" applyFont="1" applyFill="1" applyAlignment="1">
      <alignment horizontal="left"/>
    </xf>
    <xf numFmtId="0" fontId="6" fillId="0" borderId="0" xfId="41" applyFont="1" applyFill="1" applyAlignment="1">
      <alignment horizontal="right"/>
    </xf>
    <xf numFmtId="173" fontId="6" fillId="0" borderId="0" xfId="41" applyNumberFormat="1" applyFont="1" applyFill="1"/>
    <xf numFmtId="164" fontId="5" fillId="0" borderId="0" xfId="4" applyNumberFormat="1" applyFont="1"/>
    <xf numFmtId="0" fontId="5" fillId="0" borderId="0" xfId="4" applyFont="1" applyBorder="1" applyAlignment="1">
      <alignment horizontal="left" vertical="top" wrapText="1"/>
    </xf>
    <xf numFmtId="0" fontId="5" fillId="0" borderId="0" xfId="4" quotePrefix="1" applyFont="1" applyFill="1" applyBorder="1" applyAlignment="1">
      <alignment horizontal="center" vertical="top" wrapText="1"/>
    </xf>
    <xf numFmtId="164" fontId="5" fillId="0" borderId="0" xfId="4" applyNumberFormat="1" applyFont="1" applyBorder="1" applyAlignment="1">
      <alignment horizontal="right" vertical="top"/>
    </xf>
    <xf numFmtId="0" fontId="5" fillId="0" borderId="1" xfId="4" applyFont="1" applyBorder="1" applyAlignment="1">
      <alignment horizontal="left" vertical="top" wrapText="1"/>
    </xf>
    <xf numFmtId="0" fontId="5" fillId="0" borderId="1" xfId="4" applyFont="1" applyFill="1" applyBorder="1" applyAlignment="1">
      <alignment horizontal="center" vertical="top" wrapText="1"/>
    </xf>
    <xf numFmtId="0" fontId="5" fillId="0" borderId="1" xfId="4" quotePrefix="1" applyFont="1" applyFill="1" applyBorder="1" applyAlignment="1">
      <alignment horizontal="center" vertical="top" wrapText="1"/>
    </xf>
    <xf numFmtId="164" fontId="5" fillId="0" borderId="1" xfId="4" applyNumberFormat="1" applyFont="1" applyBorder="1" applyAlignment="1">
      <alignment horizontal="right" vertical="top"/>
    </xf>
    <xf numFmtId="164" fontId="5" fillId="0" borderId="1" xfId="4" applyNumberFormat="1" applyFont="1" applyFill="1" applyBorder="1" applyAlignment="1" applyProtection="1">
      <alignment horizontal="right" vertical="top" wrapText="1"/>
    </xf>
    <xf numFmtId="164" fontId="5" fillId="0" borderId="1" xfId="4" applyNumberFormat="1" applyFont="1" applyFill="1" applyBorder="1" applyAlignment="1">
      <alignment horizontal="right" vertical="top" wrapText="1"/>
    </xf>
    <xf numFmtId="0" fontId="5" fillId="0" borderId="1" xfId="4" applyFont="1" applyFill="1" applyBorder="1" applyAlignment="1" applyProtection="1">
      <alignment horizontal="left" vertical="center"/>
    </xf>
    <xf numFmtId="0" fontId="5" fillId="0" borderId="1" xfId="4" applyFont="1" applyFill="1" applyBorder="1" applyAlignment="1" applyProtection="1">
      <alignment vertical="center" wrapText="1"/>
    </xf>
    <xf numFmtId="164" fontId="5" fillId="0" borderId="1" xfId="4" applyNumberFormat="1" applyFont="1" applyFill="1" applyBorder="1" applyAlignment="1">
      <alignment horizontal="right" vertical="center" wrapText="1"/>
    </xf>
    <xf numFmtId="0" fontId="5" fillId="0" borderId="10" xfId="4" applyFont="1" applyBorder="1" applyAlignment="1">
      <alignment vertical="center" wrapText="1"/>
    </xf>
    <xf numFmtId="0" fontId="5" fillId="0" borderId="0" xfId="4" applyFont="1" applyFill="1" applyBorder="1" applyAlignment="1" applyProtection="1">
      <alignment horizontal="left" vertical="center"/>
    </xf>
    <xf numFmtId="164" fontId="5" fillId="0" borderId="0" xfId="4" applyNumberFormat="1" applyFont="1" applyFill="1" applyBorder="1" applyAlignment="1">
      <alignment horizontal="right" vertical="center" wrapText="1"/>
    </xf>
    <xf numFmtId="0" fontId="16" fillId="0" borderId="0" xfId="4" applyFont="1" applyBorder="1" applyAlignment="1" applyProtection="1">
      <alignment horizontal="left" vertical="top" wrapText="1"/>
    </xf>
    <xf numFmtId="0" fontId="19" fillId="0" borderId="0" xfId="4" applyFont="1" applyBorder="1" applyAlignment="1">
      <alignment horizontal="center" vertical="center" wrapText="1"/>
    </xf>
    <xf numFmtId="0" fontId="19" fillId="0" borderId="10" xfId="4" applyFont="1" applyBorder="1" applyAlignment="1">
      <alignment horizontal="center" vertical="center" wrapText="1"/>
    </xf>
    <xf numFmtId="0" fontId="5" fillId="0" borderId="10" xfId="4" quotePrefix="1" applyFont="1" applyFill="1" applyBorder="1" applyAlignment="1">
      <alignment horizontal="center" vertical="center" wrapText="1"/>
    </xf>
    <xf numFmtId="0" fontId="19" fillId="0" borderId="15" xfId="4" applyFont="1" applyBorder="1" applyAlignment="1">
      <alignment horizontal="center" vertical="center" wrapText="1"/>
    </xf>
    <xf numFmtId="164" fontId="5" fillId="0" borderId="15" xfId="4" applyNumberFormat="1" applyFont="1" applyBorder="1" applyAlignment="1">
      <alignment horizontal="right" vertical="center" wrapText="1"/>
    </xf>
    <xf numFmtId="164" fontId="67" fillId="0" borderId="0" xfId="4" applyNumberFormat="1" applyFont="1" applyBorder="1" applyAlignment="1">
      <alignment horizontal="right" vertical="top" wrapText="1"/>
    </xf>
    <xf numFmtId="0" fontId="19" fillId="0" borderId="0" xfId="4" applyFont="1" applyFill="1"/>
    <xf numFmtId="164" fontId="5" fillId="0" borderId="0" xfId="4" applyNumberFormat="1" applyFont="1" applyFill="1" applyAlignment="1">
      <alignment horizontal="center"/>
    </xf>
    <xf numFmtId="0" fontId="5" fillId="0" borderId="0" xfId="4" applyFont="1" applyFill="1" applyAlignment="1">
      <alignment horizontal="left"/>
    </xf>
    <xf numFmtId="0" fontId="5" fillId="0" borderId="0" xfId="4" applyFont="1" applyFill="1" applyBorder="1" applyAlignment="1">
      <alignment horizontal="center"/>
    </xf>
    <xf numFmtId="0" fontId="5" fillId="0" borderId="0" xfId="4" applyFont="1" applyFill="1" applyAlignment="1">
      <alignment vertical="center"/>
    </xf>
    <xf numFmtId="0" fontId="5" fillId="0" borderId="5" xfId="4" applyFont="1" applyFill="1" applyBorder="1" applyAlignment="1">
      <alignment horizontal="center" vertical="top" wrapText="1"/>
    </xf>
    <xf numFmtId="0" fontId="5" fillId="0" borderId="6" xfId="4" applyFont="1" applyFill="1" applyBorder="1" applyAlignment="1">
      <alignment horizontal="center" vertical="top" wrapText="1"/>
    </xf>
    <xf numFmtId="0" fontId="5" fillId="0" borderId="9" xfId="4" applyFont="1" applyFill="1" applyBorder="1" applyAlignment="1">
      <alignment horizontal="center" vertical="center"/>
    </xf>
    <xf numFmtId="0" fontId="5" fillId="0" borderId="0" xfId="4" applyFont="1" applyFill="1" applyBorder="1" applyAlignment="1">
      <alignment horizontal="left"/>
    </xf>
    <xf numFmtId="0" fontId="16" fillId="0" borderId="0" xfId="4" applyFont="1" applyFill="1" applyAlignment="1">
      <alignment horizontal="left"/>
    </xf>
    <xf numFmtId="0" fontId="16" fillId="0" borderId="0" xfId="4" applyFont="1" applyFill="1" applyAlignment="1">
      <alignment horizontal="left" vertical="top" wrapText="1"/>
    </xf>
    <xf numFmtId="1" fontId="5" fillId="0" borderId="0" xfId="8" applyNumberFormat="1" applyFont="1" applyFill="1" applyBorder="1" applyAlignment="1">
      <alignment horizontal="center" vertical="top" wrapText="1"/>
    </xf>
    <xf numFmtId="165" fontId="5" fillId="0" borderId="0" xfId="6" quotePrefix="1" applyNumberFormat="1" applyFont="1" applyBorder="1" applyAlignment="1">
      <alignment horizontal="center" vertical="top" wrapText="1"/>
    </xf>
    <xf numFmtId="164" fontId="5" fillId="0" borderId="0" xfId="8" applyNumberFormat="1" applyFont="1" applyFill="1" applyBorder="1" applyAlignment="1">
      <alignment vertical="top"/>
    </xf>
    <xf numFmtId="165" fontId="5" fillId="0" borderId="0" xfId="6" applyNumberFormat="1" applyFont="1" applyBorder="1" applyAlignment="1">
      <alignment horizontal="left" vertical="top" wrapText="1"/>
    </xf>
    <xf numFmtId="165" fontId="5" fillId="0" borderId="0" xfId="6" applyNumberFormat="1" applyFont="1" applyBorder="1" applyAlignment="1">
      <alignment horizontal="center" vertical="top" wrapText="1"/>
    </xf>
    <xf numFmtId="165" fontId="5" fillId="0" borderId="0" xfId="6" applyNumberFormat="1" applyFont="1" applyBorder="1" applyAlignment="1">
      <alignment vertical="top"/>
    </xf>
    <xf numFmtId="165" fontId="5" fillId="0" borderId="0" xfId="6" applyNumberFormat="1" applyFont="1" applyBorder="1" applyAlignment="1">
      <alignment vertical="top" wrapText="1"/>
    </xf>
    <xf numFmtId="165" fontId="5" fillId="0" borderId="0" xfId="10" applyNumberFormat="1" applyFont="1" applyBorder="1" applyAlignment="1">
      <alignment vertical="top"/>
    </xf>
    <xf numFmtId="164" fontId="5" fillId="2" borderId="0" xfId="4" applyNumberFormat="1" applyFont="1" applyFill="1" applyBorder="1" applyAlignment="1">
      <alignment vertical="top" wrapText="1"/>
    </xf>
    <xf numFmtId="165" fontId="5" fillId="0" borderId="0" xfId="6" applyNumberFormat="1" applyFont="1" applyBorder="1" applyAlignment="1">
      <alignment horizontal="center" vertical="top"/>
    </xf>
    <xf numFmtId="164" fontId="5" fillId="0" borderId="0" xfId="6" applyNumberFormat="1" applyFont="1" applyFill="1" applyAlignment="1">
      <alignment vertical="top" wrapText="1"/>
    </xf>
    <xf numFmtId="164" fontId="5" fillId="0" borderId="0" xfId="10" applyNumberFormat="1" applyFont="1" applyFill="1" applyAlignment="1">
      <alignment vertical="top"/>
    </xf>
    <xf numFmtId="0" fontId="5" fillId="0" borderId="17" xfId="4" applyFont="1" applyFill="1" applyBorder="1" applyAlignment="1">
      <alignment horizontal="left" vertical="center" wrapText="1"/>
    </xf>
    <xf numFmtId="164" fontId="5" fillId="0" borderId="0" xfId="4" applyNumberFormat="1" applyFont="1" applyFill="1" applyBorder="1" applyAlignment="1">
      <alignment vertical="center" wrapText="1"/>
    </xf>
    <xf numFmtId="164" fontId="5" fillId="0" borderId="0" xfId="4" applyNumberFormat="1" applyFont="1" applyFill="1" applyBorder="1" applyAlignment="1">
      <alignment horizontal="center" vertical="center" wrapText="1"/>
    </xf>
    <xf numFmtId="164" fontId="5" fillId="0" borderId="0" xfId="4" quotePrefix="1" applyNumberFormat="1" applyFont="1" applyBorder="1" applyAlignment="1">
      <alignment horizontal="center" vertical="top" wrapText="1"/>
    </xf>
    <xf numFmtId="0" fontId="5" fillId="0" borderId="17" xfId="4" applyFont="1" applyFill="1" applyBorder="1" applyAlignment="1">
      <alignment horizontal="left" vertical="center"/>
    </xf>
    <xf numFmtId="164" fontId="5" fillId="0" borderId="0" xfId="8" applyNumberFormat="1" applyFont="1" applyFill="1" applyBorder="1" applyAlignment="1">
      <alignment vertical="top" wrapText="1"/>
    </xf>
    <xf numFmtId="164" fontId="5" fillId="0" borderId="0" xfId="8" applyNumberFormat="1" applyFont="1" applyFill="1" applyBorder="1" applyAlignment="1">
      <alignment horizontal="center" vertical="top" wrapText="1"/>
    </xf>
    <xf numFmtId="164" fontId="5" fillId="0" borderId="0" xfId="8" applyNumberFormat="1" applyFont="1" applyFill="1" applyBorder="1" applyAlignment="1">
      <alignment horizontal="right" vertical="top"/>
    </xf>
    <xf numFmtId="0" fontId="5" fillId="0" borderId="0" xfId="4" applyFont="1" applyFill="1" applyBorder="1"/>
    <xf numFmtId="165" fontId="5" fillId="0" borderId="0" xfId="44" applyNumberFormat="1" applyFont="1" applyBorder="1" applyAlignment="1">
      <alignment horizontal="center" vertical="top"/>
    </xf>
    <xf numFmtId="165" fontId="5" fillId="0" borderId="0" xfId="44" applyNumberFormat="1" applyFont="1" applyBorder="1" applyAlignment="1">
      <alignment horizontal="center" vertical="top" wrapText="1"/>
    </xf>
    <xf numFmtId="165" fontId="5" fillId="0" borderId="0" xfId="44" applyNumberFormat="1" applyFont="1" applyBorder="1" applyAlignment="1">
      <alignment horizontal="left" vertical="top" wrapText="1"/>
    </xf>
    <xf numFmtId="165" fontId="5" fillId="0" borderId="0" xfId="44" applyNumberFormat="1" applyFont="1" applyBorder="1" applyAlignment="1">
      <alignment vertical="top" wrapText="1"/>
    </xf>
    <xf numFmtId="165" fontId="5" fillId="0" borderId="0" xfId="6" applyNumberFormat="1" applyFont="1" applyBorder="1" applyAlignment="1">
      <alignment horizontal="right" vertical="top"/>
    </xf>
    <xf numFmtId="164" fontId="5" fillId="2" borderId="0" xfId="4" applyNumberFormat="1" applyFont="1" applyFill="1" applyBorder="1" applyAlignment="1">
      <alignment horizontal="right" vertical="top" wrapText="1"/>
    </xf>
    <xf numFmtId="164" fontId="30" fillId="0" borderId="0" xfId="8" applyNumberFormat="1" applyFont="1" applyFill="1" applyBorder="1" applyAlignment="1">
      <alignment vertical="top" wrapText="1"/>
    </xf>
    <xf numFmtId="164" fontId="5" fillId="0" borderId="0" xfId="4" applyNumberFormat="1" applyFont="1" applyBorder="1" applyAlignment="1">
      <alignment horizontal="left" vertical="top" wrapText="1"/>
    </xf>
    <xf numFmtId="0" fontId="5" fillId="0" borderId="10" xfId="4" applyFont="1" applyFill="1" applyBorder="1" applyAlignment="1">
      <alignment horizontal="left" vertical="center" wrapText="1"/>
    </xf>
    <xf numFmtId="174" fontId="5" fillId="0" borderId="15" xfId="4" applyNumberFormat="1" applyFont="1" applyBorder="1" applyAlignment="1" applyProtection="1">
      <alignment vertical="center"/>
    </xf>
    <xf numFmtId="0" fontId="19" fillId="0" borderId="0" xfId="4" applyFont="1" applyFill="1" applyAlignment="1">
      <alignment vertical="center"/>
    </xf>
    <xf numFmtId="0" fontId="19" fillId="0" borderId="0" xfId="4" applyFont="1" applyFill="1" applyAlignment="1">
      <alignment vertical="top" wrapText="1"/>
    </xf>
    <xf numFmtId="0" fontId="19" fillId="0" borderId="0" xfId="4" applyFont="1" applyFill="1" applyAlignment="1">
      <alignment horizontal="left" vertical="top" wrapText="1"/>
    </xf>
    <xf numFmtId="0" fontId="19" fillId="0" borderId="0" xfId="4" applyFont="1" applyFill="1" applyAlignment="1">
      <alignment horizontal="left"/>
    </xf>
    <xf numFmtId="0" fontId="19" fillId="0" borderId="0" xfId="4" applyFont="1" applyFill="1" applyAlignment="1">
      <alignment horizontal="center"/>
    </xf>
    <xf numFmtId="0" fontId="19" fillId="0" borderId="0" xfId="4" applyFont="1" applyFill="1" applyAlignment="1"/>
    <xf numFmtId="0" fontId="6" fillId="0" borderId="7" xfId="4" applyFont="1" applyBorder="1" applyAlignment="1">
      <alignment horizontal="center" vertical="top"/>
    </xf>
    <xf numFmtId="0" fontId="5" fillId="0" borderId="8" xfId="4" applyFont="1" applyFill="1" applyBorder="1" applyAlignment="1">
      <alignment horizontal="center" vertical="center"/>
    </xf>
    <xf numFmtId="0" fontId="16" fillId="0" borderId="0" xfId="4" applyFont="1" applyFill="1" applyBorder="1" applyAlignment="1">
      <alignment vertical="center"/>
    </xf>
    <xf numFmtId="0" fontId="68" fillId="0" borderId="0" xfId="4" applyFont="1" applyFill="1" applyAlignment="1">
      <alignment horizontal="left" vertical="top" wrapText="1"/>
    </xf>
    <xf numFmtId="0" fontId="65" fillId="0" borderId="0" xfId="4" applyFont="1" applyFill="1" applyAlignment="1">
      <alignment horizontal="center" vertical="top" wrapText="1"/>
    </xf>
    <xf numFmtId="0" fontId="5" fillId="0" borderId="0" xfId="26" applyFont="1" applyFill="1" applyBorder="1" applyAlignment="1">
      <alignment horizontal="center" vertical="top"/>
    </xf>
    <xf numFmtId="0" fontId="66" fillId="0" borderId="0" xfId="4" applyFont="1" applyFill="1" applyAlignment="1">
      <alignment horizontal="center" vertical="top" wrapText="1"/>
    </xf>
    <xf numFmtId="49" fontId="5" fillId="0" borderId="0" xfId="4" applyNumberFormat="1" applyFont="1" applyFill="1" applyAlignment="1">
      <alignment horizontal="center" vertical="top" wrapText="1"/>
    </xf>
    <xf numFmtId="164" fontId="5" fillId="0" borderId="0" xfId="4" applyNumberFormat="1" applyFont="1" applyFill="1" applyAlignment="1">
      <alignment horizontal="right" vertical="top"/>
    </xf>
    <xf numFmtId="49" fontId="5" fillId="0" borderId="0" xfId="4" applyNumberFormat="1" applyFont="1" applyFill="1" applyBorder="1" applyAlignment="1">
      <alignment horizontal="center" vertical="top" wrapText="1"/>
    </xf>
    <xf numFmtId="0" fontId="66" fillId="0" borderId="10" xfId="4" applyFont="1" applyFill="1" applyBorder="1" applyAlignment="1">
      <alignment horizontal="left" vertical="center"/>
    </xf>
    <xf numFmtId="0" fontId="66" fillId="0" borderId="10" xfId="4" applyFont="1" applyFill="1" applyBorder="1" applyAlignment="1">
      <alignment horizontal="center" vertical="center" wrapText="1"/>
    </xf>
    <xf numFmtId="164" fontId="5" fillId="0" borderId="10" xfId="4" applyNumberFormat="1" applyFont="1" applyFill="1" applyBorder="1" applyAlignment="1">
      <alignment horizontal="right" vertical="center" wrapText="1"/>
    </xf>
    <xf numFmtId="0" fontId="66" fillId="0" borderId="0" xfId="4" applyFont="1" applyFill="1" applyBorder="1" applyAlignment="1">
      <alignment horizontal="left" vertical="center"/>
    </xf>
    <xf numFmtId="0" fontId="66" fillId="0" borderId="0" xfId="4" applyFont="1" applyFill="1" applyBorder="1" applyAlignment="1">
      <alignment horizontal="center" vertical="center" wrapText="1"/>
    </xf>
    <xf numFmtId="164" fontId="66" fillId="0" borderId="0" xfId="4" applyNumberFormat="1" applyFont="1" applyFill="1" applyBorder="1" applyAlignment="1">
      <alignment vertical="center" wrapText="1"/>
    </xf>
    <xf numFmtId="0" fontId="16" fillId="0" borderId="0" xfId="4" applyFont="1" applyFill="1" applyBorder="1" applyAlignment="1" applyProtection="1">
      <alignment horizontal="left" vertical="center" wrapText="1"/>
    </xf>
    <xf numFmtId="17" fontId="5" fillId="0" borderId="0" xfId="4" quotePrefix="1" applyNumberFormat="1" applyFont="1" applyFill="1" applyAlignment="1">
      <alignment horizontal="center" vertical="top"/>
    </xf>
    <xf numFmtId="164" fontId="66" fillId="0" borderId="0" xfId="4" applyNumberFormat="1" applyFont="1" applyFill="1" applyAlignment="1">
      <alignment horizontal="right" vertical="top" wrapText="1"/>
    </xf>
    <xf numFmtId="0" fontId="66" fillId="0" borderId="0" xfId="4" applyFont="1" applyFill="1" applyBorder="1" applyAlignment="1">
      <alignment horizontal="center" vertical="top" wrapText="1"/>
    </xf>
    <xf numFmtId="0" fontId="5" fillId="0" borderId="16" xfId="4" applyFont="1" applyFill="1" applyBorder="1" applyAlignment="1" applyProtection="1">
      <alignment vertical="center"/>
    </xf>
    <xf numFmtId="0" fontId="5" fillId="0" borderId="16" xfId="4" applyFont="1" applyFill="1" applyBorder="1" applyAlignment="1">
      <alignment horizontal="center" vertical="center" wrapText="1"/>
    </xf>
    <xf numFmtId="164" fontId="5" fillId="0" borderId="16" xfId="4" applyNumberFormat="1" applyFont="1" applyFill="1" applyBorder="1" applyAlignment="1">
      <alignment horizontal="right" vertical="center" wrapText="1"/>
    </xf>
    <xf numFmtId="0" fontId="5" fillId="0" borderId="0" xfId="4" applyFont="1" applyFill="1" applyBorder="1" applyAlignment="1" applyProtection="1">
      <alignment horizontal="left" vertical="center" wrapText="1"/>
    </xf>
    <xf numFmtId="0" fontId="6" fillId="0" borderId="7" xfId="4" applyFont="1" applyBorder="1" applyAlignment="1">
      <alignment horizontal="center"/>
    </xf>
    <xf numFmtId="0" fontId="5" fillId="0" borderId="7" xfId="4" applyFont="1" applyBorder="1" applyAlignment="1">
      <alignment horizontal="center" vertical="top"/>
    </xf>
    <xf numFmtId="0" fontId="16" fillId="0" borderId="0" xfId="4" applyFont="1" applyAlignment="1">
      <alignment horizontal="left" vertical="top"/>
    </xf>
    <xf numFmtId="164" fontId="5" fillId="0" borderId="0" xfId="4" applyNumberFormat="1" applyFont="1" applyAlignment="1">
      <alignment horizontal="center"/>
    </xf>
    <xf numFmtId="0" fontId="16" fillId="0" borderId="0" xfId="4" applyFont="1" applyAlignment="1">
      <alignment horizontal="left" vertical="center"/>
    </xf>
    <xf numFmtId="165" fontId="5" fillId="0" borderId="0" xfId="4" applyNumberFormat="1" applyFont="1" applyAlignment="1">
      <alignment horizontal="center"/>
    </xf>
    <xf numFmtId="16" fontId="5" fillId="0" borderId="0" xfId="4" quotePrefix="1" applyNumberFormat="1" applyFont="1" applyFill="1" applyBorder="1" applyAlignment="1">
      <alignment horizontal="center" vertical="top"/>
    </xf>
    <xf numFmtId="164" fontId="5" fillId="0" borderId="0" xfId="4" applyNumberFormat="1" applyFont="1" applyFill="1" applyBorder="1" applyAlignment="1">
      <alignment vertical="top"/>
    </xf>
    <xf numFmtId="165" fontId="5" fillId="0" borderId="0" xfId="4" applyNumberFormat="1" applyFont="1" applyFill="1" applyBorder="1" applyAlignment="1">
      <alignment vertical="top"/>
    </xf>
    <xf numFmtId="165" fontId="5" fillId="0" borderId="0" xfId="4" applyNumberFormat="1" applyFont="1" applyBorder="1" applyAlignment="1">
      <alignment horizontal="center" vertical="top" wrapText="1"/>
    </xf>
    <xf numFmtId="16" fontId="5" fillId="0" borderId="0" xfId="4" quotePrefix="1" applyNumberFormat="1" applyFont="1" applyBorder="1" applyAlignment="1">
      <alignment horizontal="center" vertical="top"/>
    </xf>
    <xf numFmtId="164" fontId="5" fillId="0" borderId="0" xfId="4" applyNumberFormat="1" applyFont="1" applyBorder="1" applyAlignment="1">
      <alignment vertical="top"/>
    </xf>
    <xf numFmtId="165" fontId="5" fillId="0" borderId="0" xfId="4" applyNumberFormat="1" applyFont="1" applyBorder="1" applyAlignment="1">
      <alignment vertical="top"/>
    </xf>
    <xf numFmtId="165" fontId="5" fillId="0" borderId="0" xfId="4" applyNumberFormat="1" applyFont="1" applyFill="1" applyBorder="1" applyAlignment="1">
      <alignment horizontal="center" vertical="top" wrapText="1"/>
    </xf>
    <xf numFmtId="165" fontId="5" fillId="0" borderId="0" xfId="4" applyNumberFormat="1" applyFont="1" applyAlignment="1">
      <alignment horizontal="center" vertical="top" wrapText="1"/>
    </xf>
    <xf numFmtId="16" fontId="5" fillId="0" borderId="0" xfId="4" quotePrefix="1" applyNumberFormat="1" applyFont="1" applyAlignment="1">
      <alignment horizontal="center" vertical="top"/>
    </xf>
    <xf numFmtId="164" fontId="5" fillId="0" borderId="0" xfId="4" applyNumberFormat="1" applyFont="1" applyAlignment="1">
      <alignment vertical="top"/>
    </xf>
    <xf numFmtId="165" fontId="5" fillId="0" borderId="0" xfId="4" applyNumberFormat="1" applyFont="1" applyAlignment="1">
      <alignment vertical="top"/>
    </xf>
    <xf numFmtId="165" fontId="5" fillId="0" borderId="0" xfId="4" applyNumberFormat="1" applyFont="1" applyAlignment="1">
      <alignment horizontal="center" vertical="top"/>
    </xf>
    <xf numFmtId="16" fontId="7" fillId="0" borderId="0" xfId="4" quotePrefix="1" applyNumberFormat="1" applyFont="1" applyBorder="1" applyAlignment="1">
      <alignment horizontal="center" vertical="top"/>
    </xf>
    <xf numFmtId="164" fontId="7" fillId="0" borderId="0" xfId="4" applyNumberFormat="1" applyFont="1" applyBorder="1" applyAlignment="1">
      <alignment vertical="top"/>
    </xf>
    <xf numFmtId="164" fontId="7" fillId="0" borderId="0" xfId="4" applyNumberFormat="1" applyFont="1" applyBorder="1" applyAlignment="1">
      <alignment vertical="top" wrapText="1"/>
    </xf>
    <xf numFmtId="165" fontId="7" fillId="0" borderId="0" xfId="4" applyNumberFormat="1" applyFont="1" applyBorder="1" applyAlignment="1">
      <alignment vertical="top"/>
    </xf>
    <xf numFmtId="0" fontId="5" fillId="0" borderId="10" xfId="4" applyFont="1" applyBorder="1" applyAlignment="1">
      <alignment horizontal="left" vertical="center"/>
    </xf>
    <xf numFmtId="0" fontId="5" fillId="0" borderId="10" xfId="4" applyFont="1" applyBorder="1"/>
    <xf numFmtId="164" fontId="6" fillId="0" borderId="10" xfId="4" applyNumberFormat="1" applyFont="1" applyBorder="1" applyAlignment="1">
      <alignment vertical="center"/>
    </xf>
    <xf numFmtId="0" fontId="5" fillId="0" borderId="0" xfId="4" applyFont="1" applyBorder="1" applyAlignment="1">
      <alignment horizontal="left" vertical="center"/>
    </xf>
    <xf numFmtId="164" fontId="6" fillId="0" borderId="0" xfId="4" applyNumberFormat="1" applyFont="1" applyBorder="1" applyAlignment="1">
      <alignment horizontal="center" vertical="center"/>
    </xf>
    <xf numFmtId="0" fontId="31" fillId="0" borderId="0" xfId="4" applyFont="1" applyBorder="1" applyAlignment="1">
      <alignment vertical="top" wrapText="1"/>
    </xf>
    <xf numFmtId="1" fontId="5" fillId="0" borderId="0" xfId="4" applyNumberFormat="1" applyFont="1" applyBorder="1" applyAlignment="1">
      <alignment horizontal="center" vertical="top"/>
    </xf>
    <xf numFmtId="164" fontId="5" fillId="0" borderId="10" xfId="4" applyNumberFormat="1" applyFont="1" applyBorder="1" applyAlignment="1">
      <alignment vertical="center"/>
    </xf>
    <xf numFmtId="0" fontId="5" fillId="0" borderId="1" xfId="4" applyFont="1" applyBorder="1" applyAlignment="1">
      <alignment horizontal="left" vertical="center" wrapText="1"/>
    </xf>
    <xf numFmtId="0" fontId="5" fillId="0" borderId="1" xfId="4" applyFont="1" applyBorder="1" applyAlignment="1">
      <alignment horizontal="center" vertical="center" wrapText="1"/>
    </xf>
    <xf numFmtId="164" fontId="5" fillId="0" borderId="1" xfId="4" applyNumberFormat="1" applyFont="1" applyBorder="1" applyAlignment="1">
      <alignment vertical="center"/>
    </xf>
    <xf numFmtId="0" fontId="5" fillId="0" borderId="0" xfId="4" applyFont="1" applyBorder="1" applyAlignment="1">
      <alignment horizontal="left" vertical="center" wrapText="1"/>
    </xf>
    <xf numFmtId="164" fontId="5" fillId="0" borderId="0" xfId="4" applyNumberFormat="1" applyFont="1" applyBorder="1" applyAlignment="1">
      <alignment vertical="center"/>
    </xf>
    <xf numFmtId="164" fontId="5" fillId="0" borderId="0" xfId="4" applyNumberFormat="1" applyFont="1" applyBorder="1" applyAlignment="1">
      <alignment horizontal="center" vertical="center"/>
    </xf>
    <xf numFmtId="0" fontId="16" fillId="0" borderId="0" xfId="4" applyFont="1" applyBorder="1" applyAlignment="1">
      <alignment horizontal="left" vertical="center" wrapText="1"/>
    </xf>
    <xf numFmtId="165" fontId="5" fillId="0" borderId="0" xfId="4" applyNumberFormat="1" applyFont="1" applyFill="1" applyBorder="1" applyAlignment="1">
      <alignment vertical="top" wrapText="1"/>
    </xf>
    <xf numFmtId="0" fontId="5" fillId="0" borderId="10" xfId="4" applyFont="1" applyBorder="1" applyAlignment="1">
      <alignment horizontal="center"/>
    </xf>
    <xf numFmtId="0" fontId="7" fillId="0" borderId="0" xfId="4" applyFont="1" applyBorder="1" applyAlignment="1">
      <alignment vertical="center" wrapText="1"/>
    </xf>
    <xf numFmtId="164" fontId="5" fillId="0" borderId="0" xfId="4" applyNumberFormat="1" applyFont="1" applyFill="1" applyBorder="1" applyAlignment="1">
      <alignment horizontal="right" vertical="top"/>
    </xf>
    <xf numFmtId="165" fontId="5" fillId="0" borderId="0" xfId="4" applyNumberFormat="1" applyFont="1" applyFill="1" applyBorder="1" applyAlignment="1">
      <alignment horizontal="right" vertical="top" wrapText="1"/>
    </xf>
    <xf numFmtId="0" fontId="5" fillId="0" borderId="10" xfId="4" applyFont="1" applyBorder="1" applyAlignment="1">
      <alignment horizontal="center" vertical="top"/>
    </xf>
    <xf numFmtId="165" fontId="5" fillId="0" borderId="10" xfId="4" applyNumberFormat="1" applyFont="1" applyBorder="1" applyAlignment="1">
      <alignment horizontal="center" vertical="top"/>
    </xf>
    <xf numFmtId="164" fontId="5" fillId="0" borderId="10" xfId="4" applyNumberFormat="1" applyFont="1" applyBorder="1" applyAlignment="1">
      <alignment horizontal="center" vertical="top"/>
    </xf>
    <xf numFmtId="0" fontId="5" fillId="0" borderId="12" xfId="4" applyFont="1" applyBorder="1" applyAlignment="1">
      <alignment horizontal="left" vertical="center" wrapText="1"/>
    </xf>
    <xf numFmtId="0" fontId="5" fillId="0" borderId="12" xfId="4" applyFont="1" applyBorder="1" applyAlignment="1">
      <alignment horizontal="center" vertical="top"/>
    </xf>
    <xf numFmtId="165" fontId="5" fillId="0" borderId="12" xfId="4" applyNumberFormat="1" applyFont="1" applyBorder="1" applyAlignment="1">
      <alignment horizontal="center" vertical="top"/>
    </xf>
    <xf numFmtId="164" fontId="5" fillId="0" borderId="12" xfId="4" applyNumberFormat="1" applyFont="1" applyBorder="1" applyAlignment="1">
      <alignment horizontal="center" vertical="top"/>
    </xf>
    <xf numFmtId="0" fontId="5" fillId="0" borderId="0" xfId="4" applyFont="1" applyBorder="1" applyAlignment="1">
      <alignment horizontal="center" vertical="center"/>
    </xf>
    <xf numFmtId="0" fontId="5" fillId="0" borderId="15" xfId="4" applyFont="1" applyBorder="1" applyAlignment="1">
      <alignment horizontal="center" vertical="center"/>
    </xf>
    <xf numFmtId="165" fontId="5" fillId="0" borderId="15" xfId="4" applyNumberFormat="1" applyFont="1" applyBorder="1" applyAlignment="1">
      <alignment horizontal="center" vertical="center"/>
    </xf>
    <xf numFmtId="164" fontId="5" fillId="0" borderId="15" xfId="4" applyNumberFormat="1" applyFont="1" applyBorder="1" applyAlignment="1">
      <alignment horizontal="center" vertical="center"/>
    </xf>
    <xf numFmtId="0" fontId="19" fillId="0" borderId="0" xfId="4" applyFont="1" applyAlignment="1">
      <alignment vertical="center"/>
    </xf>
    <xf numFmtId="164" fontId="5" fillId="0" borderId="0" xfId="4" applyNumberFormat="1" applyFont="1" applyAlignment="1">
      <alignment horizontal="right" vertical="top"/>
    </xf>
    <xf numFmtId="165" fontId="5" fillId="0" borderId="0" xfId="4" applyNumberFormat="1" applyFont="1" applyAlignment="1">
      <alignment horizontal="right" vertical="top"/>
    </xf>
    <xf numFmtId="0" fontId="5" fillId="0" borderId="0" xfId="4" applyFont="1" applyAlignment="1">
      <alignment horizontal="left"/>
    </xf>
    <xf numFmtId="164" fontId="5" fillId="0" borderId="0" xfId="4" applyNumberFormat="1" applyFont="1" applyAlignment="1">
      <alignment horizontal="right"/>
    </xf>
    <xf numFmtId="165" fontId="5" fillId="0" borderId="0" xfId="4" applyNumberFormat="1" applyFont="1" applyAlignment="1">
      <alignment horizontal="right"/>
    </xf>
    <xf numFmtId="0" fontId="19" fillId="0" borderId="0" xfId="4" applyFont="1" applyAlignment="1">
      <alignment horizontal="center"/>
    </xf>
    <xf numFmtId="165" fontId="19" fillId="0" borderId="0" xfId="4" applyNumberFormat="1" applyFont="1" applyAlignment="1">
      <alignment horizontal="center"/>
    </xf>
    <xf numFmtId="164" fontId="19" fillId="0" borderId="0" xfId="4" applyNumberFormat="1" applyFont="1" applyAlignment="1">
      <alignment horizontal="center"/>
    </xf>
    <xf numFmtId="0" fontId="19" fillId="0" borderId="0" xfId="6" applyFont="1" applyFill="1"/>
    <xf numFmtId="0" fontId="5" fillId="0" borderId="0" xfId="3" applyFont="1" applyFill="1" applyAlignment="1">
      <alignment horizontal="center" vertical="center"/>
    </xf>
    <xf numFmtId="0" fontId="5" fillId="0" borderId="0" xfId="3" applyFont="1" applyFill="1" applyAlignment="1">
      <alignment horizontal="center" vertical="top"/>
    </xf>
    <xf numFmtId="164" fontId="5" fillId="0" borderId="0" xfId="3" applyNumberFormat="1" applyFont="1" applyFill="1" applyAlignment="1">
      <alignment horizontal="center" vertical="center"/>
    </xf>
    <xf numFmtId="0" fontId="5" fillId="0" borderId="0" xfId="3" applyFont="1" applyFill="1" applyAlignment="1">
      <alignment vertical="center"/>
    </xf>
    <xf numFmtId="0" fontId="5" fillId="0" borderId="5" xfId="3" applyFont="1" applyFill="1" applyBorder="1" applyAlignment="1">
      <alignment horizontal="center" vertical="center" wrapText="1"/>
    </xf>
    <xf numFmtId="0" fontId="5" fillId="0" borderId="6" xfId="3" applyFont="1" applyFill="1" applyBorder="1" applyAlignment="1">
      <alignment horizontal="center" vertical="center" wrapText="1"/>
    </xf>
    <xf numFmtId="164" fontId="5" fillId="0" borderId="9" xfId="3" applyNumberFormat="1" applyFont="1" applyFill="1" applyBorder="1" applyAlignment="1">
      <alignment horizontal="center" vertical="center"/>
    </xf>
    <xf numFmtId="164" fontId="5" fillId="0" borderId="7" xfId="3" applyNumberFormat="1" applyFont="1" applyFill="1" applyBorder="1" applyAlignment="1">
      <alignment horizontal="center" vertical="center"/>
    </xf>
    <xf numFmtId="0" fontId="5" fillId="0" borderId="7" xfId="3" applyFont="1" applyFill="1" applyBorder="1" applyAlignment="1">
      <alignment horizontal="center"/>
    </xf>
    <xf numFmtId="0" fontId="5" fillId="0" borderId="9" xfId="3" applyFont="1" applyFill="1" applyBorder="1" applyAlignment="1">
      <alignment horizontal="center" vertical="top"/>
    </xf>
    <xf numFmtId="0" fontId="5" fillId="0" borderId="8" xfId="3" applyFont="1" applyFill="1" applyBorder="1" applyAlignment="1">
      <alignment horizontal="center"/>
    </xf>
    <xf numFmtId="0" fontId="5" fillId="0" borderId="9" xfId="3" applyFont="1" applyFill="1" applyBorder="1" applyAlignment="1">
      <alignment horizontal="center"/>
    </xf>
    <xf numFmtId="1" fontId="5" fillId="0" borderId="7" xfId="3" applyNumberFormat="1" applyFont="1" applyFill="1" applyBorder="1" applyAlignment="1">
      <alignment horizontal="center"/>
    </xf>
    <xf numFmtId="0" fontId="5" fillId="0" borderId="0" xfId="6" applyFont="1" applyFill="1" applyBorder="1" applyAlignment="1">
      <alignment horizontal="center"/>
    </xf>
    <xf numFmtId="0" fontId="5" fillId="0" borderId="0" xfId="6" applyFont="1" applyFill="1" applyBorder="1" applyAlignment="1"/>
    <xf numFmtId="166" fontId="5" fillId="0" borderId="0" xfId="6" applyNumberFormat="1" applyFont="1" applyFill="1" applyBorder="1" applyAlignment="1">
      <alignment horizontal="center"/>
    </xf>
    <xf numFmtId="0" fontId="5" fillId="0" borderId="0" xfId="6" applyFont="1" applyFill="1" applyBorder="1" applyAlignment="1">
      <alignment horizontal="center" vertical="top"/>
    </xf>
    <xf numFmtId="164" fontId="5" fillId="0" borderId="0" xfId="6" applyNumberFormat="1" applyFont="1" applyFill="1" applyBorder="1" applyAlignment="1">
      <alignment horizontal="center"/>
    </xf>
    <xf numFmtId="0" fontId="5" fillId="0" borderId="0" xfId="6" applyFont="1" applyFill="1" applyAlignment="1" applyProtection="1">
      <alignment horizontal="center" wrapText="1"/>
      <protection locked="0"/>
    </xf>
    <xf numFmtId="0" fontId="16" fillId="0" borderId="0" xfId="6" applyFont="1" applyFill="1" applyAlignment="1" applyProtection="1">
      <alignment horizontal="left"/>
      <protection locked="0"/>
    </xf>
    <xf numFmtId="0" fontId="5" fillId="0" borderId="0" xfId="6" applyFont="1" applyFill="1" applyAlignment="1" applyProtection="1">
      <alignment horizontal="center" vertical="top"/>
      <protection locked="0"/>
    </xf>
    <xf numFmtId="0" fontId="5" fillId="0" borderId="0" xfId="6" applyFont="1" applyFill="1" applyAlignment="1" applyProtection="1">
      <alignment horizontal="right"/>
      <protection locked="0"/>
    </xf>
    <xf numFmtId="0" fontId="5" fillId="0" borderId="0" xfId="4" applyFont="1" applyFill="1" applyAlignment="1" applyProtection="1">
      <alignment horizontal="center" vertical="top"/>
      <protection locked="0"/>
    </xf>
    <xf numFmtId="164" fontId="5" fillId="0" borderId="0" xfId="6" applyNumberFormat="1" applyFont="1" applyFill="1" applyAlignment="1" applyProtection="1">
      <alignment horizontal="right"/>
      <protection locked="0"/>
    </xf>
    <xf numFmtId="164" fontId="5" fillId="0" borderId="0" xfId="6" applyNumberFormat="1" applyFont="1" applyFill="1" applyAlignment="1" applyProtection="1">
      <alignment horizontal="center"/>
      <protection locked="0"/>
    </xf>
    <xf numFmtId="164" fontId="5" fillId="0" borderId="0" xfId="4" applyNumberFormat="1" applyFont="1" applyFill="1" applyAlignment="1" applyProtection="1">
      <alignment horizontal="center" vertical="top"/>
      <protection locked="0"/>
    </xf>
    <xf numFmtId="0" fontId="5" fillId="0" borderId="0" xfId="6" applyFont="1" applyFill="1"/>
    <xf numFmtId="0" fontId="16" fillId="0" borderId="0" xfId="6" applyFont="1" applyFill="1" applyAlignment="1" applyProtection="1">
      <alignment horizontal="left" vertical="top"/>
      <protection locked="0"/>
    </xf>
    <xf numFmtId="0" fontId="5" fillId="0" borderId="0" xfId="6" applyFont="1" applyFill="1" applyAlignment="1" applyProtection="1">
      <alignment horizontal="center" vertical="top" wrapText="1"/>
      <protection locked="0"/>
    </xf>
    <xf numFmtId="164" fontId="5" fillId="0" borderId="0" xfId="6" applyNumberFormat="1" applyFont="1" applyFill="1" applyAlignment="1" applyProtection="1">
      <alignment horizontal="right" vertical="top" wrapText="1"/>
      <protection locked="0"/>
    </xf>
    <xf numFmtId="164" fontId="5" fillId="0" borderId="0" xfId="4" applyNumberFormat="1" applyFont="1" applyFill="1" applyAlignment="1" applyProtection="1">
      <alignment horizontal="right" vertical="top" wrapText="1"/>
      <protection locked="0"/>
    </xf>
    <xf numFmtId="0" fontId="16" fillId="0" borderId="0" xfId="6" applyFont="1" applyFill="1" applyAlignment="1" applyProtection="1">
      <alignment horizontal="left" vertical="top" wrapText="1"/>
      <protection locked="0"/>
    </xf>
    <xf numFmtId="0" fontId="5" fillId="0" borderId="0" xfId="6" applyFont="1" applyFill="1" applyAlignment="1">
      <alignment horizontal="center" vertical="top" wrapText="1"/>
    </xf>
    <xf numFmtId="0" fontId="5" fillId="0" borderId="0" xfId="45" applyFont="1" applyFill="1" applyAlignment="1">
      <alignment horizontal="left" vertical="top" wrapText="1"/>
    </xf>
    <xf numFmtId="0" fontId="5" fillId="0" borderId="0" xfId="45" applyFont="1" applyFill="1" applyAlignment="1">
      <alignment horizontal="center" vertical="top" wrapText="1"/>
    </xf>
    <xf numFmtId="0" fontId="5" fillId="0" borderId="0" xfId="45" quotePrefix="1" applyFont="1" applyFill="1" applyAlignment="1">
      <alignment horizontal="center" vertical="top" wrapText="1"/>
    </xf>
    <xf numFmtId="164" fontId="5" fillId="0" borderId="0" xfId="45" applyNumberFormat="1" applyFont="1" applyFill="1" applyAlignment="1">
      <alignment vertical="top" wrapText="1"/>
    </xf>
    <xf numFmtId="0" fontId="5" fillId="0" borderId="0" xfId="6" applyFont="1" applyFill="1" applyAlignment="1">
      <alignment horizontal="center" vertical="top"/>
    </xf>
    <xf numFmtId="164" fontId="5" fillId="0" borderId="0" xfId="45" applyNumberFormat="1" applyFont="1" applyFill="1" applyAlignment="1">
      <alignment horizontal="center" vertical="top" wrapText="1"/>
    </xf>
    <xf numFmtId="164" fontId="5" fillId="0" borderId="0" xfId="45" applyNumberFormat="1" applyFont="1" applyFill="1" applyAlignment="1">
      <alignment vertical="top"/>
    </xf>
    <xf numFmtId="1" fontId="5" fillId="0" borderId="0" xfId="3" applyNumberFormat="1" applyFont="1" applyAlignment="1">
      <alignment horizontal="center" vertical="top" wrapText="1"/>
    </xf>
    <xf numFmtId="0" fontId="5" fillId="0" borderId="0" xfId="45" applyFont="1" applyFill="1" applyAlignment="1">
      <alignment vertical="top" wrapText="1"/>
    </xf>
    <xf numFmtId="0" fontId="5" fillId="0" borderId="0" xfId="3" applyFont="1" applyFill="1" applyAlignment="1">
      <alignment horizontal="left" vertical="top" wrapText="1"/>
    </xf>
    <xf numFmtId="0" fontId="5" fillId="0" borderId="0" xfId="45" applyFont="1" applyFill="1" applyAlignment="1" applyProtection="1">
      <alignment horizontal="left" vertical="top" wrapText="1"/>
      <protection locked="0"/>
    </xf>
    <xf numFmtId="0" fontId="5" fillId="0" borderId="0" xfId="45" applyFont="1" applyFill="1" applyAlignment="1" applyProtection="1">
      <alignment horizontal="center" vertical="top" wrapText="1"/>
      <protection locked="0"/>
    </xf>
    <xf numFmtId="164" fontId="5" fillId="0" borderId="0" xfId="45" applyNumberFormat="1" applyFont="1" applyFill="1" applyAlignment="1" applyProtection="1">
      <alignment vertical="top" wrapText="1"/>
      <protection locked="0"/>
    </xf>
    <xf numFmtId="0" fontId="5" fillId="0" borderId="0" xfId="45" quotePrefix="1" applyFont="1" applyFill="1" applyAlignment="1" applyProtection="1">
      <alignment horizontal="center" vertical="top" wrapText="1"/>
      <protection locked="0"/>
    </xf>
    <xf numFmtId="0" fontId="5" fillId="0" borderId="0" xfId="6" quotePrefix="1" applyFont="1" applyFill="1" applyAlignment="1">
      <alignment horizontal="center" vertical="top" wrapText="1"/>
    </xf>
    <xf numFmtId="49" fontId="5" fillId="0" borderId="0" xfId="45" applyNumberFormat="1" applyFont="1" applyFill="1" applyAlignment="1">
      <alignment horizontal="center" vertical="top" wrapText="1"/>
    </xf>
    <xf numFmtId="165" fontId="5" fillId="0" borderId="0" xfId="46" applyNumberFormat="1" applyFont="1" applyFill="1" applyAlignment="1">
      <alignment vertical="top"/>
    </xf>
    <xf numFmtId="0" fontId="5" fillId="0" borderId="0" xfId="45" quotePrefix="1" applyFont="1" applyFill="1" applyAlignment="1">
      <alignment vertical="top" wrapText="1"/>
    </xf>
    <xf numFmtId="17" fontId="5" fillId="0" borderId="0" xfId="45" quotePrefix="1" applyNumberFormat="1" applyFont="1" applyFill="1" applyAlignment="1" applyProtection="1">
      <alignment horizontal="center" vertical="top" wrapText="1"/>
      <protection locked="0"/>
    </xf>
    <xf numFmtId="164" fontId="5" fillId="0" borderId="0" xfId="3" applyNumberFormat="1" applyFont="1" applyFill="1" applyAlignment="1" applyProtection="1">
      <alignment vertical="top"/>
      <protection locked="0"/>
    </xf>
    <xf numFmtId="164" fontId="5" fillId="0" borderId="0" xfId="11" applyNumberFormat="1" applyFont="1" applyFill="1" applyAlignment="1" applyProtection="1">
      <alignment vertical="top" wrapText="1"/>
      <protection locked="0"/>
    </xf>
    <xf numFmtId="0" fontId="5" fillId="0" borderId="0" xfId="11" quotePrefix="1" applyFont="1" applyFill="1" applyAlignment="1" applyProtection="1">
      <alignment horizontal="center" vertical="top" wrapText="1"/>
      <protection locked="0"/>
    </xf>
    <xf numFmtId="164" fontId="5" fillId="0" borderId="0" xfId="45" applyNumberFormat="1" applyFont="1" applyFill="1" applyAlignment="1" applyProtection="1">
      <alignment horizontal="right" vertical="top" wrapText="1"/>
      <protection locked="0"/>
    </xf>
    <xf numFmtId="164" fontId="5" fillId="0" borderId="0" xfId="45" applyNumberFormat="1" applyFont="1" applyFill="1" applyAlignment="1">
      <alignment horizontal="right" vertical="top" wrapText="1"/>
    </xf>
    <xf numFmtId="164" fontId="5" fillId="0" borderId="0" xfId="11" applyNumberFormat="1" applyFont="1" applyFill="1" applyAlignment="1" applyProtection="1">
      <alignment horizontal="right" vertical="top" wrapText="1"/>
      <protection locked="0"/>
    </xf>
    <xf numFmtId="0" fontId="25" fillId="0" borderId="0" xfId="6" applyFont="1" applyFill="1" applyAlignment="1">
      <alignment horizontal="center" vertical="center"/>
    </xf>
    <xf numFmtId="0" fontId="5" fillId="0" borderId="20" xfId="45" applyFont="1" applyFill="1" applyBorder="1" applyAlignment="1">
      <alignment horizontal="left" vertical="center"/>
    </xf>
    <xf numFmtId="164" fontId="25" fillId="0" borderId="18" xfId="45" applyNumberFormat="1" applyFont="1" applyFill="1" applyBorder="1" applyAlignment="1">
      <alignment horizontal="center" vertical="center" wrapText="1"/>
    </xf>
    <xf numFmtId="0" fontId="25" fillId="0" borderId="18" xfId="45" applyFont="1" applyFill="1" applyBorder="1" applyAlignment="1">
      <alignment horizontal="center" vertical="center" wrapText="1"/>
    </xf>
    <xf numFmtId="164" fontId="5" fillId="0" borderId="18" xfId="45" applyNumberFormat="1" applyFont="1" applyFill="1" applyBorder="1" applyAlignment="1">
      <alignment vertical="center" wrapText="1"/>
    </xf>
    <xf numFmtId="0" fontId="5" fillId="0" borderId="0" xfId="6" applyFont="1" applyFill="1" applyAlignment="1">
      <alignment horizontal="center"/>
    </xf>
    <xf numFmtId="0" fontId="5" fillId="0" borderId="0" xfId="45" applyFont="1" applyFill="1" applyAlignment="1">
      <alignment horizontal="left" vertical="top"/>
    </xf>
    <xf numFmtId="0" fontId="16" fillId="0" borderId="0" xfId="45" applyFont="1" applyFill="1" applyAlignment="1" applyProtection="1">
      <alignment horizontal="left" vertical="top"/>
      <protection locked="0"/>
    </xf>
    <xf numFmtId="0" fontId="16" fillId="0" borderId="0" xfId="45" applyFont="1" applyFill="1" applyAlignment="1" applyProtection="1">
      <alignment horizontal="left" vertical="top" wrapText="1"/>
      <protection locked="0"/>
    </xf>
    <xf numFmtId="1" fontId="5" fillId="0" borderId="0" xfId="3" quotePrefix="1" applyNumberFormat="1" applyFont="1" applyAlignment="1">
      <alignment horizontal="center" vertical="top" wrapText="1"/>
    </xf>
    <xf numFmtId="0" fontId="5" fillId="0" borderId="0" xfId="3" applyFont="1" applyFill="1" applyAlignment="1" applyProtection="1">
      <alignment horizontal="center" vertical="top" wrapText="1"/>
      <protection locked="0"/>
    </xf>
    <xf numFmtId="0" fontId="70" fillId="0" borderId="0" xfId="4" applyFont="1" applyFill="1" applyAlignment="1">
      <alignment vertical="top" wrapText="1"/>
    </xf>
    <xf numFmtId="0" fontId="5" fillId="0" borderId="12" xfId="45" applyFont="1" applyFill="1" applyBorder="1" applyAlignment="1">
      <alignment horizontal="left" vertical="center"/>
    </xf>
    <xf numFmtId="164" fontId="5" fillId="0" borderId="12" xfId="45" applyNumberFormat="1" applyFont="1" applyFill="1" applyBorder="1" applyAlignment="1">
      <alignment horizontal="center" vertical="center" wrapText="1"/>
    </xf>
    <xf numFmtId="0" fontId="5" fillId="0" borderId="12" xfId="45" applyFont="1" applyFill="1" applyBorder="1" applyAlignment="1">
      <alignment horizontal="center" vertical="center" wrapText="1"/>
    </xf>
    <xf numFmtId="164" fontId="5" fillId="0" borderId="12" xfId="45" applyNumberFormat="1" applyFont="1" applyFill="1" applyBorder="1" applyAlignment="1">
      <alignment vertical="center" wrapText="1"/>
    </xf>
    <xf numFmtId="0" fontId="5" fillId="0" borderId="0" xfId="45" applyFont="1" applyFill="1" applyAlignment="1" applyProtection="1">
      <alignment horizontal="center" vertical="center" wrapText="1"/>
      <protection locked="0"/>
    </xf>
    <xf numFmtId="0" fontId="5" fillId="0" borderId="21" xfId="45" applyFont="1" applyFill="1" applyBorder="1" applyAlignment="1" applyProtection="1">
      <alignment horizontal="left" vertical="center"/>
      <protection locked="0"/>
    </xf>
    <xf numFmtId="0" fontId="5" fillId="0" borderId="17" xfId="45" applyFont="1" applyFill="1" applyBorder="1" applyAlignment="1" applyProtection="1">
      <alignment horizontal="center" vertical="center"/>
      <protection locked="0"/>
    </xf>
    <xf numFmtId="164" fontId="5" fillId="0" borderId="17" xfId="45" applyNumberFormat="1" applyFont="1" applyFill="1" applyBorder="1" applyAlignment="1" applyProtection="1">
      <alignment vertical="center"/>
      <protection locked="0"/>
    </xf>
    <xf numFmtId="0" fontId="19" fillId="0" borderId="0" xfId="6" applyFont="1" applyFill="1" applyAlignment="1">
      <alignment vertical="center"/>
    </xf>
    <xf numFmtId="164" fontId="5" fillId="0" borderId="0" xfId="45" applyNumberFormat="1" applyFont="1" applyFill="1"/>
    <xf numFmtId="0" fontId="5" fillId="0" borderId="0" xfId="45" applyFont="1" applyFill="1" applyAlignment="1" applyProtection="1">
      <alignment vertical="top" wrapText="1"/>
      <protection locked="0"/>
    </xf>
    <xf numFmtId="164" fontId="5" fillId="0" borderId="0" xfId="45" applyNumberFormat="1" applyFont="1" applyFill="1" applyAlignment="1">
      <alignment horizontal="right" vertical="top"/>
    </xf>
    <xf numFmtId="164" fontId="5" fillId="0" borderId="0" xfId="6" applyNumberFormat="1" applyFont="1" applyFill="1" applyAlignment="1">
      <alignment horizontal="right" vertical="top"/>
    </xf>
    <xf numFmtId="0" fontId="5" fillId="0" borderId="10" xfId="45" applyFont="1" applyFill="1" applyBorder="1" applyAlignment="1" applyProtection="1">
      <alignment horizontal="left" vertical="center"/>
      <protection locked="0"/>
    </xf>
    <xf numFmtId="0" fontId="5" fillId="0" borderId="10" xfId="45" applyFont="1" applyFill="1" applyBorder="1" applyAlignment="1" applyProtection="1">
      <alignment horizontal="center" vertical="center"/>
      <protection locked="0"/>
    </xf>
    <xf numFmtId="164" fontId="5" fillId="0" borderId="10" xfId="45" applyNumberFormat="1" applyFont="1" applyFill="1" applyBorder="1" applyAlignment="1" applyProtection="1">
      <alignment vertical="center"/>
      <protection locked="0"/>
    </xf>
    <xf numFmtId="0" fontId="5" fillId="0" borderId="0" xfId="45" applyFont="1" applyFill="1" applyAlignment="1" applyProtection="1">
      <alignment horizontal="left" vertical="center"/>
      <protection locked="0"/>
    </xf>
    <xf numFmtId="0" fontId="5" fillId="0" borderId="0" xfId="45" applyFont="1" applyFill="1" applyAlignment="1" applyProtection="1">
      <alignment horizontal="center" vertical="center"/>
      <protection locked="0"/>
    </xf>
    <xf numFmtId="164" fontId="5" fillId="0" borderId="0" xfId="45" applyNumberFormat="1" applyFont="1" applyFill="1" applyAlignment="1" applyProtection="1">
      <alignment vertical="center"/>
      <protection locked="0"/>
    </xf>
    <xf numFmtId="164" fontId="5" fillId="0" borderId="0" xfId="45" applyNumberFormat="1" applyFont="1" applyFill="1" applyAlignment="1">
      <alignment vertical="center" wrapText="1"/>
    </xf>
    <xf numFmtId="16" fontId="5" fillId="0" borderId="0" xfId="45" quotePrefix="1" applyNumberFormat="1" applyFont="1" applyFill="1" applyAlignment="1">
      <alignment horizontal="center" vertical="top" wrapText="1"/>
    </xf>
    <xf numFmtId="0" fontId="5" fillId="0" borderId="12" xfId="45" applyFont="1" applyFill="1" applyBorder="1" applyAlignment="1" applyProtection="1">
      <alignment horizontal="left" vertical="center"/>
      <protection locked="0"/>
    </xf>
    <xf numFmtId="0" fontId="5" fillId="0" borderId="12" xfId="45" applyFont="1" applyFill="1" applyBorder="1" applyAlignment="1" applyProtection="1">
      <alignment horizontal="center" vertical="center"/>
      <protection locked="0"/>
    </xf>
    <xf numFmtId="164" fontId="5" fillId="0" borderId="12" xfId="45" applyNumberFormat="1" applyFont="1" applyFill="1" applyBorder="1" applyAlignment="1" applyProtection="1">
      <alignment vertical="center"/>
      <protection locked="0"/>
    </xf>
    <xf numFmtId="0" fontId="5" fillId="0" borderId="0" xfId="45" applyFont="1" applyFill="1" applyAlignment="1" applyProtection="1">
      <alignment horizontal="center" wrapText="1"/>
      <protection locked="0"/>
    </xf>
    <xf numFmtId="164" fontId="5" fillId="0" borderId="0" xfId="45" applyNumberFormat="1" applyFont="1" applyFill="1" applyAlignment="1" applyProtection="1">
      <alignment horizontal="center" vertical="top" wrapText="1"/>
      <protection locked="0"/>
    </xf>
    <xf numFmtId="164" fontId="5" fillId="0" borderId="0" xfId="45" applyNumberFormat="1" applyFont="1" applyFill="1" applyAlignment="1"/>
    <xf numFmtId="0" fontId="5" fillId="0" borderId="0" xfId="6" applyFont="1" applyFill="1" applyAlignment="1">
      <alignment horizontal="left" vertical="top" wrapText="1"/>
    </xf>
    <xf numFmtId="164" fontId="5" fillId="0" borderId="0" xfId="6" applyNumberFormat="1" applyFont="1" applyFill="1" applyAlignment="1">
      <alignment horizontal="center" vertical="top" wrapText="1"/>
    </xf>
    <xf numFmtId="164" fontId="5" fillId="0" borderId="0" xfId="6" applyNumberFormat="1" applyFont="1" applyFill="1" applyAlignment="1" applyProtection="1">
      <alignment horizontal="center" vertical="top" wrapText="1"/>
      <protection locked="0"/>
    </xf>
    <xf numFmtId="164" fontId="5" fillId="0" borderId="0" xfId="6" applyNumberFormat="1" applyFont="1" applyFill="1" applyAlignment="1" applyProtection="1">
      <alignment vertical="top"/>
      <protection locked="0"/>
    </xf>
    <xf numFmtId="0" fontId="5" fillId="0" borderId="0" xfId="6" applyFont="1" applyFill="1" applyAlignment="1" applyProtection="1">
      <alignment horizontal="left" vertical="top" wrapText="1"/>
      <protection locked="0"/>
    </xf>
    <xf numFmtId="0" fontId="5" fillId="0" borderId="0" xfId="11" applyFont="1" applyFill="1" applyAlignment="1">
      <alignment horizontal="justify" vertical="top" wrapText="1"/>
    </xf>
    <xf numFmtId="0" fontId="5" fillId="0" borderId="0" xfId="11" applyFont="1" applyFill="1" applyAlignment="1" applyProtection="1">
      <alignment horizontal="center" vertical="top" wrapText="1"/>
      <protection locked="0"/>
    </xf>
    <xf numFmtId="14" fontId="5" fillId="0" borderId="0" xfId="6" applyNumberFormat="1" applyFont="1" applyFill="1" applyAlignment="1">
      <alignment horizontal="center" vertical="top" wrapText="1"/>
    </xf>
    <xf numFmtId="0" fontId="5" fillId="0" borderId="0" xfId="47" applyFont="1" applyFill="1" applyAlignment="1" applyProtection="1">
      <alignment horizontal="left" vertical="center" wrapText="1"/>
      <protection locked="0"/>
    </xf>
    <xf numFmtId="0" fontId="5" fillId="0" borderId="0" xfId="47" applyFont="1" applyFill="1" applyAlignment="1" applyProtection="1">
      <alignment horizontal="center" vertical="top" wrapText="1"/>
      <protection locked="0"/>
    </xf>
    <xf numFmtId="0" fontId="5" fillId="0" borderId="0" xfId="47" applyFont="1" applyFill="1" applyAlignment="1">
      <alignment horizontal="center" vertical="top" wrapText="1"/>
    </xf>
    <xf numFmtId="164" fontId="5" fillId="0" borderId="0" xfId="47" applyNumberFormat="1" applyFont="1" applyFill="1" applyAlignment="1" applyProtection="1">
      <alignment vertical="top" wrapText="1"/>
      <protection locked="0"/>
    </xf>
    <xf numFmtId="164" fontId="5" fillId="0" borderId="0" xfId="47" applyNumberFormat="1" applyFont="1" applyFill="1" applyAlignment="1">
      <alignment vertical="top" wrapText="1"/>
    </xf>
    <xf numFmtId="164" fontId="5" fillId="0" borderId="0" xfId="37" applyNumberFormat="1" applyFont="1" applyFill="1" applyAlignment="1">
      <alignment vertical="top" wrapText="1"/>
    </xf>
    <xf numFmtId="164" fontId="5" fillId="0" borderId="0" xfId="4" quotePrefix="1" applyNumberFormat="1" applyFont="1" applyFill="1" applyBorder="1" applyAlignment="1">
      <alignment horizontal="center" vertical="top" wrapText="1"/>
    </xf>
    <xf numFmtId="0" fontId="5" fillId="0" borderId="0" xfId="6" quotePrefix="1" applyFont="1" applyFill="1" applyBorder="1" applyAlignment="1">
      <alignment horizontal="center" vertical="top" wrapText="1"/>
    </xf>
    <xf numFmtId="164" fontId="5" fillId="0" borderId="0" xfId="11" applyNumberFormat="1" applyFont="1" applyFill="1" applyBorder="1" applyAlignment="1">
      <alignment vertical="top" wrapText="1"/>
    </xf>
    <xf numFmtId="0" fontId="5" fillId="0" borderId="0" xfId="47" applyFont="1" applyFill="1" applyAlignment="1" applyProtection="1">
      <alignment horizontal="center" vertical="center" wrapText="1"/>
      <protection locked="0"/>
    </xf>
    <xf numFmtId="0" fontId="5" fillId="0" borderId="0" xfId="47" applyFont="1" applyFill="1" applyAlignment="1">
      <alignment horizontal="left" vertical="top" wrapText="1"/>
    </xf>
    <xf numFmtId="0" fontId="5" fillId="0" borderId="0" xfId="47" quotePrefix="1" applyFont="1" applyFill="1" applyAlignment="1">
      <alignment horizontal="center" vertical="top" wrapText="1"/>
    </xf>
    <xf numFmtId="0" fontId="5" fillId="0" borderId="0" xfId="47" applyFont="1" applyFill="1" applyBorder="1" applyAlignment="1">
      <alignment horizontal="center" vertical="top" wrapText="1"/>
    </xf>
    <xf numFmtId="164" fontId="5" fillId="0" borderId="0" xfId="47" applyNumberFormat="1" applyFont="1" applyFill="1" applyBorder="1" applyAlignment="1">
      <alignment vertical="top" wrapText="1"/>
    </xf>
    <xf numFmtId="0" fontId="5" fillId="0" borderId="0" xfId="47" applyFont="1" applyFill="1" applyBorder="1" applyAlignment="1" applyProtection="1">
      <alignment horizontal="center" vertical="center" wrapText="1"/>
      <protection locked="0"/>
    </xf>
    <xf numFmtId="0" fontId="5" fillId="0" borderId="10" xfId="47" applyFont="1" applyFill="1" applyBorder="1" applyAlignment="1" applyProtection="1">
      <alignment horizontal="left" vertical="center" wrapText="1"/>
      <protection locked="0"/>
    </xf>
    <xf numFmtId="0" fontId="5" fillId="0" borderId="10" xfId="47" applyFont="1" applyFill="1" applyBorder="1" applyAlignment="1" applyProtection="1">
      <alignment horizontal="center" vertical="top" wrapText="1"/>
      <protection locked="0"/>
    </xf>
    <xf numFmtId="164" fontId="5" fillId="0" borderId="10" xfId="47" applyNumberFormat="1" applyFont="1" applyFill="1" applyBorder="1" applyAlignment="1" applyProtection="1">
      <alignment vertical="center" wrapText="1"/>
      <protection locked="0"/>
    </xf>
    <xf numFmtId="164" fontId="5" fillId="0" borderId="0" xfId="6" applyNumberFormat="1" applyFont="1" applyFill="1" applyBorder="1" applyAlignment="1"/>
    <xf numFmtId="164" fontId="5" fillId="0" borderId="0" xfId="6" applyNumberFormat="1" applyFont="1" applyFill="1" applyAlignment="1"/>
    <xf numFmtId="0" fontId="16" fillId="0" borderId="0" xfId="6" applyFont="1" applyFill="1"/>
    <xf numFmtId="17" fontId="5" fillId="0" borderId="0" xfId="45" quotePrefix="1" applyNumberFormat="1" applyFont="1" applyFill="1" applyBorder="1" applyAlignment="1" applyProtection="1">
      <alignment horizontal="center" vertical="top" wrapText="1"/>
      <protection locked="0"/>
    </xf>
    <xf numFmtId="164" fontId="5" fillId="0" borderId="0" xfId="45" applyNumberFormat="1" applyFont="1" applyFill="1" applyBorder="1" applyAlignment="1" applyProtection="1">
      <alignment vertical="top" wrapText="1"/>
      <protection locked="0"/>
    </xf>
    <xf numFmtId="164" fontId="5" fillId="0" borderId="0" xfId="48" applyNumberFormat="1" applyFont="1" applyFill="1" applyAlignment="1" applyProtection="1">
      <alignment vertical="top" wrapText="1"/>
      <protection locked="0"/>
    </xf>
    <xf numFmtId="0" fontId="5" fillId="0" borderId="0" xfId="21" quotePrefix="1" applyNumberFormat="1" applyFont="1" applyFill="1" applyBorder="1" applyAlignment="1">
      <alignment horizontal="center" vertical="top" wrapText="1"/>
    </xf>
    <xf numFmtId="164" fontId="5" fillId="0" borderId="0" xfId="6" applyNumberFormat="1" applyFont="1" applyFill="1" applyBorder="1" applyAlignment="1">
      <alignment vertical="top"/>
    </xf>
    <xf numFmtId="0" fontId="5" fillId="0" borderId="0" xfId="48" applyFont="1" applyFill="1" applyAlignment="1">
      <alignment horizontal="left" vertical="top" wrapText="1"/>
    </xf>
    <xf numFmtId="164" fontId="5" fillId="0" borderId="0" xfId="21" quotePrefix="1" applyNumberFormat="1" applyFont="1" applyFill="1" applyBorder="1" applyAlignment="1">
      <alignment vertical="top" wrapText="1"/>
    </xf>
    <xf numFmtId="0" fontId="5" fillId="0" borderId="0" xfId="3" applyFont="1" applyFill="1" applyAlignment="1" applyProtection="1">
      <alignment horizontal="left" vertical="top" wrapText="1"/>
      <protection locked="0"/>
    </xf>
    <xf numFmtId="0" fontId="5" fillId="0" borderId="12" xfId="47" applyFont="1" applyFill="1" applyBorder="1" applyAlignment="1" applyProtection="1">
      <alignment horizontal="left" vertical="center" wrapText="1"/>
      <protection locked="0"/>
    </xf>
    <xf numFmtId="0" fontId="5" fillId="0" borderId="12" xfId="47" applyFont="1" applyFill="1" applyBorder="1" applyAlignment="1" applyProtection="1">
      <alignment horizontal="center" vertical="center" wrapText="1"/>
      <protection locked="0"/>
    </xf>
    <xf numFmtId="164" fontId="5" fillId="0" borderId="12" xfId="47" applyNumberFormat="1" applyFont="1" applyFill="1" applyBorder="1" applyAlignment="1" applyProtection="1">
      <alignment vertical="center" wrapText="1"/>
      <protection locked="0"/>
    </xf>
    <xf numFmtId="0" fontId="5" fillId="0" borderId="17" xfId="47" applyFont="1" applyFill="1" applyBorder="1" applyAlignment="1" applyProtection="1">
      <alignment horizontal="left" vertical="center"/>
      <protection locked="0"/>
    </xf>
    <xf numFmtId="0" fontId="5" fillId="0" borderId="17" xfId="47" applyFont="1" applyFill="1" applyBorder="1" applyAlignment="1" applyProtection="1">
      <alignment horizontal="center" vertical="center" wrapText="1"/>
      <protection locked="0"/>
    </xf>
    <xf numFmtId="164" fontId="5" fillId="0" borderId="17" xfId="47" applyNumberFormat="1" applyFont="1" applyFill="1" applyBorder="1" applyAlignment="1" applyProtection="1">
      <alignment vertical="center" wrapText="1"/>
      <protection locked="0"/>
    </xf>
    <xf numFmtId="164" fontId="5" fillId="0" borderId="17" xfId="45" applyNumberFormat="1" applyFont="1" applyFill="1" applyBorder="1" applyAlignment="1">
      <alignment vertical="center" wrapText="1"/>
    </xf>
    <xf numFmtId="165" fontId="5" fillId="0" borderId="0" xfId="45" applyNumberFormat="1" applyFont="1" applyFill="1" applyAlignment="1" applyProtection="1">
      <alignment horizontal="left" vertical="top" wrapText="1"/>
      <protection locked="0"/>
    </xf>
    <xf numFmtId="165" fontId="5" fillId="0" borderId="0" xfId="45" applyNumberFormat="1" applyFont="1" applyFill="1" applyAlignment="1" applyProtection="1">
      <alignment horizontal="center" vertical="top" wrapText="1"/>
      <protection locked="0"/>
    </xf>
    <xf numFmtId="165" fontId="5" fillId="0" borderId="0" xfId="45" applyNumberFormat="1" applyFont="1" applyFill="1" applyAlignment="1" applyProtection="1">
      <alignment horizontal="center" vertical="top"/>
      <protection locked="0"/>
    </xf>
    <xf numFmtId="164" fontId="5" fillId="0" borderId="0" xfId="15" applyNumberFormat="1" applyFont="1" applyFill="1" applyAlignment="1" applyProtection="1">
      <alignment vertical="top" wrapText="1"/>
      <protection locked="0"/>
    </xf>
    <xf numFmtId="0" fontId="5" fillId="0" borderId="0" xfId="26" applyFont="1" applyFill="1" applyBorder="1" applyAlignment="1">
      <alignment horizontal="center" vertical="top" wrapText="1"/>
    </xf>
    <xf numFmtId="0" fontId="5" fillId="0" borderId="17" xfId="6" applyFont="1" applyFill="1" applyBorder="1" applyAlignment="1" applyProtection="1">
      <alignment horizontal="left" vertical="center"/>
      <protection locked="0"/>
    </xf>
    <xf numFmtId="0" fontId="5" fillId="0" borderId="17" xfId="25" applyFont="1" applyFill="1" applyBorder="1" applyAlignment="1">
      <alignment horizontal="center" vertical="center"/>
    </xf>
    <xf numFmtId="0" fontId="5" fillId="0" borderId="17" xfId="25" applyFont="1" applyFill="1" applyBorder="1" applyAlignment="1">
      <alignment horizontal="center" vertical="top"/>
    </xf>
    <xf numFmtId="164" fontId="5" fillId="0" borderId="17" xfId="25" applyNumberFormat="1" applyFont="1" applyFill="1" applyBorder="1" applyAlignment="1">
      <alignment vertical="center"/>
    </xf>
    <xf numFmtId="164" fontId="5" fillId="0" borderId="17" xfId="45" applyNumberFormat="1" applyFont="1" applyFill="1" applyBorder="1" applyAlignment="1">
      <alignment vertical="top" wrapText="1"/>
    </xf>
    <xf numFmtId="164" fontId="5" fillId="0" borderId="17" xfId="11" applyNumberFormat="1" applyFont="1" applyFill="1" applyBorder="1" applyAlignment="1">
      <alignment vertical="top" wrapText="1"/>
    </xf>
    <xf numFmtId="0" fontId="5" fillId="0" borderId="0" xfId="6" applyFont="1" applyFill="1" applyAlignment="1" applyProtection="1">
      <alignment horizontal="left" vertical="top"/>
      <protection locked="0"/>
    </xf>
    <xf numFmtId="0" fontId="5" fillId="0" borderId="0" xfId="15" applyFont="1" applyFill="1" applyBorder="1" applyAlignment="1">
      <alignment horizontal="left" vertical="top" wrapText="1"/>
    </xf>
    <xf numFmtId="165" fontId="5" fillId="0" borderId="0" xfId="15" applyNumberFormat="1" applyFont="1" applyFill="1" applyBorder="1" applyAlignment="1">
      <alignment horizontal="center" vertical="top" wrapText="1"/>
    </xf>
    <xf numFmtId="16" fontId="5" fillId="0" borderId="0" xfId="15" quotePrefix="1" applyNumberFormat="1" applyFont="1" applyFill="1" applyBorder="1" applyAlignment="1">
      <alignment horizontal="center" vertical="top"/>
    </xf>
    <xf numFmtId="164" fontId="5" fillId="0" borderId="0" xfId="15" applyNumberFormat="1" applyFont="1" applyFill="1" applyBorder="1" applyAlignment="1">
      <alignment vertical="top"/>
    </xf>
    <xf numFmtId="164" fontId="5" fillId="0" borderId="0" xfId="15" applyNumberFormat="1" applyFont="1" applyFill="1" applyBorder="1" applyAlignment="1">
      <alignment vertical="top" wrapText="1"/>
    </xf>
    <xf numFmtId="165" fontId="5" fillId="0" borderId="0" xfId="15" applyNumberFormat="1" applyFont="1" applyFill="1" applyBorder="1" applyAlignment="1">
      <alignment vertical="top"/>
    </xf>
    <xf numFmtId="0" fontId="5" fillId="0" borderId="0" xfId="15" applyFont="1" applyFill="1" applyBorder="1" applyAlignment="1">
      <alignment vertical="top" wrapText="1"/>
    </xf>
    <xf numFmtId="0" fontId="5" fillId="0" borderId="0" xfId="15" applyFont="1" applyFill="1" applyBorder="1" applyAlignment="1">
      <alignment horizontal="center" vertical="top"/>
    </xf>
    <xf numFmtId="0" fontId="5" fillId="0" borderId="0" xfId="15" applyFont="1" applyFill="1" applyBorder="1" applyAlignment="1">
      <alignment horizontal="center" vertical="top" wrapText="1"/>
    </xf>
    <xf numFmtId="0" fontId="5" fillId="0" borderId="0" xfId="15" applyFont="1" applyFill="1" applyAlignment="1">
      <alignment vertical="top"/>
    </xf>
    <xf numFmtId="0" fontId="5" fillId="0" borderId="0" xfId="6" applyFont="1" applyFill="1" applyAlignment="1" applyProtection="1">
      <alignment horizontal="center" vertical="center" wrapText="1"/>
      <protection locked="0"/>
    </xf>
    <xf numFmtId="0" fontId="5" fillId="0" borderId="17" xfId="6" applyFont="1" applyFill="1" applyBorder="1" applyAlignment="1" applyProtection="1">
      <alignment horizontal="center" vertical="center"/>
      <protection locked="0"/>
    </xf>
    <xf numFmtId="164" fontId="5" fillId="0" borderId="17" xfId="6" applyNumberFormat="1" applyFont="1" applyFill="1" applyBorder="1" applyAlignment="1" applyProtection="1">
      <alignment vertical="center"/>
      <protection locked="0"/>
    </xf>
    <xf numFmtId="0" fontId="5" fillId="0" borderId="0" xfId="4" applyFont="1" applyFill="1" applyAlignment="1" applyProtection="1">
      <alignment horizontal="left" vertical="top" wrapText="1"/>
      <protection locked="0"/>
    </xf>
    <xf numFmtId="0" fontId="5" fillId="0" borderId="0" xfId="4" applyFont="1" applyFill="1" applyAlignment="1" applyProtection="1">
      <alignment horizontal="center" vertical="top" wrapText="1"/>
      <protection locked="0"/>
    </xf>
    <xf numFmtId="0" fontId="5" fillId="0" borderId="0" xfId="4" quotePrefix="1" applyFont="1" applyFill="1" applyAlignment="1" applyProtection="1">
      <alignment horizontal="center" vertical="top" wrapText="1"/>
      <protection locked="0"/>
    </xf>
    <xf numFmtId="164" fontId="5" fillId="0" borderId="0" xfId="4" applyNumberFormat="1" applyFont="1" applyFill="1" applyAlignment="1" applyProtection="1">
      <alignment vertical="top" wrapText="1"/>
      <protection locked="0"/>
    </xf>
    <xf numFmtId="164" fontId="5" fillId="0" borderId="0" xfId="4" applyNumberFormat="1" applyFont="1" applyFill="1" applyAlignment="1" applyProtection="1">
      <alignment vertical="top"/>
      <protection locked="0"/>
    </xf>
    <xf numFmtId="165" fontId="5" fillId="0" borderId="0" xfId="6" applyNumberFormat="1" applyFont="1" applyFill="1" applyAlignment="1" applyProtection="1">
      <alignment horizontal="left" vertical="top" wrapText="1"/>
      <protection locked="0"/>
    </xf>
    <xf numFmtId="165" fontId="5" fillId="0" borderId="0" xfId="6" applyNumberFormat="1" applyFont="1" applyFill="1" applyAlignment="1" applyProtection="1">
      <alignment horizontal="center" vertical="top" wrapText="1"/>
      <protection locked="0"/>
    </xf>
    <xf numFmtId="165" fontId="5" fillId="0" borderId="0" xfId="6" quotePrefix="1" applyNumberFormat="1" applyFont="1" applyFill="1" applyAlignment="1" applyProtection="1">
      <alignment horizontal="center" vertical="top" wrapText="1"/>
      <protection locked="0"/>
    </xf>
    <xf numFmtId="165" fontId="5" fillId="0" borderId="0" xfId="6" applyNumberFormat="1" applyFont="1" applyFill="1" applyAlignment="1" applyProtection="1">
      <alignment vertical="top" wrapText="1"/>
      <protection locked="0"/>
    </xf>
    <xf numFmtId="165" fontId="5" fillId="0" borderId="0" xfId="45" quotePrefix="1" applyNumberFormat="1" applyFont="1" applyFill="1" applyAlignment="1">
      <alignment horizontal="center" vertical="top" wrapText="1"/>
    </xf>
    <xf numFmtId="165" fontId="5" fillId="0" borderId="0" xfId="6" applyNumberFormat="1" applyFont="1" applyFill="1" applyAlignment="1">
      <alignment vertical="top" wrapText="1"/>
    </xf>
    <xf numFmtId="165" fontId="5" fillId="0" borderId="0" xfId="45" applyNumberFormat="1" applyFont="1" applyFill="1" applyAlignment="1">
      <alignment horizontal="center" vertical="top" wrapText="1"/>
    </xf>
    <xf numFmtId="165" fontId="5" fillId="0" borderId="0" xfId="45" applyNumberFormat="1" applyFont="1" applyFill="1" applyAlignment="1">
      <alignment vertical="top" wrapText="1"/>
    </xf>
    <xf numFmtId="0" fontId="5" fillId="0" borderId="0" xfId="26" applyFont="1" applyFill="1" applyAlignment="1">
      <alignment horizontal="center" vertical="top" wrapText="1"/>
    </xf>
    <xf numFmtId="0" fontId="5" fillId="0" borderId="17" xfId="45" applyFont="1" applyFill="1" applyBorder="1" applyAlignment="1" applyProtection="1">
      <alignment horizontal="left" vertical="center"/>
      <protection locked="0"/>
    </xf>
    <xf numFmtId="0" fontId="5" fillId="0" borderId="0" xfId="45" applyFont="1" applyFill="1" applyBorder="1" applyAlignment="1" applyProtection="1">
      <alignment horizontal="left" vertical="center"/>
      <protection locked="0"/>
    </xf>
    <xf numFmtId="0" fontId="5" fillId="0" borderId="0" xfId="45" applyFont="1" applyFill="1" applyBorder="1" applyAlignment="1" applyProtection="1">
      <alignment horizontal="center" vertical="center"/>
      <protection locked="0"/>
    </xf>
    <xf numFmtId="0" fontId="5" fillId="0" borderId="0" xfId="45" applyFont="1" applyFill="1" applyBorder="1" applyAlignment="1" applyProtection="1">
      <alignment horizontal="center" vertical="top"/>
      <protection locked="0"/>
    </xf>
    <xf numFmtId="164" fontId="5" fillId="0" borderId="0" xfId="45" applyNumberFormat="1" applyFont="1" applyFill="1" applyBorder="1" applyAlignment="1" applyProtection="1">
      <alignment vertical="center"/>
      <protection locked="0"/>
    </xf>
    <xf numFmtId="0" fontId="5" fillId="0" borderId="0" xfId="45" applyFont="1" applyFill="1" applyAlignment="1" applyProtection="1">
      <alignment horizontal="center" vertical="top"/>
      <protection locked="0"/>
    </xf>
    <xf numFmtId="0" fontId="5" fillId="0" borderId="12" xfId="45" applyFont="1" applyFill="1" applyBorder="1" applyAlignment="1" applyProtection="1">
      <alignment horizontal="center" vertical="top"/>
      <protection locked="0"/>
    </xf>
    <xf numFmtId="0" fontId="5" fillId="0" borderId="17" xfId="45" applyFont="1" applyFill="1" applyBorder="1" applyAlignment="1" applyProtection="1">
      <alignment horizontal="center" vertical="top"/>
      <protection locked="0"/>
    </xf>
    <xf numFmtId="0" fontId="16" fillId="0" borderId="0" xfId="45" applyFont="1" applyFill="1" applyAlignment="1" applyProtection="1">
      <alignment horizontal="center" vertical="top"/>
      <protection locked="0"/>
    </xf>
    <xf numFmtId="0" fontId="5" fillId="0" borderId="0" xfId="45" applyFont="1" applyFill="1" applyAlignment="1" applyProtection="1">
      <alignment vertical="top"/>
      <protection locked="0"/>
    </xf>
    <xf numFmtId="164" fontId="5" fillId="0" borderId="0" xfId="45" applyNumberFormat="1" applyFont="1" applyFill="1" applyAlignment="1" applyProtection="1">
      <alignment vertical="top"/>
      <protection locked="0"/>
    </xf>
    <xf numFmtId="0" fontId="16" fillId="0" borderId="0" xfId="45" applyFont="1" applyFill="1" applyAlignment="1" applyProtection="1">
      <alignment horizontal="center" vertical="top" wrapText="1"/>
      <protection locked="0"/>
    </xf>
    <xf numFmtId="0" fontId="5" fillId="0" borderId="17" xfId="11" applyFont="1" applyFill="1" applyBorder="1" applyAlignment="1">
      <alignment vertical="top"/>
    </xf>
    <xf numFmtId="164" fontId="5" fillId="0" borderId="17" xfId="11" applyNumberFormat="1" applyFont="1" applyFill="1" applyBorder="1" applyAlignment="1">
      <alignment vertical="top"/>
    </xf>
    <xf numFmtId="0" fontId="16" fillId="0" borderId="0" xfId="45" applyFont="1" applyFill="1" applyBorder="1" applyAlignment="1" applyProtection="1">
      <alignment horizontal="left" vertical="center"/>
      <protection locked="0"/>
    </xf>
    <xf numFmtId="164" fontId="5" fillId="0" borderId="0" xfId="6" applyNumberFormat="1" applyFont="1" applyFill="1" applyAlignment="1" applyProtection="1">
      <alignment vertical="top" wrapText="1"/>
      <protection locked="0"/>
    </xf>
    <xf numFmtId="0" fontId="5" fillId="0" borderId="17" xfId="6" applyFont="1" applyFill="1" applyBorder="1" applyAlignment="1" applyProtection="1">
      <alignment horizontal="center" vertical="top" wrapText="1"/>
      <protection locked="0"/>
    </xf>
    <xf numFmtId="164" fontId="5" fillId="0" borderId="17" xfId="6" applyNumberFormat="1" applyFont="1" applyFill="1" applyBorder="1" applyAlignment="1" applyProtection="1">
      <alignment horizontal="center" vertical="top" wrapText="1"/>
      <protection locked="0"/>
    </xf>
    <xf numFmtId="164" fontId="5" fillId="0" borderId="17" xfId="6" applyNumberFormat="1" applyFont="1" applyFill="1" applyBorder="1" applyAlignment="1" applyProtection="1">
      <alignment horizontal="center" vertical="center" wrapText="1"/>
      <protection locked="0"/>
    </xf>
    <xf numFmtId="164" fontId="5" fillId="0" borderId="17" xfId="6" applyNumberFormat="1" applyFont="1" applyFill="1" applyBorder="1" applyAlignment="1" applyProtection="1">
      <alignment vertical="center" wrapText="1"/>
      <protection locked="0"/>
    </xf>
    <xf numFmtId="0" fontId="5" fillId="0" borderId="0" xfId="4" applyFont="1" applyFill="1" applyBorder="1" applyAlignment="1" applyProtection="1">
      <alignment horizontal="center" vertical="center" wrapText="1"/>
      <protection locked="0"/>
    </xf>
    <xf numFmtId="0" fontId="5" fillId="0" borderId="12" xfId="4" applyFont="1" applyFill="1" applyBorder="1" applyAlignment="1" applyProtection="1">
      <alignment horizontal="left" vertical="center"/>
      <protection locked="0"/>
    </xf>
    <xf numFmtId="0" fontId="5" fillId="0" borderId="12" xfId="4" applyFont="1" applyFill="1" applyBorder="1" applyAlignment="1" applyProtection="1">
      <alignment horizontal="center" vertical="center" wrapText="1"/>
      <protection locked="0"/>
    </xf>
    <xf numFmtId="164" fontId="5" fillId="0" borderId="12" xfId="4" applyNumberFormat="1" applyFont="1" applyFill="1" applyBorder="1" applyAlignment="1" applyProtection="1">
      <alignment horizontal="center" vertical="top" wrapText="1"/>
      <protection locked="0"/>
    </xf>
    <xf numFmtId="164" fontId="5" fillId="0" borderId="12" xfId="4" applyNumberFormat="1" applyFont="1" applyFill="1" applyBorder="1" applyAlignment="1" applyProtection="1">
      <alignment horizontal="center" vertical="center" wrapText="1"/>
      <protection locked="0"/>
    </xf>
    <xf numFmtId="164" fontId="5" fillId="0" borderId="12" xfId="4" applyNumberFormat="1" applyFont="1" applyFill="1" applyBorder="1" applyAlignment="1" applyProtection="1">
      <alignment vertical="center" wrapText="1"/>
      <protection locked="0"/>
    </xf>
    <xf numFmtId="0" fontId="5" fillId="0" borderId="0" xfId="6" applyFont="1" applyFill="1" applyAlignment="1">
      <alignment horizontal="center" vertical="center"/>
    </xf>
    <xf numFmtId="0" fontId="5" fillId="0" borderId="15" xfId="6" applyFont="1" applyFill="1" applyBorder="1" applyAlignment="1">
      <alignment vertical="center"/>
    </xf>
    <xf numFmtId="0" fontId="5" fillId="0" borderId="15" xfId="6" applyFont="1" applyFill="1" applyBorder="1" applyAlignment="1">
      <alignment horizontal="center" vertical="center"/>
    </xf>
    <xf numFmtId="0" fontId="5" fillId="0" borderId="15" xfId="6" applyFont="1" applyFill="1" applyBorder="1" applyAlignment="1">
      <alignment horizontal="center" vertical="top"/>
    </xf>
    <xf numFmtId="164" fontId="5" fillId="0" borderId="15" xfId="6" applyNumberFormat="1" applyFont="1" applyFill="1" applyBorder="1" applyAlignment="1">
      <alignment vertical="center"/>
    </xf>
    <xf numFmtId="164" fontId="5" fillId="0" borderId="0" xfId="6" applyNumberFormat="1" applyFont="1" applyFill="1" applyAlignment="1">
      <alignment horizontal="right"/>
    </xf>
    <xf numFmtId="0" fontId="5" fillId="0" borderId="0" xfId="6" applyFont="1" applyFill="1" applyAlignment="1"/>
    <xf numFmtId="0" fontId="5" fillId="0" borderId="0" xfId="6" applyFont="1" applyFill="1" applyAlignment="1">
      <alignment horizontal="right"/>
    </xf>
    <xf numFmtId="0" fontId="71" fillId="0" borderId="0" xfId="37" applyFont="1"/>
    <xf numFmtId="0" fontId="5" fillId="0" borderId="0" xfId="37" applyFont="1" applyAlignment="1"/>
    <xf numFmtId="0" fontId="5" fillId="0" borderId="0" xfId="3" applyFont="1" applyAlignment="1">
      <alignment horizontal="center" vertical="top"/>
    </xf>
    <xf numFmtId="0" fontId="5" fillId="0" borderId="0" xfId="37" applyFont="1" applyBorder="1" applyAlignment="1" applyProtection="1">
      <alignment vertical="center"/>
    </xf>
    <xf numFmtId="0" fontId="5" fillId="0" borderId="0" xfId="37" applyFont="1" applyBorder="1" applyAlignment="1">
      <alignment horizontal="center" vertical="center"/>
    </xf>
    <xf numFmtId="164" fontId="5" fillId="0" borderId="0" xfId="37" applyNumberFormat="1" applyFont="1" applyBorder="1" applyAlignment="1" applyProtection="1">
      <alignment horizontal="right" vertical="center"/>
    </xf>
    <xf numFmtId="0" fontId="71" fillId="0" borderId="0" xfId="37" applyFont="1" applyAlignment="1">
      <alignment vertical="center"/>
    </xf>
    <xf numFmtId="0" fontId="72" fillId="0" borderId="0" xfId="37" applyFont="1"/>
    <xf numFmtId="49" fontId="16" fillId="0" borderId="0" xfId="37" applyNumberFormat="1" applyFont="1" applyBorder="1" applyAlignment="1">
      <alignment horizontal="left" vertical="top"/>
    </xf>
    <xf numFmtId="164" fontId="72" fillId="0" borderId="0" xfId="37" applyNumberFormat="1" applyFont="1"/>
    <xf numFmtId="0" fontId="5" fillId="0" borderId="0" xfId="37" applyNumberFormat="1" applyFont="1" applyFill="1" applyBorder="1" applyAlignment="1">
      <alignment horizontal="center" vertical="top" wrapText="1"/>
    </xf>
    <xf numFmtId="0" fontId="16" fillId="0" borderId="0" xfId="37" applyFont="1" applyFill="1" applyAlignment="1">
      <alignment vertical="top" wrapText="1"/>
    </xf>
    <xf numFmtId="0" fontId="5" fillId="0" borderId="0" xfId="37" applyFont="1" applyFill="1" applyAlignment="1">
      <alignment horizontal="center" vertical="top" wrapText="1"/>
    </xf>
    <xf numFmtId="164" fontId="5" fillId="0" borderId="0" xfId="37" applyNumberFormat="1" applyFont="1" applyFill="1" applyAlignment="1">
      <alignment horizontal="center" vertical="top" wrapText="1"/>
    </xf>
    <xf numFmtId="0" fontId="73" fillId="0" borderId="0" xfId="37" applyFont="1" applyAlignment="1">
      <alignment horizontal="center" vertical="top" wrapText="1"/>
    </xf>
    <xf numFmtId="0" fontId="5" fillId="0" borderId="0" xfId="37" applyFont="1" applyAlignment="1">
      <alignment vertical="top" wrapText="1"/>
    </xf>
    <xf numFmtId="0" fontId="66" fillId="0" borderId="0" xfId="37" applyFont="1" applyAlignment="1">
      <alignment horizontal="center" vertical="top" wrapText="1"/>
    </xf>
    <xf numFmtId="0" fontId="66" fillId="0" borderId="0" xfId="37" quotePrefix="1" applyFont="1" applyAlignment="1">
      <alignment horizontal="center" vertical="top" wrapText="1"/>
    </xf>
    <xf numFmtId="164" fontId="66" fillId="0" borderId="0" xfId="37" applyNumberFormat="1" applyFont="1" applyAlignment="1">
      <alignment horizontal="right" vertical="top" wrapText="1"/>
    </xf>
    <xf numFmtId="164" fontId="5" fillId="0" borderId="0" xfId="37" applyNumberFormat="1" applyFont="1" applyAlignment="1">
      <alignment horizontal="right" vertical="top"/>
    </xf>
    <xf numFmtId="164" fontId="5" fillId="0" borderId="0" xfId="37" applyNumberFormat="1" applyFont="1" applyAlignment="1">
      <alignment horizontal="right" vertical="top" wrapText="1"/>
    </xf>
    <xf numFmtId="164" fontId="5" fillId="0" borderId="0" xfId="37" applyNumberFormat="1" applyFont="1" applyAlignment="1">
      <alignment vertical="top" wrapText="1"/>
    </xf>
    <xf numFmtId="1" fontId="5" fillId="0" borderId="0" xfId="37" applyNumberFormat="1" applyFont="1" applyAlignment="1">
      <alignment horizontal="center" vertical="top" wrapText="1"/>
    </xf>
    <xf numFmtId="0" fontId="6" fillId="0" borderId="0" xfId="37" applyFont="1" applyAlignment="1">
      <alignment horizontal="center" vertical="top" wrapText="1"/>
    </xf>
    <xf numFmtId="0" fontId="5" fillId="0" borderId="0" xfId="37" applyFont="1" applyAlignment="1">
      <alignment horizontal="left" vertical="top" wrapText="1"/>
    </xf>
    <xf numFmtId="49" fontId="5" fillId="0" borderId="0" xfId="37" applyNumberFormat="1" applyFont="1" applyAlignment="1">
      <alignment horizontal="center" vertical="top" wrapText="1"/>
    </xf>
    <xf numFmtId="0" fontId="66" fillId="0" borderId="0" xfId="37" applyFont="1" applyAlignment="1">
      <alignment horizontal="left" vertical="top" wrapText="1"/>
    </xf>
    <xf numFmtId="0" fontId="5" fillId="0" borderId="0" xfId="37" applyFont="1" applyAlignment="1">
      <alignment horizontal="center" vertical="top" wrapText="1"/>
    </xf>
    <xf numFmtId="164" fontId="66" fillId="0" borderId="0" xfId="37" applyNumberFormat="1" applyFont="1" applyAlignment="1">
      <alignment horizontal="right" vertical="top"/>
    </xf>
    <xf numFmtId="164" fontId="66" fillId="0" borderId="0" xfId="37" applyNumberFormat="1" applyFont="1" applyAlignment="1">
      <alignment vertical="top" wrapText="1"/>
    </xf>
    <xf numFmtId="164" fontId="66" fillId="0" borderId="0" xfId="37" quotePrefix="1" applyNumberFormat="1" applyFont="1" applyAlignment="1">
      <alignment horizontal="center" vertical="top"/>
    </xf>
    <xf numFmtId="0" fontId="6" fillId="0" borderId="0" xfId="37" applyNumberFormat="1" applyFont="1" applyFill="1" applyBorder="1" applyAlignment="1">
      <alignment horizontal="center" vertical="center" wrapText="1"/>
    </xf>
    <xf numFmtId="0" fontId="5" fillId="0" borderId="10" xfId="37" applyFont="1" applyBorder="1" applyAlignment="1" applyProtection="1">
      <alignment vertical="center"/>
    </xf>
    <xf numFmtId="0" fontId="5" fillId="0" borderId="10" xfId="37" applyFont="1" applyBorder="1" applyAlignment="1">
      <alignment horizontal="center" vertical="center"/>
    </xf>
    <xf numFmtId="164" fontId="5" fillId="0" borderId="10" xfId="37" applyNumberFormat="1" applyFont="1" applyBorder="1" applyAlignment="1" applyProtection="1">
      <alignment horizontal="right" vertical="center"/>
    </xf>
    <xf numFmtId="0" fontId="68" fillId="0" borderId="0" xfId="37" applyFont="1" applyAlignment="1">
      <alignment horizontal="left" vertical="top" wrapText="1"/>
    </xf>
    <xf numFmtId="0" fontId="16" fillId="0" borderId="0" xfId="37" applyFont="1" applyAlignment="1">
      <alignment vertical="top" wrapText="1"/>
    </xf>
    <xf numFmtId="0" fontId="5" fillId="0" borderId="0" xfId="10" applyFont="1" applyAlignment="1">
      <alignment horizontal="left" vertical="top" wrapText="1"/>
    </xf>
    <xf numFmtId="14" fontId="5" fillId="0" borderId="0" xfId="10" quotePrefix="1" applyNumberFormat="1" applyFont="1" applyAlignment="1">
      <alignment horizontal="center" vertical="top" wrapText="1"/>
    </xf>
    <xf numFmtId="164" fontId="5" fillId="0" borderId="0" xfId="10" applyNumberFormat="1" applyFont="1" applyAlignment="1">
      <alignment horizontal="right" vertical="top" wrapText="1"/>
    </xf>
    <xf numFmtId="164" fontId="5" fillId="0" borderId="0" xfId="10" applyNumberFormat="1" applyFont="1" applyAlignment="1">
      <alignment horizontal="right" vertical="top"/>
    </xf>
    <xf numFmtId="0" fontId="5" fillId="0" borderId="0" xfId="10" applyFont="1" applyAlignment="1">
      <alignment horizontal="center" vertical="top"/>
    </xf>
    <xf numFmtId="0" fontId="5" fillId="0" borderId="10" xfId="10" applyFont="1" applyBorder="1" applyAlignment="1">
      <alignment horizontal="left" vertical="top"/>
    </xf>
    <xf numFmtId="0" fontId="5" fillId="0" borderId="10" xfId="10" applyFont="1" applyBorder="1" applyAlignment="1">
      <alignment horizontal="center" vertical="top"/>
    </xf>
    <xf numFmtId="164" fontId="5" fillId="0" borderId="10" xfId="10" applyNumberFormat="1" applyFont="1" applyBorder="1" applyAlignment="1">
      <alignment vertical="top"/>
    </xf>
    <xf numFmtId="0" fontId="5" fillId="0" borderId="0" xfId="10" applyFont="1" applyBorder="1" applyAlignment="1">
      <alignment horizontal="left" vertical="top"/>
    </xf>
    <xf numFmtId="164" fontId="5" fillId="0" borderId="0" xfId="10" applyNumberFormat="1" applyFont="1" applyBorder="1" applyAlignment="1">
      <alignment vertical="top"/>
    </xf>
    <xf numFmtId="1" fontId="5" fillId="0" borderId="0" xfId="49" applyNumberFormat="1" applyFont="1" applyAlignment="1">
      <alignment horizontal="center" vertical="top" wrapText="1"/>
    </xf>
    <xf numFmtId="0" fontId="7" fillId="0" borderId="0" xfId="6" applyFont="1" applyBorder="1" applyAlignment="1">
      <alignment vertical="center" wrapText="1"/>
    </xf>
    <xf numFmtId="0" fontId="7" fillId="0" borderId="0" xfId="6" applyFont="1" applyBorder="1" applyAlignment="1">
      <alignment horizontal="center" vertical="top" wrapText="1"/>
    </xf>
    <xf numFmtId="16" fontId="7" fillId="0" borderId="0" xfId="6" quotePrefix="1" applyNumberFormat="1" applyFont="1" applyBorder="1" applyAlignment="1">
      <alignment horizontal="center" vertical="top"/>
    </xf>
    <xf numFmtId="164" fontId="7" fillId="0" borderId="0" xfId="6" applyNumberFormat="1" applyFont="1" applyBorder="1" applyAlignment="1">
      <alignment horizontal="right" vertical="top"/>
    </xf>
    <xf numFmtId="164" fontId="7" fillId="0" borderId="0" xfId="6" applyNumberFormat="1" applyFont="1" applyBorder="1" applyAlignment="1">
      <alignment horizontal="right" vertical="top" wrapText="1"/>
    </xf>
    <xf numFmtId="165" fontId="7" fillId="0" borderId="0" xfId="6" applyNumberFormat="1" applyFont="1" applyBorder="1" applyAlignment="1">
      <alignment horizontal="right" vertical="top"/>
    </xf>
    <xf numFmtId="0" fontId="5" fillId="0" borderId="12" xfId="10" applyFont="1" applyBorder="1" applyAlignment="1">
      <alignment horizontal="left" vertical="center"/>
    </xf>
    <xf numFmtId="0" fontId="5" fillId="0" borderId="12" xfId="10" applyFont="1" applyBorder="1" applyAlignment="1">
      <alignment horizontal="center" vertical="center"/>
    </xf>
    <xf numFmtId="164" fontId="5" fillId="0" borderId="12" xfId="10" applyNumberFormat="1" applyFont="1" applyBorder="1" applyAlignment="1">
      <alignment vertical="center"/>
    </xf>
    <xf numFmtId="0" fontId="19" fillId="0" borderId="0" xfId="37" applyFont="1" applyAlignment="1">
      <alignment vertical="center"/>
    </xf>
    <xf numFmtId="0" fontId="5" fillId="0" borderId="0" xfId="37" applyFont="1" applyAlignment="1">
      <alignment vertical="center"/>
    </xf>
    <xf numFmtId="0" fontId="5" fillId="0" borderId="15" xfId="37" applyFont="1" applyBorder="1" applyAlignment="1">
      <alignment vertical="center"/>
    </xf>
    <xf numFmtId="164" fontId="5" fillId="0" borderId="15" xfId="37" applyNumberFormat="1" applyFont="1" applyBorder="1" applyAlignment="1">
      <alignment vertical="center"/>
    </xf>
    <xf numFmtId="0" fontId="74" fillId="0" borderId="0" xfId="37" applyFont="1"/>
    <xf numFmtId="164" fontId="71" fillId="0" borderId="0" xfId="37" applyNumberFormat="1" applyFont="1"/>
    <xf numFmtId="49" fontId="5" fillId="0" borderId="1" xfId="4" applyNumberFormat="1" applyFont="1" applyFill="1" applyBorder="1" applyAlignment="1">
      <alignment vertical="top"/>
    </xf>
    <xf numFmtId="49" fontId="6" fillId="0" borderId="1" xfId="4" applyNumberFormat="1" applyFont="1" applyFill="1" applyBorder="1" applyAlignment="1">
      <alignment vertical="top"/>
    </xf>
    <xf numFmtId="164" fontId="5" fillId="0" borderId="9" xfId="4" applyNumberFormat="1" applyFont="1" applyFill="1" applyBorder="1" applyAlignment="1">
      <alignment horizontal="center" vertical="center"/>
    </xf>
    <xf numFmtId="0" fontId="5" fillId="0" borderId="8" xfId="4" applyFont="1" applyFill="1" applyBorder="1" applyAlignment="1">
      <alignment horizontal="center"/>
    </xf>
    <xf numFmtId="0" fontId="5" fillId="0" borderId="9" xfId="4" applyFont="1" applyFill="1" applyBorder="1" applyAlignment="1">
      <alignment horizontal="center"/>
    </xf>
    <xf numFmtId="1" fontId="5" fillId="0" borderId="7" xfId="4" applyNumberFormat="1" applyFont="1" applyFill="1" applyBorder="1" applyAlignment="1">
      <alignment horizontal="center"/>
    </xf>
    <xf numFmtId="0" fontId="75" fillId="0" borderId="0" xfId="4" applyFont="1" applyFill="1" applyBorder="1" applyAlignment="1">
      <alignment horizontal="center"/>
    </xf>
    <xf numFmtId="0" fontId="76" fillId="0" borderId="0" xfId="4" applyFont="1" applyFill="1" applyBorder="1" applyAlignment="1">
      <alignment horizontal="center"/>
    </xf>
    <xf numFmtId="0" fontId="75" fillId="0" borderId="0" xfId="4" applyFont="1" applyFill="1" applyBorder="1" applyAlignment="1">
      <alignment horizontal="right"/>
    </xf>
    <xf numFmtId="0" fontId="75" fillId="0" borderId="0" xfId="4" applyFont="1" applyFill="1" applyBorder="1" applyAlignment="1" applyProtection="1">
      <alignment horizontal="center" vertical="top" wrapText="1"/>
    </xf>
    <xf numFmtId="0" fontId="76" fillId="0" borderId="0" xfId="4" applyFont="1" applyFill="1" applyBorder="1" applyAlignment="1" applyProtection="1">
      <alignment horizontal="center" vertical="top" wrapText="1"/>
    </xf>
    <xf numFmtId="0" fontId="16" fillId="0" borderId="0" xfId="4" applyFont="1" applyFill="1" applyBorder="1" applyAlignment="1">
      <alignment vertical="top" wrapText="1"/>
    </xf>
    <xf numFmtId="0" fontId="75" fillId="0" borderId="0" xfId="4" applyFont="1" applyFill="1" applyBorder="1" applyAlignment="1">
      <alignment horizontal="center" vertical="top" wrapText="1"/>
    </xf>
    <xf numFmtId="164" fontId="75" fillId="0" borderId="0" xfId="4" applyNumberFormat="1" applyFont="1" applyFill="1" applyBorder="1" applyAlignment="1">
      <alignment horizontal="right" vertical="top" wrapText="1"/>
    </xf>
    <xf numFmtId="0" fontId="76" fillId="0" borderId="0" xfId="4" applyFont="1" applyFill="1" applyBorder="1" applyAlignment="1">
      <alignment horizontal="center" vertical="top" wrapText="1"/>
    </xf>
    <xf numFmtId="0" fontId="75" fillId="0" borderId="0" xfId="4" applyFont="1" applyFill="1" applyBorder="1" applyAlignment="1">
      <alignment horizontal="left" vertical="top" wrapText="1"/>
    </xf>
    <xf numFmtId="0" fontId="5" fillId="0" borderId="0" xfId="11" applyFont="1" applyAlignment="1">
      <alignment vertical="top" wrapText="1"/>
    </xf>
    <xf numFmtId="164" fontId="5" fillId="0" borderId="0" xfId="11" applyNumberFormat="1" applyFont="1" applyAlignment="1">
      <alignment horizontal="center" vertical="top" wrapText="1"/>
    </xf>
    <xf numFmtId="0" fontId="5" fillId="0" borderId="0" xfId="11" applyFont="1" applyAlignment="1">
      <alignment horizontal="center" vertical="top" wrapText="1"/>
    </xf>
    <xf numFmtId="0" fontId="5" fillId="0" borderId="0" xfId="11" quotePrefix="1" applyFont="1" applyAlignment="1">
      <alignment horizontal="center" vertical="top" wrapText="1"/>
    </xf>
    <xf numFmtId="164" fontId="5" fillId="0" borderId="0" xfId="11" applyNumberFormat="1" applyFont="1" applyAlignment="1">
      <alignment horizontal="right" vertical="top" wrapText="1"/>
    </xf>
    <xf numFmtId="165" fontId="5" fillId="0" borderId="0" xfId="3" applyNumberFormat="1" applyFont="1" applyAlignment="1">
      <alignment vertical="top"/>
    </xf>
    <xf numFmtId="164" fontId="5" fillId="0" borderId="0" xfId="45" applyNumberFormat="1" applyFont="1" applyAlignment="1">
      <alignment horizontal="right" vertical="top" wrapText="1"/>
    </xf>
    <xf numFmtId="164" fontId="5" fillId="0" borderId="0" xfId="11" applyNumberFormat="1" applyFont="1" applyAlignment="1" applyProtection="1">
      <alignment horizontal="right" vertical="top" wrapText="1"/>
      <protection locked="0"/>
    </xf>
    <xf numFmtId="0" fontId="5" fillId="0" borderId="0" xfId="45" applyFont="1" applyAlignment="1" applyProtection="1">
      <alignment horizontal="left" vertical="center" wrapText="1"/>
      <protection locked="0"/>
    </xf>
    <xf numFmtId="0" fontId="5" fillId="0" borderId="0" xfId="45" applyFont="1" applyAlignment="1" applyProtection="1">
      <alignment horizontal="center" vertical="top" wrapText="1"/>
      <protection locked="0"/>
    </xf>
    <xf numFmtId="0" fontId="7" fillId="0" borderId="0" xfId="45" applyFont="1" applyAlignment="1">
      <alignment horizontal="center" vertical="top" wrapText="1"/>
    </xf>
    <xf numFmtId="164" fontId="5" fillId="0" borderId="0" xfId="45" applyNumberFormat="1" applyFont="1" applyAlignment="1" applyProtection="1">
      <alignment horizontal="right" vertical="top" wrapText="1"/>
      <protection locked="0"/>
    </xf>
    <xf numFmtId="0" fontId="5" fillId="0" borderId="0" xfId="45" applyFont="1" applyAlignment="1" applyProtection="1">
      <alignment horizontal="left" vertical="top" wrapText="1"/>
      <protection locked="0"/>
    </xf>
    <xf numFmtId="0" fontId="5" fillId="0" borderId="0" xfId="6" quotePrefix="1" applyFont="1" applyAlignment="1">
      <alignment horizontal="center" vertical="top" wrapText="1"/>
    </xf>
    <xf numFmtId="164" fontId="5" fillId="0" borderId="0" xfId="15" quotePrefix="1" applyNumberFormat="1" applyFont="1" applyBorder="1" applyAlignment="1">
      <alignment horizontal="center" vertical="top" wrapText="1"/>
    </xf>
    <xf numFmtId="0" fontId="5" fillId="0" borderId="0" xfId="11" quotePrefix="1" applyFont="1" applyBorder="1" applyAlignment="1">
      <alignment horizontal="center" vertical="top" wrapText="1"/>
    </xf>
    <xf numFmtId="164" fontId="5" fillId="0" borderId="0" xfId="11" applyNumberFormat="1" applyFont="1" applyBorder="1" applyAlignment="1">
      <alignment horizontal="right" vertical="top" wrapText="1"/>
    </xf>
    <xf numFmtId="164" fontId="5" fillId="0" borderId="0" xfId="6" applyNumberFormat="1" applyFont="1" applyAlignment="1">
      <alignment horizontal="right" vertical="top" wrapText="1"/>
    </xf>
    <xf numFmtId="165" fontId="5" fillId="0" borderId="0" xfId="46" applyNumberFormat="1" applyFont="1" applyAlignment="1">
      <alignment vertical="top"/>
    </xf>
    <xf numFmtId="164" fontId="5" fillId="0" borderId="0" xfId="15" applyNumberFormat="1" applyFont="1" applyAlignment="1">
      <alignment horizontal="right" vertical="top" wrapText="1"/>
    </xf>
    <xf numFmtId="16" fontId="5" fillId="0" borderId="0" xfId="45" quotePrefix="1" applyNumberFormat="1" applyFont="1" applyAlignment="1">
      <alignment horizontal="center" vertical="top" wrapText="1"/>
    </xf>
    <xf numFmtId="1" fontId="5" fillId="0" borderId="0" xfId="11" applyNumberFormat="1" applyFont="1" applyAlignment="1">
      <alignment horizontal="center" vertical="center" wrapText="1"/>
    </xf>
    <xf numFmtId="0" fontId="5" fillId="0" borderId="10" xfId="11" applyFont="1" applyBorder="1" applyAlignment="1">
      <alignment vertical="center"/>
    </xf>
    <xf numFmtId="0" fontId="5" fillId="0" borderId="10" xfId="11" applyFont="1" applyBorder="1" applyAlignment="1">
      <alignment horizontal="center" vertical="center" wrapText="1"/>
    </xf>
    <xf numFmtId="164" fontId="5" fillId="0" borderId="10" xfId="11" applyNumberFormat="1" applyFont="1" applyBorder="1" applyAlignment="1">
      <alignment horizontal="right" vertical="center" wrapText="1"/>
    </xf>
    <xf numFmtId="0" fontId="5" fillId="0" borderId="0" xfId="15" applyFont="1" applyAlignment="1">
      <alignment horizontal="center"/>
    </xf>
    <xf numFmtId="0" fontId="5" fillId="0" borderId="0" xfId="15" applyFont="1"/>
    <xf numFmtId="164" fontId="5" fillId="0" borderId="0" xfId="15" applyNumberFormat="1" applyFont="1" applyAlignment="1">
      <alignment horizontal="right"/>
    </xf>
    <xf numFmtId="0" fontId="16" fillId="0" borderId="0" xfId="15" applyFont="1" applyAlignment="1">
      <alignment vertical="top" wrapText="1"/>
    </xf>
    <xf numFmtId="0" fontId="5" fillId="0" borderId="0" xfId="6" quotePrefix="1" applyFont="1" applyBorder="1" applyAlignment="1">
      <alignment horizontal="center" vertical="top" wrapText="1"/>
    </xf>
    <xf numFmtId="164" fontId="5" fillId="0" borderId="0" xfId="45" applyNumberFormat="1" applyFont="1" applyBorder="1" applyAlignment="1">
      <alignment horizontal="right" vertical="top" wrapText="1"/>
    </xf>
    <xf numFmtId="164" fontId="5" fillId="0" borderId="0" xfId="15" applyNumberFormat="1" applyFont="1" applyBorder="1" applyAlignment="1">
      <alignment horizontal="right" vertical="top" wrapText="1"/>
    </xf>
    <xf numFmtId="0" fontId="5" fillId="0" borderId="15" xfId="11" applyFont="1" applyBorder="1" applyAlignment="1">
      <alignment vertical="center"/>
    </xf>
    <xf numFmtId="0" fontId="5" fillId="0" borderId="15" xfId="11" applyFont="1" applyBorder="1" applyAlignment="1">
      <alignment horizontal="center" vertical="center" wrapText="1"/>
    </xf>
    <xf numFmtId="164" fontId="5" fillId="0" borderId="15" xfId="11" applyNumberFormat="1" applyFont="1" applyBorder="1" applyAlignment="1">
      <alignment horizontal="right" vertical="center" wrapText="1"/>
    </xf>
    <xf numFmtId="0" fontId="5" fillId="0" borderId="0" xfId="6" applyFont="1" applyAlignment="1" applyProtection="1">
      <alignment horizontal="left" vertical="top" wrapText="1"/>
      <protection locked="0"/>
    </xf>
    <xf numFmtId="0" fontId="5" fillId="0" borderId="0" xfId="6" applyFont="1" applyAlignment="1" applyProtection="1">
      <alignment horizontal="center" vertical="top" wrapText="1"/>
      <protection locked="0"/>
    </xf>
    <xf numFmtId="164" fontId="5" fillId="0" borderId="0" xfId="6" applyNumberFormat="1" applyFont="1" applyAlignment="1" applyProtection="1">
      <alignment horizontal="right" vertical="top" wrapText="1"/>
      <protection locked="0"/>
    </xf>
    <xf numFmtId="164" fontId="5" fillId="0" borderId="0" xfId="9" applyNumberFormat="1" applyFont="1" applyAlignment="1" applyProtection="1">
      <alignment horizontal="right" vertical="top" wrapText="1"/>
      <protection locked="0"/>
    </xf>
    <xf numFmtId="0" fontId="5" fillId="0" borderId="0" xfId="6" applyFont="1" applyAlignment="1">
      <alignment horizontal="center" vertical="top"/>
    </xf>
    <xf numFmtId="49" fontId="5" fillId="0" borderId="0" xfId="6" applyNumberFormat="1" applyFont="1" applyAlignment="1" applyProtection="1">
      <alignment horizontal="center" vertical="top" wrapText="1"/>
      <protection locked="0"/>
    </xf>
    <xf numFmtId="0" fontId="5" fillId="0" borderId="0" xfId="4" applyFont="1" applyFill="1" applyAlignment="1"/>
    <xf numFmtId="164" fontId="5" fillId="0" borderId="0" xfId="4" applyNumberFormat="1" applyFont="1" applyFill="1" applyAlignment="1">
      <alignment horizontal="right"/>
    </xf>
    <xf numFmtId="0" fontId="19" fillId="0" borderId="0" xfId="9" applyFont="1" applyFill="1" applyAlignment="1">
      <alignment vertical="top"/>
    </xf>
    <xf numFmtId="0" fontId="5" fillId="0" borderId="1" xfId="9" applyFont="1" applyFill="1" applyBorder="1"/>
    <xf numFmtId="0" fontId="5" fillId="0" borderId="0" xfId="9" applyFont="1" applyFill="1" applyBorder="1"/>
    <xf numFmtId="0" fontId="5" fillId="0" borderId="5" xfId="9" applyFont="1" applyFill="1" applyBorder="1" applyAlignment="1">
      <alignment horizontal="center" vertical="center" wrapText="1"/>
    </xf>
    <xf numFmtId="0" fontId="5" fillId="0" borderId="6" xfId="9" applyFont="1" applyFill="1" applyBorder="1" applyAlignment="1">
      <alignment horizontal="center" vertical="center" wrapText="1"/>
    </xf>
    <xf numFmtId="0" fontId="5" fillId="0" borderId="9" xfId="9" applyFont="1" applyFill="1" applyBorder="1" applyAlignment="1">
      <alignment horizontal="center" vertical="center"/>
    </xf>
    <xf numFmtId="0" fontId="5" fillId="0" borderId="7" xfId="9" applyFont="1" applyFill="1" applyBorder="1" applyAlignment="1">
      <alignment horizontal="center" vertical="center"/>
    </xf>
    <xf numFmtId="0" fontId="5" fillId="0" borderId="7" xfId="9" applyFont="1" applyFill="1" applyBorder="1" applyAlignment="1">
      <alignment horizontal="center"/>
    </xf>
    <xf numFmtId="0" fontId="5" fillId="0" borderId="8" xfId="9" applyFont="1" applyFill="1" applyBorder="1" applyAlignment="1">
      <alignment horizontal="center"/>
    </xf>
    <xf numFmtId="0" fontId="5" fillId="0" borderId="9" xfId="9" applyFont="1" applyFill="1" applyBorder="1" applyAlignment="1">
      <alignment horizontal="center"/>
    </xf>
    <xf numFmtId="0" fontId="16" fillId="0" borderId="0" xfId="9" applyFont="1" applyFill="1"/>
    <xf numFmtId="0" fontId="5" fillId="0" borderId="0" xfId="9" applyFont="1" applyFill="1" applyBorder="1" applyAlignment="1">
      <alignment horizontal="left" vertical="top" wrapText="1"/>
    </xf>
    <xf numFmtId="0" fontId="6" fillId="0" borderId="0" xfId="9" applyFont="1" applyFill="1" applyBorder="1" applyAlignment="1">
      <alignment horizontal="center" vertical="top" wrapText="1"/>
    </xf>
    <xf numFmtId="164" fontId="5" fillId="0" borderId="1" xfId="9" applyNumberFormat="1" applyFont="1" applyFill="1" applyBorder="1" applyAlignment="1">
      <alignment vertical="top"/>
    </xf>
    <xf numFmtId="164" fontId="5" fillId="0" borderId="0" xfId="9" quotePrefix="1" applyNumberFormat="1" applyFont="1" applyFill="1" applyBorder="1" applyAlignment="1">
      <alignment vertical="top"/>
    </xf>
    <xf numFmtId="164" fontId="5" fillId="0" borderId="0" xfId="9" applyNumberFormat="1" applyFont="1" applyFill="1" applyBorder="1" applyAlignment="1">
      <alignment horizontal="right" vertical="top"/>
    </xf>
    <xf numFmtId="0" fontId="32" fillId="0" borderId="0" xfId="9" applyFont="1" applyFill="1" applyBorder="1" applyAlignment="1">
      <alignment vertical="top"/>
    </xf>
    <xf numFmtId="49" fontId="5" fillId="0" borderId="0" xfId="9" applyNumberFormat="1" applyFont="1" applyFill="1" applyBorder="1" applyAlignment="1">
      <alignment horizontal="center" vertical="center"/>
    </xf>
    <xf numFmtId="0" fontId="5" fillId="0" borderId="10" xfId="9" applyFont="1" applyFill="1" applyBorder="1" applyAlignment="1" applyProtection="1">
      <alignment vertical="center" wrapText="1"/>
    </xf>
    <xf numFmtId="164" fontId="5" fillId="0" borderId="0" xfId="9" applyNumberFormat="1" applyFont="1" applyFill="1" applyAlignment="1">
      <alignment horizontal="right"/>
    </xf>
    <xf numFmtId="164" fontId="5" fillId="0" borderId="0" xfId="4" applyNumberFormat="1" applyFont="1" applyAlignment="1">
      <alignment horizontal="center" vertical="center" wrapText="1"/>
    </xf>
    <xf numFmtId="0" fontId="5" fillId="0" borderId="9" xfId="4" applyFont="1" applyBorder="1" applyAlignment="1">
      <alignment horizontal="center" vertical="center" wrapText="1"/>
    </xf>
    <xf numFmtId="0" fontId="5" fillId="0" borderId="8" xfId="4" applyFont="1" applyBorder="1" applyAlignment="1">
      <alignment horizontal="center" vertical="center" wrapText="1"/>
    </xf>
    <xf numFmtId="0" fontId="5" fillId="0" borderId="9" xfId="4" applyFont="1" applyBorder="1" applyAlignment="1">
      <alignment horizontal="center" vertical="top" wrapText="1"/>
    </xf>
    <xf numFmtId="0" fontId="5" fillId="0" borderId="7" xfId="4" applyFont="1" applyBorder="1" applyAlignment="1">
      <alignment horizontal="center" wrapText="1"/>
    </xf>
    <xf numFmtId="0" fontId="5" fillId="0" borderId="0" xfId="4" applyFont="1" applyFill="1" applyBorder="1" applyAlignment="1">
      <alignment vertical="center" wrapText="1"/>
    </xf>
    <xf numFmtId="0" fontId="5" fillId="0" borderId="0" xfId="4" applyFont="1" applyFill="1" applyBorder="1" applyAlignment="1">
      <alignment horizontal="center" wrapText="1"/>
    </xf>
    <xf numFmtId="0" fontId="16" fillId="0" borderId="0" xfId="4" applyFont="1" applyFill="1" applyBorder="1" applyAlignment="1">
      <alignment vertical="center" wrapText="1"/>
    </xf>
    <xf numFmtId="0" fontId="16" fillId="0" borderId="0" xfId="4" applyFont="1" applyFill="1" applyAlignment="1" applyProtection="1">
      <alignment vertical="center" wrapText="1"/>
    </xf>
    <xf numFmtId="164" fontId="5" fillId="0" borderId="0" xfId="4" applyNumberFormat="1" applyFont="1" applyFill="1" applyAlignment="1" applyProtection="1">
      <alignment horizontal="right" vertical="center" wrapText="1"/>
    </xf>
    <xf numFmtId="164" fontId="5" fillId="0" borderId="0" xfId="4" applyNumberFormat="1" applyFont="1" applyFill="1" applyAlignment="1">
      <alignment horizontal="center" wrapText="1"/>
    </xf>
    <xf numFmtId="0" fontId="5" fillId="0" borderId="0" xfId="4" applyFont="1" applyFill="1" applyBorder="1" applyAlignment="1" applyProtection="1">
      <alignment horizontal="center" vertical="top" wrapText="1"/>
    </xf>
    <xf numFmtId="0" fontId="31" fillId="0" borderId="0" xfId="4" applyFont="1" applyAlignment="1">
      <alignment vertical="top" wrapText="1"/>
    </xf>
    <xf numFmtId="17" fontId="31" fillId="0" borderId="0" xfId="4" applyNumberFormat="1" applyFont="1" applyAlignment="1">
      <alignment horizontal="center" vertical="top" wrapText="1"/>
    </xf>
    <xf numFmtId="164" fontId="31" fillId="0" borderId="0" xfId="4" applyNumberFormat="1" applyFont="1" applyAlignment="1">
      <alignment vertical="top" wrapText="1"/>
    </xf>
    <xf numFmtId="164" fontId="5" fillId="0" borderId="0" xfId="4" applyNumberFormat="1" applyFont="1" applyFill="1" applyBorder="1" applyAlignment="1" applyProtection="1">
      <alignment vertical="top" wrapText="1"/>
    </xf>
    <xf numFmtId="164" fontId="5" fillId="0" borderId="0" xfId="4" applyNumberFormat="1" applyFont="1" applyFill="1" applyAlignment="1" applyProtection="1">
      <alignment vertical="top" wrapText="1"/>
    </xf>
    <xf numFmtId="164" fontId="5" fillId="0" borderId="0" xfId="10" applyNumberFormat="1" applyFont="1" applyFill="1" applyBorder="1" applyAlignment="1">
      <alignment horizontal="right" vertical="top"/>
    </xf>
    <xf numFmtId="165" fontId="5" fillId="0" borderId="0" xfId="10" applyNumberFormat="1" applyFont="1" applyFill="1" applyBorder="1" applyAlignment="1">
      <alignment vertical="top"/>
    </xf>
    <xf numFmtId="164" fontId="5" fillId="0" borderId="0" xfId="4" applyNumberFormat="1" applyFont="1" applyBorder="1" applyAlignment="1">
      <alignment horizontal="center" vertical="center" wrapText="1"/>
    </xf>
    <xf numFmtId="0" fontId="5" fillId="0" borderId="0" xfId="4" applyFont="1" applyBorder="1" applyAlignment="1">
      <alignment horizontal="center" wrapText="1"/>
    </xf>
    <xf numFmtId="164" fontId="5" fillId="0" borderId="0" xfId="4" applyNumberFormat="1" applyFont="1" applyBorder="1" applyAlignment="1">
      <alignment horizontal="right" vertical="center" wrapText="1"/>
    </xf>
    <xf numFmtId="0" fontId="5" fillId="0" borderId="0" xfId="4" applyFont="1" applyAlignment="1">
      <alignment horizontal="right" vertical="center" wrapText="1"/>
    </xf>
    <xf numFmtId="0" fontId="16" fillId="0" borderId="0" xfId="4" applyFont="1" applyAlignment="1" applyProtection="1">
      <alignment vertical="center" wrapText="1"/>
    </xf>
    <xf numFmtId="164" fontId="5" fillId="0" borderId="0" xfId="4" applyNumberFormat="1" applyFont="1" applyBorder="1" applyAlignment="1" applyProtection="1">
      <alignment horizontal="right" vertical="center" wrapText="1"/>
    </xf>
    <xf numFmtId="164" fontId="5" fillId="0" borderId="0" xfId="4" applyNumberFormat="1" applyFont="1" applyAlignment="1" applyProtection="1">
      <alignment horizontal="right" vertical="center" wrapText="1"/>
    </xf>
    <xf numFmtId="164" fontId="5" fillId="0" borderId="0" xfId="4" applyNumberFormat="1" applyFont="1" applyAlignment="1">
      <alignment horizontal="center" wrapText="1"/>
    </xf>
    <xf numFmtId="0" fontId="5" fillId="0" borderId="0" xfId="4" quotePrefix="1" applyFont="1" applyBorder="1" applyAlignment="1">
      <alignment horizontal="center" vertical="top" wrapText="1"/>
    </xf>
    <xf numFmtId="0" fontId="5" fillId="0" borderId="10" xfId="4" applyFont="1" applyFill="1" applyBorder="1" applyAlignment="1" applyProtection="1">
      <alignment horizontal="center" vertical="center" wrapText="1"/>
    </xf>
    <xf numFmtId="164" fontId="5" fillId="0" borderId="10" xfId="4" applyNumberFormat="1" applyFont="1" applyBorder="1" applyAlignment="1">
      <alignment vertical="top" wrapText="1"/>
    </xf>
    <xf numFmtId="164" fontId="5" fillId="0" borderId="15" xfId="4" applyNumberFormat="1" applyFont="1" applyBorder="1" applyAlignment="1">
      <alignment vertical="top" wrapText="1"/>
    </xf>
    <xf numFmtId="164" fontId="5" fillId="0" borderId="0" xfId="4" applyNumberFormat="1" applyFont="1" applyAlignment="1">
      <alignment vertical="center" wrapText="1"/>
    </xf>
    <xf numFmtId="0" fontId="25" fillId="0" borderId="0" xfId="7" applyFont="1" applyFill="1">
      <alignment wrapText="1"/>
    </xf>
    <xf numFmtId="49" fontId="24" fillId="0" borderId="0" xfId="7" applyNumberFormat="1" applyFont="1" applyAlignment="1">
      <alignment horizontal="center" vertical="top"/>
    </xf>
    <xf numFmtId="49" fontId="5" fillId="0" borderId="0" xfId="7" applyNumberFormat="1" applyFont="1" applyAlignment="1">
      <alignment horizontal="center" vertical="top"/>
    </xf>
    <xf numFmtId="164" fontId="5" fillId="0" borderId="5" xfId="7" applyNumberFormat="1" applyFont="1" applyBorder="1" applyAlignment="1">
      <alignment horizontal="center" vertical="center" wrapText="1"/>
    </xf>
    <xf numFmtId="164" fontId="5" fillId="0" borderId="6" xfId="7" applyNumberFormat="1" applyFont="1" applyBorder="1" applyAlignment="1">
      <alignment horizontal="center" vertical="center" wrapText="1"/>
    </xf>
    <xf numFmtId="164" fontId="5" fillId="0" borderId="9" xfId="7" applyNumberFormat="1" applyFont="1" applyBorder="1" applyAlignment="1">
      <alignment horizontal="center" vertical="center"/>
    </xf>
    <xf numFmtId="164" fontId="5" fillId="0" borderId="7" xfId="7" applyNumberFormat="1" applyFont="1" applyBorder="1" applyAlignment="1">
      <alignment horizontal="center" vertical="center"/>
    </xf>
    <xf numFmtId="0" fontId="77" fillId="0" borderId="0" xfId="37" applyFont="1"/>
    <xf numFmtId="0" fontId="5" fillId="0" borderId="0" xfId="7" applyFont="1" applyFill="1" applyAlignment="1">
      <alignment horizontal="center" vertical="top" wrapText="1"/>
    </xf>
    <xf numFmtId="0" fontId="16" fillId="0" borderId="0" xfId="7" applyFont="1" applyFill="1" applyBorder="1" applyAlignment="1">
      <alignment vertical="top"/>
    </xf>
    <xf numFmtId="0" fontId="5" fillId="0" borderId="0" xfId="7" applyFont="1" applyFill="1" applyBorder="1" applyAlignment="1">
      <alignment horizontal="center" vertical="top" wrapText="1"/>
    </xf>
    <xf numFmtId="0" fontId="5" fillId="0" borderId="0" xfId="7" applyFont="1" applyFill="1" applyBorder="1" applyAlignment="1">
      <alignment vertical="top" wrapText="1"/>
    </xf>
    <xf numFmtId="164" fontId="5" fillId="0" borderId="0" xfId="7" applyNumberFormat="1" applyFont="1" applyFill="1" applyBorder="1" applyAlignment="1">
      <alignment horizontal="center" vertical="top" wrapText="1"/>
    </xf>
    <xf numFmtId="0" fontId="5" fillId="0" borderId="0" xfId="7" applyFont="1" applyFill="1" applyAlignment="1">
      <alignment vertical="top" wrapText="1"/>
    </xf>
    <xf numFmtId="0" fontId="16" fillId="0" borderId="0" xfId="7" applyFont="1" applyFill="1" applyBorder="1" applyAlignment="1">
      <alignment horizontal="left" vertical="top" wrapText="1"/>
    </xf>
    <xf numFmtId="1" fontId="5" fillId="0" borderId="0" xfId="26" applyNumberFormat="1" applyFont="1" applyAlignment="1">
      <alignment horizontal="center" vertical="top"/>
    </xf>
    <xf numFmtId="0" fontId="31" fillId="0" borderId="0" xfId="37" applyFont="1" applyFill="1" applyBorder="1" applyAlignment="1">
      <alignment vertical="top" wrapText="1"/>
    </xf>
    <xf numFmtId="0" fontId="5" fillId="0" borderId="0" xfId="37" applyFont="1" applyFill="1" applyBorder="1" applyAlignment="1">
      <alignment horizontal="center" vertical="top" wrapText="1"/>
    </xf>
    <xf numFmtId="14" fontId="5" fillId="0" borderId="0" xfId="37" applyNumberFormat="1" applyFont="1" applyFill="1" applyBorder="1" applyAlignment="1">
      <alignment horizontal="center" vertical="top" wrapText="1"/>
    </xf>
    <xf numFmtId="17" fontId="5" fillId="0" borderId="0" xfId="37" quotePrefix="1" applyNumberFormat="1" applyFont="1" applyFill="1" applyBorder="1" applyAlignment="1">
      <alignment horizontal="center" vertical="top" wrapText="1"/>
    </xf>
    <xf numFmtId="164" fontId="5" fillId="0" borderId="0" xfId="37" applyNumberFormat="1" applyFont="1" applyFill="1" applyBorder="1" applyAlignment="1">
      <alignment horizontal="right" vertical="top" wrapText="1"/>
    </xf>
    <xf numFmtId="164" fontId="5" fillId="0" borderId="0" xfId="37" quotePrefix="1" applyNumberFormat="1" applyFont="1" applyFill="1" applyBorder="1" applyAlignment="1">
      <alignment horizontal="right" vertical="top" wrapText="1"/>
    </xf>
    <xf numFmtId="0" fontId="5" fillId="0" borderId="0" xfId="7" applyFont="1" applyFill="1">
      <alignment wrapText="1"/>
    </xf>
    <xf numFmtId="0" fontId="31" fillId="0" borderId="0" xfId="37" applyFont="1" applyFill="1" applyBorder="1" applyAlignment="1">
      <alignment horizontal="left" vertical="top" wrapText="1"/>
    </xf>
    <xf numFmtId="0" fontId="7" fillId="0" borderId="0" xfId="7" applyFont="1" applyFill="1" applyBorder="1" applyAlignment="1">
      <alignment horizontal="left" vertical="top" wrapText="1"/>
    </xf>
    <xf numFmtId="0" fontId="7" fillId="0" borderId="0" xfId="37" applyFont="1" applyFill="1" applyBorder="1" applyAlignment="1">
      <alignment horizontal="center" vertical="top" wrapText="1"/>
    </xf>
    <xf numFmtId="164" fontId="7" fillId="0" borderId="0" xfId="37" applyNumberFormat="1" applyFont="1" applyFill="1" applyBorder="1" applyAlignment="1">
      <alignment horizontal="right" vertical="top" wrapText="1"/>
    </xf>
    <xf numFmtId="164" fontId="7" fillId="0" borderId="0" xfId="37" quotePrefix="1" applyNumberFormat="1" applyFont="1" applyFill="1" applyBorder="1" applyAlignment="1">
      <alignment horizontal="right" vertical="top" wrapText="1"/>
    </xf>
    <xf numFmtId="0" fontId="18" fillId="0" borderId="0" xfId="7" applyFont="1" applyFill="1" applyAlignment="1">
      <alignment vertical="top" wrapText="1"/>
    </xf>
    <xf numFmtId="0" fontId="18" fillId="0" borderId="0" xfId="7" applyFont="1" applyFill="1">
      <alignment wrapText="1"/>
    </xf>
    <xf numFmtId="17" fontId="7" fillId="0" borderId="0" xfId="37" quotePrefix="1" applyNumberFormat="1" applyFont="1" applyFill="1" applyBorder="1" applyAlignment="1">
      <alignment horizontal="center" vertical="top" wrapText="1"/>
    </xf>
    <xf numFmtId="1" fontId="35" fillId="0" borderId="0" xfId="9" applyNumberFormat="1" applyFont="1" applyFill="1" applyBorder="1" applyAlignment="1">
      <alignment horizontal="center" vertical="top" wrapText="1"/>
    </xf>
    <xf numFmtId="0" fontId="6" fillId="0" borderId="0" xfId="37" applyFont="1" applyFill="1" applyBorder="1" applyAlignment="1">
      <alignment horizontal="center" vertical="center" wrapText="1"/>
    </xf>
    <xf numFmtId="0" fontId="5" fillId="0" borderId="17" xfId="7" applyFont="1" applyFill="1" applyBorder="1" applyAlignment="1">
      <alignment vertical="center"/>
    </xf>
    <xf numFmtId="0" fontId="5" fillId="0" borderId="17" xfId="7" applyFont="1" applyFill="1" applyBorder="1" applyAlignment="1">
      <alignment horizontal="center" vertical="center" wrapText="1"/>
    </xf>
    <xf numFmtId="164" fontId="5" fillId="0" borderId="17" xfId="7" applyNumberFormat="1" applyFont="1" applyFill="1" applyBorder="1" applyAlignment="1">
      <alignment horizontal="right" vertical="top" wrapText="1"/>
    </xf>
    <xf numFmtId="0" fontId="5" fillId="0" borderId="0" xfId="7" applyFont="1" applyFill="1" applyAlignment="1">
      <alignment vertical="center" wrapText="1"/>
    </xf>
    <xf numFmtId="0" fontId="5" fillId="0" borderId="0" xfId="7" applyFont="1" applyFill="1" applyBorder="1" applyAlignment="1">
      <alignment vertical="center"/>
    </xf>
    <xf numFmtId="0" fontId="5" fillId="0" borderId="0" xfId="7" applyFont="1" applyFill="1" applyBorder="1" applyAlignment="1">
      <alignment horizontal="center" vertical="center" wrapText="1"/>
    </xf>
    <xf numFmtId="164" fontId="5" fillId="0" borderId="0" xfId="7" applyNumberFormat="1" applyFont="1" applyFill="1" applyBorder="1" applyAlignment="1">
      <alignment horizontal="right" vertical="top" wrapText="1"/>
    </xf>
    <xf numFmtId="0" fontId="6" fillId="0" borderId="0" xfId="7" applyFont="1" applyFill="1" applyAlignment="1">
      <alignment horizontal="center" vertical="top" wrapText="1"/>
    </xf>
    <xf numFmtId="0" fontId="78" fillId="0" borderId="0" xfId="7" applyFont="1" applyFill="1" applyBorder="1" applyAlignment="1">
      <alignment horizontal="left" vertical="top" wrapText="1"/>
    </xf>
    <xf numFmtId="0" fontId="6" fillId="0" borderId="0" xfId="26" applyFont="1" applyBorder="1" applyAlignment="1">
      <alignment horizontal="center" vertical="top" wrapText="1"/>
    </xf>
    <xf numFmtId="0" fontId="16" fillId="0" borderId="0" xfId="7" applyFont="1" applyFill="1" applyAlignment="1">
      <alignment vertical="top" wrapText="1"/>
    </xf>
    <xf numFmtId="17" fontId="5" fillId="0" borderId="0" xfId="7" quotePrefix="1" applyNumberFormat="1" applyFont="1" applyFill="1" applyBorder="1" applyAlignment="1">
      <alignment horizontal="center" vertical="top" wrapText="1"/>
    </xf>
    <xf numFmtId="164" fontId="5" fillId="0" borderId="0" xfId="7" quotePrefix="1" applyNumberFormat="1" applyFont="1" applyFill="1" applyBorder="1" applyAlignment="1">
      <alignment horizontal="right" vertical="top" wrapText="1"/>
    </xf>
    <xf numFmtId="0" fontId="7" fillId="0" borderId="0" xfId="37" applyFont="1" applyFill="1" applyBorder="1" applyAlignment="1">
      <alignment vertical="top" wrapText="1"/>
    </xf>
    <xf numFmtId="14" fontId="7" fillId="0" borderId="0" xfId="37" applyNumberFormat="1" applyFont="1" applyFill="1" applyBorder="1" applyAlignment="1">
      <alignment horizontal="center" vertical="top" wrapText="1"/>
    </xf>
    <xf numFmtId="0" fontId="31" fillId="0" borderId="0" xfId="37" applyFont="1" applyAlignment="1">
      <alignment vertical="top" wrapText="1"/>
    </xf>
    <xf numFmtId="0" fontId="6" fillId="0" borderId="0" xfId="26" applyFont="1" applyAlignment="1">
      <alignment horizontal="center" vertical="top"/>
    </xf>
    <xf numFmtId="0" fontId="5" fillId="0" borderId="0" xfId="37" applyFont="1" applyFill="1" applyBorder="1" applyAlignment="1">
      <alignment vertical="top" wrapText="1"/>
    </xf>
    <xf numFmtId="0" fontId="5" fillId="2" borderId="0" xfId="7" applyFont="1" applyFill="1" applyAlignment="1">
      <alignment vertical="top" wrapText="1"/>
    </xf>
    <xf numFmtId="0" fontId="5" fillId="2" borderId="0" xfId="7" applyFont="1" applyFill="1">
      <alignment wrapText="1"/>
    </xf>
    <xf numFmtId="0" fontId="35" fillId="0" borderId="0" xfId="37" applyFont="1" applyFill="1" applyBorder="1" applyAlignment="1">
      <alignment horizontal="center" vertical="center" wrapText="1"/>
    </xf>
    <xf numFmtId="0" fontId="7" fillId="0" borderId="17" xfId="7" applyFont="1" applyFill="1" applyBorder="1" applyAlignment="1">
      <alignment horizontal="left" vertical="center"/>
    </xf>
    <xf numFmtId="0" fontId="7" fillId="0" borderId="17" xfId="7" applyFont="1" applyFill="1" applyBorder="1" applyAlignment="1">
      <alignment horizontal="center" vertical="center" wrapText="1"/>
    </xf>
    <xf numFmtId="164" fontId="7" fillId="0" borderId="17" xfId="7" applyNumberFormat="1" applyFont="1" applyFill="1" applyBorder="1" applyAlignment="1">
      <alignment horizontal="right" vertical="top" wrapText="1"/>
    </xf>
    <xf numFmtId="0" fontId="7" fillId="0" borderId="0" xfId="7" applyFont="1" applyFill="1" applyAlignment="1">
      <alignment vertical="center" wrapText="1"/>
    </xf>
    <xf numFmtId="0" fontId="7" fillId="0" borderId="0" xfId="7" applyFont="1" applyFill="1" applyBorder="1" applyAlignment="1">
      <alignment horizontal="left" vertical="center"/>
    </xf>
    <xf numFmtId="0" fontId="7" fillId="0" borderId="0" xfId="7" applyFont="1" applyFill="1" applyBorder="1" applyAlignment="1">
      <alignment horizontal="center" vertical="center" wrapText="1"/>
    </xf>
    <xf numFmtId="164" fontId="7" fillId="0" borderId="0" xfId="7" applyNumberFormat="1" applyFont="1" applyFill="1" applyBorder="1" applyAlignment="1">
      <alignment horizontal="right" vertical="top" wrapText="1"/>
    </xf>
    <xf numFmtId="164" fontId="18" fillId="0" borderId="0" xfId="7" applyNumberFormat="1" applyFont="1" applyFill="1" applyBorder="1" applyAlignment="1">
      <alignment horizontal="right" vertical="top" wrapText="1"/>
    </xf>
    <xf numFmtId="0" fontId="5" fillId="0" borderId="0" xfId="7" applyFont="1" applyFill="1" applyBorder="1" applyAlignment="1">
      <alignment horizontal="left" vertical="center"/>
    </xf>
    <xf numFmtId="0" fontId="7" fillId="0" borderId="0" xfId="7" applyFont="1" applyFill="1" applyBorder="1" applyAlignment="1">
      <alignment horizontal="center" vertical="top" wrapText="1"/>
    </xf>
    <xf numFmtId="0" fontId="35" fillId="0" borderId="0" xfId="7" applyFont="1" applyFill="1" applyAlignment="1">
      <alignment vertical="center" wrapText="1"/>
    </xf>
    <xf numFmtId="0" fontId="5" fillId="0" borderId="12" xfId="7" applyFont="1" applyFill="1" applyBorder="1" applyAlignment="1">
      <alignment horizontal="left" vertical="center"/>
    </xf>
    <xf numFmtId="0" fontId="5" fillId="0" borderId="12" xfId="7" applyFont="1" applyFill="1" applyBorder="1" applyAlignment="1">
      <alignment horizontal="center" vertical="center" wrapText="1"/>
    </xf>
    <xf numFmtId="164" fontId="5" fillId="0" borderId="12" xfId="7" applyNumberFormat="1" applyFont="1" applyFill="1" applyBorder="1" applyAlignment="1">
      <alignment horizontal="right" vertical="top" wrapText="1"/>
    </xf>
    <xf numFmtId="0" fontId="5" fillId="0" borderId="17" xfId="7" applyFont="1" applyFill="1" applyBorder="1" applyAlignment="1">
      <alignment horizontal="left" vertical="center"/>
    </xf>
    <xf numFmtId="0" fontId="6" fillId="0" borderId="0" xfId="37" applyFont="1" applyFill="1" applyAlignment="1">
      <alignment horizontal="center" vertical="top" wrapText="1"/>
    </xf>
    <xf numFmtId="0" fontId="16" fillId="0" borderId="0" xfId="7" applyFont="1" applyFill="1" applyAlignment="1">
      <alignment vertical="top"/>
    </xf>
    <xf numFmtId="0" fontId="5" fillId="0" borderId="0" xfId="7" applyFont="1" applyFill="1" applyAlignment="1">
      <alignment horizontal="right" vertical="top" wrapText="1"/>
    </xf>
    <xf numFmtId="164" fontId="5" fillId="0" borderId="0" xfId="7" applyNumberFormat="1" applyFont="1" applyFill="1" applyAlignment="1">
      <alignment horizontal="right" vertical="top" wrapText="1"/>
    </xf>
    <xf numFmtId="0" fontId="7" fillId="0" borderId="0" xfId="37" applyFont="1" applyFill="1" applyBorder="1" applyAlignment="1">
      <alignment horizontal="left" vertical="top" wrapText="1"/>
    </xf>
    <xf numFmtId="0" fontId="6" fillId="0" borderId="0" xfId="37" applyFont="1" applyFill="1" applyAlignment="1">
      <alignment horizontal="center" vertical="center" wrapText="1"/>
    </xf>
    <xf numFmtId="0" fontId="5" fillId="0" borderId="10" xfId="7" applyFont="1" applyFill="1" applyBorder="1" applyAlignment="1">
      <alignment horizontal="left" vertical="center"/>
    </xf>
    <xf numFmtId="0" fontId="5" fillId="0" borderId="10" xfId="7" applyFont="1" applyFill="1" applyBorder="1" applyAlignment="1">
      <alignment horizontal="center" vertical="center" wrapText="1"/>
    </xf>
    <xf numFmtId="164" fontId="5" fillId="0" borderId="10" xfId="7" applyNumberFormat="1" applyFont="1" applyFill="1" applyBorder="1" applyAlignment="1">
      <alignment horizontal="right" vertical="top" wrapText="1"/>
    </xf>
    <xf numFmtId="164" fontId="7" fillId="2" borderId="0" xfId="37" quotePrefix="1" applyNumberFormat="1" applyFont="1" applyFill="1" applyBorder="1" applyAlignment="1">
      <alignment horizontal="right" vertical="top" wrapText="1"/>
    </xf>
    <xf numFmtId="0" fontId="5" fillId="0" borderId="0" xfId="37" applyFont="1" applyFill="1" applyAlignment="1">
      <alignment vertical="top" wrapText="1"/>
    </xf>
    <xf numFmtId="164" fontId="5" fillId="0" borderId="0" xfId="37" applyNumberFormat="1" applyFont="1" applyFill="1" applyBorder="1" applyAlignment="1">
      <alignment vertical="top" wrapText="1"/>
    </xf>
    <xf numFmtId="0" fontId="5" fillId="0" borderId="12" xfId="7" applyFont="1" applyFill="1" applyBorder="1" applyAlignment="1">
      <alignment horizontal="left"/>
    </xf>
    <xf numFmtId="0" fontId="5" fillId="0" borderId="12" xfId="7" applyFont="1" applyFill="1" applyBorder="1" applyAlignment="1">
      <alignment horizontal="center" wrapText="1"/>
    </xf>
    <xf numFmtId="164" fontId="6" fillId="0" borderId="12" xfId="7" applyNumberFormat="1" applyFont="1" applyFill="1" applyBorder="1" applyAlignment="1">
      <alignment wrapText="1"/>
    </xf>
    <xf numFmtId="164" fontId="6" fillId="0" borderId="12" xfId="7" applyNumberFormat="1" applyFont="1" applyFill="1" applyBorder="1" applyAlignment="1">
      <alignment horizontal="right" wrapText="1"/>
    </xf>
    <xf numFmtId="1" fontId="73" fillId="0" borderId="0" xfId="9" applyNumberFormat="1" applyFont="1" applyFill="1" applyBorder="1" applyAlignment="1">
      <alignment horizontal="center" vertical="top" wrapText="1"/>
    </xf>
    <xf numFmtId="165" fontId="16" fillId="0" borderId="0" xfId="43" applyNumberFormat="1" applyFont="1" applyFill="1" applyBorder="1" applyAlignment="1">
      <alignment horizontal="left" vertical="top"/>
    </xf>
    <xf numFmtId="165" fontId="5" fillId="0" borderId="0" xfId="43" applyNumberFormat="1" applyFont="1" applyFill="1" applyBorder="1" applyAlignment="1">
      <alignment vertical="top" wrapText="1"/>
    </xf>
    <xf numFmtId="17" fontId="31" fillId="0" borderId="0" xfId="37" quotePrefix="1" applyNumberFormat="1" applyFont="1" applyFill="1" applyBorder="1" applyAlignment="1">
      <alignment horizontal="center" vertical="top" wrapText="1"/>
    </xf>
    <xf numFmtId="164" fontId="31" fillId="0" borderId="0" xfId="37" applyNumberFormat="1" applyFont="1" applyFill="1" applyBorder="1" applyAlignment="1">
      <alignment horizontal="right" vertical="top" wrapText="1"/>
    </xf>
    <xf numFmtId="164" fontId="31" fillId="0" borderId="0" xfId="37" quotePrefix="1" applyNumberFormat="1" applyFont="1" applyFill="1" applyBorder="1" applyAlignment="1">
      <alignment horizontal="right" vertical="top" wrapText="1"/>
    </xf>
    <xf numFmtId="165" fontId="31" fillId="0" borderId="0" xfId="43" applyNumberFormat="1" applyFont="1" applyFill="1" applyBorder="1" applyAlignment="1">
      <alignment horizontal="left" vertical="top" wrapText="1"/>
    </xf>
    <xf numFmtId="165" fontId="31" fillId="0" borderId="0" xfId="9" applyNumberFormat="1" applyFont="1" applyFill="1" applyBorder="1" applyAlignment="1">
      <alignment horizontal="center" vertical="top" wrapText="1"/>
    </xf>
    <xf numFmtId="165" fontId="31" fillId="0" borderId="0" xfId="37" applyNumberFormat="1" applyFont="1" applyFill="1" applyBorder="1" applyAlignment="1">
      <alignment horizontal="center" vertical="top" wrapText="1"/>
    </xf>
    <xf numFmtId="2" fontId="31" fillId="0" borderId="0" xfId="37" quotePrefix="1" applyNumberFormat="1" applyFont="1" applyFill="1" applyBorder="1" applyAlignment="1">
      <alignment horizontal="right" vertical="top" wrapText="1"/>
    </xf>
    <xf numFmtId="165" fontId="31" fillId="0" borderId="0" xfId="43" applyNumberFormat="1" applyFont="1" applyFill="1" applyBorder="1" applyAlignment="1">
      <alignment horizontal="center" vertical="top" wrapText="1"/>
    </xf>
    <xf numFmtId="0" fontId="6" fillId="0" borderId="0" xfId="7" applyFont="1" applyFill="1" applyAlignment="1">
      <alignment horizontal="center" wrapText="1"/>
    </xf>
    <xf numFmtId="165" fontId="5" fillId="0" borderId="0" xfId="37" applyNumberFormat="1" applyFont="1" applyFill="1" applyBorder="1" applyAlignment="1">
      <alignment horizontal="left" vertical="top" wrapText="1"/>
    </xf>
    <xf numFmtId="165" fontId="5" fillId="0" borderId="0" xfId="37" applyNumberFormat="1" applyFont="1" applyFill="1" applyBorder="1" applyAlignment="1">
      <alignment horizontal="center" vertical="top" wrapText="1"/>
    </xf>
    <xf numFmtId="0" fontId="6" fillId="0" borderId="0" xfId="7" applyFont="1" applyFill="1">
      <alignment wrapText="1"/>
    </xf>
    <xf numFmtId="165" fontId="31" fillId="0" borderId="17" xfId="43" applyNumberFormat="1" applyFont="1" applyFill="1" applyBorder="1" applyAlignment="1">
      <alignment horizontal="left" vertical="center"/>
    </xf>
    <xf numFmtId="165" fontId="31" fillId="0" borderId="17" xfId="43" applyNumberFormat="1" applyFont="1" applyFill="1" applyBorder="1" applyAlignment="1">
      <alignment horizontal="center" vertical="center" wrapText="1"/>
    </xf>
    <xf numFmtId="165" fontId="31" fillId="0" borderId="17" xfId="37" applyNumberFormat="1" applyFont="1" applyFill="1" applyBorder="1" applyAlignment="1">
      <alignment horizontal="center" vertical="center" wrapText="1"/>
    </xf>
    <xf numFmtId="17" fontId="5" fillId="0" borderId="17" xfId="37" quotePrefix="1" applyNumberFormat="1" applyFont="1" applyFill="1" applyBorder="1" applyAlignment="1">
      <alignment horizontal="center" vertical="center" wrapText="1"/>
    </xf>
    <xf numFmtId="164" fontId="31" fillId="0" borderId="17" xfId="37" applyNumberFormat="1" applyFont="1" applyFill="1" applyBorder="1" applyAlignment="1">
      <alignment vertical="center" wrapText="1"/>
    </xf>
    <xf numFmtId="164" fontId="31" fillId="0" borderId="0" xfId="37" applyNumberFormat="1" applyFont="1" applyFill="1" applyBorder="1" applyAlignment="1">
      <alignment vertical="top" wrapText="1"/>
    </xf>
    <xf numFmtId="164" fontId="31" fillId="0" borderId="0" xfId="7" applyNumberFormat="1" applyFont="1" applyFill="1" applyBorder="1" applyAlignment="1">
      <alignment horizontal="right" vertical="top" wrapText="1"/>
    </xf>
    <xf numFmtId="0" fontId="5" fillId="0" borderId="0" xfId="37" applyFont="1" applyFill="1" applyBorder="1" applyAlignment="1">
      <alignment horizontal="center" vertical="center" wrapText="1"/>
    </xf>
    <xf numFmtId="1" fontId="31" fillId="0" borderId="0" xfId="9" applyNumberFormat="1" applyFont="1" applyFill="1" applyBorder="1" applyAlignment="1">
      <alignment horizontal="center" vertical="top" wrapText="1"/>
    </xf>
    <xf numFmtId="165" fontId="31" fillId="0" borderId="17" xfId="43" applyNumberFormat="1" applyFont="1" applyFill="1" applyBorder="1" applyAlignment="1">
      <alignment horizontal="left" vertical="top"/>
    </xf>
    <xf numFmtId="165" fontId="31" fillId="0" borderId="17" xfId="43" applyNumberFormat="1" applyFont="1" applyFill="1" applyBorder="1" applyAlignment="1">
      <alignment horizontal="center" vertical="top" wrapText="1"/>
    </xf>
    <xf numFmtId="165" fontId="31" fillId="0" borderId="17" xfId="37" applyNumberFormat="1" applyFont="1" applyFill="1" applyBorder="1" applyAlignment="1">
      <alignment horizontal="center" vertical="top" wrapText="1"/>
    </xf>
    <xf numFmtId="17" fontId="5" fillId="0" borderId="17" xfId="37" quotePrefix="1" applyNumberFormat="1" applyFont="1" applyFill="1" applyBorder="1" applyAlignment="1">
      <alignment horizontal="center" vertical="top" wrapText="1"/>
    </xf>
    <xf numFmtId="164" fontId="31" fillId="0" borderId="17" xfId="37" applyNumberFormat="1" applyFont="1" applyFill="1" applyBorder="1" applyAlignment="1">
      <alignment vertical="top" wrapText="1"/>
    </xf>
    <xf numFmtId="165" fontId="5" fillId="0" borderId="10" xfId="37" applyNumberFormat="1" applyFont="1" applyFill="1" applyBorder="1" applyAlignment="1">
      <alignment horizontal="left" vertical="top"/>
    </xf>
    <xf numFmtId="165" fontId="5" fillId="0" borderId="10" xfId="37" applyNumberFormat="1" applyFont="1" applyFill="1" applyBorder="1" applyAlignment="1">
      <alignment horizontal="center" vertical="top" wrapText="1"/>
    </xf>
    <xf numFmtId="17" fontId="5" fillId="0" borderId="10" xfId="37" quotePrefix="1" applyNumberFormat="1" applyFont="1" applyFill="1" applyBorder="1" applyAlignment="1">
      <alignment horizontal="center" vertical="top" wrapText="1"/>
    </xf>
    <xf numFmtId="164" fontId="5" fillId="0" borderId="10" xfId="7" applyNumberFormat="1" applyFont="1" applyFill="1" applyBorder="1" applyAlignment="1">
      <alignment vertical="top" wrapText="1"/>
    </xf>
    <xf numFmtId="0" fontId="6" fillId="0" borderId="0" xfId="7" applyFont="1" applyFill="1" applyBorder="1" applyAlignment="1">
      <alignment horizontal="left"/>
    </xf>
    <xf numFmtId="0" fontId="6" fillId="0" borderId="0" xfId="7" applyFont="1" applyFill="1" applyBorder="1" applyAlignment="1">
      <alignment horizontal="center" wrapText="1"/>
    </xf>
    <xf numFmtId="164" fontId="6" fillId="0" borderId="0" xfId="7" applyNumberFormat="1" applyFont="1" applyFill="1" applyBorder="1" applyAlignment="1">
      <alignment horizontal="right" wrapText="1"/>
    </xf>
    <xf numFmtId="0" fontId="6" fillId="0" borderId="17" xfId="7" applyFont="1" applyFill="1" applyBorder="1" applyAlignment="1">
      <alignment horizontal="left"/>
    </xf>
    <xf numFmtId="0" fontId="6" fillId="0" borderId="17" xfId="7" applyFont="1" applyFill="1" applyBorder="1" applyAlignment="1">
      <alignment horizontal="center" wrapText="1"/>
    </xf>
    <xf numFmtId="164" fontId="6" fillId="0" borderId="17" xfId="7" applyNumberFormat="1" applyFont="1" applyFill="1" applyBorder="1" applyAlignment="1">
      <alignment horizontal="right" wrapText="1"/>
    </xf>
    <xf numFmtId="0" fontId="25" fillId="0" borderId="0" xfId="7" applyFont="1" applyFill="1" applyBorder="1" applyAlignment="1">
      <alignment horizontal="center" wrapText="1"/>
    </xf>
    <xf numFmtId="0" fontId="6" fillId="0" borderId="19" xfId="7" applyFont="1" applyFill="1" applyBorder="1" applyAlignment="1">
      <alignment horizontal="left"/>
    </xf>
    <xf numFmtId="0" fontId="6" fillId="0" borderId="19" xfId="7" applyFont="1" applyFill="1" applyBorder="1" applyAlignment="1">
      <alignment horizontal="center" wrapText="1"/>
    </xf>
    <xf numFmtId="164" fontId="5" fillId="0" borderId="19" xfId="7" applyNumberFormat="1" applyFont="1" applyFill="1" applyBorder="1" applyAlignment="1">
      <alignment horizontal="right" wrapText="1"/>
    </xf>
    <xf numFmtId="0" fontId="25" fillId="0" borderId="0" xfId="7" applyFont="1" applyFill="1" applyAlignment="1">
      <alignment horizontal="center" wrapText="1"/>
    </xf>
    <xf numFmtId="164" fontId="25" fillId="0" borderId="0" xfId="7" applyNumberFormat="1" applyFont="1" applyFill="1">
      <alignment wrapText="1"/>
    </xf>
    <xf numFmtId="164" fontId="25" fillId="0" borderId="0" xfId="7" applyNumberFormat="1" applyFont="1" applyFill="1" applyBorder="1">
      <alignment wrapText="1"/>
    </xf>
    <xf numFmtId="0" fontId="16" fillId="0" borderId="0" xfId="9" applyFont="1" applyFill="1" applyAlignment="1" applyProtection="1">
      <alignment horizontal="left" vertical="top" wrapText="1"/>
    </xf>
    <xf numFmtId="0" fontId="5" fillId="0" borderId="0" xfId="9" applyFont="1" applyFill="1" applyAlignment="1" applyProtection="1">
      <alignment horizontal="center" vertical="center" wrapText="1"/>
    </xf>
    <xf numFmtId="164" fontId="5" fillId="0" borderId="0" xfId="9" applyNumberFormat="1" applyFont="1" applyFill="1" applyAlignment="1">
      <alignment horizontal="center" vertical="center" wrapText="1"/>
    </xf>
    <xf numFmtId="0" fontId="5" fillId="0" borderId="0" xfId="4" applyFont="1" applyBorder="1" applyAlignment="1" applyProtection="1">
      <alignment horizontal="left" vertical="top" wrapText="1"/>
    </xf>
    <xf numFmtId="0" fontId="5" fillId="0" borderId="0" xfId="4" applyFont="1" applyBorder="1" applyAlignment="1" applyProtection="1">
      <alignment horizontal="left" vertical="center" wrapText="1"/>
    </xf>
    <xf numFmtId="0" fontId="6" fillId="0" borderId="0" xfId="26" applyFont="1" applyAlignment="1">
      <alignment horizontal="center" vertical="top" wrapText="1"/>
    </xf>
    <xf numFmtId="0" fontId="5" fillId="0" borderId="0" xfId="43" applyFont="1" applyFill="1" applyBorder="1" applyAlignment="1">
      <alignment vertical="top" wrapText="1"/>
    </xf>
    <xf numFmtId="0" fontId="7" fillId="0" borderId="0" xfId="9" quotePrefix="1" applyFont="1" applyFill="1" applyBorder="1" applyAlignment="1">
      <alignment horizontal="center" vertical="top" wrapText="1"/>
    </xf>
    <xf numFmtId="164" fontId="7" fillId="0" borderId="0" xfId="9" applyNumberFormat="1" applyFont="1" applyBorder="1" applyAlignment="1">
      <alignment vertical="top" wrapText="1"/>
    </xf>
    <xf numFmtId="0" fontId="5" fillId="0" borderId="0" xfId="43" applyFont="1" applyFill="1" applyBorder="1" applyAlignment="1">
      <alignment horizontal="left" vertical="top" wrapText="1"/>
    </xf>
    <xf numFmtId="1" fontId="5" fillId="0" borderId="0" xfId="9" applyNumberFormat="1" applyFont="1" applyFill="1" applyBorder="1" applyAlignment="1">
      <alignment horizontal="center" vertical="center" wrapText="1"/>
    </xf>
    <xf numFmtId="0" fontId="5" fillId="0" borderId="10" xfId="9" applyFont="1" applyFill="1" applyBorder="1" applyAlignment="1" applyProtection="1">
      <alignment horizontal="center" vertical="center" wrapText="1"/>
    </xf>
    <xf numFmtId="0" fontId="5" fillId="0" borderId="0" xfId="9" applyFont="1" applyFill="1" applyBorder="1" applyAlignment="1" applyProtection="1">
      <alignment vertical="center"/>
    </xf>
    <xf numFmtId="0" fontId="5" fillId="0" borderId="0" xfId="9" applyFont="1" applyFill="1" applyBorder="1" applyAlignment="1" applyProtection="1">
      <alignment horizontal="center" vertical="center" wrapText="1"/>
    </xf>
    <xf numFmtId="0" fontId="5" fillId="0" borderId="0" xfId="9" applyFont="1" applyFill="1" applyBorder="1" applyAlignment="1" applyProtection="1">
      <alignment horizontal="left" vertical="center" wrapText="1"/>
    </xf>
    <xf numFmtId="0" fontId="16" fillId="0" borderId="0" xfId="9" applyFont="1" applyFill="1" applyBorder="1" applyAlignment="1" applyProtection="1">
      <alignment vertical="top" wrapText="1"/>
    </xf>
    <xf numFmtId="0" fontId="7" fillId="0" borderId="0" xfId="9" applyFont="1" applyBorder="1" applyAlignment="1">
      <alignment horizontal="left" vertical="top" wrapText="1"/>
    </xf>
    <xf numFmtId="0" fontId="7" fillId="0" borderId="0" xfId="9" applyFont="1" applyBorder="1" applyAlignment="1">
      <alignment horizontal="center" vertical="top" wrapText="1"/>
    </xf>
    <xf numFmtId="0" fontId="7" fillId="0" borderId="0" xfId="9" quotePrefix="1" applyFont="1" applyBorder="1" applyAlignment="1">
      <alignment horizontal="center" vertical="top" wrapText="1"/>
    </xf>
    <xf numFmtId="0" fontId="7" fillId="0" borderId="0" xfId="26" applyFont="1" applyBorder="1" applyAlignment="1">
      <alignment horizontal="center" vertical="top" wrapText="1"/>
    </xf>
    <xf numFmtId="0" fontId="5" fillId="0" borderId="15" xfId="9" applyFont="1" applyFill="1" applyBorder="1" applyAlignment="1" applyProtection="1">
      <alignment horizontal="left" vertical="center"/>
    </xf>
    <xf numFmtId="0" fontId="5" fillId="0" borderId="15" xfId="9" applyFont="1" applyFill="1" applyBorder="1" applyAlignment="1" applyProtection="1">
      <alignment horizontal="center" vertical="center" wrapText="1"/>
    </xf>
    <xf numFmtId="164" fontId="5" fillId="0" borderId="0" xfId="4" applyNumberFormat="1" applyFont="1" applyBorder="1" applyAlignment="1">
      <alignment vertical="center" wrapText="1"/>
    </xf>
    <xf numFmtId="0" fontId="16" fillId="0" borderId="0" xfId="4" applyFont="1" applyFill="1" applyAlignment="1" applyProtection="1">
      <alignment vertical="top" wrapText="1"/>
    </xf>
    <xf numFmtId="0" fontId="5" fillId="0" borderId="0" xfId="4" applyFont="1" applyFill="1" applyAlignment="1" applyProtection="1">
      <alignment vertical="top" wrapText="1"/>
    </xf>
    <xf numFmtId="0" fontId="25" fillId="0" borderId="0" xfId="4" applyFont="1" applyAlignment="1">
      <alignment vertical="top" wrapText="1"/>
    </xf>
    <xf numFmtId="0" fontId="5" fillId="0" borderId="0" xfId="26" applyFont="1" applyBorder="1" applyAlignment="1">
      <alignment horizontal="center" vertical="top"/>
    </xf>
    <xf numFmtId="0" fontId="73" fillId="0" borderId="0" xfId="4" applyFont="1" applyAlignment="1">
      <alignment horizontal="center" vertical="top" wrapText="1"/>
    </xf>
    <xf numFmtId="0" fontId="21" fillId="0" borderId="0" xfId="4" applyFont="1" applyBorder="1" applyAlignment="1">
      <alignment vertical="top" wrapText="1"/>
    </xf>
    <xf numFmtId="164" fontId="5" fillId="0" borderId="15" xfId="4" applyNumberFormat="1" applyFont="1" applyFill="1" applyBorder="1" applyAlignment="1">
      <alignment horizontal="right" vertical="center" wrapText="1"/>
    </xf>
    <xf numFmtId="164" fontId="5" fillId="0" borderId="0" xfId="4" applyNumberFormat="1" applyFont="1" applyFill="1" applyBorder="1" applyAlignment="1" applyProtection="1">
      <alignment horizontal="center" vertical="top" wrapText="1"/>
    </xf>
    <xf numFmtId="0" fontId="5" fillId="0" borderId="10" xfId="4" applyFont="1" applyBorder="1" applyAlignment="1" applyProtection="1">
      <alignment horizontal="left" vertical="center"/>
    </xf>
    <xf numFmtId="164" fontId="5" fillId="0" borderId="10" xfId="4" applyNumberFormat="1" applyFont="1" applyBorder="1" applyAlignment="1">
      <alignment horizontal="right" vertical="center" wrapText="1"/>
    </xf>
    <xf numFmtId="0" fontId="5" fillId="0" borderId="0" xfId="4" applyFont="1" applyBorder="1" applyAlignment="1" applyProtection="1">
      <alignment horizontal="left" vertical="center"/>
    </xf>
    <xf numFmtId="0" fontId="16" fillId="0" borderId="0" xfId="4" applyFont="1" applyBorder="1" applyAlignment="1" applyProtection="1">
      <alignment horizontal="left" vertical="center"/>
    </xf>
    <xf numFmtId="0" fontId="5" fillId="0" borderId="10" xfId="4" applyFont="1" applyBorder="1" applyAlignment="1">
      <alignment horizontal="center" vertical="top" wrapText="1"/>
    </xf>
    <xf numFmtId="0" fontId="42" fillId="0" borderId="0" xfId="18" applyFont="1" applyFill="1"/>
    <xf numFmtId="0" fontId="6" fillId="0" borderId="0" xfId="3" applyFont="1" applyFill="1" applyAlignment="1">
      <alignment vertical="center"/>
    </xf>
    <xf numFmtId="0" fontId="5" fillId="0" borderId="0" xfId="3" applyFont="1" applyFill="1" applyAlignment="1">
      <alignment horizontal="left" vertical="center"/>
    </xf>
    <xf numFmtId="164" fontId="5" fillId="0" borderId="0" xfId="3" applyNumberFormat="1" applyFont="1" applyFill="1" applyAlignment="1">
      <alignment vertical="center"/>
    </xf>
    <xf numFmtId="0" fontId="5" fillId="0" borderId="5" xfId="18" applyFont="1" applyFill="1" applyBorder="1" applyAlignment="1">
      <alignment horizontal="center" vertical="center" wrapText="1"/>
    </xf>
    <xf numFmtId="0" fontId="5" fillId="0" borderId="6" xfId="18" applyFont="1" applyFill="1" applyBorder="1" applyAlignment="1">
      <alignment horizontal="center" vertical="center" wrapText="1"/>
    </xf>
    <xf numFmtId="0" fontId="5" fillId="0" borderId="9" xfId="18" applyFont="1" applyFill="1" applyBorder="1" applyAlignment="1">
      <alignment horizontal="center" vertical="center"/>
    </xf>
    <xf numFmtId="0" fontId="5" fillId="0" borderId="7" xfId="18" applyFont="1" applyFill="1" applyBorder="1" applyAlignment="1">
      <alignment horizontal="center" vertical="center"/>
    </xf>
    <xf numFmtId="0" fontId="6" fillId="0" borderId="7" xfId="18" applyFont="1" applyFill="1" applyBorder="1" applyAlignment="1">
      <alignment horizontal="center" vertical="top"/>
    </xf>
    <xf numFmtId="0" fontId="5" fillId="0" borderId="8" xfId="18" applyFont="1" applyFill="1" applyBorder="1" applyAlignment="1">
      <alignment horizontal="center" vertical="center"/>
    </xf>
    <xf numFmtId="0" fontId="5" fillId="2" borderId="8" xfId="18" applyFont="1" applyFill="1" applyBorder="1" applyAlignment="1">
      <alignment horizontal="center" vertical="center"/>
    </xf>
    <xf numFmtId="0" fontId="79" fillId="0" borderId="0" xfId="18" applyFont="1" applyFill="1" applyBorder="1" applyAlignment="1">
      <alignment horizontal="center" vertical="center"/>
    </xf>
    <xf numFmtId="0" fontId="6" fillId="0" borderId="0" xfId="18" applyFont="1" applyFill="1" applyBorder="1" applyAlignment="1">
      <alignment horizontal="center" vertical="center"/>
    </xf>
    <xf numFmtId="0" fontId="5" fillId="0" borderId="0" xfId="18" applyFont="1" applyFill="1" applyBorder="1" applyAlignment="1">
      <alignment horizontal="center" vertical="center"/>
    </xf>
    <xf numFmtId="0" fontId="16" fillId="0" borderId="0" xfId="47" applyFont="1" applyFill="1" applyBorder="1" applyAlignment="1">
      <alignment horizontal="left" vertical="top"/>
    </xf>
    <xf numFmtId="0" fontId="16" fillId="0" borderId="0" xfId="47" applyFont="1" applyFill="1" applyBorder="1" applyAlignment="1">
      <alignment horizontal="left" vertical="center" wrapText="1"/>
    </xf>
    <xf numFmtId="0" fontId="6" fillId="0" borderId="0" xfId="18" applyFont="1" applyFill="1" applyAlignment="1">
      <alignment horizontal="center" vertical="top" wrapText="1"/>
    </xf>
    <xf numFmtId="16" fontId="5" fillId="0" borderId="0" xfId="18" quotePrefix="1" applyNumberFormat="1" applyFont="1" applyFill="1" applyBorder="1" applyAlignment="1">
      <alignment horizontal="center" vertical="top" wrapText="1"/>
    </xf>
    <xf numFmtId="164" fontId="5" fillId="0" borderId="0" xfId="18" applyNumberFormat="1" applyFont="1" applyFill="1" applyBorder="1" applyAlignment="1">
      <alignment vertical="top" wrapText="1"/>
    </xf>
    <xf numFmtId="0" fontId="5" fillId="0" borderId="0" xfId="18" applyFont="1" applyAlignment="1">
      <alignment horizontal="center" vertical="top"/>
    </xf>
    <xf numFmtId="0" fontId="5" fillId="0" borderId="0" xfId="18" applyFont="1" applyAlignment="1">
      <alignment horizontal="center" vertical="top" wrapText="1"/>
    </xf>
    <xf numFmtId="0" fontId="19" fillId="0" borderId="0" xfId="18" applyFont="1" applyFill="1"/>
    <xf numFmtId="165" fontId="5" fillId="0" borderId="0" xfId="47" applyNumberFormat="1" applyFont="1" applyFill="1" applyAlignment="1">
      <alignment vertical="top" wrapText="1"/>
    </xf>
    <xf numFmtId="165" fontId="5" fillId="0" borderId="0" xfId="47" quotePrefix="1" applyNumberFormat="1" applyFont="1" applyFill="1" applyAlignment="1">
      <alignment horizontal="center" vertical="top" wrapText="1"/>
    </xf>
    <xf numFmtId="165" fontId="5" fillId="0" borderId="0" xfId="47" applyNumberFormat="1" applyFont="1" applyFill="1" applyAlignment="1">
      <alignment vertical="top"/>
    </xf>
    <xf numFmtId="165" fontId="5" fillId="0" borderId="0" xfId="47" applyNumberFormat="1" applyFont="1" applyFill="1" applyAlignment="1">
      <alignment horizontal="center" vertical="top" wrapText="1"/>
    </xf>
    <xf numFmtId="164" fontId="5" fillId="0" borderId="0" xfId="18" applyNumberFormat="1" applyFont="1" applyFill="1" applyBorder="1" applyAlignment="1">
      <alignment horizontal="center" vertical="top" wrapText="1"/>
    </xf>
    <xf numFmtId="0" fontId="5" fillId="0" borderId="0" xfId="18" applyNumberFormat="1" applyFont="1" applyFill="1" applyBorder="1" applyAlignment="1">
      <alignment vertical="top" wrapText="1"/>
    </xf>
    <xf numFmtId="17" fontId="5" fillId="0" borderId="0" xfId="18" quotePrefix="1" applyNumberFormat="1" applyFont="1" applyFill="1" applyBorder="1" applyAlignment="1">
      <alignment horizontal="center" vertical="top" wrapText="1"/>
    </xf>
    <xf numFmtId="164" fontId="5" fillId="0" borderId="0" xfId="18" applyNumberFormat="1" applyFont="1" applyFill="1" applyAlignment="1">
      <alignment vertical="top" wrapText="1"/>
    </xf>
    <xf numFmtId="0" fontId="5" fillId="0" borderId="0" xfId="18" applyFont="1" applyFill="1" applyAlignment="1">
      <alignment vertical="top" wrapText="1"/>
    </xf>
    <xf numFmtId="0" fontId="5" fillId="0" borderId="0" xfId="18" applyFont="1" applyFill="1" applyAlignment="1">
      <alignment horizontal="center" vertical="top" wrapText="1"/>
    </xf>
    <xf numFmtId="164" fontId="5" fillId="0" borderId="0" xfId="18" applyNumberFormat="1" applyFont="1" applyFill="1" applyBorder="1" applyAlignment="1">
      <alignment vertical="top"/>
    </xf>
    <xf numFmtId="0" fontId="5" fillId="0" borderId="0" xfId="18" applyFont="1" applyFill="1" applyAlignment="1">
      <alignment horizontal="left" vertical="top" wrapText="1"/>
    </xf>
    <xf numFmtId="164" fontId="5" fillId="0" borderId="0" xfId="18" applyNumberFormat="1" applyFont="1" applyFill="1" applyAlignment="1">
      <alignment vertical="top"/>
    </xf>
    <xf numFmtId="17" fontId="5" fillId="0" borderId="0" xfId="18" applyNumberFormat="1" applyFont="1" applyFill="1" applyBorder="1" applyAlignment="1">
      <alignment horizontal="center" vertical="top" wrapText="1"/>
    </xf>
    <xf numFmtId="0" fontId="36" fillId="0" borderId="0" xfId="5" applyFont="1" applyFill="1" applyBorder="1" applyAlignment="1">
      <alignment horizontal="left" vertical="top"/>
    </xf>
    <xf numFmtId="0" fontId="5" fillId="0" borderId="15" xfId="47" applyFont="1" applyFill="1" applyBorder="1" applyAlignment="1">
      <alignment horizontal="left" vertical="center" wrapText="1"/>
    </xf>
    <xf numFmtId="0" fontId="19" fillId="0" borderId="15" xfId="18" applyFont="1" applyFill="1" applyBorder="1" applyAlignment="1">
      <alignment horizontal="center" vertical="top" wrapText="1"/>
    </xf>
    <xf numFmtId="0" fontId="5" fillId="0" borderId="15" xfId="18" applyFont="1" applyFill="1" applyBorder="1" applyAlignment="1">
      <alignment horizontal="center" vertical="center" wrapText="1"/>
    </xf>
    <xf numFmtId="164" fontId="5" fillId="0" borderId="15" xfId="18" applyNumberFormat="1" applyFont="1" applyFill="1" applyBorder="1" applyAlignment="1">
      <alignment vertical="center" wrapText="1"/>
    </xf>
    <xf numFmtId="0" fontId="19" fillId="0" borderId="0" xfId="18" applyFont="1" applyFill="1" applyBorder="1"/>
    <xf numFmtId="0" fontId="6" fillId="0" borderId="0" xfId="5" applyFont="1" applyFill="1" applyBorder="1" applyAlignment="1">
      <alignment horizontal="left" vertical="top"/>
    </xf>
    <xf numFmtId="0" fontId="5" fillId="0" borderId="0" xfId="47" applyFont="1" applyFill="1" applyBorder="1" applyAlignment="1">
      <alignment horizontal="left" vertical="center" wrapText="1"/>
    </xf>
    <xf numFmtId="0" fontId="5" fillId="0" borderId="0" xfId="18" applyFont="1" applyFill="1" applyBorder="1" applyAlignment="1">
      <alignment horizontal="center" vertical="center" wrapText="1"/>
    </xf>
    <xf numFmtId="164" fontId="5" fillId="0" borderId="0" xfId="18" applyNumberFormat="1" applyFont="1" applyFill="1" applyBorder="1" applyAlignment="1">
      <alignment horizontal="center" vertical="center" wrapText="1"/>
    </xf>
    <xf numFmtId="17" fontId="5" fillId="0" borderId="0" xfId="18" quotePrefix="1" applyNumberFormat="1" applyFont="1" applyAlignment="1">
      <alignment horizontal="center" vertical="top" wrapText="1"/>
    </xf>
    <xf numFmtId="164" fontId="5" fillId="0" borderId="0" xfId="18" applyNumberFormat="1" applyFont="1" applyAlignment="1">
      <alignment vertical="top" wrapText="1"/>
    </xf>
    <xf numFmtId="0" fontId="6" fillId="0" borderId="0" xfId="5" quotePrefix="1" applyFont="1" applyFill="1" applyAlignment="1">
      <alignment horizontal="center" vertical="top"/>
    </xf>
    <xf numFmtId="0" fontId="5" fillId="0" borderId="10" xfId="47" applyFont="1" applyFill="1" applyBorder="1" applyAlignment="1">
      <alignment horizontal="left" vertical="center" wrapText="1"/>
    </xf>
    <xf numFmtId="0" fontId="5" fillId="0" borderId="10" xfId="18" applyFont="1" applyFill="1" applyBorder="1" applyAlignment="1">
      <alignment horizontal="center" vertical="top" wrapText="1"/>
    </xf>
    <xf numFmtId="0" fontId="5" fillId="0" borderId="10" xfId="18" applyFont="1" applyFill="1" applyBorder="1" applyAlignment="1">
      <alignment horizontal="center" vertical="center" wrapText="1"/>
    </xf>
    <xf numFmtId="164" fontId="5" fillId="0" borderId="10" xfId="18" applyNumberFormat="1" applyFont="1" applyFill="1" applyBorder="1" applyAlignment="1">
      <alignment vertical="center" wrapText="1"/>
    </xf>
    <xf numFmtId="0" fontId="6" fillId="0" borderId="0" xfId="18" applyFont="1" applyFill="1"/>
    <xf numFmtId="0" fontId="5" fillId="0" borderId="10" xfId="18" applyFont="1" applyFill="1" applyBorder="1"/>
    <xf numFmtId="164" fontId="5" fillId="0" borderId="10" xfId="18" applyNumberFormat="1" applyFont="1" applyFill="1" applyBorder="1" applyAlignment="1">
      <alignment vertical="center"/>
    </xf>
    <xf numFmtId="0" fontId="5" fillId="0" borderId="15" xfId="18" applyFont="1" applyFill="1" applyBorder="1"/>
    <xf numFmtId="164" fontId="5" fillId="0" borderId="15" xfId="18" applyNumberFormat="1" applyFont="1" applyFill="1" applyBorder="1" applyAlignment="1">
      <alignment vertical="center"/>
    </xf>
    <xf numFmtId="0" fontId="5" fillId="0" borderId="0" xfId="18" applyFont="1" applyFill="1" applyBorder="1"/>
    <xf numFmtId="164" fontId="5" fillId="0" borderId="0" xfId="18" applyNumberFormat="1" applyFont="1" applyFill="1" applyBorder="1" applyAlignment="1">
      <alignment vertical="center"/>
    </xf>
    <xf numFmtId="0" fontId="16" fillId="0" borderId="0" xfId="18" applyFont="1" applyFill="1" applyBorder="1" applyAlignment="1">
      <alignment vertical="center" wrapText="1"/>
    </xf>
    <xf numFmtId="0" fontId="5" fillId="0" borderId="0" xfId="5" applyFont="1" applyFill="1" applyBorder="1" applyAlignment="1">
      <alignment horizontal="left" vertical="top" wrapText="1"/>
    </xf>
    <xf numFmtId="0" fontId="5" fillId="0" borderId="0" xfId="5" applyFont="1" applyFill="1" applyBorder="1" applyAlignment="1">
      <alignment horizontal="center" vertical="top" wrapText="1"/>
    </xf>
    <xf numFmtId="0" fontId="5" fillId="0" borderId="0" xfId="5" applyFont="1" applyFill="1" applyBorder="1" applyAlignment="1">
      <alignment vertical="top"/>
    </xf>
    <xf numFmtId="0" fontId="5" fillId="0" borderId="0" xfId="18" quotePrefix="1" applyFont="1" applyFill="1" applyBorder="1" applyAlignment="1">
      <alignment vertical="top"/>
    </xf>
    <xf numFmtId="0" fontId="5" fillId="0" borderId="15" xfId="47" applyFont="1" applyFill="1" applyBorder="1" applyAlignment="1">
      <alignment vertical="center" wrapText="1"/>
    </xf>
    <xf numFmtId="0" fontId="5" fillId="0" borderId="0" xfId="47" applyFont="1" applyFill="1" applyBorder="1" applyAlignment="1">
      <alignment vertical="center" wrapText="1"/>
    </xf>
    <xf numFmtId="164" fontId="5" fillId="0" borderId="0" xfId="18" applyNumberFormat="1" applyFont="1" applyFill="1" applyBorder="1" applyAlignment="1">
      <alignment vertical="center" wrapText="1"/>
    </xf>
    <xf numFmtId="0" fontId="16" fillId="0" borderId="0" xfId="47" applyFont="1" applyFill="1" applyBorder="1" applyAlignment="1">
      <alignment horizontal="left" vertical="top" wrapText="1"/>
    </xf>
    <xf numFmtId="0" fontId="5" fillId="0" borderId="22" xfId="18" applyFont="1" applyFill="1" applyBorder="1" applyAlignment="1">
      <alignment horizontal="left" vertical="top" wrapText="1"/>
    </xf>
    <xf numFmtId="175" fontId="5" fillId="0" borderId="0" xfId="18" applyNumberFormat="1" applyFont="1" applyFill="1" applyAlignment="1">
      <alignment vertical="top" wrapText="1"/>
    </xf>
    <xf numFmtId="176" fontId="5" fillId="0" borderId="0" xfId="18" applyNumberFormat="1" applyFont="1" applyFill="1" applyAlignment="1">
      <alignment vertical="top" wrapText="1"/>
    </xf>
    <xf numFmtId="49" fontId="5" fillId="0" borderId="0" xfId="18" applyNumberFormat="1" applyFont="1" applyFill="1" applyAlignment="1">
      <alignment horizontal="left" vertical="top" wrapText="1"/>
    </xf>
    <xf numFmtId="164" fontId="5" fillId="0" borderId="0" xfId="51" applyNumberFormat="1" applyFont="1" applyFill="1" applyAlignment="1">
      <alignment horizontal="left" vertical="top" wrapText="1"/>
    </xf>
    <xf numFmtId="164" fontId="5" fillId="0" borderId="0" xfId="51" applyNumberFormat="1" applyFont="1" applyAlignment="1">
      <alignment horizontal="center" vertical="top" wrapText="1"/>
    </xf>
    <xf numFmtId="0" fontId="5" fillId="0" borderId="0" xfId="51" applyFont="1" applyAlignment="1">
      <alignment horizontal="center" vertical="top" wrapText="1"/>
    </xf>
    <xf numFmtId="14" fontId="5" fillId="0" borderId="0" xfId="51" quotePrefix="1" applyNumberFormat="1" applyFont="1" applyAlignment="1">
      <alignment horizontal="center" vertical="top"/>
    </xf>
    <xf numFmtId="164" fontId="5" fillId="0" borderId="0" xfId="51" applyNumberFormat="1" applyFont="1" applyAlignment="1">
      <alignment vertical="top"/>
    </xf>
    <xf numFmtId="164" fontId="5" fillId="0" borderId="0" xfId="51" applyNumberFormat="1" applyFont="1" applyFill="1" applyAlignment="1">
      <alignment vertical="top"/>
    </xf>
    <xf numFmtId="164" fontId="5" fillId="0" borderId="0" xfId="51" applyNumberFormat="1" applyFont="1" applyAlignment="1">
      <alignment horizontal="right" vertical="top"/>
    </xf>
    <xf numFmtId="2" fontId="5" fillId="0" borderId="0" xfId="51" applyNumberFormat="1" applyFont="1" applyAlignment="1">
      <alignment vertical="top"/>
    </xf>
    <xf numFmtId="0" fontId="5" fillId="0" borderId="0" xfId="51" applyFont="1" applyAlignment="1">
      <alignment vertical="top"/>
    </xf>
    <xf numFmtId="0" fontId="69" fillId="0" borderId="0" xfId="18" applyFont="1" applyFill="1" applyBorder="1" applyAlignment="1">
      <alignment vertical="top" wrapText="1"/>
    </xf>
    <xf numFmtId="0" fontId="5" fillId="0" borderId="10" xfId="47" applyFont="1" applyFill="1" applyBorder="1" applyAlignment="1">
      <alignment vertical="center" wrapText="1"/>
    </xf>
    <xf numFmtId="164" fontId="5" fillId="0" borderId="1" xfId="18" applyNumberFormat="1" applyFont="1" applyFill="1" applyBorder="1" applyAlignment="1">
      <alignment vertical="center" wrapText="1"/>
    </xf>
    <xf numFmtId="0" fontId="5" fillId="0" borderId="15" xfId="18" applyFont="1" applyFill="1" applyBorder="1" applyAlignment="1">
      <alignment horizontal="center" vertical="top" wrapText="1"/>
    </xf>
    <xf numFmtId="0" fontId="16" fillId="0" borderId="0" xfId="18" applyFont="1" applyFill="1" applyBorder="1" applyAlignment="1">
      <alignment horizontal="left" vertical="center" wrapText="1"/>
    </xf>
    <xf numFmtId="0" fontId="5" fillId="0" borderId="0" xfId="18" applyFont="1" applyFill="1" applyBorder="1" applyAlignment="1">
      <alignment horizontal="right" vertical="top" wrapText="1"/>
    </xf>
    <xf numFmtId="2" fontId="5" fillId="0" borderId="0" xfId="18" applyNumberFormat="1" applyFont="1" applyFill="1" applyBorder="1" applyAlignment="1">
      <alignment vertical="top" wrapText="1"/>
    </xf>
    <xf numFmtId="164" fontId="5" fillId="0" borderId="15" xfId="18" applyNumberFormat="1" applyFont="1" applyFill="1" applyBorder="1" applyAlignment="1">
      <alignment horizontal="center" vertical="center" wrapText="1"/>
    </xf>
    <xf numFmtId="0" fontId="5" fillId="0" borderId="0" xfId="18" applyFont="1" applyFill="1" applyAlignment="1">
      <alignment horizontal="justify" vertical="top"/>
    </xf>
    <xf numFmtId="0" fontId="5" fillId="0" borderId="0" xfId="18" applyFont="1" applyFill="1" applyBorder="1" applyAlignment="1">
      <alignment horizontal="left" vertical="center" wrapText="1"/>
    </xf>
    <xf numFmtId="0" fontId="6" fillId="0" borderId="0" xfId="5" applyFont="1" applyFill="1" applyBorder="1" applyAlignment="1">
      <alignment horizontal="center" vertical="top"/>
    </xf>
    <xf numFmtId="0" fontId="19" fillId="0" borderId="10" xfId="18" applyFont="1" applyFill="1" applyBorder="1" applyAlignment="1">
      <alignment horizontal="center" vertical="top" wrapText="1"/>
    </xf>
    <xf numFmtId="0" fontId="5" fillId="0" borderId="15" xfId="47" applyFont="1" applyFill="1" applyBorder="1" applyAlignment="1">
      <alignment vertical="center"/>
    </xf>
    <xf numFmtId="0" fontId="5" fillId="0" borderId="0" xfId="47" applyFont="1" applyFill="1" applyBorder="1" applyAlignment="1">
      <alignment horizontal="left" vertical="top" wrapText="1"/>
    </xf>
    <xf numFmtId="0" fontId="6" fillId="0" borderId="0" xfId="18" applyFont="1" applyFill="1" applyAlignment="1">
      <alignment vertical="top"/>
    </xf>
    <xf numFmtId="0" fontId="5" fillId="0" borderId="12" xfId="18" applyFont="1" applyFill="1" applyBorder="1" applyAlignment="1">
      <alignment vertical="center"/>
    </xf>
    <xf numFmtId="0" fontId="5" fillId="0" borderId="15" xfId="18" applyFont="1" applyFill="1" applyBorder="1" applyAlignment="1">
      <alignment vertical="center"/>
    </xf>
    <xf numFmtId="0" fontId="5" fillId="0" borderId="16" xfId="18" applyFont="1" applyFill="1" applyBorder="1" applyAlignment="1">
      <alignment vertical="top" wrapText="1"/>
    </xf>
    <xf numFmtId="164" fontId="5" fillId="0" borderId="16" xfId="18" applyNumberFormat="1" applyFont="1" applyFill="1" applyBorder="1" applyAlignment="1">
      <alignment horizontal="center" vertical="center" wrapText="1"/>
    </xf>
    <xf numFmtId="164" fontId="5" fillId="0" borderId="16" xfId="18" applyNumberFormat="1" applyFont="1" applyFill="1" applyBorder="1" applyAlignment="1">
      <alignment vertical="center" wrapText="1"/>
    </xf>
    <xf numFmtId="0" fontId="36" fillId="0" borderId="0" xfId="18" applyFont="1" applyFill="1" applyBorder="1" applyAlignment="1">
      <alignment horizontal="left"/>
    </xf>
    <xf numFmtId="0" fontId="6" fillId="0" borderId="0" xfId="18" applyFont="1" applyAlignment="1">
      <alignment horizontal="center" vertical="top"/>
    </xf>
    <xf numFmtId="0" fontId="16" fillId="0" borderId="0" xfId="18" applyFont="1" applyFill="1" applyAlignment="1">
      <alignment vertical="top" wrapText="1"/>
    </xf>
    <xf numFmtId="164" fontId="5" fillId="0" borderId="0" xfId="18" applyNumberFormat="1" applyFont="1" applyAlignment="1">
      <alignment horizontal="right" vertical="top"/>
    </xf>
    <xf numFmtId="164" fontId="5" fillId="0" borderId="0" xfId="18" applyNumberFormat="1" applyFont="1" applyFill="1" applyAlignment="1">
      <alignment horizontal="right" vertical="top"/>
    </xf>
    <xf numFmtId="0" fontId="5" fillId="0" borderId="0" xfId="18" applyFont="1" applyAlignment="1">
      <alignment horizontal="right" vertical="top"/>
    </xf>
    <xf numFmtId="0" fontId="16" fillId="0" borderId="0" xfId="18" applyFont="1" applyFill="1" applyAlignment="1">
      <alignment vertical="top"/>
    </xf>
    <xf numFmtId="0" fontId="5" fillId="0" borderId="0" xfId="18" applyFont="1" applyAlignment="1">
      <alignment vertical="top"/>
    </xf>
    <xf numFmtId="0" fontId="5" fillId="0" borderId="0" xfId="12" applyFont="1" applyFill="1" applyAlignment="1">
      <alignment horizontal="center" vertical="top" wrapText="1"/>
    </xf>
    <xf numFmtId="16" fontId="5" fillId="0" borderId="0" xfId="12" quotePrefix="1" applyNumberFormat="1" applyFont="1" applyFill="1" applyAlignment="1">
      <alignment horizontal="center" vertical="top" wrapText="1"/>
    </xf>
    <xf numFmtId="164" fontId="5" fillId="0" borderId="0" xfId="12" applyNumberFormat="1" applyFont="1" applyFill="1" applyAlignment="1">
      <alignment horizontal="right" vertical="top" wrapText="1"/>
    </xf>
    <xf numFmtId="164" fontId="5" fillId="0" borderId="0" xfId="18" applyNumberFormat="1" applyFont="1" applyFill="1" applyAlignment="1">
      <alignment horizontal="right" vertical="top" wrapText="1"/>
    </xf>
    <xf numFmtId="164" fontId="5" fillId="0" borderId="1" xfId="18" applyNumberFormat="1" applyFont="1" applyFill="1" applyBorder="1" applyAlignment="1">
      <alignment horizontal="right" vertical="top"/>
    </xf>
    <xf numFmtId="1" fontId="6" fillId="0" borderId="0" xfId="18" applyNumberFormat="1" applyFont="1" applyFill="1" applyAlignment="1">
      <alignment horizontal="center" vertical="top" wrapText="1"/>
    </xf>
    <xf numFmtId="0" fontId="5" fillId="0" borderId="0" xfId="18" applyFont="1" applyFill="1" applyBorder="1" applyAlignment="1">
      <alignment vertical="center"/>
    </xf>
    <xf numFmtId="17" fontId="5" fillId="0" borderId="0" xfId="18" applyNumberFormat="1" applyFont="1" applyFill="1" applyBorder="1" applyAlignment="1">
      <alignment horizontal="center" vertical="center" wrapText="1"/>
    </xf>
    <xf numFmtId="164" fontId="5" fillId="0" borderId="0" xfId="18" applyNumberFormat="1" applyFont="1" applyFill="1" applyBorder="1" applyAlignment="1">
      <alignment horizontal="right" vertical="center"/>
    </xf>
    <xf numFmtId="0" fontId="36" fillId="0" borderId="0" xfId="18" applyFont="1" applyFill="1" applyAlignment="1">
      <alignment horizontal="center" vertical="top"/>
    </xf>
    <xf numFmtId="0" fontId="16" fillId="0" borderId="0" xfId="18" applyFont="1" applyFill="1" applyAlignment="1">
      <alignment horizontal="left"/>
    </xf>
    <xf numFmtId="0" fontId="19" fillId="0" borderId="0" xfId="18" applyFont="1" applyFill="1" applyAlignment="1">
      <alignment horizontal="center"/>
    </xf>
    <xf numFmtId="164" fontId="19" fillId="0" borderId="0" xfId="18" applyNumberFormat="1" applyFont="1" applyFill="1"/>
    <xf numFmtId="0" fontId="16" fillId="0" borderId="0" xfId="18" applyFont="1" applyFill="1" applyAlignment="1">
      <alignment horizontal="left" vertical="top" wrapText="1"/>
    </xf>
    <xf numFmtId="0" fontId="19" fillId="0" borderId="0" xfId="18" applyFont="1" applyFill="1" applyAlignment="1">
      <alignment horizontal="center" vertical="top"/>
    </xf>
    <xf numFmtId="0" fontId="19" fillId="0" borderId="0" xfId="18" applyFont="1" applyFill="1" applyAlignment="1">
      <alignment vertical="top"/>
    </xf>
    <xf numFmtId="164" fontId="19" fillId="0" borderId="0" xfId="18" applyNumberFormat="1" applyFont="1" applyFill="1" applyAlignment="1">
      <alignment vertical="top"/>
    </xf>
    <xf numFmtId="0" fontId="6" fillId="0" borderId="0" xfId="52" applyFont="1" applyFill="1" applyAlignment="1">
      <alignment horizontal="center" vertical="top"/>
    </xf>
    <xf numFmtId="0" fontId="5" fillId="0" borderId="10" xfId="53" applyFont="1" applyFill="1" applyBorder="1" applyAlignment="1">
      <alignment vertical="center"/>
    </xf>
    <xf numFmtId="0" fontId="5" fillId="0" borderId="10" xfId="53" applyFont="1" applyFill="1" applyBorder="1" applyAlignment="1">
      <alignment horizontal="center" vertical="center"/>
    </xf>
    <xf numFmtId="16" fontId="5" fillId="0" borderId="10" xfId="53" quotePrefix="1" applyNumberFormat="1" applyFont="1" applyFill="1" applyBorder="1" applyAlignment="1">
      <alignment horizontal="center" vertical="center" wrapText="1"/>
    </xf>
    <xf numFmtId="164" fontId="5" fillId="0" borderId="10" xfId="53" applyNumberFormat="1" applyFont="1" applyFill="1" applyBorder="1" applyAlignment="1">
      <alignment horizontal="right" vertical="center" wrapText="1"/>
    </xf>
    <xf numFmtId="0" fontId="5" fillId="0" borderId="10" xfId="53" applyFont="1" applyFill="1" applyBorder="1" applyAlignment="1">
      <alignment horizontal="left" vertical="center" wrapText="1"/>
    </xf>
    <xf numFmtId="0" fontId="5" fillId="0" borderId="10" xfId="53" applyFont="1" applyFill="1" applyBorder="1" applyAlignment="1">
      <alignment horizontal="center" vertical="center" wrapText="1"/>
    </xf>
    <xf numFmtId="0" fontId="5" fillId="0" borderId="0" xfId="53" applyFont="1" applyFill="1" applyAlignment="1">
      <alignment horizontal="left" vertical="center" wrapText="1"/>
    </xf>
    <xf numFmtId="0" fontId="5" fillId="0" borderId="0" xfId="53" applyFont="1" applyFill="1" applyAlignment="1">
      <alignment horizontal="center" vertical="center" wrapText="1"/>
    </xf>
    <xf numFmtId="16" fontId="5" fillId="0" borderId="0" xfId="53" quotePrefix="1" applyNumberFormat="1" applyFont="1" applyFill="1" applyAlignment="1">
      <alignment horizontal="center" vertical="center" wrapText="1"/>
    </xf>
    <xf numFmtId="164" fontId="5" fillId="0" borderId="0" xfId="53" applyNumberFormat="1" applyFont="1" applyFill="1" applyAlignment="1">
      <alignment horizontal="right" vertical="center" wrapText="1"/>
    </xf>
    <xf numFmtId="0" fontId="16" fillId="0" borderId="0" xfId="18" applyFont="1" applyFill="1" applyAlignment="1">
      <alignment vertical="center" wrapText="1"/>
    </xf>
    <xf numFmtId="0" fontId="16" fillId="0" borderId="0" xfId="18" applyFont="1" applyFill="1" applyAlignment="1">
      <alignment horizontal="center" vertical="center" wrapText="1"/>
    </xf>
    <xf numFmtId="0" fontId="5" fillId="0" borderId="0" xfId="18" applyFont="1" applyFill="1" applyAlignment="1">
      <alignment vertical="center" wrapText="1"/>
    </xf>
    <xf numFmtId="17" fontId="5" fillId="0" borderId="0" xfId="18" applyNumberFormat="1" applyFont="1" applyFill="1" applyAlignment="1">
      <alignment vertical="center" wrapText="1"/>
    </xf>
    <xf numFmtId="164" fontId="5" fillId="0" borderId="0" xfId="18" applyNumberFormat="1" applyFont="1" applyFill="1" applyAlignment="1">
      <alignment horizontal="right" vertical="center" wrapText="1"/>
    </xf>
    <xf numFmtId="164" fontId="5" fillId="0" borderId="0" xfId="18" applyNumberFormat="1" applyFont="1" applyFill="1" applyAlignment="1">
      <alignment vertical="center" wrapText="1"/>
    </xf>
    <xf numFmtId="0" fontId="5" fillId="0" borderId="0" xfId="18" quotePrefix="1" applyFont="1" applyFill="1" applyAlignment="1">
      <alignment vertical="center" wrapText="1"/>
    </xf>
    <xf numFmtId="0" fontId="5" fillId="0" borderId="0" xfId="18" quotePrefix="1" applyFont="1" applyFill="1" applyAlignment="1">
      <alignment horizontal="center" vertical="top" wrapText="1"/>
    </xf>
    <xf numFmtId="0" fontId="5" fillId="0" borderId="0" xfId="53" applyFont="1" applyFill="1" applyAlignment="1">
      <alignment horizontal="center" vertical="top" wrapText="1"/>
    </xf>
    <xf numFmtId="17" fontId="5" fillId="0" borderId="0" xfId="18" quotePrefix="1" applyNumberFormat="1" applyFont="1" applyFill="1" applyAlignment="1">
      <alignment horizontal="center" vertical="top" wrapText="1"/>
    </xf>
    <xf numFmtId="164" fontId="5" fillId="0" borderId="0" xfId="53" applyNumberFormat="1" applyFont="1" applyFill="1" applyAlignment="1">
      <alignment horizontal="right" vertical="top" wrapText="1"/>
    </xf>
    <xf numFmtId="0" fontId="5" fillId="0" borderId="10" xfId="18" applyFont="1" applyFill="1" applyBorder="1" applyAlignment="1">
      <alignment vertical="center"/>
    </xf>
    <xf numFmtId="0" fontId="5" fillId="0" borderId="10" xfId="18" applyFont="1" applyFill="1" applyBorder="1" applyAlignment="1">
      <alignment horizontal="center" vertical="center"/>
    </xf>
    <xf numFmtId="17" fontId="5" fillId="0" borderId="10" xfId="18" applyNumberFormat="1" applyFont="1" applyFill="1" applyBorder="1" applyAlignment="1">
      <alignment horizontal="center" vertical="center" wrapText="1"/>
    </xf>
    <xf numFmtId="164" fontId="5" fillId="0" borderId="10" xfId="18" applyNumberFormat="1" applyFont="1" applyFill="1" applyBorder="1" applyAlignment="1">
      <alignment horizontal="right" vertical="center" wrapText="1"/>
    </xf>
    <xf numFmtId="0" fontId="5" fillId="0" borderId="0" xfId="18" applyFont="1" applyFill="1" applyAlignment="1">
      <alignment vertical="center"/>
    </xf>
    <xf numFmtId="0" fontId="5" fillId="0" borderId="0" xfId="18" applyFont="1" applyFill="1" applyAlignment="1">
      <alignment horizontal="center" vertical="center"/>
    </xf>
    <xf numFmtId="17" fontId="5" fillId="0" borderId="0" xfId="18" applyNumberFormat="1" applyFont="1" applyFill="1" applyAlignment="1">
      <alignment horizontal="center" vertical="center" wrapText="1"/>
    </xf>
    <xf numFmtId="0" fontId="16" fillId="0" borderId="0" xfId="18" applyFont="1" applyFill="1"/>
    <xf numFmtId="0" fontId="16" fillId="0" borderId="0" xfId="18" applyFont="1" applyFill="1" applyAlignment="1">
      <alignment horizontal="center"/>
    </xf>
    <xf numFmtId="0" fontId="16" fillId="0" borderId="0" xfId="18" applyFont="1" applyFill="1" applyAlignment="1">
      <alignment wrapText="1"/>
    </xf>
    <xf numFmtId="164" fontId="5" fillId="0" borderId="0" xfId="18" applyNumberFormat="1" applyFont="1" applyFill="1" applyAlignment="1">
      <alignment horizontal="right" wrapText="1"/>
    </xf>
    <xf numFmtId="164" fontId="5" fillId="0" borderId="0" xfId="18" quotePrefix="1" applyNumberFormat="1" applyFont="1" applyFill="1" applyAlignment="1">
      <alignment horizontal="right" wrapText="1"/>
    </xf>
    <xf numFmtId="0" fontId="6" fillId="0" borderId="0" xfId="18" applyFont="1" applyFill="1" applyAlignment="1">
      <alignment horizontal="center" vertical="top"/>
    </xf>
    <xf numFmtId="0" fontId="16" fillId="0" borderId="0" xfId="18" applyFont="1" applyFill="1" applyAlignment="1">
      <alignment horizontal="center" vertical="top" wrapText="1"/>
    </xf>
    <xf numFmtId="164" fontId="5" fillId="0" borderId="0" xfId="18" quotePrefix="1" applyNumberFormat="1" applyFont="1" applyFill="1" applyAlignment="1">
      <alignment horizontal="right" vertical="top" wrapText="1"/>
    </xf>
    <xf numFmtId="16" fontId="5" fillId="0" borderId="0" xfId="18" quotePrefix="1" applyNumberFormat="1" applyFont="1" applyFill="1" applyAlignment="1">
      <alignment horizontal="center" vertical="top" wrapText="1"/>
    </xf>
    <xf numFmtId="0" fontId="5" fillId="0" borderId="10" xfId="18" applyFont="1" applyFill="1" applyBorder="1" applyAlignment="1">
      <alignment horizontal="left" vertical="center"/>
    </xf>
    <xf numFmtId="0" fontId="5" fillId="0" borderId="15" xfId="18" applyFont="1" applyFill="1" applyBorder="1" applyAlignment="1">
      <alignment horizontal="center" vertical="center"/>
    </xf>
    <xf numFmtId="0" fontId="19" fillId="0" borderId="15" xfId="18" applyFont="1" applyFill="1" applyBorder="1" applyAlignment="1">
      <alignment vertical="center"/>
    </xf>
    <xf numFmtId="0" fontId="6" fillId="0" borderId="0" xfId="18" applyFont="1" applyFill="1" applyAlignment="1">
      <alignment horizontal="center" vertical="center"/>
    </xf>
    <xf numFmtId="0" fontId="5" fillId="0" borderId="15" xfId="18" applyFont="1" applyFill="1" applyBorder="1" applyAlignment="1">
      <alignment horizontal="left" vertical="center" wrapText="1"/>
    </xf>
    <xf numFmtId="164" fontId="5" fillId="0" borderId="15" xfId="18" applyNumberFormat="1" applyFont="1" applyFill="1" applyBorder="1" applyAlignment="1">
      <alignment horizontal="right" vertical="center"/>
    </xf>
    <xf numFmtId="0" fontId="42" fillId="0" borderId="0" xfId="18" applyFont="1" applyFill="1" applyAlignment="1">
      <alignment vertical="center"/>
    </xf>
    <xf numFmtId="0" fontId="5" fillId="0" borderId="0" xfId="18" applyFont="1" applyFill="1" applyAlignment="1">
      <alignment horizontal="center"/>
    </xf>
    <xf numFmtId="164" fontId="5" fillId="0" borderId="0" xfId="18" applyNumberFormat="1" applyFont="1" applyFill="1" applyAlignment="1">
      <alignment horizontal="right"/>
    </xf>
    <xf numFmtId="0" fontId="36" fillId="0" borderId="0" xfId="18" applyFont="1" applyFill="1"/>
    <xf numFmtId="0" fontId="5" fillId="0" borderId="1" xfId="4" applyFont="1" applyBorder="1" applyAlignment="1">
      <alignment horizontal="center" vertical="top" wrapText="1"/>
    </xf>
    <xf numFmtId="0" fontId="5" fillId="2" borderId="8" xfId="4" applyFont="1" applyFill="1" applyBorder="1" applyAlignment="1">
      <alignment horizontal="center" vertical="center"/>
    </xf>
    <xf numFmtId="0" fontId="5" fillId="0" borderId="0" xfId="4" applyFont="1" applyAlignment="1" applyProtection="1">
      <alignment horizontal="left" vertical="top" wrapText="1"/>
      <protection locked="0"/>
    </xf>
    <xf numFmtId="0" fontId="5" fillId="0" borderId="0" xfId="4" applyFont="1" applyAlignment="1" applyProtection="1">
      <alignment horizontal="center" vertical="top" wrapText="1"/>
      <protection locked="0"/>
    </xf>
    <xf numFmtId="164" fontId="5" fillId="0" borderId="0" xfId="4" applyNumberFormat="1" applyFont="1" applyAlignment="1" applyProtection="1">
      <alignment horizontal="right" vertical="top" wrapText="1"/>
      <protection locked="0"/>
    </xf>
    <xf numFmtId="164" fontId="5" fillId="0" borderId="0" xfId="4" applyNumberFormat="1" applyFont="1" applyAlignment="1" applyProtection="1">
      <alignment horizontal="right" vertical="top"/>
      <protection locked="0"/>
    </xf>
    <xf numFmtId="0" fontId="5" fillId="0" borderId="15" xfId="4" applyFont="1" applyFill="1" applyBorder="1" applyAlignment="1">
      <alignment horizontal="center" vertical="center"/>
    </xf>
    <xf numFmtId="0" fontId="5" fillId="0" borderId="15" xfId="4" quotePrefix="1" applyFont="1" applyFill="1" applyBorder="1" applyAlignment="1">
      <alignment horizontal="center" vertical="center"/>
    </xf>
    <xf numFmtId="0" fontId="24" fillId="0" borderId="0" xfId="9" applyFont="1" applyFill="1" applyAlignment="1">
      <alignment vertical="top" wrapText="1"/>
    </xf>
    <xf numFmtId="0" fontId="5" fillId="0" borderId="1" xfId="37" applyFont="1" applyBorder="1" applyAlignment="1">
      <alignment horizontal="center" vertical="top" wrapText="1"/>
    </xf>
    <xf numFmtId="0" fontId="5" fillId="0" borderId="7" xfId="37" applyFont="1" applyBorder="1" applyAlignment="1">
      <alignment horizontal="center" vertical="top"/>
    </xf>
    <xf numFmtId="0" fontId="5" fillId="0" borderId="8" xfId="37" applyFont="1" applyBorder="1" applyAlignment="1">
      <alignment horizontal="center" vertical="center"/>
    </xf>
    <xf numFmtId="0" fontId="16" fillId="0" borderId="0" xfId="9" applyFont="1" applyFill="1" applyBorder="1" applyAlignment="1">
      <alignment horizontal="left" vertical="center" wrapText="1"/>
    </xf>
    <xf numFmtId="0" fontId="16" fillId="0" borderId="0" xfId="9" applyFont="1" applyFill="1" applyAlignment="1" applyProtection="1">
      <alignment vertical="top" wrapText="1"/>
    </xf>
    <xf numFmtId="0" fontId="5" fillId="0" borderId="0" xfId="9" applyFont="1" applyFill="1" applyAlignment="1" applyProtection="1">
      <alignment vertical="top" wrapText="1"/>
    </xf>
    <xf numFmtId="49" fontId="5" fillId="0" borderId="0" xfId="9" quotePrefix="1" applyNumberFormat="1" applyFont="1" applyFill="1" applyAlignment="1">
      <alignment horizontal="center" vertical="top" wrapText="1"/>
    </xf>
    <xf numFmtId="164" fontId="5" fillId="0" borderId="0" xfId="9" quotePrefix="1" applyNumberFormat="1" applyFont="1" applyFill="1" applyAlignment="1">
      <alignment vertical="top" wrapText="1"/>
    </xf>
    <xf numFmtId="0" fontId="25" fillId="0" borderId="0" xfId="9" applyFont="1" applyFill="1" applyAlignment="1">
      <alignment vertical="top" wrapText="1"/>
    </xf>
    <xf numFmtId="0" fontId="5" fillId="0" borderId="10" xfId="9" applyFont="1" applyFill="1" applyBorder="1" applyAlignment="1">
      <alignment horizontal="left" vertical="center" wrapText="1"/>
    </xf>
    <xf numFmtId="49" fontId="5" fillId="0" borderId="10" xfId="9" quotePrefix="1" applyNumberFormat="1" applyFont="1" applyFill="1" applyBorder="1" applyAlignment="1">
      <alignment horizontal="center" vertical="center" wrapText="1"/>
    </xf>
    <xf numFmtId="0" fontId="25" fillId="0" borderId="0" xfId="9" applyFont="1" applyFill="1" applyAlignment="1">
      <alignment vertical="center" wrapText="1"/>
    </xf>
    <xf numFmtId="49" fontId="5" fillId="0" borderId="0" xfId="9" quotePrefix="1" applyNumberFormat="1" applyFont="1" applyFill="1" applyBorder="1" applyAlignment="1">
      <alignment horizontal="center" vertical="center" wrapText="1"/>
    </xf>
    <xf numFmtId="49" fontId="5" fillId="0" borderId="0" xfId="9" quotePrefix="1" applyNumberFormat="1" applyFont="1" applyFill="1" applyBorder="1" applyAlignment="1">
      <alignment horizontal="center" vertical="top" wrapText="1"/>
    </xf>
    <xf numFmtId="49" fontId="5" fillId="0" borderId="0" xfId="9" applyNumberFormat="1" applyFont="1" applyFill="1" applyAlignment="1">
      <alignment horizontal="center" vertical="top" wrapText="1"/>
    </xf>
    <xf numFmtId="49" fontId="5" fillId="0" borderId="12" xfId="9" applyNumberFormat="1" applyFont="1" applyFill="1" applyBorder="1" applyAlignment="1">
      <alignment horizontal="center" vertical="center" wrapText="1"/>
    </xf>
    <xf numFmtId="49" fontId="5" fillId="0" borderId="17" xfId="9" quotePrefix="1" applyNumberFormat="1" applyFont="1" applyFill="1" applyBorder="1" applyAlignment="1">
      <alignment horizontal="center" vertical="center" wrapText="1"/>
    </xf>
    <xf numFmtId="0" fontId="16" fillId="0" borderId="0" xfId="9" applyFont="1" applyFill="1" applyBorder="1" applyAlignment="1" applyProtection="1">
      <alignment horizontal="left" vertical="center" wrapText="1"/>
    </xf>
    <xf numFmtId="164" fontId="5" fillId="0" borderId="0" xfId="9" applyNumberFormat="1" applyFont="1" applyFill="1" applyBorder="1" applyAlignment="1">
      <alignment horizontal="center" vertical="center" wrapText="1"/>
    </xf>
    <xf numFmtId="49" fontId="5" fillId="0" borderId="10" xfId="9" applyNumberFormat="1" applyFont="1" applyFill="1" applyBorder="1" applyAlignment="1">
      <alignment horizontal="center" vertical="center" wrapText="1"/>
    </xf>
    <xf numFmtId="0" fontId="5" fillId="0" borderId="1" xfId="9" applyFont="1" applyFill="1" applyBorder="1" applyAlignment="1">
      <alignment horizontal="left" vertical="center" wrapText="1"/>
    </xf>
    <xf numFmtId="0" fontId="5" fillId="0" borderId="15" xfId="9" applyFont="1" applyFill="1" applyBorder="1" applyAlignment="1" applyProtection="1">
      <alignment horizontal="left" vertical="center" wrapText="1"/>
    </xf>
    <xf numFmtId="49" fontId="5" fillId="0" borderId="15" xfId="9" quotePrefix="1" applyNumberFormat="1" applyFont="1" applyFill="1" applyBorder="1" applyAlignment="1">
      <alignment horizontal="center" vertical="center" wrapText="1"/>
    </xf>
    <xf numFmtId="0" fontId="31" fillId="0" borderId="0" xfId="4" applyFont="1" applyFill="1" applyBorder="1" applyAlignment="1">
      <alignment horizontal="left" vertical="top" wrapText="1"/>
    </xf>
    <xf numFmtId="0" fontId="5" fillId="0" borderId="0" xfId="4" applyFont="1" applyAlignment="1">
      <alignment horizontal="left" wrapText="1"/>
    </xf>
    <xf numFmtId="0" fontId="5" fillId="0" borderId="15" xfId="4" applyFont="1" applyFill="1" applyBorder="1" applyAlignment="1" applyProtection="1">
      <alignment horizontal="left" vertical="center" wrapText="1"/>
    </xf>
    <xf numFmtId="0" fontId="5" fillId="0" borderId="0" xfId="26" applyFont="1" applyAlignment="1">
      <alignment vertical="center"/>
    </xf>
    <xf numFmtId="0" fontId="5" fillId="0" borderId="0" xfId="26" applyFont="1" applyAlignment="1">
      <alignment horizontal="left" vertical="center"/>
    </xf>
    <xf numFmtId="0" fontId="5" fillId="0" borderId="0" xfId="26" applyFont="1" applyAlignment="1">
      <alignment horizontal="center" vertical="center"/>
    </xf>
    <xf numFmtId="0" fontId="5" fillId="0" borderId="0" xfId="7" applyFont="1" applyBorder="1" applyAlignment="1">
      <alignment horizontal="center" vertical="center"/>
    </xf>
    <xf numFmtId="1" fontId="5" fillId="0" borderId="0" xfId="7" applyNumberFormat="1" applyFont="1" applyBorder="1" applyAlignment="1">
      <alignment horizontal="center" vertical="center"/>
    </xf>
    <xf numFmtId="165" fontId="16" fillId="0" borderId="0" xfId="54" applyNumberFormat="1" applyFont="1" applyFill="1" applyAlignment="1">
      <alignment vertical="top"/>
    </xf>
    <xf numFmtId="165" fontId="5" fillId="0" borderId="0" xfId="54" applyNumberFormat="1" applyFont="1" applyFill="1" applyAlignment="1">
      <alignment vertical="top" wrapText="1"/>
    </xf>
    <xf numFmtId="165" fontId="16" fillId="0" borderId="0" xfId="54" applyNumberFormat="1" applyFont="1" applyFill="1" applyAlignment="1">
      <alignment vertical="top" wrapText="1"/>
    </xf>
    <xf numFmtId="1" fontId="31" fillId="0" borderId="0" xfId="9" applyNumberFormat="1" applyFont="1" applyFill="1" applyBorder="1" applyAlignment="1">
      <alignment horizontal="center" vertical="top"/>
    </xf>
    <xf numFmtId="1" fontId="31" fillId="0" borderId="0" xfId="9" applyNumberFormat="1" applyFont="1" applyAlignment="1">
      <alignment horizontal="center" vertical="top" wrapText="1"/>
    </xf>
    <xf numFmtId="165" fontId="5" fillId="0" borderId="0" xfId="37" applyNumberFormat="1" applyFont="1" applyFill="1" applyBorder="1" applyAlignment="1">
      <alignment vertical="top" wrapText="1"/>
    </xf>
    <xf numFmtId="165" fontId="5" fillId="0" borderId="0" xfId="54" applyNumberFormat="1" applyFont="1" applyFill="1" applyAlignment="1">
      <alignment horizontal="center" vertical="top" wrapText="1"/>
    </xf>
    <xf numFmtId="164" fontId="5" fillId="0" borderId="0" xfId="26" applyNumberFormat="1" applyFont="1" applyAlignment="1">
      <alignment vertical="top"/>
    </xf>
    <xf numFmtId="0" fontId="5" fillId="0" borderId="0" xfId="37" applyFont="1" applyFill="1" applyAlignment="1">
      <alignment horizontal="center" vertical="center" wrapText="1"/>
    </xf>
    <xf numFmtId="164" fontId="5" fillId="0" borderId="17" xfId="7" applyNumberFormat="1" applyFont="1" applyFill="1" applyBorder="1" applyAlignment="1">
      <alignment horizontal="right" vertical="center" wrapText="1"/>
    </xf>
    <xf numFmtId="164" fontId="5" fillId="0" borderId="0" xfId="7" applyNumberFormat="1" applyFont="1" applyFill="1" applyBorder="1" applyAlignment="1">
      <alignment horizontal="right" vertical="center" wrapText="1"/>
    </xf>
    <xf numFmtId="165" fontId="5" fillId="0" borderId="0" xfId="37" applyNumberFormat="1" applyFont="1" applyFill="1" applyAlignment="1">
      <alignment vertical="top" wrapText="1"/>
    </xf>
    <xf numFmtId="164" fontId="5" fillId="0" borderId="12" xfId="7" applyNumberFormat="1" applyFont="1" applyFill="1" applyBorder="1" applyAlignment="1">
      <alignment horizontal="right" vertical="center" wrapText="1"/>
    </xf>
    <xf numFmtId="0" fontId="5" fillId="0" borderId="15" xfId="7" applyFont="1" applyFill="1" applyBorder="1" applyAlignment="1">
      <alignment horizontal="left" vertical="center"/>
    </xf>
    <xf numFmtId="0" fontId="5" fillId="0" borderId="15" xfId="7" applyFont="1" applyFill="1" applyBorder="1" applyAlignment="1">
      <alignment horizontal="center" vertical="center" wrapText="1"/>
    </xf>
    <xf numFmtId="164" fontId="5" fillId="0" borderId="15" xfId="7" applyNumberFormat="1" applyFont="1" applyFill="1" applyBorder="1" applyAlignment="1">
      <alignment horizontal="right" vertical="center" wrapText="1"/>
    </xf>
    <xf numFmtId="0" fontId="5" fillId="0" borderId="0" xfId="7" applyFont="1" applyFill="1" applyAlignment="1">
      <alignment horizontal="center" vertical="center"/>
    </xf>
    <xf numFmtId="164" fontId="5" fillId="0" borderId="0" xfId="7" applyNumberFormat="1" applyFont="1" applyFill="1">
      <alignment wrapText="1"/>
    </xf>
    <xf numFmtId="164" fontId="5" fillId="0" borderId="0" xfId="7" applyNumberFormat="1" applyFont="1" applyFill="1" applyBorder="1">
      <alignment wrapText="1"/>
    </xf>
    <xf numFmtId="0" fontId="5" fillId="0" borderId="0" xfId="7" applyFont="1" applyFill="1" applyAlignment="1">
      <alignment horizontal="center" wrapText="1"/>
    </xf>
    <xf numFmtId="0" fontId="5" fillId="0" borderId="0" xfId="4" applyFont="1" applyFill="1" applyBorder="1" applyAlignment="1">
      <alignment vertical="top"/>
    </xf>
    <xf numFmtId="0" fontId="16" fillId="0" borderId="0" xfId="37" applyFont="1" applyFill="1" applyBorder="1" applyAlignment="1" applyProtection="1">
      <alignment vertical="top" wrapText="1"/>
    </xf>
    <xf numFmtId="0" fontId="5" fillId="0" borderId="0" xfId="37" applyFont="1" applyFill="1" applyBorder="1" applyAlignment="1" applyProtection="1">
      <alignment horizontal="center" vertical="center" wrapText="1"/>
    </xf>
    <xf numFmtId="164" fontId="5" fillId="0" borderId="0" xfId="37" applyNumberFormat="1" applyFont="1" applyFill="1" applyAlignment="1">
      <alignment horizontal="center" vertical="center" wrapText="1"/>
    </xf>
    <xf numFmtId="1" fontId="5" fillId="0" borderId="0" xfId="9" quotePrefix="1" applyNumberFormat="1" applyFont="1" applyFill="1" applyAlignment="1">
      <alignment horizontal="center" vertical="top"/>
    </xf>
    <xf numFmtId="1" fontId="5" fillId="0" borderId="0" xfId="9" quotePrefix="1" applyNumberFormat="1" applyFont="1" applyFill="1" applyAlignment="1">
      <alignment horizontal="center" vertical="top" wrapText="1"/>
    </xf>
    <xf numFmtId="0" fontId="5" fillId="0" borderId="0" xfId="37" quotePrefix="1" applyFont="1" applyFill="1" applyBorder="1" applyAlignment="1">
      <alignment horizontal="center" vertical="top" wrapText="1"/>
    </xf>
    <xf numFmtId="1" fontId="7" fillId="0" borderId="0" xfId="9" quotePrefix="1" applyNumberFormat="1" applyFont="1" applyFill="1" applyAlignment="1">
      <alignment horizontal="center" vertical="top" wrapText="1"/>
    </xf>
    <xf numFmtId="0" fontId="7" fillId="0" borderId="0" xfId="37" quotePrefix="1" applyFont="1" applyFill="1" applyBorder="1" applyAlignment="1">
      <alignment horizontal="center" vertical="top" wrapText="1"/>
    </xf>
    <xf numFmtId="164" fontId="7" fillId="0" borderId="0" xfId="37" applyNumberFormat="1" applyFont="1" applyFill="1" applyAlignment="1">
      <alignment horizontal="right" vertical="top" wrapText="1"/>
    </xf>
    <xf numFmtId="0" fontId="5" fillId="0" borderId="15" xfId="37" applyFont="1" applyFill="1" applyBorder="1" applyAlignment="1" applyProtection="1">
      <alignment vertical="center"/>
    </xf>
    <xf numFmtId="0" fontId="5" fillId="0" borderId="15" xfId="37" applyFont="1" applyFill="1" applyBorder="1" applyAlignment="1" applyProtection="1">
      <alignment horizontal="left" vertical="center"/>
    </xf>
    <xf numFmtId="0" fontId="5" fillId="0" borderId="15" xfId="37" applyFont="1" applyFill="1" applyBorder="1" applyAlignment="1" applyProtection="1">
      <alignment horizontal="center" vertical="center" wrapText="1"/>
    </xf>
    <xf numFmtId="164" fontId="5" fillId="0" borderId="15" xfId="37" applyNumberFormat="1" applyFont="1" applyFill="1" applyBorder="1" applyAlignment="1">
      <alignment horizontal="right" vertical="center" wrapText="1"/>
    </xf>
    <xf numFmtId="0" fontId="5" fillId="0" borderId="0" xfId="37" applyFont="1" applyFill="1" applyBorder="1" applyAlignment="1" applyProtection="1">
      <alignment vertical="center"/>
    </xf>
    <xf numFmtId="0" fontId="5" fillId="0" borderId="0" xfId="37" applyFont="1" applyFill="1" applyBorder="1" applyAlignment="1" applyProtection="1">
      <alignment horizontal="left" vertical="center"/>
    </xf>
    <xf numFmtId="164" fontId="5" fillId="0" borderId="0" xfId="37" applyNumberFormat="1" applyFont="1" applyFill="1" applyBorder="1" applyAlignment="1">
      <alignment horizontal="right" vertical="center" wrapText="1"/>
    </xf>
    <xf numFmtId="0" fontId="5" fillId="0" borderId="0" xfId="37" applyFont="1" applyFill="1" applyBorder="1" applyAlignment="1" applyProtection="1">
      <alignment horizontal="center" vertical="top" wrapText="1"/>
    </xf>
    <xf numFmtId="0" fontId="31" fillId="0" borderId="0" xfId="9" applyFont="1" applyFill="1" applyAlignment="1">
      <alignment horizontal="center" vertical="top" wrapText="1"/>
    </xf>
    <xf numFmtId="0" fontId="5" fillId="0" borderId="10" xfId="37" applyFont="1" applyFill="1" applyBorder="1" applyAlignment="1" applyProtection="1">
      <alignment vertical="center"/>
    </xf>
    <xf numFmtId="0" fontId="5" fillId="0" borderId="10" xfId="37" applyFont="1" applyFill="1" applyBorder="1" applyAlignment="1" applyProtection="1">
      <alignment horizontal="center" vertical="center"/>
    </xf>
    <xf numFmtId="0" fontId="5" fillId="0" borderId="10" xfId="37" applyFont="1" applyFill="1" applyBorder="1" applyAlignment="1" applyProtection="1">
      <alignment horizontal="center" vertical="center" wrapText="1"/>
    </xf>
    <xf numFmtId="164" fontId="5" fillId="0" borderId="10" xfId="37" applyNumberFormat="1" applyFont="1" applyFill="1" applyBorder="1" applyAlignment="1">
      <alignment horizontal="right" vertical="center" wrapText="1"/>
    </xf>
    <xf numFmtId="0" fontId="5" fillId="0" borderId="0" xfId="51" applyFont="1" applyAlignment="1">
      <alignment vertical="center"/>
    </xf>
    <xf numFmtId="0" fontId="5" fillId="0" borderId="0" xfId="51" applyFont="1" applyAlignment="1">
      <alignment vertical="center" wrapText="1"/>
    </xf>
    <xf numFmtId="0" fontId="5" fillId="0" borderId="0" xfId="51" applyFont="1" applyAlignment="1">
      <alignment horizontal="left" vertical="center"/>
    </xf>
    <xf numFmtId="0" fontId="5" fillId="0" borderId="0" xfId="51" applyFont="1" applyAlignment="1">
      <alignment horizontal="center" vertical="center"/>
    </xf>
    <xf numFmtId="164" fontId="5" fillId="0" borderId="0" xfId="51" applyNumberFormat="1" applyFont="1" applyAlignment="1">
      <alignment vertical="center"/>
    </xf>
    <xf numFmtId="0" fontId="16" fillId="0" borderId="0" xfId="4" applyFont="1" applyFill="1" applyAlignment="1" applyProtection="1">
      <alignment horizontal="left" vertical="top" wrapText="1"/>
    </xf>
    <xf numFmtId="0" fontId="16" fillId="0" borderId="0" xfId="4" applyNumberFormat="1" applyFont="1" applyFill="1" applyAlignment="1" applyProtection="1">
      <alignment horizontal="left" vertical="top" wrapText="1"/>
    </xf>
    <xf numFmtId="1" fontId="5" fillId="0" borderId="0" xfId="4" quotePrefix="1" applyNumberFormat="1" applyFont="1" applyFill="1" applyAlignment="1">
      <alignment horizontal="center" vertical="top" wrapText="1"/>
    </xf>
    <xf numFmtId="1" fontId="5" fillId="0" borderId="0" xfId="51" applyNumberFormat="1" applyFont="1" applyAlignment="1">
      <alignment horizontal="center" vertical="top" wrapText="1"/>
    </xf>
    <xf numFmtId="165" fontId="5" fillId="0" borderId="0" xfId="6" applyNumberFormat="1" applyFont="1" applyFill="1" applyBorder="1" applyAlignment="1" applyProtection="1">
      <alignment horizontal="left" vertical="top" wrapText="1"/>
    </xf>
    <xf numFmtId="165" fontId="5" fillId="0" borderId="0" xfId="6" applyNumberFormat="1" applyFont="1" applyFill="1" applyBorder="1" applyAlignment="1" applyProtection="1">
      <alignment horizontal="center" vertical="top" wrapText="1"/>
    </xf>
    <xf numFmtId="165" fontId="5" fillId="0" borderId="0" xfId="6" applyNumberFormat="1" applyFont="1" applyFill="1" applyBorder="1" applyAlignment="1">
      <alignment horizontal="center" vertical="top" wrapText="1"/>
    </xf>
    <xf numFmtId="165" fontId="5" fillId="0" borderId="0" xfId="6" quotePrefix="1" applyNumberFormat="1" applyFont="1" applyFill="1" applyBorder="1" applyAlignment="1">
      <alignment horizontal="center" vertical="top" wrapText="1"/>
    </xf>
    <xf numFmtId="165" fontId="5" fillId="0" borderId="0" xfId="6" applyNumberFormat="1" applyFont="1" applyFill="1" applyBorder="1" applyAlignment="1">
      <alignment horizontal="right" vertical="top" wrapText="1"/>
    </xf>
    <xf numFmtId="0" fontId="79" fillId="0" borderId="0" xfId="4" applyFont="1" applyFill="1" applyBorder="1" applyAlignment="1" applyProtection="1">
      <alignment horizontal="left" vertical="center" wrapText="1"/>
    </xf>
    <xf numFmtId="0" fontId="79" fillId="0" borderId="0" xfId="4" applyFont="1" applyFill="1" applyBorder="1" applyAlignment="1" applyProtection="1">
      <alignment horizontal="center" vertical="center" wrapText="1"/>
    </xf>
    <xf numFmtId="164" fontId="79" fillId="0" borderId="0" xfId="4" applyNumberFormat="1" applyFont="1" applyFill="1" applyBorder="1" applyAlignment="1">
      <alignment horizontal="right" vertical="center" wrapText="1"/>
    </xf>
    <xf numFmtId="0" fontId="16" fillId="0" borderId="0" xfId="4" applyFont="1" applyFill="1" applyBorder="1" applyAlignment="1" applyProtection="1">
      <alignment horizontal="left" vertical="top" wrapText="1"/>
    </xf>
    <xf numFmtId="0" fontId="6" fillId="0" borderId="0" xfId="4" applyFont="1" applyFill="1" applyBorder="1" applyAlignment="1" applyProtection="1">
      <alignment horizontal="center" vertical="top" wrapText="1"/>
    </xf>
    <xf numFmtId="0" fontId="6" fillId="0" borderId="0" xfId="4" applyFont="1" applyFill="1" applyBorder="1" applyAlignment="1">
      <alignment horizontal="center" vertical="top" wrapText="1"/>
    </xf>
    <xf numFmtId="0" fontId="6" fillId="0" borderId="0" xfId="4" quotePrefix="1" applyFont="1" applyFill="1" applyBorder="1" applyAlignment="1">
      <alignment horizontal="center" vertical="top" wrapText="1"/>
    </xf>
    <xf numFmtId="164" fontId="6" fillId="0" borderId="0" xfId="4" applyNumberFormat="1" applyFont="1" applyFill="1" applyBorder="1" applyAlignment="1">
      <alignment horizontal="right" vertical="top" wrapText="1"/>
    </xf>
    <xf numFmtId="0" fontId="5" fillId="0" borderId="1" xfId="4" applyFont="1" applyFill="1" applyBorder="1" applyAlignment="1" applyProtection="1">
      <alignment horizontal="center" vertical="center" wrapText="1"/>
    </xf>
    <xf numFmtId="0" fontId="5" fillId="0" borderId="0" xfId="4" applyFont="1" applyFill="1" applyBorder="1" applyAlignment="1" applyProtection="1">
      <alignment vertical="center"/>
    </xf>
    <xf numFmtId="0" fontId="5" fillId="0" borderId="0" xfId="4" applyFont="1" applyFill="1" applyBorder="1" applyAlignment="1" applyProtection="1">
      <alignment horizontal="center" vertical="center" wrapText="1"/>
    </xf>
    <xf numFmtId="0" fontId="16" fillId="0" borderId="0" xfId="4" applyNumberFormat="1" applyFont="1" applyFill="1" applyBorder="1" applyAlignment="1">
      <alignment horizontal="left" vertical="top" wrapText="1"/>
    </xf>
    <xf numFmtId="164" fontId="5" fillId="0" borderId="0" xfId="51" applyNumberFormat="1" applyFont="1" applyAlignment="1">
      <alignment horizontal="left" vertical="top" wrapText="1"/>
    </xf>
    <xf numFmtId="0" fontId="5" fillId="0" borderId="0" xfId="51" applyFont="1" applyFill="1" applyBorder="1" applyAlignment="1">
      <alignment horizontal="center" vertical="top"/>
    </xf>
    <xf numFmtId="0" fontId="5" fillId="0" borderId="0" xfId="51" applyFont="1" applyFill="1" applyBorder="1" applyAlignment="1">
      <alignment horizontal="center" vertical="top" wrapText="1"/>
    </xf>
    <xf numFmtId="0" fontId="5" fillId="0" borderId="0" xfId="9" applyFont="1" applyFill="1" applyBorder="1" applyAlignment="1" applyProtection="1">
      <alignment horizontal="left" vertical="top" wrapText="1"/>
    </xf>
    <xf numFmtId="0" fontId="5" fillId="0" borderId="0" xfId="9" quotePrefix="1" applyFont="1" applyFill="1" applyBorder="1" applyAlignment="1" applyProtection="1">
      <alignment horizontal="center" vertical="top" wrapText="1"/>
    </xf>
    <xf numFmtId="0" fontId="5" fillId="0" borderId="12" xfId="4" applyFont="1" applyFill="1" applyBorder="1" applyAlignment="1" applyProtection="1">
      <alignment vertical="center" wrapText="1"/>
    </xf>
    <xf numFmtId="164" fontId="5" fillId="0" borderId="12" xfId="4" applyNumberFormat="1" applyFont="1" applyFill="1" applyBorder="1" applyAlignment="1">
      <alignment horizontal="right" vertical="center" wrapText="1"/>
    </xf>
    <xf numFmtId="0" fontId="16" fillId="0" borderId="0" xfId="4" applyNumberFormat="1" applyFont="1" applyFill="1" applyBorder="1" applyAlignment="1" applyProtection="1">
      <alignment horizontal="left" vertical="top" wrapText="1"/>
    </xf>
    <xf numFmtId="0" fontId="5" fillId="0" borderId="0" xfId="4" quotePrefix="1" applyFont="1" applyFill="1" applyBorder="1" applyAlignment="1" applyProtection="1">
      <alignment horizontal="center" vertical="top" wrapText="1"/>
    </xf>
    <xf numFmtId="164" fontId="79" fillId="0" borderId="15" xfId="4" applyNumberFormat="1" applyFont="1" applyFill="1" applyBorder="1" applyAlignment="1">
      <alignment horizontal="right" vertical="center" wrapText="1"/>
    </xf>
    <xf numFmtId="0" fontId="5" fillId="0" borderId="1" xfId="10" applyFont="1" applyFill="1" applyBorder="1"/>
    <xf numFmtId="0" fontId="5" fillId="0" borderId="5" xfId="10" applyFont="1" applyFill="1" applyBorder="1" applyAlignment="1">
      <alignment horizontal="center" vertical="center" wrapText="1"/>
    </xf>
    <xf numFmtId="0" fontId="29" fillId="0" borderId="0" xfId="9" applyFont="1" applyFill="1" applyBorder="1" applyAlignment="1">
      <alignment vertical="top"/>
    </xf>
    <xf numFmtId="0" fontId="29" fillId="0" borderId="0" xfId="9" applyFont="1" applyFill="1" applyBorder="1" applyAlignment="1">
      <alignment horizontal="left" vertical="top" wrapText="1"/>
    </xf>
    <xf numFmtId="17" fontId="7" fillId="0" borderId="0" xfId="4" applyNumberFormat="1" applyFont="1" applyAlignment="1">
      <alignment horizontal="center" vertical="top" wrapText="1"/>
    </xf>
    <xf numFmtId="168" fontId="7" fillId="0" borderId="0" xfId="4" quotePrefix="1" applyNumberFormat="1" applyFont="1" applyFill="1" applyBorder="1" applyAlignment="1">
      <alignment horizontal="center" vertical="top"/>
    </xf>
    <xf numFmtId="168" fontId="7" fillId="0" borderId="0" xfId="4" quotePrefix="1" applyNumberFormat="1" applyFont="1" applyFill="1" applyAlignment="1">
      <alignment horizontal="center" vertical="top"/>
    </xf>
    <xf numFmtId="164" fontId="7" fillId="0" borderId="0" xfId="4" applyNumberFormat="1" applyFont="1" applyFill="1" applyBorder="1" applyAlignment="1">
      <alignment horizontal="right" vertical="top"/>
    </xf>
    <xf numFmtId="49" fontId="34" fillId="0" borderId="0" xfId="4" applyNumberFormat="1" applyFont="1" applyFill="1" applyBorder="1" applyAlignment="1">
      <alignment horizontal="center" vertical="center"/>
    </xf>
    <xf numFmtId="0" fontId="7" fillId="0" borderId="10" xfId="9" applyFont="1" applyFill="1" applyBorder="1" applyAlignment="1">
      <alignment vertical="center"/>
    </xf>
    <xf numFmtId="0" fontId="34" fillId="0" borderId="10" xfId="4" applyFont="1" applyFill="1" applyBorder="1" applyAlignment="1">
      <alignment vertical="center"/>
    </xf>
    <xf numFmtId="49" fontId="40" fillId="0" borderId="0" xfId="4" applyNumberFormat="1" applyFont="1" applyFill="1" applyAlignment="1">
      <alignment horizontal="center" vertical="top"/>
    </xf>
    <xf numFmtId="0" fontId="40" fillId="0" borderId="0" xfId="4" applyFont="1" applyFill="1" applyAlignment="1">
      <alignment vertical="top"/>
    </xf>
    <xf numFmtId="0" fontId="40" fillId="0" borderId="0" xfId="4" applyFont="1" applyFill="1" applyAlignment="1">
      <alignment horizontal="center" vertical="top"/>
    </xf>
    <xf numFmtId="0" fontId="66" fillId="0" borderId="0" xfId="9" applyFont="1" applyAlignment="1">
      <alignment horizontal="left" vertical="top" wrapText="1"/>
    </xf>
    <xf numFmtId="0" fontId="66" fillId="0" borderId="0" xfId="4" applyFont="1" applyAlignment="1">
      <alignment horizontal="center" vertical="top" wrapText="1"/>
    </xf>
    <xf numFmtId="164" fontId="66" fillId="0" borderId="0" xfId="4" applyNumberFormat="1" applyFont="1" applyAlignment="1">
      <alignment horizontal="right" vertical="top"/>
    </xf>
    <xf numFmtId="164" fontId="7" fillId="0" borderId="0" xfId="4" applyNumberFormat="1" applyFont="1" applyFill="1" applyAlignment="1">
      <alignment horizontal="right" vertical="top"/>
    </xf>
    <xf numFmtId="0" fontId="19" fillId="0" borderId="15" xfId="4" applyFont="1" applyFill="1" applyBorder="1" applyAlignment="1">
      <alignment vertical="center"/>
    </xf>
    <xf numFmtId="0" fontId="4" fillId="0" borderId="0" xfId="37"/>
    <xf numFmtId="0" fontId="19" fillId="0" borderId="0" xfId="37" applyFont="1" applyAlignment="1">
      <alignment horizontal="center" vertical="center"/>
    </xf>
    <xf numFmtId="0" fontId="5" fillId="0" borderId="0" xfId="37" applyFont="1" applyAlignment="1">
      <alignment horizontal="center" vertical="center"/>
    </xf>
    <xf numFmtId="0" fontId="5" fillId="0" borderId="1" xfId="37" applyFont="1" applyBorder="1" applyAlignment="1">
      <alignment vertical="center"/>
    </xf>
    <xf numFmtId="0" fontId="5" fillId="0" borderId="1" xfId="37" applyFont="1" applyBorder="1" applyAlignment="1">
      <alignment horizontal="center" vertical="center"/>
    </xf>
    <xf numFmtId="0" fontId="5" fillId="0" borderId="0" xfId="37" applyFont="1" applyBorder="1" applyAlignment="1">
      <alignment horizontal="center" wrapText="1"/>
    </xf>
    <xf numFmtId="0" fontId="16" fillId="0" borderId="0" xfId="37" applyFont="1" applyBorder="1" applyAlignment="1">
      <alignment vertical="top" wrapText="1"/>
    </xf>
    <xf numFmtId="0" fontId="16" fillId="0" borderId="0" xfId="37" applyFont="1" applyBorder="1" applyAlignment="1">
      <alignment wrapText="1"/>
    </xf>
    <xf numFmtId="0" fontId="5" fillId="0" borderId="0" xfId="37" applyFont="1" applyAlignment="1">
      <alignment horizontal="distributed" vertical="top" wrapText="1"/>
    </xf>
    <xf numFmtId="16" fontId="5" fillId="0" borderId="0" xfId="37" quotePrefix="1" applyNumberFormat="1" applyFont="1" applyAlignment="1">
      <alignment horizontal="distributed" vertical="top" wrapText="1"/>
    </xf>
    <xf numFmtId="0" fontId="5" fillId="0" borderId="0" xfId="37" applyFont="1" applyAlignment="1">
      <alignment horizontal="center" vertical="top"/>
    </xf>
    <xf numFmtId="0" fontId="5" fillId="0" borderId="0" xfId="37" quotePrefix="1" applyFont="1" applyAlignment="1">
      <alignment horizontal="center" vertical="top"/>
    </xf>
    <xf numFmtId="0" fontId="5" fillId="0" borderId="0" xfId="37" applyFont="1" applyAlignment="1">
      <alignment horizontal="distributed" vertical="top"/>
    </xf>
    <xf numFmtId="0" fontId="19" fillId="0" borderId="0" xfId="37" applyFont="1" applyFill="1" applyAlignment="1">
      <alignment vertical="top"/>
    </xf>
    <xf numFmtId="0" fontId="5" fillId="0" borderId="0" xfId="37" applyFont="1" applyAlignment="1">
      <alignment horizontal="distributed" vertical="center"/>
    </xf>
    <xf numFmtId="0" fontId="5" fillId="0" borderId="10" xfId="37" applyFont="1" applyBorder="1" applyAlignment="1">
      <alignment horizontal="distributed" vertical="center" wrapText="1"/>
    </xf>
    <xf numFmtId="164" fontId="5" fillId="0" borderId="10" xfId="37" applyNumberFormat="1" applyFont="1" applyBorder="1" applyAlignment="1">
      <alignment horizontal="right" vertical="center" wrapText="1"/>
    </xf>
    <xf numFmtId="0" fontId="81" fillId="0" borderId="0" xfId="37" applyFont="1" applyFill="1" applyAlignment="1">
      <alignment vertical="top"/>
    </xf>
    <xf numFmtId="0" fontId="5" fillId="0" borderId="0" xfId="37" applyFont="1" applyAlignment="1">
      <alignment horizontal="center" wrapText="1"/>
    </xf>
    <xf numFmtId="0" fontId="5" fillId="0" borderId="0" xfId="37" applyFont="1" applyAlignment="1">
      <alignment vertical="top"/>
    </xf>
    <xf numFmtId="0" fontId="16" fillId="0" borderId="0" xfId="37" applyFont="1" applyAlignment="1">
      <alignment wrapText="1"/>
    </xf>
    <xf numFmtId="0" fontId="19" fillId="0" borderId="0" xfId="37" applyFont="1" applyAlignment="1">
      <alignment horizontal="center"/>
    </xf>
    <xf numFmtId="164" fontId="19" fillId="0" borderId="0" xfId="37" applyNumberFormat="1" applyFont="1" applyAlignment="1">
      <alignment horizontal="right"/>
    </xf>
    <xf numFmtId="0" fontId="19" fillId="0" borderId="0" xfId="37" applyFont="1"/>
    <xf numFmtId="0" fontId="7" fillId="0" borderId="0" xfId="37" applyFont="1" applyAlignment="1">
      <alignment vertical="top" wrapText="1"/>
    </xf>
    <xf numFmtId="0" fontId="5" fillId="0" borderId="0" xfId="37" quotePrefix="1" applyFont="1" applyAlignment="1">
      <alignment horizontal="distributed" vertical="top" wrapText="1"/>
    </xf>
    <xf numFmtId="177" fontId="5" fillId="0" borderId="0" xfId="37" quotePrefix="1" applyNumberFormat="1" applyFont="1" applyAlignment="1">
      <alignment horizontal="distributed" vertical="top" wrapText="1"/>
    </xf>
    <xf numFmtId="0" fontId="5" fillId="0" borderId="1" xfId="37" applyFont="1" applyBorder="1" applyAlignment="1">
      <alignment vertical="top" wrapText="1"/>
    </xf>
    <xf numFmtId="0" fontId="5" fillId="0" borderId="1" xfId="37" applyFont="1" applyBorder="1" applyAlignment="1">
      <alignment horizontal="center" vertical="top"/>
    </xf>
    <xf numFmtId="0" fontId="5" fillId="0" borderId="1" xfId="37" applyFont="1" applyBorder="1" applyAlignment="1">
      <alignment horizontal="distributed" vertical="top" wrapText="1"/>
    </xf>
    <xf numFmtId="177" fontId="5" fillId="0" borderId="1" xfId="37" quotePrefix="1" applyNumberFormat="1" applyFont="1" applyBorder="1" applyAlignment="1">
      <alignment horizontal="distributed" vertical="top" wrapText="1"/>
    </xf>
    <xf numFmtId="164" fontId="5" fillId="0" borderId="1" xfId="37" applyNumberFormat="1" applyFont="1" applyBorder="1" applyAlignment="1">
      <alignment horizontal="right" vertical="top"/>
    </xf>
    <xf numFmtId="164" fontId="5" fillId="0" borderId="1" xfId="37" applyNumberFormat="1" applyFont="1" applyBorder="1" applyAlignment="1">
      <alignment horizontal="right" vertical="top" wrapText="1"/>
    </xf>
    <xf numFmtId="1" fontId="5" fillId="0" borderId="0" xfId="37" applyNumberFormat="1" applyFont="1" applyAlignment="1">
      <alignment horizontal="distributed" vertical="center" wrapText="1"/>
    </xf>
    <xf numFmtId="0" fontId="5" fillId="0" borderId="16" xfId="37" applyFont="1" applyBorder="1" applyAlignment="1">
      <alignment horizontal="left" vertical="center"/>
    </xf>
    <xf numFmtId="0" fontId="19" fillId="0" borderId="16" xfId="37" applyFont="1" applyBorder="1" applyAlignment="1">
      <alignment horizontal="center" vertical="center"/>
    </xf>
    <xf numFmtId="164" fontId="5" fillId="0" borderId="16" xfId="37" applyNumberFormat="1" applyFont="1" applyBorder="1" applyAlignment="1">
      <alignment horizontal="right" vertical="center"/>
    </xf>
    <xf numFmtId="0" fontId="5" fillId="0" borderId="15" xfId="37" applyFont="1" applyBorder="1" applyAlignment="1">
      <alignment horizontal="left" vertical="center"/>
    </xf>
    <xf numFmtId="0" fontId="19" fillId="0" borderId="15" xfId="37" applyFont="1" applyBorder="1" applyAlignment="1">
      <alignment horizontal="center" vertical="center"/>
    </xf>
    <xf numFmtId="164" fontId="5" fillId="0" borderId="15" xfId="37" applyNumberFormat="1" applyFont="1" applyBorder="1" applyAlignment="1">
      <alignment horizontal="right" vertical="center"/>
    </xf>
    <xf numFmtId="2" fontId="5" fillId="0" borderId="15" xfId="37" applyNumberFormat="1" applyFont="1" applyBorder="1" applyAlignment="1">
      <alignment horizontal="right" vertical="center"/>
    </xf>
    <xf numFmtId="0" fontId="7" fillId="0" borderId="0" xfId="37" applyFont="1"/>
    <xf numFmtId="0" fontId="6" fillId="0" borderId="0" xfId="4" applyFont="1" applyBorder="1" applyAlignment="1">
      <alignment horizontal="center" vertical="center"/>
    </xf>
    <xf numFmtId="0" fontId="6" fillId="0" borderId="0" xfId="9" applyFont="1" applyAlignment="1">
      <alignment horizontal="center" vertical="center" wrapText="1"/>
    </xf>
    <xf numFmtId="0" fontId="16" fillId="0" borderId="0" xfId="9" applyFont="1" applyAlignment="1" applyProtection="1">
      <alignment horizontal="left" vertical="top" wrapText="1"/>
    </xf>
    <xf numFmtId="0" fontId="5" fillId="0" borderId="0" xfId="9" applyFont="1" applyAlignment="1" applyProtection="1">
      <alignment horizontal="center" vertical="center" wrapText="1"/>
    </xf>
    <xf numFmtId="164" fontId="5" fillId="0" borderId="0" xfId="9" applyNumberFormat="1" applyFont="1" applyAlignment="1">
      <alignment horizontal="center" vertical="center" wrapText="1"/>
    </xf>
    <xf numFmtId="0" fontId="6" fillId="0" borderId="0" xfId="9" applyFont="1" applyFill="1" applyAlignment="1">
      <alignment horizontal="center" vertical="center" wrapText="1"/>
    </xf>
    <xf numFmtId="1" fontId="5" fillId="0" borderId="0" xfId="9" quotePrefix="1" applyNumberFormat="1" applyFont="1" applyAlignment="1">
      <alignment horizontal="center" vertical="top"/>
    </xf>
    <xf numFmtId="0" fontId="5" fillId="0" borderId="0" xfId="9" quotePrefix="1" applyFont="1" applyFill="1" applyBorder="1" applyAlignment="1">
      <alignment horizontal="center" vertical="top" wrapText="1"/>
    </xf>
    <xf numFmtId="0" fontId="5" fillId="0" borderId="0" xfId="9" applyFont="1" applyBorder="1" applyAlignment="1">
      <alignment vertical="top" wrapText="1"/>
    </xf>
    <xf numFmtId="164" fontId="5" fillId="0" borderId="0" xfId="9" applyNumberFormat="1" applyFont="1" applyBorder="1" applyAlignment="1">
      <alignment horizontal="right" vertical="top" wrapText="1"/>
    </xf>
    <xf numFmtId="0" fontId="7" fillId="0" borderId="0" xfId="9" applyFont="1" applyBorder="1" applyAlignment="1">
      <alignment vertical="top" wrapText="1"/>
    </xf>
    <xf numFmtId="0" fontId="6" fillId="0" borderId="0" xfId="9" applyFont="1" applyFill="1" applyBorder="1" applyAlignment="1">
      <alignment horizontal="center" vertical="center" wrapText="1"/>
    </xf>
    <xf numFmtId="0" fontId="5" fillId="0" borderId="0" xfId="56" applyFont="1" applyFill="1" applyAlignment="1">
      <alignment vertical="top" wrapText="1"/>
    </xf>
    <xf numFmtId="0" fontId="5" fillId="0" borderId="0" xfId="56" applyFont="1" applyFill="1" applyAlignment="1">
      <alignment horizontal="center" vertical="top" wrapText="1"/>
    </xf>
    <xf numFmtId="0" fontId="19" fillId="0" borderId="0" xfId="55" applyFont="1"/>
    <xf numFmtId="0" fontId="19" fillId="0" borderId="0" xfId="55" applyFont="1" applyAlignment="1">
      <alignment horizontal="center"/>
    </xf>
    <xf numFmtId="164" fontId="19" fillId="0" borderId="0" xfId="55" applyNumberFormat="1" applyFont="1"/>
    <xf numFmtId="164" fontId="5" fillId="0" borderId="0" xfId="56" applyNumberFormat="1" applyFont="1" applyFill="1" applyAlignment="1">
      <alignment vertical="top" wrapText="1"/>
    </xf>
    <xf numFmtId="1" fontId="5" fillId="0" borderId="0" xfId="56" applyNumberFormat="1" applyFont="1" applyFill="1" applyAlignment="1">
      <alignment vertical="top" wrapText="1"/>
    </xf>
    <xf numFmtId="0" fontId="5" fillId="0" borderId="0" xfId="56" applyFont="1" applyFill="1" applyBorder="1" applyAlignment="1">
      <alignment vertical="top" wrapText="1"/>
    </xf>
    <xf numFmtId="0" fontId="5" fillId="0" borderId="0" xfId="56" quotePrefix="1" applyFont="1" applyFill="1" applyBorder="1" applyAlignment="1">
      <alignment horizontal="center" vertical="top" wrapText="1"/>
    </xf>
    <xf numFmtId="0" fontId="5" fillId="0" borderId="0" xfId="56" applyFont="1" applyFill="1" applyAlignment="1">
      <alignment horizontal="left" vertical="top" wrapText="1"/>
    </xf>
    <xf numFmtId="0" fontId="5" fillId="0" borderId="0" xfId="56" quotePrefix="1" applyNumberFormat="1" applyFont="1" applyFill="1" applyBorder="1" applyAlignment="1">
      <alignment horizontal="center" vertical="top" wrapText="1"/>
    </xf>
    <xf numFmtId="0" fontId="5" fillId="0" borderId="0" xfId="56" quotePrefix="1" applyNumberFormat="1" applyFont="1" applyFill="1" applyBorder="1" applyAlignment="1">
      <alignment horizontal="right" vertical="top" wrapText="1"/>
    </xf>
    <xf numFmtId="164" fontId="5" fillId="0" borderId="0" xfId="56" quotePrefix="1" applyNumberFormat="1" applyFont="1" applyFill="1" applyBorder="1" applyAlignment="1">
      <alignment horizontal="right" vertical="top" wrapText="1"/>
    </xf>
    <xf numFmtId="1" fontId="5" fillId="0" borderId="0" xfId="56" quotePrefix="1" applyNumberFormat="1" applyFont="1" applyFill="1" applyBorder="1" applyAlignment="1">
      <alignment horizontal="right" vertical="top" wrapText="1"/>
    </xf>
    <xf numFmtId="164" fontId="5" fillId="0" borderId="0" xfId="56" quotePrefix="1" applyNumberFormat="1" applyFont="1" applyFill="1" applyBorder="1" applyAlignment="1">
      <alignment vertical="top" wrapText="1"/>
    </xf>
    <xf numFmtId="1" fontId="5" fillId="0" borderId="0" xfId="56" quotePrefix="1" applyNumberFormat="1" applyFont="1" applyFill="1" applyBorder="1" applyAlignment="1">
      <alignment vertical="top" wrapText="1"/>
    </xf>
    <xf numFmtId="0" fontId="16" fillId="0" borderId="0" xfId="56" quotePrefix="1" applyNumberFormat="1" applyFont="1" applyFill="1" applyBorder="1" applyAlignment="1">
      <alignment horizontal="left" vertical="top" wrapText="1"/>
    </xf>
    <xf numFmtId="0" fontId="5" fillId="0" borderId="0" xfId="55" applyFont="1" applyFill="1" applyBorder="1" applyAlignment="1">
      <alignment horizontal="center" vertical="top" wrapText="1"/>
    </xf>
    <xf numFmtId="0" fontId="5" fillId="0" borderId="0" xfId="55" applyFont="1" applyAlignment="1">
      <alignment horizontal="center" vertical="top" wrapText="1"/>
    </xf>
    <xf numFmtId="0" fontId="5" fillId="0" borderId="0" xfId="55" applyFont="1" applyFill="1" applyBorder="1" applyAlignment="1">
      <alignment horizontal="left" vertical="top" wrapText="1"/>
    </xf>
    <xf numFmtId="164" fontId="5" fillId="0" borderId="0" xfId="55" applyNumberFormat="1" applyFont="1" applyFill="1" applyBorder="1" applyAlignment="1">
      <alignment horizontal="center" vertical="top" wrapText="1"/>
    </xf>
    <xf numFmtId="49" fontId="5" fillId="0" borderId="0" xfId="57" applyNumberFormat="1" applyFont="1" applyFill="1" applyBorder="1" applyAlignment="1">
      <alignment horizontal="center" vertical="top" wrapText="1"/>
    </xf>
    <xf numFmtId="164" fontId="5" fillId="0" borderId="0" xfId="55" applyNumberFormat="1" applyFont="1" applyFill="1" applyBorder="1" applyAlignment="1">
      <alignment horizontal="right" vertical="top" wrapText="1"/>
    </xf>
    <xf numFmtId="164" fontId="5" fillId="0" borderId="0" xfId="55" quotePrefix="1" applyNumberFormat="1" applyFont="1" applyFill="1" applyBorder="1" applyAlignment="1">
      <alignment horizontal="right" vertical="top" wrapText="1"/>
    </xf>
    <xf numFmtId="164" fontId="5" fillId="0" borderId="0" xfId="56" applyNumberFormat="1" applyFont="1" applyFill="1" applyBorder="1" applyAlignment="1">
      <alignment horizontal="right" vertical="top" wrapText="1"/>
    </xf>
    <xf numFmtId="164" fontId="5" fillId="0" borderId="0" xfId="55" applyNumberFormat="1" applyFont="1" applyFill="1" applyBorder="1" applyAlignment="1">
      <alignment horizontal="right" vertical="top"/>
    </xf>
    <xf numFmtId="164" fontId="5" fillId="0" borderId="0" xfId="55" applyNumberFormat="1" applyFont="1" applyFill="1" applyBorder="1" applyAlignment="1">
      <alignment vertical="top" wrapText="1"/>
    </xf>
    <xf numFmtId="164" fontId="5" fillId="0" borderId="0" xfId="55" applyNumberFormat="1" applyFont="1" applyFill="1" applyBorder="1" applyAlignment="1">
      <alignment vertical="top"/>
    </xf>
    <xf numFmtId="1" fontId="5" fillId="0" borderId="0" xfId="55" applyNumberFormat="1" applyFont="1" applyFill="1" applyBorder="1" applyAlignment="1">
      <alignment horizontal="center" vertical="top" wrapText="1"/>
    </xf>
    <xf numFmtId="0" fontId="5" fillId="0" borderId="18" xfId="55" applyFont="1" applyFill="1" applyBorder="1" applyAlignment="1">
      <alignment horizontal="left" vertical="top" wrapText="1"/>
    </xf>
    <xf numFmtId="0" fontId="5" fillId="0" borderId="18" xfId="55" applyFont="1" applyFill="1" applyBorder="1" applyAlignment="1">
      <alignment horizontal="center" vertical="top" wrapText="1"/>
    </xf>
    <xf numFmtId="164" fontId="5" fillId="0" borderId="18" xfId="55" applyNumberFormat="1" applyFont="1" applyFill="1" applyBorder="1" applyAlignment="1">
      <alignment horizontal="center" vertical="top" wrapText="1"/>
    </xf>
    <xf numFmtId="17" fontId="5" fillId="0" borderId="18" xfId="55" quotePrefix="1" applyNumberFormat="1" applyFont="1" applyFill="1" applyBorder="1" applyAlignment="1">
      <alignment horizontal="center" vertical="top"/>
    </xf>
    <xf numFmtId="164" fontId="5" fillId="0" borderId="18" xfId="55" applyNumberFormat="1" applyFont="1" applyFill="1" applyBorder="1" applyAlignment="1">
      <alignment horizontal="right" vertical="top" wrapText="1"/>
    </xf>
    <xf numFmtId="164" fontId="5" fillId="0" borderId="0" xfId="57" applyNumberFormat="1" applyFont="1" applyFill="1" applyBorder="1" applyAlignment="1">
      <alignment horizontal="center" vertical="top" wrapText="1"/>
    </xf>
    <xf numFmtId="17" fontId="5" fillId="0" borderId="0" xfId="55" quotePrefix="1" applyNumberFormat="1" applyFont="1" applyFill="1" applyBorder="1" applyAlignment="1">
      <alignment horizontal="center" vertical="top"/>
    </xf>
    <xf numFmtId="165" fontId="5" fillId="0" borderId="0" xfId="55" applyNumberFormat="1" applyFont="1" applyFill="1" applyBorder="1" applyAlignment="1">
      <alignment horizontal="left" vertical="top" wrapText="1"/>
    </xf>
    <xf numFmtId="14" fontId="5" fillId="0" borderId="0" xfId="55" quotePrefix="1" applyNumberFormat="1" applyFont="1" applyFill="1" applyBorder="1" applyAlignment="1">
      <alignment horizontal="center" vertical="top" wrapText="1"/>
    </xf>
    <xf numFmtId="0" fontId="5" fillId="0" borderId="0" xfId="55" quotePrefix="1" applyNumberFormat="1" applyFont="1" applyFill="1" applyBorder="1" applyAlignment="1">
      <alignment horizontal="center" vertical="top" wrapText="1"/>
    </xf>
    <xf numFmtId="0" fontId="5" fillId="0" borderId="0" xfId="55" applyNumberFormat="1" applyFont="1" applyFill="1" applyBorder="1" applyAlignment="1">
      <alignment horizontal="center" vertical="top" wrapText="1"/>
    </xf>
    <xf numFmtId="0" fontId="5" fillId="0" borderId="0" xfId="58" applyFont="1" applyFill="1" applyBorder="1" applyAlignment="1">
      <alignment vertical="top"/>
    </xf>
    <xf numFmtId="167" fontId="5" fillId="0" borderId="0" xfId="55" applyNumberFormat="1" applyFont="1" applyFill="1" applyBorder="1" applyAlignment="1">
      <alignment horizontal="center" vertical="top" wrapText="1"/>
    </xf>
    <xf numFmtId="49" fontId="5" fillId="0" borderId="0" xfId="55" applyNumberFormat="1" applyFont="1" applyFill="1" applyBorder="1" applyAlignment="1">
      <alignment horizontal="center" vertical="top" wrapText="1"/>
    </xf>
    <xf numFmtId="14" fontId="5" fillId="0" borderId="0" xfId="55" applyNumberFormat="1" applyFont="1" applyFill="1" applyBorder="1" applyAlignment="1">
      <alignment horizontal="center" vertical="top" wrapText="1"/>
    </xf>
    <xf numFmtId="164" fontId="5" fillId="0" borderId="0" xfId="59" applyNumberFormat="1" applyFont="1" applyFill="1" applyBorder="1" applyAlignment="1">
      <alignment horizontal="right" vertical="top" wrapText="1"/>
    </xf>
    <xf numFmtId="0" fontId="5" fillId="0" borderId="0" xfId="55" applyFont="1" applyFill="1" applyBorder="1" applyAlignment="1">
      <alignment vertical="top"/>
    </xf>
    <xf numFmtId="0" fontId="5" fillId="0" borderId="0" xfId="56" applyFont="1" applyFill="1" applyBorder="1" applyAlignment="1">
      <alignment horizontal="left" vertical="top" wrapText="1"/>
    </xf>
    <xf numFmtId="0" fontId="5" fillId="0" borderId="0" xfId="56" applyFont="1" applyFill="1" applyBorder="1" applyAlignment="1">
      <alignment horizontal="center" vertical="top" wrapText="1"/>
    </xf>
    <xf numFmtId="0" fontId="5" fillId="0" borderId="0" xfId="55" applyFont="1" applyFill="1" applyBorder="1" applyAlignment="1">
      <alignment vertical="top" wrapText="1"/>
    </xf>
    <xf numFmtId="165" fontId="5" fillId="0" borderId="0" xfId="10" applyNumberFormat="1" applyFont="1" applyAlignment="1">
      <alignment vertical="top"/>
    </xf>
    <xf numFmtId="164" fontId="5" fillId="0" borderId="0" xfId="56" applyNumberFormat="1" applyFont="1" applyFill="1" applyAlignment="1">
      <alignment horizontal="right" vertical="top" wrapText="1"/>
    </xf>
    <xf numFmtId="0" fontId="5" fillId="0" borderId="0" xfId="55" applyFont="1" applyAlignment="1">
      <alignment vertical="top" wrapText="1"/>
    </xf>
    <xf numFmtId="0" fontId="5" fillId="0" borderId="0" xfId="55" applyFont="1" applyAlignment="1">
      <alignment horizontal="left" vertical="top" wrapText="1"/>
    </xf>
    <xf numFmtId="164" fontId="5" fillId="0" borderId="0" xfId="55" applyNumberFormat="1" applyFont="1" applyFill="1" applyBorder="1" applyAlignment="1">
      <alignment horizontal="right" vertical="top" shrinkToFit="1"/>
    </xf>
    <xf numFmtId="1" fontId="5" fillId="0" borderId="0" xfId="60" applyNumberFormat="1" applyFont="1" applyAlignment="1">
      <alignment horizontal="center" vertical="top" wrapText="1"/>
    </xf>
    <xf numFmtId="0" fontId="5" fillId="0" borderId="0" xfId="60" applyFont="1" applyFill="1" applyBorder="1" applyAlignment="1">
      <alignment horizontal="left" vertical="top" wrapText="1"/>
    </xf>
    <xf numFmtId="0" fontId="5" fillId="0" borderId="0" xfId="60" applyFont="1" applyFill="1" applyBorder="1" applyAlignment="1">
      <alignment horizontal="center" vertical="top" wrapText="1"/>
    </xf>
    <xf numFmtId="164" fontId="5" fillId="0" borderId="0" xfId="60" applyNumberFormat="1" applyFont="1" applyFill="1" applyBorder="1" applyAlignment="1">
      <alignment horizontal="right" vertical="top" wrapText="1"/>
    </xf>
    <xf numFmtId="0" fontId="5" fillId="0" borderId="0" xfId="61" applyFont="1" applyFill="1" applyBorder="1" applyAlignment="1">
      <alignment horizontal="left" vertical="top" wrapText="1"/>
    </xf>
    <xf numFmtId="17" fontId="5" fillId="0" borderId="0" xfId="61" applyNumberFormat="1" applyFont="1" applyFill="1" applyBorder="1" applyAlignment="1">
      <alignment horizontal="center" vertical="top" wrapText="1"/>
    </xf>
    <xf numFmtId="164" fontId="5" fillId="0" borderId="0" xfId="61" applyNumberFormat="1" applyFont="1" applyFill="1" applyBorder="1" applyAlignment="1">
      <alignment horizontal="right" vertical="top"/>
    </xf>
    <xf numFmtId="164" fontId="5" fillId="0" borderId="0" xfId="62" applyNumberFormat="1" applyFont="1" applyFill="1" applyBorder="1" applyAlignment="1">
      <alignment horizontal="right" vertical="top"/>
    </xf>
    <xf numFmtId="164" fontId="5" fillId="0" borderId="0" xfId="62" applyNumberFormat="1" applyFont="1" applyFill="1" applyBorder="1" applyAlignment="1">
      <alignment horizontal="right" vertical="top" wrapText="1"/>
    </xf>
    <xf numFmtId="0" fontId="5" fillId="0" borderId="0" xfId="63" applyFont="1" applyFill="1" applyBorder="1" applyAlignment="1" applyProtection="1">
      <alignment horizontal="left" vertical="top" wrapText="1"/>
    </xf>
    <xf numFmtId="0" fontId="5" fillId="0" borderId="0" xfId="63" applyFont="1" applyFill="1" applyBorder="1" applyAlignment="1" applyProtection="1">
      <alignment horizontal="center" vertical="top" wrapText="1"/>
    </xf>
    <xf numFmtId="164" fontId="5" fillId="0" borderId="0" xfId="63" applyNumberFormat="1" applyFont="1" applyFill="1" applyBorder="1" applyAlignment="1" applyProtection="1">
      <alignment horizontal="right" vertical="top" wrapText="1"/>
    </xf>
    <xf numFmtId="0" fontId="5" fillId="2" borderId="0" xfId="55" applyFont="1" applyFill="1" applyBorder="1" applyAlignment="1">
      <alignment horizontal="left" vertical="top" wrapText="1"/>
    </xf>
    <xf numFmtId="164" fontId="5" fillId="0" borderId="0" xfId="55" applyNumberFormat="1" applyFont="1" applyFill="1" applyBorder="1" applyAlignment="1">
      <alignment horizontal="right" vertical="top" wrapText="1" shrinkToFit="1"/>
    </xf>
    <xf numFmtId="3" fontId="5" fillId="0" borderId="0" xfId="55" applyNumberFormat="1" applyFont="1" applyFill="1" applyBorder="1" applyAlignment="1">
      <alignment horizontal="center" vertical="top" wrapText="1"/>
    </xf>
    <xf numFmtId="0" fontId="5" fillId="0" borderId="18" xfId="55" applyNumberFormat="1" applyFont="1" applyFill="1" applyBorder="1" applyAlignment="1">
      <alignment horizontal="center" vertical="top" wrapText="1"/>
    </xf>
    <xf numFmtId="3" fontId="5" fillId="0" borderId="18" xfId="55" applyNumberFormat="1" applyFont="1" applyFill="1" applyBorder="1" applyAlignment="1">
      <alignment horizontal="center" vertical="top" wrapText="1"/>
    </xf>
    <xf numFmtId="164" fontId="5" fillId="0" borderId="18" xfId="55" applyNumberFormat="1" applyFont="1" applyFill="1" applyBorder="1" applyAlignment="1">
      <alignment horizontal="right" vertical="top" shrinkToFit="1"/>
    </xf>
    <xf numFmtId="164" fontId="5" fillId="0" borderId="18" xfId="55" applyNumberFormat="1" applyFont="1" applyFill="1" applyBorder="1" applyAlignment="1">
      <alignment vertical="top" shrinkToFit="1"/>
    </xf>
    <xf numFmtId="0" fontId="5" fillId="0" borderId="0" xfId="56" quotePrefix="1" applyNumberFormat="1" applyFont="1" applyFill="1" applyBorder="1" applyAlignment="1">
      <alignment horizontal="left" vertical="top" wrapText="1"/>
    </xf>
    <xf numFmtId="0" fontId="5" fillId="0" borderId="0" xfId="64" applyFont="1" applyFill="1" applyBorder="1" applyAlignment="1">
      <alignment horizontal="left" vertical="top" wrapText="1"/>
    </xf>
    <xf numFmtId="0" fontId="5" fillId="0" borderId="0" xfId="61" applyFont="1" applyFill="1" applyBorder="1" applyAlignment="1">
      <alignment horizontal="center" vertical="top" wrapText="1"/>
    </xf>
    <xf numFmtId="164" fontId="5" fillId="0" borderId="0" xfId="65" applyNumberFormat="1" applyFont="1" applyFill="1" applyBorder="1" applyAlignment="1">
      <alignment horizontal="right" vertical="top" wrapText="1"/>
    </xf>
    <xf numFmtId="0" fontId="5" fillId="0" borderId="0" xfId="56" applyFont="1" applyAlignment="1">
      <alignment horizontal="center" vertical="top" wrapText="1"/>
    </xf>
    <xf numFmtId="164" fontId="5" fillId="0" borderId="0" xfId="57" applyNumberFormat="1" applyFont="1" applyAlignment="1">
      <alignment horizontal="center" vertical="top" wrapText="1"/>
    </xf>
    <xf numFmtId="164" fontId="5" fillId="0" borderId="0" xfId="55" applyNumberFormat="1" applyFont="1" applyAlignment="1">
      <alignment horizontal="right" vertical="top" wrapText="1"/>
    </xf>
    <xf numFmtId="164" fontId="5" fillId="0" borderId="0" xfId="55" quotePrefix="1" applyNumberFormat="1" applyFont="1" applyAlignment="1">
      <alignment horizontal="right" vertical="top" wrapText="1"/>
    </xf>
    <xf numFmtId="164" fontId="5" fillId="0" borderId="0" xfId="56" applyNumberFormat="1" applyFont="1" applyAlignment="1">
      <alignment horizontal="right" vertical="top" wrapText="1"/>
    </xf>
    <xf numFmtId="164" fontId="5" fillId="0" borderId="0" xfId="55" applyNumberFormat="1" applyFont="1" applyFill="1" applyAlignment="1">
      <alignment horizontal="right" vertical="top"/>
    </xf>
    <xf numFmtId="164" fontId="5" fillId="0" borderId="0" xfId="55" applyNumberFormat="1" applyFont="1" applyFill="1" applyAlignment="1">
      <alignment horizontal="right" vertical="top" wrapText="1"/>
    </xf>
    <xf numFmtId="166" fontId="5" fillId="0" borderId="0" xfId="55" applyNumberFormat="1" applyFont="1" applyAlignment="1">
      <alignment horizontal="right" vertical="top" wrapText="1"/>
    </xf>
    <xf numFmtId="164" fontId="5" fillId="0" borderId="0" xfId="55" applyNumberFormat="1" applyFont="1" applyAlignment="1">
      <alignment horizontal="justify" vertical="top" wrapText="1"/>
    </xf>
    <xf numFmtId="0" fontId="69" fillId="0" borderId="0" xfId="67" applyFont="1" applyAlignment="1">
      <alignment vertical="center" wrapText="1"/>
    </xf>
    <xf numFmtId="0" fontId="69" fillId="0" borderId="0" xfId="67" applyFont="1" applyAlignment="1">
      <alignment horizontal="center" vertical="center" wrapText="1"/>
    </xf>
    <xf numFmtId="164" fontId="69" fillId="0" borderId="0" xfId="67" applyNumberFormat="1" applyFont="1" applyAlignment="1">
      <alignment horizontal="right" vertical="center" wrapText="1"/>
    </xf>
    <xf numFmtId="0" fontId="69" fillId="0" borderId="0" xfId="55" applyFont="1" applyAlignment="1">
      <alignment vertical="top" wrapText="1"/>
    </xf>
    <xf numFmtId="0" fontId="69" fillId="0" borderId="0" xfId="55" applyFont="1" applyAlignment="1">
      <alignment horizontal="center" vertical="top" wrapText="1"/>
    </xf>
    <xf numFmtId="164" fontId="69" fillId="0" borderId="0" xfId="55" applyNumberFormat="1" applyFont="1" applyAlignment="1">
      <alignment horizontal="right" vertical="top" wrapText="1"/>
    </xf>
    <xf numFmtId="166" fontId="69" fillId="0" borderId="0" xfId="55" applyNumberFormat="1" applyFont="1" applyAlignment="1">
      <alignment horizontal="right" vertical="top" wrapText="1"/>
    </xf>
    <xf numFmtId="0" fontId="18" fillId="0" borderId="0" xfId="55" applyFont="1" applyFill="1" applyBorder="1" applyAlignment="1">
      <alignment vertical="top"/>
    </xf>
    <xf numFmtId="0" fontId="5" fillId="0" borderId="0" xfId="60" applyFont="1" applyAlignment="1">
      <alignment horizontal="center" vertical="top" wrapText="1"/>
    </xf>
    <xf numFmtId="0" fontId="5" fillId="0" borderId="0" xfId="68" applyFont="1" applyAlignment="1">
      <alignment horizontal="justify" vertical="top" wrapText="1"/>
    </xf>
    <xf numFmtId="0" fontId="5" fillId="0" borderId="0" xfId="68" applyFont="1" applyAlignment="1">
      <alignment horizontal="center" vertical="top" wrapText="1"/>
    </xf>
    <xf numFmtId="164" fontId="5" fillId="0" borderId="0" xfId="55" applyNumberFormat="1" applyFont="1" applyAlignment="1">
      <alignment horizontal="center" vertical="top" wrapText="1"/>
    </xf>
    <xf numFmtId="164" fontId="5" fillId="0" borderId="0" xfId="68" applyNumberFormat="1" applyFont="1" applyAlignment="1">
      <alignment horizontal="center" vertical="top" wrapText="1"/>
    </xf>
    <xf numFmtId="164" fontId="5" fillId="0" borderId="0" xfId="55" applyNumberFormat="1" applyFont="1" applyFill="1" applyAlignment="1">
      <alignment vertical="top" wrapText="1"/>
    </xf>
    <xf numFmtId="164" fontId="5" fillId="0" borderId="0" xfId="55" applyNumberFormat="1" applyFont="1" applyFill="1" applyAlignment="1">
      <alignment vertical="top"/>
    </xf>
    <xf numFmtId="0" fontId="5" fillId="0" borderId="0" xfId="60" quotePrefix="1" applyFont="1" applyAlignment="1">
      <alignment horizontal="center" vertical="top" wrapText="1"/>
    </xf>
    <xf numFmtId="0" fontId="66" fillId="0" borderId="0" xfId="68" applyFont="1" applyAlignment="1">
      <alignment horizontal="justify" vertical="top" wrapText="1"/>
    </xf>
    <xf numFmtId="0" fontId="66" fillId="0" borderId="0" xfId="68" applyFont="1" applyAlignment="1">
      <alignment horizontal="center" vertical="top" wrapText="1"/>
    </xf>
    <xf numFmtId="164" fontId="66" fillId="0" borderId="0" xfId="68" applyNumberFormat="1" applyFont="1" applyAlignment="1">
      <alignment horizontal="center" vertical="top" wrapText="1"/>
    </xf>
    <xf numFmtId="164" fontId="5" fillId="0" borderId="0" xfId="68" applyNumberFormat="1" applyFont="1" applyFill="1" applyAlignment="1">
      <alignment horizontal="right" vertical="top" wrapText="1"/>
    </xf>
    <xf numFmtId="1" fontId="5" fillId="0" borderId="0" xfId="60" quotePrefix="1" applyNumberFormat="1" applyFont="1" applyAlignment="1">
      <alignment horizontal="center" vertical="top" wrapText="1"/>
    </xf>
    <xf numFmtId="164" fontId="66" fillId="2" borderId="0" xfId="68" applyNumberFormat="1" applyFont="1" applyFill="1" applyAlignment="1">
      <alignment horizontal="center" vertical="top" wrapText="1"/>
    </xf>
    <xf numFmtId="0" fontId="7" fillId="0" borderId="0" xfId="69" applyFont="1" applyAlignment="1">
      <alignment horizontal="justify" vertical="top" wrapText="1"/>
    </xf>
    <xf numFmtId="0" fontId="7" fillId="0" borderId="0" xfId="69" applyFont="1" applyAlignment="1">
      <alignment horizontal="center" vertical="top" wrapText="1"/>
    </xf>
    <xf numFmtId="164" fontId="7" fillId="0" borderId="0" xfId="69" applyNumberFormat="1" applyFont="1" applyAlignment="1">
      <alignment horizontal="center" vertical="top" wrapText="1"/>
    </xf>
    <xf numFmtId="0" fontId="5" fillId="0" borderId="10" xfId="55" applyFont="1" applyFill="1" applyBorder="1" applyAlignment="1">
      <alignment horizontal="left" vertical="top" wrapText="1"/>
    </xf>
    <xf numFmtId="0" fontId="5" fillId="0" borderId="10" xfId="55" applyFont="1" applyFill="1" applyBorder="1" applyAlignment="1">
      <alignment horizontal="center" vertical="top" wrapText="1"/>
    </xf>
    <xf numFmtId="0" fontId="5" fillId="0" borderId="10" xfId="55" applyNumberFormat="1" applyFont="1" applyFill="1" applyBorder="1" applyAlignment="1">
      <alignment horizontal="center" vertical="top" wrapText="1"/>
    </xf>
    <xf numFmtId="3" fontId="5" fillId="0" borderId="10" xfId="55" applyNumberFormat="1" applyFont="1" applyFill="1" applyBorder="1" applyAlignment="1">
      <alignment horizontal="center" vertical="top" wrapText="1"/>
    </xf>
    <xf numFmtId="164" fontId="5" fillId="0" borderId="10" xfId="55" applyNumberFormat="1" applyFont="1" applyFill="1" applyBorder="1" applyAlignment="1">
      <alignment horizontal="right" vertical="top" shrinkToFit="1"/>
    </xf>
    <xf numFmtId="0" fontId="5" fillId="0" borderId="10" xfId="56" quotePrefix="1" applyNumberFormat="1" applyFont="1" applyFill="1" applyBorder="1" applyAlignment="1">
      <alignment horizontal="left" vertical="top" wrapText="1"/>
    </xf>
    <xf numFmtId="0" fontId="5" fillId="0" borderId="10" xfId="56" quotePrefix="1" applyNumberFormat="1" applyFont="1" applyFill="1" applyBorder="1" applyAlignment="1">
      <alignment horizontal="center" vertical="top" wrapText="1"/>
    </xf>
    <xf numFmtId="164" fontId="5" fillId="0" borderId="10" xfId="56" quotePrefix="1" applyNumberFormat="1" applyFont="1" applyFill="1" applyBorder="1" applyAlignment="1">
      <alignment horizontal="right" vertical="top" wrapText="1"/>
    </xf>
    <xf numFmtId="165" fontId="16" fillId="0" borderId="0" xfId="55" applyNumberFormat="1" applyFont="1" applyFill="1" applyBorder="1" applyAlignment="1">
      <alignment horizontal="left" vertical="top" wrapText="1"/>
    </xf>
    <xf numFmtId="165" fontId="5" fillId="0" borderId="0" xfId="55" quotePrefix="1" applyNumberFormat="1" applyFont="1" applyFill="1" applyBorder="1" applyAlignment="1">
      <alignment horizontal="center" vertical="top" wrapText="1"/>
    </xf>
    <xf numFmtId="14" fontId="5" fillId="0" borderId="0" xfId="56" applyNumberFormat="1" applyFont="1" applyFill="1" applyBorder="1" applyAlignment="1">
      <alignment horizontal="center" vertical="top" wrapText="1"/>
    </xf>
    <xf numFmtId="164" fontId="5" fillId="0" borderId="0" xfId="70" applyNumberFormat="1" applyFont="1" applyFill="1" applyBorder="1" applyAlignment="1">
      <alignment horizontal="center" vertical="top" wrapText="1"/>
    </xf>
    <xf numFmtId="0" fontId="5" fillId="0" borderId="18" xfId="56" applyFont="1" applyFill="1" applyBorder="1" applyAlignment="1">
      <alignment horizontal="center" vertical="top" wrapText="1"/>
    </xf>
    <xf numFmtId="0" fontId="5" fillId="0" borderId="18" xfId="56" quotePrefix="1" applyNumberFormat="1" applyFont="1" applyFill="1" applyBorder="1" applyAlignment="1">
      <alignment horizontal="center" vertical="top" wrapText="1"/>
    </xf>
    <xf numFmtId="164" fontId="5" fillId="0" borderId="18" xfId="56" quotePrefix="1" applyNumberFormat="1" applyFont="1" applyFill="1" applyBorder="1" applyAlignment="1">
      <alignment horizontal="right" vertical="top" wrapText="1"/>
    </xf>
    <xf numFmtId="164" fontId="5" fillId="0" borderId="18" xfId="56" quotePrefix="1" applyNumberFormat="1" applyFont="1" applyFill="1" applyBorder="1" applyAlignment="1">
      <alignment vertical="top" wrapText="1"/>
    </xf>
    <xf numFmtId="0" fontId="84" fillId="0" borderId="0" xfId="55" applyFont="1" applyAlignment="1">
      <alignment horizontal="center" vertical="top" wrapText="1"/>
    </xf>
    <xf numFmtId="164" fontId="5" fillId="0" borderId="0" xfId="68" applyNumberFormat="1" applyFont="1" applyFill="1" applyBorder="1" applyAlignment="1">
      <alignment horizontal="right" vertical="top" wrapText="1"/>
    </xf>
    <xf numFmtId="2" fontId="5" fillId="0" borderId="0" xfId="55" applyNumberFormat="1" applyFont="1" applyAlignment="1">
      <alignment horizontal="center" vertical="top" wrapText="1"/>
    </xf>
    <xf numFmtId="2" fontId="5" fillId="0" borderId="0" xfId="55" applyNumberFormat="1" applyFont="1" applyAlignment="1">
      <alignment horizontal="left" vertical="top" wrapText="1"/>
    </xf>
    <xf numFmtId="0" fontId="66" fillId="0" borderId="0" xfId="69" applyFont="1" applyAlignment="1">
      <alignment horizontal="justify" vertical="top" wrapText="1"/>
    </xf>
    <xf numFmtId="164" fontId="66" fillId="0" borderId="0" xfId="69" applyNumberFormat="1" applyFont="1" applyAlignment="1">
      <alignment horizontal="center" vertical="top" wrapText="1"/>
    </xf>
    <xf numFmtId="0" fontId="66" fillId="0" borderId="0" xfId="69" applyFont="1" applyAlignment="1">
      <alignment horizontal="center" vertical="top" wrapText="1"/>
    </xf>
    <xf numFmtId="0" fontId="5" fillId="0" borderId="0" xfId="69" applyFont="1" applyAlignment="1">
      <alignment horizontal="center" vertical="top" wrapText="1"/>
    </xf>
    <xf numFmtId="0" fontId="5" fillId="0" borderId="0" xfId="69" applyFont="1" applyAlignment="1">
      <alignment horizontal="left" vertical="top" wrapText="1"/>
    </xf>
    <xf numFmtId="164" fontId="7" fillId="0" borderId="0" xfId="69" applyNumberFormat="1" applyFont="1" applyAlignment="1">
      <alignment horizontal="right" vertical="top" wrapText="1"/>
    </xf>
    <xf numFmtId="14" fontId="5" fillId="0" borderId="0" xfId="55" quotePrefix="1" applyNumberFormat="1" applyFont="1" applyFill="1" applyBorder="1" applyAlignment="1">
      <alignment horizontal="center" vertical="top"/>
    </xf>
    <xf numFmtId="1" fontId="5" fillId="0" borderId="18" xfId="55" applyNumberFormat="1" applyFont="1" applyFill="1" applyBorder="1" applyAlignment="1">
      <alignment horizontal="left" vertical="top"/>
    </xf>
    <xf numFmtId="1" fontId="5" fillId="0" borderId="18" xfId="55" applyNumberFormat="1" applyFont="1" applyFill="1" applyBorder="1" applyAlignment="1">
      <alignment horizontal="center" vertical="top"/>
    </xf>
    <xf numFmtId="164" fontId="5" fillId="0" borderId="18" xfId="55" applyNumberFormat="1" applyFont="1" applyFill="1" applyBorder="1" applyAlignment="1">
      <alignment vertical="top" wrapText="1"/>
    </xf>
    <xf numFmtId="1" fontId="5" fillId="0" borderId="0" xfId="55" applyNumberFormat="1" applyFont="1" applyFill="1" applyBorder="1" applyAlignment="1">
      <alignment horizontal="left" vertical="top"/>
    </xf>
    <xf numFmtId="1" fontId="5" fillId="0" borderId="0" xfId="55" applyNumberFormat="1" applyFont="1" applyFill="1" applyBorder="1" applyAlignment="1">
      <alignment horizontal="center" vertical="top"/>
    </xf>
    <xf numFmtId="1" fontId="5" fillId="0" borderId="0" xfId="55" applyNumberFormat="1" applyFont="1" applyFill="1" applyBorder="1" applyAlignment="1">
      <alignment horizontal="left" vertical="top" wrapText="1"/>
    </xf>
    <xf numFmtId="0" fontId="16" fillId="0" borderId="0" xfId="55" applyFont="1" applyFill="1" applyBorder="1" applyAlignment="1">
      <alignment horizontal="left" vertical="top" wrapText="1"/>
    </xf>
    <xf numFmtId="14" fontId="5" fillId="0" borderId="0" xfId="55" quotePrefix="1" applyNumberFormat="1" applyFont="1" applyAlignment="1">
      <alignment horizontal="center" vertical="top" wrapText="1"/>
    </xf>
    <xf numFmtId="1" fontId="16" fillId="0" borderId="0" xfId="55" applyNumberFormat="1" applyFont="1" applyFill="1" applyBorder="1" applyAlignment="1">
      <alignment horizontal="left" vertical="top"/>
    </xf>
    <xf numFmtId="0" fontId="5" fillId="0" borderId="0" xfId="44" applyFont="1" applyFill="1" applyBorder="1" applyAlignment="1">
      <alignment horizontal="left" vertical="top" wrapText="1"/>
    </xf>
    <xf numFmtId="164" fontId="5" fillId="0" borderId="0" xfId="44" applyNumberFormat="1" applyFont="1" applyFill="1" applyBorder="1" applyAlignment="1">
      <alignment horizontal="right" vertical="top" wrapText="1"/>
    </xf>
    <xf numFmtId="164" fontId="5" fillId="0" borderId="0" xfId="44" applyNumberFormat="1" applyFont="1" applyFill="1" applyAlignment="1">
      <alignment horizontal="right" vertical="top"/>
    </xf>
    <xf numFmtId="0" fontId="5" fillId="0" borderId="0" xfId="44" applyFont="1" applyFill="1" applyAlignment="1">
      <alignment horizontal="center" vertical="top"/>
    </xf>
    <xf numFmtId="0" fontId="5" fillId="0" borderId="0" xfId="44" applyFont="1" applyFill="1" applyAlignment="1">
      <alignment horizontal="center" vertical="top" wrapText="1"/>
    </xf>
    <xf numFmtId="0" fontId="5" fillId="0" borderId="0" xfId="44" applyFont="1" applyAlignment="1">
      <alignment horizontal="center" vertical="top"/>
    </xf>
    <xf numFmtId="0" fontId="5" fillId="0" borderId="0" xfId="44" applyFont="1" applyAlignment="1">
      <alignment horizontal="center" vertical="top" wrapText="1"/>
    </xf>
    <xf numFmtId="164" fontId="5" fillId="0" borderId="0" xfId="44" applyNumberFormat="1" applyFont="1" applyAlignment="1">
      <alignment horizontal="right" vertical="top" wrapText="1"/>
    </xf>
    <xf numFmtId="164" fontId="5" fillId="0" borderId="0" xfId="44" applyNumberFormat="1" applyFont="1" applyAlignment="1">
      <alignment horizontal="right" vertical="top"/>
    </xf>
    <xf numFmtId="164" fontId="5" fillId="0" borderId="0" xfId="55" applyNumberFormat="1" applyFont="1" applyAlignment="1">
      <alignment horizontal="right" vertical="top"/>
    </xf>
    <xf numFmtId="16" fontId="5" fillId="0" borderId="0" xfId="44" applyNumberFormat="1" applyFont="1" applyFill="1" applyBorder="1" applyAlignment="1">
      <alignment horizontal="center" vertical="top" wrapText="1"/>
    </xf>
    <xf numFmtId="0" fontId="5" fillId="0" borderId="0" xfId="44" applyFont="1" applyFill="1" applyBorder="1" applyAlignment="1">
      <alignment horizontal="center" vertical="top" wrapText="1"/>
    </xf>
    <xf numFmtId="164" fontId="5" fillId="0" borderId="0" xfId="44" applyNumberFormat="1" applyFont="1" applyFill="1" applyAlignment="1">
      <alignment vertical="top"/>
    </xf>
    <xf numFmtId="1" fontId="5" fillId="0" borderId="0" xfId="55" applyNumberFormat="1" applyFont="1" applyFill="1" applyBorder="1" applyAlignment="1">
      <alignment vertical="top" wrapText="1"/>
    </xf>
    <xf numFmtId="0" fontId="5" fillId="0" borderId="0" xfId="56" applyFont="1" applyFill="1" applyAlignment="1">
      <alignment horizontal="left" vertical="top"/>
    </xf>
    <xf numFmtId="2" fontId="5" fillId="0" borderId="0" xfId="56" applyNumberFormat="1" applyFont="1" applyFill="1" applyAlignment="1">
      <alignment horizontal="right" vertical="top" wrapText="1"/>
    </xf>
    <xf numFmtId="0" fontId="5" fillId="0" borderId="18" xfId="56" applyFont="1" applyFill="1" applyBorder="1" applyAlignment="1">
      <alignment horizontal="left" vertical="top" wrapText="1"/>
    </xf>
    <xf numFmtId="164" fontId="5" fillId="0" borderId="18" xfId="56" applyNumberFormat="1" applyFont="1" applyFill="1" applyBorder="1" applyAlignment="1">
      <alignment horizontal="right" vertical="top" wrapText="1"/>
    </xf>
    <xf numFmtId="0" fontId="5" fillId="0" borderId="0" xfId="56" applyFont="1" applyFill="1" applyAlignment="1">
      <alignment horizontal="right" vertical="top" wrapText="1"/>
    </xf>
    <xf numFmtId="1" fontId="5" fillId="0" borderId="0" xfId="56" applyNumberFormat="1" applyFont="1" applyFill="1" applyAlignment="1">
      <alignment horizontal="right" vertical="top" wrapText="1"/>
    </xf>
    <xf numFmtId="1" fontId="5" fillId="0" borderId="0" xfId="56" applyNumberFormat="1" applyFont="1" applyFill="1" applyAlignment="1">
      <alignment horizontal="center" vertical="center" wrapText="1"/>
    </xf>
    <xf numFmtId="0" fontId="25" fillId="0" borderId="0" xfId="4" applyFont="1" applyAlignment="1">
      <alignment horizontal="center" vertical="top" wrapText="1"/>
    </xf>
    <xf numFmtId="49" fontId="24" fillId="0" borderId="0" xfId="7" applyNumberFormat="1" applyFont="1" applyAlignment="1">
      <alignment horizontal="center" vertical="top"/>
    </xf>
    <xf numFmtId="0" fontId="5" fillId="0" borderId="2" xfId="4" applyFont="1" applyBorder="1" applyAlignment="1">
      <alignment horizontal="center" vertical="center" wrapText="1"/>
    </xf>
    <xf numFmtId="0" fontId="5" fillId="0" borderId="4" xfId="4" applyFont="1" applyBorder="1" applyAlignment="1">
      <alignment horizontal="center" vertical="center" wrapText="1"/>
    </xf>
    <xf numFmtId="0" fontId="5" fillId="0" borderId="6" xfId="4" applyFont="1" applyBorder="1" applyAlignment="1">
      <alignment horizontal="center" vertical="center" wrapText="1"/>
    </xf>
    <xf numFmtId="0" fontId="5" fillId="0" borderId="5" xfId="4" applyFont="1" applyBorder="1" applyAlignment="1">
      <alignment horizontal="center" vertical="center" wrapText="1"/>
    </xf>
    <xf numFmtId="0" fontId="5" fillId="0" borderId="6" xfId="4" applyFont="1" applyFill="1" applyBorder="1" applyAlignment="1">
      <alignment horizontal="center" vertical="center" wrapText="1"/>
    </xf>
    <xf numFmtId="0" fontId="5" fillId="0" borderId="5" xfId="4" applyFont="1" applyFill="1" applyBorder="1" applyAlignment="1">
      <alignment horizontal="center" vertical="center" wrapText="1"/>
    </xf>
    <xf numFmtId="0" fontId="5" fillId="0" borderId="6" xfId="20" applyFont="1" applyBorder="1" applyAlignment="1">
      <alignment horizontal="center" vertical="center" wrapText="1"/>
    </xf>
    <xf numFmtId="0" fontId="5" fillId="0" borderId="5" xfId="20" applyFont="1" applyBorder="1" applyAlignment="1">
      <alignment horizontal="center" vertical="center" wrapText="1"/>
    </xf>
    <xf numFmtId="0" fontId="5" fillId="0" borderId="6" xfId="10" applyFont="1" applyFill="1" applyBorder="1" applyAlignment="1">
      <alignment horizontal="center" vertical="center" wrapText="1"/>
    </xf>
    <xf numFmtId="0" fontId="5" fillId="0" borderId="5" xfId="10" applyFont="1" applyFill="1" applyBorder="1" applyAlignment="1">
      <alignment horizontal="center" vertical="center" wrapText="1"/>
    </xf>
    <xf numFmtId="0" fontId="16" fillId="0" borderId="0" xfId="7" applyFont="1" applyFill="1" applyBorder="1" applyAlignment="1">
      <alignment horizontal="left" vertical="top" wrapText="1"/>
    </xf>
    <xf numFmtId="0" fontId="5" fillId="0" borderId="7" xfId="10" applyFont="1" applyFill="1" applyBorder="1" applyAlignment="1">
      <alignment horizontal="center" vertical="center"/>
    </xf>
    <xf numFmtId="0" fontId="5" fillId="0" borderId="9" xfId="71" applyFont="1" applyBorder="1" applyAlignment="1">
      <alignment horizontal="center" vertical="center"/>
    </xf>
    <xf numFmtId="0" fontId="5" fillId="0" borderId="7" xfId="71" applyFont="1" applyBorder="1" applyAlignment="1">
      <alignment horizontal="center" vertical="center"/>
    </xf>
    <xf numFmtId="0" fontId="6" fillId="0" borderId="0" xfId="4" applyFont="1" applyFill="1" applyBorder="1" applyAlignment="1">
      <alignment horizontal="center"/>
    </xf>
    <xf numFmtId="1" fontId="6" fillId="0" borderId="0" xfId="4" applyNumberFormat="1" applyFont="1" applyFill="1" applyBorder="1" applyAlignment="1">
      <alignment horizontal="center"/>
    </xf>
    <xf numFmtId="0" fontId="13" fillId="0" borderId="0" xfId="0" applyFont="1" applyFill="1" applyBorder="1" applyAlignment="1">
      <alignment horizontal="center" vertical="top"/>
    </xf>
    <xf numFmtId="165" fontId="5" fillId="0" borderId="0" xfId="10" applyNumberFormat="1" applyFont="1" applyFill="1" applyAlignment="1">
      <alignment vertical="top"/>
    </xf>
    <xf numFmtId="165" fontId="51" fillId="0" borderId="0" xfId="10" applyNumberFormat="1" applyFont="1" applyFill="1" applyAlignment="1">
      <alignment vertical="top"/>
    </xf>
    <xf numFmtId="168" fontId="5" fillId="0" borderId="0" xfId="15" quotePrefix="1" applyNumberFormat="1" applyFont="1" applyFill="1" applyBorder="1" applyAlignment="1">
      <alignment horizontal="center" vertical="top"/>
    </xf>
    <xf numFmtId="164" fontId="7" fillId="0" borderId="0" xfId="15" applyNumberFormat="1" applyFont="1" applyFill="1" applyBorder="1" applyAlignment="1">
      <alignment vertical="top"/>
    </xf>
    <xf numFmtId="164" fontId="5" fillId="0" borderId="0" xfId="9" applyNumberFormat="1" applyFont="1" applyBorder="1" applyAlignment="1">
      <alignment vertical="top" wrapText="1"/>
    </xf>
    <xf numFmtId="0" fontId="7" fillId="0" borderId="0" xfId="25" applyFont="1" applyBorder="1" applyAlignment="1">
      <alignment horizontal="left" vertical="center"/>
    </xf>
    <xf numFmtId="0" fontId="7" fillId="0" borderId="0" xfId="25" applyFont="1" applyBorder="1" applyAlignment="1">
      <alignment horizontal="center" vertical="top"/>
    </xf>
    <xf numFmtId="170" fontId="5" fillId="0" borderId="0" xfId="29" applyFont="1" applyBorder="1" applyAlignment="1">
      <alignment horizontal="center" vertical="top" wrapText="1"/>
    </xf>
    <xf numFmtId="165" fontId="5" fillId="0" borderId="1" xfId="10" applyNumberFormat="1" applyFont="1" applyFill="1" applyBorder="1" applyAlignment="1">
      <alignment vertical="top"/>
    </xf>
    <xf numFmtId="165" fontId="51" fillId="0" borderId="1" xfId="10" applyNumberFormat="1" applyFont="1" applyFill="1" applyBorder="1" applyAlignment="1">
      <alignment vertical="top"/>
    </xf>
    <xf numFmtId="0" fontId="5" fillId="0" borderId="0" xfId="18" applyFont="1" applyFill="1" applyBorder="1" applyAlignment="1">
      <alignment horizontal="left" vertical="center"/>
    </xf>
    <xf numFmtId="164" fontId="5" fillId="0" borderId="0" xfId="18" applyNumberFormat="1" applyFont="1" applyFill="1" applyBorder="1" applyAlignment="1">
      <alignment horizontal="right" vertical="center" wrapText="1"/>
    </xf>
    <xf numFmtId="0" fontId="5" fillId="0" borderId="0" xfId="37" applyFont="1" applyBorder="1" applyAlignment="1">
      <alignment vertical="top" wrapText="1"/>
    </xf>
    <xf numFmtId="0" fontId="5" fillId="0" borderId="0" xfId="37" applyFont="1" applyBorder="1" applyAlignment="1">
      <alignment horizontal="center" vertical="top"/>
    </xf>
    <xf numFmtId="0" fontId="5" fillId="0" borderId="0" xfId="37" applyFont="1" applyBorder="1" applyAlignment="1">
      <alignment horizontal="distributed" vertical="top" wrapText="1"/>
    </xf>
    <xf numFmtId="177" fontId="5" fillId="0" borderId="0" xfId="37" quotePrefix="1" applyNumberFormat="1" applyFont="1" applyBorder="1" applyAlignment="1">
      <alignment horizontal="distributed" vertical="top" wrapText="1"/>
    </xf>
    <xf numFmtId="164" fontId="5" fillId="0" borderId="0" xfId="37" applyNumberFormat="1" applyFont="1" applyBorder="1" applyAlignment="1">
      <alignment horizontal="right" vertical="top"/>
    </xf>
    <xf numFmtId="164" fontId="5" fillId="0" borderId="0" xfId="37" applyNumberFormat="1" applyFont="1" applyBorder="1" applyAlignment="1">
      <alignment horizontal="right" vertical="top" wrapText="1"/>
    </xf>
    <xf numFmtId="0" fontId="19" fillId="0" borderId="0" xfId="27" applyFont="1" applyFill="1" applyBorder="1" applyAlignment="1">
      <alignment horizontal="center"/>
    </xf>
    <xf numFmtId="0" fontId="19" fillId="0" borderId="0" xfId="27" applyFont="1" applyFill="1" applyBorder="1"/>
    <xf numFmtId="0" fontId="6" fillId="0" borderId="0" xfId="27" applyFont="1" applyFill="1" applyBorder="1" applyAlignment="1">
      <alignment horizontal="center"/>
    </xf>
    <xf numFmtId="0" fontId="19" fillId="0" borderId="0" xfId="27" applyNumberFormat="1" applyFont="1" applyFill="1" applyBorder="1" applyAlignment="1">
      <alignment horizontal="center"/>
    </xf>
    <xf numFmtId="1" fontId="19" fillId="0" borderId="0" xfId="27" applyNumberFormat="1" applyFont="1" applyFill="1" applyBorder="1" applyAlignment="1">
      <alignment horizontal="center"/>
    </xf>
    <xf numFmtId="1" fontId="19" fillId="0" borderId="0" xfId="27" applyNumberFormat="1" applyFont="1" applyFill="1" applyBorder="1"/>
    <xf numFmtId="0" fontId="19" fillId="0" borderId="0" xfId="27" applyFont="1" applyFill="1" applyBorder="1" applyAlignment="1">
      <alignment vertical="center"/>
    </xf>
    <xf numFmtId="0" fontId="5" fillId="0" borderId="2" xfId="27" applyNumberFormat="1" applyFont="1" applyBorder="1" applyAlignment="1" applyProtection="1">
      <alignment horizontal="center" vertical="center" wrapText="1"/>
    </xf>
    <xf numFmtId="178" fontId="5" fillId="0" borderId="7" xfId="27" applyNumberFormat="1" applyFont="1" applyBorder="1" applyAlignment="1" applyProtection="1">
      <alignment horizontal="center" vertical="center" wrapText="1"/>
    </xf>
    <xf numFmtId="178" fontId="5" fillId="0" borderId="7" xfId="27" applyNumberFormat="1" applyFont="1" applyBorder="1" applyAlignment="1" applyProtection="1">
      <alignment horizontal="center" vertical="center"/>
    </xf>
    <xf numFmtId="1" fontId="5" fillId="0" borderId="2" xfId="27" applyNumberFormat="1" applyFont="1" applyBorder="1" applyAlignment="1" applyProtection="1">
      <alignment horizontal="center" vertical="center" wrapText="1"/>
    </xf>
    <xf numFmtId="178" fontId="5" fillId="0" borderId="6" xfId="27" applyNumberFormat="1" applyFont="1" applyBorder="1" applyAlignment="1" applyProtection="1">
      <alignment horizontal="center" vertical="center"/>
    </xf>
    <xf numFmtId="178" fontId="5" fillId="0" borderId="23" xfId="27" applyNumberFormat="1" applyFont="1" applyBorder="1" applyAlignment="1" applyProtection="1">
      <alignment horizontal="center" vertical="center" wrapText="1"/>
    </xf>
    <xf numFmtId="0" fontId="6" fillId="0" borderId="7" xfId="27" applyNumberFormat="1" applyFont="1" applyBorder="1" applyAlignment="1" applyProtection="1">
      <alignment horizontal="center"/>
    </xf>
    <xf numFmtId="0" fontId="5" fillId="0" borderId="7" xfId="27" applyNumberFormat="1" applyFont="1" applyBorder="1" applyAlignment="1" applyProtection="1">
      <alignment horizontal="center"/>
    </xf>
    <xf numFmtId="1" fontId="5" fillId="0" borderId="7" xfId="27" applyNumberFormat="1" applyFont="1" applyBorder="1" applyAlignment="1" applyProtection="1">
      <alignment horizontal="center"/>
    </xf>
    <xf numFmtId="0" fontId="19" fillId="0" borderId="0" xfId="27" applyNumberFormat="1" applyFont="1" applyBorder="1" applyAlignment="1" applyProtection="1">
      <alignment horizontal="center"/>
    </xf>
    <xf numFmtId="0" fontId="6" fillId="0" borderId="0" xfId="27" applyNumberFormat="1" applyFont="1" applyBorder="1" applyAlignment="1" applyProtection="1">
      <alignment horizontal="center"/>
    </xf>
    <xf numFmtId="0" fontId="19" fillId="0" borderId="0" xfId="27" applyFont="1" applyFill="1" applyBorder="1" applyAlignment="1" applyProtection="1">
      <alignment horizontal="center"/>
    </xf>
    <xf numFmtId="1" fontId="19" fillId="0" borderId="0" xfId="27" applyNumberFormat="1" applyFont="1" applyBorder="1" applyAlignment="1" applyProtection="1">
      <alignment horizontal="center"/>
    </xf>
    <xf numFmtId="0" fontId="19" fillId="0" borderId="0" xfId="27" applyNumberFormat="1" applyFont="1" applyFill="1" applyBorder="1" applyAlignment="1" applyProtection="1">
      <alignment horizontal="center"/>
    </xf>
    <xf numFmtId="178" fontId="5" fillId="0" borderId="0" xfId="27" applyNumberFormat="1" applyFont="1" applyBorder="1" applyAlignment="1" applyProtection="1">
      <alignment horizontal="center"/>
    </xf>
    <xf numFmtId="0" fontId="16" fillId="0" borderId="0" xfId="27" applyNumberFormat="1" applyFont="1" applyBorder="1" applyAlignment="1" applyProtection="1"/>
    <xf numFmtId="1" fontId="19" fillId="0" borderId="0" xfId="27" applyNumberFormat="1" applyFont="1" applyFill="1" applyBorder="1" applyAlignment="1" applyProtection="1">
      <alignment horizontal="center"/>
    </xf>
    <xf numFmtId="178" fontId="19" fillId="0" borderId="0" xfId="27" applyNumberFormat="1" applyFont="1" applyFill="1" applyBorder="1" applyAlignment="1" applyProtection="1">
      <alignment horizontal="center"/>
    </xf>
    <xf numFmtId="178" fontId="19" fillId="0" borderId="0" xfId="27" applyNumberFormat="1" applyFont="1" applyBorder="1" applyAlignment="1" applyProtection="1">
      <alignment horizontal="left" indent="1"/>
    </xf>
    <xf numFmtId="178" fontId="19" fillId="0" borderId="0" xfId="27" applyNumberFormat="1" applyFont="1" applyBorder="1" applyAlignment="1" applyProtection="1">
      <alignment horizontal="center"/>
    </xf>
    <xf numFmtId="1" fontId="5" fillId="0" borderId="0" xfId="27" applyNumberFormat="1" applyFont="1" applyFill="1" applyBorder="1" applyAlignment="1" applyProtection="1">
      <alignment horizontal="center" vertical="top"/>
    </xf>
    <xf numFmtId="166" fontId="5" fillId="0" borderId="0" xfId="27" applyNumberFormat="1" applyFont="1" applyFill="1" applyBorder="1" applyAlignment="1" applyProtection="1">
      <alignment horizontal="center" vertical="top"/>
    </xf>
    <xf numFmtId="0" fontId="32" fillId="0" borderId="0" xfId="27" applyFont="1" applyFill="1" applyBorder="1"/>
    <xf numFmtId="174" fontId="5" fillId="0" borderId="0" xfId="27" applyNumberFormat="1" applyFont="1" applyBorder="1" applyAlignment="1" applyProtection="1">
      <alignment horizontal="center" vertical="top" wrapText="1"/>
    </xf>
    <xf numFmtId="178" fontId="5" fillId="0" borderId="0" xfId="27" applyNumberFormat="1" applyFont="1" applyBorder="1" applyAlignment="1" applyProtection="1">
      <alignment vertical="top" wrapText="1"/>
    </xf>
    <xf numFmtId="164" fontId="5" fillId="0" borderId="0" xfId="27" applyNumberFormat="1" applyFont="1" applyBorder="1" applyAlignment="1" applyProtection="1">
      <alignment vertical="top" wrapText="1"/>
    </xf>
    <xf numFmtId="1" fontId="5" fillId="0" borderId="0" xfId="27" applyNumberFormat="1" applyFont="1" applyBorder="1" applyAlignment="1" applyProtection="1">
      <alignment horizontal="center" vertical="top" wrapText="1"/>
    </xf>
    <xf numFmtId="164" fontId="5" fillId="0" borderId="0" xfId="27" applyNumberFormat="1" applyFont="1" applyFill="1" applyBorder="1" applyAlignment="1">
      <alignment horizontal="right" vertical="top" wrapText="1"/>
    </xf>
    <xf numFmtId="1" fontId="5" fillId="0" borderId="0" xfId="27" applyNumberFormat="1" applyFont="1" applyFill="1" applyBorder="1" applyAlignment="1">
      <alignment horizontal="center" vertical="top" wrapText="1"/>
    </xf>
    <xf numFmtId="164" fontId="19" fillId="0" borderId="0" xfId="27" applyNumberFormat="1" applyFont="1" applyFill="1" applyBorder="1" applyAlignment="1">
      <alignment horizontal="center"/>
    </xf>
    <xf numFmtId="178" fontId="5" fillId="0" borderId="0" xfId="27" applyNumberFormat="1" applyFont="1" applyBorder="1" applyAlignment="1" applyProtection="1">
      <alignment horizontal="left" vertical="top" wrapText="1"/>
    </xf>
    <xf numFmtId="178" fontId="5" fillId="0" borderId="0" xfId="27" applyNumberFormat="1" applyFont="1" applyBorder="1" applyAlignment="1" applyProtection="1">
      <alignment horizontal="center" vertical="top"/>
    </xf>
    <xf numFmtId="1" fontId="5" fillId="0" borderId="0" xfId="27" applyNumberFormat="1" applyFont="1" applyBorder="1" applyAlignment="1" applyProtection="1">
      <alignment horizontal="center" vertical="top"/>
    </xf>
    <xf numFmtId="164" fontId="5" fillId="0" borderId="0" xfId="27" applyNumberFormat="1" applyFont="1" applyFill="1" applyBorder="1" applyAlignment="1" applyProtection="1">
      <alignment horizontal="center" vertical="top"/>
    </xf>
    <xf numFmtId="178" fontId="5" fillId="0" borderId="0" xfId="27" applyNumberFormat="1" applyFont="1" applyFill="1" applyBorder="1" applyAlignment="1" applyProtection="1">
      <alignment horizontal="center" vertical="top"/>
    </xf>
    <xf numFmtId="0" fontId="5" fillId="0" borderId="0" xfId="27" applyFont="1" applyFill="1" applyBorder="1" applyAlignment="1">
      <alignment vertical="top" wrapText="1"/>
    </xf>
    <xf numFmtId="0" fontId="32" fillId="0" borderId="0" xfId="27" applyFont="1" applyFill="1" applyBorder="1" applyAlignment="1">
      <alignment vertical="top"/>
    </xf>
    <xf numFmtId="178" fontId="5" fillId="0" borderId="0" xfId="27" applyNumberFormat="1" applyFont="1" applyFill="1" applyBorder="1" applyAlignment="1" applyProtection="1">
      <alignment vertical="top" wrapText="1"/>
    </xf>
    <xf numFmtId="0" fontId="36" fillId="0" borderId="0" xfId="27" applyFont="1" applyFill="1" applyBorder="1" applyAlignment="1">
      <alignment vertical="top"/>
    </xf>
    <xf numFmtId="0" fontId="19" fillId="0" borderId="0" xfId="27" applyFont="1" applyFill="1" applyBorder="1" applyAlignment="1">
      <alignment vertical="top"/>
    </xf>
    <xf numFmtId="164" fontId="5" fillId="0" borderId="0" xfId="27" applyNumberFormat="1" applyFont="1" applyBorder="1" applyAlignment="1" applyProtection="1">
      <alignment vertical="top"/>
    </xf>
    <xf numFmtId="178" fontId="16" fillId="0" borderId="0" xfId="27" applyNumberFormat="1" applyFont="1" applyFill="1" applyBorder="1" applyAlignment="1" applyProtection="1">
      <alignment vertical="top" wrapText="1"/>
    </xf>
    <xf numFmtId="164" fontId="16" fillId="0" borderId="0" xfId="27" applyNumberFormat="1" applyFont="1" applyBorder="1" applyAlignment="1" applyProtection="1">
      <alignment vertical="top" wrapText="1"/>
    </xf>
    <xf numFmtId="1" fontId="16" fillId="0" borderId="0" xfId="27" applyNumberFormat="1" applyFont="1" applyBorder="1" applyAlignment="1" applyProtection="1">
      <alignment horizontal="center" vertical="top" wrapText="1"/>
    </xf>
    <xf numFmtId="0" fontId="7" fillId="0" borderId="0" xfId="27" applyFont="1" applyFill="1" applyBorder="1" applyAlignment="1">
      <alignment vertical="top" wrapText="1"/>
    </xf>
    <xf numFmtId="174" fontId="18" fillId="0" borderId="0" xfId="27" applyNumberFormat="1" applyFont="1" applyBorder="1" applyAlignment="1" applyProtection="1">
      <alignment horizontal="center" vertical="top" wrapText="1"/>
    </xf>
    <xf numFmtId="178" fontId="18" fillId="0" borderId="0" xfId="27" applyNumberFormat="1" applyFont="1" applyBorder="1" applyAlignment="1" applyProtection="1">
      <alignment vertical="top" wrapText="1"/>
    </xf>
    <xf numFmtId="1" fontId="19" fillId="0" borderId="0" xfId="27" applyNumberFormat="1" applyFont="1" applyFill="1" applyBorder="1" applyAlignment="1" applyProtection="1">
      <alignment horizontal="center" vertical="top"/>
    </xf>
    <xf numFmtId="164" fontId="5" fillId="0" borderId="0" xfId="27" applyNumberFormat="1" applyFont="1" applyFill="1" applyBorder="1" applyAlignment="1">
      <alignment vertical="top" wrapText="1"/>
    </xf>
    <xf numFmtId="174" fontId="5" fillId="0" borderId="0" xfId="27" applyNumberFormat="1" applyFont="1" applyFill="1" applyBorder="1" applyAlignment="1" applyProtection="1">
      <alignment horizontal="center" vertical="top" wrapText="1"/>
    </xf>
    <xf numFmtId="178" fontId="5" fillId="0" borderId="0" xfId="27" applyNumberFormat="1" applyFont="1" applyFill="1" applyBorder="1" applyAlignment="1" applyProtection="1">
      <alignment horizontal="left" vertical="top" wrapText="1"/>
    </xf>
    <xf numFmtId="164" fontId="5" fillId="0" borderId="0" xfId="27" applyNumberFormat="1" applyFont="1" applyBorder="1" applyAlignment="1" applyProtection="1">
      <alignment horizontal="right" vertical="top" wrapText="1"/>
    </xf>
    <xf numFmtId="178" fontId="5" fillId="0" borderId="0" xfId="72" applyNumberFormat="1" applyFont="1" applyFill="1" applyBorder="1" applyAlignment="1" applyProtection="1">
      <alignment vertical="top" wrapText="1"/>
    </xf>
    <xf numFmtId="178" fontId="18" fillId="0" borderId="0" xfId="27" applyNumberFormat="1" applyFont="1" applyFill="1" applyBorder="1" applyAlignment="1" applyProtection="1">
      <alignment vertical="top" wrapText="1"/>
    </xf>
    <xf numFmtId="0" fontId="5" fillId="0" borderId="0" xfId="27" applyFont="1" applyFill="1" applyBorder="1"/>
    <xf numFmtId="1" fontId="5" fillId="0" borderId="0" xfId="27" applyNumberFormat="1" applyFont="1" applyFill="1" applyBorder="1" applyAlignment="1">
      <alignment horizontal="center"/>
    </xf>
    <xf numFmtId="164" fontId="5" fillId="0" borderId="0" xfId="27" applyNumberFormat="1" applyFont="1" applyFill="1" applyBorder="1"/>
    <xf numFmtId="0" fontId="88" fillId="0" borderId="0" xfId="27" applyFont="1" applyFill="1" applyBorder="1"/>
    <xf numFmtId="0" fontId="18" fillId="0" borderId="0" xfId="27" applyFont="1" applyFill="1" applyBorder="1" applyAlignment="1">
      <alignment vertical="top" wrapText="1"/>
    </xf>
    <xf numFmtId="178" fontId="5" fillId="0" borderId="0" xfId="27" applyNumberFormat="1" applyFont="1" applyFill="1" applyBorder="1" applyAlignment="1" applyProtection="1">
      <alignment horizontal="left" vertical="top"/>
    </xf>
    <xf numFmtId="0" fontId="36" fillId="0" borderId="0" xfId="27" applyFont="1" applyFill="1" applyBorder="1"/>
    <xf numFmtId="0" fontId="5" fillId="0" borderId="0" xfId="27" applyFont="1" applyFill="1" applyBorder="1" applyAlignment="1">
      <alignment vertical="top"/>
    </xf>
    <xf numFmtId="0" fontId="5" fillId="0" borderId="0" xfId="27" applyFont="1" applyFill="1" applyBorder="1" applyAlignment="1">
      <alignment horizontal="center" vertical="center" wrapText="1"/>
    </xf>
    <xf numFmtId="164" fontId="5" fillId="0" borderId="0" xfId="27" applyNumberFormat="1" applyFont="1" applyFill="1" applyBorder="1" applyAlignment="1" applyProtection="1">
      <alignment horizontal="center" vertical="top" wrapText="1"/>
    </xf>
    <xf numFmtId="1" fontId="5" fillId="0" borderId="0" xfId="27" applyNumberFormat="1" applyFont="1" applyFill="1" applyBorder="1" applyAlignment="1" applyProtection="1">
      <alignment horizontal="center" vertical="top" wrapText="1"/>
    </xf>
    <xf numFmtId="164" fontId="5" fillId="0" borderId="0" xfId="27" applyNumberFormat="1" applyFont="1" applyFill="1" applyBorder="1" applyAlignment="1">
      <alignment horizontal="center" vertical="top" wrapText="1"/>
    </xf>
    <xf numFmtId="178" fontId="5" fillId="0" borderId="15" xfId="27" applyNumberFormat="1" applyFont="1" applyFill="1" applyBorder="1" applyAlignment="1" applyProtection="1">
      <alignment vertical="center" wrapText="1"/>
    </xf>
    <xf numFmtId="43" fontId="5" fillId="0" borderId="15" xfId="73" applyFont="1" applyFill="1" applyBorder="1" applyAlignment="1">
      <alignment vertical="center" wrapText="1"/>
    </xf>
    <xf numFmtId="1" fontId="5" fillId="0" borderId="15" xfId="27" applyNumberFormat="1" applyFont="1" applyFill="1" applyBorder="1" applyAlignment="1">
      <alignment horizontal="center" vertical="center" wrapText="1"/>
    </xf>
    <xf numFmtId="164" fontId="5" fillId="0" borderId="15" xfId="27" applyNumberFormat="1" applyFont="1" applyFill="1" applyBorder="1" applyAlignment="1">
      <alignment vertical="center" wrapText="1"/>
    </xf>
    <xf numFmtId="43" fontId="5" fillId="0" borderId="15" xfId="73" applyNumberFormat="1" applyFont="1" applyFill="1" applyBorder="1" applyAlignment="1">
      <alignment vertical="center" wrapText="1"/>
    </xf>
    <xf numFmtId="0" fontId="5" fillId="0" borderId="10" xfId="27" applyFont="1" applyFill="1" applyBorder="1" applyAlignment="1">
      <alignment vertical="center"/>
    </xf>
    <xf numFmtId="0" fontId="5" fillId="0" borderId="10" xfId="27" applyFont="1" applyFill="1" applyBorder="1" applyAlignment="1">
      <alignment horizontal="center" vertical="center" wrapText="1"/>
    </xf>
    <xf numFmtId="0" fontId="5" fillId="0" borderId="10" xfId="27" applyNumberFormat="1" applyFont="1" applyFill="1" applyBorder="1" applyAlignment="1">
      <alignment horizontal="center" vertical="center" wrapText="1"/>
    </xf>
    <xf numFmtId="43" fontId="5" fillId="0" borderId="10" xfId="73" applyFont="1" applyFill="1" applyBorder="1" applyAlignment="1">
      <alignment horizontal="right" vertical="center" wrapText="1"/>
    </xf>
    <xf numFmtId="1" fontId="5" fillId="0" borderId="10" xfId="27" applyNumberFormat="1" applyFont="1" applyFill="1" applyBorder="1" applyAlignment="1">
      <alignment horizontal="center" vertical="center" wrapText="1"/>
    </xf>
    <xf numFmtId="1" fontId="5" fillId="0" borderId="10" xfId="27" applyNumberFormat="1" applyFont="1" applyFill="1" applyBorder="1" applyAlignment="1">
      <alignment vertical="center" wrapText="1"/>
    </xf>
    <xf numFmtId="164" fontId="5" fillId="0" borderId="10" xfId="27" applyNumberFormat="1" applyFont="1" applyFill="1" applyBorder="1" applyAlignment="1">
      <alignment horizontal="center" vertical="center" wrapText="1"/>
    </xf>
    <xf numFmtId="0" fontId="5" fillId="0" borderId="0" xfId="27" applyFont="1" applyFill="1" applyBorder="1" applyAlignment="1">
      <alignment vertical="center"/>
    </xf>
    <xf numFmtId="0" fontId="5" fillId="0" borderId="0" xfId="27" applyFont="1" applyFill="1" applyBorder="1" applyAlignment="1">
      <alignment horizontal="center" vertical="top" wrapText="1"/>
    </xf>
    <xf numFmtId="0" fontId="5" fillId="0" borderId="15" xfId="27" applyFont="1" applyFill="1" applyBorder="1" applyAlignment="1">
      <alignment vertical="center"/>
    </xf>
    <xf numFmtId="0" fontId="5" fillId="0" borderId="15" xfId="27" applyFont="1" applyFill="1" applyBorder="1" applyAlignment="1">
      <alignment horizontal="center" vertical="center" wrapText="1"/>
    </xf>
    <xf numFmtId="0" fontId="5" fillId="0" borderId="15" xfId="27" applyNumberFormat="1" applyFont="1" applyFill="1" applyBorder="1" applyAlignment="1">
      <alignment horizontal="center" vertical="center" wrapText="1"/>
    </xf>
    <xf numFmtId="0" fontId="5" fillId="0" borderId="15" xfId="27" applyFont="1" applyFill="1" applyBorder="1" applyAlignment="1">
      <alignment vertical="center" wrapText="1"/>
    </xf>
    <xf numFmtId="0" fontId="19" fillId="0" borderId="0" xfId="27" applyFont="1" applyFill="1" applyBorder="1" applyAlignment="1">
      <alignment vertical="top" wrapText="1"/>
    </xf>
    <xf numFmtId="0" fontId="19" fillId="0" borderId="0" xfId="27" applyFont="1" applyFill="1" applyBorder="1" applyAlignment="1">
      <alignment horizontal="center" vertical="top" wrapText="1"/>
    </xf>
    <xf numFmtId="0" fontId="19" fillId="0" borderId="0" xfId="27" applyNumberFormat="1" applyFont="1" applyFill="1" applyBorder="1" applyAlignment="1">
      <alignment horizontal="center" vertical="top" wrapText="1"/>
    </xf>
    <xf numFmtId="1" fontId="19" fillId="0" borderId="0" xfId="27" applyNumberFormat="1" applyFont="1" applyFill="1" applyBorder="1" applyAlignment="1">
      <alignment horizontal="center" vertical="top" wrapText="1"/>
    </xf>
    <xf numFmtId="1" fontId="19" fillId="0" borderId="0" xfId="27" applyNumberFormat="1" applyFont="1" applyFill="1" applyBorder="1" applyAlignment="1">
      <alignment vertical="top" wrapText="1"/>
    </xf>
    <xf numFmtId="164" fontId="19" fillId="0" borderId="0" xfId="27" applyNumberFormat="1" applyFont="1" applyFill="1" applyBorder="1" applyAlignment="1">
      <alignment horizontal="center" vertical="top" wrapText="1"/>
    </xf>
    <xf numFmtId="179" fontId="19" fillId="0" borderId="0" xfId="27" applyNumberFormat="1" applyFont="1" applyFill="1" applyBorder="1" applyAlignment="1">
      <alignment horizontal="center" vertical="top" wrapText="1"/>
    </xf>
    <xf numFmtId="179" fontId="19" fillId="0" borderId="0" xfId="27" applyNumberFormat="1" applyFont="1" applyFill="1" applyBorder="1" applyAlignment="1">
      <alignment horizontal="center"/>
    </xf>
    <xf numFmtId="0" fontId="5" fillId="0" borderId="0" xfId="27" applyFont="1" applyFill="1" applyBorder="1" applyAlignment="1">
      <alignment horizontal="center"/>
    </xf>
    <xf numFmtId="178" fontId="5" fillId="0" borderId="7" xfId="74" applyNumberFormat="1" applyFont="1" applyBorder="1" applyAlignment="1" applyProtection="1">
      <alignment horizontal="center" vertical="center"/>
    </xf>
    <xf numFmtId="178" fontId="5" fillId="0" borderId="7" xfId="74" applyNumberFormat="1" applyFont="1" applyBorder="1" applyAlignment="1" applyProtection="1">
      <alignment horizontal="center" vertical="center" wrapText="1"/>
    </xf>
    <xf numFmtId="178" fontId="5" fillId="2" borderId="7" xfId="74" applyNumberFormat="1" applyFont="1" applyFill="1" applyBorder="1" applyAlignment="1" applyProtection="1">
      <alignment horizontal="center" vertical="center" wrapText="1"/>
    </xf>
    <xf numFmtId="0" fontId="5" fillId="0" borderId="7" xfId="1" applyNumberFormat="1" applyFont="1" applyBorder="1" applyAlignment="1" applyProtection="1">
      <alignment horizontal="center"/>
    </xf>
    <xf numFmtId="180" fontId="5" fillId="0" borderId="15" xfId="73" applyNumberFormat="1" applyFont="1" applyFill="1" applyBorder="1" applyAlignment="1">
      <alignment vertical="center" wrapText="1"/>
    </xf>
    <xf numFmtId="9" fontId="5" fillId="0" borderId="0" xfId="75" applyFont="1" applyBorder="1" applyAlignment="1" applyProtection="1">
      <alignment vertical="top" wrapText="1"/>
    </xf>
    <xf numFmtId="9" fontId="5" fillId="0" borderId="15" xfId="75" applyFont="1" applyFill="1" applyBorder="1" applyAlignment="1">
      <alignment vertical="center" wrapText="1"/>
    </xf>
    <xf numFmtId="9" fontId="16" fillId="0" borderId="0" xfId="75" applyFont="1" applyBorder="1" applyAlignment="1" applyProtection="1">
      <alignment vertical="top" wrapText="1"/>
    </xf>
    <xf numFmtId="9" fontId="5" fillId="0" borderId="0" xfId="75" applyFont="1" applyFill="1" applyBorder="1"/>
    <xf numFmtId="9" fontId="16" fillId="0" borderId="0" xfId="75" applyFont="1" applyFill="1" applyBorder="1"/>
    <xf numFmtId="180" fontId="5" fillId="0" borderId="10" xfId="73" applyNumberFormat="1" applyFont="1" applyFill="1" applyBorder="1" applyAlignment="1">
      <alignment horizontal="right" vertical="center" wrapText="1"/>
    </xf>
    <xf numFmtId="180" fontId="5" fillId="0" borderId="15" xfId="27" applyNumberFormat="1" applyFont="1" applyFill="1" applyBorder="1" applyAlignment="1">
      <alignment vertical="center" wrapText="1"/>
    </xf>
    <xf numFmtId="0" fontId="5" fillId="0" borderId="7" xfId="74" applyNumberFormat="1" applyFont="1" applyBorder="1" applyAlignment="1" applyProtection="1">
      <alignment horizontal="center" vertical="center" wrapText="1"/>
    </xf>
    <xf numFmtId="1" fontId="5" fillId="0" borderId="7" xfId="74" applyNumberFormat="1" applyFont="1" applyBorder="1" applyAlignment="1" applyProtection="1">
      <alignment horizontal="center" vertical="center" wrapText="1"/>
    </xf>
    <xf numFmtId="0" fontId="5" fillId="0" borderId="0" xfId="27" applyNumberFormat="1" applyFont="1" applyBorder="1" applyAlignment="1" applyProtection="1">
      <alignment vertical="top" wrapText="1"/>
    </xf>
    <xf numFmtId="181" fontId="90" fillId="0" borderId="0" xfId="76" applyNumberFormat="1" applyFont="1" applyFill="1" applyBorder="1" applyAlignment="1">
      <alignment horizontal="center"/>
    </xf>
    <xf numFmtId="182" fontId="90" fillId="0" borderId="0" xfId="76" applyNumberFormat="1" applyFont="1" applyFill="1" applyBorder="1" applyAlignment="1">
      <alignment horizontal="center"/>
    </xf>
    <xf numFmtId="181" fontId="25" fillId="0" borderId="0" xfId="76" applyNumberFormat="1" applyFont="1" applyFill="1" applyBorder="1" applyAlignment="1">
      <alignment horizontal="center"/>
    </xf>
    <xf numFmtId="0" fontId="88" fillId="0" borderId="0" xfId="76" applyFont="1" applyFill="1" applyBorder="1"/>
    <xf numFmtId="1" fontId="88" fillId="0" borderId="0" xfId="76" applyNumberFormat="1" applyFont="1" applyFill="1" applyBorder="1" applyAlignment="1">
      <alignment horizontal="center"/>
    </xf>
    <xf numFmtId="0" fontId="88" fillId="0" borderId="0" xfId="76" applyFont="1" applyFill="1" applyBorder="1" applyAlignment="1">
      <alignment horizontal="center"/>
    </xf>
    <xf numFmtId="0" fontId="19" fillId="0" borderId="0" xfId="76" applyFont="1" applyFill="1" applyBorder="1" applyAlignment="1">
      <alignment horizontal="center"/>
    </xf>
    <xf numFmtId="0" fontId="19" fillId="0" borderId="0" xfId="76" applyFont="1" applyFill="1" applyBorder="1"/>
    <xf numFmtId="0" fontId="70" fillId="0" borderId="0" xfId="76" applyFont="1" applyFill="1" applyBorder="1" applyAlignment="1"/>
    <xf numFmtId="0" fontId="19" fillId="0" borderId="0" xfId="76" applyFont="1" applyFill="1"/>
    <xf numFmtId="183" fontId="19" fillId="0" borderId="0" xfId="76" applyNumberFormat="1" applyFont="1" applyFill="1"/>
    <xf numFmtId="178" fontId="92" fillId="0" borderId="0" xfId="76" applyNumberFormat="1" applyFont="1" applyFill="1" applyAlignment="1" applyProtection="1"/>
    <xf numFmtId="178" fontId="93" fillId="0" borderId="0" xfId="76" applyNumberFormat="1" applyFont="1" applyFill="1" applyBorder="1" applyAlignment="1" applyProtection="1">
      <alignment horizontal="right"/>
    </xf>
    <xf numFmtId="0" fontId="19" fillId="0" borderId="0" xfId="76" applyFont="1" applyFill="1" applyAlignment="1">
      <alignment vertical="center"/>
    </xf>
    <xf numFmtId="178" fontId="24" fillId="0" borderId="29" xfId="76" applyNumberFormat="1" applyFont="1" applyFill="1" applyBorder="1" applyAlignment="1" applyProtection="1">
      <alignment horizontal="center" vertical="center" wrapText="1"/>
    </xf>
    <xf numFmtId="178" fontId="24" fillId="6" borderId="29" xfId="76" applyNumberFormat="1" applyFont="1" applyFill="1" applyBorder="1" applyAlignment="1" applyProtection="1">
      <alignment horizontal="center" vertical="center" wrapText="1"/>
    </xf>
    <xf numFmtId="164" fontId="24" fillId="0" borderId="29" xfId="77" applyNumberFormat="1" applyFont="1" applyFill="1" applyBorder="1" applyAlignment="1" applyProtection="1">
      <alignment horizontal="center" vertical="center" wrapText="1"/>
    </xf>
    <xf numFmtId="164" fontId="24" fillId="6" borderId="29" xfId="77" applyNumberFormat="1" applyFont="1" applyFill="1" applyBorder="1" applyAlignment="1" applyProtection="1">
      <alignment horizontal="center" vertical="center" wrapText="1"/>
    </xf>
    <xf numFmtId="178" fontId="5" fillId="0" borderId="0" xfId="76" applyNumberFormat="1" applyFont="1" applyFill="1" applyBorder="1" applyAlignment="1" applyProtection="1">
      <alignment horizontal="left" vertical="center" wrapText="1"/>
    </xf>
    <xf numFmtId="178" fontId="5" fillId="6" borderId="0" xfId="76" applyNumberFormat="1" applyFont="1" applyFill="1" applyBorder="1" applyAlignment="1" applyProtection="1">
      <alignment horizontal="left" vertical="center" wrapText="1"/>
    </xf>
    <xf numFmtId="164" fontId="5" fillId="0" borderId="0" xfId="76" applyNumberFormat="1" applyFont="1" applyFill="1" applyBorder="1" applyAlignment="1" applyProtection="1">
      <alignment horizontal="left" vertical="center" wrapText="1"/>
    </xf>
    <xf numFmtId="164" fontId="5" fillId="6" borderId="0" xfId="76" applyNumberFormat="1" applyFont="1" applyFill="1" applyBorder="1" applyAlignment="1" applyProtection="1">
      <alignment horizontal="left" vertical="center" wrapText="1"/>
    </xf>
    <xf numFmtId="164" fontId="5" fillId="4" borderId="0" xfId="76" applyNumberFormat="1" applyFont="1" applyFill="1" applyBorder="1" applyAlignment="1" applyProtection="1">
      <alignment horizontal="center" vertical="center" wrapText="1"/>
    </xf>
    <xf numFmtId="164" fontId="5" fillId="0" borderId="0" xfId="76" applyNumberFormat="1" applyFont="1" applyFill="1" applyBorder="1" applyAlignment="1" applyProtection="1">
      <alignment horizontal="center" vertical="center" wrapText="1"/>
    </xf>
    <xf numFmtId="0" fontId="19" fillId="5" borderId="0" xfId="76" applyFont="1" applyFill="1"/>
    <xf numFmtId="0" fontId="93" fillId="0" borderId="0" xfId="76" applyFont="1" applyFill="1" applyBorder="1" applyAlignment="1">
      <alignment horizontal="center" vertical="center"/>
    </xf>
    <xf numFmtId="1" fontId="94" fillId="0" borderId="0" xfId="76" applyNumberFormat="1" applyFont="1" applyFill="1" applyBorder="1" applyAlignment="1">
      <alignment horizontal="center" vertical="center"/>
    </xf>
    <xf numFmtId="183" fontId="94" fillId="0" borderId="0" xfId="78" applyNumberFormat="1" applyFont="1" applyFill="1" applyBorder="1" applyAlignment="1">
      <alignment vertical="center"/>
    </xf>
    <xf numFmtId="183" fontId="94" fillId="6" borderId="0" xfId="78" applyNumberFormat="1" applyFont="1" applyFill="1" applyBorder="1" applyAlignment="1">
      <alignment vertical="center"/>
    </xf>
    <xf numFmtId="9" fontId="94" fillId="0" borderId="0" xfId="79" applyFont="1" applyFill="1" applyBorder="1" applyAlignment="1">
      <alignment vertical="center"/>
    </xf>
    <xf numFmtId="165" fontId="94" fillId="6" borderId="0" xfId="76" applyNumberFormat="1" applyFont="1" applyFill="1" applyBorder="1" applyAlignment="1">
      <alignment vertical="center"/>
    </xf>
    <xf numFmtId="9" fontId="94" fillId="4" borderId="0" xfId="79" applyFont="1" applyFill="1" applyBorder="1" applyAlignment="1">
      <alignment vertical="center"/>
    </xf>
    <xf numFmtId="165" fontId="94" fillId="0" borderId="0" xfId="79" applyNumberFormat="1" applyFont="1" applyFill="1" applyBorder="1" applyAlignment="1">
      <alignment vertical="center"/>
    </xf>
    <xf numFmtId="183" fontId="19" fillId="0" borderId="0" xfId="76" applyNumberFormat="1" applyFont="1" applyFill="1" applyBorder="1"/>
    <xf numFmtId="0" fontId="93" fillId="0" borderId="30" xfId="76" applyFont="1" applyFill="1" applyBorder="1" applyAlignment="1">
      <alignment horizontal="center" vertical="center"/>
    </xf>
    <xf numFmtId="183" fontId="93" fillId="0" borderId="30" xfId="78" applyNumberFormat="1" applyFont="1" applyFill="1" applyBorder="1" applyAlignment="1">
      <alignment vertical="center"/>
    </xf>
    <xf numFmtId="183" fontId="93" fillId="6" borderId="30" xfId="78" applyNumberFormat="1" applyFont="1" applyFill="1" applyBorder="1" applyAlignment="1">
      <alignment vertical="center"/>
    </xf>
    <xf numFmtId="9" fontId="93" fillId="0" borderId="30" xfId="79" applyFont="1" applyFill="1" applyBorder="1" applyAlignment="1">
      <alignment vertical="center"/>
    </xf>
    <xf numFmtId="9" fontId="93" fillId="4" borderId="30" xfId="79" applyFont="1" applyFill="1" applyBorder="1" applyAlignment="1">
      <alignment vertical="center"/>
    </xf>
    <xf numFmtId="183" fontId="93" fillId="5" borderId="30" xfId="78" applyNumberFormat="1" applyFont="1" applyFill="1" applyBorder="1" applyAlignment="1">
      <alignment vertical="center"/>
    </xf>
    <xf numFmtId="183" fontId="93" fillId="0" borderId="0" xfId="78" applyNumberFormat="1" applyFont="1" applyFill="1" applyBorder="1" applyAlignment="1">
      <alignment horizontal="center" vertical="center"/>
    </xf>
    <xf numFmtId="183" fontId="93" fillId="0" borderId="0" xfId="78" applyNumberFormat="1" applyFont="1" applyFill="1" applyBorder="1" applyAlignment="1">
      <alignment vertical="center"/>
    </xf>
    <xf numFmtId="183" fontId="93" fillId="6" borderId="0" xfId="78" applyNumberFormat="1" applyFont="1" applyFill="1" applyBorder="1" applyAlignment="1">
      <alignment vertical="center"/>
    </xf>
    <xf numFmtId="9" fontId="93" fillId="0" borderId="0" xfId="79" applyFont="1" applyFill="1" applyBorder="1" applyAlignment="1">
      <alignment vertical="center"/>
    </xf>
    <xf numFmtId="9" fontId="93" fillId="6" borderId="0" xfId="79" applyFont="1" applyFill="1" applyBorder="1" applyAlignment="1">
      <alignment vertical="center"/>
    </xf>
    <xf numFmtId="165" fontId="93" fillId="4" borderId="0" xfId="79" applyNumberFormat="1" applyFont="1" applyFill="1" applyBorder="1" applyAlignment="1">
      <alignment vertical="center"/>
    </xf>
    <xf numFmtId="9" fontId="93" fillId="5" borderId="0" xfId="79" applyFont="1" applyFill="1" applyBorder="1" applyAlignment="1">
      <alignment vertical="center"/>
    </xf>
    <xf numFmtId="0" fontId="19" fillId="0" borderId="0" xfId="76" applyFont="1" applyFill="1" applyBorder="1" applyAlignment="1">
      <alignment vertical="center"/>
    </xf>
    <xf numFmtId="43" fontId="19" fillId="0" borderId="0" xfId="76" applyNumberFormat="1" applyFont="1" applyFill="1" applyBorder="1"/>
    <xf numFmtId="165" fontId="93" fillId="5" borderId="0" xfId="79" applyNumberFormat="1" applyFont="1" applyFill="1" applyBorder="1" applyAlignment="1">
      <alignment vertical="center"/>
    </xf>
    <xf numFmtId="183" fontId="93" fillId="0" borderId="0" xfId="78" applyNumberFormat="1" applyFont="1" applyFill="1" applyBorder="1" applyAlignment="1">
      <alignment horizontal="center" vertical="center" wrapText="1"/>
    </xf>
    <xf numFmtId="43" fontId="93" fillId="0" borderId="0" xfId="78" applyNumberFormat="1" applyFont="1" applyFill="1" applyBorder="1" applyAlignment="1">
      <alignment vertical="center"/>
    </xf>
    <xf numFmtId="43" fontId="93" fillId="6" borderId="0" xfId="78" applyNumberFormat="1" applyFont="1" applyFill="1" applyBorder="1" applyAlignment="1">
      <alignment vertical="center"/>
    </xf>
    <xf numFmtId="180" fontId="93" fillId="0" borderId="0" xfId="78" applyNumberFormat="1" applyFont="1" applyFill="1" applyBorder="1" applyAlignment="1">
      <alignment vertical="center"/>
    </xf>
    <xf numFmtId="43" fontId="5" fillId="0" borderId="0" xfId="78" applyNumberFormat="1" applyFont="1" applyFill="1" applyBorder="1" applyAlignment="1">
      <alignment vertical="center"/>
    </xf>
    <xf numFmtId="180" fontId="93" fillId="6" borderId="0" xfId="78" applyNumberFormat="1" applyFont="1" applyFill="1" applyBorder="1" applyAlignment="1">
      <alignment vertical="center"/>
    </xf>
    <xf numFmtId="43" fontId="93" fillId="4" borderId="0" xfId="78" applyNumberFormat="1" applyFont="1" applyFill="1" applyBorder="1" applyAlignment="1">
      <alignment vertical="center"/>
    </xf>
    <xf numFmtId="183" fontId="93" fillId="5" borderId="0" xfId="78" applyNumberFormat="1" applyFont="1" applyFill="1" applyBorder="1" applyAlignment="1">
      <alignment vertical="center"/>
    </xf>
    <xf numFmtId="0" fontId="94" fillId="0" borderId="0" xfId="76" applyFont="1" applyFill="1" applyBorder="1" applyAlignment="1">
      <alignment horizontal="center" vertical="center" wrapText="1"/>
    </xf>
    <xf numFmtId="180" fontId="94" fillId="0" borderId="0" xfId="78" applyNumberFormat="1" applyFont="1" applyFill="1" applyBorder="1" applyAlignment="1">
      <alignment vertical="center"/>
    </xf>
    <xf numFmtId="172" fontId="94" fillId="0" borderId="0" xfId="78" applyNumberFormat="1" applyFont="1" applyFill="1" applyBorder="1" applyAlignment="1">
      <alignment vertical="center"/>
    </xf>
    <xf numFmtId="43" fontId="19" fillId="6" borderId="0" xfId="78" applyNumberFormat="1" applyFont="1" applyFill="1" applyBorder="1" applyAlignment="1">
      <alignment vertical="center"/>
    </xf>
    <xf numFmtId="43" fontId="94" fillId="0" borderId="0" xfId="78" applyNumberFormat="1" applyFont="1" applyFill="1" applyBorder="1" applyAlignment="1">
      <alignment vertical="center"/>
    </xf>
    <xf numFmtId="43" fontId="94" fillId="0" borderId="0" xfId="78" applyNumberFormat="1" applyFont="1" applyFill="1" applyBorder="1" applyAlignment="1">
      <alignment horizontal="center" vertical="center"/>
    </xf>
    <xf numFmtId="43" fontId="19" fillId="0" borderId="0" xfId="78" applyNumberFormat="1" applyFont="1" applyFill="1" applyBorder="1" applyAlignment="1">
      <alignment vertical="center"/>
    </xf>
    <xf numFmtId="180" fontId="94" fillId="6" borderId="0" xfId="78" applyNumberFormat="1" applyFont="1" applyFill="1" applyBorder="1" applyAlignment="1">
      <alignment vertical="center"/>
    </xf>
    <xf numFmtId="43" fontId="94" fillId="4" borderId="0" xfId="78" applyNumberFormat="1" applyFont="1" applyFill="1" applyBorder="1" applyAlignment="1">
      <alignment horizontal="center" vertical="center"/>
    </xf>
    <xf numFmtId="180" fontId="94" fillId="5" borderId="0" xfId="78" applyNumberFormat="1" applyFont="1" applyFill="1" applyBorder="1" applyAlignment="1">
      <alignment vertical="center"/>
    </xf>
    <xf numFmtId="0" fontId="93" fillId="0" borderId="0" xfId="76" applyFont="1" applyFill="1" applyBorder="1" applyAlignment="1">
      <alignment horizontal="center" vertical="center" wrapText="1"/>
    </xf>
    <xf numFmtId="44" fontId="94" fillId="0" borderId="0" xfId="76" applyNumberFormat="1" applyFont="1" applyFill="1" applyBorder="1" applyAlignment="1">
      <alignment horizontal="center" vertical="center" wrapText="1"/>
    </xf>
    <xf numFmtId="43" fontId="94" fillId="6" borderId="0" xfId="78" applyNumberFormat="1" applyFont="1" applyFill="1" applyBorder="1" applyAlignment="1">
      <alignment horizontal="center" vertical="center"/>
    </xf>
    <xf numFmtId="43" fontId="19" fillId="4" borderId="0" xfId="78" applyNumberFormat="1" applyFont="1" applyFill="1" applyBorder="1" applyAlignment="1">
      <alignment horizontal="center" vertical="center"/>
    </xf>
    <xf numFmtId="180" fontId="19" fillId="0" borderId="0" xfId="78" applyNumberFormat="1" applyFont="1" applyFill="1" applyBorder="1" applyAlignment="1">
      <alignment horizontal="center" vertical="center"/>
    </xf>
    <xf numFmtId="0" fontId="24" fillId="0" borderId="0" xfId="76" applyFont="1" applyFill="1" applyBorder="1" applyAlignment="1">
      <alignment horizontal="center" vertical="center"/>
    </xf>
    <xf numFmtId="0" fontId="23" fillId="0" borderId="30" xfId="76" applyFont="1" applyFill="1" applyBorder="1" applyAlignment="1">
      <alignment horizontal="center" vertical="center"/>
    </xf>
    <xf numFmtId="180" fontId="23" fillId="0" borderId="30" xfId="78" applyNumberFormat="1" applyFont="1" applyFill="1" applyBorder="1" applyAlignment="1">
      <alignment vertical="center"/>
    </xf>
    <xf numFmtId="180" fontId="23" fillId="6" borderId="30" xfId="78" applyNumberFormat="1" applyFont="1" applyFill="1" applyBorder="1" applyAlignment="1">
      <alignment vertical="center"/>
    </xf>
    <xf numFmtId="9" fontId="93" fillId="0" borderId="30" xfId="79" applyFont="1" applyFill="1" applyBorder="1" applyAlignment="1">
      <alignment horizontal="center" vertical="center"/>
    </xf>
    <xf numFmtId="180" fontId="23" fillId="5" borderId="30" xfId="78" applyNumberFormat="1" applyFont="1" applyFill="1" applyBorder="1" applyAlignment="1">
      <alignment vertical="center"/>
    </xf>
    <xf numFmtId="180" fontId="19" fillId="0" borderId="0" xfId="76" applyNumberFormat="1" applyFont="1" applyFill="1" applyBorder="1" applyAlignment="1">
      <alignment vertical="center"/>
    </xf>
    <xf numFmtId="0" fontId="23" fillId="0" borderId="0" xfId="76" applyFont="1" applyFill="1" applyBorder="1" applyAlignment="1">
      <alignment horizontal="center" vertical="center"/>
    </xf>
    <xf numFmtId="180" fontId="23" fillId="0" borderId="0" xfId="78" applyNumberFormat="1" applyFont="1" applyFill="1" applyBorder="1" applyAlignment="1">
      <alignment vertical="center"/>
    </xf>
    <xf numFmtId="180" fontId="23" fillId="6" borderId="0" xfId="78" applyNumberFormat="1" applyFont="1" applyFill="1" applyBorder="1" applyAlignment="1">
      <alignment vertical="center"/>
    </xf>
    <xf numFmtId="9" fontId="93" fillId="0" borderId="0" xfId="79" applyFont="1" applyFill="1" applyBorder="1" applyAlignment="1">
      <alignment horizontal="center" vertical="center"/>
    </xf>
    <xf numFmtId="9" fontId="93" fillId="4" borderId="0" xfId="79" applyFont="1" applyFill="1" applyBorder="1" applyAlignment="1">
      <alignment vertical="center"/>
    </xf>
    <xf numFmtId="180" fontId="23" fillId="5" borderId="0" xfId="78" applyNumberFormat="1" applyFont="1" applyFill="1" applyBorder="1" applyAlignment="1">
      <alignment horizontal="right" vertical="center"/>
    </xf>
    <xf numFmtId="183" fontId="95" fillId="6" borderId="0" xfId="78" applyNumberFormat="1" applyFont="1" applyFill="1" applyBorder="1" applyAlignment="1">
      <alignment vertical="center"/>
    </xf>
    <xf numFmtId="164" fontId="19" fillId="0" borderId="0" xfId="76" applyNumberFormat="1" applyFont="1" applyFill="1" applyBorder="1"/>
    <xf numFmtId="43" fontId="93" fillId="0" borderId="0" xfId="78" quotePrefix="1" applyNumberFormat="1" applyFont="1" applyFill="1" applyBorder="1" applyAlignment="1">
      <alignment vertical="center"/>
    </xf>
    <xf numFmtId="0" fontId="19" fillId="6" borderId="0" xfId="76" applyFont="1" applyFill="1" applyBorder="1"/>
    <xf numFmtId="165" fontId="93" fillId="0" borderId="0" xfId="79" applyNumberFormat="1" applyFont="1" applyFill="1" applyBorder="1" applyAlignment="1">
      <alignment vertical="center"/>
    </xf>
    <xf numFmtId="180" fontId="93" fillId="5" borderId="0" xfId="78" applyNumberFormat="1" applyFont="1" applyFill="1" applyBorder="1" applyAlignment="1">
      <alignment vertical="center"/>
    </xf>
    <xf numFmtId="0" fontId="93" fillId="0" borderId="0" xfId="80" applyFont="1" applyFill="1" applyBorder="1" applyAlignment="1">
      <alignment horizontal="center" vertical="center" wrapText="1"/>
    </xf>
    <xf numFmtId="180" fontId="95" fillId="0" borderId="0" xfId="78" applyNumberFormat="1" applyFont="1" applyFill="1" applyBorder="1" applyAlignment="1">
      <alignment horizontal="center" vertical="center"/>
    </xf>
    <xf numFmtId="180" fontId="95" fillId="6" borderId="0" xfId="78" applyNumberFormat="1" applyFont="1" applyFill="1" applyBorder="1" applyAlignment="1">
      <alignment vertical="center"/>
    </xf>
    <xf numFmtId="180" fontId="95" fillId="0" borderId="0" xfId="78" applyNumberFormat="1" applyFont="1" applyFill="1" applyBorder="1" applyAlignment="1">
      <alignment vertical="center" wrapText="1"/>
    </xf>
    <xf numFmtId="180" fontId="95" fillId="0" borderId="0" xfId="78" applyNumberFormat="1" applyFont="1" applyFill="1" applyBorder="1" applyAlignment="1">
      <alignment vertical="center"/>
    </xf>
    <xf numFmtId="9" fontId="94" fillId="0" borderId="0" xfId="79" applyFont="1" applyFill="1" applyBorder="1" applyAlignment="1">
      <alignment horizontal="center" vertical="center"/>
    </xf>
    <xf numFmtId="0" fontId="23" fillId="0" borderId="0" xfId="76" applyFont="1" applyFill="1" applyBorder="1" applyAlignment="1">
      <alignment horizontal="left" vertical="center" wrapText="1"/>
    </xf>
    <xf numFmtId="0" fontId="23" fillId="0" borderId="31" xfId="76" applyFont="1" applyFill="1" applyBorder="1" applyAlignment="1">
      <alignment horizontal="center" vertical="center"/>
    </xf>
    <xf numFmtId="180" fontId="23" fillId="0" borderId="31" xfId="78" applyNumberFormat="1" applyFont="1" applyFill="1" applyBorder="1" applyAlignment="1">
      <alignment vertical="center"/>
    </xf>
    <xf numFmtId="180" fontId="23" fillId="6" borderId="31" xfId="78" applyNumberFormat="1" applyFont="1" applyFill="1" applyBorder="1" applyAlignment="1">
      <alignment vertical="center"/>
    </xf>
    <xf numFmtId="9" fontId="93" fillId="0" borderId="31" xfId="79" applyFont="1" applyFill="1" applyBorder="1" applyAlignment="1">
      <alignment vertical="center"/>
    </xf>
    <xf numFmtId="9" fontId="93" fillId="0" borderId="31" xfId="79" applyFont="1" applyFill="1" applyBorder="1" applyAlignment="1">
      <alignment horizontal="center" vertical="center"/>
    </xf>
    <xf numFmtId="9" fontId="93" fillId="4" borderId="31" xfId="79" applyFont="1" applyFill="1" applyBorder="1" applyAlignment="1">
      <alignment vertical="center"/>
    </xf>
    <xf numFmtId="180" fontId="23" fillId="5" borderId="31" xfId="78" applyNumberFormat="1" applyFont="1" applyFill="1" applyBorder="1" applyAlignment="1">
      <alignment horizontal="right" vertical="center"/>
    </xf>
    <xf numFmtId="0" fontId="23" fillId="0" borderId="26" xfId="76" applyFont="1" applyFill="1" applyBorder="1" applyAlignment="1">
      <alignment horizontal="center" vertical="center"/>
    </xf>
    <xf numFmtId="180" fontId="23" fillId="0" borderId="15" xfId="78" applyNumberFormat="1" applyFont="1" applyFill="1" applyBorder="1" applyAlignment="1">
      <alignment vertical="center"/>
    </xf>
    <xf numFmtId="9" fontId="93" fillId="0" borderId="15" xfId="79" applyFont="1" applyFill="1" applyBorder="1" applyAlignment="1">
      <alignment vertical="center"/>
    </xf>
    <xf numFmtId="9" fontId="93" fillId="0" borderId="15" xfId="79" applyFont="1" applyFill="1" applyBorder="1" applyAlignment="1">
      <alignment horizontal="center" vertical="center"/>
    </xf>
    <xf numFmtId="9" fontId="93" fillId="4" borderId="15" xfId="79" applyFont="1" applyFill="1" applyBorder="1" applyAlignment="1">
      <alignment vertical="center"/>
    </xf>
    <xf numFmtId="164" fontId="25" fillId="0" borderId="0" xfId="76" applyNumberFormat="1" applyFont="1" applyFill="1"/>
    <xf numFmtId="180" fontId="23" fillId="0" borderId="26" xfId="78" applyNumberFormat="1" applyFont="1" applyFill="1" applyBorder="1" applyAlignment="1">
      <alignment vertical="center"/>
    </xf>
    <xf numFmtId="180" fontId="23" fillId="6" borderId="26" xfId="78" applyNumberFormat="1" applyFont="1" applyFill="1" applyBorder="1" applyAlignment="1">
      <alignment vertical="center"/>
    </xf>
    <xf numFmtId="9" fontId="93" fillId="0" borderId="26" xfId="79" applyFont="1" applyFill="1" applyBorder="1" applyAlignment="1">
      <alignment vertical="center"/>
    </xf>
    <xf numFmtId="9" fontId="93" fillId="0" borderId="26" xfId="79" applyFont="1" applyFill="1" applyBorder="1" applyAlignment="1">
      <alignment horizontal="center" vertical="center"/>
    </xf>
    <xf numFmtId="9" fontId="93" fillId="4" borderId="26" xfId="79" applyFont="1" applyFill="1" applyBorder="1" applyAlignment="1">
      <alignment vertical="center"/>
    </xf>
    <xf numFmtId="180" fontId="23" fillId="5" borderId="26" xfId="78" applyNumberFormat="1" applyFont="1" applyFill="1" applyBorder="1" applyAlignment="1">
      <alignment vertical="center"/>
    </xf>
    <xf numFmtId="164" fontId="5" fillId="0" borderId="0" xfId="76" applyNumberFormat="1" applyFont="1" applyFill="1"/>
    <xf numFmtId="164" fontId="5" fillId="0" borderId="0" xfId="76" applyNumberFormat="1" applyFont="1" applyFill="1" applyAlignment="1">
      <alignment horizontal="center"/>
    </xf>
    <xf numFmtId="164" fontId="18" fillId="0" borderId="0" xfId="76" applyNumberFormat="1" applyFont="1" applyFill="1" applyAlignment="1">
      <alignment horizontal="center"/>
    </xf>
    <xf numFmtId="43" fontId="19" fillId="0" borderId="0" xfId="76" applyNumberFormat="1" applyFont="1" applyFill="1"/>
    <xf numFmtId="180" fontId="19" fillId="0" borderId="0" xfId="76" applyNumberFormat="1" applyFont="1" applyFill="1"/>
    <xf numFmtId="180" fontId="95" fillId="5" borderId="0" xfId="78" applyNumberFormat="1" applyFont="1" applyFill="1" applyBorder="1" applyAlignment="1">
      <alignment horizontal="right" vertical="center"/>
    </xf>
    <xf numFmtId="0" fontId="86" fillId="0" borderId="0" xfId="76" applyFont="1" applyFill="1" applyBorder="1" applyAlignment="1">
      <alignment horizontal="center" vertical="center" wrapText="1"/>
    </xf>
    <xf numFmtId="0" fontId="5" fillId="0" borderId="0" xfId="0" applyNumberFormat="1" applyFont="1" applyAlignment="1">
      <alignment horizontal="left" vertical="top" wrapText="1"/>
    </xf>
    <xf numFmtId="164" fontId="5" fillId="0" borderId="0" xfId="41" applyNumberFormat="1" applyFont="1" applyAlignment="1">
      <alignment horizontal="left" vertical="top" wrapText="1"/>
    </xf>
    <xf numFmtId="0" fontId="44" fillId="0" borderId="0" xfId="74" applyFont="1" applyFill="1" applyBorder="1" applyAlignment="1">
      <alignment vertical="top"/>
    </xf>
    <xf numFmtId="0" fontId="43" fillId="0" borderId="0" xfId="74" applyFont="1" applyFill="1" applyBorder="1" applyAlignment="1">
      <alignment horizontal="center" vertical="top" wrapText="1"/>
    </xf>
    <xf numFmtId="0" fontId="43" fillId="0" borderId="0" xfId="74" applyFont="1" applyFill="1" applyBorder="1" applyAlignment="1">
      <alignment vertical="top"/>
    </xf>
    <xf numFmtId="0" fontId="43" fillId="0" borderId="0" xfId="74" applyFont="1" applyFill="1" applyBorder="1" applyAlignment="1">
      <alignment vertical="top" wrapText="1"/>
    </xf>
    <xf numFmtId="0" fontId="43" fillId="0" borderId="0" xfId="74" applyFont="1" applyFill="1" applyBorder="1"/>
    <xf numFmtId="0" fontId="43" fillId="0" borderId="41" xfId="74" applyFont="1" applyFill="1" applyBorder="1" applyAlignment="1">
      <alignment horizontal="center" vertical="center" wrapText="1"/>
    </xf>
    <xf numFmtId="0" fontId="43" fillId="0" borderId="43" xfId="74" applyFont="1" applyFill="1" applyBorder="1" applyAlignment="1">
      <alignment horizontal="center" vertical="center" wrapText="1"/>
    </xf>
    <xf numFmtId="0" fontId="43" fillId="0" borderId="43" xfId="74" quotePrefix="1" applyFont="1" applyFill="1" applyBorder="1" applyAlignment="1">
      <alignment horizontal="center" vertical="top" wrapText="1"/>
    </xf>
    <xf numFmtId="0" fontId="43" fillId="0" borderId="44" xfId="74" quotePrefix="1" applyFont="1" applyFill="1" applyBorder="1" applyAlignment="1">
      <alignment horizontal="center" vertical="top" wrapText="1"/>
    </xf>
    <xf numFmtId="0" fontId="43" fillId="0" borderId="37" xfId="74" quotePrefix="1" applyFont="1" applyFill="1" applyBorder="1" applyAlignment="1">
      <alignment horizontal="center" vertical="top" wrapText="1"/>
    </xf>
    <xf numFmtId="0" fontId="43" fillId="0" borderId="38" xfId="74" quotePrefix="1" applyFont="1" applyFill="1" applyBorder="1" applyAlignment="1">
      <alignment horizontal="center" vertical="top" wrapText="1"/>
    </xf>
    <xf numFmtId="0" fontId="7" fillId="0" borderId="43" xfId="81" quotePrefix="1" applyNumberFormat="1" applyFont="1" applyFill="1" applyBorder="1" applyAlignment="1">
      <alignment horizontal="center" vertical="top" wrapText="1"/>
    </xf>
    <xf numFmtId="0" fontId="44" fillId="0" borderId="0" xfId="74" applyFont="1" applyFill="1" applyBorder="1" applyAlignment="1">
      <alignment horizontal="center"/>
    </xf>
    <xf numFmtId="0" fontId="44" fillId="0" borderId="45" xfId="74" quotePrefix="1" applyFont="1" applyFill="1" applyBorder="1" applyAlignment="1">
      <alignment horizontal="center" vertical="top" wrapText="1"/>
    </xf>
    <xf numFmtId="0" fontId="44" fillId="0" borderId="0" xfId="74" quotePrefix="1" applyFont="1" applyFill="1" applyBorder="1" applyAlignment="1">
      <alignment horizontal="center" vertical="top" wrapText="1"/>
    </xf>
    <xf numFmtId="0" fontId="77" fillId="0" borderId="0" xfId="74" applyFont="1" applyFill="1" applyBorder="1"/>
    <xf numFmtId="0" fontId="97" fillId="0" borderId="0" xfId="74" quotePrefix="1" applyFont="1" applyFill="1" applyBorder="1" applyAlignment="1">
      <alignment horizontal="left" vertical="top" wrapText="1"/>
    </xf>
    <xf numFmtId="0" fontId="44" fillId="0" borderId="0" xfId="74" applyFont="1" applyFill="1" applyBorder="1" applyAlignment="1">
      <alignment horizontal="center" vertical="top" wrapText="1"/>
    </xf>
    <xf numFmtId="0" fontId="44" fillId="0" borderId="0" xfId="74" applyFont="1" applyFill="1" applyBorder="1" applyAlignment="1">
      <alignment horizontal="left" vertical="top" wrapText="1"/>
    </xf>
    <xf numFmtId="164" fontId="44" fillId="0" borderId="0" xfId="74" applyNumberFormat="1" applyFont="1" applyFill="1" applyBorder="1" applyAlignment="1">
      <alignment horizontal="right" vertical="top" wrapText="1"/>
    </xf>
    <xf numFmtId="165" fontId="44" fillId="0" borderId="0" xfId="74" applyNumberFormat="1" applyFont="1" applyFill="1" applyBorder="1" applyAlignment="1">
      <alignment horizontal="right" vertical="top" wrapText="1"/>
    </xf>
    <xf numFmtId="165" fontId="44" fillId="0" borderId="0" xfId="74" applyNumberFormat="1" applyFont="1" applyFill="1" applyBorder="1" applyAlignment="1">
      <alignment vertical="top"/>
    </xf>
    <xf numFmtId="0" fontId="44" fillId="0" borderId="0" xfId="74" applyFont="1" applyFill="1" applyBorder="1"/>
    <xf numFmtId="0" fontId="43" fillId="0" borderId="0" xfId="74" applyFont="1" applyFill="1" applyBorder="1" applyAlignment="1">
      <alignment horizontal="left" vertical="top" wrapText="1"/>
    </xf>
    <xf numFmtId="0" fontId="97" fillId="0" borderId="0" xfId="74" applyFont="1" applyFill="1" applyBorder="1" applyAlignment="1">
      <alignment vertical="top" wrapText="1"/>
    </xf>
    <xf numFmtId="0" fontId="44" fillId="0" borderId="0" xfId="74" applyFont="1" applyFill="1" applyBorder="1" applyAlignment="1">
      <alignment vertical="top" wrapText="1"/>
    </xf>
    <xf numFmtId="0" fontId="44" fillId="0" borderId="0" xfId="74" applyFont="1" applyFill="1" applyBorder="1" applyAlignment="1">
      <alignment wrapText="1"/>
    </xf>
    <xf numFmtId="165" fontId="44" fillId="0" borderId="0" xfId="85" applyNumberFormat="1" applyFont="1" applyFill="1" applyBorder="1" applyAlignment="1">
      <alignment horizontal="right" vertical="top" wrapText="1"/>
    </xf>
    <xf numFmtId="0" fontId="44" fillId="0" borderId="0" xfId="74" applyFont="1" applyFill="1" applyBorder="1" applyAlignment="1">
      <alignment horizontal="left"/>
    </xf>
    <xf numFmtId="165" fontId="11" fillId="0" borderId="0" xfId="74" applyNumberFormat="1" applyFont="1" applyFill="1" applyBorder="1" applyAlignment="1">
      <alignment vertical="top"/>
    </xf>
    <xf numFmtId="0" fontId="11" fillId="0" borderId="0" xfId="74" applyFont="1" applyFill="1" applyBorder="1"/>
    <xf numFmtId="0" fontId="43" fillId="0" borderId="20" xfId="74" applyFont="1" applyFill="1" applyBorder="1" applyAlignment="1">
      <alignment horizontal="center"/>
    </xf>
    <xf numFmtId="0" fontId="43" fillId="0" borderId="18" xfId="74" applyFont="1" applyFill="1" applyBorder="1" applyAlignment="1">
      <alignment horizontal="left"/>
    </xf>
    <xf numFmtId="0" fontId="43" fillId="0" borderId="18" xfId="74" applyFont="1" applyFill="1" applyBorder="1" applyAlignment="1">
      <alignment horizontal="center"/>
    </xf>
    <xf numFmtId="164" fontId="43" fillId="0" borderId="18" xfId="74" applyNumberFormat="1" applyFont="1" applyFill="1" applyBorder="1" applyAlignment="1">
      <alignment horizontal="center"/>
    </xf>
    <xf numFmtId="164" fontId="43" fillId="0" borderId="18" xfId="74" applyNumberFormat="1" applyFont="1" applyFill="1" applyBorder="1" applyAlignment="1">
      <alignment horizontal="right"/>
    </xf>
    <xf numFmtId="0" fontId="11" fillId="0" borderId="18" xfId="74" applyFont="1" applyFill="1" applyBorder="1"/>
    <xf numFmtId="0" fontId="11" fillId="0" borderId="46" xfId="74" applyFont="1" applyFill="1" applyBorder="1"/>
    <xf numFmtId="0" fontId="11" fillId="0" borderId="0" xfId="74" applyFont="1" applyFill="1" applyBorder="1" applyAlignment="1">
      <alignment horizontal="center"/>
    </xf>
    <xf numFmtId="0" fontId="19" fillId="0" borderId="0" xfId="81" applyFont="1" applyFill="1"/>
    <xf numFmtId="0" fontId="19" fillId="0" borderId="0" xfId="81" applyFont="1" applyFill="1" applyAlignment="1">
      <alignment vertical="top" wrapText="1"/>
    </xf>
    <xf numFmtId="0" fontId="16" fillId="0" borderId="0" xfId="81" applyFont="1" applyFill="1" applyAlignment="1">
      <alignment horizontal="right"/>
    </xf>
    <xf numFmtId="0" fontId="11" fillId="0" borderId="0" xfId="81" applyFont="1" applyFill="1"/>
    <xf numFmtId="0" fontId="43" fillId="0" borderId="0" xfId="81" applyFont="1" applyFill="1" applyAlignment="1">
      <alignment horizontal="center" vertical="top" wrapText="1"/>
    </xf>
    <xf numFmtId="0" fontId="44" fillId="0" borderId="0" xfId="81" applyFont="1" applyFill="1" applyAlignment="1">
      <alignment horizontal="center" vertical="top"/>
    </xf>
    <xf numFmtId="0" fontId="11" fillId="0" borderId="0" xfId="81" applyFont="1" applyFill="1" applyBorder="1" applyAlignment="1">
      <alignment vertical="top" wrapText="1"/>
    </xf>
    <xf numFmtId="0" fontId="81" fillId="0" borderId="0" xfId="81" applyFont="1" applyFill="1"/>
    <xf numFmtId="164" fontId="79" fillId="0" borderId="0" xfId="81" applyNumberFormat="1" applyFont="1" applyFill="1" applyAlignment="1">
      <alignment horizontal="center" vertical="top" wrapText="1"/>
    </xf>
    <xf numFmtId="0" fontId="79" fillId="0" borderId="0" xfId="81" applyFont="1" applyFill="1" applyAlignment="1">
      <alignment horizontal="center" vertical="top"/>
    </xf>
    <xf numFmtId="164" fontId="79" fillId="0" borderId="0" xfId="81" applyNumberFormat="1" applyFont="1" applyFill="1" applyAlignment="1">
      <alignment horizontal="center" vertical="top"/>
    </xf>
    <xf numFmtId="0" fontId="100" fillId="0" borderId="0" xfId="81" applyFont="1" applyFill="1" applyAlignment="1">
      <alignment horizontal="center" vertical="top"/>
    </xf>
    <xf numFmtId="0" fontId="79" fillId="0" borderId="19" xfId="81" applyNumberFormat="1" applyFont="1" applyFill="1" applyBorder="1" applyAlignment="1">
      <alignment vertical="top" wrapText="1"/>
    </xf>
    <xf numFmtId="0" fontId="79" fillId="0" borderId="19" xfId="81" applyNumberFormat="1" applyFont="1" applyFill="1" applyBorder="1" applyAlignment="1">
      <alignment horizontal="center" vertical="top" wrapText="1"/>
    </xf>
    <xf numFmtId="0" fontId="79" fillId="0" borderId="0" xfId="81" applyNumberFormat="1" applyFont="1" applyFill="1" applyBorder="1" applyAlignment="1">
      <alignment horizontal="center" vertical="top" wrapText="1"/>
    </xf>
    <xf numFmtId="0" fontId="1" fillId="0" borderId="19" xfId="86" applyFill="1" applyBorder="1" applyAlignment="1">
      <alignment vertical="center"/>
    </xf>
    <xf numFmtId="0" fontId="101" fillId="0" borderId="51" xfId="81" applyNumberFormat="1" applyFont="1" applyFill="1" applyBorder="1" applyAlignment="1">
      <alignment horizontal="center" vertical="center" wrapText="1"/>
    </xf>
    <xf numFmtId="0" fontId="79" fillId="0" borderId="47" xfId="81" applyNumberFormat="1" applyFont="1" applyFill="1" applyBorder="1" applyAlignment="1">
      <alignment horizontal="center" vertical="center" wrapText="1"/>
    </xf>
    <xf numFmtId="0" fontId="79" fillId="0" borderId="43" xfId="81" applyNumberFormat="1" applyFont="1" applyFill="1" applyBorder="1" applyAlignment="1">
      <alignment horizontal="center" vertical="center" wrapText="1"/>
    </xf>
    <xf numFmtId="0" fontId="79" fillId="0" borderId="20" xfId="81" applyNumberFormat="1" applyFont="1" applyFill="1" applyBorder="1" applyAlignment="1">
      <alignment horizontal="center" vertical="center" wrapText="1"/>
    </xf>
    <xf numFmtId="0" fontId="101" fillId="0" borderId="53" xfId="81" applyNumberFormat="1" applyFont="1" applyFill="1" applyBorder="1" applyAlignment="1">
      <alignment horizontal="center" vertical="center" wrapText="1"/>
    </xf>
    <xf numFmtId="0" fontId="79" fillId="0" borderId="52" xfId="81" applyNumberFormat="1" applyFont="1" applyFill="1" applyBorder="1" applyAlignment="1">
      <alignment horizontal="center" vertical="center" wrapText="1"/>
    </xf>
    <xf numFmtId="0" fontId="79" fillId="0" borderId="43" xfId="81" quotePrefix="1" applyNumberFormat="1" applyFont="1" applyFill="1" applyBorder="1" applyAlignment="1">
      <alignment horizontal="center" vertical="top" wrapText="1"/>
    </xf>
    <xf numFmtId="0" fontId="79" fillId="0" borderId="53" xfId="81" quotePrefix="1" applyNumberFormat="1" applyFont="1" applyFill="1" applyBorder="1" applyAlignment="1">
      <alignment horizontal="center" vertical="top" wrapText="1"/>
    </xf>
    <xf numFmtId="0" fontId="101" fillId="0" borderId="46" xfId="81" quotePrefix="1" applyNumberFormat="1" applyFont="1" applyFill="1" applyBorder="1" applyAlignment="1">
      <alignment horizontal="center" vertical="top" wrapText="1"/>
    </xf>
    <xf numFmtId="0" fontId="79" fillId="0" borderId="46" xfId="81" quotePrefix="1" applyNumberFormat="1" applyFont="1" applyFill="1" applyBorder="1" applyAlignment="1">
      <alignment horizontal="center" vertical="top" wrapText="1"/>
    </xf>
    <xf numFmtId="0" fontId="43" fillId="0" borderId="43" xfId="81" quotePrefix="1" applyNumberFormat="1" applyFont="1" applyFill="1" applyBorder="1" applyAlignment="1">
      <alignment horizontal="center" vertical="top" wrapText="1"/>
    </xf>
    <xf numFmtId="0" fontId="79" fillId="0" borderId="0" xfId="81" quotePrefix="1" applyNumberFormat="1" applyFont="1" applyFill="1" applyBorder="1" applyAlignment="1">
      <alignment horizontal="center" vertical="top" wrapText="1"/>
    </xf>
    <xf numFmtId="0" fontId="102" fillId="0" borderId="0" xfId="81" applyFont="1" applyFill="1"/>
    <xf numFmtId="0" fontId="43" fillId="0" borderId="0" xfId="81" quotePrefix="1" applyNumberFormat="1" applyFont="1" applyFill="1" applyBorder="1" applyAlignment="1">
      <alignment horizontal="center" vertical="top" wrapText="1"/>
    </xf>
    <xf numFmtId="0" fontId="103" fillId="0" borderId="0" xfId="81" applyNumberFormat="1" applyFont="1" applyFill="1" applyBorder="1" applyAlignment="1">
      <alignment horizontal="left" vertical="top" wrapText="1"/>
    </xf>
    <xf numFmtId="0" fontId="81" fillId="0" borderId="0" xfId="86" applyFont="1" applyFill="1" applyAlignment="1">
      <alignment vertical="top"/>
    </xf>
    <xf numFmtId="0" fontId="81" fillId="0" borderId="0" xfId="86" applyFont="1" applyFill="1" applyAlignment="1">
      <alignment vertical="top" wrapText="1"/>
    </xf>
    <xf numFmtId="178" fontId="81" fillId="0" borderId="0" xfId="86" quotePrefix="1" applyNumberFormat="1" applyFont="1" applyFill="1" applyBorder="1" applyAlignment="1" applyProtection="1">
      <alignment horizontal="right" vertical="top" wrapText="1"/>
    </xf>
    <xf numFmtId="178" fontId="81" fillId="0" borderId="0" xfId="86" quotePrefix="1" applyNumberFormat="1" applyFont="1" applyFill="1" applyAlignment="1" applyProtection="1">
      <alignment horizontal="right" vertical="top" wrapText="1"/>
    </xf>
    <xf numFmtId="0" fontId="102" fillId="0" borderId="0" xfId="86" applyFont="1" applyFill="1" applyAlignment="1">
      <alignment vertical="top"/>
    </xf>
    <xf numFmtId="0" fontId="11" fillId="0" borderId="0" xfId="86" applyFont="1" applyFill="1" applyAlignment="1">
      <alignment vertical="top"/>
    </xf>
    <xf numFmtId="0" fontId="44" fillId="0" borderId="0" xfId="81" applyFont="1" applyFill="1" applyAlignment="1">
      <alignment horizontal="center" vertical="top" wrapText="1"/>
    </xf>
    <xf numFmtId="0" fontId="81" fillId="0" borderId="0" xfId="86" applyFont="1" applyFill="1" applyAlignment="1">
      <alignment horizontal="center" vertical="center"/>
    </xf>
    <xf numFmtId="0" fontId="81" fillId="0" borderId="0" xfId="81" applyNumberFormat="1" applyFont="1" applyFill="1" applyBorder="1" applyAlignment="1">
      <alignment vertical="center" wrapText="1"/>
    </xf>
    <xf numFmtId="183" fontId="81" fillId="0" borderId="0" xfId="87" quotePrefix="1" applyNumberFormat="1" applyFont="1" applyFill="1" applyBorder="1" applyAlignment="1" applyProtection="1">
      <alignment horizontal="center" vertical="center" wrapText="1"/>
    </xf>
    <xf numFmtId="183" fontId="81" fillId="0" borderId="0" xfId="87" quotePrefix="1" applyNumberFormat="1" applyFont="1" applyFill="1" applyBorder="1" applyAlignment="1" applyProtection="1">
      <alignment horizontal="right" vertical="center" wrapText="1"/>
    </xf>
    <xf numFmtId="183" fontId="81" fillId="0" borderId="0" xfId="87" quotePrefix="1" applyNumberFormat="1" applyFont="1" applyFill="1" applyAlignment="1" applyProtection="1">
      <alignment horizontal="right" vertical="center" wrapText="1"/>
    </xf>
    <xf numFmtId="183" fontId="102" fillId="0" borderId="0" xfId="87" quotePrefix="1" applyNumberFormat="1" applyFont="1" applyFill="1" applyBorder="1" applyAlignment="1" applyProtection="1">
      <alignment horizontal="right" vertical="center" wrapText="1"/>
    </xf>
    <xf numFmtId="0" fontId="104" fillId="0" borderId="0" xfId="86" applyFont="1" applyFill="1" applyAlignment="1">
      <alignment vertical="center"/>
    </xf>
    <xf numFmtId="185" fontId="105" fillId="0" borderId="0" xfId="86" applyNumberFormat="1" applyFont="1" applyFill="1" applyAlignment="1">
      <alignment vertical="center"/>
    </xf>
    <xf numFmtId="0" fontId="105" fillId="0" borderId="0" xfId="81" applyFont="1" applyFill="1" applyAlignment="1">
      <alignment horizontal="center" vertical="center" wrapText="1"/>
    </xf>
    <xf numFmtId="186" fontId="104" fillId="0" borderId="0" xfId="86" applyNumberFormat="1" applyFont="1" applyFill="1" applyAlignment="1">
      <alignment vertical="center"/>
    </xf>
    <xf numFmtId="0" fontId="81" fillId="0" borderId="0" xfId="86" applyFont="1" applyFill="1" applyBorder="1" applyAlignment="1">
      <alignment horizontal="center" vertical="center"/>
    </xf>
    <xf numFmtId="183" fontId="79" fillId="0" borderId="0" xfId="87" quotePrefix="1" applyNumberFormat="1" applyFont="1" applyFill="1" applyBorder="1" applyAlignment="1" applyProtection="1">
      <alignment horizontal="right" vertical="center" wrapText="1"/>
    </xf>
    <xf numFmtId="183" fontId="101" fillId="0" borderId="0" xfId="87" quotePrefix="1" applyNumberFormat="1" applyFont="1" applyFill="1" applyBorder="1" applyAlignment="1" applyProtection="1">
      <alignment horizontal="right" vertical="center" wrapText="1"/>
    </xf>
    <xf numFmtId="0" fontId="106" fillId="0" borderId="0" xfId="86" applyFont="1" applyFill="1" applyAlignment="1">
      <alignment horizontal="left" vertical="center"/>
    </xf>
    <xf numFmtId="0" fontId="81" fillId="0" borderId="0" xfId="86" applyFont="1" applyFill="1" applyAlignment="1">
      <alignment vertical="center" wrapText="1"/>
    </xf>
    <xf numFmtId="0" fontId="11" fillId="0" borderId="0" xfId="86" applyFont="1" applyFill="1" applyAlignment="1">
      <alignment vertical="center"/>
    </xf>
    <xf numFmtId="0" fontId="44" fillId="0" borderId="0" xfId="81" applyFont="1" applyFill="1" applyAlignment="1">
      <alignment horizontal="center" vertical="center" wrapText="1"/>
    </xf>
    <xf numFmtId="0" fontId="81" fillId="0" borderId="0" xfId="86" applyFont="1" applyFill="1" applyAlignment="1">
      <alignment horizontal="center" vertical="top"/>
    </xf>
    <xf numFmtId="183" fontId="102" fillId="0" borderId="0" xfId="87" quotePrefix="1" applyNumberFormat="1" applyFont="1" applyFill="1" applyBorder="1" applyAlignment="1" applyProtection="1">
      <alignment horizontal="right" vertical="top" wrapText="1"/>
    </xf>
    <xf numFmtId="183" fontId="93" fillId="0" borderId="0" xfId="87" applyNumberFormat="1" applyFont="1" applyFill="1" applyBorder="1" applyAlignment="1" applyProtection="1">
      <alignment horizontal="center" vertical="center" wrapText="1"/>
    </xf>
    <xf numFmtId="183" fontId="81" fillId="0" borderId="0" xfId="87" quotePrefix="1" applyNumberFormat="1" applyFont="1" applyFill="1" applyBorder="1" applyAlignment="1" applyProtection="1">
      <alignment horizontal="right" vertical="top" wrapText="1"/>
    </xf>
    <xf numFmtId="0" fontId="106" fillId="0" borderId="0" xfId="86" applyFont="1" applyFill="1" applyAlignment="1">
      <alignment horizontal="left" vertical="top"/>
    </xf>
    <xf numFmtId="0" fontId="107" fillId="0" borderId="10" xfId="81" applyFont="1" applyFill="1" applyBorder="1" applyAlignment="1">
      <alignment horizontal="center" vertical="top"/>
    </xf>
    <xf numFmtId="187" fontId="79" fillId="0" borderId="10" xfId="87" applyNumberFormat="1" applyFont="1" applyFill="1" applyBorder="1" applyAlignment="1">
      <alignment horizontal="center" vertical="center"/>
    </xf>
    <xf numFmtId="183" fontId="79" fillId="0" borderId="10" xfId="87" quotePrefix="1" applyNumberFormat="1" applyFont="1" applyFill="1" applyBorder="1" applyAlignment="1">
      <alignment horizontal="center" vertical="center"/>
    </xf>
    <xf numFmtId="183" fontId="101" fillId="0" borderId="10" xfId="87" applyNumberFormat="1" applyFont="1" applyFill="1" applyBorder="1" applyAlignment="1">
      <alignment vertical="center"/>
    </xf>
    <xf numFmtId="183" fontId="79" fillId="0" borderId="10" xfId="87" applyNumberFormat="1" applyFont="1" applyFill="1" applyBorder="1" applyAlignment="1">
      <alignment vertical="center"/>
    </xf>
    <xf numFmtId="0" fontId="44" fillId="0" borderId="0" xfId="81" applyFont="1" applyFill="1" applyBorder="1" applyAlignment="1">
      <alignment horizontal="center" vertical="top"/>
    </xf>
    <xf numFmtId="0" fontId="79" fillId="0" borderId="0" xfId="81" quotePrefix="1" applyFont="1" applyFill="1" applyBorder="1" applyAlignment="1">
      <alignment horizontal="right" vertical="top" wrapText="1"/>
    </xf>
    <xf numFmtId="164" fontId="79" fillId="0" borderId="0" xfId="81" applyNumberFormat="1" applyFont="1" applyFill="1" applyBorder="1" applyAlignment="1">
      <alignment vertical="center"/>
    </xf>
    <xf numFmtId="165" fontId="81" fillId="0" borderId="0" xfId="81" applyNumberFormat="1" applyFont="1" applyFill="1"/>
    <xf numFmtId="0" fontId="46" fillId="0" borderId="0" xfId="81" applyFont="1" applyFill="1" applyAlignment="1">
      <alignment vertical="top" wrapText="1"/>
    </xf>
    <xf numFmtId="0" fontId="44" fillId="0" borderId="0" xfId="81" applyFont="1" applyFill="1"/>
    <xf numFmtId="0" fontId="44" fillId="0" borderId="0" xfId="74" applyFont="1" applyFill="1" applyBorder="1" applyAlignment="1">
      <alignment horizontal="left" wrapText="1"/>
    </xf>
    <xf numFmtId="178" fontId="93" fillId="0" borderId="0" xfId="76" applyNumberFormat="1" applyFont="1" applyFill="1" applyBorder="1" applyAlignment="1" applyProtection="1">
      <alignment horizontal="right"/>
    </xf>
    <xf numFmtId="178" fontId="5" fillId="0" borderId="7" xfId="74" applyNumberFormat="1" applyFont="1" applyBorder="1" applyAlignment="1" applyProtection="1">
      <alignment horizontal="center" vertical="center" wrapText="1"/>
    </xf>
    <xf numFmtId="0" fontId="5" fillId="0" borderId="7" xfId="10" applyFont="1" applyFill="1" applyBorder="1" applyAlignment="1">
      <alignment horizontal="center" vertical="center"/>
    </xf>
    <xf numFmtId="0" fontId="25" fillId="0" borderId="0" xfId="4" applyFont="1" applyAlignment="1">
      <alignment horizontal="center" vertical="top" wrapText="1"/>
    </xf>
    <xf numFmtId="49" fontId="24" fillId="0" borderId="0" xfId="7" applyNumberFormat="1" applyFont="1" applyAlignment="1">
      <alignment horizontal="center" vertical="top"/>
    </xf>
    <xf numFmtId="164" fontId="5" fillId="0" borderId="0" xfId="2" applyNumberFormat="1" applyFont="1" applyFill="1" applyBorder="1" applyAlignment="1">
      <alignment vertical="top" wrapText="1"/>
    </xf>
    <xf numFmtId="164" fontId="5" fillId="0" borderId="0" xfId="10" applyNumberFormat="1" applyFont="1" applyAlignment="1">
      <alignment vertical="top" wrapText="1"/>
    </xf>
    <xf numFmtId="188" fontId="5" fillId="0" borderId="0" xfId="10" applyNumberFormat="1" applyFont="1" applyFill="1" applyBorder="1" applyAlignment="1">
      <alignment vertical="top"/>
    </xf>
    <xf numFmtId="189" fontId="5" fillId="0" borderId="0" xfId="10" applyNumberFormat="1" applyFont="1" applyFill="1" applyBorder="1" applyAlignment="1">
      <alignment vertical="top"/>
    </xf>
    <xf numFmtId="0" fontId="5" fillId="7" borderId="0" xfId="26" applyFont="1" applyFill="1" applyAlignment="1">
      <alignment horizontal="center" vertical="top"/>
    </xf>
    <xf numFmtId="164" fontId="5" fillId="7" borderId="0" xfId="18" applyNumberFormat="1" applyFont="1" applyFill="1" applyBorder="1" applyAlignment="1">
      <alignment vertical="top" wrapText="1"/>
    </xf>
    <xf numFmtId="164" fontId="5" fillId="0" borderId="0" xfId="9" applyNumberFormat="1" applyFont="1" applyAlignment="1">
      <alignment horizontal="left" wrapText="1"/>
    </xf>
    <xf numFmtId="164" fontId="5" fillId="0" borderId="0" xfId="9" applyNumberFormat="1" applyFont="1" applyAlignment="1">
      <alignment horizontal="left" vertical="top" wrapText="1"/>
    </xf>
    <xf numFmtId="165" fontId="58" fillId="0" borderId="0" xfId="10" applyNumberFormat="1" applyFont="1" applyFill="1" applyAlignment="1">
      <alignment vertical="top"/>
    </xf>
    <xf numFmtId="1" fontId="5" fillId="0" borderId="0" xfId="3" applyNumberFormat="1" applyFont="1" applyFill="1" applyAlignment="1">
      <alignment horizontal="center" vertical="top" wrapText="1"/>
    </xf>
    <xf numFmtId="9" fontId="51" fillId="0" borderId="0" xfId="10" applyNumberFormat="1" applyFont="1" applyFill="1" applyAlignment="1">
      <alignment vertical="top"/>
    </xf>
    <xf numFmtId="164" fontId="5" fillId="0" borderId="0" xfId="51" applyNumberFormat="1" applyFont="1" applyAlignment="1">
      <alignment vertical="top" wrapText="1"/>
    </xf>
    <xf numFmtId="165" fontId="51" fillId="7" borderId="0" xfId="10" applyNumberFormat="1" applyFont="1" applyFill="1" applyAlignment="1">
      <alignment vertical="top"/>
    </xf>
    <xf numFmtId="164" fontId="7" fillId="0" borderId="0" xfId="25" applyNumberFormat="1" applyFont="1" applyFill="1" applyAlignment="1">
      <alignment horizontal="center" vertical="top" wrapText="1"/>
    </xf>
    <xf numFmtId="164" fontId="5" fillId="0" borderId="7" xfId="11" applyNumberFormat="1" applyFont="1" applyFill="1" applyBorder="1" applyAlignment="1">
      <alignment horizontal="center" vertical="center" wrapText="1"/>
    </xf>
    <xf numFmtId="164" fontId="5" fillId="0" borderId="7" xfId="30" applyNumberFormat="1" applyFont="1" applyFill="1" applyBorder="1" applyAlignment="1">
      <alignment horizontal="center" vertical="center" wrapText="1"/>
    </xf>
    <xf numFmtId="164" fontId="5" fillId="0" borderId="0" xfId="30" applyNumberFormat="1" applyFont="1" applyFill="1" applyBorder="1" applyAlignment="1">
      <alignment horizontal="center" vertical="center" wrapText="1"/>
    </xf>
    <xf numFmtId="164" fontId="5" fillId="0" borderId="0" xfId="8" applyNumberFormat="1" applyFont="1" applyFill="1" applyBorder="1" applyAlignment="1">
      <alignment horizontal="center" vertical="center" wrapText="1"/>
    </xf>
    <xf numFmtId="164" fontId="5" fillId="0" borderId="0" xfId="11" applyNumberFormat="1" applyFont="1" applyFill="1" applyBorder="1" applyAlignment="1">
      <alignment horizontal="center" vertical="center" wrapText="1"/>
    </xf>
    <xf numFmtId="164" fontId="5" fillId="0" borderId="0" xfId="2" applyNumberFormat="1" applyFont="1" applyFill="1" applyBorder="1" applyAlignment="1">
      <alignment horizontal="right" vertical="top" wrapText="1"/>
    </xf>
    <xf numFmtId="164" fontId="5" fillId="0" borderId="0" xfId="11" applyNumberFormat="1" applyFont="1" applyFill="1" applyAlignment="1">
      <alignment horizontal="center" vertical="top" wrapText="1"/>
    </xf>
    <xf numFmtId="0" fontId="5" fillId="0" borderId="0" xfId="12" applyFont="1" applyFill="1" applyBorder="1" applyAlignment="1">
      <alignment horizontal="center" vertical="top" wrapText="1"/>
    </xf>
    <xf numFmtId="16" fontId="5" fillId="0" borderId="0" xfId="12" quotePrefix="1" applyNumberFormat="1" applyFont="1" applyFill="1" applyBorder="1" applyAlignment="1">
      <alignment horizontal="center" vertical="top" wrapText="1"/>
    </xf>
    <xf numFmtId="164" fontId="5" fillId="0" borderId="0" xfId="12" applyNumberFormat="1" applyFont="1" applyFill="1" applyBorder="1" applyAlignment="1">
      <alignment horizontal="right" vertical="top" wrapText="1"/>
    </xf>
    <xf numFmtId="165" fontId="5" fillId="0" borderId="0" xfId="3" applyNumberFormat="1" applyFont="1" applyFill="1" applyBorder="1" applyAlignment="1">
      <alignment vertical="top"/>
    </xf>
    <xf numFmtId="164" fontId="5" fillId="0" borderId="0" xfId="18" applyNumberFormat="1" applyFont="1" applyFill="1" applyBorder="1" applyAlignment="1">
      <alignment horizontal="right" vertical="top"/>
    </xf>
    <xf numFmtId="0" fontId="6" fillId="0" borderId="0" xfId="18" applyFont="1" applyFill="1" applyBorder="1" applyAlignment="1">
      <alignment horizontal="center" vertical="top" wrapText="1"/>
    </xf>
    <xf numFmtId="0" fontId="5" fillId="0" borderId="17" xfId="18" applyFont="1" applyFill="1" applyBorder="1" applyAlignment="1">
      <alignment horizontal="left" vertical="center" wrapText="1"/>
    </xf>
    <xf numFmtId="0" fontId="5" fillId="0" borderId="17" xfId="18" applyFont="1" applyFill="1" applyBorder="1" applyAlignment="1">
      <alignment horizontal="center" vertical="center"/>
    </xf>
    <xf numFmtId="0" fontId="5" fillId="0" borderId="17" xfId="18" applyFont="1" applyFill="1" applyBorder="1" applyAlignment="1">
      <alignment vertical="center"/>
    </xf>
    <xf numFmtId="17" fontId="5" fillId="0" borderId="17" xfId="18" applyNumberFormat="1" applyFont="1" applyFill="1" applyBorder="1" applyAlignment="1">
      <alignment horizontal="center" vertical="center" wrapText="1"/>
    </xf>
    <xf numFmtId="164" fontId="5" fillId="0" borderId="17" xfId="18" applyNumberFormat="1" applyFont="1" applyFill="1" applyBorder="1" applyAlignment="1">
      <alignment horizontal="right" vertical="center"/>
    </xf>
    <xf numFmtId="9" fontId="5" fillId="0" borderId="0" xfId="4" applyNumberFormat="1" applyFont="1" applyFill="1" applyAlignment="1">
      <alignment vertical="top" wrapText="1"/>
    </xf>
    <xf numFmtId="188" fontId="51" fillId="0" borderId="0" xfId="10" applyNumberFormat="1" applyFont="1" applyFill="1" applyAlignment="1">
      <alignment vertical="top"/>
    </xf>
    <xf numFmtId="0" fontId="5" fillId="8" borderId="0" xfId="26" applyFont="1" applyFill="1" applyAlignment="1">
      <alignment horizontal="center" vertical="top"/>
    </xf>
    <xf numFmtId="164" fontId="5" fillId="0" borderId="0" xfId="0" applyNumberFormat="1" applyFont="1" applyFill="1" applyAlignment="1">
      <alignment vertical="top" wrapText="1"/>
    </xf>
    <xf numFmtId="0" fontId="11" fillId="0" borderId="0" xfId="74" applyFont="1" applyFill="1" applyBorder="1" applyAlignment="1">
      <alignment vertical="top"/>
    </xf>
    <xf numFmtId="9" fontId="6" fillId="0" borderId="0" xfId="41" applyNumberFormat="1" applyFont="1" applyFill="1"/>
    <xf numFmtId="164" fontId="24" fillId="0" borderId="24" xfId="77" applyNumberFormat="1" applyFont="1" applyFill="1" applyBorder="1" applyAlignment="1" applyProtection="1">
      <alignment horizontal="center" vertical="center" wrapText="1"/>
    </xf>
    <xf numFmtId="164" fontId="24" fillId="0" borderId="28" xfId="77" applyNumberFormat="1" applyFont="1" applyFill="1" applyBorder="1" applyAlignment="1" applyProtection="1">
      <alignment horizontal="center" vertical="center" wrapText="1"/>
    </xf>
    <xf numFmtId="0" fontId="24" fillId="5" borderId="24" xfId="77" applyFont="1" applyFill="1" applyBorder="1" applyAlignment="1">
      <alignment horizontal="center" vertical="center" wrapText="1"/>
    </xf>
    <xf numFmtId="0" fontId="26" fillId="5" borderId="28" xfId="10" applyFill="1" applyBorder="1"/>
    <xf numFmtId="0" fontId="93" fillId="0" borderId="0" xfId="76" applyFont="1" applyFill="1" applyAlignment="1">
      <alignment horizontal="left" vertical="center"/>
    </xf>
    <xf numFmtId="0" fontId="5" fillId="0" borderId="0" xfId="76" applyFont="1" applyFill="1" applyAlignment="1">
      <alignment horizontal="left" vertical="center"/>
    </xf>
    <xf numFmtId="0" fontId="70" fillId="0" borderId="0" xfId="76" applyFont="1" applyFill="1" applyBorder="1" applyAlignment="1">
      <alignment horizontal="center"/>
    </xf>
    <xf numFmtId="178" fontId="91" fillId="0" borderId="0" xfId="76" applyNumberFormat="1" applyFont="1" applyFill="1" applyAlignment="1" applyProtection="1">
      <alignment horizontal="center" vertical="center"/>
    </xf>
    <xf numFmtId="178" fontId="91" fillId="0" borderId="0" xfId="76" applyNumberFormat="1" applyFont="1" applyFill="1" applyAlignment="1" applyProtection="1">
      <alignment horizontal="center" vertical="center" wrapText="1"/>
    </xf>
    <xf numFmtId="178" fontId="93" fillId="0" borderId="0" xfId="76" applyNumberFormat="1" applyFont="1" applyFill="1" applyBorder="1" applyAlignment="1" applyProtection="1">
      <alignment horizontal="right"/>
    </xf>
    <xf numFmtId="0" fontId="24" fillId="0" borderId="24" xfId="76" applyFont="1" applyFill="1" applyBorder="1" applyAlignment="1">
      <alignment horizontal="center" vertical="center"/>
    </xf>
    <xf numFmtId="0" fontId="24" fillId="0" borderId="28" xfId="76" applyFont="1" applyFill="1" applyBorder="1" applyAlignment="1">
      <alignment horizontal="center" vertical="center"/>
    </xf>
    <xf numFmtId="0" fontId="24" fillId="0" borderId="24" xfId="76" applyFont="1" applyFill="1" applyBorder="1" applyAlignment="1">
      <alignment horizontal="center" vertical="center" wrapText="1"/>
    </xf>
    <xf numFmtId="0" fontId="24" fillId="0" borderId="28" xfId="76" applyFont="1" applyFill="1" applyBorder="1" applyAlignment="1">
      <alignment horizontal="center" vertical="center" wrapText="1"/>
    </xf>
    <xf numFmtId="178" fontId="24" fillId="0" borderId="25" xfId="76" applyNumberFormat="1" applyFont="1" applyFill="1" applyBorder="1" applyAlignment="1" applyProtection="1">
      <alignment horizontal="center" vertical="center" wrapText="1"/>
    </xf>
    <xf numFmtId="178" fontId="24" fillId="0" borderId="26" xfId="76" applyNumberFormat="1" applyFont="1" applyFill="1" applyBorder="1" applyAlignment="1" applyProtection="1">
      <alignment horizontal="center" vertical="center" wrapText="1"/>
    </xf>
    <xf numFmtId="178" fontId="24" fillId="0" borderId="27" xfId="76" applyNumberFormat="1" applyFont="1" applyFill="1" applyBorder="1" applyAlignment="1" applyProtection="1">
      <alignment horizontal="center" vertical="center" wrapText="1"/>
    </xf>
    <xf numFmtId="164" fontId="24" fillId="0" borderId="25" xfId="77" applyNumberFormat="1" applyFont="1" applyFill="1" applyBorder="1" applyAlignment="1" applyProtection="1">
      <alignment horizontal="center" vertical="center" wrapText="1"/>
    </xf>
    <xf numFmtId="164" fontId="24" fillId="0" borderId="26" xfId="77" applyNumberFormat="1" applyFont="1" applyFill="1" applyBorder="1" applyAlignment="1" applyProtection="1">
      <alignment horizontal="center" vertical="center" wrapText="1"/>
    </xf>
    <xf numFmtId="164" fontId="24" fillId="0" borderId="27" xfId="77" applyNumberFormat="1" applyFont="1" applyFill="1" applyBorder="1" applyAlignment="1" applyProtection="1">
      <alignment horizontal="center" vertical="center" wrapText="1"/>
    </xf>
    <xf numFmtId="164" fontId="24" fillId="4" borderId="24" xfId="77" applyNumberFormat="1" applyFont="1" applyFill="1" applyBorder="1" applyAlignment="1" applyProtection="1">
      <alignment horizontal="center" vertical="center" wrapText="1"/>
    </xf>
    <xf numFmtId="164" fontId="24" fillId="4" borderId="28" xfId="77" applyNumberFormat="1" applyFont="1" applyFill="1" applyBorder="1" applyAlignment="1" applyProtection="1">
      <alignment horizontal="center" vertical="center" wrapText="1"/>
    </xf>
    <xf numFmtId="178" fontId="5" fillId="2" borderId="8" xfId="74" applyNumberFormat="1" applyFont="1" applyFill="1" applyBorder="1" applyAlignment="1" applyProtection="1">
      <alignment horizontal="center" vertical="center"/>
    </xf>
    <xf numFmtId="178" fontId="5" fillId="2" borderId="9" xfId="74" applyNumberFormat="1" applyFont="1" applyFill="1" applyBorder="1" applyAlignment="1" applyProtection="1">
      <alignment horizontal="center" vertical="center"/>
    </xf>
    <xf numFmtId="0" fontId="86" fillId="0" borderId="0" xfId="27" applyFont="1" applyFill="1" applyBorder="1" applyAlignment="1">
      <alignment horizontal="center"/>
    </xf>
    <xf numFmtId="0" fontId="70" fillId="0" borderId="0" xfId="27" applyFont="1" applyFill="1" applyBorder="1" applyAlignment="1">
      <alignment horizontal="center"/>
    </xf>
    <xf numFmtId="178" fontId="6" fillId="0" borderId="3" xfId="27" applyNumberFormat="1" applyFont="1" applyBorder="1" applyAlignment="1" applyProtection="1">
      <alignment horizontal="center" vertical="center" wrapText="1"/>
    </xf>
    <xf numFmtId="178" fontId="6" fillId="0" borderId="5" xfId="27" applyNumberFormat="1" applyFont="1" applyBorder="1" applyAlignment="1" applyProtection="1">
      <alignment horizontal="center" vertical="center" wrapText="1"/>
    </xf>
    <xf numFmtId="178" fontId="5" fillId="0" borderId="2" xfId="27" applyNumberFormat="1" applyFont="1" applyBorder="1" applyAlignment="1" applyProtection="1">
      <alignment horizontal="center" vertical="center"/>
    </xf>
    <xf numFmtId="178" fontId="5" fillId="0" borderId="6" xfId="27" applyNumberFormat="1" applyFont="1" applyBorder="1" applyAlignment="1" applyProtection="1">
      <alignment horizontal="center" vertical="center"/>
    </xf>
    <xf numFmtId="178" fontId="5" fillId="0" borderId="10" xfId="27" applyNumberFormat="1" applyFont="1" applyBorder="1" applyAlignment="1" applyProtection="1">
      <alignment horizontal="center" vertical="center" wrapText="1"/>
    </xf>
    <xf numFmtId="178" fontId="5" fillId="0" borderId="8" xfId="27" applyNumberFormat="1" applyFont="1" applyBorder="1" applyAlignment="1" applyProtection="1">
      <alignment horizontal="center" vertical="center" wrapText="1"/>
    </xf>
    <xf numFmtId="178" fontId="5" fillId="0" borderId="9" xfId="27" applyNumberFormat="1" applyFont="1" applyBorder="1" applyAlignment="1" applyProtection="1">
      <alignment horizontal="center" vertical="center" wrapText="1"/>
    </xf>
    <xf numFmtId="178" fontId="5" fillId="0" borderId="8" xfId="27" applyNumberFormat="1" applyFont="1" applyBorder="1" applyAlignment="1" applyProtection="1">
      <alignment horizontal="center" vertical="center"/>
    </xf>
    <xf numFmtId="178" fontId="5" fillId="0" borderId="10" xfId="27" applyNumberFormat="1" applyFont="1" applyBorder="1" applyAlignment="1" applyProtection="1">
      <alignment horizontal="center" vertical="center"/>
    </xf>
    <xf numFmtId="178" fontId="5" fillId="0" borderId="9" xfId="27" applyNumberFormat="1" applyFont="1" applyBorder="1" applyAlignment="1" applyProtection="1">
      <alignment horizontal="center" vertical="center"/>
    </xf>
    <xf numFmtId="178" fontId="5" fillId="0" borderId="7" xfId="27" applyNumberFormat="1" applyFont="1" applyBorder="1" applyAlignment="1" applyProtection="1">
      <alignment horizontal="center" vertical="center"/>
    </xf>
    <xf numFmtId="178" fontId="5" fillId="0" borderId="2" xfId="74" applyNumberFormat="1" applyFont="1" applyBorder="1" applyAlignment="1" applyProtection="1">
      <alignment horizontal="center" vertical="center" wrapText="1"/>
    </xf>
    <xf numFmtId="178" fontId="5" fillId="0" borderId="6" xfId="74" applyNumberFormat="1" applyFont="1" applyBorder="1" applyAlignment="1" applyProtection="1">
      <alignment horizontal="center" vertical="center" wrapText="1"/>
    </xf>
    <xf numFmtId="178" fontId="5" fillId="0" borderId="7" xfId="74" applyNumberFormat="1" applyFont="1" applyBorder="1" applyAlignment="1" applyProtection="1">
      <alignment horizontal="center" vertical="center"/>
    </xf>
    <xf numFmtId="178" fontId="5" fillId="0" borderId="7" xfId="74" applyNumberFormat="1" applyFont="1" applyBorder="1" applyAlignment="1" applyProtection="1">
      <alignment horizontal="center" vertical="center" wrapText="1"/>
    </xf>
    <xf numFmtId="0" fontId="5" fillId="0" borderId="7" xfId="10" applyFont="1" applyFill="1" applyBorder="1" applyAlignment="1">
      <alignment horizontal="center" vertical="center" wrapText="1"/>
    </xf>
    <xf numFmtId="0" fontId="5" fillId="0" borderId="3" xfId="71" applyFont="1" applyBorder="1" applyAlignment="1">
      <alignment horizontal="center" vertical="center" wrapText="1"/>
    </xf>
    <xf numFmtId="0" fontId="5" fillId="0" borderId="11" xfId="71" applyFont="1" applyBorder="1" applyAlignment="1">
      <alignment horizontal="center" vertical="center" wrapText="1"/>
    </xf>
    <xf numFmtId="0" fontId="5" fillId="0" borderId="5" xfId="71" applyFont="1" applyBorder="1" applyAlignment="1">
      <alignment horizontal="center" vertical="center" wrapText="1"/>
    </xf>
    <xf numFmtId="0" fontId="5" fillId="0" borderId="13" xfId="71" applyFont="1" applyBorder="1" applyAlignment="1">
      <alignment horizontal="center" vertical="center" wrapText="1"/>
    </xf>
    <xf numFmtId="0" fontId="5" fillId="0" borderId="12" xfId="71" applyFont="1" applyBorder="1" applyAlignment="1">
      <alignment horizontal="center" vertical="center"/>
    </xf>
    <xf numFmtId="0" fontId="5" fillId="0" borderId="11" xfId="71" applyFont="1" applyBorder="1" applyAlignment="1">
      <alignment horizontal="center" vertical="center"/>
    </xf>
    <xf numFmtId="0" fontId="5" fillId="0" borderId="1" xfId="71" applyFont="1" applyBorder="1" applyAlignment="1">
      <alignment horizontal="center" vertical="center"/>
    </xf>
    <xf numFmtId="0" fontId="5" fillId="0" borderId="13" xfId="71" applyFont="1" applyBorder="1" applyAlignment="1">
      <alignment horizontal="center" vertical="center"/>
    </xf>
    <xf numFmtId="0" fontId="5" fillId="0" borderId="7" xfId="10" applyFont="1" applyFill="1" applyBorder="1" applyAlignment="1">
      <alignment horizontal="center" vertical="center"/>
    </xf>
    <xf numFmtId="0" fontId="13" fillId="0" borderId="3"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2"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3" xfId="0" applyFont="1" applyFill="1" applyBorder="1" applyAlignment="1">
      <alignment horizontal="center" vertical="center"/>
    </xf>
    <xf numFmtId="0" fontId="14" fillId="0" borderId="0" xfId="0" applyFont="1" applyAlignment="1">
      <alignment horizontal="center" vertical="top" wrapText="1"/>
    </xf>
    <xf numFmtId="0" fontId="15" fillId="0" borderId="0" xfId="0" applyFont="1" applyAlignment="1">
      <alignment horizontal="center" vertical="top" wrapText="1"/>
    </xf>
    <xf numFmtId="0" fontId="13" fillId="0" borderId="2"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3" xfId="71" applyFont="1" applyBorder="1" applyAlignment="1">
      <alignment horizontal="center" vertical="center"/>
    </xf>
    <xf numFmtId="0" fontId="23" fillId="0" borderId="0" xfId="4" applyFont="1" applyAlignment="1">
      <alignment horizontal="center" vertical="top" wrapText="1"/>
    </xf>
    <xf numFmtId="0" fontId="24" fillId="0" borderId="0" xfId="4" applyFont="1" applyAlignment="1">
      <alignment horizontal="center" vertical="top" wrapText="1"/>
    </xf>
    <xf numFmtId="0" fontId="5" fillId="0" borderId="2" xfId="4" applyFont="1" applyBorder="1" applyAlignment="1">
      <alignment horizontal="center" vertical="center" wrapText="1"/>
    </xf>
    <xf numFmtId="0" fontId="5" fillId="0" borderId="4" xfId="4" applyFont="1" applyBorder="1" applyAlignment="1">
      <alignment horizontal="center" vertical="center" wrapText="1"/>
    </xf>
    <xf numFmtId="0" fontId="5" fillId="0" borderId="6" xfId="4" applyFont="1" applyBorder="1" applyAlignment="1">
      <alignment horizontal="center" vertical="center" wrapText="1"/>
    </xf>
    <xf numFmtId="0" fontId="16" fillId="0" borderId="2"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6" xfId="4" applyFont="1" applyBorder="1" applyAlignment="1">
      <alignment horizontal="center" vertical="center" wrapText="1"/>
    </xf>
    <xf numFmtId="0" fontId="5" fillId="0" borderId="3" xfId="4" applyFont="1" applyBorder="1" applyAlignment="1">
      <alignment horizontal="center" vertical="center" wrapText="1"/>
    </xf>
    <xf numFmtId="0" fontId="5" fillId="0" borderId="11" xfId="4" applyFont="1" applyBorder="1" applyAlignment="1">
      <alignment horizontal="center" vertical="center" wrapText="1"/>
    </xf>
    <xf numFmtId="0" fontId="5" fillId="0" borderId="5" xfId="4" applyFont="1" applyBorder="1" applyAlignment="1">
      <alignment horizontal="center" vertical="center" wrapText="1"/>
    </xf>
    <xf numFmtId="0" fontId="5" fillId="0" borderId="13" xfId="4" applyFont="1" applyBorder="1" applyAlignment="1">
      <alignment horizontal="center" vertical="center" wrapText="1"/>
    </xf>
    <xf numFmtId="0" fontId="5" fillId="0" borderId="3" xfId="4" applyFont="1" applyBorder="1" applyAlignment="1">
      <alignment horizontal="center" vertical="center"/>
    </xf>
    <xf numFmtId="0" fontId="5" fillId="0" borderId="12" xfId="4" applyFont="1" applyBorder="1" applyAlignment="1">
      <alignment horizontal="center" vertical="center"/>
    </xf>
    <xf numFmtId="0" fontId="5" fillId="0" borderId="11" xfId="4" applyFont="1" applyBorder="1" applyAlignment="1">
      <alignment horizontal="center" vertical="center"/>
    </xf>
    <xf numFmtId="0" fontId="5" fillId="0" borderId="5" xfId="4" applyFont="1" applyBorder="1" applyAlignment="1">
      <alignment horizontal="center" vertical="center"/>
    </xf>
    <xf numFmtId="0" fontId="5" fillId="0" borderId="1" xfId="4" applyFont="1" applyBorder="1" applyAlignment="1">
      <alignment horizontal="center" vertical="center"/>
    </xf>
    <xf numFmtId="0" fontId="5" fillId="0" borderId="13" xfId="4" applyFont="1" applyBorder="1" applyAlignment="1">
      <alignment horizontal="center" vertical="center"/>
    </xf>
    <xf numFmtId="0" fontId="25" fillId="0" borderId="0" xfId="4" applyFont="1" applyAlignment="1">
      <alignment horizontal="center" vertical="top" wrapText="1"/>
    </xf>
    <xf numFmtId="0" fontId="5" fillId="0" borderId="2" xfId="7" applyFont="1" applyBorder="1" applyAlignment="1">
      <alignment horizontal="center" vertical="center" wrapText="1"/>
    </xf>
    <xf numFmtId="0" fontId="5" fillId="0" borderId="4" xfId="7" applyFont="1" applyBorder="1" applyAlignment="1">
      <alignment horizontal="center" vertical="center" wrapText="1"/>
    </xf>
    <xf numFmtId="0" fontId="5" fillId="0" borderId="6" xfId="7" applyFont="1" applyBorder="1" applyAlignment="1">
      <alignment horizontal="center" vertical="center" wrapText="1"/>
    </xf>
    <xf numFmtId="0" fontId="5" fillId="0" borderId="14" xfId="4" applyFont="1" applyBorder="1" applyAlignment="1">
      <alignment horizontal="center" vertical="center" wrapText="1"/>
    </xf>
    <xf numFmtId="0" fontId="7" fillId="0" borderId="10" xfId="4" applyNumberFormat="1" applyFont="1" applyFill="1" applyBorder="1" applyAlignment="1">
      <alignment horizontal="left" vertical="center"/>
    </xf>
    <xf numFmtId="0" fontId="7" fillId="0" borderId="1" xfId="4" applyNumberFormat="1" applyFont="1" applyFill="1" applyBorder="1" applyAlignment="1">
      <alignment horizontal="left" vertical="center"/>
    </xf>
    <xf numFmtId="0" fontId="33" fillId="0" borderId="0" xfId="4" applyFont="1" applyFill="1" applyAlignment="1">
      <alignment horizontal="center"/>
    </xf>
    <xf numFmtId="0" fontId="14" fillId="0" borderId="0" xfId="4" applyFont="1" applyFill="1" applyBorder="1" applyAlignment="1">
      <alignment horizontal="center" vertical="top" wrapText="1"/>
    </xf>
    <xf numFmtId="0" fontId="15" fillId="0" borderId="0" xfId="4" applyFont="1" applyFill="1" applyBorder="1" applyAlignment="1">
      <alignment horizontal="center" vertical="top" wrapText="1"/>
    </xf>
    <xf numFmtId="0" fontId="23" fillId="0" borderId="0" xfId="4" applyFont="1" applyFill="1" applyAlignment="1">
      <alignment horizontal="center" vertical="top" wrapText="1"/>
    </xf>
    <xf numFmtId="0" fontId="24" fillId="0" borderId="0" xfId="4" applyFont="1" applyFill="1" applyAlignment="1">
      <alignment horizontal="center" vertical="top" wrapText="1"/>
    </xf>
    <xf numFmtId="0" fontId="5" fillId="0" borderId="2" xfId="4" applyFont="1" applyFill="1" applyBorder="1" applyAlignment="1">
      <alignment horizontal="center" vertical="center" wrapText="1"/>
    </xf>
    <xf numFmtId="0" fontId="5" fillId="0" borderId="4" xfId="4" applyFont="1" applyFill="1" applyBorder="1" applyAlignment="1">
      <alignment horizontal="center" vertical="center" wrapText="1"/>
    </xf>
    <xf numFmtId="0" fontId="5" fillId="0" borderId="6" xfId="4" applyFont="1" applyFill="1" applyBorder="1" applyAlignment="1">
      <alignment horizontal="center" vertical="center" wrapText="1"/>
    </xf>
    <xf numFmtId="0" fontId="16" fillId="0" borderId="2" xfId="4" applyFont="1" applyFill="1" applyBorder="1" applyAlignment="1">
      <alignment horizontal="center" vertical="center" wrapText="1"/>
    </xf>
    <xf numFmtId="0" fontId="16" fillId="0" borderId="4" xfId="4" applyFont="1" applyFill="1" applyBorder="1" applyAlignment="1">
      <alignment horizontal="center" vertical="center" wrapText="1"/>
    </xf>
    <xf numFmtId="0" fontId="16" fillId="0" borderId="6" xfId="4" applyFont="1" applyFill="1" applyBorder="1" applyAlignment="1">
      <alignment horizontal="center" vertical="center" wrapText="1"/>
    </xf>
    <xf numFmtId="0" fontId="5" fillId="0" borderId="3" xfId="4" applyFont="1" applyFill="1" applyBorder="1" applyAlignment="1">
      <alignment horizontal="center" vertical="center" wrapText="1"/>
    </xf>
    <xf numFmtId="0" fontId="5" fillId="0" borderId="11" xfId="4" applyFont="1" applyFill="1" applyBorder="1" applyAlignment="1">
      <alignment horizontal="center" vertical="center" wrapText="1"/>
    </xf>
    <xf numFmtId="0" fontId="5" fillId="0" borderId="5" xfId="4" applyFont="1" applyFill="1" applyBorder="1" applyAlignment="1">
      <alignment horizontal="center" vertical="center" wrapText="1"/>
    </xf>
    <xf numFmtId="0" fontId="5" fillId="0" borderId="13" xfId="4" applyFont="1" applyFill="1" applyBorder="1" applyAlignment="1">
      <alignment horizontal="center" vertical="center" wrapText="1"/>
    </xf>
    <xf numFmtId="0" fontId="5" fillId="0" borderId="14" xfId="4" applyFont="1" applyFill="1" applyBorder="1" applyAlignment="1">
      <alignment horizontal="center" vertical="center" wrapText="1"/>
    </xf>
    <xf numFmtId="166" fontId="5" fillId="0" borderId="12" xfId="4" applyNumberFormat="1" applyFont="1" applyFill="1" applyBorder="1" applyAlignment="1">
      <alignment horizontal="center" vertical="center"/>
    </xf>
    <xf numFmtId="166" fontId="5" fillId="0" borderId="11" xfId="4" applyNumberFormat="1" applyFont="1" applyFill="1" applyBorder="1" applyAlignment="1">
      <alignment horizontal="center" vertical="center"/>
    </xf>
    <xf numFmtId="166" fontId="5" fillId="0" borderId="1" xfId="4" applyNumberFormat="1" applyFont="1" applyFill="1" applyBorder="1" applyAlignment="1">
      <alignment horizontal="center" vertical="center"/>
    </xf>
    <xf numFmtId="166" fontId="5" fillId="0" borderId="13" xfId="4" applyNumberFormat="1" applyFont="1" applyFill="1" applyBorder="1" applyAlignment="1">
      <alignment horizontal="center" vertical="center"/>
    </xf>
    <xf numFmtId="0" fontId="23" fillId="0" borderId="0" xfId="9" applyFont="1" applyFill="1" applyAlignment="1">
      <alignment horizontal="center"/>
    </xf>
    <xf numFmtId="0" fontId="24" fillId="0" borderId="0" xfId="9" applyFont="1" applyFill="1" applyAlignment="1">
      <alignment horizontal="center" vertical="top"/>
    </xf>
    <xf numFmtId="0" fontId="23" fillId="0" borderId="0" xfId="20" applyFont="1" applyBorder="1" applyAlignment="1">
      <alignment horizontal="center" vertical="center"/>
    </xf>
    <xf numFmtId="0" fontId="24" fillId="0" borderId="0" xfId="20" applyFont="1" applyBorder="1" applyAlignment="1">
      <alignment horizontal="center" vertical="center"/>
    </xf>
    <xf numFmtId="0" fontId="7" fillId="0" borderId="2" xfId="20" applyFont="1" applyBorder="1" applyAlignment="1">
      <alignment horizontal="center" vertical="center" wrapText="1"/>
    </xf>
    <xf numFmtId="0" fontId="7" fillId="0" borderId="4" xfId="20" applyFont="1" applyBorder="1" applyAlignment="1">
      <alignment horizontal="center" vertical="center" wrapText="1"/>
    </xf>
    <xf numFmtId="0" fontId="7" fillId="0" borderId="6" xfId="20" applyFont="1" applyBorder="1" applyAlignment="1">
      <alignment horizontal="center" vertical="center" wrapText="1"/>
    </xf>
    <xf numFmtId="0" fontId="29" fillId="0" borderId="2" xfId="20" applyFont="1" applyBorder="1" applyAlignment="1">
      <alignment horizontal="center" vertical="center" wrapText="1"/>
    </xf>
    <xf numFmtId="0" fontId="29" fillId="0" borderId="4" xfId="20" applyFont="1" applyBorder="1" applyAlignment="1">
      <alignment horizontal="center" vertical="center" wrapText="1"/>
    </xf>
    <xf numFmtId="0" fontId="29" fillId="0" borderId="6" xfId="20" applyFont="1" applyBorder="1" applyAlignment="1">
      <alignment horizontal="center" vertical="center" wrapText="1"/>
    </xf>
    <xf numFmtId="0" fontId="7" fillId="0" borderId="3" xfId="20" applyFont="1" applyBorder="1" applyAlignment="1">
      <alignment horizontal="center" vertical="center" wrapText="1"/>
    </xf>
    <xf numFmtId="0" fontId="7" fillId="0" borderId="11" xfId="20" applyFont="1" applyBorder="1" applyAlignment="1">
      <alignment horizontal="center" vertical="center" wrapText="1"/>
    </xf>
    <xf numFmtId="0" fontId="7" fillId="0" borderId="5" xfId="20" applyFont="1" applyBorder="1" applyAlignment="1">
      <alignment horizontal="center" vertical="center" wrapText="1"/>
    </xf>
    <xf numFmtId="0" fontId="7" fillId="0" borderId="13" xfId="20" applyFont="1" applyBorder="1" applyAlignment="1">
      <alignment horizontal="center" vertical="center" wrapText="1"/>
    </xf>
    <xf numFmtId="0" fontId="7" fillId="0" borderId="3" xfId="20" applyFont="1" applyBorder="1" applyAlignment="1">
      <alignment horizontal="center" vertical="top" wrapText="1"/>
    </xf>
    <xf numFmtId="0" fontId="7" fillId="0" borderId="14" xfId="20" applyFont="1" applyBorder="1" applyAlignment="1">
      <alignment horizontal="center" vertical="top" wrapText="1"/>
    </xf>
    <xf numFmtId="0" fontId="7" fillId="0" borderId="5" xfId="20" applyFont="1" applyBorder="1" applyAlignment="1">
      <alignment horizontal="center" vertical="top" wrapText="1"/>
    </xf>
    <xf numFmtId="0" fontId="7" fillId="0" borderId="12" xfId="20" applyFont="1" applyBorder="1" applyAlignment="1">
      <alignment horizontal="center" vertical="center"/>
    </xf>
    <xf numFmtId="0" fontId="7" fillId="0" borderId="11" xfId="20" applyFont="1" applyBorder="1" applyAlignment="1">
      <alignment horizontal="center" vertical="center"/>
    </xf>
    <xf numFmtId="0" fontId="7" fillId="0" borderId="1" xfId="20" applyFont="1" applyBorder="1" applyAlignment="1">
      <alignment horizontal="center" vertical="center"/>
    </xf>
    <xf numFmtId="0" fontId="7" fillId="0" borderId="13" xfId="20" applyFont="1" applyBorder="1" applyAlignment="1">
      <alignment horizontal="center" vertical="center"/>
    </xf>
    <xf numFmtId="0" fontId="14" fillId="0" borderId="0" xfId="4" applyFont="1" applyAlignment="1">
      <alignment horizontal="center" vertical="top" wrapText="1"/>
    </xf>
    <xf numFmtId="0" fontId="15" fillId="0" borderId="0" xfId="4" applyFont="1" applyAlignment="1">
      <alignment horizontal="center" vertical="top" wrapText="1"/>
    </xf>
    <xf numFmtId="0" fontId="47" fillId="0" borderId="0" xfId="4" applyFont="1" applyAlignment="1">
      <alignment horizontal="center" vertical="top" wrapText="1"/>
    </xf>
    <xf numFmtId="0" fontId="23" fillId="0" borderId="0" xfId="20" applyFont="1" applyAlignment="1">
      <alignment horizontal="center" vertical="center"/>
    </xf>
    <xf numFmtId="0" fontId="24" fillId="0" borderId="0" xfId="20" applyFont="1" applyAlignment="1">
      <alignment horizontal="center" vertical="center"/>
    </xf>
    <xf numFmtId="0" fontId="16" fillId="0" borderId="2" xfId="7" applyFont="1" applyBorder="1" applyAlignment="1">
      <alignment horizontal="center" vertical="center" wrapText="1"/>
    </xf>
    <xf numFmtId="0" fontId="16" fillId="0" borderId="4" xfId="7" applyFont="1" applyBorder="1" applyAlignment="1">
      <alignment horizontal="center" vertical="center" wrapText="1"/>
    </xf>
    <xf numFmtId="0" fontId="16" fillId="0" borderId="6" xfId="7" applyFont="1" applyBorder="1" applyAlignment="1">
      <alignment horizontal="center" vertical="center" wrapText="1"/>
    </xf>
    <xf numFmtId="164" fontId="5" fillId="0" borderId="2" xfId="7" applyNumberFormat="1" applyFont="1" applyBorder="1" applyAlignment="1">
      <alignment horizontal="center" vertical="center" wrapText="1"/>
    </xf>
    <xf numFmtId="164" fontId="5" fillId="0" borderId="4" xfId="7" applyNumberFormat="1" applyFont="1" applyBorder="1" applyAlignment="1">
      <alignment horizontal="center" vertical="center" wrapText="1"/>
    </xf>
    <xf numFmtId="164" fontId="5" fillId="0" borderId="6" xfId="7" applyNumberFormat="1" applyFont="1" applyBorder="1" applyAlignment="1">
      <alignment horizontal="center" vertical="center" wrapText="1"/>
    </xf>
    <xf numFmtId="0" fontId="5" fillId="0" borderId="2" xfId="20" applyFont="1" applyBorder="1" applyAlignment="1">
      <alignment horizontal="center" vertical="center" wrapText="1"/>
    </xf>
    <xf numFmtId="0" fontId="5" fillId="0" borderId="4" xfId="20" applyFont="1" applyBorder="1" applyAlignment="1">
      <alignment horizontal="center" vertical="center" wrapText="1"/>
    </xf>
    <xf numFmtId="0" fontId="5" fillId="0" borderId="6" xfId="20" applyFont="1" applyBorder="1" applyAlignment="1">
      <alignment horizontal="center" vertical="center" wrapText="1"/>
    </xf>
    <xf numFmtId="0" fontId="5" fillId="0" borderId="3" xfId="20" applyFont="1" applyBorder="1" applyAlignment="1">
      <alignment horizontal="center" vertical="center" wrapText="1"/>
    </xf>
    <xf numFmtId="0" fontId="5" fillId="0" borderId="11" xfId="20" applyFont="1" applyBorder="1" applyAlignment="1">
      <alignment horizontal="center" vertical="center" wrapText="1"/>
    </xf>
    <xf numFmtId="0" fontId="5" fillId="0" borderId="5" xfId="20" applyFont="1" applyBorder="1" applyAlignment="1">
      <alignment horizontal="center" vertical="center" wrapText="1"/>
    </xf>
    <xf numFmtId="0" fontId="5" fillId="0" borderId="13" xfId="20" applyFont="1" applyBorder="1" applyAlignment="1">
      <alignment horizontal="center" vertical="center" wrapText="1"/>
    </xf>
    <xf numFmtId="0" fontId="5" fillId="0" borderId="14" xfId="20" applyFont="1" applyBorder="1" applyAlignment="1">
      <alignment horizontal="center" vertical="center" wrapText="1"/>
    </xf>
    <xf numFmtId="0" fontId="5" fillId="0" borderId="12" xfId="20" applyFont="1" applyBorder="1" applyAlignment="1">
      <alignment horizontal="center" vertical="center"/>
    </xf>
    <xf numFmtId="0" fontId="5" fillId="0" borderId="11" xfId="20" applyFont="1" applyBorder="1" applyAlignment="1">
      <alignment horizontal="center" vertical="center"/>
    </xf>
    <xf numFmtId="0" fontId="5" fillId="0" borderId="1" xfId="20" applyFont="1" applyBorder="1" applyAlignment="1">
      <alignment horizontal="center" vertical="center"/>
    </xf>
    <xf numFmtId="0" fontId="5" fillId="0" borderId="13" xfId="20" applyFont="1" applyBorder="1" applyAlignment="1">
      <alignment horizontal="center" vertical="center"/>
    </xf>
    <xf numFmtId="0" fontId="23" fillId="0" borderId="0" xfId="0" applyFont="1" applyAlignment="1">
      <alignment horizontal="center" vertical="top" wrapText="1"/>
    </xf>
    <xf numFmtId="0" fontId="24" fillId="0" borderId="0" xfId="0" applyFont="1" applyAlignment="1">
      <alignment horizontal="center" vertical="top"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6"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xf>
    <xf numFmtId="0" fontId="5" fillId="0" borderId="11" xfId="0" applyFont="1" applyBorder="1" applyAlignment="1">
      <alignment horizontal="center" vertical="center"/>
    </xf>
    <xf numFmtId="0" fontId="5" fillId="0" borderId="1" xfId="0" applyFont="1" applyBorder="1" applyAlignment="1">
      <alignment horizontal="center" vertical="center"/>
    </xf>
    <xf numFmtId="0" fontId="5" fillId="0" borderId="13" xfId="0" applyFont="1" applyBorder="1" applyAlignment="1">
      <alignment horizontal="center" vertical="center"/>
    </xf>
    <xf numFmtId="0" fontId="23" fillId="0" borderId="0" xfId="10" applyFont="1" applyFill="1" applyAlignment="1">
      <alignment horizontal="center" vertical="center"/>
    </xf>
    <xf numFmtId="0" fontId="5" fillId="0" borderId="2" xfId="10" applyFont="1" applyFill="1" applyBorder="1" applyAlignment="1">
      <alignment horizontal="center" vertical="center" wrapText="1"/>
    </xf>
    <xf numFmtId="0" fontId="5" fillId="0" borderId="4" xfId="10" applyFont="1" applyFill="1" applyBorder="1" applyAlignment="1">
      <alignment horizontal="center" vertical="center" wrapText="1"/>
    </xf>
    <xf numFmtId="0" fontId="5" fillId="0" borderId="6" xfId="10" applyFont="1" applyFill="1" applyBorder="1" applyAlignment="1">
      <alignment horizontal="center" vertical="center" wrapText="1"/>
    </xf>
    <xf numFmtId="0" fontId="16" fillId="0" borderId="2" xfId="10" applyFont="1" applyFill="1" applyBorder="1" applyAlignment="1">
      <alignment horizontal="center" vertical="center" wrapText="1"/>
    </xf>
    <xf numFmtId="0" fontId="16" fillId="0" borderId="4" xfId="10" applyFont="1" applyFill="1" applyBorder="1" applyAlignment="1">
      <alignment horizontal="center" vertical="center" wrapText="1"/>
    </xf>
    <xf numFmtId="0" fontId="16" fillId="0" borderId="6" xfId="10" applyFont="1" applyFill="1" applyBorder="1" applyAlignment="1">
      <alignment horizontal="center" vertical="center" wrapText="1"/>
    </xf>
    <xf numFmtId="0" fontId="5" fillId="0" borderId="3" xfId="10" applyFont="1" applyFill="1" applyBorder="1" applyAlignment="1">
      <alignment horizontal="center" vertical="center" wrapText="1"/>
    </xf>
    <xf numFmtId="0" fontId="5" fillId="0" borderId="11" xfId="10" applyFont="1" applyFill="1" applyBorder="1" applyAlignment="1">
      <alignment horizontal="center" vertical="center" wrapText="1"/>
    </xf>
    <xf numFmtId="0" fontId="5" fillId="0" borderId="5" xfId="10" applyFont="1" applyFill="1" applyBorder="1" applyAlignment="1">
      <alignment horizontal="center" vertical="center" wrapText="1"/>
    </xf>
    <xf numFmtId="0" fontId="5" fillId="0" borderId="13" xfId="10" applyFont="1" applyFill="1" applyBorder="1" applyAlignment="1">
      <alignment horizontal="center" vertical="center" wrapText="1"/>
    </xf>
    <xf numFmtId="0" fontId="5" fillId="0" borderId="14" xfId="10" applyFont="1" applyFill="1" applyBorder="1" applyAlignment="1">
      <alignment horizontal="center" vertical="center" wrapText="1"/>
    </xf>
    <xf numFmtId="0" fontId="5" fillId="0" borderId="3" xfId="10" applyFont="1" applyFill="1" applyBorder="1" applyAlignment="1">
      <alignment horizontal="center" vertical="center"/>
    </xf>
    <xf numFmtId="0" fontId="5" fillId="0" borderId="12" xfId="10" applyFont="1" applyFill="1" applyBorder="1" applyAlignment="1">
      <alignment horizontal="center" vertical="center"/>
    </xf>
    <xf numFmtId="0" fontId="5" fillId="0" borderId="11" xfId="10" applyFont="1" applyFill="1" applyBorder="1" applyAlignment="1">
      <alignment horizontal="center" vertical="center"/>
    </xf>
    <xf numFmtId="0" fontId="5" fillId="0" borderId="5" xfId="10" applyFont="1" applyFill="1" applyBorder="1" applyAlignment="1">
      <alignment horizontal="center" vertical="center"/>
    </xf>
    <xf numFmtId="0" fontId="5" fillId="0" borderId="1" xfId="10" applyFont="1" applyFill="1" applyBorder="1" applyAlignment="1">
      <alignment horizontal="center" vertical="center"/>
    </xf>
    <xf numFmtId="0" fontId="5" fillId="0" borderId="13" xfId="10" applyFont="1" applyFill="1" applyBorder="1" applyAlignment="1">
      <alignment horizontal="center" vertical="center"/>
    </xf>
    <xf numFmtId="0" fontId="16" fillId="0" borderId="2" xfId="20" applyFont="1" applyBorder="1" applyAlignment="1">
      <alignment horizontal="center" vertical="center" wrapText="1"/>
    </xf>
    <xf numFmtId="0" fontId="16" fillId="0" borderId="4" xfId="20" applyFont="1" applyBorder="1" applyAlignment="1">
      <alignment horizontal="center" vertical="center" wrapText="1"/>
    </xf>
    <xf numFmtId="0" fontId="16" fillId="0" borderId="6" xfId="20" applyFont="1" applyBorder="1" applyAlignment="1">
      <alignment horizontal="center" vertical="center" wrapText="1"/>
    </xf>
    <xf numFmtId="0" fontId="5" fillId="0" borderId="2" xfId="17" applyFont="1" applyBorder="1" applyAlignment="1">
      <alignment horizontal="center" vertical="center" wrapText="1"/>
    </xf>
    <xf numFmtId="0" fontId="5" fillId="0" borderId="4" xfId="17" applyFont="1" applyBorder="1" applyAlignment="1">
      <alignment horizontal="center" vertical="center" wrapText="1"/>
    </xf>
    <xf numFmtId="0" fontId="5" fillId="0" borderId="6" xfId="17" applyFont="1" applyBorder="1" applyAlignment="1">
      <alignment horizontal="center" vertical="center" wrapText="1"/>
    </xf>
    <xf numFmtId="0" fontId="5" fillId="0" borderId="3" xfId="17" applyFont="1" applyBorder="1" applyAlignment="1">
      <alignment horizontal="center" vertical="center" wrapText="1"/>
    </xf>
    <xf numFmtId="0" fontId="5" fillId="0" borderId="11" xfId="17" applyFont="1" applyBorder="1" applyAlignment="1">
      <alignment horizontal="center" vertical="center" wrapText="1"/>
    </xf>
    <xf numFmtId="0" fontId="5" fillId="0" borderId="5" xfId="17" applyFont="1" applyBorder="1" applyAlignment="1">
      <alignment horizontal="center" vertical="center" wrapText="1"/>
    </xf>
    <xf numFmtId="0" fontId="5" fillId="0" borderId="13" xfId="17" applyFont="1" applyBorder="1" applyAlignment="1">
      <alignment horizontal="center" vertical="center" wrapText="1"/>
    </xf>
    <xf numFmtId="0" fontId="5" fillId="0" borderId="14" xfId="17" applyFont="1" applyBorder="1" applyAlignment="1">
      <alignment horizontal="center" vertical="center" wrapText="1"/>
    </xf>
    <xf numFmtId="0" fontId="5" fillId="0" borderId="12" xfId="17" applyFont="1" applyBorder="1" applyAlignment="1">
      <alignment horizontal="center" vertical="center"/>
    </xf>
    <xf numFmtId="0" fontId="5" fillId="0" borderId="11" xfId="17" applyFont="1" applyBorder="1" applyAlignment="1">
      <alignment horizontal="center" vertical="center"/>
    </xf>
    <xf numFmtId="0" fontId="5" fillId="0" borderId="1" xfId="17" applyFont="1" applyBorder="1" applyAlignment="1">
      <alignment horizontal="center" vertical="center"/>
    </xf>
    <xf numFmtId="0" fontId="5" fillId="0" borderId="13" xfId="17" applyFont="1" applyBorder="1" applyAlignment="1">
      <alignment horizontal="center" vertical="center"/>
    </xf>
    <xf numFmtId="0" fontId="14" fillId="0" borderId="0" xfId="17" applyFont="1" applyFill="1" applyBorder="1" applyAlignment="1">
      <alignment horizontal="center" vertical="top"/>
    </xf>
    <xf numFmtId="0" fontId="15" fillId="0" borderId="0" xfId="17" applyFont="1" applyFill="1" applyBorder="1" applyAlignment="1">
      <alignment horizontal="center" vertical="top"/>
    </xf>
    <xf numFmtId="0" fontId="7" fillId="0" borderId="2" xfId="17" applyFont="1" applyFill="1" applyBorder="1" applyAlignment="1">
      <alignment horizontal="center" vertical="center" wrapText="1"/>
    </xf>
    <xf numFmtId="0" fontId="7" fillId="0" borderId="4" xfId="17" applyFont="1" applyFill="1" applyBorder="1" applyAlignment="1">
      <alignment horizontal="center" vertical="center" wrapText="1"/>
    </xf>
    <xf numFmtId="0" fontId="7" fillId="0" borderId="6" xfId="17" applyFont="1" applyFill="1" applyBorder="1" applyAlignment="1">
      <alignment horizontal="center" vertical="center" wrapText="1"/>
    </xf>
    <xf numFmtId="0" fontId="29" fillId="0" borderId="2" xfId="17" applyFont="1" applyFill="1" applyBorder="1" applyAlignment="1">
      <alignment horizontal="center" vertical="center" wrapText="1"/>
    </xf>
    <xf numFmtId="0" fontId="29" fillId="0" borderId="4" xfId="17" applyFont="1" applyFill="1" applyBorder="1" applyAlignment="1">
      <alignment horizontal="center" vertical="center" wrapText="1"/>
    </xf>
    <xf numFmtId="0" fontId="29" fillId="0" borderId="6" xfId="17" applyFont="1" applyFill="1" applyBorder="1" applyAlignment="1">
      <alignment horizontal="center" vertical="center" wrapText="1"/>
    </xf>
    <xf numFmtId="0" fontId="7" fillId="0" borderId="3" xfId="17" applyFont="1" applyFill="1" applyBorder="1" applyAlignment="1">
      <alignment horizontal="center" vertical="center" wrapText="1"/>
    </xf>
    <xf numFmtId="0" fontId="7" fillId="0" borderId="11" xfId="17" applyFont="1" applyFill="1" applyBorder="1" applyAlignment="1">
      <alignment horizontal="center" vertical="center" wrapText="1"/>
    </xf>
    <xf numFmtId="0" fontId="7" fillId="0" borderId="5" xfId="17" applyFont="1" applyFill="1" applyBorder="1" applyAlignment="1">
      <alignment horizontal="center" vertical="center" wrapText="1"/>
    </xf>
    <xf numFmtId="0" fontId="7" fillId="0" borderId="13" xfId="17" applyFont="1" applyFill="1" applyBorder="1" applyAlignment="1">
      <alignment horizontal="center" vertical="center" wrapText="1"/>
    </xf>
    <xf numFmtId="0" fontId="7" fillId="0" borderId="3" xfId="17" applyFont="1" applyFill="1" applyBorder="1" applyAlignment="1">
      <alignment horizontal="center" vertical="top" wrapText="1"/>
    </xf>
    <xf numFmtId="0" fontId="7" fillId="0" borderId="14" xfId="17" applyFont="1" applyFill="1" applyBorder="1" applyAlignment="1">
      <alignment horizontal="center" vertical="top" wrapText="1"/>
    </xf>
    <xf numFmtId="0" fontId="7" fillId="0" borderId="5" xfId="17" applyFont="1" applyFill="1" applyBorder="1" applyAlignment="1">
      <alignment horizontal="center" vertical="top" wrapText="1"/>
    </xf>
    <xf numFmtId="0" fontId="7" fillId="0" borderId="12" xfId="17" applyFont="1" applyFill="1" applyBorder="1" applyAlignment="1">
      <alignment horizontal="center" vertical="center"/>
    </xf>
    <xf numFmtId="0" fontId="7" fillId="0" borderId="11" xfId="17" applyFont="1" applyFill="1" applyBorder="1" applyAlignment="1">
      <alignment horizontal="center" vertical="center"/>
    </xf>
    <xf numFmtId="0" fontId="7" fillId="0" borderId="1" xfId="17" applyFont="1" applyFill="1" applyBorder="1" applyAlignment="1">
      <alignment horizontal="center" vertical="center"/>
    </xf>
    <xf numFmtId="0" fontId="7" fillId="0" borderId="13" xfId="17" applyFont="1" applyFill="1" applyBorder="1" applyAlignment="1">
      <alignment horizontal="center" vertical="center"/>
    </xf>
    <xf numFmtId="170" fontId="5" fillId="0" borderId="10" xfId="29" applyFont="1" applyBorder="1" applyAlignment="1">
      <alignment horizontal="left" vertical="center" wrapText="1"/>
    </xf>
    <xf numFmtId="170" fontId="5" fillId="0" borderId="15" xfId="29" applyFont="1" applyBorder="1" applyAlignment="1">
      <alignment horizontal="left" vertical="center" wrapText="1"/>
    </xf>
    <xf numFmtId="170" fontId="5" fillId="0" borderId="3" xfId="29" applyFont="1" applyBorder="1" applyAlignment="1">
      <alignment horizontal="center" vertical="center" wrapText="1"/>
    </xf>
    <xf numFmtId="170" fontId="5" fillId="0" borderId="11" xfId="29" applyFont="1" applyBorder="1" applyAlignment="1">
      <alignment horizontal="center" vertical="center" wrapText="1"/>
    </xf>
    <xf numFmtId="170" fontId="5" fillId="0" borderId="5" xfId="29" applyFont="1" applyBorder="1" applyAlignment="1">
      <alignment horizontal="center" vertical="center" wrapText="1"/>
    </xf>
    <xf numFmtId="170" fontId="5" fillId="0" borderId="13" xfId="29" applyFont="1" applyBorder="1" applyAlignment="1">
      <alignment horizontal="center" vertical="center" wrapText="1"/>
    </xf>
    <xf numFmtId="170" fontId="5" fillId="0" borderId="3" xfId="29" applyFont="1" applyBorder="1" applyAlignment="1">
      <alignment horizontal="center" vertical="top" wrapText="1"/>
    </xf>
    <xf numFmtId="170" fontId="5" fillId="0" borderId="14" xfId="29" applyFont="1" applyBorder="1" applyAlignment="1">
      <alignment horizontal="center" vertical="top" wrapText="1"/>
    </xf>
    <xf numFmtId="170" fontId="5" fillId="0" borderId="5" xfId="29" applyFont="1" applyBorder="1" applyAlignment="1">
      <alignment horizontal="center" vertical="top" wrapText="1"/>
    </xf>
    <xf numFmtId="170" fontId="5" fillId="0" borderId="2" xfId="29" applyFont="1" applyBorder="1" applyAlignment="1">
      <alignment horizontal="center" vertical="center" wrapText="1"/>
    </xf>
    <xf numFmtId="170" fontId="5" fillId="0" borderId="4" xfId="29" applyFont="1" applyBorder="1" applyAlignment="1">
      <alignment horizontal="center" vertical="center" wrapText="1"/>
    </xf>
    <xf numFmtId="170" fontId="5" fillId="0" borderId="6" xfId="29" applyFont="1" applyBorder="1" applyAlignment="1">
      <alignment horizontal="center" vertical="center" wrapText="1"/>
    </xf>
    <xf numFmtId="170" fontId="23" fillId="0" borderId="0" xfId="29" applyFont="1" applyFill="1" applyAlignment="1">
      <alignment horizontal="center" vertical="center"/>
    </xf>
    <xf numFmtId="170" fontId="24" fillId="0" borderId="0" xfId="29" applyFont="1" applyFill="1" applyAlignment="1">
      <alignment horizontal="center" vertical="center"/>
    </xf>
    <xf numFmtId="0" fontId="5" fillId="0" borderId="2" xfId="29" applyNumberFormat="1" applyFont="1" applyBorder="1" applyAlignment="1">
      <alignment horizontal="center" vertical="center" wrapText="1"/>
    </xf>
    <xf numFmtId="0" fontId="5" fillId="0" borderId="4" xfId="29" applyNumberFormat="1" applyFont="1" applyBorder="1" applyAlignment="1">
      <alignment horizontal="center" vertical="center" wrapText="1"/>
    </xf>
    <xf numFmtId="0" fontId="5" fillId="0" borderId="6" xfId="29" applyNumberFormat="1" applyFont="1" applyBorder="1" applyAlignment="1">
      <alignment horizontal="center" vertical="center" wrapText="1"/>
    </xf>
    <xf numFmtId="170" fontId="16" fillId="0" borderId="2" xfId="29" applyFont="1" applyBorder="1" applyAlignment="1">
      <alignment horizontal="center" vertical="center" wrapText="1"/>
    </xf>
    <xf numFmtId="170" fontId="16" fillId="0" borderId="4" xfId="29" applyFont="1" applyBorder="1" applyAlignment="1">
      <alignment horizontal="center" vertical="center" wrapText="1"/>
    </xf>
    <xf numFmtId="170" fontId="16" fillId="0" borderId="6" xfId="29" applyFont="1" applyBorder="1" applyAlignment="1">
      <alignment horizontal="center" vertical="center" wrapText="1"/>
    </xf>
    <xf numFmtId="170" fontId="5" fillId="0" borderId="12" xfId="29" applyFont="1" applyBorder="1" applyAlignment="1">
      <alignment horizontal="center" vertical="center"/>
    </xf>
    <xf numFmtId="170" fontId="5" fillId="0" borderId="11" xfId="29" applyFont="1" applyBorder="1" applyAlignment="1">
      <alignment horizontal="center" vertical="center"/>
    </xf>
    <xf numFmtId="170" fontId="5" fillId="0" borderId="1" xfId="29" applyFont="1" applyBorder="1" applyAlignment="1">
      <alignment horizontal="center" vertical="center"/>
    </xf>
    <xf numFmtId="170" fontId="5" fillId="0" borderId="13" xfId="29" applyFont="1" applyBorder="1" applyAlignment="1">
      <alignment horizontal="center" vertical="center"/>
    </xf>
    <xf numFmtId="0" fontId="23" fillId="0" borderId="0" xfId="4" applyFont="1" applyAlignment="1">
      <alignment horizontal="center"/>
    </xf>
    <xf numFmtId="0" fontId="24" fillId="0" borderId="0" xfId="4" applyFont="1" applyAlignment="1">
      <alignment horizontal="center"/>
    </xf>
    <xf numFmtId="0" fontId="7" fillId="0" borderId="2" xfId="4" applyFont="1" applyBorder="1" applyAlignment="1">
      <alignment horizontal="center" vertical="center" wrapText="1"/>
    </xf>
    <xf numFmtId="0" fontId="7" fillId="0" borderId="4" xfId="4" applyFont="1" applyBorder="1" applyAlignment="1">
      <alignment horizontal="center" vertical="center" wrapText="1"/>
    </xf>
    <xf numFmtId="0" fontId="7" fillId="0" borderId="6" xfId="4" applyFont="1" applyBorder="1" applyAlignment="1">
      <alignment horizontal="center" vertical="center" wrapText="1"/>
    </xf>
    <xf numFmtId="0" fontId="29" fillId="0" borderId="2" xfId="4" applyFont="1" applyBorder="1" applyAlignment="1">
      <alignment horizontal="center" vertical="center" wrapText="1"/>
    </xf>
    <xf numFmtId="0" fontId="29" fillId="0" borderId="4" xfId="4" applyFont="1" applyBorder="1" applyAlignment="1">
      <alignment horizontal="center" vertical="center" wrapText="1"/>
    </xf>
    <xf numFmtId="0" fontId="29" fillId="0" borderId="6" xfId="4" applyFont="1" applyBorder="1" applyAlignment="1">
      <alignment horizontal="center" vertical="center" wrapText="1"/>
    </xf>
    <xf numFmtId="0" fontId="7" fillId="0" borderId="3" xfId="4" applyFont="1" applyBorder="1" applyAlignment="1">
      <alignment horizontal="center" vertical="center" wrapText="1"/>
    </xf>
    <xf numFmtId="0" fontId="7" fillId="0" borderId="11" xfId="4" applyFont="1" applyBorder="1" applyAlignment="1">
      <alignment horizontal="center" vertical="center" wrapText="1"/>
    </xf>
    <xf numFmtId="0" fontId="7" fillId="0" borderId="5" xfId="4" applyFont="1" applyBorder="1" applyAlignment="1">
      <alignment horizontal="center" vertical="center" wrapText="1"/>
    </xf>
    <xf numFmtId="0" fontId="7" fillId="0" borderId="13" xfId="4" applyFont="1" applyBorder="1" applyAlignment="1">
      <alignment horizontal="center" vertical="center" wrapText="1"/>
    </xf>
    <xf numFmtId="0" fontId="7" fillId="0" borderId="3" xfId="4" applyFont="1" applyBorder="1" applyAlignment="1">
      <alignment horizontal="center" vertical="top" wrapText="1"/>
    </xf>
    <xf numFmtId="0" fontId="7" fillId="0" borderId="14" xfId="4" applyFont="1" applyBorder="1" applyAlignment="1">
      <alignment horizontal="center" vertical="top" wrapText="1"/>
    </xf>
    <xf numFmtId="0" fontId="7" fillId="0" borderId="5" xfId="4" applyFont="1" applyBorder="1" applyAlignment="1">
      <alignment horizontal="center" vertical="top" wrapText="1"/>
    </xf>
    <xf numFmtId="0" fontId="7" fillId="0" borderId="12" xfId="4" applyFont="1" applyBorder="1" applyAlignment="1">
      <alignment horizontal="center" vertical="center"/>
    </xf>
    <xf numFmtId="0" fontId="7" fillId="0" borderId="11" xfId="4" applyFont="1" applyBorder="1" applyAlignment="1">
      <alignment horizontal="center" vertical="center"/>
    </xf>
    <xf numFmtId="0" fontId="7" fillId="0" borderId="1" xfId="4" applyFont="1" applyBorder="1" applyAlignment="1">
      <alignment horizontal="center" vertical="center"/>
    </xf>
    <xf numFmtId="0" fontId="7" fillId="0" borderId="13" xfId="4" applyFont="1" applyBorder="1" applyAlignment="1">
      <alignment horizontal="center" vertical="center"/>
    </xf>
    <xf numFmtId="0" fontId="24" fillId="0" borderId="0" xfId="20" applyFont="1" applyAlignment="1">
      <alignment horizontal="center" vertical="center" wrapText="1"/>
    </xf>
    <xf numFmtId="0" fontId="23" fillId="0" borderId="0" xfId="17" applyFont="1" applyFill="1" applyAlignment="1">
      <alignment horizontal="center" vertical="top" wrapText="1"/>
    </xf>
    <xf numFmtId="0" fontId="24" fillId="0" borderId="0" xfId="17" applyFont="1" applyFill="1" applyAlignment="1">
      <alignment horizontal="center" vertical="top" wrapText="1"/>
    </xf>
    <xf numFmtId="0" fontId="23" fillId="0" borderId="0" xfId="37" applyFont="1" applyAlignment="1">
      <alignment horizontal="center"/>
    </xf>
    <xf numFmtId="0" fontId="24" fillId="0" borderId="0" xfId="37" applyFont="1" applyAlignment="1">
      <alignment horizontal="center"/>
    </xf>
    <xf numFmtId="0" fontId="5" fillId="0" borderId="2" xfId="37" applyFont="1" applyBorder="1" applyAlignment="1">
      <alignment horizontal="center" vertical="center" wrapText="1"/>
    </xf>
    <xf numFmtId="0" fontId="5" fillId="0" borderId="4" xfId="37" applyFont="1" applyBorder="1" applyAlignment="1">
      <alignment horizontal="center" vertical="center" wrapText="1"/>
    </xf>
    <xf numFmtId="0" fontId="5" fillId="0" borderId="6" xfId="37" applyFont="1" applyBorder="1" applyAlignment="1">
      <alignment horizontal="center" vertical="center" wrapText="1"/>
    </xf>
    <xf numFmtId="0" fontId="16" fillId="0" borderId="2" xfId="37" applyFont="1" applyBorder="1" applyAlignment="1">
      <alignment horizontal="center" vertical="center" wrapText="1"/>
    </xf>
    <xf numFmtId="0" fontId="16" fillId="0" borderId="4" xfId="37" applyFont="1" applyBorder="1" applyAlignment="1">
      <alignment horizontal="center" vertical="center" wrapText="1"/>
    </xf>
    <xf numFmtId="0" fontId="16" fillId="0" borderId="6" xfId="37" applyFont="1" applyBorder="1" applyAlignment="1">
      <alignment horizontal="center" vertical="center" wrapText="1"/>
    </xf>
    <xf numFmtId="0" fontId="5" fillId="0" borderId="3" xfId="37" applyFont="1" applyBorder="1" applyAlignment="1">
      <alignment horizontal="center" vertical="center" wrapText="1"/>
    </xf>
    <xf numFmtId="0" fontId="5" fillId="0" borderId="11" xfId="37" applyFont="1" applyBorder="1" applyAlignment="1">
      <alignment horizontal="center" vertical="center" wrapText="1"/>
    </xf>
    <xf numFmtId="0" fontId="5" fillId="0" borderId="5" xfId="37" applyFont="1" applyBorder="1" applyAlignment="1">
      <alignment horizontal="center" vertical="center" wrapText="1"/>
    </xf>
    <xf numFmtId="0" fontId="5" fillId="0" borderId="13" xfId="37" applyFont="1" applyBorder="1" applyAlignment="1">
      <alignment horizontal="center" vertical="center" wrapText="1"/>
    </xf>
    <xf numFmtId="0" fontId="5" fillId="0" borderId="14" xfId="37" applyFont="1" applyBorder="1" applyAlignment="1">
      <alignment horizontal="center" vertical="center" wrapText="1"/>
    </xf>
    <xf numFmtId="0" fontId="5" fillId="0" borderId="12" xfId="37" applyFont="1" applyBorder="1" applyAlignment="1">
      <alignment horizontal="center" vertical="center"/>
    </xf>
    <xf numFmtId="0" fontId="5" fillId="0" borderId="11" xfId="37" applyFont="1" applyBorder="1" applyAlignment="1">
      <alignment horizontal="center" vertical="center"/>
    </xf>
    <xf numFmtId="0" fontId="5" fillId="0" borderId="1" xfId="37" applyFont="1" applyBorder="1" applyAlignment="1">
      <alignment horizontal="center" vertical="center"/>
    </xf>
    <xf numFmtId="0" fontId="5" fillId="0" borderId="13" xfId="37" applyFont="1" applyBorder="1" applyAlignment="1">
      <alignment horizontal="center" vertical="center"/>
    </xf>
    <xf numFmtId="0" fontId="23" fillId="0" borderId="0" xfId="9" applyFont="1" applyAlignment="1">
      <alignment horizontal="center"/>
    </xf>
    <xf numFmtId="0" fontId="24" fillId="0" borderId="0" xfId="9" applyFont="1" applyAlignment="1">
      <alignment horizontal="center"/>
    </xf>
    <xf numFmtId="0" fontId="5" fillId="0" borderId="2" xfId="40" applyFont="1" applyBorder="1" applyAlignment="1">
      <alignment horizontal="center" vertical="center" wrapText="1"/>
    </xf>
    <xf numFmtId="0" fontId="5" fillId="0" borderId="4" xfId="40" applyFont="1" applyBorder="1" applyAlignment="1">
      <alignment horizontal="center" vertical="center" wrapText="1"/>
    </xf>
    <xf numFmtId="0" fontId="5" fillId="0" borderId="6" xfId="40" applyFont="1" applyBorder="1" applyAlignment="1">
      <alignment horizontal="center" vertical="center" wrapText="1"/>
    </xf>
    <xf numFmtId="0" fontId="5" fillId="0" borderId="2" xfId="9" applyFont="1" applyFill="1" applyBorder="1" applyAlignment="1">
      <alignment horizontal="center" vertical="center" wrapText="1"/>
    </xf>
    <xf numFmtId="0" fontId="5" fillId="0" borderId="4" xfId="9" applyFont="1" applyFill="1" applyBorder="1" applyAlignment="1">
      <alignment horizontal="center" vertical="center" wrapText="1"/>
    </xf>
    <xf numFmtId="0" fontId="5" fillId="0" borderId="6" xfId="9" applyFont="1" applyFill="1" applyBorder="1" applyAlignment="1">
      <alignment horizontal="center" vertical="center" wrapText="1"/>
    </xf>
    <xf numFmtId="0" fontId="16" fillId="0" borderId="2" xfId="40" applyFont="1" applyBorder="1" applyAlignment="1">
      <alignment horizontal="center" vertical="center" wrapText="1"/>
    </xf>
    <xf numFmtId="0" fontId="16" fillId="0" borderId="4" xfId="40" applyFont="1" applyBorder="1" applyAlignment="1">
      <alignment horizontal="center" vertical="center" wrapText="1"/>
    </xf>
    <xf numFmtId="0" fontId="16" fillId="0" borderId="6" xfId="40" applyFont="1" applyBorder="1" applyAlignment="1">
      <alignment horizontal="center" vertical="center" wrapText="1"/>
    </xf>
    <xf numFmtId="0" fontId="5" fillId="0" borderId="3" xfId="40" applyFont="1" applyBorder="1" applyAlignment="1">
      <alignment horizontal="center" vertical="center" wrapText="1"/>
    </xf>
    <xf numFmtId="0" fontId="5" fillId="0" borderId="11" xfId="40" applyFont="1" applyBorder="1" applyAlignment="1">
      <alignment horizontal="center" vertical="center" wrapText="1"/>
    </xf>
    <xf numFmtId="0" fontId="5" fillId="0" borderId="5" xfId="40" applyFont="1" applyBorder="1" applyAlignment="1">
      <alignment horizontal="center" vertical="center" wrapText="1"/>
    </xf>
    <xf numFmtId="0" fontId="5" fillId="0" borderId="13" xfId="40" applyFont="1" applyBorder="1" applyAlignment="1">
      <alignment horizontal="center" vertical="center" wrapText="1"/>
    </xf>
    <xf numFmtId="0" fontId="5" fillId="0" borderId="14" xfId="40" applyFont="1" applyBorder="1" applyAlignment="1">
      <alignment horizontal="center" vertical="center" wrapText="1"/>
    </xf>
    <xf numFmtId="0" fontId="5" fillId="0" borderId="12" xfId="40" applyFont="1" applyBorder="1" applyAlignment="1">
      <alignment horizontal="center" vertical="center"/>
    </xf>
    <xf numFmtId="0" fontId="5" fillId="0" borderId="11" xfId="40" applyFont="1" applyBorder="1" applyAlignment="1">
      <alignment horizontal="center" vertical="center"/>
    </xf>
    <xf numFmtId="0" fontId="5" fillId="0" borderId="1" xfId="40" applyFont="1" applyBorder="1" applyAlignment="1">
      <alignment horizontal="center" vertical="center"/>
    </xf>
    <xf numFmtId="0" fontId="5" fillId="0" borderId="13" xfId="40" applyFont="1" applyBorder="1" applyAlignment="1">
      <alignment horizontal="center" vertical="center"/>
    </xf>
    <xf numFmtId="0" fontId="23" fillId="0" borderId="0" xfId="9" applyFont="1" applyFill="1" applyAlignment="1">
      <alignment horizontal="center" vertical="top" wrapText="1"/>
    </xf>
    <xf numFmtId="0" fontId="24" fillId="0" borderId="0" xfId="9" applyFont="1" applyFill="1" applyAlignment="1">
      <alignment horizontal="center" vertical="top" wrapText="1"/>
    </xf>
    <xf numFmtId="0" fontId="5" fillId="0" borderId="2" xfId="9" applyFont="1" applyBorder="1" applyAlignment="1">
      <alignment horizontal="center" vertical="center" wrapText="1"/>
    </xf>
    <xf numFmtId="0" fontId="5" fillId="0" borderId="4" xfId="9" applyFont="1" applyBorder="1" applyAlignment="1">
      <alignment horizontal="center" vertical="center" wrapText="1"/>
    </xf>
    <xf numFmtId="0" fontId="5" fillId="0" borderId="6" xfId="9" applyFont="1" applyBorder="1" applyAlignment="1">
      <alignment horizontal="center" vertical="center" wrapText="1"/>
    </xf>
    <xf numFmtId="0" fontId="5" fillId="0" borderId="2" xfId="37" applyFont="1" applyFill="1" applyBorder="1" applyAlignment="1">
      <alignment horizontal="center" vertical="center" wrapText="1"/>
    </xf>
    <xf numFmtId="0" fontId="5" fillId="0" borderId="4" xfId="37" applyFont="1" applyFill="1" applyBorder="1" applyAlignment="1">
      <alignment horizontal="center" vertical="center" wrapText="1"/>
    </xf>
    <xf numFmtId="0" fontId="5" fillId="0" borderId="6" xfId="37" applyFont="1" applyFill="1" applyBorder="1" applyAlignment="1">
      <alignment horizontal="center" vertical="center" wrapText="1"/>
    </xf>
    <xf numFmtId="0" fontId="16" fillId="0" borderId="2" xfId="37" applyFont="1" applyFill="1" applyBorder="1" applyAlignment="1">
      <alignment horizontal="center" vertical="center" wrapText="1"/>
    </xf>
    <xf numFmtId="0" fontId="16" fillId="0" borderId="4" xfId="37" applyFont="1" applyFill="1" applyBorder="1" applyAlignment="1">
      <alignment horizontal="center" vertical="center" wrapText="1"/>
    </xf>
    <xf numFmtId="0" fontId="16" fillId="0" borderId="6" xfId="37" applyFont="1" applyFill="1" applyBorder="1" applyAlignment="1">
      <alignment horizontal="center" vertical="center" wrapText="1"/>
    </xf>
    <xf numFmtId="0" fontId="5" fillId="0" borderId="3" xfId="37" applyFont="1" applyBorder="1" applyAlignment="1">
      <alignment horizontal="center" vertical="center"/>
    </xf>
    <xf numFmtId="0" fontId="5" fillId="0" borderId="5" xfId="37" applyFont="1" applyBorder="1" applyAlignment="1">
      <alignment horizontal="center" vertical="center"/>
    </xf>
    <xf numFmtId="49" fontId="23" fillId="0" borderId="0" xfId="41" applyNumberFormat="1" applyFont="1" applyAlignment="1">
      <alignment horizontal="center" vertical="top"/>
    </xf>
    <xf numFmtId="49" fontId="24" fillId="0" borderId="0" xfId="41" applyNumberFormat="1" applyFont="1" applyAlignment="1">
      <alignment horizontal="center" vertical="top"/>
    </xf>
    <xf numFmtId="0" fontId="5" fillId="0" borderId="2" xfId="41" applyFont="1" applyBorder="1" applyAlignment="1">
      <alignment horizontal="center" vertical="center" wrapText="1"/>
    </xf>
    <xf numFmtId="0" fontId="5" fillId="0" borderId="4" xfId="41" applyFont="1" applyBorder="1" applyAlignment="1">
      <alignment horizontal="center" vertical="center" wrapText="1"/>
    </xf>
    <xf numFmtId="0" fontId="5" fillId="0" borderId="6" xfId="41" applyFont="1" applyBorder="1" applyAlignment="1">
      <alignment horizontal="center" vertical="center" wrapText="1"/>
    </xf>
    <xf numFmtId="0" fontId="16" fillId="0" borderId="2" xfId="41" applyFont="1" applyBorder="1" applyAlignment="1">
      <alignment horizontal="center" vertical="center" wrapText="1"/>
    </xf>
    <xf numFmtId="0" fontId="5" fillId="0" borderId="3" xfId="41" applyFont="1" applyBorder="1" applyAlignment="1">
      <alignment horizontal="center" vertical="center" wrapText="1"/>
    </xf>
    <xf numFmtId="0" fontId="5" fillId="0" borderId="11" xfId="41" applyFont="1" applyBorder="1" applyAlignment="1">
      <alignment horizontal="center" vertical="center" wrapText="1"/>
    </xf>
    <xf numFmtId="0" fontId="5" fillId="0" borderId="5" xfId="41" applyFont="1" applyBorder="1" applyAlignment="1">
      <alignment horizontal="center" vertical="center" wrapText="1"/>
    </xf>
    <xf numFmtId="0" fontId="5" fillId="0" borderId="13" xfId="41" applyFont="1" applyBorder="1" applyAlignment="1">
      <alignment horizontal="center" vertical="center" wrapText="1"/>
    </xf>
    <xf numFmtId="0" fontId="5" fillId="0" borderId="14" xfId="41" applyFont="1" applyBorder="1" applyAlignment="1">
      <alignment horizontal="center" vertical="center" wrapText="1"/>
    </xf>
    <xf numFmtId="0" fontId="5" fillId="0" borderId="12" xfId="41" applyFont="1" applyBorder="1" applyAlignment="1">
      <alignment horizontal="center" vertical="center"/>
    </xf>
    <xf numFmtId="0" fontId="5" fillId="0" borderId="11" xfId="41" applyFont="1" applyBorder="1" applyAlignment="1">
      <alignment horizontal="center" vertical="center"/>
    </xf>
    <xf numFmtId="0" fontId="5" fillId="0" borderId="1" xfId="41" applyFont="1" applyBorder="1" applyAlignment="1">
      <alignment horizontal="center" vertical="center"/>
    </xf>
    <xf numFmtId="0" fontId="5" fillId="0" borderId="13" xfId="41" applyFont="1" applyBorder="1" applyAlignment="1">
      <alignment horizontal="center" vertical="center"/>
    </xf>
    <xf numFmtId="0" fontId="30" fillId="0" borderId="0" xfId="4" applyFont="1" applyAlignment="1">
      <alignment horizontal="center" vertical="top" wrapText="1"/>
    </xf>
    <xf numFmtId="0" fontId="23" fillId="0" borderId="0" xfId="4" applyFont="1" applyFill="1" applyAlignment="1">
      <alignment horizontal="center"/>
    </xf>
    <xf numFmtId="0" fontId="24" fillId="0" borderId="0" xfId="4" applyFont="1" applyFill="1" applyAlignment="1">
      <alignment horizontal="center"/>
    </xf>
    <xf numFmtId="0" fontId="5" fillId="0" borderId="12" xfId="4" applyFont="1" applyFill="1" applyBorder="1" applyAlignment="1">
      <alignment horizontal="center" vertical="center"/>
    </xf>
    <xf numFmtId="0" fontId="5" fillId="0" borderId="11" xfId="4" applyFont="1" applyFill="1" applyBorder="1" applyAlignment="1">
      <alignment horizontal="center" vertical="center"/>
    </xf>
    <xf numFmtId="0" fontId="5" fillId="0" borderId="1" xfId="4" applyFont="1" applyFill="1" applyBorder="1" applyAlignment="1">
      <alignment horizontal="center" vertical="center"/>
    </xf>
    <xf numFmtId="0" fontId="5" fillId="0" borderId="13" xfId="4" applyFont="1" applyFill="1" applyBorder="1" applyAlignment="1">
      <alignment horizontal="center" vertical="center"/>
    </xf>
    <xf numFmtId="0" fontId="23" fillId="0" borderId="0" xfId="4" applyFont="1" applyFill="1" applyAlignment="1">
      <alignment horizontal="center" vertical="center" wrapText="1"/>
    </xf>
    <xf numFmtId="0" fontId="24" fillId="0" borderId="0" xfId="4" applyFont="1" applyFill="1" applyAlignment="1">
      <alignment horizontal="center" vertical="center" wrapText="1"/>
    </xf>
    <xf numFmtId="49" fontId="23" fillId="0" borderId="0" xfId="4" applyNumberFormat="1" applyFont="1" applyBorder="1" applyAlignment="1">
      <alignment horizontal="center" vertical="top"/>
    </xf>
    <xf numFmtId="49" fontId="24" fillId="0" borderId="0" xfId="4" applyNumberFormat="1" applyFont="1" applyBorder="1" applyAlignment="1">
      <alignment horizontal="center" vertical="top"/>
    </xf>
    <xf numFmtId="49" fontId="23" fillId="0" borderId="0" xfId="6" applyNumberFormat="1" applyFont="1" applyFill="1" applyAlignment="1">
      <alignment horizontal="center" vertical="top"/>
    </xf>
    <xf numFmtId="49" fontId="23" fillId="0" borderId="0" xfId="6" applyNumberFormat="1" applyFont="1" applyFill="1" applyAlignment="1">
      <alignment horizontal="right" vertical="top"/>
    </xf>
    <xf numFmtId="164" fontId="23" fillId="0" borderId="0" xfId="6" applyNumberFormat="1" applyFont="1" applyFill="1" applyAlignment="1">
      <alignment horizontal="right" vertical="top"/>
    </xf>
    <xf numFmtId="49" fontId="24" fillId="0" borderId="0" xfId="6" applyNumberFormat="1" applyFont="1" applyFill="1" applyAlignment="1">
      <alignment horizontal="center" vertical="top"/>
    </xf>
    <xf numFmtId="164" fontId="24" fillId="0" borderId="0" xfId="6" applyNumberFormat="1" applyFont="1" applyFill="1" applyAlignment="1">
      <alignment horizontal="center" vertical="top"/>
    </xf>
    <xf numFmtId="0" fontId="5" fillId="0" borderId="2" xfId="3" applyFont="1" applyFill="1" applyBorder="1" applyAlignment="1">
      <alignment horizontal="center" vertical="center" wrapText="1"/>
    </xf>
    <xf numFmtId="0" fontId="5" fillId="0" borderId="4" xfId="3" applyFont="1" applyFill="1" applyBorder="1" applyAlignment="1">
      <alignment horizontal="center" vertical="center" wrapText="1"/>
    </xf>
    <xf numFmtId="0" fontId="5" fillId="0" borderId="6" xfId="3" applyFont="1" applyFill="1" applyBorder="1" applyAlignment="1">
      <alignment horizontal="center" vertical="center" wrapText="1"/>
    </xf>
    <xf numFmtId="0" fontId="16" fillId="0" borderId="2" xfId="3" applyFont="1" applyFill="1" applyBorder="1" applyAlignment="1">
      <alignment horizontal="center" vertical="center" wrapText="1"/>
    </xf>
    <xf numFmtId="0" fontId="16" fillId="0" borderId="4" xfId="3" applyFont="1" applyFill="1" applyBorder="1" applyAlignment="1">
      <alignment horizontal="center" vertical="center" wrapText="1"/>
    </xf>
    <xf numFmtId="0" fontId="16" fillId="0" borderId="6"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11" xfId="3" applyFont="1" applyFill="1" applyBorder="1" applyAlignment="1">
      <alignment horizontal="center" vertical="center" wrapText="1"/>
    </xf>
    <xf numFmtId="0" fontId="5" fillId="0" borderId="5" xfId="3" applyFont="1" applyFill="1" applyBorder="1" applyAlignment="1">
      <alignment horizontal="center" vertical="center" wrapText="1"/>
    </xf>
    <xf numFmtId="0" fontId="5" fillId="0" borderId="13" xfId="3" applyFont="1" applyFill="1" applyBorder="1" applyAlignment="1">
      <alignment horizontal="center" vertical="center" wrapText="1"/>
    </xf>
    <xf numFmtId="0" fontId="5" fillId="0" borderId="14" xfId="3" applyFont="1" applyFill="1" applyBorder="1" applyAlignment="1">
      <alignment horizontal="center" vertical="center" wrapText="1"/>
    </xf>
    <xf numFmtId="164" fontId="5" fillId="0" borderId="3" xfId="3" applyNumberFormat="1" applyFont="1" applyFill="1" applyBorder="1" applyAlignment="1">
      <alignment horizontal="center" vertical="center"/>
    </xf>
    <xf numFmtId="164" fontId="5" fillId="0" borderId="12" xfId="3" applyNumberFormat="1" applyFont="1" applyFill="1" applyBorder="1" applyAlignment="1">
      <alignment horizontal="center" vertical="center"/>
    </xf>
    <xf numFmtId="164" fontId="5" fillId="0" borderId="11" xfId="3" applyNumberFormat="1" applyFont="1" applyFill="1" applyBorder="1" applyAlignment="1">
      <alignment horizontal="center" vertical="center"/>
    </xf>
    <xf numFmtId="164" fontId="5" fillId="0" borderId="5" xfId="3" applyNumberFormat="1" applyFont="1" applyFill="1" applyBorder="1" applyAlignment="1">
      <alignment horizontal="center" vertical="center"/>
    </xf>
    <xf numFmtId="164" fontId="5" fillId="0" borderId="1" xfId="3" applyNumberFormat="1" applyFont="1" applyFill="1" applyBorder="1" applyAlignment="1">
      <alignment horizontal="center" vertical="center"/>
    </xf>
    <xf numFmtId="164" fontId="5" fillId="0" borderId="13" xfId="3" applyNumberFormat="1" applyFont="1" applyFill="1" applyBorder="1" applyAlignment="1">
      <alignment horizontal="center" vertical="center"/>
    </xf>
    <xf numFmtId="49" fontId="23" fillId="0" borderId="0" xfId="37" applyNumberFormat="1" applyFont="1" applyAlignment="1">
      <alignment horizontal="center" vertical="top"/>
    </xf>
    <xf numFmtId="49" fontId="24" fillId="0" borderId="0" xfId="37" applyNumberFormat="1" applyFont="1" applyAlignment="1">
      <alignment horizontal="center" vertical="top"/>
    </xf>
    <xf numFmtId="49" fontId="23" fillId="0" borderId="0" xfId="4" applyNumberFormat="1" applyFont="1" applyFill="1" applyAlignment="1">
      <alignment horizontal="center" vertical="top"/>
    </xf>
    <xf numFmtId="49" fontId="6" fillId="0" borderId="0" xfId="4" applyNumberFormat="1" applyFont="1" applyFill="1" applyAlignment="1">
      <alignment horizontal="right" vertical="top"/>
    </xf>
    <xf numFmtId="0" fontId="5" fillId="0" borderId="3" xfId="4" applyFont="1" applyFill="1" applyBorder="1" applyAlignment="1">
      <alignment horizontal="center" vertical="center"/>
    </xf>
    <xf numFmtId="0" fontId="5" fillId="0" borderId="5" xfId="4" applyFont="1" applyFill="1" applyBorder="1" applyAlignment="1">
      <alignment horizontal="center" vertical="center"/>
    </xf>
    <xf numFmtId="0" fontId="16" fillId="0" borderId="2" xfId="9" applyFont="1" applyFill="1" applyBorder="1" applyAlignment="1">
      <alignment horizontal="center" vertical="center" wrapText="1"/>
    </xf>
    <xf numFmtId="0" fontId="16" fillId="0" borderId="4"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5" fillId="0" borderId="3" xfId="9" applyFont="1" applyFill="1" applyBorder="1" applyAlignment="1">
      <alignment horizontal="center" vertical="center" wrapText="1"/>
    </xf>
    <xf numFmtId="0" fontId="5" fillId="0" borderId="11" xfId="9" applyFont="1" applyFill="1" applyBorder="1" applyAlignment="1">
      <alignment horizontal="center" vertical="center" wrapText="1"/>
    </xf>
    <xf numFmtId="0" fontId="5" fillId="0" borderId="5" xfId="9" applyFont="1" applyFill="1" applyBorder="1" applyAlignment="1">
      <alignment horizontal="center" vertical="center" wrapText="1"/>
    </xf>
    <xf numFmtId="0" fontId="5" fillId="0" borderId="13" xfId="9" applyFont="1" applyFill="1" applyBorder="1" applyAlignment="1">
      <alignment horizontal="center" vertical="center" wrapText="1"/>
    </xf>
    <xf numFmtId="0" fontId="5" fillId="0" borderId="14" xfId="9" applyFont="1" applyFill="1" applyBorder="1" applyAlignment="1">
      <alignment horizontal="center" vertical="center" wrapText="1"/>
    </xf>
    <xf numFmtId="0" fontId="5" fillId="0" borderId="12" xfId="9" applyFont="1" applyFill="1" applyBorder="1" applyAlignment="1">
      <alignment horizontal="center" vertical="center"/>
    </xf>
    <xf numFmtId="0" fontId="5" fillId="0" borderId="11" xfId="9" applyFont="1" applyFill="1" applyBorder="1" applyAlignment="1">
      <alignment horizontal="center" vertical="center"/>
    </xf>
    <xf numFmtId="0" fontId="5" fillId="0" borderId="1" xfId="9" applyFont="1" applyFill="1" applyBorder="1" applyAlignment="1">
      <alignment horizontal="center" vertical="center"/>
    </xf>
    <xf numFmtId="0" fontId="5" fillId="0" borderId="13" xfId="9" applyFont="1" applyFill="1" applyBorder="1" applyAlignment="1">
      <alignment horizontal="center" vertical="center"/>
    </xf>
    <xf numFmtId="0" fontId="5" fillId="0" borderId="10" xfId="4" applyFont="1" applyFill="1" applyBorder="1" applyAlignment="1" applyProtection="1">
      <alignment horizontal="left" vertical="center" wrapText="1"/>
    </xf>
    <xf numFmtId="0" fontId="23" fillId="0" borderId="0" xfId="4" applyFont="1" applyAlignment="1">
      <alignment horizontal="center" vertical="center" wrapText="1"/>
    </xf>
    <xf numFmtId="0" fontId="24" fillId="0" borderId="0" xfId="4" applyFont="1" applyAlignment="1">
      <alignment horizontal="center" vertical="center" wrapText="1"/>
    </xf>
    <xf numFmtId="0" fontId="16" fillId="0" borderId="0" xfId="4" applyFont="1" applyAlignment="1">
      <alignment horizontal="center" vertical="center" wrapText="1"/>
    </xf>
    <xf numFmtId="0" fontId="5" fillId="0" borderId="2" xfId="4" applyFont="1" applyBorder="1" applyAlignment="1">
      <alignment horizontal="center" wrapText="1"/>
    </xf>
    <xf numFmtId="0" fontId="5" fillId="0" borderId="4" xfId="4" applyFont="1" applyBorder="1" applyAlignment="1">
      <alignment horizontal="center" wrapText="1"/>
    </xf>
    <xf numFmtId="0" fontId="5" fillId="0" borderId="6" xfId="4" applyFont="1" applyBorder="1" applyAlignment="1">
      <alignment horizontal="center" wrapText="1"/>
    </xf>
    <xf numFmtId="0" fontId="5" fillId="0" borderId="12" xfId="4" applyFont="1" applyBorder="1" applyAlignment="1">
      <alignment horizontal="center" vertical="center" wrapText="1"/>
    </xf>
    <xf numFmtId="0" fontId="5" fillId="0" borderId="1" xfId="4" applyFont="1" applyBorder="1" applyAlignment="1">
      <alignment horizontal="center" vertical="center" wrapText="1"/>
    </xf>
    <xf numFmtId="0" fontId="16" fillId="0" borderId="0" xfId="7" applyFont="1" applyFill="1" applyBorder="1" applyAlignment="1">
      <alignment horizontal="left" vertical="top" wrapText="1"/>
    </xf>
    <xf numFmtId="164" fontId="5" fillId="0" borderId="3" xfId="7" applyNumberFormat="1" applyFont="1" applyBorder="1" applyAlignment="1">
      <alignment horizontal="center" vertical="center" wrapText="1"/>
    </xf>
    <xf numFmtId="164" fontId="5" fillId="0" borderId="11" xfId="7" applyNumberFormat="1" applyFont="1" applyBorder="1" applyAlignment="1">
      <alignment horizontal="center" vertical="center" wrapText="1"/>
    </xf>
    <xf numFmtId="164" fontId="5" fillId="0" borderId="5" xfId="7" applyNumberFormat="1" applyFont="1" applyBorder="1" applyAlignment="1">
      <alignment horizontal="center" vertical="center" wrapText="1"/>
    </xf>
    <xf numFmtId="164" fontId="5" fillId="0" borderId="13" xfId="7" applyNumberFormat="1" applyFont="1" applyBorder="1" applyAlignment="1">
      <alignment horizontal="center" vertical="center" wrapText="1"/>
    </xf>
    <xf numFmtId="164" fontId="5" fillId="0" borderId="14" xfId="7" applyNumberFormat="1" applyFont="1" applyBorder="1" applyAlignment="1">
      <alignment horizontal="center" vertical="center" wrapText="1"/>
    </xf>
    <xf numFmtId="164" fontId="5" fillId="0" borderId="12" xfId="7" applyNumberFormat="1" applyFont="1" applyBorder="1" applyAlignment="1">
      <alignment horizontal="center" vertical="center"/>
    </xf>
    <xf numFmtId="164" fontId="5" fillId="0" borderId="11" xfId="7" applyNumberFormat="1" applyFont="1" applyBorder="1" applyAlignment="1">
      <alignment horizontal="center" vertical="center"/>
    </xf>
    <xf numFmtId="164" fontId="5" fillId="0" borderId="1" xfId="7" applyNumberFormat="1" applyFont="1" applyBorder="1" applyAlignment="1">
      <alignment horizontal="center" vertical="center"/>
    </xf>
    <xf numFmtId="164" fontId="5" fillId="0" borderId="13" xfId="7" applyNumberFormat="1" applyFont="1" applyBorder="1" applyAlignment="1">
      <alignment horizontal="center" vertical="center"/>
    </xf>
    <xf numFmtId="49" fontId="23" fillId="0" borderId="0" xfId="7" applyNumberFormat="1" applyFont="1" applyAlignment="1">
      <alignment horizontal="center" vertical="top"/>
    </xf>
    <xf numFmtId="49" fontId="24" fillId="0" borderId="0" xfId="7" applyNumberFormat="1" applyFont="1" applyAlignment="1">
      <alignment horizontal="center" vertical="top"/>
    </xf>
    <xf numFmtId="0" fontId="5" fillId="0" borderId="15" xfId="4" applyFont="1" applyFill="1" applyBorder="1" applyAlignment="1" applyProtection="1">
      <alignment horizontal="left" vertical="center" wrapText="1"/>
    </xf>
    <xf numFmtId="0" fontId="23" fillId="0" borderId="0" xfId="18" applyFont="1" applyFill="1" applyAlignment="1">
      <alignment horizontal="center" vertical="top" wrapText="1"/>
    </xf>
    <xf numFmtId="0" fontId="24" fillId="0" borderId="0" xfId="18" applyFont="1" applyFill="1" applyAlignment="1">
      <alignment horizontal="center" vertical="top" wrapText="1"/>
    </xf>
    <xf numFmtId="0" fontId="5" fillId="0" borderId="2" xfId="18" applyFont="1" applyFill="1" applyBorder="1" applyAlignment="1">
      <alignment horizontal="center" vertical="center" wrapText="1"/>
    </xf>
    <xf numFmtId="0" fontId="5" fillId="0" borderId="4" xfId="18" applyFont="1" applyFill="1" applyBorder="1" applyAlignment="1">
      <alignment horizontal="center" vertical="center" wrapText="1"/>
    </xf>
    <xf numFmtId="0" fontId="5" fillId="0" borderId="6" xfId="18"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4" xfId="18" applyFont="1" applyFill="1" applyBorder="1" applyAlignment="1">
      <alignment horizontal="center" vertical="center" wrapText="1"/>
    </xf>
    <xf numFmtId="0" fontId="6" fillId="0" borderId="6" xfId="18" applyFont="1" applyFill="1" applyBorder="1" applyAlignment="1">
      <alignment horizontal="center" vertical="center" wrapText="1"/>
    </xf>
    <xf numFmtId="0" fontId="16" fillId="0" borderId="2" xfId="18" applyFont="1" applyFill="1" applyBorder="1" applyAlignment="1">
      <alignment horizontal="center" vertical="center" wrapText="1"/>
    </xf>
    <xf numFmtId="0" fontId="5" fillId="0" borderId="3" xfId="18" applyFont="1" applyFill="1" applyBorder="1" applyAlignment="1">
      <alignment horizontal="center" vertical="center" wrapText="1"/>
    </xf>
    <xf numFmtId="0" fontId="5" fillId="0" borderId="11" xfId="18" applyFont="1" applyFill="1" applyBorder="1" applyAlignment="1">
      <alignment horizontal="center" vertical="center" wrapText="1"/>
    </xf>
    <xf numFmtId="0" fontId="5" fillId="0" borderId="5" xfId="18" applyFont="1" applyFill="1" applyBorder="1" applyAlignment="1">
      <alignment horizontal="center" vertical="center" wrapText="1"/>
    </xf>
    <xf numFmtId="0" fontId="5" fillId="0" borderId="13" xfId="18" applyFont="1" applyFill="1" applyBorder="1" applyAlignment="1">
      <alignment horizontal="center" vertical="center" wrapText="1"/>
    </xf>
    <xf numFmtId="0" fontId="5" fillId="0" borderId="14" xfId="18" applyFont="1" applyFill="1" applyBorder="1" applyAlignment="1">
      <alignment horizontal="center" vertical="center" wrapText="1"/>
    </xf>
    <xf numFmtId="0" fontId="5" fillId="0" borderId="12" xfId="18" applyFont="1" applyFill="1" applyBorder="1" applyAlignment="1">
      <alignment horizontal="center" vertical="center"/>
    </xf>
    <xf numFmtId="0" fontId="5" fillId="0" borderId="11" xfId="18" applyFont="1" applyFill="1" applyBorder="1" applyAlignment="1">
      <alignment horizontal="center" vertical="center"/>
    </xf>
    <xf numFmtId="0" fontId="5" fillId="0" borderId="1" xfId="18" applyFont="1" applyFill="1" applyBorder="1" applyAlignment="1">
      <alignment horizontal="center" vertical="center"/>
    </xf>
    <xf numFmtId="0" fontId="5" fillId="0" borderId="13" xfId="18" applyFont="1" applyFill="1" applyBorder="1" applyAlignment="1">
      <alignment horizontal="center" vertical="center"/>
    </xf>
    <xf numFmtId="0" fontId="6" fillId="0" borderId="2" xfId="4" applyFont="1" applyBorder="1" applyAlignment="1">
      <alignment horizontal="center" vertical="center" wrapText="1"/>
    </xf>
    <xf numFmtId="0" fontId="6" fillId="0" borderId="4" xfId="4" applyFont="1" applyBorder="1" applyAlignment="1">
      <alignment horizontal="center" vertical="center" wrapText="1"/>
    </xf>
    <xf numFmtId="0" fontId="6" fillId="0" borderId="6" xfId="4" applyFont="1" applyBorder="1" applyAlignment="1">
      <alignment horizontal="center" vertical="center" wrapText="1"/>
    </xf>
    <xf numFmtId="0" fontId="24" fillId="0" borderId="0" xfId="9" applyFont="1" applyFill="1" applyBorder="1" applyAlignment="1">
      <alignment horizontal="center" vertical="top" wrapText="1"/>
    </xf>
    <xf numFmtId="0" fontId="24" fillId="0" borderId="0" xfId="9" applyFont="1" applyFill="1" applyAlignment="1">
      <alignment horizontal="center"/>
    </xf>
    <xf numFmtId="0" fontId="5" fillId="0" borderId="10" xfId="37" applyFont="1" applyBorder="1" applyAlignment="1">
      <alignment horizontal="left" vertical="center"/>
    </xf>
    <xf numFmtId="0" fontId="23" fillId="0" borderId="0" xfId="37" applyFont="1" applyFill="1" applyAlignment="1">
      <alignment horizontal="center" vertical="top" wrapText="1"/>
    </xf>
    <xf numFmtId="0" fontId="24" fillId="0" borderId="0" xfId="37" applyFont="1" applyFill="1" applyAlignment="1">
      <alignment horizontal="center" vertical="top" wrapText="1"/>
    </xf>
    <xf numFmtId="0" fontId="24" fillId="0" borderId="0" xfId="55" applyFont="1" applyAlignment="1">
      <alignment horizontal="center" vertical="center"/>
    </xf>
    <xf numFmtId="0" fontId="19" fillId="0" borderId="19" xfId="55" applyFont="1" applyBorder="1" applyAlignment="1">
      <alignment horizontal="center" vertical="top"/>
    </xf>
    <xf numFmtId="0" fontId="43" fillId="0" borderId="47" xfId="81" applyNumberFormat="1" applyFont="1" applyFill="1" applyBorder="1" applyAlignment="1">
      <alignment horizontal="center" vertical="top" wrapText="1"/>
    </xf>
    <xf numFmtId="0" fontId="11" fillId="0" borderId="52" xfId="86" applyFont="1" applyFill="1" applyBorder="1"/>
    <xf numFmtId="183" fontId="93" fillId="0" borderId="0" xfId="87" applyNumberFormat="1" applyFont="1" applyFill="1" applyBorder="1" applyAlignment="1" applyProtection="1">
      <alignment horizontal="center" vertical="center" wrapText="1"/>
    </xf>
    <xf numFmtId="0" fontId="81" fillId="0" borderId="0" xfId="86" applyFont="1" applyFill="1" applyAlignment="1">
      <alignment vertical="top" wrapText="1"/>
    </xf>
    <xf numFmtId="0" fontId="16" fillId="0" borderId="0" xfId="81" applyFont="1" applyFill="1" applyAlignment="1">
      <alignment horizontal="right"/>
    </xf>
    <xf numFmtId="0" fontId="98" fillId="0" borderId="0" xfId="81" applyFont="1" applyFill="1" applyBorder="1" applyAlignment="1">
      <alignment horizontal="center" vertical="top" wrapText="1"/>
    </xf>
    <xf numFmtId="0" fontId="99" fillId="0" borderId="0" xfId="86" applyFont="1" applyFill="1" applyAlignment="1">
      <alignment wrapText="1"/>
    </xf>
    <xf numFmtId="0" fontId="1" fillId="0" borderId="0" xfId="86" applyFill="1" applyAlignment="1">
      <alignment wrapText="1"/>
    </xf>
    <xf numFmtId="0" fontId="79" fillId="0" borderId="19" xfId="81" applyNumberFormat="1" applyFont="1" applyFill="1" applyBorder="1" applyAlignment="1">
      <alignment horizontal="center" vertical="center"/>
    </xf>
    <xf numFmtId="0" fontId="79" fillId="0" borderId="47" xfId="81" applyNumberFormat="1" applyFont="1" applyFill="1" applyBorder="1" applyAlignment="1">
      <alignment horizontal="center" vertical="center" wrapText="1"/>
    </xf>
    <xf numFmtId="0" fontId="81" fillId="0" borderId="52" xfId="86" applyFont="1" applyFill="1" applyBorder="1" applyAlignment="1">
      <alignment horizontal="center" vertical="center"/>
    </xf>
    <xf numFmtId="0" fontId="81" fillId="0" borderId="52" xfId="86" applyFont="1" applyFill="1" applyBorder="1" applyAlignment="1">
      <alignment horizontal="center" vertical="center" wrapText="1"/>
    </xf>
    <xf numFmtId="0" fontId="79" fillId="0" borderId="48" xfId="81" applyNumberFormat="1" applyFont="1" applyFill="1" applyBorder="1" applyAlignment="1">
      <alignment horizontal="center" vertical="center" wrapText="1"/>
    </xf>
    <xf numFmtId="0" fontId="79" fillId="0" borderId="49" xfId="81" applyNumberFormat="1" applyFont="1" applyFill="1" applyBorder="1" applyAlignment="1">
      <alignment horizontal="center" vertical="center" wrapText="1"/>
    </xf>
    <xf numFmtId="0" fontId="79" fillId="0" borderId="50" xfId="81" applyNumberFormat="1" applyFont="1" applyFill="1" applyBorder="1" applyAlignment="1">
      <alignment horizontal="center" vertical="center" wrapText="1"/>
    </xf>
    <xf numFmtId="0" fontId="79" fillId="0" borderId="52" xfId="81" applyNumberFormat="1" applyFont="1" applyFill="1" applyBorder="1" applyAlignment="1">
      <alignment horizontal="center" vertical="center" wrapText="1"/>
    </xf>
    <xf numFmtId="0" fontId="101" fillId="0" borderId="47" xfId="81" applyNumberFormat="1" applyFont="1" applyFill="1" applyBorder="1" applyAlignment="1">
      <alignment horizontal="center" vertical="center" wrapText="1"/>
    </xf>
    <xf numFmtId="0" fontId="101" fillId="0" borderId="52" xfId="81" applyNumberFormat="1" applyFont="1" applyFill="1" applyBorder="1" applyAlignment="1">
      <alignment horizontal="center" vertical="center" wrapText="1"/>
    </xf>
    <xf numFmtId="0" fontId="1" fillId="0" borderId="52" xfId="86" applyFill="1" applyBorder="1" applyAlignment="1">
      <alignment horizontal="center" vertical="center" wrapText="1"/>
    </xf>
    <xf numFmtId="0" fontId="7" fillId="0" borderId="32" xfId="81" applyNumberFormat="1" applyFont="1" applyFill="1" applyBorder="1" applyAlignment="1">
      <alignment horizontal="center" vertical="center" wrapText="1"/>
    </xf>
    <xf numFmtId="0" fontId="7" fillId="0" borderId="39" xfId="81" applyNumberFormat="1" applyFont="1" applyFill="1" applyBorder="1" applyAlignment="1">
      <alignment horizontal="center" vertical="center" wrapText="1"/>
    </xf>
    <xf numFmtId="0" fontId="96" fillId="0" borderId="0" xfId="74" applyFont="1" applyFill="1" applyBorder="1" applyAlignment="1">
      <alignment horizontal="center" vertical="top" wrapText="1"/>
    </xf>
    <xf numFmtId="0" fontId="43" fillId="0" borderId="32" xfId="74" applyFont="1" applyFill="1" applyBorder="1" applyAlignment="1">
      <alignment horizontal="center" vertical="center" wrapText="1"/>
    </xf>
    <xf numFmtId="0" fontId="43" fillId="0" borderId="39" xfId="74" applyFont="1" applyFill="1" applyBorder="1" applyAlignment="1">
      <alignment horizontal="center" vertical="center" wrapText="1"/>
    </xf>
    <xf numFmtId="0" fontId="43" fillId="0" borderId="33" xfId="74" applyFont="1" applyFill="1" applyBorder="1" applyAlignment="1">
      <alignment horizontal="center" vertical="center" wrapText="1"/>
    </xf>
    <xf numFmtId="0" fontId="43" fillId="0" borderId="40" xfId="74" applyFont="1" applyFill="1" applyBorder="1" applyAlignment="1">
      <alignment horizontal="center" vertical="center" wrapText="1"/>
    </xf>
    <xf numFmtId="0" fontId="43" fillId="0" borderId="34" xfId="74" applyFont="1" applyFill="1" applyBorder="1" applyAlignment="1">
      <alignment horizontal="center" vertical="center" wrapText="1"/>
    </xf>
    <xf numFmtId="0" fontId="43" fillId="0" borderId="41" xfId="74" applyFont="1" applyFill="1" applyBorder="1" applyAlignment="1">
      <alignment horizontal="center" vertical="center" wrapText="1"/>
    </xf>
    <xf numFmtId="0" fontId="43" fillId="0" borderId="35" xfId="74" applyFont="1" applyFill="1" applyBorder="1" applyAlignment="1">
      <alignment horizontal="center" vertical="center" wrapText="1"/>
    </xf>
    <xf numFmtId="0" fontId="43" fillId="0" borderId="42" xfId="74" applyFont="1" applyFill="1" applyBorder="1" applyAlignment="1">
      <alignment horizontal="center" vertical="center" wrapText="1"/>
    </xf>
    <xf numFmtId="0" fontId="43" fillId="0" borderId="36" xfId="74" applyFont="1" applyFill="1" applyBorder="1" applyAlignment="1">
      <alignment horizontal="center" vertical="center" wrapText="1"/>
    </xf>
    <xf numFmtId="0" fontId="43" fillId="0" borderId="37" xfId="74" applyFont="1" applyFill="1" applyBorder="1" applyAlignment="1">
      <alignment horizontal="center" vertical="center" wrapText="1"/>
    </xf>
    <xf numFmtId="0" fontId="43" fillId="0" borderId="38" xfId="74" applyFont="1" applyFill="1" applyBorder="1" applyAlignment="1">
      <alignment horizontal="center" vertical="center" wrapText="1"/>
    </xf>
  </cellXfs>
  <cellStyles count="88">
    <cellStyle name="Comma 2" xfId="8"/>
    <cellStyle name="Comma 3" xfId="30"/>
    <cellStyle name="Comma 4" xfId="38"/>
    <cellStyle name="Comma 5" xfId="73"/>
    <cellStyle name="Comma 6 2 4 2" xfId="78"/>
    <cellStyle name="Comma 7 2" xfId="87"/>
    <cellStyle name="Hyperlink 2" xfId="72"/>
    <cellStyle name="Neutral 2" xfId="19"/>
    <cellStyle name="Normal" xfId="0" builtinId="0"/>
    <cellStyle name="Normal 10" xfId="41"/>
    <cellStyle name="Normal 10 2" xfId="67"/>
    <cellStyle name="Normal 10 2 2" xfId="86"/>
    <cellStyle name="Normal 11" xfId="15"/>
    <cellStyle name="Normal 12" xfId="55"/>
    <cellStyle name="Normal 13" xfId="74"/>
    <cellStyle name="Normal 2" xfId="1"/>
    <cellStyle name="Normal 2 10" xfId="71"/>
    <cellStyle name="Normal 2 2" xfId="9"/>
    <cellStyle name="Normal 2 2 2" xfId="11"/>
    <cellStyle name="Normal 2 2 2 2" xfId="13"/>
    <cellStyle name="Normal 2 2 3" xfId="63"/>
    <cellStyle name="Normal 2 2 8" xfId="85"/>
    <cellStyle name="Normal 2 3" xfId="18"/>
    <cellStyle name="Normal 2 3 2" xfId="37"/>
    <cellStyle name="Normal 2 3 7" xfId="81"/>
    <cellStyle name="Normal 2 5 2" xfId="17"/>
    <cellStyle name="Normal 2 6" xfId="48"/>
    <cellStyle name="Normal 3" xfId="2"/>
    <cellStyle name="Normal 3 10" xfId="51"/>
    <cellStyle name="Normal 3 2" xfId="3"/>
    <cellStyle name="Normal 3 2 2" xfId="10"/>
    <cellStyle name="Normal 3 2 2 2" xfId="77"/>
    <cellStyle name="Normal 3 2 3" xfId="34"/>
    <cellStyle name="Normal 3 2 3 2" xfId="36"/>
    <cellStyle name="Normal 3 2 4" xfId="46"/>
    <cellStyle name="Normal 3 3" xfId="5"/>
    <cellStyle name="Normal 3 3 2" xfId="26"/>
    <cellStyle name="Normal 3 3 2 2" xfId="32"/>
    <cellStyle name="Normal 3 3 2 2 2" xfId="52"/>
    <cellStyle name="Normal 3 3 2 2 3" xfId="84"/>
    <cellStyle name="Normal 3 3 2 3" xfId="82"/>
    <cellStyle name="Normal 3 3 2_1st Edition 2022-23 (01-03-2022)" xfId="83"/>
    <cellStyle name="Normal 3 3 3" xfId="49"/>
    <cellStyle name="Normal 3 4" xfId="22"/>
    <cellStyle name="Normal 3 4 2" xfId="35"/>
    <cellStyle name="Normal 3 5" xfId="31"/>
    <cellStyle name="Normal 3 6" xfId="60"/>
    <cellStyle name="Normal 4" xfId="4"/>
    <cellStyle name="Normal 4 2" xfId="6"/>
    <cellStyle name="Normal 4 2 2" xfId="45"/>
    <cellStyle name="Normal 4 2 2 2" xfId="12"/>
    <cellStyle name="Normal 4 2 2 8" xfId="16"/>
    <cellStyle name="Normal 4 2 3" xfId="47"/>
    <cellStyle name="Normal 4 3" xfId="14"/>
    <cellStyle name="Normal 4 4" xfId="24"/>
    <cellStyle name="Normal 4 8" xfId="53"/>
    <cellStyle name="Normal 47" xfId="27"/>
    <cellStyle name="Normal 5" xfId="7"/>
    <cellStyle name="Normal 5 2" xfId="43"/>
    <cellStyle name="Normal 5 2 2" xfId="54"/>
    <cellStyle name="Normal 5 4" xfId="44"/>
    <cellStyle name="Normal 6" xfId="20"/>
    <cellStyle name="Normal 66" xfId="28"/>
    <cellStyle name="Normal 7" xfId="25"/>
    <cellStyle name="Normal 7 2" xfId="33"/>
    <cellStyle name="Normal 8" xfId="29"/>
    <cellStyle name="Normal 8 2" xfId="69"/>
    <cellStyle name="Normal 8 3" xfId="80"/>
    <cellStyle name="Normal 8_Xl0000003" xfId="68"/>
    <cellStyle name="Normal 9" xfId="40"/>
    <cellStyle name="Normal 9 2" xfId="66"/>
    <cellStyle name="Normal 9 2 3" xfId="76"/>
    <cellStyle name="Normal_ADP Proposal 2016-17" xfId="61"/>
    <cellStyle name="Normal_HYD 2003" xfId="57"/>
    <cellStyle name="Normal_New ADP Schemes 2016-17 (Final) W&amp;S_CM Directives (Murad Ali Shah) 2016_92 New Schemes" xfId="64"/>
    <cellStyle name="Normal_New ADP Schemes 2016-17 (Final) W&amp;S_New schemes (16-17)" xfId="58"/>
    <cellStyle name="Normal_New ADP Schemes 2016-17 (Final) W&amp;S_New schemes (16-17)_ADP 2017-18 (W&amp;S) (2nd Print) (20-05-2017)_1_92 New Schemes" xfId="62"/>
    <cellStyle name="Normal_new proposals" xfId="65"/>
    <cellStyle name="Normal_Release of Funds Position of Category I &amp; II (for email)" xfId="56"/>
    <cellStyle name="Normal_Release of Funds Position of Category I &amp; II (for email)_CM Directives (Murad Ali Shah) 2016" xfId="70"/>
    <cellStyle name="Normal_Water &amp; Drainage" xfId="42"/>
    <cellStyle name="Percent" xfId="75" builtinId="5"/>
    <cellStyle name="Percent 2" xfId="23"/>
    <cellStyle name="Percent 2 2" xfId="21"/>
    <cellStyle name="Percent 3" xfId="50"/>
    <cellStyle name="Percent 4" xfId="39"/>
    <cellStyle name="Percent 5" xfId="59"/>
    <cellStyle name="Percent 6 2 4" xfId="79"/>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C3300"/>
      <color rgb="FF6600FF"/>
      <color rgb="FFE7E171"/>
      <color rgb="FFFF6699"/>
      <color rgb="FF00CC99"/>
      <color rgb="FF0000FF"/>
      <color rgb="FFFF9933"/>
      <color rgb="FF000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596553</xdr:colOff>
      <xdr:row>729</xdr:row>
      <xdr:rowOff>0</xdr:rowOff>
    </xdr:from>
    <xdr:to>
      <xdr:col>4</xdr:col>
      <xdr:colOff>356523</xdr:colOff>
      <xdr:row>729</xdr:row>
      <xdr:rowOff>0</xdr:rowOff>
    </xdr:to>
    <xdr:sp macro="" textlink="">
      <xdr:nvSpPr>
        <xdr:cNvPr id="2" name="Text Box 1893">
          <a:extLst>
            <a:ext uri="{FF2B5EF4-FFF2-40B4-BE49-F238E27FC236}">
              <a16:creationId xmlns:a16="http://schemas.microsoft.com/office/drawing/2014/main" id="{00000000-0008-0000-0100-00000A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3" name="Text Box 1896">
          <a:extLst>
            <a:ext uri="{FF2B5EF4-FFF2-40B4-BE49-F238E27FC236}">
              <a16:creationId xmlns:a16="http://schemas.microsoft.com/office/drawing/2014/main" id="{00000000-0008-0000-0100-00000B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4" name="Text Box 1899">
          <a:extLst>
            <a:ext uri="{FF2B5EF4-FFF2-40B4-BE49-F238E27FC236}">
              <a16:creationId xmlns:a16="http://schemas.microsoft.com/office/drawing/2014/main" id="{00000000-0008-0000-0100-00000C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5" name="Text Box 1893">
          <a:extLst>
            <a:ext uri="{FF2B5EF4-FFF2-40B4-BE49-F238E27FC236}">
              <a16:creationId xmlns:a16="http://schemas.microsoft.com/office/drawing/2014/main" id="{00000000-0008-0000-0100-00000D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6" name="Text Box 1896">
          <a:extLst>
            <a:ext uri="{FF2B5EF4-FFF2-40B4-BE49-F238E27FC236}">
              <a16:creationId xmlns:a16="http://schemas.microsoft.com/office/drawing/2014/main" id="{00000000-0008-0000-0100-00000E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7" name="Text Box 1899">
          <a:extLst>
            <a:ext uri="{FF2B5EF4-FFF2-40B4-BE49-F238E27FC236}">
              <a16:creationId xmlns:a16="http://schemas.microsoft.com/office/drawing/2014/main" id="{00000000-0008-0000-0100-00000F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8" name="Text Box 1893">
          <a:extLst>
            <a:ext uri="{FF2B5EF4-FFF2-40B4-BE49-F238E27FC236}">
              <a16:creationId xmlns:a16="http://schemas.microsoft.com/office/drawing/2014/main" id="{00000000-0008-0000-0100-00001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9" name="Text Box 1896">
          <a:extLst>
            <a:ext uri="{FF2B5EF4-FFF2-40B4-BE49-F238E27FC236}">
              <a16:creationId xmlns:a16="http://schemas.microsoft.com/office/drawing/2014/main" id="{00000000-0008-0000-0100-00001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0" name="Text Box 1899">
          <a:extLst>
            <a:ext uri="{FF2B5EF4-FFF2-40B4-BE49-F238E27FC236}">
              <a16:creationId xmlns:a16="http://schemas.microsoft.com/office/drawing/2014/main" id="{00000000-0008-0000-0100-000012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1" name="Text Box 1893">
          <a:extLst>
            <a:ext uri="{FF2B5EF4-FFF2-40B4-BE49-F238E27FC236}">
              <a16:creationId xmlns:a16="http://schemas.microsoft.com/office/drawing/2014/main" id="{00000000-0008-0000-0100-000013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2" name="Text Box 1896">
          <a:extLst>
            <a:ext uri="{FF2B5EF4-FFF2-40B4-BE49-F238E27FC236}">
              <a16:creationId xmlns:a16="http://schemas.microsoft.com/office/drawing/2014/main" id="{00000000-0008-0000-0100-000014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3" name="Text Box 1899">
          <a:extLst>
            <a:ext uri="{FF2B5EF4-FFF2-40B4-BE49-F238E27FC236}">
              <a16:creationId xmlns:a16="http://schemas.microsoft.com/office/drawing/2014/main" id="{00000000-0008-0000-0100-000015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4" name="Text Box 1893">
          <a:extLst>
            <a:ext uri="{FF2B5EF4-FFF2-40B4-BE49-F238E27FC236}">
              <a16:creationId xmlns:a16="http://schemas.microsoft.com/office/drawing/2014/main" id="{00000000-0008-0000-0100-000016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5" name="Text Box 1896">
          <a:extLst>
            <a:ext uri="{FF2B5EF4-FFF2-40B4-BE49-F238E27FC236}">
              <a16:creationId xmlns:a16="http://schemas.microsoft.com/office/drawing/2014/main" id="{00000000-0008-0000-0100-000017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6" name="Text Box 1899">
          <a:extLst>
            <a:ext uri="{FF2B5EF4-FFF2-40B4-BE49-F238E27FC236}">
              <a16:creationId xmlns:a16="http://schemas.microsoft.com/office/drawing/2014/main" id="{00000000-0008-0000-0100-000018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7" name="Text Box 1893">
          <a:extLst>
            <a:ext uri="{FF2B5EF4-FFF2-40B4-BE49-F238E27FC236}">
              <a16:creationId xmlns:a16="http://schemas.microsoft.com/office/drawing/2014/main" id="{00000000-0008-0000-0100-000019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8" name="Text Box 1896">
          <a:extLst>
            <a:ext uri="{FF2B5EF4-FFF2-40B4-BE49-F238E27FC236}">
              <a16:creationId xmlns:a16="http://schemas.microsoft.com/office/drawing/2014/main" id="{00000000-0008-0000-0100-00001A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9" name="Text Box 1899">
          <a:extLst>
            <a:ext uri="{FF2B5EF4-FFF2-40B4-BE49-F238E27FC236}">
              <a16:creationId xmlns:a16="http://schemas.microsoft.com/office/drawing/2014/main" id="{00000000-0008-0000-0100-00001B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0" name="Text Box 1893">
          <a:extLst>
            <a:ext uri="{FF2B5EF4-FFF2-40B4-BE49-F238E27FC236}">
              <a16:creationId xmlns:a16="http://schemas.microsoft.com/office/drawing/2014/main" id="{00000000-0008-0000-0100-00001C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1" name="Text Box 1896">
          <a:extLst>
            <a:ext uri="{FF2B5EF4-FFF2-40B4-BE49-F238E27FC236}">
              <a16:creationId xmlns:a16="http://schemas.microsoft.com/office/drawing/2014/main" id="{00000000-0008-0000-0100-00001D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2" name="Text Box 1899">
          <a:extLst>
            <a:ext uri="{FF2B5EF4-FFF2-40B4-BE49-F238E27FC236}">
              <a16:creationId xmlns:a16="http://schemas.microsoft.com/office/drawing/2014/main" id="{00000000-0008-0000-0100-00001E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3" name="Text Box 1893">
          <a:extLst>
            <a:ext uri="{FF2B5EF4-FFF2-40B4-BE49-F238E27FC236}">
              <a16:creationId xmlns:a16="http://schemas.microsoft.com/office/drawing/2014/main" id="{00000000-0008-0000-0100-00001F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4" name="Text Box 1896">
          <a:extLst>
            <a:ext uri="{FF2B5EF4-FFF2-40B4-BE49-F238E27FC236}">
              <a16:creationId xmlns:a16="http://schemas.microsoft.com/office/drawing/2014/main" id="{00000000-0008-0000-0100-00002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5" name="Text Box 1899">
          <a:extLst>
            <a:ext uri="{FF2B5EF4-FFF2-40B4-BE49-F238E27FC236}">
              <a16:creationId xmlns:a16="http://schemas.microsoft.com/office/drawing/2014/main" id="{00000000-0008-0000-0100-00002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6" name="Text Box 3">
          <a:extLst>
            <a:ext uri="{FF2B5EF4-FFF2-40B4-BE49-F238E27FC236}">
              <a16:creationId xmlns:a16="http://schemas.microsoft.com/office/drawing/2014/main" id="{00000000-0008-0000-0100-00002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27" name="Text Box 286">
          <a:extLst>
            <a:ext uri="{FF2B5EF4-FFF2-40B4-BE49-F238E27FC236}">
              <a16:creationId xmlns:a16="http://schemas.microsoft.com/office/drawing/2014/main" id="{00000000-0008-0000-0100-000023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28" name="Text Box 1053">
          <a:extLst>
            <a:ext uri="{FF2B5EF4-FFF2-40B4-BE49-F238E27FC236}">
              <a16:creationId xmlns:a16="http://schemas.microsoft.com/office/drawing/2014/main" id="{00000000-0008-0000-0100-000024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9" name="Text Box 1058">
          <a:extLst>
            <a:ext uri="{FF2B5EF4-FFF2-40B4-BE49-F238E27FC236}">
              <a16:creationId xmlns:a16="http://schemas.microsoft.com/office/drawing/2014/main" id="{00000000-0008-0000-0100-000025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30" name="Text Box 1216">
          <a:extLst>
            <a:ext uri="{FF2B5EF4-FFF2-40B4-BE49-F238E27FC236}">
              <a16:creationId xmlns:a16="http://schemas.microsoft.com/office/drawing/2014/main" id="{00000000-0008-0000-0100-000026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1" name="Text Box 1891">
          <a:extLst>
            <a:ext uri="{FF2B5EF4-FFF2-40B4-BE49-F238E27FC236}">
              <a16:creationId xmlns:a16="http://schemas.microsoft.com/office/drawing/2014/main" id="{00000000-0008-0000-0100-000027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2" name="Text Box 1892">
          <a:extLst>
            <a:ext uri="{FF2B5EF4-FFF2-40B4-BE49-F238E27FC236}">
              <a16:creationId xmlns:a16="http://schemas.microsoft.com/office/drawing/2014/main" id="{00000000-0008-0000-0100-000028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3" name="Text Box 1893">
          <a:extLst>
            <a:ext uri="{FF2B5EF4-FFF2-40B4-BE49-F238E27FC236}">
              <a16:creationId xmlns:a16="http://schemas.microsoft.com/office/drawing/2014/main" id="{00000000-0008-0000-0100-000029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4" name="Text Box 1894">
          <a:extLst>
            <a:ext uri="{FF2B5EF4-FFF2-40B4-BE49-F238E27FC236}">
              <a16:creationId xmlns:a16="http://schemas.microsoft.com/office/drawing/2014/main" id="{00000000-0008-0000-0100-00002A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5" name="Text Box 1895">
          <a:extLst>
            <a:ext uri="{FF2B5EF4-FFF2-40B4-BE49-F238E27FC236}">
              <a16:creationId xmlns:a16="http://schemas.microsoft.com/office/drawing/2014/main" id="{00000000-0008-0000-0100-00002B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6" name="Text Box 1896">
          <a:extLst>
            <a:ext uri="{FF2B5EF4-FFF2-40B4-BE49-F238E27FC236}">
              <a16:creationId xmlns:a16="http://schemas.microsoft.com/office/drawing/2014/main" id="{00000000-0008-0000-0100-00002C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7" name="Text Box 1897">
          <a:extLst>
            <a:ext uri="{FF2B5EF4-FFF2-40B4-BE49-F238E27FC236}">
              <a16:creationId xmlns:a16="http://schemas.microsoft.com/office/drawing/2014/main" id="{00000000-0008-0000-0100-00002D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8" name="Text Box 1898">
          <a:extLst>
            <a:ext uri="{FF2B5EF4-FFF2-40B4-BE49-F238E27FC236}">
              <a16:creationId xmlns:a16="http://schemas.microsoft.com/office/drawing/2014/main" id="{00000000-0008-0000-0100-00002E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9" name="Text Box 1899">
          <a:extLst>
            <a:ext uri="{FF2B5EF4-FFF2-40B4-BE49-F238E27FC236}">
              <a16:creationId xmlns:a16="http://schemas.microsoft.com/office/drawing/2014/main" id="{00000000-0008-0000-0100-00002F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0" name="Text Box 1905">
          <a:extLst>
            <a:ext uri="{FF2B5EF4-FFF2-40B4-BE49-F238E27FC236}">
              <a16:creationId xmlns:a16="http://schemas.microsoft.com/office/drawing/2014/main" id="{00000000-0008-0000-0100-000030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1" name="Text Box 1908">
          <a:extLst>
            <a:ext uri="{FF2B5EF4-FFF2-40B4-BE49-F238E27FC236}">
              <a16:creationId xmlns:a16="http://schemas.microsoft.com/office/drawing/2014/main" id="{00000000-0008-0000-0100-000031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2" name="Text Box 1911">
          <a:extLst>
            <a:ext uri="{FF2B5EF4-FFF2-40B4-BE49-F238E27FC236}">
              <a16:creationId xmlns:a16="http://schemas.microsoft.com/office/drawing/2014/main" id="{00000000-0008-0000-0100-00003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3" name="Text Box 3">
          <a:extLst>
            <a:ext uri="{FF2B5EF4-FFF2-40B4-BE49-F238E27FC236}">
              <a16:creationId xmlns:a16="http://schemas.microsoft.com/office/drawing/2014/main" id="{00000000-0008-0000-0100-00003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44" name="Text Box 286">
          <a:extLst>
            <a:ext uri="{FF2B5EF4-FFF2-40B4-BE49-F238E27FC236}">
              <a16:creationId xmlns:a16="http://schemas.microsoft.com/office/drawing/2014/main" id="{00000000-0008-0000-0100-000034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45" name="Text Box 1053">
          <a:extLst>
            <a:ext uri="{FF2B5EF4-FFF2-40B4-BE49-F238E27FC236}">
              <a16:creationId xmlns:a16="http://schemas.microsoft.com/office/drawing/2014/main" id="{00000000-0008-0000-0100-000035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6" name="Text Box 1058">
          <a:extLst>
            <a:ext uri="{FF2B5EF4-FFF2-40B4-BE49-F238E27FC236}">
              <a16:creationId xmlns:a16="http://schemas.microsoft.com/office/drawing/2014/main" id="{00000000-0008-0000-0100-000036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7" name="Text Box 1216">
          <a:extLst>
            <a:ext uri="{FF2B5EF4-FFF2-40B4-BE49-F238E27FC236}">
              <a16:creationId xmlns:a16="http://schemas.microsoft.com/office/drawing/2014/main" id="{00000000-0008-0000-0100-000037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8" name="Text Box 1891">
          <a:extLst>
            <a:ext uri="{FF2B5EF4-FFF2-40B4-BE49-F238E27FC236}">
              <a16:creationId xmlns:a16="http://schemas.microsoft.com/office/drawing/2014/main" id="{00000000-0008-0000-0100-000038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9" name="Text Box 1892">
          <a:extLst>
            <a:ext uri="{FF2B5EF4-FFF2-40B4-BE49-F238E27FC236}">
              <a16:creationId xmlns:a16="http://schemas.microsoft.com/office/drawing/2014/main" id="{00000000-0008-0000-0100-000039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0" name="Text Box 1893">
          <a:extLst>
            <a:ext uri="{FF2B5EF4-FFF2-40B4-BE49-F238E27FC236}">
              <a16:creationId xmlns:a16="http://schemas.microsoft.com/office/drawing/2014/main" id="{00000000-0008-0000-0100-00003A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1" name="Text Box 1894">
          <a:extLst>
            <a:ext uri="{FF2B5EF4-FFF2-40B4-BE49-F238E27FC236}">
              <a16:creationId xmlns:a16="http://schemas.microsoft.com/office/drawing/2014/main" id="{00000000-0008-0000-0100-00003B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2" name="Text Box 1895">
          <a:extLst>
            <a:ext uri="{FF2B5EF4-FFF2-40B4-BE49-F238E27FC236}">
              <a16:creationId xmlns:a16="http://schemas.microsoft.com/office/drawing/2014/main" id="{00000000-0008-0000-0100-00003C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3" name="Text Box 1896">
          <a:extLst>
            <a:ext uri="{FF2B5EF4-FFF2-40B4-BE49-F238E27FC236}">
              <a16:creationId xmlns:a16="http://schemas.microsoft.com/office/drawing/2014/main" id="{00000000-0008-0000-0100-00003D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4" name="Text Box 1897">
          <a:extLst>
            <a:ext uri="{FF2B5EF4-FFF2-40B4-BE49-F238E27FC236}">
              <a16:creationId xmlns:a16="http://schemas.microsoft.com/office/drawing/2014/main" id="{00000000-0008-0000-0100-00003E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5" name="Text Box 1898">
          <a:extLst>
            <a:ext uri="{FF2B5EF4-FFF2-40B4-BE49-F238E27FC236}">
              <a16:creationId xmlns:a16="http://schemas.microsoft.com/office/drawing/2014/main" id="{00000000-0008-0000-0100-00003F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6" name="Text Box 1899">
          <a:extLst>
            <a:ext uri="{FF2B5EF4-FFF2-40B4-BE49-F238E27FC236}">
              <a16:creationId xmlns:a16="http://schemas.microsoft.com/office/drawing/2014/main" id="{00000000-0008-0000-0100-000040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7" name="Text Box 1905">
          <a:extLst>
            <a:ext uri="{FF2B5EF4-FFF2-40B4-BE49-F238E27FC236}">
              <a16:creationId xmlns:a16="http://schemas.microsoft.com/office/drawing/2014/main" id="{00000000-0008-0000-0100-000041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8" name="Text Box 1908">
          <a:extLst>
            <a:ext uri="{FF2B5EF4-FFF2-40B4-BE49-F238E27FC236}">
              <a16:creationId xmlns:a16="http://schemas.microsoft.com/office/drawing/2014/main" id="{00000000-0008-0000-0100-000042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9" name="Text Box 1911">
          <a:extLst>
            <a:ext uri="{FF2B5EF4-FFF2-40B4-BE49-F238E27FC236}">
              <a16:creationId xmlns:a16="http://schemas.microsoft.com/office/drawing/2014/main" id="{00000000-0008-0000-0100-00004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0" name="Text Box 3">
          <a:extLst>
            <a:ext uri="{FF2B5EF4-FFF2-40B4-BE49-F238E27FC236}">
              <a16:creationId xmlns:a16="http://schemas.microsoft.com/office/drawing/2014/main" id="{00000000-0008-0000-0100-00004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61" name="Text Box 286">
          <a:extLst>
            <a:ext uri="{FF2B5EF4-FFF2-40B4-BE49-F238E27FC236}">
              <a16:creationId xmlns:a16="http://schemas.microsoft.com/office/drawing/2014/main" id="{00000000-0008-0000-0100-000045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62" name="Text Box 1053">
          <a:extLst>
            <a:ext uri="{FF2B5EF4-FFF2-40B4-BE49-F238E27FC236}">
              <a16:creationId xmlns:a16="http://schemas.microsoft.com/office/drawing/2014/main" id="{00000000-0008-0000-0100-000046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3" name="Text Box 1058">
          <a:extLst>
            <a:ext uri="{FF2B5EF4-FFF2-40B4-BE49-F238E27FC236}">
              <a16:creationId xmlns:a16="http://schemas.microsoft.com/office/drawing/2014/main" id="{00000000-0008-0000-0100-000047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4" name="Text Box 1216">
          <a:extLst>
            <a:ext uri="{FF2B5EF4-FFF2-40B4-BE49-F238E27FC236}">
              <a16:creationId xmlns:a16="http://schemas.microsoft.com/office/drawing/2014/main" id="{00000000-0008-0000-0100-000048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5" name="Text Box 1891">
          <a:extLst>
            <a:ext uri="{FF2B5EF4-FFF2-40B4-BE49-F238E27FC236}">
              <a16:creationId xmlns:a16="http://schemas.microsoft.com/office/drawing/2014/main" id="{00000000-0008-0000-0100-000049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6" name="Text Box 1892">
          <a:extLst>
            <a:ext uri="{FF2B5EF4-FFF2-40B4-BE49-F238E27FC236}">
              <a16:creationId xmlns:a16="http://schemas.microsoft.com/office/drawing/2014/main" id="{00000000-0008-0000-0100-00004A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67" name="Text Box 1893">
          <a:extLst>
            <a:ext uri="{FF2B5EF4-FFF2-40B4-BE49-F238E27FC236}">
              <a16:creationId xmlns:a16="http://schemas.microsoft.com/office/drawing/2014/main" id="{00000000-0008-0000-0100-00004B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8" name="Text Box 1894">
          <a:extLst>
            <a:ext uri="{FF2B5EF4-FFF2-40B4-BE49-F238E27FC236}">
              <a16:creationId xmlns:a16="http://schemas.microsoft.com/office/drawing/2014/main" id="{00000000-0008-0000-0100-00004C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9" name="Text Box 1895">
          <a:extLst>
            <a:ext uri="{FF2B5EF4-FFF2-40B4-BE49-F238E27FC236}">
              <a16:creationId xmlns:a16="http://schemas.microsoft.com/office/drawing/2014/main" id="{00000000-0008-0000-0100-00004D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0" name="Text Box 1896">
          <a:extLst>
            <a:ext uri="{FF2B5EF4-FFF2-40B4-BE49-F238E27FC236}">
              <a16:creationId xmlns:a16="http://schemas.microsoft.com/office/drawing/2014/main" id="{00000000-0008-0000-0100-00004E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1" name="Text Box 1897">
          <a:extLst>
            <a:ext uri="{FF2B5EF4-FFF2-40B4-BE49-F238E27FC236}">
              <a16:creationId xmlns:a16="http://schemas.microsoft.com/office/drawing/2014/main" id="{00000000-0008-0000-0100-00004F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2" name="Text Box 1898">
          <a:extLst>
            <a:ext uri="{FF2B5EF4-FFF2-40B4-BE49-F238E27FC236}">
              <a16:creationId xmlns:a16="http://schemas.microsoft.com/office/drawing/2014/main" id="{00000000-0008-0000-0100-000050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3" name="Text Box 1899">
          <a:extLst>
            <a:ext uri="{FF2B5EF4-FFF2-40B4-BE49-F238E27FC236}">
              <a16:creationId xmlns:a16="http://schemas.microsoft.com/office/drawing/2014/main" id="{00000000-0008-0000-0100-000051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4" name="Text Box 1905">
          <a:extLst>
            <a:ext uri="{FF2B5EF4-FFF2-40B4-BE49-F238E27FC236}">
              <a16:creationId xmlns:a16="http://schemas.microsoft.com/office/drawing/2014/main" id="{00000000-0008-0000-0100-000052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5" name="Text Box 1908">
          <a:extLst>
            <a:ext uri="{FF2B5EF4-FFF2-40B4-BE49-F238E27FC236}">
              <a16:creationId xmlns:a16="http://schemas.microsoft.com/office/drawing/2014/main" id="{00000000-0008-0000-0100-000053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6" name="Text Box 1911">
          <a:extLst>
            <a:ext uri="{FF2B5EF4-FFF2-40B4-BE49-F238E27FC236}">
              <a16:creationId xmlns:a16="http://schemas.microsoft.com/office/drawing/2014/main" id="{00000000-0008-0000-0100-00005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77" name="Text Box 286">
          <a:extLst>
            <a:ext uri="{FF2B5EF4-FFF2-40B4-BE49-F238E27FC236}">
              <a16:creationId xmlns:a16="http://schemas.microsoft.com/office/drawing/2014/main" id="{00000000-0008-0000-0100-000055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8" name="Text Box 1893">
          <a:extLst>
            <a:ext uri="{FF2B5EF4-FFF2-40B4-BE49-F238E27FC236}">
              <a16:creationId xmlns:a16="http://schemas.microsoft.com/office/drawing/2014/main" id="{00000000-0008-0000-0100-000056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9" name="Text Box 1896">
          <a:extLst>
            <a:ext uri="{FF2B5EF4-FFF2-40B4-BE49-F238E27FC236}">
              <a16:creationId xmlns:a16="http://schemas.microsoft.com/office/drawing/2014/main" id="{00000000-0008-0000-0100-000057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80" name="Text Box 1899">
          <a:extLst>
            <a:ext uri="{FF2B5EF4-FFF2-40B4-BE49-F238E27FC236}">
              <a16:creationId xmlns:a16="http://schemas.microsoft.com/office/drawing/2014/main" id="{00000000-0008-0000-0100-000058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1" name="Text Box 286">
          <a:extLst>
            <a:ext uri="{FF2B5EF4-FFF2-40B4-BE49-F238E27FC236}">
              <a16:creationId xmlns:a16="http://schemas.microsoft.com/office/drawing/2014/main" id="{00000000-0008-0000-0100-000059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2" name="Text Box 1893">
          <a:extLst>
            <a:ext uri="{FF2B5EF4-FFF2-40B4-BE49-F238E27FC236}">
              <a16:creationId xmlns:a16="http://schemas.microsoft.com/office/drawing/2014/main" id="{00000000-0008-0000-0100-00005A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3" name="Text Box 1896">
          <a:extLst>
            <a:ext uri="{FF2B5EF4-FFF2-40B4-BE49-F238E27FC236}">
              <a16:creationId xmlns:a16="http://schemas.microsoft.com/office/drawing/2014/main" id="{00000000-0008-0000-0100-00005B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4" name="Text Box 1899">
          <a:extLst>
            <a:ext uri="{FF2B5EF4-FFF2-40B4-BE49-F238E27FC236}">
              <a16:creationId xmlns:a16="http://schemas.microsoft.com/office/drawing/2014/main" id="{00000000-0008-0000-0100-00005C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5" name="Text Box 286">
          <a:extLst>
            <a:ext uri="{FF2B5EF4-FFF2-40B4-BE49-F238E27FC236}">
              <a16:creationId xmlns:a16="http://schemas.microsoft.com/office/drawing/2014/main" id="{00000000-0008-0000-0100-00005D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6" name="Text Box 1893">
          <a:extLst>
            <a:ext uri="{FF2B5EF4-FFF2-40B4-BE49-F238E27FC236}">
              <a16:creationId xmlns:a16="http://schemas.microsoft.com/office/drawing/2014/main" id="{00000000-0008-0000-0100-00005E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7" name="Text Box 1896">
          <a:extLst>
            <a:ext uri="{FF2B5EF4-FFF2-40B4-BE49-F238E27FC236}">
              <a16:creationId xmlns:a16="http://schemas.microsoft.com/office/drawing/2014/main" id="{00000000-0008-0000-0100-00005F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8" name="Text Box 1899">
          <a:extLst>
            <a:ext uri="{FF2B5EF4-FFF2-40B4-BE49-F238E27FC236}">
              <a16:creationId xmlns:a16="http://schemas.microsoft.com/office/drawing/2014/main" id="{00000000-0008-0000-0100-000060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89" name="Text Box 1893">
          <a:extLst>
            <a:ext uri="{FF2B5EF4-FFF2-40B4-BE49-F238E27FC236}">
              <a16:creationId xmlns:a16="http://schemas.microsoft.com/office/drawing/2014/main" id="{00000000-0008-0000-0100-000061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0" name="Text Box 1896">
          <a:extLst>
            <a:ext uri="{FF2B5EF4-FFF2-40B4-BE49-F238E27FC236}">
              <a16:creationId xmlns:a16="http://schemas.microsoft.com/office/drawing/2014/main" id="{00000000-0008-0000-0100-000062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1" name="Text Box 1899">
          <a:extLst>
            <a:ext uri="{FF2B5EF4-FFF2-40B4-BE49-F238E27FC236}">
              <a16:creationId xmlns:a16="http://schemas.microsoft.com/office/drawing/2014/main" id="{00000000-0008-0000-0100-000063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2" name="Text Box 1893">
          <a:extLst>
            <a:ext uri="{FF2B5EF4-FFF2-40B4-BE49-F238E27FC236}">
              <a16:creationId xmlns:a16="http://schemas.microsoft.com/office/drawing/2014/main" id="{00000000-0008-0000-0100-000064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3" name="Text Box 1896">
          <a:extLst>
            <a:ext uri="{FF2B5EF4-FFF2-40B4-BE49-F238E27FC236}">
              <a16:creationId xmlns:a16="http://schemas.microsoft.com/office/drawing/2014/main" id="{00000000-0008-0000-0100-000065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4" name="Text Box 1899">
          <a:extLst>
            <a:ext uri="{FF2B5EF4-FFF2-40B4-BE49-F238E27FC236}">
              <a16:creationId xmlns:a16="http://schemas.microsoft.com/office/drawing/2014/main" id="{00000000-0008-0000-0100-000066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5" name="Text Box 1893">
          <a:extLst>
            <a:ext uri="{FF2B5EF4-FFF2-40B4-BE49-F238E27FC236}">
              <a16:creationId xmlns:a16="http://schemas.microsoft.com/office/drawing/2014/main" id="{00000000-0008-0000-0100-000067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6" name="Text Box 1896">
          <a:extLst>
            <a:ext uri="{FF2B5EF4-FFF2-40B4-BE49-F238E27FC236}">
              <a16:creationId xmlns:a16="http://schemas.microsoft.com/office/drawing/2014/main" id="{00000000-0008-0000-0100-000068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7" name="Text Box 1899">
          <a:extLst>
            <a:ext uri="{FF2B5EF4-FFF2-40B4-BE49-F238E27FC236}">
              <a16:creationId xmlns:a16="http://schemas.microsoft.com/office/drawing/2014/main" id="{00000000-0008-0000-0100-000069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8" name="Text Box 1893">
          <a:extLst>
            <a:ext uri="{FF2B5EF4-FFF2-40B4-BE49-F238E27FC236}">
              <a16:creationId xmlns:a16="http://schemas.microsoft.com/office/drawing/2014/main" id="{00000000-0008-0000-0100-00006A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9" name="Text Box 1896">
          <a:extLst>
            <a:ext uri="{FF2B5EF4-FFF2-40B4-BE49-F238E27FC236}">
              <a16:creationId xmlns:a16="http://schemas.microsoft.com/office/drawing/2014/main" id="{00000000-0008-0000-0100-00006B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100" name="Text Box 1899">
          <a:extLst>
            <a:ext uri="{FF2B5EF4-FFF2-40B4-BE49-F238E27FC236}">
              <a16:creationId xmlns:a16="http://schemas.microsoft.com/office/drawing/2014/main" id="{00000000-0008-0000-0100-00006C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1" name="Text Box 1893">
          <a:extLst>
            <a:ext uri="{FF2B5EF4-FFF2-40B4-BE49-F238E27FC236}">
              <a16:creationId xmlns:a16="http://schemas.microsoft.com/office/drawing/2014/main" id="{00000000-0008-0000-0100-00006D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2" name="Text Box 1896">
          <a:extLst>
            <a:ext uri="{FF2B5EF4-FFF2-40B4-BE49-F238E27FC236}">
              <a16:creationId xmlns:a16="http://schemas.microsoft.com/office/drawing/2014/main" id="{00000000-0008-0000-0100-00006E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3" name="Text Box 1899">
          <a:extLst>
            <a:ext uri="{FF2B5EF4-FFF2-40B4-BE49-F238E27FC236}">
              <a16:creationId xmlns:a16="http://schemas.microsoft.com/office/drawing/2014/main" id="{00000000-0008-0000-0100-00006F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4" name="Text Box 1893">
          <a:extLst>
            <a:ext uri="{FF2B5EF4-FFF2-40B4-BE49-F238E27FC236}">
              <a16:creationId xmlns:a16="http://schemas.microsoft.com/office/drawing/2014/main" id="{00000000-0008-0000-0100-000073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5" name="Text Box 1896">
          <a:extLst>
            <a:ext uri="{FF2B5EF4-FFF2-40B4-BE49-F238E27FC236}">
              <a16:creationId xmlns:a16="http://schemas.microsoft.com/office/drawing/2014/main" id="{00000000-0008-0000-0100-000074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6" name="Text Box 1899">
          <a:extLst>
            <a:ext uri="{FF2B5EF4-FFF2-40B4-BE49-F238E27FC236}">
              <a16:creationId xmlns:a16="http://schemas.microsoft.com/office/drawing/2014/main" id="{00000000-0008-0000-0100-000075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7" name="Text Box 1893">
          <a:extLst>
            <a:ext uri="{FF2B5EF4-FFF2-40B4-BE49-F238E27FC236}">
              <a16:creationId xmlns:a16="http://schemas.microsoft.com/office/drawing/2014/main" id="{00000000-0008-0000-0100-00007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8" name="Text Box 1896">
          <a:extLst>
            <a:ext uri="{FF2B5EF4-FFF2-40B4-BE49-F238E27FC236}">
              <a16:creationId xmlns:a16="http://schemas.microsoft.com/office/drawing/2014/main" id="{00000000-0008-0000-0100-00007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9" name="Text Box 1899">
          <a:extLst>
            <a:ext uri="{FF2B5EF4-FFF2-40B4-BE49-F238E27FC236}">
              <a16:creationId xmlns:a16="http://schemas.microsoft.com/office/drawing/2014/main" id="{00000000-0008-0000-0100-00007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0" name="Text Box 1893">
          <a:extLst>
            <a:ext uri="{FF2B5EF4-FFF2-40B4-BE49-F238E27FC236}">
              <a16:creationId xmlns:a16="http://schemas.microsoft.com/office/drawing/2014/main" id="{00000000-0008-0000-0100-000079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1" name="Text Box 1896">
          <a:extLst>
            <a:ext uri="{FF2B5EF4-FFF2-40B4-BE49-F238E27FC236}">
              <a16:creationId xmlns:a16="http://schemas.microsoft.com/office/drawing/2014/main" id="{00000000-0008-0000-0100-00007A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2" name="Text Box 1899">
          <a:extLst>
            <a:ext uri="{FF2B5EF4-FFF2-40B4-BE49-F238E27FC236}">
              <a16:creationId xmlns:a16="http://schemas.microsoft.com/office/drawing/2014/main" id="{00000000-0008-0000-0100-00007B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3" name="Text Box 1893">
          <a:extLst>
            <a:ext uri="{FF2B5EF4-FFF2-40B4-BE49-F238E27FC236}">
              <a16:creationId xmlns:a16="http://schemas.microsoft.com/office/drawing/2014/main" id="{00000000-0008-0000-0100-00007C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4" name="Text Box 1896">
          <a:extLst>
            <a:ext uri="{FF2B5EF4-FFF2-40B4-BE49-F238E27FC236}">
              <a16:creationId xmlns:a16="http://schemas.microsoft.com/office/drawing/2014/main" id="{00000000-0008-0000-0100-00007D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5" name="Text Box 1899">
          <a:extLst>
            <a:ext uri="{FF2B5EF4-FFF2-40B4-BE49-F238E27FC236}">
              <a16:creationId xmlns:a16="http://schemas.microsoft.com/office/drawing/2014/main" id="{00000000-0008-0000-0100-00007E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6" name="Text Box 1893">
          <a:extLst>
            <a:ext uri="{FF2B5EF4-FFF2-40B4-BE49-F238E27FC236}">
              <a16:creationId xmlns:a16="http://schemas.microsoft.com/office/drawing/2014/main" id="{00000000-0008-0000-0100-000085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7" name="Text Box 1896">
          <a:extLst>
            <a:ext uri="{FF2B5EF4-FFF2-40B4-BE49-F238E27FC236}">
              <a16:creationId xmlns:a16="http://schemas.microsoft.com/office/drawing/2014/main" id="{00000000-0008-0000-0100-000086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8" name="Text Box 1899">
          <a:extLst>
            <a:ext uri="{FF2B5EF4-FFF2-40B4-BE49-F238E27FC236}">
              <a16:creationId xmlns:a16="http://schemas.microsoft.com/office/drawing/2014/main" id="{00000000-0008-0000-0100-000087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19" name="Text Box 1893">
          <a:extLst>
            <a:ext uri="{FF2B5EF4-FFF2-40B4-BE49-F238E27FC236}">
              <a16:creationId xmlns:a16="http://schemas.microsoft.com/office/drawing/2014/main" id="{00000000-0008-0000-0100-000088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0" name="Text Box 1896">
          <a:extLst>
            <a:ext uri="{FF2B5EF4-FFF2-40B4-BE49-F238E27FC236}">
              <a16:creationId xmlns:a16="http://schemas.microsoft.com/office/drawing/2014/main" id="{00000000-0008-0000-0100-000089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1" name="Text Box 1899">
          <a:extLst>
            <a:ext uri="{FF2B5EF4-FFF2-40B4-BE49-F238E27FC236}">
              <a16:creationId xmlns:a16="http://schemas.microsoft.com/office/drawing/2014/main" id="{00000000-0008-0000-0100-00008A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2" name="Text Box 1893">
          <a:extLst>
            <a:ext uri="{FF2B5EF4-FFF2-40B4-BE49-F238E27FC236}">
              <a16:creationId xmlns:a16="http://schemas.microsoft.com/office/drawing/2014/main" id="{00000000-0008-0000-0100-00008B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3" name="Text Box 1896">
          <a:extLst>
            <a:ext uri="{FF2B5EF4-FFF2-40B4-BE49-F238E27FC236}">
              <a16:creationId xmlns:a16="http://schemas.microsoft.com/office/drawing/2014/main" id="{00000000-0008-0000-0100-00008C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4" name="Text Box 1899">
          <a:extLst>
            <a:ext uri="{FF2B5EF4-FFF2-40B4-BE49-F238E27FC236}">
              <a16:creationId xmlns:a16="http://schemas.microsoft.com/office/drawing/2014/main" id="{00000000-0008-0000-0100-00008D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5" name="Text Box 1893">
          <a:extLst>
            <a:ext uri="{FF2B5EF4-FFF2-40B4-BE49-F238E27FC236}">
              <a16:creationId xmlns:a16="http://schemas.microsoft.com/office/drawing/2014/main" id="{00000000-0008-0000-0100-000091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6" name="Text Box 1896">
          <a:extLst>
            <a:ext uri="{FF2B5EF4-FFF2-40B4-BE49-F238E27FC236}">
              <a16:creationId xmlns:a16="http://schemas.microsoft.com/office/drawing/2014/main" id="{00000000-0008-0000-0100-000092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7" name="Text Box 1899">
          <a:extLst>
            <a:ext uri="{FF2B5EF4-FFF2-40B4-BE49-F238E27FC236}">
              <a16:creationId xmlns:a16="http://schemas.microsoft.com/office/drawing/2014/main" id="{00000000-0008-0000-0100-000093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8" name="Text Box 1893">
          <a:extLst>
            <a:ext uri="{FF2B5EF4-FFF2-40B4-BE49-F238E27FC236}">
              <a16:creationId xmlns:a16="http://schemas.microsoft.com/office/drawing/2014/main" id="{00000000-0008-0000-0100-000094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9" name="Text Box 1896">
          <a:extLst>
            <a:ext uri="{FF2B5EF4-FFF2-40B4-BE49-F238E27FC236}">
              <a16:creationId xmlns:a16="http://schemas.microsoft.com/office/drawing/2014/main" id="{00000000-0008-0000-0100-000095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30" name="Text Box 1899">
          <a:extLst>
            <a:ext uri="{FF2B5EF4-FFF2-40B4-BE49-F238E27FC236}">
              <a16:creationId xmlns:a16="http://schemas.microsoft.com/office/drawing/2014/main" id="{00000000-0008-0000-0100-000096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1" name="Text Box 1893">
          <a:extLst>
            <a:ext uri="{FF2B5EF4-FFF2-40B4-BE49-F238E27FC236}">
              <a16:creationId xmlns:a16="http://schemas.microsoft.com/office/drawing/2014/main" id="{00000000-0008-0000-0100-000097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2" name="Text Box 1896">
          <a:extLst>
            <a:ext uri="{FF2B5EF4-FFF2-40B4-BE49-F238E27FC236}">
              <a16:creationId xmlns:a16="http://schemas.microsoft.com/office/drawing/2014/main" id="{00000000-0008-0000-0100-000098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3" name="Text Box 1899">
          <a:extLst>
            <a:ext uri="{FF2B5EF4-FFF2-40B4-BE49-F238E27FC236}">
              <a16:creationId xmlns:a16="http://schemas.microsoft.com/office/drawing/2014/main" id="{00000000-0008-0000-0100-000099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4" name="Text Box 1893">
          <a:extLst>
            <a:ext uri="{FF2B5EF4-FFF2-40B4-BE49-F238E27FC236}">
              <a16:creationId xmlns:a16="http://schemas.microsoft.com/office/drawing/2014/main" id="{00000000-0008-0000-0100-00009A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5" name="Text Box 1896">
          <a:extLst>
            <a:ext uri="{FF2B5EF4-FFF2-40B4-BE49-F238E27FC236}">
              <a16:creationId xmlns:a16="http://schemas.microsoft.com/office/drawing/2014/main" id="{00000000-0008-0000-0100-00009B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6" name="Text Box 1899">
          <a:extLst>
            <a:ext uri="{FF2B5EF4-FFF2-40B4-BE49-F238E27FC236}">
              <a16:creationId xmlns:a16="http://schemas.microsoft.com/office/drawing/2014/main" id="{00000000-0008-0000-0100-00009C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7" name="Text Box 1893">
          <a:extLst>
            <a:ext uri="{FF2B5EF4-FFF2-40B4-BE49-F238E27FC236}">
              <a16:creationId xmlns:a16="http://schemas.microsoft.com/office/drawing/2014/main" id="{00000000-0008-0000-0100-00009D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8" name="Text Box 1896">
          <a:extLst>
            <a:ext uri="{FF2B5EF4-FFF2-40B4-BE49-F238E27FC236}">
              <a16:creationId xmlns:a16="http://schemas.microsoft.com/office/drawing/2014/main" id="{00000000-0008-0000-0100-00009E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9" name="Text Box 1899">
          <a:extLst>
            <a:ext uri="{FF2B5EF4-FFF2-40B4-BE49-F238E27FC236}">
              <a16:creationId xmlns:a16="http://schemas.microsoft.com/office/drawing/2014/main" id="{00000000-0008-0000-0100-00009F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0" name="Text Box 1893">
          <a:extLst>
            <a:ext uri="{FF2B5EF4-FFF2-40B4-BE49-F238E27FC236}">
              <a16:creationId xmlns:a16="http://schemas.microsoft.com/office/drawing/2014/main" id="{00000000-0008-0000-0100-0000A0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1" name="Text Box 1896">
          <a:extLst>
            <a:ext uri="{FF2B5EF4-FFF2-40B4-BE49-F238E27FC236}">
              <a16:creationId xmlns:a16="http://schemas.microsoft.com/office/drawing/2014/main" id="{00000000-0008-0000-0100-0000A1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2" name="Text Box 1899">
          <a:extLst>
            <a:ext uri="{FF2B5EF4-FFF2-40B4-BE49-F238E27FC236}">
              <a16:creationId xmlns:a16="http://schemas.microsoft.com/office/drawing/2014/main" id="{00000000-0008-0000-0100-0000A2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3" name="Text Box 1893">
          <a:extLst>
            <a:ext uri="{FF2B5EF4-FFF2-40B4-BE49-F238E27FC236}">
              <a16:creationId xmlns:a16="http://schemas.microsoft.com/office/drawing/2014/main" id="{00000000-0008-0000-0100-0000A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4" name="Text Box 1896">
          <a:extLst>
            <a:ext uri="{FF2B5EF4-FFF2-40B4-BE49-F238E27FC236}">
              <a16:creationId xmlns:a16="http://schemas.microsoft.com/office/drawing/2014/main" id="{00000000-0008-0000-0100-0000A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5" name="Text Box 1899">
          <a:extLst>
            <a:ext uri="{FF2B5EF4-FFF2-40B4-BE49-F238E27FC236}">
              <a16:creationId xmlns:a16="http://schemas.microsoft.com/office/drawing/2014/main" id="{00000000-0008-0000-0100-0000A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6" name="Text Box 2113">
          <a:extLst>
            <a:ext uri="{FF2B5EF4-FFF2-40B4-BE49-F238E27FC236}">
              <a16:creationId xmlns:a16="http://schemas.microsoft.com/office/drawing/2014/main" id="{00000000-0008-0000-0100-0000AD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7" name="Text Box 2128">
          <a:extLst>
            <a:ext uri="{FF2B5EF4-FFF2-40B4-BE49-F238E27FC236}">
              <a16:creationId xmlns:a16="http://schemas.microsoft.com/office/drawing/2014/main" id="{00000000-0008-0000-0100-0000AE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8" name="Text Box 2179">
          <a:extLst>
            <a:ext uri="{FF2B5EF4-FFF2-40B4-BE49-F238E27FC236}">
              <a16:creationId xmlns:a16="http://schemas.microsoft.com/office/drawing/2014/main" id="{00000000-0008-0000-0100-0000AF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9" name="Text Box 195">
          <a:extLst>
            <a:ext uri="{FF2B5EF4-FFF2-40B4-BE49-F238E27FC236}">
              <a16:creationId xmlns:a16="http://schemas.microsoft.com/office/drawing/2014/main" id="{00000000-0008-0000-0100-0000B0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0" name="Text Box 1893">
          <a:extLst>
            <a:ext uri="{FF2B5EF4-FFF2-40B4-BE49-F238E27FC236}">
              <a16:creationId xmlns:a16="http://schemas.microsoft.com/office/drawing/2014/main" id="{00000000-0008-0000-0100-0000A3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1" name="Text Box 1896">
          <a:extLst>
            <a:ext uri="{FF2B5EF4-FFF2-40B4-BE49-F238E27FC236}">
              <a16:creationId xmlns:a16="http://schemas.microsoft.com/office/drawing/2014/main" id="{00000000-0008-0000-0100-0000A4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2" name="Text Box 1899">
          <a:extLst>
            <a:ext uri="{FF2B5EF4-FFF2-40B4-BE49-F238E27FC236}">
              <a16:creationId xmlns:a16="http://schemas.microsoft.com/office/drawing/2014/main" id="{00000000-0008-0000-0100-0000A5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3" name="Text Box 1893">
          <a:extLst>
            <a:ext uri="{FF2B5EF4-FFF2-40B4-BE49-F238E27FC236}">
              <a16:creationId xmlns:a16="http://schemas.microsoft.com/office/drawing/2014/main" id="{00000000-0008-0000-0100-0000A9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4" name="Text Box 1896">
          <a:extLst>
            <a:ext uri="{FF2B5EF4-FFF2-40B4-BE49-F238E27FC236}">
              <a16:creationId xmlns:a16="http://schemas.microsoft.com/office/drawing/2014/main" id="{00000000-0008-0000-0100-0000AA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5" name="Text Box 1899">
          <a:extLst>
            <a:ext uri="{FF2B5EF4-FFF2-40B4-BE49-F238E27FC236}">
              <a16:creationId xmlns:a16="http://schemas.microsoft.com/office/drawing/2014/main" id="{00000000-0008-0000-0100-0000AB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6" name="Text Box 1893">
          <a:extLst>
            <a:ext uri="{FF2B5EF4-FFF2-40B4-BE49-F238E27FC236}">
              <a16:creationId xmlns:a16="http://schemas.microsoft.com/office/drawing/2014/main" id="{00000000-0008-0000-0100-0000AC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7" name="Text Box 1896">
          <a:extLst>
            <a:ext uri="{FF2B5EF4-FFF2-40B4-BE49-F238E27FC236}">
              <a16:creationId xmlns:a16="http://schemas.microsoft.com/office/drawing/2014/main" id="{00000000-0008-0000-0100-0000B1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8" name="Text Box 1899">
          <a:extLst>
            <a:ext uri="{FF2B5EF4-FFF2-40B4-BE49-F238E27FC236}">
              <a16:creationId xmlns:a16="http://schemas.microsoft.com/office/drawing/2014/main" id="{00000000-0008-0000-0100-0000B2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59" name="Text Box 1893">
          <a:extLst>
            <a:ext uri="{FF2B5EF4-FFF2-40B4-BE49-F238E27FC236}">
              <a16:creationId xmlns:a16="http://schemas.microsoft.com/office/drawing/2014/main" id="{00000000-0008-0000-0100-0000B3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0" name="Text Box 1896">
          <a:extLst>
            <a:ext uri="{FF2B5EF4-FFF2-40B4-BE49-F238E27FC236}">
              <a16:creationId xmlns:a16="http://schemas.microsoft.com/office/drawing/2014/main" id="{00000000-0008-0000-0100-0000B4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1" name="Text Box 1899">
          <a:extLst>
            <a:ext uri="{FF2B5EF4-FFF2-40B4-BE49-F238E27FC236}">
              <a16:creationId xmlns:a16="http://schemas.microsoft.com/office/drawing/2014/main" id="{00000000-0008-0000-0100-0000B5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2" name="Text Box 1893">
          <a:extLst>
            <a:ext uri="{FF2B5EF4-FFF2-40B4-BE49-F238E27FC236}">
              <a16:creationId xmlns:a16="http://schemas.microsoft.com/office/drawing/2014/main" id="{00000000-0008-0000-0100-0000B6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3" name="Text Box 1896">
          <a:extLst>
            <a:ext uri="{FF2B5EF4-FFF2-40B4-BE49-F238E27FC236}">
              <a16:creationId xmlns:a16="http://schemas.microsoft.com/office/drawing/2014/main" id="{00000000-0008-0000-0100-0000B7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4" name="Text Box 1899">
          <a:extLst>
            <a:ext uri="{FF2B5EF4-FFF2-40B4-BE49-F238E27FC236}">
              <a16:creationId xmlns:a16="http://schemas.microsoft.com/office/drawing/2014/main" id="{00000000-0008-0000-0100-0000B8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5" name="Text Box 1893">
          <a:extLst>
            <a:ext uri="{FF2B5EF4-FFF2-40B4-BE49-F238E27FC236}">
              <a16:creationId xmlns:a16="http://schemas.microsoft.com/office/drawing/2014/main" id="{E4CB5714-041F-4AD3-A5EA-3B45AD30CB7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6" name="Text Box 1896">
          <a:extLst>
            <a:ext uri="{FF2B5EF4-FFF2-40B4-BE49-F238E27FC236}">
              <a16:creationId xmlns:a16="http://schemas.microsoft.com/office/drawing/2014/main" id="{334CBF2D-3DE6-414B-8984-E1EF526FD22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7" name="Text Box 1899">
          <a:extLst>
            <a:ext uri="{FF2B5EF4-FFF2-40B4-BE49-F238E27FC236}">
              <a16:creationId xmlns:a16="http://schemas.microsoft.com/office/drawing/2014/main" id="{89F23D9F-0902-4A9D-866C-BC2947112812}"/>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8" name="Text Box 1893">
          <a:extLst>
            <a:ext uri="{FF2B5EF4-FFF2-40B4-BE49-F238E27FC236}">
              <a16:creationId xmlns:a16="http://schemas.microsoft.com/office/drawing/2014/main" id="{2E436681-062D-4F2B-919C-63BEB31EED21}"/>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9" name="Text Box 1896">
          <a:extLst>
            <a:ext uri="{FF2B5EF4-FFF2-40B4-BE49-F238E27FC236}">
              <a16:creationId xmlns:a16="http://schemas.microsoft.com/office/drawing/2014/main" id="{D9B63E25-C911-4555-BEE3-992621A5A243}"/>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70" name="Text Box 1899">
          <a:extLst>
            <a:ext uri="{FF2B5EF4-FFF2-40B4-BE49-F238E27FC236}">
              <a16:creationId xmlns:a16="http://schemas.microsoft.com/office/drawing/2014/main" id="{842EF5A4-D7E7-45B3-856F-75678A03B78A}"/>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1" name="Text Box 1893">
          <a:extLst>
            <a:ext uri="{FF2B5EF4-FFF2-40B4-BE49-F238E27FC236}">
              <a16:creationId xmlns:a16="http://schemas.microsoft.com/office/drawing/2014/main" id="{535A440D-3984-4798-BEF2-B9DC22F7F8A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2" name="Text Box 1896">
          <a:extLst>
            <a:ext uri="{FF2B5EF4-FFF2-40B4-BE49-F238E27FC236}">
              <a16:creationId xmlns:a16="http://schemas.microsoft.com/office/drawing/2014/main" id="{D0362D8B-A3BC-4933-8181-4CC0406E8BB5}"/>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3" name="Text Box 1899">
          <a:extLst>
            <a:ext uri="{FF2B5EF4-FFF2-40B4-BE49-F238E27FC236}">
              <a16:creationId xmlns:a16="http://schemas.microsoft.com/office/drawing/2014/main" id="{0496AF2D-316F-457C-A3A8-D4A4DBC2280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4" name="Text Box 1893">
          <a:extLst>
            <a:ext uri="{FF2B5EF4-FFF2-40B4-BE49-F238E27FC236}">
              <a16:creationId xmlns:a16="http://schemas.microsoft.com/office/drawing/2014/main" id="{785EBB92-F95D-46D1-AF7B-9034A468034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5" name="Text Box 1896">
          <a:extLst>
            <a:ext uri="{FF2B5EF4-FFF2-40B4-BE49-F238E27FC236}">
              <a16:creationId xmlns:a16="http://schemas.microsoft.com/office/drawing/2014/main" id="{293EF845-28E6-4AE4-B82F-E937A7F93F6D}"/>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6" name="Text Box 1899">
          <a:extLst>
            <a:ext uri="{FF2B5EF4-FFF2-40B4-BE49-F238E27FC236}">
              <a16:creationId xmlns:a16="http://schemas.microsoft.com/office/drawing/2014/main" id="{D5B7946E-D175-4D7F-B85B-CCFC2443756A}"/>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7" name="Text Box 1893">
          <a:extLst>
            <a:ext uri="{FF2B5EF4-FFF2-40B4-BE49-F238E27FC236}">
              <a16:creationId xmlns:a16="http://schemas.microsoft.com/office/drawing/2014/main" id="{A9EF35C5-8203-4B05-BC95-829D0C1810F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8" name="Text Box 1896">
          <a:extLst>
            <a:ext uri="{FF2B5EF4-FFF2-40B4-BE49-F238E27FC236}">
              <a16:creationId xmlns:a16="http://schemas.microsoft.com/office/drawing/2014/main" id="{22767DE2-6C3E-4288-B1AE-D13A2B36223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9" name="Text Box 1899">
          <a:extLst>
            <a:ext uri="{FF2B5EF4-FFF2-40B4-BE49-F238E27FC236}">
              <a16:creationId xmlns:a16="http://schemas.microsoft.com/office/drawing/2014/main" id="{3BC132AB-5C50-476A-8548-19CFED2788C9}"/>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0" name="Text Box 1893">
          <a:extLst>
            <a:ext uri="{FF2B5EF4-FFF2-40B4-BE49-F238E27FC236}">
              <a16:creationId xmlns:a16="http://schemas.microsoft.com/office/drawing/2014/main" id="{EEE9B51B-0DF3-40D7-809D-E647407140C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1" name="Text Box 1896">
          <a:extLst>
            <a:ext uri="{FF2B5EF4-FFF2-40B4-BE49-F238E27FC236}">
              <a16:creationId xmlns:a16="http://schemas.microsoft.com/office/drawing/2014/main" id="{35AD5CDA-1619-4209-BBE4-5602F86CF8F2}"/>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2" name="Text Box 1899">
          <a:extLst>
            <a:ext uri="{FF2B5EF4-FFF2-40B4-BE49-F238E27FC236}">
              <a16:creationId xmlns:a16="http://schemas.microsoft.com/office/drawing/2014/main" id="{A95BD321-B26E-404F-B05B-5F106583EFA3}"/>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3" name="Text Box 1893">
          <a:extLst>
            <a:ext uri="{FF2B5EF4-FFF2-40B4-BE49-F238E27FC236}">
              <a16:creationId xmlns:a16="http://schemas.microsoft.com/office/drawing/2014/main" id="{BBE2E778-AEB8-4355-814D-1ABD8DF2761C}"/>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4" name="Text Box 1896">
          <a:extLst>
            <a:ext uri="{FF2B5EF4-FFF2-40B4-BE49-F238E27FC236}">
              <a16:creationId xmlns:a16="http://schemas.microsoft.com/office/drawing/2014/main" id="{FAC62449-47E5-4370-8909-F8803F8E234D}"/>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5" name="Text Box 1899">
          <a:extLst>
            <a:ext uri="{FF2B5EF4-FFF2-40B4-BE49-F238E27FC236}">
              <a16:creationId xmlns:a16="http://schemas.microsoft.com/office/drawing/2014/main" id="{569C0E44-6AD0-45C2-BE1B-FAFE687F741A}"/>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6" name="Text Box 1893">
          <a:extLst>
            <a:ext uri="{FF2B5EF4-FFF2-40B4-BE49-F238E27FC236}">
              <a16:creationId xmlns:a16="http://schemas.microsoft.com/office/drawing/2014/main" id="{13933C33-85C9-4CD4-B4E8-F202715F7A05}"/>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7" name="Text Box 1896">
          <a:extLst>
            <a:ext uri="{FF2B5EF4-FFF2-40B4-BE49-F238E27FC236}">
              <a16:creationId xmlns:a16="http://schemas.microsoft.com/office/drawing/2014/main" id="{DD351BD4-8E2B-4DDB-B22E-C7609E0FCDC9}"/>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8" name="Text Box 1899">
          <a:extLst>
            <a:ext uri="{FF2B5EF4-FFF2-40B4-BE49-F238E27FC236}">
              <a16:creationId xmlns:a16="http://schemas.microsoft.com/office/drawing/2014/main" id="{DF1B647E-FFDD-451A-BB76-B8A4ECE92BEA}"/>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9" name="Text Box 1893">
          <a:extLst>
            <a:ext uri="{FF2B5EF4-FFF2-40B4-BE49-F238E27FC236}">
              <a16:creationId xmlns:a16="http://schemas.microsoft.com/office/drawing/2014/main" id="{8182EC22-985F-4978-8C83-9237C5C64716}"/>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0" name="Text Box 1896">
          <a:extLst>
            <a:ext uri="{FF2B5EF4-FFF2-40B4-BE49-F238E27FC236}">
              <a16:creationId xmlns:a16="http://schemas.microsoft.com/office/drawing/2014/main" id="{6BE25B4A-972A-496D-ACD7-6D468E2156E4}"/>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1" name="Text Box 1899">
          <a:extLst>
            <a:ext uri="{FF2B5EF4-FFF2-40B4-BE49-F238E27FC236}">
              <a16:creationId xmlns:a16="http://schemas.microsoft.com/office/drawing/2014/main" id="{B1222679-51AB-4FD6-A14A-EE9C4C4E90E3}"/>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2" name="Text Box 1893">
          <a:extLst>
            <a:ext uri="{FF2B5EF4-FFF2-40B4-BE49-F238E27FC236}">
              <a16:creationId xmlns:a16="http://schemas.microsoft.com/office/drawing/2014/main" id="{4B56ABEB-1B35-4440-ADCE-DE9664FD9E98}"/>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3" name="Text Box 1896">
          <a:extLst>
            <a:ext uri="{FF2B5EF4-FFF2-40B4-BE49-F238E27FC236}">
              <a16:creationId xmlns:a16="http://schemas.microsoft.com/office/drawing/2014/main" id="{A7E3ACD1-0A0A-463E-83BE-0682ED38A770}"/>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4" name="Text Box 1899">
          <a:extLst>
            <a:ext uri="{FF2B5EF4-FFF2-40B4-BE49-F238E27FC236}">
              <a16:creationId xmlns:a16="http://schemas.microsoft.com/office/drawing/2014/main" id="{DA48A562-8A69-4F73-8D7C-EFB94629E796}"/>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vit-2\development%20data\BACKUP%20OF%20COMPUTER\RELEASE%20POSITION\RELEASE%20POSTIONS\2018-19\RELEASE%20POSITION%202018-19%20(31.09.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EVELOPMENT%20DATA\BACKUP%20OF%20COMPUTER\RELEASE%20POSITION\RELEASE%20POSTIONS\2020-21\48-Release%20Position%202020-21%20(25-06-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vit-2\DEVELOPMENT%20DATA\E\BACKUP%20OF%20COMPUTER\RELEASE%20POSTIONS\2015-16\Release%20Position%202015-16%20(30-06-2016)-PROVISIO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ACKUP%20OF%20COMPUTER\RELEASE%20POSITION\RELEASE%20POSTIONS\2021-22\02-Release%20Position%202021-22%20(16-07-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vit-2\DEVELOPMENT%20DATA\Backup%20of%20Computer\Release%20Position\2014-15\Release%20Position%202014-15(30-06-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Wise Summary"/>
      <sheetName val="DETAIL SUMMARY"/>
      <sheetName val="AGRI"/>
      <sheetName val="AUAQ"/>
      <sheetName val="BOR"/>
      <sheetName val="COOPERATIVE"/>
      <sheetName val="CULTURE"/>
      <sheetName val="EDUCATION"/>
      <sheetName val="ENERGY"/>
      <sheetName val="ENVIRONMENT"/>
      <sheetName val="EXCISE"/>
      <sheetName val="FINANCE"/>
      <sheetName val="FOOD"/>
      <sheetName val="FOREST&amp;WILDLIFE"/>
      <sheetName val="GOVERNOR'S"/>
      <sheetName val="HEALTH"/>
      <sheetName val="HOME"/>
      <sheetName val="HUMAN RIGHTS"/>
      <sheetName val="INDUSTRIES"/>
      <sheetName val="INFOR ARCHIVE"/>
      <sheetName val="INFORMATION S&amp;T"/>
      <sheetName val="IRRIGATION"/>
      <sheetName val="KATCHI ABADIS"/>
      <sheetName val="LABOUR HR"/>
      <sheetName val="LAW,P.A"/>
      <sheetName val="Livest &amp; Fish"/>
      <sheetName val="LOCAL GOVT."/>
      <sheetName val="MATCHING"/>
      <sheetName val="Mega Karachi"/>
      <sheetName val="MINES &amp; MINERAL"/>
      <sheetName val="MINORITIES"/>
      <sheetName val="P&amp;D"/>
      <sheetName val="POPULATION"/>
      <sheetName val="PROVINCIAL ASSEMBLY"/>
      <sheetName val="P.OMBUDSMAN"/>
      <sheetName val="PHE&amp;RD"/>
      <sheetName val="REHABILITATION"/>
      <sheetName val="SGA&amp;CD"/>
      <sheetName val="SBI"/>
      <sheetName val="SRB"/>
      <sheetName val="SOCIAL WELFARE"/>
      <sheetName val="SPORTS&amp;YOUTH"/>
      <sheetName val="THAR COAL"/>
      <sheetName val="TRANSPORT"/>
      <sheetName val="WOMEN"/>
      <sheetName val="W&amp;S"/>
      <sheetName val="FG-SUMMARY"/>
      <sheetName val="FG 2018-19"/>
      <sheetName val="F.G (REVALIDATION 2018-19)"/>
      <sheetName val="N-A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0">
          <cell r="H2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 Wise Summary"/>
      <sheetName val="DETAIL SUMMARY"/>
      <sheetName val="Agri"/>
      <sheetName val="Auqaf"/>
      <sheetName val="BOR"/>
      <sheetName val="CDP"/>
      <sheetName val="Coopr"/>
      <sheetName val="COVID-19"/>
      <sheetName val="Culture"/>
      <sheetName val="Education"/>
      <sheetName val="Energy"/>
      <sheetName val="Environment"/>
      <sheetName val="Excise"/>
      <sheetName val="Finance"/>
      <sheetName val="Food"/>
      <sheetName val="Forest"/>
      <sheetName val="Governor"/>
      <sheetName val="Health"/>
      <sheetName val="Home"/>
      <sheetName val="Human Rights"/>
      <sheetName val="Human Settlement"/>
      <sheetName val="Industries"/>
      <sheetName val="Information Deptt"/>
      <sheetName val="Infor Tech"/>
      <sheetName val="Invest"/>
      <sheetName val="Irrigation"/>
      <sheetName val="Labour"/>
      <sheetName val="Law"/>
      <sheetName val="Lining"/>
      <sheetName val="Livestock"/>
      <sheetName val="Local Govt"/>
      <sheetName val="Matching All"/>
      <sheetName val="Mega Sch Proj"/>
      <sheetName val="Mines &amp; Mineral"/>
      <sheetName val="Minorities Aff"/>
      <sheetName val="New Dev Initiatives"/>
      <sheetName val="P&amp;D"/>
      <sheetName val="Population"/>
      <sheetName val="Provincial Assembly"/>
      <sheetName val="Provincial Ombudsman"/>
      <sheetName val="PHED &amp; RD"/>
      <sheetName val="Rehabilitation"/>
      <sheetName val="SGA&amp;CD"/>
      <sheetName val="Sindh Rev Board"/>
      <sheetName val="Social Protection"/>
      <sheetName val="Social Welfare"/>
      <sheetName val="Sports&amp; Youth"/>
      <sheetName val="Thar Coal"/>
      <sheetName val="Transport"/>
      <sheetName val="Women Dev"/>
      <sheetName val="W&amp;S"/>
      <sheetName val="D-ADP 2020-21"/>
      <sheetName val="Singal Line"/>
      <sheetName val="Summary Federal Grant"/>
      <sheetName val="Federal GRant 2020-21"/>
      <sheetName val="SDG Programme"/>
      <sheetName val="N-ADP"/>
      <sheetName val="Over all saving-Re.app"/>
      <sheetName val="OSB"/>
      <sheetName v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73">
          <cell r="K73">
            <v>0</v>
          </cell>
        </row>
      </sheetData>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ummary On-Going +New"/>
      <sheetName val="Detail Summary"/>
      <sheetName val="AGRICULTURE"/>
      <sheetName val="Auqaf"/>
      <sheetName val="BOARD OF REVENUE"/>
      <sheetName val="CHIEF MINISTER's SECRETARIAT"/>
      <sheetName val="Cooperation"/>
      <sheetName val="CDP"/>
      <sheetName val="CULTURE, TOURISM &amp; ANTIQUITIES"/>
      <sheetName val="Education"/>
      <sheetName val="ENERGY"/>
      <sheetName val="EXCISE &amp; TAXATION"/>
      <sheetName val="FINANCE "/>
      <sheetName val="Food"/>
      <sheetName val="FOREST, ENVIRONMENT &amp; WILDLIFE"/>
      <sheetName val="GOVERNOR's SECRETARIAT"/>
      <sheetName val="HEALTH "/>
      <sheetName val="HOME "/>
      <sheetName val="Industries"/>
      <sheetName val="INFORMATION &amp; ARCHIVES"/>
      <sheetName val="Information,Science&amp;Tech"/>
      <sheetName val="Irrigation"/>
      <sheetName val="KATCHI ABADIS"/>
      <sheetName val="Labour"/>
      <sheetName val="LAW, P.A, PROSECUTION,HR"/>
      <sheetName val="Livest &amp; Fish"/>
      <sheetName val="LOCAL GOVT."/>
      <sheetName val="MATCHING ALLOCATION"/>
      <sheetName val="MINES &amp; MINERAL"/>
      <sheetName val="Minorities "/>
      <sheetName val="New Dev Init"/>
      <sheetName val="P&amp;D"/>
      <sheetName val="POPULATION WELFARE"/>
      <sheetName val="Provincial Assembly"/>
      <sheetName val="Provincial Ombudsman"/>
      <sheetName val="Rehabilitation "/>
      <sheetName val="SGA&amp;CD "/>
      <sheetName val="Sindh B.Investment"/>
      <sheetName val="SOCIAL WELFARE"/>
      <sheetName val="Spl. Education"/>
      <sheetName val="SPECIAL INITIATIVES"/>
      <sheetName val="Sports &amp; Youth"/>
      <sheetName val="STEVTA"/>
      <sheetName val="Transport"/>
      <sheetName val="UNIVERSITIES AND BOARDS"/>
      <sheetName val="Water Schemes for T C D"/>
      <sheetName val="WOMEN DEVELOPMENT"/>
      <sheetName val="Works &amp; Services"/>
      <sheetName val="FG-SUMMARY"/>
      <sheetName val="FG 2015-16"/>
      <sheetName val="FG (Rev)2014-15"/>
      <sheetName val="MNA Program (Fedrally Funded)"/>
      <sheetName val="MPA Program (Fedrally Funded )"/>
      <sheetName val="SDG Programme"/>
      <sheetName val="N-ADP"/>
      <sheetName val="Out-S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56">
          <cell r="O56">
            <v>3700.7910000000002</v>
          </cell>
        </row>
      </sheetData>
      <sheetData sheetId="5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 Wise Summary"/>
      <sheetName val="DETAIL SUMMARY"/>
      <sheetName val="Agriculture"/>
      <sheetName val="Auqaf"/>
      <sheetName val="BOR"/>
      <sheetName val="Cooperative"/>
      <sheetName val="Culture"/>
      <sheetName val="Education"/>
      <sheetName val="Energy"/>
      <sheetName val="Environment"/>
      <sheetName val="Excise &amp; Taxation"/>
      <sheetName val="Finance"/>
      <sheetName val="Food"/>
      <sheetName val="Forest &amp; Wildlife"/>
      <sheetName val="Governor Sec"/>
      <sheetName val="Health"/>
      <sheetName val="Home"/>
      <sheetName val="Human Rights"/>
      <sheetName val="Human Settlement"/>
      <sheetName val="Industries"/>
      <sheetName val="Information"/>
      <sheetName val="Infor Technology"/>
      <sheetName val="Investment"/>
      <sheetName val="Irrigation"/>
      <sheetName val="Labour"/>
      <sheetName val="Law"/>
      <sheetName val="Lining"/>
      <sheetName val="Livest &amp; Fish"/>
      <sheetName val="Local Govt."/>
      <sheetName val="Matching All"/>
      <sheetName val="Mega Schemes"/>
      <sheetName val="Mines &amp; Mineral"/>
      <sheetName val="Minorities"/>
      <sheetName val="New Dev Initiatives"/>
      <sheetName val="P&amp;D"/>
      <sheetName val="Population"/>
      <sheetName val="Provincial Assembly"/>
      <sheetName val="Provincial Ombudsman"/>
      <sheetName val="PHE &amp; RDD"/>
      <sheetName val="Rehabilitation"/>
      <sheetName val="SGA &amp; CD"/>
      <sheetName val="Sindh Revenue Board"/>
      <sheetName val="Social Protection &amp; Poverty Red"/>
      <sheetName val="Social Welfare"/>
      <sheetName val="Sports &amp; Youth"/>
      <sheetName val="Thar Coal"/>
      <sheetName val="Transport"/>
      <sheetName val="Women Dev"/>
      <sheetName val="W&amp;S"/>
      <sheetName val="Single Line"/>
      <sheetName val="D-ADP 2021-22"/>
      <sheetName val="Summary Federal GRant"/>
      <sheetName val="Federal Grant 2021-22"/>
      <sheetName v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71">
          <cell r="M71">
            <v>0</v>
          </cell>
          <cell r="N71">
            <v>0</v>
          </cell>
        </row>
      </sheetData>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ummary On-Going +New"/>
      <sheetName val="Detail Summary"/>
      <sheetName val="Agriculture"/>
      <sheetName val="Auqaf"/>
      <sheetName val="BOR"/>
      <sheetName val="Chief Minister Sect"/>
      <sheetName val="Coperation"/>
      <sheetName val="culture,Toursim,Anti"/>
      <sheetName val="Dev. Initiatives"/>
      <sheetName val="Education"/>
      <sheetName val="Energy"/>
      <sheetName val="Excise &amp; Taxation"/>
      <sheetName val="Finance Dett"/>
      <sheetName val="Food"/>
      <sheetName val="Forest,Eniront"/>
      <sheetName val="Governor's Sect"/>
      <sheetName val="Health"/>
      <sheetName val="Home"/>
      <sheetName val="Industries"/>
      <sheetName val="Information Arch"/>
      <sheetName val="Information Tech."/>
      <sheetName val="Irrigation"/>
      <sheetName val="Katchi Abadis"/>
      <sheetName val="Labour"/>
      <sheetName val="LAW,P.A Prosection"/>
      <sheetName val="Livestock &amp; Fisher"/>
      <sheetName val="Local Govt"/>
      <sheetName val="Matching All"/>
      <sheetName val="MEGA Projects"/>
      <sheetName val="Mines &amp; Mineral"/>
      <sheetName val="Minorities Affairs"/>
      <sheetName val="Planning Dev"/>
      <sheetName val="Population Welf"/>
      <sheetName val="Prov. Assembly"/>
      <sheetName val="Prov Ombudsman"/>
      <sheetName val="Rehabilitation"/>
      <sheetName val="SGA&amp;CD"/>
      <sheetName val="SB Investment"/>
      <sheetName val="Sindh Revenue B"/>
      <sheetName val="Social Welf"/>
      <sheetName val="Spl Education"/>
      <sheetName val="Spl Iniatives"/>
      <sheetName val="Sports &amp; Youth"/>
      <sheetName val="STEVTA"/>
      <sheetName val="Transport"/>
      <sheetName val="Women Dev"/>
      <sheetName val="Works &amp; Srvices"/>
      <sheetName val="Allocation for 21 schemes"/>
      <sheetName val="Out Side Budget (Include ADP)"/>
      <sheetName val="Out Side Budget"/>
      <sheetName val="Non-ADP"/>
      <sheetName val="MPA Program"/>
      <sheetName val="FG-SUMMARY"/>
      <sheetName val="FG 2014-15"/>
      <sheetName val="FG-Revalidation"/>
      <sheetName val="MNA Program (Fedrally Fund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8">
          <cell r="D28">
            <v>0</v>
          </cell>
        </row>
      </sheetData>
      <sheetData sheetId="51"/>
      <sheetData sheetId="52"/>
      <sheetData sheetId="53"/>
      <sheetData sheetId="54">
        <row r="34">
          <cell r="P34">
            <v>1340</v>
          </cell>
        </row>
      </sheetData>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Kashmore@Kandhko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W40"/>
  <sheetViews>
    <sheetView tabSelected="1" view="pageBreakPreview" zoomScale="50" zoomScaleNormal="50" zoomScaleSheetLayoutView="50" workbookViewId="0">
      <selection activeCell="N19" sqref="N19"/>
    </sheetView>
  </sheetViews>
  <sheetFormatPr defaultRowHeight="15.75"/>
  <cols>
    <col min="1" max="1" width="41.375" style="2985" customWidth="1"/>
    <col min="2" max="2" width="14.125" style="2985" customWidth="1"/>
    <col min="3" max="3" width="16.125" style="2985" bestFit="1" customWidth="1"/>
    <col min="4" max="4" width="14.25" style="2985" customWidth="1"/>
    <col min="5" max="5" width="19.25" style="3094" customWidth="1"/>
    <col min="6" max="6" width="16.875" style="3094" customWidth="1"/>
    <col min="7" max="7" width="11.75" style="3094" bestFit="1" customWidth="1"/>
    <col min="8" max="8" width="14" style="3094" bestFit="1" customWidth="1"/>
    <col min="9" max="9" width="11.875" style="3094" customWidth="1"/>
    <col min="10" max="10" width="16.875" style="3095" customWidth="1"/>
    <col min="11" max="11" width="13.625" style="3095" customWidth="1"/>
    <col min="12" max="12" width="16.125" style="2985" bestFit="1" customWidth="1"/>
    <col min="13" max="13" width="13.875" style="2985" hidden="1" customWidth="1"/>
    <col min="14" max="14" width="21.5" style="2985" customWidth="1"/>
    <col min="15" max="15" width="14" style="2985" bestFit="1" customWidth="1"/>
    <col min="16" max="16" width="9" style="2985"/>
    <col min="17" max="18" width="13.75" style="2985" bestFit="1" customWidth="1"/>
    <col min="19" max="16384" width="9" style="2985"/>
  </cols>
  <sheetData>
    <row r="1" spans="1:23" s="2983" customFormat="1" ht="20.25">
      <c r="A1" s="2976">
        <v>44799.720358796294</v>
      </c>
      <c r="B1" s="2977"/>
      <c r="C1" s="2978"/>
      <c r="D1" s="2979"/>
      <c r="E1" s="2980"/>
      <c r="F1" s="2981"/>
      <c r="G1" s="2981"/>
      <c r="H1" s="2981"/>
      <c r="I1" s="2981"/>
      <c r="J1" s="2981"/>
      <c r="K1" s="2981"/>
      <c r="L1" s="2981"/>
      <c r="M1" s="2981"/>
      <c r="N1" s="3263" t="s">
        <v>9849</v>
      </c>
      <c r="O1" s="3263"/>
      <c r="P1" s="2982"/>
      <c r="Q1" s="2982"/>
      <c r="R1" s="2982"/>
      <c r="S1" s="2982"/>
      <c r="T1" s="2982"/>
    </row>
    <row r="2" spans="1:23" s="2983" customFormat="1" ht="34.5">
      <c r="A2" s="3264" t="s">
        <v>9850</v>
      </c>
      <c r="B2" s="3264"/>
      <c r="C2" s="3264"/>
      <c r="D2" s="3264"/>
      <c r="E2" s="3264"/>
      <c r="F2" s="3264"/>
      <c r="G2" s="3264"/>
      <c r="H2" s="3264"/>
      <c r="I2" s="3264"/>
      <c r="J2" s="3264"/>
      <c r="K2" s="3264"/>
      <c r="L2" s="3264"/>
      <c r="M2" s="3264"/>
      <c r="N2" s="3264"/>
      <c r="O2" s="3264"/>
      <c r="P2" s="2984"/>
      <c r="Q2" s="2984"/>
      <c r="R2" s="2984"/>
      <c r="S2" s="2984"/>
      <c r="T2" s="2984"/>
      <c r="U2" s="2984"/>
      <c r="V2" s="2984"/>
      <c r="W2" s="2984"/>
    </row>
    <row r="3" spans="1:23" ht="30" customHeight="1">
      <c r="A3" s="3265" t="s">
        <v>9851</v>
      </c>
      <c r="B3" s="3265"/>
      <c r="C3" s="3265"/>
      <c r="D3" s="3265"/>
      <c r="E3" s="3265"/>
      <c r="F3" s="3265"/>
      <c r="G3" s="3265"/>
      <c r="H3" s="3265"/>
      <c r="I3" s="3265"/>
      <c r="J3" s="3265"/>
      <c r="K3" s="3265"/>
      <c r="L3" s="3265"/>
      <c r="M3" s="3265"/>
      <c r="N3" s="3265"/>
      <c r="O3" s="3265"/>
      <c r="Q3" s="2986"/>
    </row>
    <row r="4" spans="1:23" ht="18" customHeight="1">
      <c r="A4" s="3265"/>
      <c r="B4" s="3265"/>
      <c r="C4" s="3265"/>
      <c r="D4" s="3265"/>
      <c r="E4" s="3265"/>
      <c r="F4" s="3265"/>
      <c r="G4" s="3265"/>
      <c r="H4" s="3265"/>
      <c r="I4" s="3265"/>
      <c r="J4" s="3265"/>
      <c r="K4" s="3265"/>
      <c r="L4" s="3265"/>
      <c r="M4" s="3265"/>
      <c r="N4" s="3265"/>
      <c r="O4" s="3265"/>
      <c r="P4" s="2987"/>
      <c r="Q4" s="2987"/>
    </row>
    <row r="5" spans="1:23" ht="42.75" customHeight="1">
      <c r="A5" s="3265" t="s">
        <v>9875</v>
      </c>
      <c r="B5" s="3265"/>
      <c r="C5" s="3265"/>
      <c r="D5" s="3265"/>
      <c r="E5" s="3265"/>
      <c r="F5" s="3265"/>
      <c r="G5" s="3265"/>
      <c r="H5" s="3265"/>
      <c r="I5" s="3265"/>
      <c r="J5" s="3265"/>
      <c r="K5" s="3265"/>
      <c r="L5" s="3265"/>
      <c r="M5" s="3265"/>
      <c r="N5" s="3265"/>
      <c r="O5" s="3265"/>
      <c r="P5" s="2987"/>
      <c r="Q5" s="2987"/>
    </row>
    <row r="6" spans="1:23" ht="23.25" thickBot="1">
      <c r="A6" s="3266" t="s">
        <v>9852</v>
      </c>
      <c r="B6" s="3266"/>
      <c r="C6" s="3266"/>
      <c r="D6" s="3266"/>
      <c r="E6" s="3266"/>
      <c r="F6" s="3266"/>
      <c r="G6" s="3266"/>
      <c r="H6" s="3266"/>
      <c r="I6" s="3266"/>
      <c r="J6" s="3266"/>
      <c r="K6" s="3266"/>
      <c r="L6" s="3266"/>
      <c r="M6" s="3214"/>
      <c r="N6" s="2988"/>
    </row>
    <row r="7" spans="1:23" s="2989" customFormat="1" ht="66.75" customHeight="1" thickTop="1" thickBot="1">
      <c r="A7" s="3267" t="s">
        <v>9853</v>
      </c>
      <c r="B7" s="3269" t="s">
        <v>9854</v>
      </c>
      <c r="C7" s="3271" t="s">
        <v>9881</v>
      </c>
      <c r="D7" s="3272"/>
      <c r="E7" s="3273"/>
      <c r="F7" s="3274" t="s">
        <v>9855</v>
      </c>
      <c r="G7" s="3275"/>
      <c r="H7" s="3275"/>
      <c r="I7" s="3275"/>
      <c r="J7" s="3276"/>
      <c r="K7" s="3277" t="s">
        <v>9856</v>
      </c>
      <c r="L7" s="3257" t="s">
        <v>9857</v>
      </c>
      <c r="M7" s="3257" t="s">
        <v>9942</v>
      </c>
      <c r="N7" s="3259" t="s">
        <v>10100</v>
      </c>
      <c r="O7" s="3257" t="s">
        <v>9858</v>
      </c>
    </row>
    <row r="8" spans="1:23" s="2989" customFormat="1" ht="52.5" thickTop="1" thickBot="1">
      <c r="A8" s="3268"/>
      <c r="B8" s="3270"/>
      <c r="C8" s="2990" t="s">
        <v>4</v>
      </c>
      <c r="D8" s="2990" t="s">
        <v>5</v>
      </c>
      <c r="E8" s="2991" t="s">
        <v>2</v>
      </c>
      <c r="F8" s="2992" t="s">
        <v>4</v>
      </c>
      <c r="G8" s="2992" t="s">
        <v>9856</v>
      </c>
      <c r="H8" s="2992" t="s">
        <v>5</v>
      </c>
      <c r="I8" s="2992" t="s">
        <v>9856</v>
      </c>
      <c r="J8" s="2993" t="s">
        <v>2</v>
      </c>
      <c r="K8" s="3278"/>
      <c r="L8" s="3258"/>
      <c r="M8" s="3258"/>
      <c r="N8" s="3260"/>
      <c r="O8" s="3258"/>
    </row>
    <row r="9" spans="1:23" ht="19.5" customHeight="1" thickTop="1">
      <c r="C9" s="2994"/>
      <c r="D9" s="2994"/>
      <c r="E9" s="2995"/>
      <c r="F9" s="2996"/>
      <c r="G9" s="2996"/>
      <c r="H9" s="2996"/>
      <c r="I9" s="2996"/>
      <c r="J9" s="2997"/>
      <c r="K9" s="2998"/>
      <c r="L9" s="2999"/>
      <c r="M9" s="2999"/>
      <c r="N9" s="3000" t="s">
        <v>9859</v>
      </c>
      <c r="O9" s="2999"/>
    </row>
    <row r="10" spans="1:23" s="2983" customFormat="1" ht="35.25" customHeight="1">
      <c r="A10" s="3001" t="s">
        <v>9860</v>
      </c>
      <c r="B10" s="3002">
        <v>2506</v>
      </c>
      <c r="C10" s="3003">
        <f>SUM('Sector Wise Summary'!E110/1000)</f>
        <v>213.489429</v>
      </c>
      <c r="D10" s="3003">
        <f>SUM('Sector Wise Summary'!F110/1000)</f>
        <v>39.656768</v>
      </c>
      <c r="E10" s="3004">
        <f>SUM(C10:D10)</f>
        <v>253.146197</v>
      </c>
      <c r="F10" s="3003">
        <f>SUM('DETAIL SUMMARY'!Q110/1000)</f>
        <v>114.53918352749997</v>
      </c>
      <c r="G10" s="3005">
        <f>F10/C10</f>
        <v>0.53650985935935958</v>
      </c>
      <c r="H10" s="3003">
        <f>SUM('DETAIL SUMMARY'!R110/1000)</f>
        <v>3.3688765000000003</v>
      </c>
      <c r="I10" s="3005">
        <f>H10/D10</f>
        <v>8.4950858829443698E-2</v>
      </c>
      <c r="J10" s="3006">
        <f>SUM(F10+H10)</f>
        <v>117.90806002749997</v>
      </c>
      <c r="K10" s="3007">
        <f>J10/E10</f>
        <v>0.46577061565534783</v>
      </c>
      <c r="L10" s="3008">
        <f>E10-J10</f>
        <v>135.23813697250003</v>
      </c>
      <c r="M10" s="3003">
        <f>SUM('DETAIL SUMMARY'!AB112/1000)</f>
        <v>1.1562827455000002</v>
      </c>
      <c r="N10" s="3003">
        <f>SUM('DETAIL SUMMARY'!AE110/1000)+0.7</f>
        <v>15.193268718000008</v>
      </c>
      <c r="O10" s="3005">
        <f>N10/J10</f>
        <v>0.12885691372122013</v>
      </c>
      <c r="R10" s="3009"/>
    </row>
    <row r="11" spans="1:23" s="2983" customFormat="1" ht="46.5" customHeight="1" thickBot="1">
      <c r="A11" s="3001" t="s">
        <v>9789</v>
      </c>
      <c r="B11" s="3002">
        <v>1652</v>
      </c>
      <c r="C11" s="3003">
        <f>SUM('Sector Wise Summary'!I110/1000)</f>
        <v>64.79048275000001</v>
      </c>
      <c r="D11" s="3003">
        <f>SUM('Sector Wise Summary'!J110/1000)</f>
        <v>14.228505999999999</v>
      </c>
      <c r="E11" s="3004">
        <f>SUM(C11:D11)</f>
        <v>79.018988750000005</v>
      </c>
      <c r="F11" s="3003">
        <f>SUM('DETAIL SUMMARY'!U110/1000)</f>
        <v>5.7167500000000005E-3</v>
      </c>
      <c r="G11" s="3005">
        <v>0</v>
      </c>
      <c r="H11" s="3003">
        <f>SUM('DETAIL SUMMARY'!V110/1000)</f>
        <v>0</v>
      </c>
      <c r="I11" s="3005">
        <v>0</v>
      </c>
      <c r="J11" s="3006">
        <f>(F11+H11)</f>
        <v>5.7167500000000005E-3</v>
      </c>
      <c r="K11" s="3007">
        <f>J11/E11</f>
        <v>7.2346534553696123E-5</v>
      </c>
      <c r="L11" s="3008">
        <f>E11-J11</f>
        <v>79.013272000000001</v>
      </c>
      <c r="M11" s="3003">
        <f>SUM('DETAIL SUMMARY'!AF112/1000)</f>
        <v>5.7249999999999996E-5</v>
      </c>
      <c r="N11" s="3003">
        <f>SUM('DETAIL SUMMARY'!AI110/1000)</f>
        <v>0</v>
      </c>
      <c r="O11" s="3005">
        <f>N11/J11</f>
        <v>0</v>
      </c>
    </row>
    <row r="12" spans="1:23" s="2983" customFormat="1" ht="33.75" customHeight="1" thickBot="1">
      <c r="A12" s="3001" t="s">
        <v>9861</v>
      </c>
      <c r="B12" s="3010">
        <f>SUM(B10:B11)</f>
        <v>4158</v>
      </c>
      <c r="C12" s="3011">
        <f>SUM(C10:C11)</f>
        <v>278.27991175</v>
      </c>
      <c r="D12" s="3011">
        <f>SUM(D10:D11)</f>
        <v>53.885273999999995</v>
      </c>
      <c r="E12" s="3012">
        <f>SUM(E10:E11)</f>
        <v>332.16518574999998</v>
      </c>
      <c r="F12" s="3011">
        <f>SUM(F10:F11)</f>
        <v>114.54490027749998</v>
      </c>
      <c r="G12" s="3013">
        <f>F12/C12</f>
        <v>0.41161756720838827</v>
      </c>
      <c r="H12" s="3011">
        <f>SUM(H10:H11)</f>
        <v>3.3688765000000003</v>
      </c>
      <c r="I12" s="3013">
        <f>H12/D12</f>
        <v>6.2519427849619932E-2</v>
      </c>
      <c r="J12" s="3011">
        <f>SUM(J10:J11)</f>
        <v>117.91377677749998</v>
      </c>
      <c r="K12" s="3014">
        <f>J12/E12</f>
        <v>0.35498535619035743</v>
      </c>
      <c r="L12" s="3011">
        <f>SUM(L10:L11)</f>
        <v>214.25140897250003</v>
      </c>
      <c r="M12" s="3015">
        <f>SUM(M10:M11)</f>
        <v>1.1563399955000002</v>
      </c>
      <c r="N12" s="3015">
        <f>SUM(N10:N11)</f>
        <v>15.193268718000008</v>
      </c>
      <c r="O12" s="3013">
        <f>N12/J12</f>
        <v>0.12885066642101783</v>
      </c>
    </row>
    <row r="13" spans="1:23" s="2983" customFormat="1" ht="14.25" customHeight="1" thickTop="1">
      <c r="A13" s="3016"/>
      <c r="B13" s="3017"/>
      <c r="C13" s="3017"/>
      <c r="D13" s="3017"/>
      <c r="E13" s="3018"/>
      <c r="F13" s="3019"/>
      <c r="G13" s="3017"/>
      <c r="H13" s="3019"/>
      <c r="I13" s="3017"/>
      <c r="J13" s="3020"/>
      <c r="K13" s="3021"/>
      <c r="L13" s="3017"/>
      <c r="M13" s="3017"/>
      <c r="N13" s="3022"/>
      <c r="O13" s="3023"/>
      <c r="Q13" s="3024"/>
    </row>
    <row r="14" spans="1:23" s="2983" customFormat="1" ht="22.5" hidden="1">
      <c r="A14" s="3016" t="s">
        <v>9862</v>
      </c>
      <c r="B14" s="3016"/>
      <c r="C14" s="3017"/>
      <c r="D14" s="3017"/>
      <c r="E14" s="3018"/>
      <c r="F14" s="3019"/>
      <c r="G14" s="3017"/>
      <c r="H14" s="3019"/>
      <c r="I14" s="3017"/>
      <c r="J14" s="3020"/>
      <c r="K14" s="3021"/>
      <c r="L14" s="3017"/>
      <c r="M14" s="3017"/>
      <c r="N14" s="3025"/>
      <c r="O14" s="3023"/>
    </row>
    <row r="15" spans="1:23" s="2983" customFormat="1" ht="12.75" hidden="1" customHeight="1">
      <c r="A15" s="3016"/>
      <c r="B15" s="3017"/>
      <c r="C15" s="3017"/>
      <c r="D15" s="3017"/>
      <c r="E15" s="3018"/>
      <c r="F15" s="3019"/>
      <c r="G15" s="3017"/>
      <c r="H15" s="3019"/>
      <c r="I15" s="3017"/>
      <c r="J15" s="3020"/>
      <c r="K15" s="3021"/>
      <c r="L15" s="3017"/>
      <c r="M15" s="3017"/>
      <c r="N15" s="3022"/>
      <c r="O15" s="3023"/>
    </row>
    <row r="16" spans="1:23" s="2983" customFormat="1" ht="45" hidden="1">
      <c r="A16" s="3026" t="s">
        <v>9863</v>
      </c>
      <c r="B16" s="3026"/>
      <c r="C16" s="3027">
        <v>0</v>
      </c>
      <c r="D16" s="3027">
        <v>0</v>
      </c>
      <c r="E16" s="3028">
        <v>0</v>
      </c>
      <c r="F16" s="3029"/>
      <c r="G16" s="3027">
        <v>0</v>
      </c>
      <c r="H16" s="3027">
        <v>0</v>
      </c>
      <c r="I16" s="3030"/>
      <c r="J16" s="3031">
        <f>SUM(F16,G16)</f>
        <v>0</v>
      </c>
      <c r="K16" s="3032"/>
      <c r="L16" s="3027"/>
      <c r="M16" s="3027"/>
      <c r="N16" s="3033"/>
      <c r="O16" s="3023"/>
    </row>
    <row r="17" spans="1:18" s="2983" customFormat="1" ht="30" hidden="1" customHeight="1">
      <c r="A17" s="3034" t="s">
        <v>9864</v>
      </c>
      <c r="B17" s="3023"/>
      <c r="C17" s="3035"/>
      <c r="D17" s="3036"/>
      <c r="E17" s="3037"/>
      <c r="F17" s="3035">
        <v>0</v>
      </c>
      <c r="G17" s="3038"/>
      <c r="H17" s="3039"/>
      <c r="I17" s="3040"/>
      <c r="J17" s="3041">
        <f>SUM(F17,H17)</f>
        <v>0</v>
      </c>
      <c r="K17" s="3042"/>
      <c r="L17" s="3038"/>
      <c r="M17" s="3038"/>
      <c r="N17" s="3043">
        <v>0</v>
      </c>
      <c r="O17" s="3023"/>
    </row>
    <row r="18" spans="1:18" s="2983" customFormat="1" ht="72" customHeight="1" thickBot="1">
      <c r="A18" s="3044" t="s">
        <v>9865</v>
      </c>
      <c r="B18" s="3045" t="s">
        <v>9866</v>
      </c>
      <c r="C18" s="3039">
        <v>0</v>
      </c>
      <c r="D18" s="3039">
        <v>0</v>
      </c>
      <c r="E18" s="3046">
        <v>0</v>
      </c>
      <c r="F18" s="3003"/>
      <c r="G18" s="3038">
        <v>0</v>
      </c>
      <c r="H18" s="3003">
        <f>+'[1]N-ADP'!H20/1000</f>
        <v>0</v>
      </c>
      <c r="I18" s="3040"/>
      <c r="J18" s="3006">
        <f>SUM(F18+H18)</f>
        <v>0</v>
      </c>
      <c r="K18" s="3047"/>
      <c r="L18" s="3048" t="s">
        <v>9866</v>
      </c>
      <c r="M18" s="3048"/>
      <c r="N18" s="3043"/>
      <c r="O18" s="3005" t="e">
        <f>N18/J18</f>
        <v>#DIV/0!</v>
      </c>
    </row>
    <row r="19" spans="1:18" s="3023" customFormat="1" ht="27.75" thickBot="1">
      <c r="A19" s="3049" t="s">
        <v>9867</v>
      </c>
      <c r="B19" s="3050">
        <f>SUM(B18,B12)</f>
        <v>4158</v>
      </c>
      <c r="C19" s="3051">
        <f>SUM(C18,C17,C12)</f>
        <v>278.27991175</v>
      </c>
      <c r="D19" s="3051">
        <f>SUM(D18,D17,D12)</f>
        <v>53.885273999999995</v>
      </c>
      <c r="E19" s="3052">
        <f>SUM(E18,E17,E12)</f>
        <v>332.16518574999998</v>
      </c>
      <c r="F19" s="3051">
        <f>SUM(F18,F17,F12)</f>
        <v>114.54490027749998</v>
      </c>
      <c r="G19" s="3013">
        <v>0</v>
      </c>
      <c r="H19" s="3051">
        <f>SUM(H18,H17,H12)</f>
        <v>3.3688765000000003</v>
      </c>
      <c r="I19" s="3053"/>
      <c r="J19" s="3052">
        <f>SUM(J18,J17,J12)</f>
        <v>117.91377677749998</v>
      </c>
      <c r="K19" s="3014">
        <f>J19/E19</f>
        <v>0.35498535619035743</v>
      </c>
      <c r="L19" s="3051">
        <f>SUM(L18,L17,L12)</f>
        <v>214.25140897250003</v>
      </c>
      <c r="M19" s="3051"/>
      <c r="N19" s="3054">
        <f>SUM(N18,N17,N12)</f>
        <v>15.193268718000008</v>
      </c>
      <c r="O19" s="3013">
        <f>N19/J19</f>
        <v>0.12885066642101783</v>
      </c>
      <c r="Q19" s="3055"/>
    </row>
    <row r="20" spans="1:18" s="3023" customFormat="1" ht="17.25" customHeight="1" thickTop="1">
      <c r="A20" s="3056"/>
      <c r="B20" s="3056"/>
      <c r="C20" s="3057"/>
      <c r="D20" s="3057"/>
      <c r="E20" s="3058" t="s">
        <v>9868</v>
      </c>
      <c r="F20" s="3057"/>
      <c r="G20" s="3019"/>
      <c r="H20" s="3057"/>
      <c r="I20" s="3059"/>
      <c r="J20" s="3058"/>
      <c r="K20" s="3060"/>
      <c r="L20" s="3057"/>
      <c r="M20" s="3057"/>
      <c r="N20" s="3061"/>
      <c r="O20" s="3019"/>
    </row>
    <row r="21" spans="1:18" s="3023" customFormat="1" ht="39.75" customHeight="1">
      <c r="A21" s="3100" t="s">
        <v>9869</v>
      </c>
      <c r="B21" s="3056"/>
      <c r="C21" s="3057"/>
      <c r="D21" s="3057"/>
      <c r="E21" s="3058"/>
      <c r="F21" s="3057"/>
      <c r="G21" s="3019"/>
      <c r="H21" s="3057"/>
      <c r="I21" s="3059"/>
      <c r="J21" s="3058"/>
      <c r="K21" s="3060"/>
      <c r="L21" s="3057"/>
      <c r="M21" s="3057"/>
      <c r="N21" s="3061"/>
      <c r="O21" s="3019"/>
    </row>
    <row r="22" spans="1:18" s="2983" customFormat="1" ht="27.75">
      <c r="A22" s="3001" t="s">
        <v>9860</v>
      </c>
      <c r="B22" s="3034"/>
      <c r="C22" s="3035">
        <f>SUM('Sector Wise Summary'!G111/1000)</f>
        <v>20</v>
      </c>
      <c r="D22" s="3038">
        <v>0</v>
      </c>
      <c r="E22" s="3062">
        <f>SUM(C22:D22)</f>
        <v>20</v>
      </c>
      <c r="F22" s="3035"/>
      <c r="G22" s="3005">
        <f>(F22/C22)</f>
        <v>0</v>
      </c>
      <c r="H22" s="3038">
        <v>0</v>
      </c>
      <c r="I22" s="3038">
        <v>0</v>
      </c>
      <c r="J22" s="3041">
        <f>SUM(H22,F22)</f>
        <v>0</v>
      </c>
      <c r="K22" s="3007">
        <f>J22/E22</f>
        <v>0</v>
      </c>
      <c r="L22" s="3008">
        <f>E22-J22</f>
        <v>20</v>
      </c>
      <c r="M22" s="3008"/>
      <c r="N22" s="3043"/>
      <c r="O22" s="3005" t="e">
        <f>N22/J22</f>
        <v>#DIV/0!</v>
      </c>
      <c r="Q22" s="3063"/>
    </row>
    <row r="23" spans="1:18" s="2983" customFormat="1" ht="27.75">
      <c r="A23" s="3001" t="s">
        <v>9789</v>
      </c>
      <c r="B23" s="3034"/>
      <c r="C23" s="3035">
        <f>SUM('Sector Wise Summary'!K111/1000)</f>
        <v>10</v>
      </c>
      <c r="D23" s="3038"/>
      <c r="E23" s="3062">
        <f>SUM(C23:D23)</f>
        <v>10</v>
      </c>
      <c r="F23" s="3035"/>
      <c r="G23" s="3005">
        <f>(F23/C23)</f>
        <v>0</v>
      </c>
      <c r="H23" s="3038"/>
      <c r="I23" s="3038"/>
      <c r="J23" s="3041">
        <f>SUM(H23,F23)</f>
        <v>0</v>
      </c>
      <c r="K23" s="3007">
        <f>J23/E23</f>
        <v>0</v>
      </c>
      <c r="L23" s="3008">
        <f>E23-J23</f>
        <v>10</v>
      </c>
      <c r="M23" s="3008"/>
      <c r="N23" s="3043"/>
      <c r="O23" s="3005" t="e">
        <f>N23/J23</f>
        <v>#DIV/0!</v>
      </c>
      <c r="Q23" s="3063"/>
    </row>
    <row r="24" spans="1:18" s="2983" customFormat="1" ht="9.75" customHeight="1" thickBot="1">
      <c r="A24" s="3044"/>
      <c r="B24" s="3044"/>
      <c r="C24" s="3029"/>
      <c r="D24" s="3027"/>
      <c r="E24" s="3018"/>
      <c r="F24" s="3029"/>
      <c r="G24" s="3019"/>
      <c r="H24" s="3027"/>
      <c r="I24" s="3064"/>
      <c r="J24" s="3065"/>
      <c r="K24" s="3060"/>
      <c r="L24" s="3066"/>
      <c r="M24" s="3066"/>
      <c r="N24" s="3067"/>
      <c r="O24" s="3019"/>
    </row>
    <row r="25" spans="1:18" s="2983" customFormat="1" ht="35.25" customHeight="1" thickBot="1">
      <c r="A25" s="3049" t="s">
        <v>9870</v>
      </c>
      <c r="B25" s="3050"/>
      <c r="C25" s="3051">
        <f>SUM(C22:C23)</f>
        <v>30</v>
      </c>
      <c r="D25" s="3051"/>
      <c r="E25" s="3051">
        <f>SUM(E22:E23)</f>
        <v>30</v>
      </c>
      <c r="F25" s="3051">
        <f>SUM(F22:F23)</f>
        <v>0</v>
      </c>
      <c r="G25" s="3013">
        <f>F25/C25</f>
        <v>0</v>
      </c>
      <c r="H25" s="3051"/>
      <c r="I25" s="3053" t="e">
        <f>H25/D25</f>
        <v>#DIV/0!</v>
      </c>
      <c r="J25" s="3051">
        <f>SUM(J22:J23)</f>
        <v>0</v>
      </c>
      <c r="K25" s="3014">
        <f>J25/E25</f>
        <v>0</v>
      </c>
      <c r="L25" s="3051">
        <f>SUM(L22:L23)</f>
        <v>30</v>
      </c>
      <c r="M25" s="3051"/>
      <c r="N25" s="3051">
        <f>SUM(N22:N23)</f>
        <v>0</v>
      </c>
      <c r="O25" s="3013" t="e">
        <f>N25/J25</f>
        <v>#DIV/0!</v>
      </c>
    </row>
    <row r="26" spans="1:18" s="3023" customFormat="1" ht="45" customHeight="1" thickTop="1" thickBot="1">
      <c r="A26" s="3049" t="s">
        <v>9871</v>
      </c>
      <c r="B26" s="3050">
        <f>B25+B19</f>
        <v>4158</v>
      </c>
      <c r="C26" s="3051">
        <f>C25+C19</f>
        <v>308.27991175</v>
      </c>
      <c r="D26" s="3051">
        <f>D25+D19</f>
        <v>53.885273999999995</v>
      </c>
      <c r="E26" s="3051">
        <f>E25+E19</f>
        <v>362.16518574999998</v>
      </c>
      <c r="F26" s="3051">
        <f>F25+F19</f>
        <v>114.54490027749998</v>
      </c>
      <c r="G26" s="3013">
        <f>F26/C26</f>
        <v>0.37156135029125842</v>
      </c>
      <c r="H26" s="3051">
        <f>H25+H19</f>
        <v>3.3688765000000003</v>
      </c>
      <c r="I26" s="3053">
        <f>H26/D26</f>
        <v>6.2519427849619932E-2</v>
      </c>
      <c r="J26" s="3051">
        <f>J25+J19</f>
        <v>117.91377677749998</v>
      </c>
      <c r="K26" s="3014">
        <f>J26/E26</f>
        <v>0.32558009830048934</v>
      </c>
      <c r="L26" s="3051">
        <f>L25+L19</f>
        <v>244.25140897250003</v>
      </c>
      <c r="M26" s="3051"/>
      <c r="N26" s="3051">
        <f>N25+N19</f>
        <v>15.193268718000008</v>
      </c>
      <c r="O26" s="3013">
        <f>N26/J26</f>
        <v>0.12885066642101783</v>
      </c>
    </row>
    <row r="27" spans="1:18" s="3023" customFormat="1" ht="17.25" customHeight="1" thickTop="1">
      <c r="A27" s="3056"/>
      <c r="B27" s="3056"/>
      <c r="C27" s="3057"/>
      <c r="D27" s="3057"/>
      <c r="E27" s="3058"/>
      <c r="F27" s="3057"/>
      <c r="G27" s="3019"/>
      <c r="H27" s="3057"/>
      <c r="I27" s="3059"/>
      <c r="J27" s="3058"/>
      <c r="K27" s="3060"/>
      <c r="L27" s="3057"/>
      <c r="M27" s="3057"/>
      <c r="N27" s="3061"/>
      <c r="O27" s="3019"/>
    </row>
    <row r="28" spans="1:18" s="3023" customFormat="1" ht="58.5" customHeight="1" thickBot="1">
      <c r="A28" s="3068" t="s">
        <v>9880</v>
      </c>
      <c r="B28" s="3034" t="s">
        <v>9866</v>
      </c>
      <c r="C28" s="3069" t="s">
        <v>9866</v>
      </c>
      <c r="D28" s="3069" t="s">
        <v>9866</v>
      </c>
      <c r="E28" s="3070">
        <f>SUM('Summary Federal GRant'!E16/1000)</f>
        <v>6.0245899999999999</v>
      </c>
      <c r="F28" s="3071"/>
      <c r="G28" s="3005"/>
      <c r="H28" s="3072"/>
      <c r="I28" s="3073"/>
      <c r="J28" s="3070">
        <f>SUM('Summary Federal GRant'!G16/1000)</f>
        <v>0.85396099999999997</v>
      </c>
      <c r="K28" s="3007">
        <f>J28/E28</f>
        <v>0.14174591134002479</v>
      </c>
      <c r="L28" s="3008">
        <f>E28-J28</f>
        <v>5.1706289999999999</v>
      </c>
      <c r="M28" s="3008"/>
      <c r="N28" s="3099">
        <f>('Summary Federal GRant'!I16/1000)</f>
        <v>0.150641</v>
      </c>
      <c r="O28" s="3005">
        <f>N28/J28</f>
        <v>0.17640266944274974</v>
      </c>
    </row>
    <row r="29" spans="1:18" s="3023" customFormat="1" ht="54" customHeight="1" thickTop="1" thickBot="1">
      <c r="A29" s="3074" t="s">
        <v>9876</v>
      </c>
      <c r="B29" s="3075"/>
      <c r="C29" s="3076">
        <f>SUM(C27:C28)</f>
        <v>0</v>
      </c>
      <c r="D29" s="3076">
        <f>SUM(D27:D28)</f>
        <v>0</v>
      </c>
      <c r="E29" s="3077">
        <f>SUM(E27:E28)</f>
        <v>6.0245899999999999</v>
      </c>
      <c r="F29" s="3076">
        <f>SUM(F27:F28)</f>
        <v>0</v>
      </c>
      <c r="G29" s="3078"/>
      <c r="H29" s="3076">
        <f>SUM(H27:H28)</f>
        <v>0</v>
      </c>
      <c r="I29" s="3079"/>
      <c r="J29" s="3077">
        <f>SUM(J27:J28)</f>
        <v>0.85396099999999997</v>
      </c>
      <c r="K29" s="3080">
        <v>0</v>
      </c>
      <c r="L29" s="3076">
        <f>SUM(L27:L28)</f>
        <v>5.1706289999999999</v>
      </c>
      <c r="M29" s="3076"/>
      <c r="N29" s="3081">
        <f>SUM(N27:N28)</f>
        <v>0.150641</v>
      </c>
      <c r="O29" s="3078">
        <f>N29/J29</f>
        <v>0.17640266944274974</v>
      </c>
    </row>
    <row r="30" spans="1:18" s="3023" customFormat="1" ht="67.5" customHeight="1" thickTop="1" thickBot="1">
      <c r="A30" s="3056" t="s">
        <v>9872</v>
      </c>
      <c r="B30" s="3082">
        <f>SUM(B29,B26)</f>
        <v>4158</v>
      </c>
      <c r="C30" s="3083">
        <f>SUM(C29,C26)</f>
        <v>308.27991175</v>
      </c>
      <c r="D30" s="3083">
        <f>SUM(D29,D26)</f>
        <v>53.885273999999995</v>
      </c>
      <c r="E30" s="3083">
        <f>SUM(E29,E26)</f>
        <v>368.18977574999997</v>
      </c>
      <c r="F30" s="3083">
        <f>SUM(F29,F26)</f>
        <v>114.54490027749998</v>
      </c>
      <c r="G30" s="3084">
        <f>F30/C30</f>
        <v>0.37156135029125842</v>
      </c>
      <c r="H30" s="3083">
        <f>SUM(H29,H26)</f>
        <v>3.3688765000000003</v>
      </c>
      <c r="I30" s="3085">
        <f>H30/D30</f>
        <v>6.2519427849619932E-2</v>
      </c>
      <c r="J30" s="3083">
        <f>SUM(J29,J26)</f>
        <v>118.76773777749997</v>
      </c>
      <c r="K30" s="3086">
        <f>J30/E30</f>
        <v>0.32257206907924296</v>
      </c>
      <c r="L30" s="3083">
        <f>SUM(L29,L26)</f>
        <v>249.42203797250002</v>
      </c>
      <c r="M30" s="3083"/>
      <c r="N30" s="3083">
        <f>SUM(N29,N26)</f>
        <v>15.343909718000008</v>
      </c>
      <c r="O30" s="3084">
        <f>N30/J30</f>
        <v>0.12919257371682333</v>
      </c>
      <c r="R30" s="3055"/>
    </row>
    <row r="31" spans="1:18" ht="63" customHeight="1" thickTop="1" thickBot="1">
      <c r="A31" s="3044" t="s">
        <v>9877</v>
      </c>
      <c r="D31" s="3087"/>
      <c r="E31" s="3070">
        <v>91.4679</v>
      </c>
      <c r="F31" s="3035"/>
      <c r="G31" s="3035"/>
      <c r="H31" s="3035"/>
      <c r="I31" s="3035"/>
      <c r="J31" s="3041">
        <v>21.959</v>
      </c>
      <c r="K31" s="3007">
        <f>J31/E31</f>
        <v>0.24007329347235479</v>
      </c>
      <c r="L31" s="3008">
        <f>E31-J31</f>
        <v>69.508899999999997</v>
      </c>
      <c r="M31" s="3008"/>
      <c r="N31" s="3043">
        <v>1.042</v>
      </c>
      <c r="O31" s="3005">
        <f>N31/J31</f>
        <v>4.7452069766382804E-2</v>
      </c>
    </row>
    <row r="32" spans="1:18" ht="39" customHeight="1" thickTop="1" thickBot="1">
      <c r="A32" s="3001" t="s">
        <v>9873</v>
      </c>
      <c r="B32" s="3082">
        <f>B30</f>
        <v>4158</v>
      </c>
      <c r="C32" s="3088">
        <f>C30</f>
        <v>308.27991175</v>
      </c>
      <c r="D32" s="3088">
        <f>D30</f>
        <v>53.885273999999995</v>
      </c>
      <c r="E32" s="3089">
        <f>SUM(E31,E30)</f>
        <v>459.65767574999995</v>
      </c>
      <c r="F32" s="3088">
        <f>SUM(F31,F30)</f>
        <v>114.54490027749998</v>
      </c>
      <c r="G32" s="3090">
        <f>F32/C32</f>
        <v>0.37156135029125842</v>
      </c>
      <c r="H32" s="3088">
        <f>SUM(H31,H30)</f>
        <v>3.3688765000000003</v>
      </c>
      <c r="I32" s="3091">
        <f>H32/D32</f>
        <v>6.2519427849619932E-2</v>
      </c>
      <c r="J32" s="3089">
        <f>SUM(J31,J30)</f>
        <v>140.72673777749998</v>
      </c>
      <c r="K32" s="3092">
        <f>J32/E32</f>
        <v>0.30615552660549689</v>
      </c>
      <c r="L32" s="3088">
        <f>SUM(L31,L30)</f>
        <v>318.93093797250003</v>
      </c>
      <c r="M32" s="3088">
        <f>M12</f>
        <v>1.1563399955000002</v>
      </c>
      <c r="N32" s="3093">
        <f>SUM(N31,N30)</f>
        <v>16.385909718000008</v>
      </c>
      <c r="O32" s="3090">
        <f>N32/J32</f>
        <v>0.11643778557495887</v>
      </c>
    </row>
    <row r="33" spans="2:15" ht="16.5" thickTop="1"/>
    <row r="34" spans="2:15" ht="26.25" customHeight="1">
      <c r="B34" s="3261"/>
      <c r="C34" s="3262"/>
      <c r="D34" s="3262"/>
      <c r="E34" s="3262"/>
      <c r="F34" s="3262"/>
      <c r="G34" s="3262"/>
      <c r="H34" s="3262"/>
      <c r="I34" s="3262"/>
      <c r="J34" s="3262"/>
      <c r="K34" s="3262"/>
      <c r="L34" s="3262"/>
      <c r="M34" s="3262"/>
      <c r="N34" s="3262"/>
      <c r="O34" s="3262"/>
    </row>
    <row r="35" spans="2:15">
      <c r="E35" s="3094" t="s">
        <v>9874</v>
      </c>
    </row>
    <row r="36" spans="2:15">
      <c r="J36" s="3096"/>
    </row>
    <row r="37" spans="2:15">
      <c r="N37" s="3097"/>
    </row>
    <row r="38" spans="2:15">
      <c r="N38" s="3098"/>
    </row>
    <row r="39" spans="2:15">
      <c r="N39" s="3098"/>
    </row>
    <row r="40" spans="2:15">
      <c r="N40" s="3098"/>
    </row>
  </sheetData>
  <mergeCells count="15">
    <mergeCell ref="L7:L8"/>
    <mergeCell ref="N7:N8"/>
    <mergeCell ref="O7:O8"/>
    <mergeCell ref="B34:O34"/>
    <mergeCell ref="N1:O1"/>
    <mergeCell ref="A2:O2"/>
    <mergeCell ref="A3:O4"/>
    <mergeCell ref="A5:O5"/>
    <mergeCell ref="A6:L6"/>
    <mergeCell ref="A7:A8"/>
    <mergeCell ref="B7:B8"/>
    <mergeCell ref="C7:E7"/>
    <mergeCell ref="F7:J7"/>
    <mergeCell ref="K7:K8"/>
    <mergeCell ref="M7:M8"/>
  </mergeCells>
  <conditionalFormatting sqref="A26">
    <cfRule type="colorScale" priority="2">
      <colorScale>
        <cfvo type="min"/>
        <cfvo type="percentile" val="50"/>
        <cfvo type="max"/>
        <color rgb="FF63BE7B"/>
        <color rgb="FFFFEB84"/>
        <color rgb="FFF8696B"/>
      </colorScale>
    </cfRule>
  </conditionalFormatting>
  <conditionalFormatting sqref="A25">
    <cfRule type="colorScale" priority="1">
      <colorScale>
        <cfvo type="min"/>
        <cfvo type="percentile" val="50"/>
        <cfvo type="max"/>
        <color rgb="FF63BE7B"/>
        <color rgb="FFFFEB84"/>
        <color rgb="FFF8696B"/>
      </colorScale>
    </cfRule>
  </conditionalFormatting>
  <printOptions horizontalCentered="1"/>
  <pageMargins left="0.25" right="0.2" top="0.5" bottom="0.25" header="0.3" footer="0.3"/>
  <pageSetup scale="51" orientation="landscape" r:id="rId1"/>
  <headerFooter>
    <oddFooter>&amp;CPage &amp;P of &amp;N</oddFooter>
  </headerFooter>
  <rowBreaks count="1" manualBreakCount="1">
    <brk id="35" max="1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J74"/>
  <sheetViews>
    <sheetView view="pageBreakPreview" zoomScale="80" zoomScaleNormal="90" zoomScaleSheetLayoutView="80" workbookViewId="0">
      <pane xSplit="3" ySplit="6" topLeftCell="O7"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
  <cols>
    <col min="1" max="1" width="5.25" style="647" customWidth="1"/>
    <col min="2" max="2" width="10.5" style="648" customWidth="1"/>
    <col min="3" max="3" width="29.375" style="593" customWidth="1"/>
    <col min="4" max="4" width="10.5" style="645" customWidth="1"/>
    <col min="5" max="5" width="9.25" style="645" customWidth="1"/>
    <col min="6" max="6" width="10.375" style="593" customWidth="1"/>
    <col min="7" max="7" width="9.125" style="593" customWidth="1"/>
    <col min="8" max="8" width="8.625" style="593" customWidth="1"/>
    <col min="9" max="9" width="8.5" style="593" bestFit="1" customWidth="1"/>
    <col min="10" max="10" width="8" style="593" customWidth="1"/>
    <col min="11" max="12" width="9.25" style="593" customWidth="1"/>
    <col min="13" max="13" width="7.75" style="593" customWidth="1"/>
    <col min="14" max="14" width="9.875" style="593" customWidth="1"/>
    <col min="15" max="15" width="10.375" style="593" customWidth="1"/>
    <col min="16" max="23" width="8.5" style="593" hidden="1" customWidth="1"/>
    <col min="24" max="24" width="8.5" style="593" customWidth="1"/>
    <col min="25" max="25" width="9.625" style="593" customWidth="1"/>
    <col min="26" max="26" width="10.875" style="593" customWidth="1"/>
    <col min="27" max="35" width="8.5" style="593" customWidth="1"/>
    <col min="36" max="36" width="9.25" style="593" bestFit="1" customWidth="1"/>
    <col min="37" max="16384" width="8" style="593"/>
  </cols>
  <sheetData>
    <row r="1" spans="1:36" s="589" customFormat="1" ht="27">
      <c r="A1" s="3372" t="s">
        <v>1994</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3372"/>
      <c r="AG1" s="3372"/>
      <c r="AH1" s="3372"/>
      <c r="AI1" s="3372"/>
      <c r="AJ1" s="3372"/>
    </row>
    <row r="2" spans="1:36" s="589" customFormat="1" ht="35.25" customHeight="1">
      <c r="A2" s="3373" t="s">
        <v>1995</v>
      </c>
      <c r="B2" s="3373"/>
      <c r="C2" s="3373"/>
      <c r="D2" s="3373"/>
      <c r="E2" s="3373"/>
      <c r="F2" s="3373"/>
      <c r="G2" s="3373"/>
      <c r="H2" s="3373"/>
      <c r="I2" s="3373"/>
      <c r="J2" s="3373"/>
      <c r="K2" s="3373"/>
      <c r="L2" s="3373"/>
      <c r="M2" s="3373"/>
      <c r="N2" s="3373"/>
      <c r="O2" s="3373"/>
      <c r="P2" s="3373"/>
      <c r="Q2" s="3373"/>
      <c r="R2" s="3373"/>
      <c r="S2" s="3373"/>
      <c r="T2" s="3373"/>
      <c r="U2" s="3373"/>
      <c r="V2" s="3373"/>
      <c r="W2" s="3373"/>
      <c r="X2" s="3373"/>
      <c r="Y2" s="3373"/>
      <c r="Z2" s="3373"/>
      <c r="AA2" s="3373"/>
      <c r="AB2" s="3373"/>
      <c r="AC2" s="3373"/>
      <c r="AD2" s="3373"/>
      <c r="AE2" s="3373"/>
      <c r="AF2" s="3373"/>
      <c r="AG2" s="3373"/>
      <c r="AH2" s="3373"/>
      <c r="AI2" s="3373"/>
      <c r="AJ2" s="3373"/>
    </row>
    <row r="3" spans="1:36" ht="13.5" customHeight="1">
      <c r="A3" s="590"/>
      <c r="B3" s="590"/>
      <c r="C3" s="591"/>
      <c r="D3" s="592"/>
      <c r="E3" s="591"/>
      <c r="F3" s="592"/>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row>
    <row r="4" spans="1:36" ht="42" customHeight="1">
      <c r="A4" s="3357" t="s">
        <v>14</v>
      </c>
      <c r="B4" s="3357" t="s">
        <v>132</v>
      </c>
      <c r="C4" s="3357" t="s">
        <v>15</v>
      </c>
      <c r="D4" s="3357" t="s">
        <v>16</v>
      </c>
      <c r="E4" s="3360" t="s">
        <v>357</v>
      </c>
      <c r="F4" s="3357" t="s">
        <v>358</v>
      </c>
      <c r="G4" s="3357" t="s">
        <v>18</v>
      </c>
      <c r="H4" s="3357" t="s">
        <v>338</v>
      </c>
      <c r="I4" s="3363" t="s">
        <v>522</v>
      </c>
      <c r="J4" s="3364"/>
      <c r="K4" s="3363" t="s">
        <v>21</v>
      </c>
      <c r="L4" s="3357" t="s">
        <v>340</v>
      </c>
      <c r="M4" s="3368" t="s">
        <v>23</v>
      </c>
      <c r="N4" s="3368"/>
      <c r="O4" s="3369"/>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19.5" customHeight="1">
      <c r="A5" s="3358"/>
      <c r="B5" s="3358"/>
      <c r="C5" s="3358"/>
      <c r="D5" s="3358"/>
      <c r="E5" s="3361"/>
      <c r="F5" s="3358"/>
      <c r="G5" s="3358"/>
      <c r="H5" s="3358"/>
      <c r="I5" s="3365"/>
      <c r="J5" s="3366"/>
      <c r="K5" s="3367"/>
      <c r="L5" s="3358"/>
      <c r="M5" s="3370"/>
      <c r="N5" s="3370"/>
      <c r="O5" s="3371"/>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s="595" customFormat="1" ht="20.25" customHeight="1">
      <c r="A6" s="3359"/>
      <c r="B6" s="3359"/>
      <c r="C6" s="3359"/>
      <c r="D6" s="3359"/>
      <c r="E6" s="3362"/>
      <c r="F6" s="3359"/>
      <c r="G6" s="3359"/>
      <c r="H6" s="3359"/>
      <c r="I6" s="2831" t="s">
        <v>523</v>
      </c>
      <c r="J6" s="2830" t="s">
        <v>25</v>
      </c>
      <c r="K6" s="3365"/>
      <c r="L6" s="3359"/>
      <c r="M6" s="349" t="s">
        <v>4</v>
      </c>
      <c r="N6" s="350" t="s">
        <v>5</v>
      </c>
      <c r="O6" s="35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s="600" customFormat="1" ht="15.75">
      <c r="A7" s="352">
        <v>1</v>
      </c>
      <c r="B7" s="353">
        <v>2</v>
      </c>
      <c r="C7" s="353">
        <v>3</v>
      </c>
      <c r="D7" s="354">
        <v>4</v>
      </c>
      <c r="E7" s="353">
        <v>5</v>
      </c>
      <c r="F7" s="354">
        <v>6</v>
      </c>
      <c r="G7" s="353">
        <v>7</v>
      </c>
      <c r="H7" s="354">
        <v>8</v>
      </c>
      <c r="I7" s="353">
        <v>9</v>
      </c>
      <c r="J7" s="354">
        <v>10</v>
      </c>
      <c r="K7" s="353">
        <v>11</v>
      </c>
      <c r="L7" s="354">
        <v>12</v>
      </c>
      <c r="M7" s="354">
        <v>13</v>
      </c>
      <c r="N7" s="354">
        <v>14</v>
      </c>
      <c r="O7" s="355">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600" customFormat="1" ht="15.75">
      <c r="A8" s="1601"/>
      <c r="B8" s="342"/>
      <c r="C8" s="342"/>
      <c r="D8" s="2840"/>
      <c r="E8" s="342"/>
      <c r="F8" s="2840"/>
      <c r="G8" s="342"/>
      <c r="H8" s="2840"/>
      <c r="I8" s="342"/>
      <c r="J8" s="2840"/>
      <c r="K8" s="342"/>
      <c r="L8" s="2840"/>
      <c r="M8" s="2840"/>
      <c r="N8" s="2840"/>
      <c r="O8" s="2841"/>
      <c r="P8" s="2842"/>
      <c r="Q8" s="2842"/>
      <c r="R8" s="2842"/>
      <c r="S8" s="2842"/>
      <c r="T8" s="2842"/>
      <c r="U8" s="2842"/>
      <c r="V8" s="2842"/>
      <c r="W8" s="2842"/>
      <c r="X8" s="2842"/>
      <c r="Y8" s="2842"/>
      <c r="Z8" s="2842"/>
      <c r="AA8" s="2842"/>
      <c r="AB8" s="2842"/>
      <c r="AC8" s="2842"/>
      <c r="AD8" s="2842"/>
      <c r="AE8" s="2842"/>
      <c r="AF8" s="2842"/>
      <c r="AG8" s="2842"/>
      <c r="AH8" s="2842"/>
      <c r="AI8" s="2842"/>
      <c r="AJ8" s="1232"/>
    </row>
    <row r="9" spans="1:36" s="600" customFormat="1" ht="16.5" customHeight="1">
      <c r="A9" s="342"/>
      <c r="B9" s="601"/>
      <c r="C9" s="602" t="s">
        <v>1996</v>
      </c>
      <c r="D9" s="342"/>
      <c r="E9" s="342"/>
      <c r="F9" s="342"/>
      <c r="G9" s="342"/>
      <c r="H9" s="342"/>
      <c r="I9" s="603"/>
      <c r="J9" s="342"/>
      <c r="K9" s="342"/>
      <c r="L9" s="342"/>
      <c r="M9" s="342"/>
      <c r="N9" s="603"/>
      <c r="O9" s="603"/>
      <c r="P9" s="603"/>
      <c r="Q9" s="603"/>
      <c r="R9" s="603"/>
      <c r="S9" s="603"/>
      <c r="T9" s="603"/>
      <c r="U9" s="603"/>
      <c r="V9" s="603"/>
      <c r="W9" s="603"/>
      <c r="X9" s="603"/>
      <c r="Y9" s="603"/>
      <c r="Z9" s="603"/>
      <c r="AA9" s="603"/>
      <c r="AB9" s="603"/>
      <c r="AC9" s="603"/>
      <c r="AD9" s="603"/>
      <c r="AE9" s="603"/>
      <c r="AF9" s="603"/>
      <c r="AG9" s="603"/>
      <c r="AH9" s="603"/>
      <c r="AI9" s="603"/>
      <c r="AJ9" s="603"/>
    </row>
    <row r="10" spans="1:36" s="600" customFormat="1" ht="16.5" customHeight="1">
      <c r="A10" s="342"/>
      <c r="B10" s="601"/>
      <c r="C10" s="605" t="s">
        <v>26</v>
      </c>
      <c r="D10" s="342"/>
      <c r="E10" s="342"/>
      <c r="F10" s="342"/>
      <c r="G10" s="342"/>
      <c r="H10" s="342"/>
      <c r="I10" s="209"/>
      <c r="J10" s="342"/>
      <c r="K10" s="342"/>
      <c r="L10" s="342"/>
      <c r="M10" s="342"/>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row>
    <row r="11" spans="1:36" s="600" customFormat="1" ht="16.5" customHeight="1">
      <c r="A11" s="342"/>
      <c r="B11" s="601"/>
      <c r="C11" s="605"/>
      <c r="D11" s="342"/>
      <c r="E11" s="342"/>
      <c r="F11" s="342"/>
      <c r="G11" s="342"/>
      <c r="H11" s="342"/>
      <c r="I11" s="209"/>
      <c r="J11" s="342"/>
      <c r="K11" s="342"/>
      <c r="L11" s="342"/>
      <c r="M11" s="342"/>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row>
    <row r="12" spans="1:36" s="617" customFormat="1" ht="94.5">
      <c r="A12" s="606">
        <v>884</v>
      </c>
      <c r="B12" s="607" t="s">
        <v>1997</v>
      </c>
      <c r="C12" s="608" t="s">
        <v>1998</v>
      </c>
      <c r="D12" s="609" t="s">
        <v>51</v>
      </c>
      <c r="E12" s="606" t="s">
        <v>1999</v>
      </c>
      <c r="F12" s="610" t="s">
        <v>47</v>
      </c>
      <c r="G12" s="611">
        <v>440.11</v>
      </c>
      <c r="H12" s="611">
        <v>112.46599999999999</v>
      </c>
      <c r="I12" s="612">
        <v>76.790999999999997</v>
      </c>
      <c r="J12" s="613">
        <v>860</v>
      </c>
      <c r="K12" s="614">
        <v>189.25700000000001</v>
      </c>
      <c r="L12" s="614">
        <v>250.85300000000001</v>
      </c>
      <c r="M12" s="615">
        <v>0</v>
      </c>
      <c r="N12" s="615">
        <v>114</v>
      </c>
      <c r="O12" s="616">
        <v>114</v>
      </c>
      <c r="P12" s="616"/>
      <c r="Q12" s="616"/>
      <c r="R12" s="616"/>
      <c r="S12" s="616"/>
      <c r="T12" s="616"/>
      <c r="U12" s="616"/>
      <c r="V12" s="616"/>
      <c r="W12" s="616"/>
      <c r="X12" s="2843">
        <v>0</v>
      </c>
      <c r="Y12" s="2843">
        <v>114</v>
      </c>
      <c r="Z12" s="2108">
        <v>114</v>
      </c>
      <c r="AA12" s="2844"/>
      <c r="AB12" s="2844">
        <v>28.5</v>
      </c>
      <c r="AC12" s="2108">
        <v>28.5</v>
      </c>
      <c r="AD12" s="2108"/>
      <c r="AE12" s="2844">
        <v>5.6589999999999998</v>
      </c>
      <c r="AF12" s="2844">
        <v>0</v>
      </c>
      <c r="AG12" s="2108">
        <v>5.6589999999999998</v>
      </c>
      <c r="AH12" s="3220"/>
      <c r="AI12" s="3220" t="s">
        <v>10067</v>
      </c>
      <c r="AJ12" s="613">
        <v>4600</v>
      </c>
    </row>
    <row r="13" spans="1:36" s="595" customFormat="1" ht="36.75" customHeight="1">
      <c r="A13" s="139">
        <v>885</v>
      </c>
      <c r="B13" s="607" t="s">
        <v>2000</v>
      </c>
      <c r="C13" s="618" t="s">
        <v>2001</v>
      </c>
      <c r="D13" s="609" t="s">
        <v>59</v>
      </c>
      <c r="E13" s="606" t="s">
        <v>2002</v>
      </c>
      <c r="F13" s="619" t="s">
        <v>30</v>
      </c>
      <c r="G13" s="611">
        <v>987.46</v>
      </c>
      <c r="H13" s="611">
        <v>0</v>
      </c>
      <c r="I13" s="620">
        <v>616.64</v>
      </c>
      <c r="J13" s="615">
        <v>0</v>
      </c>
      <c r="K13" s="614">
        <v>616.64</v>
      </c>
      <c r="L13" s="614">
        <v>370.82000000000005</v>
      </c>
      <c r="M13" s="615">
        <v>370.82</v>
      </c>
      <c r="N13" s="615">
        <v>0</v>
      </c>
      <c r="O13" s="616">
        <v>370.82</v>
      </c>
      <c r="P13" s="616"/>
      <c r="Q13" s="616"/>
      <c r="R13" s="616"/>
      <c r="S13" s="616"/>
      <c r="T13" s="616"/>
      <c r="U13" s="616"/>
      <c r="V13" s="616"/>
      <c r="W13" s="616"/>
      <c r="X13" s="2843">
        <v>370.82</v>
      </c>
      <c r="Y13" s="2843">
        <v>0</v>
      </c>
      <c r="Z13" s="2108">
        <v>370.82</v>
      </c>
      <c r="AA13" s="2844">
        <v>183.55590000000001</v>
      </c>
      <c r="AB13" s="2844"/>
      <c r="AC13" s="2108">
        <v>183.55590000000001</v>
      </c>
      <c r="AD13" s="2108">
        <v>1.8541000000000001</v>
      </c>
      <c r="AE13" s="2844"/>
      <c r="AF13" s="2844">
        <v>0</v>
      </c>
      <c r="AG13" s="2108">
        <v>0</v>
      </c>
      <c r="AH13" s="616"/>
      <c r="AI13" s="616"/>
      <c r="AJ13" s="615">
        <v>0</v>
      </c>
    </row>
    <row r="14" spans="1:36" s="595" customFormat="1" ht="51.75" customHeight="1">
      <c r="A14" s="139">
        <v>886</v>
      </c>
      <c r="B14" s="607" t="s">
        <v>2003</v>
      </c>
      <c r="C14" s="618" t="s">
        <v>2004</v>
      </c>
      <c r="D14" s="609" t="s">
        <v>2005</v>
      </c>
      <c r="E14" s="606" t="s">
        <v>2002</v>
      </c>
      <c r="F14" s="619" t="s">
        <v>30</v>
      </c>
      <c r="G14" s="611">
        <v>550</v>
      </c>
      <c r="H14" s="611">
        <v>0</v>
      </c>
      <c r="I14" s="620">
        <v>125.02</v>
      </c>
      <c r="J14" s="615">
        <v>0</v>
      </c>
      <c r="K14" s="614">
        <v>125.02</v>
      </c>
      <c r="L14" s="614">
        <v>424.98</v>
      </c>
      <c r="M14" s="615">
        <v>424.98</v>
      </c>
      <c r="N14" s="615">
        <v>0</v>
      </c>
      <c r="O14" s="616">
        <v>424.98</v>
      </c>
      <c r="P14" s="616"/>
      <c r="Q14" s="616"/>
      <c r="R14" s="616"/>
      <c r="S14" s="616"/>
      <c r="T14" s="616"/>
      <c r="U14" s="616"/>
      <c r="V14" s="616"/>
      <c r="W14" s="616"/>
      <c r="X14" s="2843">
        <v>424.98</v>
      </c>
      <c r="Y14" s="2843">
        <v>0</v>
      </c>
      <c r="Z14" s="2108">
        <v>424.98</v>
      </c>
      <c r="AA14" s="2844">
        <v>210.36510000000001</v>
      </c>
      <c r="AB14" s="2844"/>
      <c r="AC14" s="2108">
        <v>210.36510000000001</v>
      </c>
      <c r="AD14" s="2108">
        <v>2.1248999999999998</v>
      </c>
      <c r="AE14" s="2844"/>
      <c r="AF14" s="2844">
        <v>0</v>
      </c>
      <c r="AG14" s="2108">
        <v>0</v>
      </c>
      <c r="AH14" s="616"/>
      <c r="AI14" s="616"/>
      <c r="AJ14" s="615">
        <v>0</v>
      </c>
    </row>
    <row r="15" spans="1:36" s="595" customFormat="1" ht="47.25">
      <c r="A15" s="139">
        <v>887</v>
      </c>
      <c r="B15" s="607" t="s">
        <v>2006</v>
      </c>
      <c r="C15" s="1887" t="s">
        <v>2007</v>
      </c>
      <c r="D15" s="1895" t="s">
        <v>2008</v>
      </c>
      <c r="E15" s="606" t="s">
        <v>2009</v>
      </c>
      <c r="F15" s="2845" t="s">
        <v>47</v>
      </c>
      <c r="G15" s="2846">
        <v>99.986999999999995</v>
      </c>
      <c r="H15" s="2846">
        <v>0</v>
      </c>
      <c r="I15" s="2846">
        <v>12.375</v>
      </c>
      <c r="J15" s="2846">
        <v>0</v>
      </c>
      <c r="K15" s="614">
        <v>12.375</v>
      </c>
      <c r="L15" s="614">
        <v>87.611999999999995</v>
      </c>
      <c r="M15" s="2846">
        <v>87.611999999999995</v>
      </c>
      <c r="N15" s="2846">
        <v>0</v>
      </c>
      <c r="O15" s="616">
        <v>87.611999999999995</v>
      </c>
      <c r="P15" s="616"/>
      <c r="Q15" s="616"/>
      <c r="R15" s="616"/>
      <c r="S15" s="616"/>
      <c r="T15" s="616"/>
      <c r="U15" s="616"/>
      <c r="V15" s="616"/>
      <c r="W15" s="616"/>
      <c r="X15" s="2843">
        <v>87.611999999999995</v>
      </c>
      <c r="Y15" s="2843">
        <v>0</v>
      </c>
      <c r="Z15" s="2108">
        <v>87.611999999999995</v>
      </c>
      <c r="AA15" s="2844">
        <v>86.736000000000004</v>
      </c>
      <c r="AB15" s="2844"/>
      <c r="AC15" s="2108">
        <v>86.736000000000004</v>
      </c>
      <c r="AD15" s="2108">
        <v>0.876</v>
      </c>
      <c r="AE15" s="2844"/>
      <c r="AF15" s="2844">
        <v>0</v>
      </c>
      <c r="AG15" s="2108">
        <v>0</v>
      </c>
      <c r="AH15" s="616"/>
      <c r="AI15" s="3220" t="s">
        <v>9941</v>
      </c>
      <c r="AJ15" s="624">
        <v>0</v>
      </c>
    </row>
    <row r="16" spans="1:36" s="595" customFormat="1" ht="15.75">
      <c r="A16" s="185"/>
      <c r="B16" s="607"/>
      <c r="C16" s="621"/>
      <c r="D16" s="622"/>
      <c r="E16" s="1895"/>
      <c r="F16" s="623"/>
      <c r="G16" s="624"/>
      <c r="H16" s="624"/>
      <c r="I16" s="624"/>
      <c r="J16" s="624"/>
      <c r="K16" s="2847"/>
      <c r="L16" s="2847"/>
      <c r="M16" s="624"/>
      <c r="N16" s="624"/>
      <c r="O16" s="616"/>
      <c r="P16" s="616"/>
      <c r="Q16" s="616"/>
      <c r="R16" s="616"/>
      <c r="S16" s="616"/>
      <c r="T16" s="616"/>
      <c r="U16" s="616"/>
      <c r="V16" s="616"/>
      <c r="W16" s="616"/>
      <c r="X16" s="2843"/>
      <c r="Y16" s="2843"/>
      <c r="Z16" s="2108"/>
      <c r="AA16" s="2844"/>
      <c r="AB16" s="2844"/>
      <c r="AC16" s="2108"/>
      <c r="AD16" s="2108"/>
      <c r="AE16" s="2844"/>
      <c r="AF16" s="2844"/>
      <c r="AG16" s="2108"/>
      <c r="AH16" s="616"/>
      <c r="AI16" s="616"/>
      <c r="AJ16" s="624"/>
    </row>
    <row r="17" spans="1:36" s="630" customFormat="1" ht="25.5" customHeight="1">
      <c r="A17" s="625"/>
      <c r="B17" s="626"/>
      <c r="C17" s="627" t="s">
        <v>2010</v>
      </c>
      <c r="D17" s="627"/>
      <c r="E17" s="627"/>
      <c r="F17" s="627"/>
      <c r="G17" s="628">
        <v>2077.5570000000002</v>
      </c>
      <c r="H17" s="628">
        <v>112.46599999999999</v>
      </c>
      <c r="I17" s="628">
        <v>830.82600000000002</v>
      </c>
      <c r="J17" s="628">
        <v>860</v>
      </c>
      <c r="K17" s="628">
        <v>943.29199999999992</v>
      </c>
      <c r="L17" s="628">
        <v>1134.2650000000001</v>
      </c>
      <c r="M17" s="628">
        <v>883.41199999999992</v>
      </c>
      <c r="N17" s="628">
        <v>114</v>
      </c>
      <c r="O17" s="628">
        <v>997.41199999999992</v>
      </c>
      <c r="P17" s="628">
        <v>0</v>
      </c>
      <c r="Q17" s="628">
        <v>0</v>
      </c>
      <c r="R17" s="628">
        <v>0</v>
      </c>
      <c r="S17" s="628">
        <v>0</v>
      </c>
      <c r="T17" s="628">
        <v>0</v>
      </c>
      <c r="U17" s="628">
        <v>0</v>
      </c>
      <c r="V17" s="628">
        <v>0</v>
      </c>
      <c r="W17" s="628">
        <v>0</v>
      </c>
      <c r="X17" s="628">
        <v>883.41199999999992</v>
      </c>
      <c r="Y17" s="628">
        <v>114</v>
      </c>
      <c r="Z17" s="628">
        <v>997.41199999999992</v>
      </c>
      <c r="AA17" s="628">
        <v>480.65700000000004</v>
      </c>
      <c r="AB17" s="628">
        <v>28.5</v>
      </c>
      <c r="AC17" s="628">
        <v>509.15700000000004</v>
      </c>
      <c r="AD17" s="628">
        <v>4.8550000000000004</v>
      </c>
      <c r="AE17" s="628">
        <v>5.6589999999999998</v>
      </c>
      <c r="AF17" s="628">
        <v>0</v>
      </c>
      <c r="AG17" s="628">
        <v>5.6589999999999998</v>
      </c>
      <c r="AH17" s="628"/>
      <c r="AI17" s="628"/>
      <c r="AJ17" s="628">
        <v>4600</v>
      </c>
    </row>
    <row r="18" spans="1:36" ht="15.75">
      <c r="A18" s="631" t="s">
        <v>188</v>
      </c>
      <c r="B18" s="632"/>
      <c r="C18" s="633"/>
      <c r="D18" s="634"/>
      <c r="E18" s="634"/>
      <c r="F18" s="633"/>
      <c r="G18" s="633"/>
      <c r="H18" s="633"/>
      <c r="I18" s="633"/>
      <c r="J18" s="633"/>
      <c r="K18" s="633"/>
      <c r="L18" s="633"/>
      <c r="M18" s="633"/>
      <c r="N18" s="633"/>
      <c r="O18" s="633"/>
      <c r="P18" s="633"/>
      <c r="Q18" s="633"/>
      <c r="R18" s="633"/>
      <c r="S18" s="633"/>
      <c r="T18" s="633"/>
      <c r="U18" s="633"/>
      <c r="V18" s="633"/>
      <c r="W18" s="633"/>
      <c r="X18" s="633"/>
      <c r="Y18" s="633"/>
      <c r="Z18" s="633"/>
      <c r="AA18" s="633"/>
      <c r="AB18" s="633"/>
      <c r="AC18" s="633"/>
      <c r="AD18" s="633"/>
      <c r="AE18" s="633"/>
      <c r="AF18" s="633"/>
      <c r="AG18" s="633"/>
      <c r="AH18" s="633"/>
      <c r="AI18" s="633"/>
      <c r="AJ18" s="633"/>
    </row>
    <row r="19" spans="1:36" ht="15.75">
      <c r="A19" s="631"/>
      <c r="B19" s="632"/>
      <c r="C19" s="605" t="s">
        <v>39</v>
      </c>
      <c r="D19" s="378"/>
      <c r="E19" s="378"/>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row>
    <row r="20" spans="1:36" ht="15.75">
      <c r="A20" s="631"/>
      <c r="B20" s="632"/>
      <c r="C20" s="605"/>
      <c r="D20" s="378"/>
      <c r="E20" s="378"/>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row>
    <row r="21" spans="1:36" s="595" customFormat="1" ht="47.25">
      <c r="A21" s="139">
        <v>888</v>
      </c>
      <c r="B21" s="636" t="s">
        <v>2011</v>
      </c>
      <c r="C21" s="618" t="s">
        <v>2012</v>
      </c>
      <c r="D21" s="606" t="s">
        <v>51</v>
      </c>
      <c r="E21" s="606" t="s">
        <v>42</v>
      </c>
      <c r="F21" s="619" t="s">
        <v>30</v>
      </c>
      <c r="G21" s="615">
        <v>16.5</v>
      </c>
      <c r="H21" s="615">
        <v>0</v>
      </c>
      <c r="I21" s="615">
        <v>0</v>
      </c>
      <c r="J21" s="615">
        <v>0</v>
      </c>
      <c r="K21" s="614">
        <v>0</v>
      </c>
      <c r="L21" s="614">
        <v>16.5</v>
      </c>
      <c r="M21" s="615">
        <v>0</v>
      </c>
      <c r="N21" s="615">
        <v>16.5</v>
      </c>
      <c r="O21" s="616">
        <v>16.5</v>
      </c>
      <c r="P21" s="616"/>
      <c r="Q21" s="616"/>
      <c r="R21" s="616"/>
      <c r="S21" s="616"/>
      <c r="T21" s="616"/>
      <c r="U21" s="616"/>
      <c r="V21" s="616"/>
      <c r="W21" s="616"/>
      <c r="X21" s="2843">
        <v>0</v>
      </c>
      <c r="Y21" s="2843">
        <v>16.5</v>
      </c>
      <c r="Z21" s="2108">
        <v>16.5</v>
      </c>
      <c r="AA21" s="2844"/>
      <c r="AB21" s="2844"/>
      <c r="AC21" s="2108">
        <v>0</v>
      </c>
      <c r="AD21" s="2108"/>
      <c r="AE21" s="2844"/>
      <c r="AF21" s="2844">
        <v>0</v>
      </c>
      <c r="AG21" s="2108">
        <v>0</v>
      </c>
      <c r="AH21" s="616"/>
      <c r="AI21" s="616"/>
      <c r="AJ21" s="611">
        <v>0</v>
      </c>
    </row>
    <row r="22" spans="1:36" s="595" customFormat="1" ht="37.5" customHeight="1">
      <c r="A22" s="139">
        <v>889</v>
      </c>
      <c r="B22" s="636" t="s">
        <v>2013</v>
      </c>
      <c r="C22" s="618" t="s">
        <v>2014</v>
      </c>
      <c r="D22" s="606" t="s">
        <v>2015</v>
      </c>
      <c r="E22" s="606" t="s">
        <v>42</v>
      </c>
      <c r="F22" s="619" t="s">
        <v>47</v>
      </c>
      <c r="G22" s="615">
        <v>300</v>
      </c>
      <c r="H22" s="615">
        <v>0</v>
      </c>
      <c r="I22" s="615">
        <v>0</v>
      </c>
      <c r="J22" s="615">
        <v>0</v>
      </c>
      <c r="K22" s="614">
        <v>0</v>
      </c>
      <c r="L22" s="614">
        <v>300</v>
      </c>
      <c r="M22" s="615">
        <v>75</v>
      </c>
      <c r="N22" s="615">
        <v>0</v>
      </c>
      <c r="O22" s="616">
        <v>75</v>
      </c>
      <c r="P22" s="616"/>
      <c r="Q22" s="616"/>
      <c r="R22" s="616"/>
      <c r="S22" s="616"/>
      <c r="T22" s="616"/>
      <c r="U22" s="616"/>
      <c r="V22" s="616"/>
      <c r="W22" s="616"/>
      <c r="X22" s="2843">
        <v>75</v>
      </c>
      <c r="Y22" s="2843">
        <v>0</v>
      </c>
      <c r="Z22" s="2108">
        <v>75</v>
      </c>
      <c r="AA22" s="2844"/>
      <c r="AB22" s="2844"/>
      <c r="AC22" s="2108">
        <v>0</v>
      </c>
      <c r="AD22" s="2108"/>
      <c r="AE22" s="2844"/>
      <c r="AF22" s="2844">
        <v>0</v>
      </c>
      <c r="AG22" s="2108">
        <v>0</v>
      </c>
      <c r="AH22" s="616"/>
      <c r="AI22" s="616"/>
      <c r="AJ22" s="611">
        <v>0</v>
      </c>
    </row>
    <row r="23" spans="1:36" s="595" customFormat="1" ht="31.5">
      <c r="A23" s="139">
        <v>890</v>
      </c>
      <c r="B23" s="636" t="s">
        <v>2016</v>
      </c>
      <c r="C23" s="618" t="s">
        <v>2017</v>
      </c>
      <c r="D23" s="606" t="s">
        <v>51</v>
      </c>
      <c r="E23" s="606" t="s">
        <v>42</v>
      </c>
      <c r="F23" s="638" t="s">
        <v>43</v>
      </c>
      <c r="G23" s="615">
        <v>500</v>
      </c>
      <c r="H23" s="639">
        <v>0</v>
      </c>
      <c r="I23" s="639">
        <v>0</v>
      </c>
      <c r="J23" s="639">
        <v>0</v>
      </c>
      <c r="K23" s="614">
        <v>0</v>
      </c>
      <c r="L23" s="614">
        <v>500</v>
      </c>
      <c r="M23" s="639">
        <v>0</v>
      </c>
      <c r="N23" s="615">
        <v>125</v>
      </c>
      <c r="O23" s="616">
        <v>125</v>
      </c>
      <c r="P23" s="616"/>
      <c r="Q23" s="616"/>
      <c r="R23" s="616"/>
      <c r="S23" s="616"/>
      <c r="T23" s="616"/>
      <c r="U23" s="616"/>
      <c r="V23" s="616"/>
      <c r="W23" s="616"/>
      <c r="X23" s="2843">
        <v>0</v>
      </c>
      <c r="Y23" s="2843">
        <v>125</v>
      </c>
      <c r="Z23" s="2108">
        <v>125</v>
      </c>
      <c r="AA23" s="2844"/>
      <c r="AB23" s="2844"/>
      <c r="AC23" s="2108">
        <v>0</v>
      </c>
      <c r="AD23" s="2108"/>
      <c r="AE23" s="2844"/>
      <c r="AF23" s="2844">
        <v>0</v>
      </c>
      <c r="AG23" s="2108">
        <v>0</v>
      </c>
      <c r="AH23" s="616"/>
      <c r="AI23" s="616"/>
      <c r="AJ23" s="611">
        <v>0</v>
      </c>
    </row>
    <row r="24" spans="1:36" s="595" customFormat="1" ht="76.5" customHeight="1">
      <c r="A24" s="139">
        <v>891</v>
      </c>
      <c r="B24" s="636" t="s">
        <v>2018</v>
      </c>
      <c r="C24" s="618" t="s">
        <v>2019</v>
      </c>
      <c r="D24" s="640" t="s">
        <v>2020</v>
      </c>
      <c r="E24" s="606" t="s">
        <v>42</v>
      </c>
      <c r="F24" s="610" t="s">
        <v>47</v>
      </c>
      <c r="G24" s="411">
        <v>130</v>
      </c>
      <c r="H24" s="411">
        <v>0</v>
      </c>
      <c r="I24" s="411">
        <v>0</v>
      </c>
      <c r="J24" s="411">
        <v>0</v>
      </c>
      <c r="K24" s="614">
        <v>0</v>
      </c>
      <c r="L24" s="614">
        <v>130</v>
      </c>
      <c r="M24" s="411">
        <v>0</v>
      </c>
      <c r="N24" s="615">
        <v>65</v>
      </c>
      <c r="O24" s="616">
        <v>65</v>
      </c>
      <c r="P24" s="616"/>
      <c r="Q24" s="616"/>
      <c r="R24" s="616"/>
      <c r="S24" s="616"/>
      <c r="T24" s="616"/>
      <c r="U24" s="616"/>
      <c r="V24" s="616"/>
      <c r="W24" s="616"/>
      <c r="X24" s="2843">
        <v>0</v>
      </c>
      <c r="Y24" s="2843">
        <v>65</v>
      </c>
      <c r="Z24" s="2108">
        <v>65</v>
      </c>
      <c r="AA24" s="2844"/>
      <c r="AB24" s="2844"/>
      <c r="AC24" s="2108">
        <v>0</v>
      </c>
      <c r="AD24" s="2108"/>
      <c r="AE24" s="2844"/>
      <c r="AF24" s="2844">
        <v>0</v>
      </c>
      <c r="AG24" s="2108">
        <v>0</v>
      </c>
      <c r="AH24" s="616"/>
      <c r="AI24" s="616"/>
      <c r="AJ24" s="611">
        <v>0</v>
      </c>
    </row>
    <row r="25" spans="1:36" s="595" customFormat="1" ht="47.25">
      <c r="A25" s="139">
        <v>892</v>
      </c>
      <c r="B25" s="636" t="s">
        <v>2021</v>
      </c>
      <c r="C25" s="608" t="s">
        <v>2022</v>
      </c>
      <c r="D25" s="606" t="s">
        <v>561</v>
      </c>
      <c r="E25" s="606" t="s">
        <v>42</v>
      </c>
      <c r="F25" s="638" t="s">
        <v>43</v>
      </c>
      <c r="G25" s="411">
        <v>250</v>
      </c>
      <c r="H25" s="411">
        <v>0</v>
      </c>
      <c r="I25" s="411">
        <v>0</v>
      </c>
      <c r="J25" s="411">
        <v>0</v>
      </c>
      <c r="K25" s="614">
        <v>0</v>
      </c>
      <c r="L25" s="614">
        <v>250</v>
      </c>
      <c r="M25" s="411">
        <v>0</v>
      </c>
      <c r="N25" s="615">
        <v>62.5</v>
      </c>
      <c r="O25" s="616">
        <v>62.5</v>
      </c>
      <c r="P25" s="616"/>
      <c r="Q25" s="616"/>
      <c r="R25" s="616"/>
      <c r="S25" s="616"/>
      <c r="T25" s="616"/>
      <c r="U25" s="616"/>
      <c r="V25" s="616"/>
      <c r="W25" s="616"/>
      <c r="X25" s="2843">
        <v>0</v>
      </c>
      <c r="Y25" s="2843">
        <v>62.5</v>
      </c>
      <c r="Z25" s="2108">
        <v>62.5</v>
      </c>
      <c r="AA25" s="2844"/>
      <c r="AB25" s="2844"/>
      <c r="AC25" s="2108">
        <v>0</v>
      </c>
      <c r="AD25" s="2108"/>
      <c r="AE25" s="2844"/>
      <c r="AF25" s="2844">
        <v>0</v>
      </c>
      <c r="AG25" s="2108">
        <v>0</v>
      </c>
      <c r="AH25" s="616"/>
      <c r="AI25" s="616"/>
      <c r="AJ25" s="611">
        <v>0</v>
      </c>
    </row>
    <row r="26" spans="1:36" s="595" customFormat="1" ht="47.25">
      <c r="A26" s="139">
        <v>893</v>
      </c>
      <c r="B26" s="636" t="s">
        <v>2023</v>
      </c>
      <c r="C26" s="608" t="s">
        <v>2024</v>
      </c>
      <c r="D26" s="641" t="s">
        <v>400</v>
      </c>
      <c r="E26" s="606" t="s">
        <v>42</v>
      </c>
      <c r="F26" s="638" t="s">
        <v>43</v>
      </c>
      <c r="G26" s="411">
        <v>250</v>
      </c>
      <c r="H26" s="411">
        <v>0</v>
      </c>
      <c r="I26" s="411">
        <v>0</v>
      </c>
      <c r="J26" s="411">
        <v>0</v>
      </c>
      <c r="K26" s="614">
        <v>0</v>
      </c>
      <c r="L26" s="614">
        <v>250</v>
      </c>
      <c r="M26" s="411">
        <v>0</v>
      </c>
      <c r="N26" s="615">
        <v>62.5</v>
      </c>
      <c r="O26" s="616">
        <v>62.5</v>
      </c>
      <c r="P26" s="616"/>
      <c r="Q26" s="616"/>
      <c r="R26" s="616"/>
      <c r="S26" s="616"/>
      <c r="T26" s="616"/>
      <c r="U26" s="616"/>
      <c r="V26" s="616"/>
      <c r="W26" s="616"/>
      <c r="X26" s="2843">
        <v>0</v>
      </c>
      <c r="Y26" s="2843">
        <v>62.5</v>
      </c>
      <c r="Z26" s="2108">
        <v>62.5</v>
      </c>
      <c r="AA26" s="2844"/>
      <c r="AB26" s="2844"/>
      <c r="AC26" s="2108">
        <v>0</v>
      </c>
      <c r="AD26" s="2108"/>
      <c r="AE26" s="2844"/>
      <c r="AF26" s="2844">
        <v>0</v>
      </c>
      <c r="AG26" s="2108">
        <v>0</v>
      </c>
      <c r="AH26" s="616"/>
      <c r="AI26" s="616"/>
      <c r="AJ26" s="611">
        <v>0</v>
      </c>
    </row>
    <row r="27" spans="1:36" s="595" customFormat="1" ht="47.25">
      <c r="A27" s="139">
        <v>894</v>
      </c>
      <c r="B27" s="636" t="s">
        <v>2025</v>
      </c>
      <c r="C27" s="608" t="s">
        <v>2026</v>
      </c>
      <c r="D27" s="641" t="s">
        <v>564</v>
      </c>
      <c r="E27" s="606" t="s">
        <v>42</v>
      </c>
      <c r="F27" s="638" t="s">
        <v>43</v>
      </c>
      <c r="G27" s="411">
        <v>250</v>
      </c>
      <c r="H27" s="411">
        <v>0</v>
      </c>
      <c r="I27" s="411">
        <v>0</v>
      </c>
      <c r="J27" s="411">
        <v>0</v>
      </c>
      <c r="K27" s="614">
        <v>0</v>
      </c>
      <c r="L27" s="614">
        <v>250</v>
      </c>
      <c r="M27" s="411">
        <v>0</v>
      </c>
      <c r="N27" s="615">
        <v>62.5</v>
      </c>
      <c r="O27" s="616">
        <v>62.5</v>
      </c>
      <c r="P27" s="616"/>
      <c r="Q27" s="616"/>
      <c r="R27" s="616"/>
      <c r="S27" s="616"/>
      <c r="T27" s="616"/>
      <c r="U27" s="616"/>
      <c r="V27" s="616"/>
      <c r="W27" s="616"/>
      <c r="X27" s="2843">
        <v>0</v>
      </c>
      <c r="Y27" s="2843">
        <v>62.5</v>
      </c>
      <c r="Z27" s="2108">
        <v>62.5</v>
      </c>
      <c r="AA27" s="2844"/>
      <c r="AB27" s="2844"/>
      <c r="AC27" s="2108">
        <v>0</v>
      </c>
      <c r="AD27" s="2108"/>
      <c r="AE27" s="2844"/>
      <c r="AF27" s="2844">
        <v>0</v>
      </c>
      <c r="AG27" s="2108">
        <v>0</v>
      </c>
      <c r="AH27" s="616"/>
      <c r="AI27" s="616"/>
      <c r="AJ27" s="611">
        <v>0</v>
      </c>
    </row>
    <row r="28" spans="1:36" s="595" customFormat="1" ht="47.25">
      <c r="A28" s="139">
        <v>895</v>
      </c>
      <c r="B28" s="636" t="s">
        <v>2027</v>
      </c>
      <c r="C28" s="608" t="s">
        <v>2028</v>
      </c>
      <c r="D28" s="606" t="s">
        <v>2029</v>
      </c>
      <c r="E28" s="606" t="s">
        <v>42</v>
      </c>
      <c r="F28" s="638" t="s">
        <v>43</v>
      </c>
      <c r="G28" s="411">
        <v>250</v>
      </c>
      <c r="H28" s="411">
        <v>0</v>
      </c>
      <c r="I28" s="411">
        <v>0</v>
      </c>
      <c r="J28" s="411">
        <v>0</v>
      </c>
      <c r="K28" s="614">
        <v>0</v>
      </c>
      <c r="L28" s="614">
        <v>250</v>
      </c>
      <c r="M28" s="411">
        <v>0</v>
      </c>
      <c r="N28" s="615">
        <v>62.5</v>
      </c>
      <c r="O28" s="616">
        <v>62.5</v>
      </c>
      <c r="P28" s="616"/>
      <c r="Q28" s="616"/>
      <c r="R28" s="616"/>
      <c r="S28" s="616"/>
      <c r="T28" s="616"/>
      <c r="U28" s="616"/>
      <c r="V28" s="616"/>
      <c r="W28" s="616"/>
      <c r="X28" s="2843">
        <v>0</v>
      </c>
      <c r="Y28" s="2843">
        <v>62.5</v>
      </c>
      <c r="Z28" s="2108">
        <v>62.5</v>
      </c>
      <c r="AA28" s="2844"/>
      <c r="AB28" s="2844"/>
      <c r="AC28" s="2108">
        <v>0</v>
      </c>
      <c r="AD28" s="2108"/>
      <c r="AE28" s="2844"/>
      <c r="AF28" s="2844">
        <v>0</v>
      </c>
      <c r="AG28" s="2108">
        <v>0</v>
      </c>
      <c r="AH28" s="616"/>
      <c r="AI28" s="616"/>
      <c r="AJ28" s="611">
        <v>0</v>
      </c>
    </row>
    <row r="29" spans="1:36" s="595" customFormat="1" ht="47.25">
      <c r="A29" s="139">
        <v>896</v>
      </c>
      <c r="B29" s="636" t="s">
        <v>2030</v>
      </c>
      <c r="C29" s="608" t="s">
        <v>2031</v>
      </c>
      <c r="D29" s="606" t="s">
        <v>187</v>
      </c>
      <c r="E29" s="606" t="s">
        <v>42</v>
      </c>
      <c r="F29" s="638" t="s">
        <v>43</v>
      </c>
      <c r="G29" s="411">
        <v>250</v>
      </c>
      <c r="H29" s="411">
        <v>0</v>
      </c>
      <c r="I29" s="411">
        <v>0</v>
      </c>
      <c r="J29" s="411">
        <v>0</v>
      </c>
      <c r="K29" s="614">
        <v>0</v>
      </c>
      <c r="L29" s="614">
        <v>250</v>
      </c>
      <c r="M29" s="411">
        <v>0</v>
      </c>
      <c r="N29" s="615">
        <v>62.5</v>
      </c>
      <c r="O29" s="616">
        <v>62.5</v>
      </c>
      <c r="P29" s="616"/>
      <c r="Q29" s="616"/>
      <c r="R29" s="616"/>
      <c r="S29" s="616"/>
      <c r="T29" s="616"/>
      <c r="U29" s="616"/>
      <c r="V29" s="616"/>
      <c r="W29" s="616"/>
      <c r="X29" s="2843">
        <v>0</v>
      </c>
      <c r="Y29" s="2843">
        <v>62.5</v>
      </c>
      <c r="Z29" s="2108">
        <v>62.5</v>
      </c>
      <c r="AA29" s="2844"/>
      <c r="AB29" s="2844"/>
      <c r="AC29" s="2108">
        <v>0</v>
      </c>
      <c r="AD29" s="2108"/>
      <c r="AE29" s="2844"/>
      <c r="AF29" s="2844">
        <v>0</v>
      </c>
      <c r="AG29" s="2108">
        <v>0</v>
      </c>
      <c r="AH29" s="616"/>
      <c r="AI29" s="616"/>
      <c r="AJ29" s="611">
        <v>0</v>
      </c>
    </row>
    <row r="30" spans="1:36" s="595" customFormat="1" ht="47.25">
      <c r="A30" s="139">
        <v>897</v>
      </c>
      <c r="B30" s="636" t="s">
        <v>2032</v>
      </c>
      <c r="C30" s="608" t="s">
        <v>2033</v>
      </c>
      <c r="D30" s="606" t="s">
        <v>72</v>
      </c>
      <c r="E30" s="606" t="s">
        <v>42</v>
      </c>
      <c r="F30" s="638" t="s">
        <v>43</v>
      </c>
      <c r="G30" s="411">
        <v>250</v>
      </c>
      <c r="H30" s="411">
        <v>0</v>
      </c>
      <c r="I30" s="411">
        <v>0</v>
      </c>
      <c r="J30" s="411">
        <v>0</v>
      </c>
      <c r="K30" s="614">
        <v>0</v>
      </c>
      <c r="L30" s="614">
        <v>250</v>
      </c>
      <c r="M30" s="411">
        <v>0</v>
      </c>
      <c r="N30" s="615">
        <v>62.5</v>
      </c>
      <c r="O30" s="616">
        <v>62.5</v>
      </c>
      <c r="P30" s="616"/>
      <c r="Q30" s="616"/>
      <c r="R30" s="616"/>
      <c r="S30" s="616"/>
      <c r="T30" s="616"/>
      <c r="U30" s="616"/>
      <c r="V30" s="616"/>
      <c r="W30" s="616"/>
      <c r="X30" s="2843">
        <v>0</v>
      </c>
      <c r="Y30" s="2843">
        <v>62.5</v>
      </c>
      <c r="Z30" s="2108">
        <v>62.5</v>
      </c>
      <c r="AA30" s="2844"/>
      <c r="AB30" s="2844"/>
      <c r="AC30" s="2108">
        <v>0</v>
      </c>
      <c r="AD30" s="2108"/>
      <c r="AE30" s="2844"/>
      <c r="AF30" s="2844">
        <v>0</v>
      </c>
      <c r="AG30" s="2108">
        <v>0</v>
      </c>
      <c r="AH30" s="616"/>
      <c r="AI30" s="616"/>
      <c r="AJ30" s="611">
        <v>0</v>
      </c>
    </row>
    <row r="31" spans="1:36" s="595" customFormat="1" ht="47.25">
      <c r="A31" s="139">
        <v>898</v>
      </c>
      <c r="B31" s="636" t="s">
        <v>2034</v>
      </c>
      <c r="C31" s="608" t="s">
        <v>2035</v>
      </c>
      <c r="D31" s="606" t="s">
        <v>389</v>
      </c>
      <c r="E31" s="606" t="s">
        <v>42</v>
      </c>
      <c r="F31" s="638" t="s">
        <v>43</v>
      </c>
      <c r="G31" s="411">
        <v>250</v>
      </c>
      <c r="H31" s="411">
        <v>0</v>
      </c>
      <c r="I31" s="411">
        <v>0</v>
      </c>
      <c r="J31" s="411">
        <v>0</v>
      </c>
      <c r="K31" s="614">
        <v>0</v>
      </c>
      <c r="L31" s="614">
        <v>250</v>
      </c>
      <c r="M31" s="411">
        <v>0</v>
      </c>
      <c r="N31" s="615">
        <v>62.5</v>
      </c>
      <c r="O31" s="616">
        <v>62.5</v>
      </c>
      <c r="P31" s="616"/>
      <c r="Q31" s="616"/>
      <c r="R31" s="616"/>
      <c r="S31" s="616"/>
      <c r="T31" s="616"/>
      <c r="U31" s="616"/>
      <c r="V31" s="616"/>
      <c r="W31" s="616"/>
      <c r="X31" s="2843">
        <v>0</v>
      </c>
      <c r="Y31" s="2843">
        <v>62.5</v>
      </c>
      <c r="Z31" s="2108">
        <v>62.5</v>
      </c>
      <c r="AA31" s="2844"/>
      <c r="AB31" s="2844"/>
      <c r="AC31" s="2108">
        <v>0</v>
      </c>
      <c r="AD31" s="2108"/>
      <c r="AE31" s="2844"/>
      <c r="AF31" s="2844">
        <v>0</v>
      </c>
      <c r="AG31" s="2108">
        <v>0</v>
      </c>
      <c r="AH31" s="616"/>
      <c r="AI31" s="616"/>
      <c r="AJ31" s="611">
        <v>0</v>
      </c>
    </row>
    <row r="32" spans="1:36" s="595" customFormat="1" ht="47.25">
      <c r="A32" s="139">
        <v>899</v>
      </c>
      <c r="B32" s="636" t="s">
        <v>2036</v>
      </c>
      <c r="C32" s="608" t="s">
        <v>2037</v>
      </c>
      <c r="D32" s="606" t="s">
        <v>254</v>
      </c>
      <c r="E32" s="606" t="s">
        <v>42</v>
      </c>
      <c r="F32" s="638" t="s">
        <v>43</v>
      </c>
      <c r="G32" s="411">
        <v>250</v>
      </c>
      <c r="H32" s="411">
        <v>0</v>
      </c>
      <c r="I32" s="411">
        <v>0</v>
      </c>
      <c r="J32" s="411">
        <v>0</v>
      </c>
      <c r="K32" s="614">
        <v>0</v>
      </c>
      <c r="L32" s="614">
        <v>250</v>
      </c>
      <c r="M32" s="411">
        <v>0</v>
      </c>
      <c r="N32" s="615">
        <v>62.5</v>
      </c>
      <c r="O32" s="616">
        <v>62.5</v>
      </c>
      <c r="P32" s="616"/>
      <c r="Q32" s="616"/>
      <c r="R32" s="616"/>
      <c r="S32" s="616"/>
      <c r="T32" s="616"/>
      <c r="U32" s="616"/>
      <c r="V32" s="616"/>
      <c r="W32" s="616"/>
      <c r="X32" s="2843">
        <v>0</v>
      </c>
      <c r="Y32" s="2843">
        <v>62.5</v>
      </c>
      <c r="Z32" s="2108">
        <v>62.5</v>
      </c>
      <c r="AA32" s="2844"/>
      <c r="AB32" s="2844"/>
      <c r="AC32" s="2108">
        <v>0</v>
      </c>
      <c r="AD32" s="2108"/>
      <c r="AE32" s="2844"/>
      <c r="AF32" s="2844">
        <v>0</v>
      </c>
      <c r="AG32" s="2108">
        <v>0</v>
      </c>
      <c r="AH32" s="616"/>
      <c r="AI32" s="616"/>
      <c r="AJ32" s="611">
        <v>0</v>
      </c>
    </row>
    <row r="33" spans="1:36" s="595" customFormat="1" ht="63">
      <c r="A33" s="139">
        <v>900</v>
      </c>
      <c r="B33" s="636" t="s">
        <v>2038</v>
      </c>
      <c r="C33" s="608" t="s">
        <v>2039</v>
      </c>
      <c r="D33" s="606" t="s">
        <v>561</v>
      </c>
      <c r="E33" s="606" t="s">
        <v>42</v>
      </c>
      <c r="F33" s="610" t="s">
        <v>47</v>
      </c>
      <c r="G33" s="411">
        <v>80</v>
      </c>
      <c r="H33" s="411">
        <v>0</v>
      </c>
      <c r="I33" s="411">
        <v>0</v>
      </c>
      <c r="J33" s="411">
        <v>0</v>
      </c>
      <c r="K33" s="614">
        <v>0</v>
      </c>
      <c r="L33" s="614">
        <v>80</v>
      </c>
      <c r="M33" s="411">
        <v>0</v>
      </c>
      <c r="N33" s="615">
        <v>40</v>
      </c>
      <c r="O33" s="616">
        <v>40</v>
      </c>
      <c r="P33" s="616"/>
      <c r="Q33" s="616"/>
      <c r="R33" s="616"/>
      <c r="S33" s="616"/>
      <c r="T33" s="616"/>
      <c r="U33" s="616"/>
      <c r="V33" s="616"/>
      <c r="W33" s="616"/>
      <c r="X33" s="2843">
        <v>0</v>
      </c>
      <c r="Y33" s="2843">
        <v>40</v>
      </c>
      <c r="Z33" s="2108">
        <v>40</v>
      </c>
      <c r="AA33" s="2844"/>
      <c r="AB33" s="2844"/>
      <c r="AC33" s="2108">
        <v>0</v>
      </c>
      <c r="AD33" s="2108"/>
      <c r="AE33" s="2844"/>
      <c r="AF33" s="2844">
        <v>0</v>
      </c>
      <c r="AG33" s="2108">
        <v>0</v>
      </c>
      <c r="AH33" s="616"/>
      <c r="AI33" s="616"/>
      <c r="AJ33" s="611">
        <v>0</v>
      </c>
    </row>
    <row r="34" spans="1:36" s="595" customFormat="1" ht="47.25">
      <c r="A34" s="139">
        <v>901</v>
      </c>
      <c r="B34" s="636" t="s">
        <v>2040</v>
      </c>
      <c r="C34" s="608" t="s">
        <v>2041</v>
      </c>
      <c r="D34" s="606" t="s">
        <v>209</v>
      </c>
      <c r="E34" s="606" t="s">
        <v>42</v>
      </c>
      <c r="F34" s="638" t="s">
        <v>43</v>
      </c>
      <c r="G34" s="411">
        <v>250</v>
      </c>
      <c r="H34" s="411">
        <v>0</v>
      </c>
      <c r="I34" s="411">
        <v>0</v>
      </c>
      <c r="J34" s="411">
        <v>0</v>
      </c>
      <c r="K34" s="614">
        <v>0</v>
      </c>
      <c r="L34" s="614">
        <v>250</v>
      </c>
      <c r="M34" s="411">
        <v>0</v>
      </c>
      <c r="N34" s="615">
        <v>62.5</v>
      </c>
      <c r="O34" s="616">
        <v>62.5</v>
      </c>
      <c r="P34" s="616"/>
      <c r="Q34" s="616"/>
      <c r="R34" s="616"/>
      <c r="S34" s="616"/>
      <c r="T34" s="616"/>
      <c r="U34" s="616"/>
      <c r="V34" s="616"/>
      <c r="W34" s="616"/>
      <c r="X34" s="2843">
        <v>0</v>
      </c>
      <c r="Y34" s="2843">
        <v>62.5</v>
      </c>
      <c r="Z34" s="2108">
        <v>62.5</v>
      </c>
      <c r="AA34" s="2844"/>
      <c r="AB34" s="2844"/>
      <c r="AC34" s="2108">
        <v>0</v>
      </c>
      <c r="AD34" s="2108"/>
      <c r="AE34" s="2844"/>
      <c r="AF34" s="2844">
        <v>0</v>
      </c>
      <c r="AG34" s="2108">
        <v>0</v>
      </c>
      <c r="AH34" s="616"/>
      <c r="AI34" s="616"/>
      <c r="AJ34" s="611">
        <v>0</v>
      </c>
    </row>
    <row r="35" spans="1:36" s="595" customFormat="1" ht="47.25">
      <c r="A35" s="139">
        <v>902</v>
      </c>
      <c r="B35" s="636" t="s">
        <v>2042</v>
      </c>
      <c r="C35" s="608" t="s">
        <v>2043</v>
      </c>
      <c r="D35" s="606" t="s">
        <v>257</v>
      </c>
      <c r="E35" s="606" t="s">
        <v>42</v>
      </c>
      <c r="F35" s="638" t="s">
        <v>43</v>
      </c>
      <c r="G35" s="411">
        <v>250</v>
      </c>
      <c r="H35" s="411">
        <v>0</v>
      </c>
      <c r="I35" s="411">
        <v>0</v>
      </c>
      <c r="J35" s="411">
        <v>0</v>
      </c>
      <c r="K35" s="614">
        <v>0</v>
      </c>
      <c r="L35" s="614">
        <v>250</v>
      </c>
      <c r="M35" s="411">
        <v>0</v>
      </c>
      <c r="N35" s="615">
        <v>62.5</v>
      </c>
      <c r="O35" s="616">
        <v>62.5</v>
      </c>
      <c r="P35" s="616"/>
      <c r="Q35" s="616"/>
      <c r="R35" s="616"/>
      <c r="S35" s="616"/>
      <c r="T35" s="616"/>
      <c r="U35" s="616"/>
      <c r="V35" s="616"/>
      <c r="W35" s="616"/>
      <c r="X35" s="2843">
        <v>0</v>
      </c>
      <c r="Y35" s="2843">
        <v>62.5</v>
      </c>
      <c r="Z35" s="2108">
        <v>62.5</v>
      </c>
      <c r="AA35" s="2844"/>
      <c r="AB35" s="2844"/>
      <c r="AC35" s="2108">
        <v>0</v>
      </c>
      <c r="AD35" s="2108"/>
      <c r="AE35" s="2844"/>
      <c r="AF35" s="2844">
        <v>0</v>
      </c>
      <c r="AG35" s="2108">
        <v>0</v>
      </c>
      <c r="AH35" s="616"/>
      <c r="AI35" s="616"/>
      <c r="AJ35" s="611">
        <v>0</v>
      </c>
    </row>
    <row r="36" spans="1:36" s="595" customFormat="1" ht="47.25">
      <c r="A36" s="139">
        <v>903</v>
      </c>
      <c r="B36" s="636" t="s">
        <v>2044</v>
      </c>
      <c r="C36" s="608" t="s">
        <v>2045</v>
      </c>
      <c r="D36" s="606" t="s">
        <v>88</v>
      </c>
      <c r="E36" s="606" t="s">
        <v>42</v>
      </c>
      <c r="F36" s="638" t="s">
        <v>43</v>
      </c>
      <c r="G36" s="411">
        <v>200</v>
      </c>
      <c r="H36" s="411">
        <v>0</v>
      </c>
      <c r="I36" s="411">
        <v>0</v>
      </c>
      <c r="J36" s="411">
        <v>0</v>
      </c>
      <c r="K36" s="614">
        <v>0</v>
      </c>
      <c r="L36" s="614">
        <v>200</v>
      </c>
      <c r="M36" s="411">
        <v>0</v>
      </c>
      <c r="N36" s="615">
        <v>50</v>
      </c>
      <c r="O36" s="616">
        <v>50</v>
      </c>
      <c r="P36" s="616"/>
      <c r="Q36" s="616"/>
      <c r="R36" s="616"/>
      <c r="S36" s="616"/>
      <c r="T36" s="616"/>
      <c r="U36" s="616"/>
      <c r="V36" s="616"/>
      <c r="W36" s="616"/>
      <c r="X36" s="2843">
        <v>0</v>
      </c>
      <c r="Y36" s="2843">
        <v>50</v>
      </c>
      <c r="Z36" s="2108">
        <v>50</v>
      </c>
      <c r="AA36" s="2844"/>
      <c r="AB36" s="2844"/>
      <c r="AC36" s="2108">
        <v>0</v>
      </c>
      <c r="AD36" s="2108"/>
      <c r="AE36" s="2844"/>
      <c r="AF36" s="2844">
        <v>0</v>
      </c>
      <c r="AG36" s="2108">
        <v>0</v>
      </c>
      <c r="AH36" s="616"/>
      <c r="AI36" s="616"/>
      <c r="AJ36" s="611">
        <v>0</v>
      </c>
    </row>
    <row r="37" spans="1:36" s="595" customFormat="1" ht="63">
      <c r="A37" s="139">
        <v>904</v>
      </c>
      <c r="B37" s="636" t="s">
        <v>2046</v>
      </c>
      <c r="C37" s="608" t="s">
        <v>2047</v>
      </c>
      <c r="D37" s="606" t="s">
        <v>2048</v>
      </c>
      <c r="E37" s="606" t="s">
        <v>42</v>
      </c>
      <c r="F37" s="638" t="s">
        <v>43</v>
      </c>
      <c r="G37" s="411">
        <v>200</v>
      </c>
      <c r="H37" s="411">
        <v>0</v>
      </c>
      <c r="I37" s="411">
        <v>0</v>
      </c>
      <c r="J37" s="411">
        <v>0</v>
      </c>
      <c r="K37" s="614">
        <v>0</v>
      </c>
      <c r="L37" s="614">
        <v>200</v>
      </c>
      <c r="M37" s="411">
        <v>0</v>
      </c>
      <c r="N37" s="615">
        <v>50</v>
      </c>
      <c r="O37" s="616">
        <v>50</v>
      </c>
      <c r="P37" s="616"/>
      <c r="Q37" s="616"/>
      <c r="R37" s="616"/>
      <c r="S37" s="616"/>
      <c r="T37" s="616"/>
      <c r="U37" s="616"/>
      <c r="V37" s="616"/>
      <c r="W37" s="616"/>
      <c r="X37" s="2843">
        <v>0</v>
      </c>
      <c r="Y37" s="2843">
        <v>50</v>
      </c>
      <c r="Z37" s="2108">
        <v>50</v>
      </c>
      <c r="AA37" s="2844"/>
      <c r="AB37" s="2844"/>
      <c r="AC37" s="2108">
        <v>0</v>
      </c>
      <c r="AD37" s="2108"/>
      <c r="AE37" s="2844"/>
      <c r="AF37" s="2844">
        <v>0</v>
      </c>
      <c r="AG37" s="2108">
        <v>0</v>
      </c>
      <c r="AH37" s="616"/>
      <c r="AI37" s="616"/>
      <c r="AJ37" s="611">
        <v>0</v>
      </c>
    </row>
    <row r="38" spans="1:36" s="595" customFormat="1" ht="63">
      <c r="A38" s="139">
        <v>905</v>
      </c>
      <c r="B38" s="636" t="s">
        <v>2049</v>
      </c>
      <c r="C38" s="608" t="s">
        <v>2050</v>
      </c>
      <c r="D38" s="606" t="s">
        <v>2051</v>
      </c>
      <c r="E38" s="606" t="s">
        <v>42</v>
      </c>
      <c r="F38" s="610" t="s">
        <v>47</v>
      </c>
      <c r="G38" s="411">
        <v>100</v>
      </c>
      <c r="H38" s="411">
        <v>0</v>
      </c>
      <c r="I38" s="411">
        <v>0</v>
      </c>
      <c r="J38" s="411">
        <v>0</v>
      </c>
      <c r="K38" s="614">
        <v>0</v>
      </c>
      <c r="L38" s="614">
        <v>100</v>
      </c>
      <c r="M38" s="411">
        <v>0</v>
      </c>
      <c r="N38" s="615">
        <v>50</v>
      </c>
      <c r="O38" s="616">
        <v>50</v>
      </c>
      <c r="P38" s="616"/>
      <c r="Q38" s="616"/>
      <c r="R38" s="616"/>
      <c r="S38" s="616"/>
      <c r="T38" s="616"/>
      <c r="U38" s="616"/>
      <c r="V38" s="616"/>
      <c r="W38" s="616"/>
      <c r="X38" s="2843">
        <v>0</v>
      </c>
      <c r="Y38" s="2843">
        <v>50</v>
      </c>
      <c r="Z38" s="2108">
        <v>50</v>
      </c>
      <c r="AA38" s="2844"/>
      <c r="AB38" s="2844"/>
      <c r="AC38" s="2108">
        <v>0</v>
      </c>
      <c r="AD38" s="2108"/>
      <c r="AE38" s="2844"/>
      <c r="AF38" s="2844">
        <v>0</v>
      </c>
      <c r="AG38" s="2108">
        <v>0</v>
      </c>
      <c r="AH38" s="616"/>
      <c r="AI38" s="616"/>
      <c r="AJ38" s="611">
        <v>0</v>
      </c>
    </row>
    <row r="39" spans="1:36" s="595" customFormat="1" ht="47.25">
      <c r="A39" s="139">
        <v>906</v>
      </c>
      <c r="B39" s="636" t="s">
        <v>2052</v>
      </c>
      <c r="C39" s="608" t="s">
        <v>2053</v>
      </c>
      <c r="D39" s="606" t="s">
        <v>389</v>
      </c>
      <c r="E39" s="606" t="s">
        <v>42</v>
      </c>
      <c r="F39" s="610" t="s">
        <v>47</v>
      </c>
      <c r="G39" s="411">
        <v>100</v>
      </c>
      <c r="H39" s="411">
        <v>0</v>
      </c>
      <c r="I39" s="411">
        <v>0</v>
      </c>
      <c r="J39" s="411">
        <v>0</v>
      </c>
      <c r="K39" s="614">
        <v>0</v>
      </c>
      <c r="L39" s="614">
        <v>100</v>
      </c>
      <c r="M39" s="411">
        <v>0</v>
      </c>
      <c r="N39" s="615">
        <v>50</v>
      </c>
      <c r="O39" s="616">
        <v>50</v>
      </c>
      <c r="P39" s="616"/>
      <c r="Q39" s="616"/>
      <c r="R39" s="616"/>
      <c r="S39" s="616"/>
      <c r="T39" s="616"/>
      <c r="U39" s="616"/>
      <c r="V39" s="616"/>
      <c r="W39" s="616"/>
      <c r="X39" s="2843">
        <v>0</v>
      </c>
      <c r="Y39" s="2843">
        <v>50</v>
      </c>
      <c r="Z39" s="2108">
        <v>50</v>
      </c>
      <c r="AA39" s="2844"/>
      <c r="AB39" s="2844"/>
      <c r="AC39" s="2108">
        <v>0</v>
      </c>
      <c r="AD39" s="2108"/>
      <c r="AE39" s="2844"/>
      <c r="AF39" s="2844">
        <v>0</v>
      </c>
      <c r="AG39" s="2108">
        <v>0</v>
      </c>
      <c r="AH39" s="616"/>
      <c r="AI39" s="616"/>
      <c r="AJ39" s="611">
        <v>0</v>
      </c>
    </row>
    <row r="40" spans="1:36" s="595" customFormat="1" ht="47.25">
      <c r="A40" s="139">
        <v>907</v>
      </c>
      <c r="B40" s="636" t="s">
        <v>2054</v>
      </c>
      <c r="C40" s="608" t="s">
        <v>2055</v>
      </c>
      <c r="D40" s="606" t="s">
        <v>72</v>
      </c>
      <c r="E40" s="606" t="s">
        <v>42</v>
      </c>
      <c r="F40" s="610" t="s">
        <v>47</v>
      </c>
      <c r="G40" s="411">
        <v>100</v>
      </c>
      <c r="H40" s="411">
        <v>0</v>
      </c>
      <c r="I40" s="411">
        <v>0</v>
      </c>
      <c r="J40" s="411">
        <v>0</v>
      </c>
      <c r="K40" s="614">
        <v>0</v>
      </c>
      <c r="L40" s="614">
        <v>100</v>
      </c>
      <c r="M40" s="411">
        <v>0</v>
      </c>
      <c r="N40" s="615">
        <v>50</v>
      </c>
      <c r="O40" s="616">
        <v>50</v>
      </c>
      <c r="P40" s="616"/>
      <c r="Q40" s="616"/>
      <c r="R40" s="616"/>
      <c r="S40" s="616"/>
      <c r="T40" s="616"/>
      <c r="U40" s="616"/>
      <c r="V40" s="616"/>
      <c r="W40" s="616"/>
      <c r="X40" s="2843">
        <v>0</v>
      </c>
      <c r="Y40" s="2843">
        <v>50</v>
      </c>
      <c r="Z40" s="2108">
        <v>50</v>
      </c>
      <c r="AA40" s="2844"/>
      <c r="AB40" s="2844"/>
      <c r="AC40" s="2108">
        <v>0</v>
      </c>
      <c r="AD40" s="2108"/>
      <c r="AE40" s="2844"/>
      <c r="AF40" s="2844">
        <v>0</v>
      </c>
      <c r="AG40" s="2108">
        <v>0</v>
      </c>
      <c r="AH40" s="616"/>
      <c r="AI40" s="616"/>
      <c r="AJ40" s="611">
        <v>0</v>
      </c>
    </row>
    <row r="41" spans="1:36" s="595" customFormat="1" ht="47.25">
      <c r="A41" s="139">
        <v>908</v>
      </c>
      <c r="B41" s="636" t="s">
        <v>2056</v>
      </c>
      <c r="C41" s="608" t="s">
        <v>2057</v>
      </c>
      <c r="D41" s="606" t="s">
        <v>384</v>
      </c>
      <c r="E41" s="606" t="s">
        <v>42</v>
      </c>
      <c r="F41" s="610" t="s">
        <v>47</v>
      </c>
      <c r="G41" s="411">
        <v>100</v>
      </c>
      <c r="H41" s="411">
        <v>0</v>
      </c>
      <c r="I41" s="411">
        <v>0</v>
      </c>
      <c r="J41" s="411">
        <v>0</v>
      </c>
      <c r="K41" s="614">
        <v>0</v>
      </c>
      <c r="L41" s="614">
        <v>100</v>
      </c>
      <c r="M41" s="411">
        <v>0</v>
      </c>
      <c r="N41" s="615">
        <v>50</v>
      </c>
      <c r="O41" s="616">
        <v>50</v>
      </c>
      <c r="P41" s="616"/>
      <c r="Q41" s="616"/>
      <c r="R41" s="616"/>
      <c r="S41" s="616"/>
      <c r="T41" s="616"/>
      <c r="U41" s="616"/>
      <c r="V41" s="616"/>
      <c r="W41" s="616"/>
      <c r="X41" s="2843">
        <v>0</v>
      </c>
      <c r="Y41" s="2843">
        <v>50</v>
      </c>
      <c r="Z41" s="2108">
        <v>50</v>
      </c>
      <c r="AA41" s="2844"/>
      <c r="AB41" s="2844"/>
      <c r="AC41" s="2108">
        <v>0</v>
      </c>
      <c r="AD41" s="2108"/>
      <c r="AE41" s="2844"/>
      <c r="AF41" s="2844">
        <v>0</v>
      </c>
      <c r="AG41" s="2108">
        <v>0</v>
      </c>
      <c r="AH41" s="616"/>
      <c r="AI41" s="616"/>
      <c r="AJ41" s="611">
        <v>0</v>
      </c>
    </row>
    <row r="42" spans="1:36" s="595" customFormat="1" ht="63">
      <c r="A42" s="139">
        <v>909</v>
      </c>
      <c r="B42" s="636" t="s">
        <v>2058</v>
      </c>
      <c r="C42" s="608" t="s">
        <v>2059</v>
      </c>
      <c r="D42" s="606" t="s">
        <v>66</v>
      </c>
      <c r="E42" s="606" t="s">
        <v>42</v>
      </c>
      <c r="F42" s="610" t="s">
        <v>47</v>
      </c>
      <c r="G42" s="411">
        <v>100</v>
      </c>
      <c r="H42" s="411">
        <v>0</v>
      </c>
      <c r="I42" s="411">
        <v>0</v>
      </c>
      <c r="J42" s="411">
        <v>0</v>
      </c>
      <c r="K42" s="614">
        <v>0</v>
      </c>
      <c r="L42" s="614">
        <v>100</v>
      </c>
      <c r="M42" s="411">
        <v>0</v>
      </c>
      <c r="N42" s="615">
        <v>50</v>
      </c>
      <c r="O42" s="616">
        <v>50</v>
      </c>
      <c r="P42" s="616"/>
      <c r="Q42" s="616"/>
      <c r="R42" s="616"/>
      <c r="S42" s="616"/>
      <c r="T42" s="616"/>
      <c r="U42" s="616"/>
      <c r="V42" s="616"/>
      <c r="W42" s="616"/>
      <c r="X42" s="2843">
        <v>0</v>
      </c>
      <c r="Y42" s="2843">
        <v>50</v>
      </c>
      <c r="Z42" s="2108">
        <v>50</v>
      </c>
      <c r="AA42" s="2844"/>
      <c r="AB42" s="2844"/>
      <c r="AC42" s="2108">
        <v>0</v>
      </c>
      <c r="AD42" s="2108"/>
      <c r="AE42" s="2844"/>
      <c r="AF42" s="2844">
        <v>0</v>
      </c>
      <c r="AG42" s="2108">
        <v>0</v>
      </c>
      <c r="AH42" s="616"/>
      <c r="AI42" s="616"/>
      <c r="AJ42" s="611">
        <v>0</v>
      </c>
    </row>
    <row r="43" spans="1:36" s="595" customFormat="1" ht="63">
      <c r="A43" s="139">
        <v>910</v>
      </c>
      <c r="B43" s="636" t="s">
        <v>2060</v>
      </c>
      <c r="C43" s="608" t="s">
        <v>2061</v>
      </c>
      <c r="D43" s="606" t="s">
        <v>561</v>
      </c>
      <c r="E43" s="606" t="s">
        <v>42</v>
      </c>
      <c r="F43" s="638" t="s">
        <v>43</v>
      </c>
      <c r="G43" s="411">
        <v>250</v>
      </c>
      <c r="H43" s="411">
        <v>0</v>
      </c>
      <c r="I43" s="411">
        <v>0</v>
      </c>
      <c r="J43" s="411">
        <v>0</v>
      </c>
      <c r="K43" s="614">
        <v>0</v>
      </c>
      <c r="L43" s="614">
        <v>250</v>
      </c>
      <c r="M43" s="411">
        <v>0</v>
      </c>
      <c r="N43" s="615">
        <v>62.5</v>
      </c>
      <c r="O43" s="616">
        <v>62.5</v>
      </c>
      <c r="P43" s="616"/>
      <c r="Q43" s="616"/>
      <c r="R43" s="616"/>
      <c r="S43" s="616"/>
      <c r="T43" s="616"/>
      <c r="U43" s="616"/>
      <c r="V43" s="616"/>
      <c r="W43" s="616"/>
      <c r="X43" s="2843">
        <v>0</v>
      </c>
      <c r="Y43" s="2843">
        <v>62.5</v>
      </c>
      <c r="Z43" s="2108">
        <v>62.5</v>
      </c>
      <c r="AA43" s="2844"/>
      <c r="AB43" s="2844"/>
      <c r="AC43" s="2108">
        <v>0</v>
      </c>
      <c r="AD43" s="2108"/>
      <c r="AE43" s="2844"/>
      <c r="AF43" s="2844">
        <v>0</v>
      </c>
      <c r="AG43" s="2108">
        <v>0</v>
      </c>
      <c r="AH43" s="616"/>
      <c r="AI43" s="616"/>
      <c r="AJ43" s="611">
        <v>0</v>
      </c>
    </row>
    <row r="44" spans="1:36" s="595" customFormat="1" ht="47.25">
      <c r="A44" s="139">
        <v>911</v>
      </c>
      <c r="B44" s="636" t="s">
        <v>2062</v>
      </c>
      <c r="C44" s="608" t="s">
        <v>2063</v>
      </c>
      <c r="D44" s="606" t="s">
        <v>56</v>
      </c>
      <c r="E44" s="606" t="s">
        <v>42</v>
      </c>
      <c r="F44" s="638" t="s">
        <v>43</v>
      </c>
      <c r="G44" s="411">
        <v>150</v>
      </c>
      <c r="H44" s="411">
        <v>0</v>
      </c>
      <c r="I44" s="411">
        <v>0</v>
      </c>
      <c r="J44" s="411">
        <v>0</v>
      </c>
      <c r="K44" s="614">
        <v>0</v>
      </c>
      <c r="L44" s="614">
        <v>150</v>
      </c>
      <c r="M44" s="411">
        <v>0</v>
      </c>
      <c r="N44" s="615">
        <v>37.5</v>
      </c>
      <c r="O44" s="616">
        <v>37.5</v>
      </c>
      <c r="P44" s="616"/>
      <c r="Q44" s="616"/>
      <c r="R44" s="616"/>
      <c r="S44" s="616"/>
      <c r="T44" s="616"/>
      <c r="U44" s="616"/>
      <c r="V44" s="616"/>
      <c r="W44" s="616"/>
      <c r="X44" s="2843">
        <v>0</v>
      </c>
      <c r="Y44" s="2843">
        <v>37.5</v>
      </c>
      <c r="Z44" s="2108">
        <v>37.5</v>
      </c>
      <c r="AA44" s="2844"/>
      <c r="AB44" s="2844"/>
      <c r="AC44" s="2108">
        <v>0</v>
      </c>
      <c r="AD44" s="2108"/>
      <c r="AE44" s="2844"/>
      <c r="AF44" s="2844">
        <v>0</v>
      </c>
      <c r="AG44" s="2108">
        <v>0</v>
      </c>
      <c r="AH44" s="616"/>
      <c r="AI44" s="616"/>
      <c r="AJ44" s="611">
        <v>0</v>
      </c>
    </row>
    <row r="45" spans="1:36" s="595" customFormat="1" ht="31.5">
      <c r="A45" s="139">
        <v>912</v>
      </c>
      <c r="B45" s="636" t="s">
        <v>2064</v>
      </c>
      <c r="C45" s="608" t="s">
        <v>2065</v>
      </c>
      <c r="D45" s="606" t="s">
        <v>51</v>
      </c>
      <c r="E45" s="606" t="s">
        <v>42</v>
      </c>
      <c r="F45" s="638" t="s">
        <v>43</v>
      </c>
      <c r="G45" s="411">
        <v>250</v>
      </c>
      <c r="H45" s="411">
        <v>0</v>
      </c>
      <c r="I45" s="411">
        <v>0</v>
      </c>
      <c r="J45" s="411">
        <v>0</v>
      </c>
      <c r="K45" s="614">
        <v>0</v>
      </c>
      <c r="L45" s="614">
        <v>250</v>
      </c>
      <c r="M45" s="411">
        <v>0</v>
      </c>
      <c r="N45" s="615">
        <v>62.5</v>
      </c>
      <c r="O45" s="616">
        <v>62.5</v>
      </c>
      <c r="P45" s="616"/>
      <c r="Q45" s="616"/>
      <c r="R45" s="616"/>
      <c r="S45" s="616"/>
      <c r="T45" s="616"/>
      <c r="U45" s="616"/>
      <c r="V45" s="616"/>
      <c r="W45" s="616"/>
      <c r="X45" s="2843">
        <v>0</v>
      </c>
      <c r="Y45" s="2843">
        <v>62.5</v>
      </c>
      <c r="Z45" s="2108">
        <v>62.5</v>
      </c>
      <c r="AA45" s="2844"/>
      <c r="AB45" s="2844"/>
      <c r="AC45" s="2108">
        <v>0</v>
      </c>
      <c r="AD45" s="2108"/>
      <c r="AE45" s="2844"/>
      <c r="AF45" s="2844">
        <v>0</v>
      </c>
      <c r="AG45" s="2108">
        <v>0</v>
      </c>
      <c r="AH45" s="616"/>
      <c r="AI45" s="616"/>
      <c r="AJ45" s="611">
        <v>0</v>
      </c>
    </row>
    <row r="46" spans="1:36" s="595" customFormat="1" ht="47.25">
      <c r="A46" s="139">
        <v>913</v>
      </c>
      <c r="B46" s="636" t="s">
        <v>2066</v>
      </c>
      <c r="C46" s="608" t="s">
        <v>2067</v>
      </c>
      <c r="D46" s="606" t="s">
        <v>72</v>
      </c>
      <c r="E46" s="606" t="s">
        <v>42</v>
      </c>
      <c r="F46" s="638" t="s">
        <v>43</v>
      </c>
      <c r="G46" s="411">
        <v>222</v>
      </c>
      <c r="H46" s="411">
        <v>0</v>
      </c>
      <c r="I46" s="411">
        <v>0</v>
      </c>
      <c r="J46" s="411">
        <v>0</v>
      </c>
      <c r="K46" s="614">
        <v>0</v>
      </c>
      <c r="L46" s="614">
        <v>222</v>
      </c>
      <c r="M46" s="411">
        <v>0</v>
      </c>
      <c r="N46" s="615">
        <v>55.512999999999998</v>
      </c>
      <c r="O46" s="616">
        <v>55.512999999999998</v>
      </c>
      <c r="P46" s="616"/>
      <c r="Q46" s="616"/>
      <c r="R46" s="616"/>
      <c r="S46" s="616"/>
      <c r="T46" s="616"/>
      <c r="U46" s="616"/>
      <c r="V46" s="616"/>
      <c r="W46" s="616"/>
      <c r="X46" s="2843">
        <v>0</v>
      </c>
      <c r="Y46" s="2843">
        <v>55.512999999999998</v>
      </c>
      <c r="Z46" s="2108">
        <v>55.512999999999998</v>
      </c>
      <c r="AA46" s="2844"/>
      <c r="AB46" s="2844"/>
      <c r="AC46" s="2108">
        <v>0</v>
      </c>
      <c r="AD46" s="2108"/>
      <c r="AE46" s="2844"/>
      <c r="AF46" s="2844">
        <v>0</v>
      </c>
      <c r="AG46" s="2108">
        <v>0</v>
      </c>
      <c r="AH46" s="616"/>
      <c r="AI46" s="616"/>
      <c r="AJ46" s="611">
        <v>0</v>
      </c>
    </row>
    <row r="47" spans="1:36" s="595" customFormat="1" ht="47.25">
      <c r="A47" s="139">
        <v>914</v>
      </c>
      <c r="B47" s="636" t="s">
        <v>2068</v>
      </c>
      <c r="C47" s="608" t="s">
        <v>2069</v>
      </c>
      <c r="D47" s="606" t="s">
        <v>88</v>
      </c>
      <c r="E47" s="606" t="s">
        <v>42</v>
      </c>
      <c r="F47" s="638" t="s">
        <v>30</v>
      </c>
      <c r="G47" s="411">
        <v>38.075000000000003</v>
      </c>
      <c r="H47" s="411">
        <v>0</v>
      </c>
      <c r="I47" s="411">
        <v>0</v>
      </c>
      <c r="J47" s="411">
        <v>0</v>
      </c>
      <c r="K47" s="614">
        <v>0</v>
      </c>
      <c r="L47" s="614">
        <v>38.075000000000003</v>
      </c>
      <c r="M47" s="411">
        <v>38.075000000000003</v>
      </c>
      <c r="N47" s="615">
        <v>0</v>
      </c>
      <c r="O47" s="616">
        <v>38.075000000000003</v>
      </c>
      <c r="P47" s="616"/>
      <c r="Q47" s="616"/>
      <c r="R47" s="616"/>
      <c r="S47" s="616"/>
      <c r="T47" s="616"/>
      <c r="U47" s="616"/>
      <c r="V47" s="616"/>
      <c r="W47" s="616"/>
      <c r="X47" s="2843">
        <v>38.075000000000003</v>
      </c>
      <c r="Y47" s="2843">
        <v>0</v>
      </c>
      <c r="Z47" s="2108">
        <v>38.075000000000003</v>
      </c>
      <c r="AA47" s="2844"/>
      <c r="AB47" s="2844"/>
      <c r="AC47" s="2108">
        <v>0</v>
      </c>
      <c r="AD47" s="2108"/>
      <c r="AE47" s="2844"/>
      <c r="AF47" s="2844">
        <v>0</v>
      </c>
      <c r="AG47" s="2108">
        <v>0</v>
      </c>
      <c r="AH47" s="616"/>
      <c r="AI47" s="616"/>
      <c r="AJ47" s="611">
        <v>0</v>
      </c>
    </row>
    <row r="48" spans="1:36" s="595" customFormat="1" ht="15.75">
      <c r="A48" s="139"/>
      <c r="B48" s="636"/>
      <c r="C48" s="608"/>
      <c r="D48" s="606"/>
      <c r="E48" s="606"/>
      <c r="F48" s="638"/>
      <c r="G48" s="411"/>
      <c r="H48" s="411"/>
      <c r="I48" s="411"/>
      <c r="J48" s="411"/>
      <c r="K48" s="614"/>
      <c r="L48" s="614"/>
      <c r="M48" s="411"/>
      <c r="N48" s="615"/>
      <c r="O48" s="616"/>
      <c r="P48" s="616"/>
      <c r="Q48" s="616"/>
      <c r="R48" s="616"/>
      <c r="S48" s="616"/>
      <c r="T48" s="616"/>
      <c r="U48" s="616"/>
      <c r="V48" s="616"/>
      <c r="W48" s="616"/>
      <c r="X48" s="2843"/>
      <c r="Y48" s="2843"/>
      <c r="Z48" s="2108"/>
      <c r="AA48" s="2844"/>
      <c r="AB48" s="2844"/>
      <c r="AC48" s="2108"/>
      <c r="AD48" s="2108"/>
      <c r="AE48" s="2844"/>
      <c r="AF48" s="2844"/>
      <c r="AG48" s="2108"/>
      <c r="AH48" s="616"/>
      <c r="AI48" s="616"/>
      <c r="AJ48" s="611"/>
    </row>
    <row r="49" spans="1:36" s="630" customFormat="1" ht="21" customHeight="1">
      <c r="A49" s="631"/>
      <c r="B49" s="632"/>
      <c r="C49" s="529" t="s">
        <v>2070</v>
      </c>
      <c r="D49" s="529"/>
      <c r="E49" s="529"/>
      <c r="F49" s="529"/>
      <c r="G49" s="642">
        <v>5336.5749999999998</v>
      </c>
      <c r="H49" s="642">
        <v>0</v>
      </c>
      <c r="I49" s="642">
        <v>0</v>
      </c>
      <c r="J49" s="642">
        <v>0</v>
      </c>
      <c r="K49" s="642">
        <v>0</v>
      </c>
      <c r="L49" s="642">
        <v>5336.5749999999998</v>
      </c>
      <c r="M49" s="642">
        <v>113.075</v>
      </c>
      <c r="N49" s="642">
        <v>1439.5129999999999</v>
      </c>
      <c r="O49" s="642">
        <v>1552.588</v>
      </c>
      <c r="P49" s="642">
        <v>0</v>
      </c>
      <c r="Q49" s="642">
        <v>0</v>
      </c>
      <c r="R49" s="642">
        <v>0</v>
      </c>
      <c r="S49" s="642">
        <v>0</v>
      </c>
      <c r="T49" s="642">
        <v>0</v>
      </c>
      <c r="U49" s="642">
        <v>0</v>
      </c>
      <c r="V49" s="642">
        <v>0</v>
      </c>
      <c r="W49" s="642">
        <v>0</v>
      </c>
      <c r="X49" s="642">
        <v>113.075</v>
      </c>
      <c r="Y49" s="642">
        <v>1439.5129999999999</v>
      </c>
      <c r="Z49" s="642">
        <v>1552.588</v>
      </c>
      <c r="AA49" s="642">
        <v>0</v>
      </c>
      <c r="AB49" s="642">
        <v>0</v>
      </c>
      <c r="AC49" s="642">
        <v>0</v>
      </c>
      <c r="AD49" s="642">
        <v>0</v>
      </c>
      <c r="AE49" s="642">
        <v>0</v>
      </c>
      <c r="AF49" s="642">
        <v>0</v>
      </c>
      <c r="AG49" s="642">
        <v>0</v>
      </c>
      <c r="AH49" s="642"/>
      <c r="AI49" s="642"/>
      <c r="AJ49" s="642">
        <v>0</v>
      </c>
    </row>
    <row r="50" spans="1:36" s="630" customFormat="1" ht="22.5" customHeight="1" thickBot="1">
      <c r="A50" s="631"/>
      <c r="B50" s="632"/>
      <c r="C50" s="643" t="s">
        <v>2071</v>
      </c>
      <c r="D50" s="643"/>
      <c r="E50" s="643"/>
      <c r="F50" s="643"/>
      <c r="G50" s="644">
        <v>7414.1319999999996</v>
      </c>
      <c r="H50" s="644">
        <v>112.46599999999999</v>
      </c>
      <c r="I50" s="644">
        <v>830.82600000000002</v>
      </c>
      <c r="J50" s="644">
        <v>860</v>
      </c>
      <c r="K50" s="644">
        <v>943.29199999999992</v>
      </c>
      <c r="L50" s="644">
        <v>6470.84</v>
      </c>
      <c r="M50" s="644">
        <v>996.48699999999997</v>
      </c>
      <c r="N50" s="644">
        <v>1553.5129999999999</v>
      </c>
      <c r="O50" s="644">
        <v>2550</v>
      </c>
      <c r="P50" s="644">
        <v>0</v>
      </c>
      <c r="Q50" s="644">
        <v>0</v>
      </c>
      <c r="R50" s="644">
        <v>0</v>
      </c>
      <c r="S50" s="644">
        <v>0</v>
      </c>
      <c r="T50" s="644">
        <v>0</v>
      </c>
      <c r="U50" s="644">
        <v>0</v>
      </c>
      <c r="V50" s="644">
        <v>0</v>
      </c>
      <c r="W50" s="644">
        <v>0</v>
      </c>
      <c r="X50" s="644">
        <v>996.48699999999997</v>
      </c>
      <c r="Y50" s="644">
        <v>1553.5129999999999</v>
      </c>
      <c r="Z50" s="644">
        <v>2550</v>
      </c>
      <c r="AA50" s="644">
        <v>480.65700000000004</v>
      </c>
      <c r="AB50" s="644">
        <v>28.5</v>
      </c>
      <c r="AC50" s="644">
        <v>509.15700000000004</v>
      </c>
      <c r="AD50" s="644">
        <v>4.8550000000000004</v>
      </c>
      <c r="AE50" s="644">
        <v>5.6589999999999998</v>
      </c>
      <c r="AF50" s="644">
        <v>0</v>
      </c>
      <c r="AG50" s="644">
        <v>5.6589999999999998</v>
      </c>
      <c r="AH50" s="644"/>
      <c r="AI50" s="644"/>
      <c r="AJ50" s="644">
        <v>4600</v>
      </c>
    </row>
    <row r="51" spans="1:36" ht="16.5" thickTop="1">
      <c r="A51" s="631"/>
      <c r="B51" s="632"/>
    </row>
    <row r="52" spans="1:36" ht="15.75">
      <c r="A52" s="631"/>
      <c r="B52" s="632"/>
    </row>
    <row r="53" spans="1:36" ht="15.75">
      <c r="A53" s="631"/>
      <c r="B53" s="632"/>
      <c r="O53" s="646"/>
      <c r="P53" s="646"/>
      <c r="Q53" s="646"/>
      <c r="R53" s="646"/>
      <c r="S53" s="646"/>
      <c r="T53" s="646"/>
      <c r="U53" s="646"/>
      <c r="V53" s="646"/>
      <c r="W53" s="646"/>
      <c r="X53" s="646"/>
      <c r="Y53" s="646"/>
      <c r="Z53" s="646"/>
      <c r="AA53" s="646"/>
      <c r="AB53" s="646"/>
      <c r="AC53" s="646"/>
      <c r="AD53" s="646"/>
      <c r="AE53" s="646"/>
      <c r="AF53" s="646"/>
      <c r="AG53" s="646"/>
      <c r="AH53" s="646"/>
      <c r="AI53" s="646"/>
    </row>
    <row r="54" spans="1:36" ht="15.75">
      <c r="A54" s="631"/>
      <c r="B54" s="632"/>
    </row>
    <row r="55" spans="1:36" ht="15.75">
      <c r="A55" s="631"/>
      <c r="B55" s="632"/>
    </row>
    <row r="56" spans="1:36" ht="15.75">
      <c r="A56" s="631"/>
      <c r="B56" s="632"/>
    </row>
    <row r="57" spans="1:36" ht="15.75">
      <c r="A57" s="631"/>
      <c r="B57" s="632"/>
      <c r="D57" s="593"/>
      <c r="E57" s="593"/>
    </row>
    <row r="58" spans="1:36" ht="15.75">
      <c r="A58" s="631"/>
      <c r="B58" s="632"/>
      <c r="D58" s="593"/>
      <c r="E58" s="593"/>
    </row>
    <row r="59" spans="1:36" ht="15.75">
      <c r="A59" s="631"/>
      <c r="B59" s="632"/>
      <c r="D59" s="593"/>
      <c r="E59" s="593"/>
    </row>
    <row r="60" spans="1:36" ht="15.75">
      <c r="A60" s="631"/>
      <c r="B60" s="632"/>
      <c r="D60" s="593"/>
      <c r="E60" s="593"/>
    </row>
    <row r="61" spans="1:36" ht="15.75">
      <c r="A61" s="631"/>
      <c r="B61" s="632"/>
      <c r="D61" s="593"/>
      <c r="E61" s="593"/>
    </row>
    <row r="62" spans="1:36" ht="15.75">
      <c r="A62" s="631"/>
      <c r="B62" s="632"/>
      <c r="D62" s="593"/>
      <c r="E62" s="593"/>
    </row>
    <row r="63" spans="1:36" ht="15.75">
      <c r="A63" s="631"/>
      <c r="B63" s="632"/>
      <c r="D63" s="593"/>
      <c r="E63" s="593"/>
    </row>
    <row r="64" spans="1:36" ht="15.75">
      <c r="A64" s="631"/>
      <c r="B64" s="632"/>
      <c r="D64" s="593"/>
      <c r="E64" s="593"/>
    </row>
    <row r="65" spans="1:5" ht="15.75">
      <c r="A65" s="631"/>
      <c r="B65" s="632"/>
      <c r="D65" s="593"/>
      <c r="E65" s="593"/>
    </row>
    <row r="66" spans="1:5" ht="15.75">
      <c r="A66" s="631"/>
      <c r="B66" s="632"/>
      <c r="D66" s="593"/>
      <c r="E66" s="593"/>
    </row>
    <row r="67" spans="1:5" ht="15.75">
      <c r="A67" s="631"/>
      <c r="B67" s="632"/>
      <c r="D67" s="593"/>
      <c r="E67" s="593"/>
    </row>
    <row r="68" spans="1:5" ht="15.75">
      <c r="A68" s="631"/>
      <c r="B68" s="632"/>
      <c r="D68" s="593"/>
      <c r="E68" s="593"/>
    </row>
    <row r="69" spans="1:5" ht="15.75">
      <c r="A69" s="631"/>
      <c r="B69" s="632"/>
      <c r="D69" s="593"/>
      <c r="E69" s="593"/>
    </row>
    <row r="70" spans="1:5" ht="15.75">
      <c r="A70" s="631"/>
      <c r="B70" s="632"/>
      <c r="D70" s="593"/>
      <c r="E70" s="593"/>
    </row>
    <row r="71" spans="1:5" ht="15.75">
      <c r="A71" s="631"/>
      <c r="B71" s="632"/>
      <c r="D71" s="593"/>
      <c r="E71" s="593"/>
    </row>
    <row r="72" spans="1:5" ht="15.75">
      <c r="A72" s="631"/>
      <c r="B72" s="632"/>
      <c r="D72" s="593"/>
      <c r="E72" s="593"/>
    </row>
    <row r="73" spans="1:5" ht="15.75">
      <c r="A73" s="631"/>
      <c r="B73" s="632"/>
      <c r="D73" s="593"/>
      <c r="E73" s="593"/>
    </row>
    <row r="74" spans="1:5" ht="15.75">
      <c r="A74" s="631"/>
      <c r="B74" s="632"/>
      <c r="D74" s="593"/>
      <c r="E74" s="593"/>
    </row>
  </sheetData>
  <mergeCells count="24">
    <mergeCell ref="M4:O5"/>
    <mergeCell ref="AJ4:AJ6"/>
    <mergeCell ref="F4:F6"/>
    <mergeCell ref="G4:G6"/>
    <mergeCell ref="H4:H6"/>
    <mergeCell ref="I4:J5"/>
    <mergeCell ref="K4:K6"/>
    <mergeCell ref="AD4:AD6"/>
    <mergeCell ref="A1:AJ1"/>
    <mergeCell ref="A2:AJ2"/>
    <mergeCell ref="P4:S4"/>
    <mergeCell ref="AH4:AH6"/>
    <mergeCell ref="AI4:AI6"/>
    <mergeCell ref="T4:U5"/>
    <mergeCell ref="V4:W5"/>
    <mergeCell ref="X4:Z5"/>
    <mergeCell ref="AA4:AC5"/>
    <mergeCell ref="AE4:AG5"/>
    <mergeCell ref="A4:A6"/>
    <mergeCell ref="B4:B6"/>
    <mergeCell ref="C4:C6"/>
    <mergeCell ref="D4:D6"/>
    <mergeCell ref="E4:E6"/>
    <mergeCell ref="L4:L6"/>
  </mergeCells>
  <printOptions horizontalCentered="1"/>
  <pageMargins left="1" right="0" top="0.5" bottom="0.5" header="0.3" footer="0.3"/>
  <pageSetup paperSize="5" scale="55" firstPageNumber="103" fitToHeight="0" orientation="landscape" useFirstPageNumber="1" r:id="rId1"/>
  <headerFooter alignWithMargins="0">
    <oddHeader>&amp;R&amp;"Times New Roman,Bold"&amp;14[ &amp;P ]</oddHeader>
  </headerFooter>
  <rowBreaks count="1" manualBreakCount="1">
    <brk id="50"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J80"/>
  <sheetViews>
    <sheetView view="pageBreakPreview" zoomScale="85" zoomScaleNormal="77" zoomScaleSheetLayoutView="85" workbookViewId="0">
      <pane xSplit="3" ySplit="7" topLeftCell="M50"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
  <cols>
    <col min="1" max="1" width="5.5" style="722" customWidth="1"/>
    <col min="2" max="2" width="11.25" style="749" customWidth="1"/>
    <col min="3" max="3" width="37.875" style="750" customWidth="1"/>
    <col min="4" max="4" width="11.375" style="738" customWidth="1"/>
    <col min="5" max="5" width="9.625" style="722" customWidth="1"/>
    <col min="6" max="6" width="7.75" style="658" customWidth="1"/>
    <col min="7" max="7" width="10.5" style="649" customWidth="1"/>
    <col min="8" max="8" width="9.5" style="649" customWidth="1"/>
    <col min="9" max="9" width="7.375" style="649" customWidth="1"/>
    <col min="10" max="10" width="6.375" style="649" customWidth="1"/>
    <col min="11" max="11" width="9.375" style="649" customWidth="1"/>
    <col min="12" max="12" width="9.875" style="649" customWidth="1"/>
    <col min="13" max="13" width="9.125" style="649" bestFit="1" customWidth="1"/>
    <col min="14" max="14" width="8.625" style="649" customWidth="1"/>
    <col min="15" max="15" width="9.125" style="649" customWidth="1"/>
    <col min="16" max="23" width="9.125" style="649" hidden="1" customWidth="1"/>
    <col min="24" max="35" width="9.125" style="649" customWidth="1"/>
    <col min="36" max="36" width="7" style="649" customWidth="1"/>
    <col min="37" max="16384" width="8" style="649"/>
  </cols>
  <sheetData>
    <row r="1" spans="1:36" ht="27">
      <c r="A1" s="3374" t="s">
        <v>1994</v>
      </c>
      <c r="B1" s="3374"/>
      <c r="C1" s="3374"/>
      <c r="D1" s="3374"/>
      <c r="E1" s="3374"/>
      <c r="F1" s="3374"/>
      <c r="G1" s="3374"/>
      <c r="H1" s="3374"/>
      <c r="I1" s="3374"/>
      <c r="J1" s="3374"/>
      <c r="K1" s="3374"/>
      <c r="L1" s="3374"/>
      <c r="M1" s="3374"/>
      <c r="N1" s="3374"/>
      <c r="O1" s="3374"/>
      <c r="P1" s="3374"/>
      <c r="Q1" s="3374"/>
      <c r="R1" s="3374"/>
      <c r="S1" s="3374"/>
      <c r="T1" s="3374"/>
      <c r="U1" s="3374"/>
      <c r="V1" s="3374"/>
      <c r="W1" s="3374"/>
      <c r="X1" s="3374"/>
      <c r="Y1" s="3374"/>
      <c r="Z1" s="3374"/>
      <c r="AA1" s="3374"/>
      <c r="AB1" s="3374"/>
      <c r="AC1" s="3374"/>
      <c r="AD1" s="3374"/>
      <c r="AE1" s="3374"/>
      <c r="AF1" s="3374"/>
      <c r="AG1" s="3374"/>
      <c r="AH1" s="3374"/>
      <c r="AI1" s="3374"/>
      <c r="AJ1" s="3374"/>
    </row>
    <row r="2" spans="1:36" ht="25.5">
      <c r="A2" s="3375" t="s">
        <v>2072</v>
      </c>
      <c r="B2" s="3375"/>
      <c r="C2" s="3375"/>
      <c r="D2" s="3375"/>
      <c r="E2" s="3375"/>
      <c r="F2" s="3375"/>
      <c r="G2" s="3375"/>
      <c r="H2" s="3375"/>
      <c r="I2" s="3375"/>
      <c r="J2" s="3375"/>
      <c r="K2" s="3375"/>
      <c r="L2" s="3375"/>
      <c r="M2" s="3375"/>
      <c r="N2" s="3375"/>
      <c r="O2" s="3375"/>
      <c r="P2" s="3375"/>
      <c r="Q2" s="3375"/>
      <c r="R2" s="3375"/>
      <c r="S2" s="3375"/>
      <c r="T2" s="3375"/>
      <c r="U2" s="3375"/>
      <c r="V2" s="3375"/>
      <c r="W2" s="3375"/>
      <c r="X2" s="3375"/>
      <c r="Y2" s="3375"/>
      <c r="Z2" s="3375"/>
      <c r="AA2" s="3375"/>
      <c r="AB2" s="3375"/>
      <c r="AC2" s="3375"/>
      <c r="AD2" s="3375"/>
      <c r="AE2" s="3375"/>
      <c r="AF2" s="3375"/>
      <c r="AG2" s="3375"/>
      <c r="AH2" s="3375"/>
      <c r="AI2" s="3375"/>
      <c r="AJ2" s="3375"/>
    </row>
    <row r="3" spans="1:36" s="651" customFormat="1" ht="15.75">
      <c r="A3" s="650"/>
      <c r="B3" s="650"/>
      <c r="C3" s="650"/>
      <c r="D3" s="650"/>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650"/>
    </row>
    <row r="4" spans="1:36" s="658" customFormat="1" ht="15.75">
      <c r="A4" s="652"/>
      <c r="B4" s="653"/>
      <c r="C4" s="654"/>
      <c r="D4" s="655"/>
      <c r="E4" s="652"/>
      <c r="F4" s="652"/>
      <c r="G4" s="652"/>
      <c r="H4" s="656"/>
      <c r="I4" s="652"/>
      <c r="J4" s="652"/>
      <c r="K4" s="652"/>
      <c r="L4" s="652"/>
      <c r="M4" s="652"/>
      <c r="N4" s="656"/>
      <c r="O4" s="652"/>
      <c r="P4" s="652"/>
      <c r="Q4" s="652"/>
      <c r="R4" s="652"/>
      <c r="S4" s="652"/>
      <c r="T4" s="652"/>
      <c r="U4" s="652"/>
      <c r="V4" s="652"/>
      <c r="W4" s="652"/>
      <c r="X4" s="652"/>
      <c r="Y4" s="652"/>
      <c r="Z4" s="652"/>
      <c r="AA4" s="652"/>
      <c r="AB4" s="652"/>
      <c r="AC4" s="652"/>
      <c r="AD4" s="652"/>
      <c r="AE4" s="652"/>
      <c r="AF4" s="652"/>
      <c r="AG4" s="652"/>
      <c r="AH4" s="652"/>
      <c r="AI4" s="652"/>
      <c r="AJ4" s="657" t="s">
        <v>13</v>
      </c>
    </row>
    <row r="5" spans="1:36" s="658" customFormat="1" ht="24" customHeight="1">
      <c r="A5" s="3376" t="s">
        <v>14</v>
      </c>
      <c r="B5" s="3376" t="s">
        <v>132</v>
      </c>
      <c r="C5" s="3376" t="s">
        <v>15</v>
      </c>
      <c r="D5" s="3376" t="s">
        <v>16</v>
      </c>
      <c r="E5" s="3379" t="s">
        <v>2073</v>
      </c>
      <c r="F5" s="3376" t="s">
        <v>2074</v>
      </c>
      <c r="G5" s="3376" t="s">
        <v>18</v>
      </c>
      <c r="H5" s="3376" t="s">
        <v>2075</v>
      </c>
      <c r="I5" s="3382" t="s">
        <v>20</v>
      </c>
      <c r="J5" s="3383"/>
      <c r="K5" s="3386" t="s">
        <v>21</v>
      </c>
      <c r="L5" s="3376" t="s">
        <v>340</v>
      </c>
      <c r="M5" s="3389" t="s">
        <v>23</v>
      </c>
      <c r="N5" s="3389"/>
      <c r="O5" s="3390"/>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s="658" customFormat="1" ht="22.5" customHeight="1">
      <c r="A6" s="3377"/>
      <c r="B6" s="3377"/>
      <c r="C6" s="3377"/>
      <c r="D6" s="3377"/>
      <c r="E6" s="3380"/>
      <c r="F6" s="3377"/>
      <c r="G6" s="3377"/>
      <c r="H6" s="3377"/>
      <c r="I6" s="3384"/>
      <c r="J6" s="3385"/>
      <c r="K6" s="3387"/>
      <c r="L6" s="3377"/>
      <c r="M6" s="3391"/>
      <c r="N6" s="3391"/>
      <c r="O6" s="3392"/>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s="658" customFormat="1" ht="37.5" customHeight="1">
      <c r="A7" s="3378"/>
      <c r="B7" s="3378"/>
      <c r="C7" s="3378"/>
      <c r="D7" s="3378"/>
      <c r="E7" s="3381"/>
      <c r="F7" s="3378"/>
      <c r="G7" s="3378"/>
      <c r="H7" s="3378"/>
      <c r="I7" s="659" t="s">
        <v>2</v>
      </c>
      <c r="J7" s="660" t="s">
        <v>3</v>
      </c>
      <c r="K7" s="3388"/>
      <c r="L7" s="3378"/>
      <c r="M7" s="661" t="s">
        <v>4</v>
      </c>
      <c r="N7" s="662" t="s">
        <v>5</v>
      </c>
      <c r="O7" s="663"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s="658" customFormat="1" ht="15.75">
      <c r="A8" s="664">
        <v>1</v>
      </c>
      <c r="B8" s="664">
        <v>2</v>
      </c>
      <c r="C8" s="665">
        <v>3</v>
      </c>
      <c r="D8" s="665">
        <v>4</v>
      </c>
      <c r="E8" s="666">
        <v>5</v>
      </c>
      <c r="F8" s="666">
        <v>6</v>
      </c>
      <c r="G8" s="666">
        <v>7</v>
      </c>
      <c r="H8" s="667">
        <v>8</v>
      </c>
      <c r="I8" s="665">
        <v>9</v>
      </c>
      <c r="J8" s="666">
        <v>10</v>
      </c>
      <c r="K8" s="665">
        <v>11</v>
      </c>
      <c r="L8" s="665">
        <v>12</v>
      </c>
      <c r="M8" s="665">
        <v>13</v>
      </c>
      <c r="N8" s="665">
        <v>14</v>
      </c>
      <c r="O8" s="665">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658" customFormat="1" ht="15.75">
      <c r="A9" s="668"/>
      <c r="B9" s="668"/>
      <c r="C9" s="669"/>
      <c r="D9" s="668"/>
      <c r="E9" s="668"/>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row>
    <row r="10" spans="1:36" s="673" customFormat="1" ht="15.75">
      <c r="A10" s="670"/>
      <c r="B10" s="670"/>
      <c r="C10" s="671" t="s">
        <v>2076</v>
      </c>
      <c r="D10" s="670"/>
      <c r="E10" s="672"/>
      <c r="F10" s="672"/>
      <c r="G10" s="672"/>
      <c r="H10" s="672"/>
      <c r="I10" s="672"/>
      <c r="J10" s="672"/>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row>
    <row r="11" spans="1:36" s="673" customFormat="1" ht="9.75" customHeight="1">
      <c r="A11" s="670"/>
      <c r="B11" s="670"/>
      <c r="C11" s="674"/>
      <c r="D11" s="670"/>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row>
    <row r="12" spans="1:36" s="673" customFormat="1" ht="78.75">
      <c r="A12" s="675">
        <v>915</v>
      </c>
      <c r="B12" s="676" t="s">
        <v>2077</v>
      </c>
      <c r="C12" s="677" t="s">
        <v>2078</v>
      </c>
      <c r="D12" s="678" t="s">
        <v>51</v>
      </c>
      <c r="E12" s="679" t="s">
        <v>2079</v>
      </c>
      <c r="F12" s="680" t="s">
        <v>30</v>
      </c>
      <c r="G12" s="681">
        <v>33</v>
      </c>
      <c r="H12" s="681">
        <v>19.05</v>
      </c>
      <c r="I12" s="681">
        <v>0</v>
      </c>
      <c r="J12" s="681">
        <v>0</v>
      </c>
      <c r="K12" s="682">
        <v>19.05</v>
      </c>
      <c r="L12" s="682">
        <v>13.95</v>
      </c>
      <c r="M12" s="681">
        <v>0</v>
      </c>
      <c r="N12" s="681">
        <v>13.95</v>
      </c>
      <c r="O12" s="681">
        <v>13.95</v>
      </c>
      <c r="P12" s="681"/>
      <c r="Q12" s="681"/>
      <c r="R12" s="681"/>
      <c r="S12" s="681"/>
      <c r="T12" s="681"/>
      <c r="U12" s="681"/>
      <c r="V12" s="681"/>
      <c r="W12" s="681"/>
      <c r="X12" s="2843">
        <v>0</v>
      </c>
      <c r="Y12" s="2843">
        <v>13.95</v>
      </c>
      <c r="Z12" s="2108">
        <v>13.95</v>
      </c>
      <c r="AA12" s="2844"/>
      <c r="AB12" s="2844"/>
      <c r="AC12" s="2108">
        <v>0</v>
      </c>
      <c r="AD12" s="2108"/>
      <c r="AE12" s="2844"/>
      <c r="AF12" s="2844">
        <v>0</v>
      </c>
      <c r="AG12" s="2108">
        <v>0</v>
      </c>
      <c r="AH12" s="3220" t="s">
        <v>9970</v>
      </c>
      <c r="AI12" s="681"/>
      <c r="AJ12" s="683">
        <v>0</v>
      </c>
    </row>
    <row r="13" spans="1:36" s="673" customFormat="1" ht="47.25">
      <c r="A13" s="139">
        <v>916</v>
      </c>
      <c r="B13" s="676" t="s">
        <v>2080</v>
      </c>
      <c r="C13" s="677" t="s">
        <v>2081</v>
      </c>
      <c r="D13" s="676" t="s">
        <v>2082</v>
      </c>
      <c r="E13" s="676" t="s">
        <v>2083</v>
      </c>
      <c r="F13" s="680" t="s">
        <v>30</v>
      </c>
      <c r="G13" s="681">
        <v>140</v>
      </c>
      <c r="H13" s="681">
        <v>71.489000000000004</v>
      </c>
      <c r="I13" s="681">
        <v>0</v>
      </c>
      <c r="J13" s="681">
        <v>0</v>
      </c>
      <c r="K13" s="682">
        <v>71.489000000000004</v>
      </c>
      <c r="L13" s="682">
        <v>68.510999999999996</v>
      </c>
      <c r="M13" s="681">
        <v>0</v>
      </c>
      <c r="N13" s="681">
        <v>68.510999999999996</v>
      </c>
      <c r="O13" s="681">
        <v>68.510999999999996</v>
      </c>
      <c r="P13" s="681"/>
      <c r="Q13" s="681"/>
      <c r="R13" s="681"/>
      <c r="S13" s="681"/>
      <c r="T13" s="681"/>
      <c r="U13" s="681"/>
      <c r="V13" s="681"/>
      <c r="W13" s="681"/>
      <c r="X13" s="2843">
        <v>0</v>
      </c>
      <c r="Y13" s="2843">
        <v>68.510999999999996</v>
      </c>
      <c r="Z13" s="2108">
        <v>68.510999999999996</v>
      </c>
      <c r="AA13" s="2844"/>
      <c r="AB13" s="2844"/>
      <c r="AC13" s="2108">
        <v>0</v>
      </c>
      <c r="AD13" s="2108"/>
      <c r="AE13" s="2844"/>
      <c r="AF13" s="2844">
        <v>0</v>
      </c>
      <c r="AG13" s="2108">
        <v>0</v>
      </c>
      <c r="AH13" s="3220" t="s">
        <v>9970</v>
      </c>
      <c r="AI13" s="681"/>
      <c r="AJ13" s="683">
        <v>0</v>
      </c>
    </row>
    <row r="14" spans="1:36" s="658" customFormat="1" ht="47.25">
      <c r="A14" s="139">
        <v>917</v>
      </c>
      <c r="B14" s="676" t="s">
        <v>2084</v>
      </c>
      <c r="C14" s="684" t="s">
        <v>2085</v>
      </c>
      <c r="D14" s="685" t="s">
        <v>51</v>
      </c>
      <c r="E14" s="685" t="s">
        <v>2083</v>
      </c>
      <c r="F14" s="680" t="s">
        <v>30</v>
      </c>
      <c r="G14" s="686">
        <v>115</v>
      </c>
      <c r="H14" s="686">
        <v>48.75</v>
      </c>
      <c r="I14" s="686">
        <v>0</v>
      </c>
      <c r="J14" s="686">
        <v>0</v>
      </c>
      <c r="K14" s="687">
        <v>48.75</v>
      </c>
      <c r="L14" s="687">
        <v>66.25</v>
      </c>
      <c r="M14" s="686">
        <v>0</v>
      </c>
      <c r="N14" s="686">
        <v>66.25</v>
      </c>
      <c r="O14" s="686">
        <v>66.25</v>
      </c>
      <c r="P14" s="686"/>
      <c r="Q14" s="686"/>
      <c r="R14" s="686"/>
      <c r="S14" s="686"/>
      <c r="T14" s="686"/>
      <c r="U14" s="686"/>
      <c r="V14" s="686"/>
      <c r="W14" s="686"/>
      <c r="X14" s="2843">
        <v>0</v>
      </c>
      <c r="Y14" s="2843">
        <v>66.25</v>
      </c>
      <c r="Z14" s="2108">
        <v>66.25</v>
      </c>
      <c r="AA14" s="2844"/>
      <c r="AB14" s="2844"/>
      <c r="AC14" s="2108">
        <v>0</v>
      </c>
      <c r="AD14" s="2108"/>
      <c r="AE14" s="2844"/>
      <c r="AF14" s="2844">
        <v>0</v>
      </c>
      <c r="AG14" s="2108">
        <v>0</v>
      </c>
      <c r="AH14" s="3220" t="s">
        <v>9970</v>
      </c>
      <c r="AI14" s="686"/>
      <c r="AJ14" s="688">
        <v>0</v>
      </c>
    </row>
    <row r="15" spans="1:36" s="658" customFormat="1" ht="31.5">
      <c r="A15" s="139">
        <v>918</v>
      </c>
      <c r="B15" s="676" t="s">
        <v>2086</v>
      </c>
      <c r="C15" s="677" t="s">
        <v>2087</v>
      </c>
      <c r="D15" s="689" t="s">
        <v>51</v>
      </c>
      <c r="E15" s="690" t="s">
        <v>2088</v>
      </c>
      <c r="F15" s="680" t="s">
        <v>30</v>
      </c>
      <c r="G15" s="681">
        <v>10.592000000000001</v>
      </c>
      <c r="H15" s="681">
        <v>0</v>
      </c>
      <c r="I15" s="681">
        <v>0</v>
      </c>
      <c r="J15" s="681">
        <v>0</v>
      </c>
      <c r="K15" s="682">
        <v>0</v>
      </c>
      <c r="L15" s="682">
        <v>10.592000000000001</v>
      </c>
      <c r="M15" s="681">
        <v>0</v>
      </c>
      <c r="N15" s="681">
        <v>10.592000000000001</v>
      </c>
      <c r="O15" s="681">
        <v>10.592000000000001</v>
      </c>
      <c r="P15" s="681"/>
      <c r="Q15" s="681"/>
      <c r="R15" s="681"/>
      <c r="S15" s="681"/>
      <c r="T15" s="681"/>
      <c r="U15" s="681"/>
      <c r="V15" s="681"/>
      <c r="W15" s="681"/>
      <c r="X15" s="2843">
        <v>0</v>
      </c>
      <c r="Y15" s="2843">
        <v>10.592000000000001</v>
      </c>
      <c r="Z15" s="2108">
        <v>10.592000000000001</v>
      </c>
      <c r="AA15" s="2844"/>
      <c r="AB15" s="2844"/>
      <c r="AC15" s="2108">
        <v>0</v>
      </c>
      <c r="AD15" s="2108"/>
      <c r="AE15" s="2844"/>
      <c r="AF15" s="2844">
        <v>0</v>
      </c>
      <c r="AG15" s="2108">
        <v>0</v>
      </c>
      <c r="AH15" s="3220" t="s">
        <v>9970</v>
      </c>
      <c r="AI15" s="681"/>
      <c r="AJ15" s="691">
        <v>0</v>
      </c>
    </row>
    <row r="16" spans="1:36" s="658" customFormat="1" ht="47.25">
      <c r="A16" s="139">
        <v>919</v>
      </c>
      <c r="B16" s="676" t="s">
        <v>2089</v>
      </c>
      <c r="C16" s="677" t="s">
        <v>2090</v>
      </c>
      <c r="D16" s="689" t="s">
        <v>28</v>
      </c>
      <c r="E16" s="690" t="s">
        <v>2088</v>
      </c>
      <c r="F16" s="680" t="s">
        <v>47</v>
      </c>
      <c r="G16" s="681">
        <v>44.914000000000001</v>
      </c>
      <c r="H16" s="681">
        <v>0</v>
      </c>
      <c r="I16" s="681">
        <v>0</v>
      </c>
      <c r="J16" s="681">
        <v>0</v>
      </c>
      <c r="K16" s="682">
        <v>0</v>
      </c>
      <c r="L16" s="682">
        <v>44.914000000000001</v>
      </c>
      <c r="M16" s="681">
        <v>25</v>
      </c>
      <c r="N16" s="681">
        <v>0</v>
      </c>
      <c r="O16" s="681">
        <v>25</v>
      </c>
      <c r="P16" s="681"/>
      <c r="Q16" s="681"/>
      <c r="R16" s="681"/>
      <c r="S16" s="681"/>
      <c r="T16" s="681"/>
      <c r="U16" s="681"/>
      <c r="V16" s="681"/>
      <c r="W16" s="681"/>
      <c r="X16" s="2843">
        <v>25</v>
      </c>
      <c r="Y16" s="2843">
        <v>0</v>
      </c>
      <c r="Z16" s="2108">
        <v>25</v>
      </c>
      <c r="AA16" s="2844"/>
      <c r="AB16" s="2844"/>
      <c r="AC16" s="2108">
        <v>0</v>
      </c>
      <c r="AD16" s="2108"/>
      <c r="AE16" s="2844"/>
      <c r="AF16" s="2844">
        <v>0</v>
      </c>
      <c r="AG16" s="2108">
        <v>0</v>
      </c>
      <c r="AH16" s="681" t="s">
        <v>42</v>
      </c>
      <c r="AI16" s="681"/>
      <c r="AJ16" s="691">
        <v>0</v>
      </c>
    </row>
    <row r="17" spans="1:36" s="658" customFormat="1" ht="47.25">
      <c r="A17" s="139">
        <v>920</v>
      </c>
      <c r="B17" s="676" t="s">
        <v>2091</v>
      </c>
      <c r="C17" s="677" t="s">
        <v>2092</v>
      </c>
      <c r="D17" s="689" t="s">
        <v>384</v>
      </c>
      <c r="E17" s="690" t="s">
        <v>2088</v>
      </c>
      <c r="F17" s="680" t="s">
        <v>47</v>
      </c>
      <c r="G17" s="681">
        <v>54.621000000000002</v>
      </c>
      <c r="H17" s="681">
        <v>0</v>
      </c>
      <c r="I17" s="681">
        <v>0</v>
      </c>
      <c r="J17" s="681">
        <v>0</v>
      </c>
      <c r="K17" s="682">
        <v>0</v>
      </c>
      <c r="L17" s="682">
        <v>54.621000000000002</v>
      </c>
      <c r="M17" s="681">
        <v>30</v>
      </c>
      <c r="N17" s="681">
        <v>0</v>
      </c>
      <c r="O17" s="681">
        <v>30</v>
      </c>
      <c r="P17" s="681"/>
      <c r="Q17" s="681"/>
      <c r="R17" s="681"/>
      <c r="S17" s="681"/>
      <c r="T17" s="681"/>
      <c r="U17" s="681"/>
      <c r="V17" s="681"/>
      <c r="W17" s="681"/>
      <c r="X17" s="2843">
        <v>30</v>
      </c>
      <c r="Y17" s="2843">
        <v>0</v>
      </c>
      <c r="Z17" s="2108">
        <v>30</v>
      </c>
      <c r="AA17" s="2844"/>
      <c r="AB17" s="2844"/>
      <c r="AC17" s="2108">
        <v>0</v>
      </c>
      <c r="AD17" s="2108"/>
      <c r="AE17" s="2844"/>
      <c r="AF17" s="2844">
        <v>0</v>
      </c>
      <c r="AG17" s="2108">
        <v>0</v>
      </c>
      <c r="AH17" s="681" t="s">
        <v>42</v>
      </c>
      <c r="AI17" s="681"/>
      <c r="AJ17" s="691">
        <v>0</v>
      </c>
    </row>
    <row r="18" spans="1:36" s="658" customFormat="1" ht="15.75">
      <c r="A18" s="139"/>
      <c r="B18" s="676"/>
      <c r="C18" s="677"/>
      <c r="D18" s="689"/>
      <c r="E18" s="690"/>
      <c r="F18" s="680"/>
      <c r="G18" s="681"/>
      <c r="H18" s="681"/>
      <c r="I18" s="681"/>
      <c r="J18" s="681"/>
      <c r="K18" s="682"/>
      <c r="L18" s="682"/>
      <c r="M18" s="681"/>
      <c r="N18" s="681"/>
      <c r="O18" s="681"/>
      <c r="P18" s="681"/>
      <c r="Q18" s="681"/>
      <c r="R18" s="681"/>
      <c r="S18" s="681"/>
      <c r="T18" s="681"/>
      <c r="U18" s="681"/>
      <c r="V18" s="681"/>
      <c r="W18" s="681"/>
      <c r="X18" s="2843"/>
      <c r="Y18" s="2843"/>
      <c r="Z18" s="2108"/>
      <c r="AA18" s="2844"/>
      <c r="AB18" s="2844"/>
      <c r="AC18" s="2108"/>
      <c r="AD18" s="2108"/>
      <c r="AE18" s="2844"/>
      <c r="AF18" s="2844"/>
      <c r="AG18" s="2108"/>
      <c r="AH18" s="681"/>
      <c r="AI18" s="681"/>
      <c r="AJ18" s="691"/>
    </row>
    <row r="19" spans="1:36" s="658" customFormat="1" ht="16.5" thickBot="1">
      <c r="A19" s="668"/>
      <c r="B19" s="668"/>
      <c r="C19" s="692" t="s">
        <v>2093</v>
      </c>
      <c r="D19" s="693"/>
      <c r="E19" s="694"/>
      <c r="F19" s="694"/>
      <c r="G19" s="695">
        <v>398.12699999999995</v>
      </c>
      <c r="H19" s="695">
        <v>139.28899999999999</v>
      </c>
      <c r="I19" s="695">
        <v>0</v>
      </c>
      <c r="J19" s="695">
        <v>0</v>
      </c>
      <c r="K19" s="695">
        <v>139.28899999999999</v>
      </c>
      <c r="L19" s="695">
        <v>258.83800000000002</v>
      </c>
      <c r="M19" s="695">
        <v>55</v>
      </c>
      <c r="N19" s="695">
        <v>159.30300000000003</v>
      </c>
      <c r="O19" s="695">
        <v>214.30300000000003</v>
      </c>
      <c r="P19" s="695">
        <v>0</v>
      </c>
      <c r="Q19" s="695">
        <v>0</v>
      </c>
      <c r="R19" s="695">
        <v>0</v>
      </c>
      <c r="S19" s="695">
        <v>0</v>
      </c>
      <c r="T19" s="695">
        <v>0</v>
      </c>
      <c r="U19" s="695">
        <v>0</v>
      </c>
      <c r="V19" s="695">
        <v>0</v>
      </c>
      <c r="W19" s="695">
        <v>0</v>
      </c>
      <c r="X19" s="695">
        <v>55</v>
      </c>
      <c r="Y19" s="695">
        <v>159.30300000000003</v>
      </c>
      <c r="Z19" s="695">
        <v>214.30300000000003</v>
      </c>
      <c r="AA19" s="695">
        <v>0</v>
      </c>
      <c r="AB19" s="695">
        <v>0</v>
      </c>
      <c r="AC19" s="695">
        <v>0</v>
      </c>
      <c r="AD19" s="695">
        <v>0</v>
      </c>
      <c r="AE19" s="695">
        <v>0</v>
      </c>
      <c r="AF19" s="695">
        <v>0</v>
      </c>
      <c r="AG19" s="695">
        <v>0</v>
      </c>
      <c r="AH19" s="695"/>
      <c r="AI19" s="695"/>
      <c r="AJ19" s="695">
        <v>0</v>
      </c>
    </row>
    <row r="20" spans="1:36" s="658" customFormat="1" ht="15.75">
      <c r="A20" s="668"/>
      <c r="B20" s="668"/>
      <c r="C20" s="696"/>
      <c r="D20" s="668"/>
      <c r="E20" s="697"/>
      <c r="F20" s="697"/>
      <c r="G20" s="698"/>
      <c r="H20" s="698"/>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row>
    <row r="21" spans="1:36" s="658" customFormat="1" ht="15.75">
      <c r="A21" s="668"/>
      <c r="B21" s="668"/>
      <c r="C21" s="671" t="s">
        <v>2094</v>
      </c>
      <c r="D21" s="668"/>
      <c r="E21" s="697"/>
      <c r="F21" s="697"/>
      <c r="G21" s="698"/>
      <c r="H21" s="698"/>
      <c r="I21" s="698"/>
      <c r="J21" s="698"/>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row>
    <row r="22" spans="1:36" s="658" customFormat="1" ht="31.5">
      <c r="A22" s="139">
        <v>921</v>
      </c>
      <c r="B22" s="676" t="s">
        <v>2095</v>
      </c>
      <c r="C22" s="677" t="s">
        <v>2096</v>
      </c>
      <c r="D22" s="689" t="s">
        <v>88</v>
      </c>
      <c r="E22" s="690" t="s">
        <v>42</v>
      </c>
      <c r="F22" s="680" t="s">
        <v>30</v>
      </c>
      <c r="G22" s="681">
        <v>100</v>
      </c>
      <c r="H22" s="681">
        <v>0</v>
      </c>
      <c r="I22" s="681">
        <v>0</v>
      </c>
      <c r="J22" s="681">
        <v>0</v>
      </c>
      <c r="K22" s="682">
        <v>0</v>
      </c>
      <c r="L22" s="682">
        <v>100</v>
      </c>
      <c r="M22" s="681">
        <v>50</v>
      </c>
      <c r="N22" s="681">
        <v>0</v>
      </c>
      <c r="O22" s="681">
        <v>50</v>
      </c>
      <c r="P22" s="681"/>
      <c r="Q22" s="681"/>
      <c r="R22" s="681"/>
      <c r="S22" s="681"/>
      <c r="T22" s="681"/>
      <c r="U22" s="681"/>
      <c r="V22" s="681"/>
      <c r="W22" s="681"/>
      <c r="X22" s="2843">
        <v>50</v>
      </c>
      <c r="Y22" s="2843">
        <v>0</v>
      </c>
      <c r="Z22" s="2108">
        <v>50</v>
      </c>
      <c r="AA22" s="2844"/>
      <c r="AB22" s="2844"/>
      <c r="AC22" s="2108">
        <v>0</v>
      </c>
      <c r="AD22" s="2108"/>
      <c r="AE22" s="2844"/>
      <c r="AF22" s="2844">
        <v>0</v>
      </c>
      <c r="AG22" s="2108">
        <v>0</v>
      </c>
      <c r="AH22" s="681"/>
      <c r="AI22" s="681"/>
      <c r="AJ22" s="691">
        <v>0</v>
      </c>
    </row>
    <row r="23" spans="1:36" s="658" customFormat="1" ht="31.5">
      <c r="A23" s="139">
        <v>922</v>
      </c>
      <c r="B23" s="676" t="s">
        <v>2097</v>
      </c>
      <c r="C23" s="677" t="s">
        <v>2098</v>
      </c>
      <c r="D23" s="689" t="s">
        <v>88</v>
      </c>
      <c r="E23" s="690" t="s">
        <v>42</v>
      </c>
      <c r="F23" s="680" t="s">
        <v>30</v>
      </c>
      <c r="G23" s="681">
        <v>100</v>
      </c>
      <c r="H23" s="681">
        <v>0</v>
      </c>
      <c r="I23" s="681">
        <v>0</v>
      </c>
      <c r="J23" s="681">
        <v>0</v>
      </c>
      <c r="K23" s="682">
        <v>0</v>
      </c>
      <c r="L23" s="682">
        <v>100</v>
      </c>
      <c r="M23" s="681">
        <v>50</v>
      </c>
      <c r="N23" s="681">
        <v>0</v>
      </c>
      <c r="O23" s="681">
        <v>50</v>
      </c>
      <c r="P23" s="681"/>
      <c r="Q23" s="681"/>
      <c r="R23" s="681"/>
      <c r="S23" s="681"/>
      <c r="T23" s="681"/>
      <c r="U23" s="681"/>
      <c r="V23" s="681"/>
      <c r="W23" s="681"/>
      <c r="X23" s="2843">
        <v>50</v>
      </c>
      <c r="Y23" s="2843">
        <v>0</v>
      </c>
      <c r="Z23" s="2108">
        <v>50</v>
      </c>
      <c r="AA23" s="2844"/>
      <c r="AB23" s="2844"/>
      <c r="AC23" s="2108">
        <v>0</v>
      </c>
      <c r="AD23" s="2108"/>
      <c r="AE23" s="2844"/>
      <c r="AF23" s="2844">
        <v>0</v>
      </c>
      <c r="AG23" s="2108">
        <v>0</v>
      </c>
      <c r="AH23" s="681"/>
      <c r="AI23" s="681"/>
      <c r="AJ23" s="691">
        <v>0</v>
      </c>
    </row>
    <row r="24" spans="1:36" s="701" customFormat="1" ht="47.25">
      <c r="A24" s="139">
        <v>923</v>
      </c>
      <c r="B24" s="699" t="s">
        <v>2099</v>
      </c>
      <c r="C24" s="684" t="s">
        <v>2100</v>
      </c>
      <c r="D24" s="685" t="s">
        <v>2101</v>
      </c>
      <c r="E24" s="690" t="s">
        <v>42</v>
      </c>
      <c r="F24" s="700" t="s">
        <v>47</v>
      </c>
      <c r="G24" s="681">
        <v>200</v>
      </c>
      <c r="H24" s="681">
        <v>0</v>
      </c>
      <c r="I24" s="681">
        <v>0</v>
      </c>
      <c r="J24" s="681">
        <v>0</v>
      </c>
      <c r="K24" s="682">
        <v>0</v>
      </c>
      <c r="L24" s="682">
        <v>200</v>
      </c>
      <c r="M24" s="681">
        <v>0</v>
      </c>
      <c r="N24" s="681">
        <v>100</v>
      </c>
      <c r="O24" s="681">
        <v>100</v>
      </c>
      <c r="P24" s="681"/>
      <c r="Q24" s="681"/>
      <c r="R24" s="681"/>
      <c r="S24" s="681"/>
      <c r="T24" s="681"/>
      <c r="U24" s="681"/>
      <c r="V24" s="681"/>
      <c r="W24" s="681"/>
      <c r="X24" s="2843">
        <v>0</v>
      </c>
      <c r="Y24" s="2843">
        <v>100</v>
      </c>
      <c r="Z24" s="2108">
        <v>100</v>
      </c>
      <c r="AA24" s="2844"/>
      <c r="AB24" s="2844"/>
      <c r="AC24" s="2108">
        <v>0</v>
      </c>
      <c r="AD24" s="2108"/>
      <c r="AE24" s="2844"/>
      <c r="AF24" s="2844">
        <v>0</v>
      </c>
      <c r="AG24" s="2108">
        <v>0</v>
      </c>
      <c r="AH24" s="681"/>
      <c r="AI24" s="681"/>
      <c r="AJ24" s="691">
        <v>0</v>
      </c>
    </row>
    <row r="25" spans="1:36" s="701" customFormat="1" ht="31.5">
      <c r="A25" s="139">
        <v>924</v>
      </c>
      <c r="B25" s="699" t="s">
        <v>2102</v>
      </c>
      <c r="C25" s="702" t="s">
        <v>2103</v>
      </c>
      <c r="D25" s="703" t="s">
        <v>51</v>
      </c>
      <c r="E25" s="690" t="s">
        <v>42</v>
      </c>
      <c r="F25" s="704" t="s">
        <v>30</v>
      </c>
      <c r="G25" s="681">
        <v>15</v>
      </c>
      <c r="H25" s="681">
        <v>0</v>
      </c>
      <c r="I25" s="681">
        <v>0</v>
      </c>
      <c r="J25" s="681">
        <v>0</v>
      </c>
      <c r="K25" s="682">
        <v>0</v>
      </c>
      <c r="L25" s="682">
        <v>15</v>
      </c>
      <c r="M25" s="681">
        <v>0</v>
      </c>
      <c r="N25" s="681">
        <v>15</v>
      </c>
      <c r="O25" s="681">
        <v>15</v>
      </c>
      <c r="P25" s="681"/>
      <c r="Q25" s="681"/>
      <c r="R25" s="681"/>
      <c r="S25" s="681"/>
      <c r="T25" s="681"/>
      <c r="U25" s="681"/>
      <c r="V25" s="681"/>
      <c r="W25" s="681"/>
      <c r="X25" s="2843">
        <v>0</v>
      </c>
      <c r="Y25" s="2843">
        <v>15</v>
      </c>
      <c r="Z25" s="2108">
        <v>15</v>
      </c>
      <c r="AA25" s="2844"/>
      <c r="AB25" s="2844"/>
      <c r="AC25" s="2108">
        <v>0</v>
      </c>
      <c r="AD25" s="2108"/>
      <c r="AE25" s="2844"/>
      <c r="AF25" s="2844">
        <v>0</v>
      </c>
      <c r="AG25" s="2108">
        <v>0</v>
      </c>
      <c r="AH25" s="681"/>
      <c r="AI25" s="681"/>
      <c r="AJ25" s="691">
        <v>0</v>
      </c>
    </row>
    <row r="26" spans="1:36" s="701" customFormat="1" ht="31.5">
      <c r="A26" s="139">
        <v>925</v>
      </c>
      <c r="B26" s="699" t="s">
        <v>2104</v>
      </c>
      <c r="C26" s="684" t="s">
        <v>2105</v>
      </c>
      <c r="D26" s="703" t="s">
        <v>51</v>
      </c>
      <c r="E26" s="690" t="s">
        <v>42</v>
      </c>
      <c r="F26" s="700" t="s">
        <v>47</v>
      </c>
      <c r="G26" s="681">
        <v>150</v>
      </c>
      <c r="H26" s="681">
        <v>0</v>
      </c>
      <c r="I26" s="681">
        <v>0</v>
      </c>
      <c r="J26" s="681">
        <v>0</v>
      </c>
      <c r="K26" s="682">
        <v>0</v>
      </c>
      <c r="L26" s="682">
        <v>150</v>
      </c>
      <c r="M26" s="681">
        <v>0</v>
      </c>
      <c r="N26" s="681">
        <v>75</v>
      </c>
      <c r="O26" s="681">
        <v>75</v>
      </c>
      <c r="P26" s="681"/>
      <c r="Q26" s="681"/>
      <c r="R26" s="681"/>
      <c r="S26" s="681"/>
      <c r="T26" s="681"/>
      <c r="U26" s="681"/>
      <c r="V26" s="681"/>
      <c r="W26" s="681"/>
      <c r="X26" s="2843">
        <v>0</v>
      </c>
      <c r="Y26" s="2843">
        <v>75</v>
      </c>
      <c r="Z26" s="2108">
        <v>75</v>
      </c>
      <c r="AA26" s="2844"/>
      <c r="AB26" s="2844"/>
      <c r="AC26" s="2108">
        <v>0</v>
      </c>
      <c r="AD26" s="2108"/>
      <c r="AE26" s="2844"/>
      <c r="AF26" s="2844">
        <v>0</v>
      </c>
      <c r="AG26" s="2108">
        <v>0</v>
      </c>
      <c r="AH26" s="681"/>
      <c r="AI26" s="681"/>
      <c r="AJ26" s="691">
        <v>0</v>
      </c>
    </row>
    <row r="27" spans="1:36" s="701" customFormat="1" ht="15.75">
      <c r="A27" s="139"/>
      <c r="B27" s="699"/>
      <c r="C27" s="684"/>
      <c r="D27" s="703"/>
      <c r="E27" s="690"/>
      <c r="F27" s="700"/>
      <c r="G27" s="681"/>
      <c r="H27" s="681"/>
      <c r="I27" s="681"/>
      <c r="J27" s="681"/>
      <c r="K27" s="682"/>
      <c r="L27" s="682"/>
      <c r="M27" s="681"/>
      <c r="N27" s="681"/>
      <c r="O27" s="681"/>
      <c r="P27" s="681"/>
      <c r="Q27" s="681"/>
      <c r="R27" s="681"/>
      <c r="S27" s="681"/>
      <c r="T27" s="681"/>
      <c r="U27" s="681"/>
      <c r="V27" s="681"/>
      <c r="W27" s="681"/>
      <c r="X27" s="2843"/>
      <c r="Y27" s="2843"/>
      <c r="Z27" s="2108"/>
      <c r="AA27" s="2844"/>
      <c r="AB27" s="2844"/>
      <c r="AC27" s="2108"/>
      <c r="AD27" s="2108"/>
      <c r="AE27" s="2844"/>
      <c r="AF27" s="2844"/>
      <c r="AG27" s="2108"/>
      <c r="AH27" s="681"/>
      <c r="AI27" s="681"/>
      <c r="AJ27" s="691"/>
    </row>
    <row r="28" spans="1:36" s="658" customFormat="1" ht="18.75" customHeight="1">
      <c r="A28" s="676"/>
      <c r="B28" s="676"/>
      <c r="C28" s="705" t="s">
        <v>2106</v>
      </c>
      <c r="D28" s="706"/>
      <c r="E28" s="707"/>
      <c r="F28" s="707"/>
      <c r="G28" s="708">
        <v>565</v>
      </c>
      <c r="H28" s="708">
        <v>0</v>
      </c>
      <c r="I28" s="708">
        <v>0</v>
      </c>
      <c r="J28" s="708">
        <v>0</v>
      </c>
      <c r="K28" s="708">
        <v>0</v>
      </c>
      <c r="L28" s="708">
        <v>565</v>
      </c>
      <c r="M28" s="708">
        <v>100</v>
      </c>
      <c r="N28" s="708">
        <v>190</v>
      </c>
      <c r="O28" s="708">
        <v>290</v>
      </c>
      <c r="P28" s="708">
        <v>0</v>
      </c>
      <c r="Q28" s="708">
        <v>0</v>
      </c>
      <c r="R28" s="708">
        <v>0</v>
      </c>
      <c r="S28" s="708">
        <v>0</v>
      </c>
      <c r="T28" s="708">
        <v>0</v>
      </c>
      <c r="U28" s="708">
        <v>0</v>
      </c>
      <c r="V28" s="708">
        <v>0</v>
      </c>
      <c r="W28" s="708">
        <v>0</v>
      </c>
      <c r="X28" s="708">
        <v>100</v>
      </c>
      <c r="Y28" s="708">
        <v>190</v>
      </c>
      <c r="Z28" s="708">
        <v>290</v>
      </c>
      <c r="AA28" s="708">
        <v>0</v>
      </c>
      <c r="AB28" s="708">
        <v>0</v>
      </c>
      <c r="AC28" s="708">
        <v>0</v>
      </c>
      <c r="AD28" s="708">
        <v>0</v>
      </c>
      <c r="AE28" s="708">
        <v>0</v>
      </c>
      <c r="AF28" s="708">
        <v>0</v>
      </c>
      <c r="AG28" s="708">
        <v>0</v>
      </c>
      <c r="AH28" s="708"/>
      <c r="AI28" s="708"/>
      <c r="AJ28" s="708">
        <v>0</v>
      </c>
    </row>
    <row r="29" spans="1:36" s="658" customFormat="1" ht="17.25" customHeight="1" thickBot="1">
      <c r="A29" s="676"/>
      <c r="B29" s="676"/>
      <c r="C29" s="692" t="s">
        <v>2107</v>
      </c>
      <c r="D29" s="693"/>
      <c r="E29" s="694"/>
      <c r="F29" s="694"/>
      <c r="G29" s="695">
        <v>963.12699999999995</v>
      </c>
      <c r="H29" s="695">
        <v>139.28899999999999</v>
      </c>
      <c r="I29" s="695">
        <v>0</v>
      </c>
      <c r="J29" s="695">
        <v>0</v>
      </c>
      <c r="K29" s="695">
        <v>139.28899999999999</v>
      </c>
      <c r="L29" s="695">
        <v>823.83799999999997</v>
      </c>
      <c r="M29" s="695">
        <v>155</v>
      </c>
      <c r="N29" s="695">
        <v>349.303</v>
      </c>
      <c r="O29" s="695">
        <v>504.303</v>
      </c>
      <c r="P29" s="695">
        <v>0</v>
      </c>
      <c r="Q29" s="695">
        <v>0</v>
      </c>
      <c r="R29" s="695">
        <v>0</v>
      </c>
      <c r="S29" s="695">
        <v>0</v>
      </c>
      <c r="T29" s="695">
        <v>0</v>
      </c>
      <c r="U29" s="695">
        <v>0</v>
      </c>
      <c r="V29" s="695">
        <v>0</v>
      </c>
      <c r="W29" s="695">
        <v>0</v>
      </c>
      <c r="X29" s="695">
        <v>155</v>
      </c>
      <c r="Y29" s="695">
        <v>349.303</v>
      </c>
      <c r="Z29" s="695">
        <v>504.303</v>
      </c>
      <c r="AA29" s="695">
        <v>0</v>
      </c>
      <c r="AB29" s="695">
        <v>0</v>
      </c>
      <c r="AC29" s="695">
        <v>0</v>
      </c>
      <c r="AD29" s="695">
        <v>0</v>
      </c>
      <c r="AE29" s="695">
        <v>0</v>
      </c>
      <c r="AF29" s="695">
        <v>0</v>
      </c>
      <c r="AG29" s="695">
        <v>0</v>
      </c>
      <c r="AH29" s="695"/>
      <c r="AI29" s="695"/>
      <c r="AJ29" s="695">
        <v>0</v>
      </c>
    </row>
    <row r="30" spans="1:36" s="658" customFormat="1" ht="9.75" customHeight="1">
      <c r="A30" s="676"/>
      <c r="B30" s="676"/>
      <c r="C30" s="696"/>
      <c r="D30" s="668"/>
      <c r="E30" s="697"/>
      <c r="F30" s="697"/>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row>
    <row r="31" spans="1:36" s="658" customFormat="1" ht="15.75">
      <c r="A31" s="676"/>
      <c r="B31" s="676"/>
      <c r="C31" s="709" t="s">
        <v>2108</v>
      </c>
      <c r="D31" s="668"/>
      <c r="E31" s="697"/>
      <c r="F31" s="697"/>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row>
    <row r="32" spans="1:36" s="658" customFormat="1" ht="9" customHeight="1">
      <c r="A32" s="676"/>
      <c r="B32" s="676"/>
      <c r="C32" s="709"/>
      <c r="D32" s="668"/>
      <c r="E32" s="697"/>
      <c r="F32" s="697"/>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row>
    <row r="33" spans="1:36" s="658" customFormat="1" ht="49.5" customHeight="1">
      <c r="A33" s="139">
        <v>926</v>
      </c>
      <c r="B33" s="676" t="s">
        <v>2109</v>
      </c>
      <c r="C33" s="710" t="s">
        <v>2110</v>
      </c>
      <c r="D33" s="711" t="s">
        <v>2015</v>
      </c>
      <c r="E33" s="712" t="s">
        <v>2111</v>
      </c>
      <c r="F33" s="713" t="s">
        <v>47</v>
      </c>
      <c r="G33" s="714">
        <v>659.95699999999999</v>
      </c>
      <c r="H33" s="714">
        <v>0</v>
      </c>
      <c r="I33" s="715">
        <v>0</v>
      </c>
      <c r="J33" s="714">
        <v>0</v>
      </c>
      <c r="K33" s="714">
        <v>0</v>
      </c>
      <c r="L33" s="714">
        <v>659.95699999999999</v>
      </c>
      <c r="M33" s="715">
        <v>189.37200000000001</v>
      </c>
      <c r="N33" s="714">
        <v>3.6280000000000001</v>
      </c>
      <c r="O33" s="714">
        <v>193</v>
      </c>
      <c r="P33" s="714"/>
      <c r="Q33" s="714"/>
      <c r="R33" s="714"/>
      <c r="S33" s="714"/>
      <c r="T33" s="714"/>
      <c r="U33" s="714"/>
      <c r="V33" s="714"/>
      <c r="W33" s="714"/>
      <c r="X33" s="2843">
        <v>189.37200000000001</v>
      </c>
      <c r="Y33" s="2843">
        <v>3.6280000000000001</v>
      </c>
      <c r="Z33" s="2108">
        <v>193</v>
      </c>
      <c r="AA33" s="2844"/>
      <c r="AB33" s="2844"/>
      <c r="AC33" s="2108">
        <v>0</v>
      </c>
      <c r="AD33" s="2108"/>
      <c r="AE33" s="2844"/>
      <c r="AF33" s="2844">
        <v>0</v>
      </c>
      <c r="AG33" s="2108">
        <v>0</v>
      </c>
      <c r="AH33" s="681" t="s">
        <v>42</v>
      </c>
      <c r="AI33" s="714"/>
      <c r="AJ33" s="715">
        <v>0</v>
      </c>
    </row>
    <row r="34" spans="1:36" s="658" customFormat="1" ht="63">
      <c r="A34" s="139">
        <v>927</v>
      </c>
      <c r="B34" s="676" t="s">
        <v>2112</v>
      </c>
      <c r="C34" s="716" t="s">
        <v>2113</v>
      </c>
      <c r="D34" s="676" t="s">
        <v>2114</v>
      </c>
      <c r="E34" s="690" t="s">
        <v>1021</v>
      </c>
      <c r="F34" s="680" t="s">
        <v>47</v>
      </c>
      <c r="G34" s="681">
        <v>496.05099999999999</v>
      </c>
      <c r="H34" s="681">
        <v>0</v>
      </c>
      <c r="I34" s="681">
        <v>56.924999999999997</v>
      </c>
      <c r="J34" s="681">
        <v>0</v>
      </c>
      <c r="K34" s="682">
        <v>56.924999999999997</v>
      </c>
      <c r="L34" s="682">
        <v>439.12599999999998</v>
      </c>
      <c r="M34" s="681">
        <v>130</v>
      </c>
      <c r="N34" s="681">
        <v>1</v>
      </c>
      <c r="O34" s="681">
        <v>131</v>
      </c>
      <c r="P34" s="681"/>
      <c r="Q34" s="681"/>
      <c r="R34" s="681"/>
      <c r="S34" s="681"/>
      <c r="T34" s="681"/>
      <c r="U34" s="681"/>
      <c r="V34" s="681"/>
      <c r="W34" s="681"/>
      <c r="X34" s="2843">
        <v>130</v>
      </c>
      <c r="Y34" s="2843">
        <v>1</v>
      </c>
      <c r="Z34" s="2108">
        <v>131</v>
      </c>
      <c r="AA34" s="2844">
        <v>32.174999999999997</v>
      </c>
      <c r="AB34" s="2844"/>
      <c r="AC34" s="2108">
        <v>32.174999999999997</v>
      </c>
      <c r="AD34" s="2108">
        <v>0.32500000000000001</v>
      </c>
      <c r="AE34" s="2844"/>
      <c r="AF34" s="2844">
        <v>0</v>
      </c>
      <c r="AG34" s="2108">
        <v>0</v>
      </c>
      <c r="AH34" s="681" t="s">
        <v>9956</v>
      </c>
      <c r="AI34" s="681" t="s">
        <v>9941</v>
      </c>
      <c r="AJ34" s="691">
        <v>0</v>
      </c>
    </row>
    <row r="35" spans="1:36" s="658" customFormat="1" ht="15.75">
      <c r="A35" s="139"/>
      <c r="B35" s="676"/>
      <c r="C35" s="716"/>
      <c r="D35" s="676"/>
      <c r="E35" s="690"/>
      <c r="F35" s="680"/>
      <c r="G35" s="681"/>
      <c r="H35" s="681"/>
      <c r="I35" s="681"/>
      <c r="J35" s="681"/>
      <c r="K35" s="682"/>
      <c r="L35" s="682"/>
      <c r="M35" s="681"/>
      <c r="N35" s="681"/>
      <c r="O35" s="681"/>
      <c r="P35" s="681"/>
      <c r="Q35" s="681"/>
      <c r="R35" s="681"/>
      <c r="S35" s="681"/>
      <c r="T35" s="681"/>
      <c r="U35" s="681"/>
      <c r="V35" s="681"/>
      <c r="W35" s="681"/>
      <c r="X35" s="2843"/>
      <c r="Y35" s="2843"/>
      <c r="Z35" s="2108"/>
      <c r="AA35" s="2844"/>
      <c r="AB35" s="2844"/>
      <c r="AC35" s="2108"/>
      <c r="AD35" s="2108"/>
      <c r="AE35" s="2844"/>
      <c r="AF35" s="2844"/>
      <c r="AG35" s="2108"/>
      <c r="AH35" s="681"/>
      <c r="AI35" s="681"/>
      <c r="AJ35" s="691"/>
    </row>
    <row r="36" spans="1:36" s="722" customFormat="1" ht="15.75">
      <c r="A36" s="717"/>
      <c r="B36" s="717"/>
      <c r="C36" s="718" t="s">
        <v>2115</v>
      </c>
      <c r="D36" s="719"/>
      <c r="E36" s="720"/>
      <c r="F36" s="719"/>
      <c r="G36" s="721">
        <v>1156.008</v>
      </c>
      <c r="H36" s="721">
        <v>0</v>
      </c>
      <c r="I36" s="721">
        <v>56.924999999999997</v>
      </c>
      <c r="J36" s="721">
        <v>0</v>
      </c>
      <c r="K36" s="721">
        <v>56.924999999999997</v>
      </c>
      <c r="L36" s="721">
        <v>1099.0830000000001</v>
      </c>
      <c r="M36" s="721">
        <v>319.37200000000001</v>
      </c>
      <c r="N36" s="721">
        <v>4.6280000000000001</v>
      </c>
      <c r="O36" s="721">
        <v>324</v>
      </c>
      <c r="P36" s="721">
        <v>0</v>
      </c>
      <c r="Q36" s="721">
        <v>0</v>
      </c>
      <c r="R36" s="721">
        <v>0</v>
      </c>
      <c r="S36" s="721">
        <v>0</v>
      </c>
      <c r="T36" s="721">
        <v>0</v>
      </c>
      <c r="U36" s="721">
        <v>0</v>
      </c>
      <c r="V36" s="721">
        <v>0</v>
      </c>
      <c r="W36" s="721">
        <v>0</v>
      </c>
      <c r="X36" s="721">
        <v>319.37200000000001</v>
      </c>
      <c r="Y36" s="721">
        <v>4.6280000000000001</v>
      </c>
      <c r="Z36" s="721">
        <v>324</v>
      </c>
      <c r="AA36" s="721">
        <v>32.174999999999997</v>
      </c>
      <c r="AB36" s="721">
        <v>0</v>
      </c>
      <c r="AC36" s="721">
        <v>32.174999999999997</v>
      </c>
      <c r="AD36" s="721">
        <v>0.32500000000000001</v>
      </c>
      <c r="AE36" s="721">
        <v>0</v>
      </c>
      <c r="AF36" s="721">
        <v>0</v>
      </c>
      <c r="AG36" s="721">
        <v>0</v>
      </c>
      <c r="AH36" s="721"/>
      <c r="AI36" s="721"/>
      <c r="AJ36" s="721">
        <v>0</v>
      </c>
    </row>
    <row r="37" spans="1:36" s="658" customFormat="1" ht="9.75" customHeight="1">
      <c r="A37" s="679"/>
      <c r="B37" s="679"/>
      <c r="C37" s="723"/>
      <c r="D37" s="676"/>
      <c r="E37" s="724"/>
      <c r="F37" s="676"/>
      <c r="G37" s="682"/>
      <c r="H37" s="682"/>
      <c r="I37" s="682"/>
      <c r="J37" s="682"/>
      <c r="K37" s="682"/>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row>
    <row r="38" spans="1:36" s="658" customFormat="1" ht="15.75">
      <c r="A38" s="679"/>
      <c r="B38" s="679"/>
      <c r="C38" s="709" t="s">
        <v>2116</v>
      </c>
      <c r="D38" s="676"/>
      <c r="E38" s="724"/>
      <c r="F38" s="676"/>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row>
    <row r="39" spans="1:36" s="658" customFormat="1" ht="36" customHeight="1">
      <c r="A39" s="139">
        <v>928</v>
      </c>
      <c r="B39" s="676" t="s">
        <v>2117</v>
      </c>
      <c r="C39" s="710" t="s">
        <v>2118</v>
      </c>
      <c r="D39" s="711" t="s">
        <v>88</v>
      </c>
      <c r="E39" s="712" t="s">
        <v>42</v>
      </c>
      <c r="F39" s="713" t="s">
        <v>47</v>
      </c>
      <c r="G39" s="714">
        <v>430.61200000000002</v>
      </c>
      <c r="H39" s="714">
        <v>0</v>
      </c>
      <c r="I39" s="715">
        <v>0</v>
      </c>
      <c r="J39" s="714">
        <v>0</v>
      </c>
      <c r="K39" s="714">
        <v>0</v>
      </c>
      <c r="L39" s="714">
        <v>430.61200000000002</v>
      </c>
      <c r="M39" s="715">
        <v>100</v>
      </c>
      <c r="N39" s="714">
        <v>5</v>
      </c>
      <c r="O39" s="714">
        <v>105</v>
      </c>
      <c r="P39" s="714"/>
      <c r="Q39" s="714"/>
      <c r="R39" s="714"/>
      <c r="S39" s="714"/>
      <c r="T39" s="714"/>
      <c r="U39" s="714"/>
      <c r="V39" s="714"/>
      <c r="W39" s="714"/>
      <c r="X39" s="2843">
        <v>100</v>
      </c>
      <c r="Y39" s="2843">
        <v>5</v>
      </c>
      <c r="Z39" s="2108">
        <v>105</v>
      </c>
      <c r="AA39" s="2844"/>
      <c r="AB39" s="2844"/>
      <c r="AC39" s="2108">
        <v>0</v>
      </c>
      <c r="AD39" s="2108"/>
      <c r="AE39" s="2844"/>
      <c r="AF39" s="2844">
        <v>0</v>
      </c>
      <c r="AG39" s="2108">
        <v>0</v>
      </c>
      <c r="AH39" s="714"/>
      <c r="AI39" s="714"/>
      <c r="AJ39" s="715">
        <v>0</v>
      </c>
    </row>
    <row r="40" spans="1:36" s="658" customFormat="1" ht="47.25">
      <c r="A40" s="139">
        <v>929</v>
      </c>
      <c r="B40" s="676" t="s">
        <v>2119</v>
      </c>
      <c r="C40" s="710" t="s">
        <v>2120</v>
      </c>
      <c r="D40" s="711" t="s">
        <v>429</v>
      </c>
      <c r="E40" s="712" t="s">
        <v>42</v>
      </c>
      <c r="F40" s="713" t="s">
        <v>43</v>
      </c>
      <c r="G40" s="714">
        <v>356</v>
      </c>
      <c r="H40" s="714">
        <v>0</v>
      </c>
      <c r="I40" s="715">
        <v>0</v>
      </c>
      <c r="J40" s="714">
        <v>0</v>
      </c>
      <c r="K40" s="714">
        <v>0</v>
      </c>
      <c r="L40" s="714">
        <v>356</v>
      </c>
      <c r="M40" s="715">
        <v>56.697000000000003</v>
      </c>
      <c r="N40" s="714">
        <v>5</v>
      </c>
      <c r="O40" s="714">
        <v>61.697000000000003</v>
      </c>
      <c r="P40" s="714"/>
      <c r="Q40" s="714"/>
      <c r="R40" s="714"/>
      <c r="S40" s="714"/>
      <c r="T40" s="714"/>
      <c r="U40" s="714"/>
      <c r="V40" s="714"/>
      <c r="W40" s="714"/>
      <c r="X40" s="2843">
        <v>56.697000000000003</v>
      </c>
      <c r="Y40" s="2843">
        <v>5</v>
      </c>
      <c r="Z40" s="2108">
        <v>61.697000000000003</v>
      </c>
      <c r="AA40" s="2844"/>
      <c r="AB40" s="2844"/>
      <c r="AC40" s="2108">
        <v>0</v>
      </c>
      <c r="AD40" s="2108"/>
      <c r="AE40" s="2844"/>
      <c r="AF40" s="2844">
        <v>0</v>
      </c>
      <c r="AG40" s="2108">
        <v>0</v>
      </c>
      <c r="AH40" s="714"/>
      <c r="AI40" s="714"/>
      <c r="AJ40" s="715">
        <v>0</v>
      </c>
    </row>
    <row r="41" spans="1:36" s="658" customFormat="1" ht="47.25">
      <c r="A41" s="139">
        <v>930</v>
      </c>
      <c r="B41" s="699" t="s">
        <v>2121</v>
      </c>
      <c r="C41" s="710" t="s">
        <v>2122</v>
      </c>
      <c r="D41" s="711" t="s">
        <v>88</v>
      </c>
      <c r="E41" s="712" t="s">
        <v>42</v>
      </c>
      <c r="F41" s="713" t="s">
        <v>47</v>
      </c>
      <c r="G41" s="714">
        <v>95</v>
      </c>
      <c r="H41" s="714">
        <v>0</v>
      </c>
      <c r="I41" s="715">
        <v>0</v>
      </c>
      <c r="J41" s="714">
        <v>0</v>
      </c>
      <c r="K41" s="714">
        <v>0</v>
      </c>
      <c r="L41" s="714">
        <v>95</v>
      </c>
      <c r="M41" s="715">
        <v>50</v>
      </c>
      <c r="N41" s="714">
        <v>0</v>
      </c>
      <c r="O41" s="714">
        <v>50</v>
      </c>
      <c r="P41" s="714"/>
      <c r="Q41" s="714"/>
      <c r="R41" s="714"/>
      <c r="S41" s="714"/>
      <c r="T41" s="714"/>
      <c r="U41" s="714"/>
      <c r="V41" s="714"/>
      <c r="W41" s="714"/>
      <c r="X41" s="2843">
        <v>50</v>
      </c>
      <c r="Y41" s="2843">
        <v>0</v>
      </c>
      <c r="Z41" s="2108">
        <v>50</v>
      </c>
      <c r="AA41" s="2844"/>
      <c r="AB41" s="2844"/>
      <c r="AC41" s="2108">
        <v>0</v>
      </c>
      <c r="AD41" s="2108"/>
      <c r="AE41" s="2844"/>
      <c r="AF41" s="2844">
        <v>0</v>
      </c>
      <c r="AG41" s="2108">
        <v>0</v>
      </c>
      <c r="AH41" s="714"/>
      <c r="AI41" s="714"/>
      <c r="AJ41" s="715">
        <v>0</v>
      </c>
    </row>
    <row r="42" spans="1:36" s="658" customFormat="1" ht="47.25">
      <c r="A42" s="139">
        <v>931</v>
      </c>
      <c r="B42" s="699" t="s">
        <v>2123</v>
      </c>
      <c r="C42" s="710" t="s">
        <v>2124</v>
      </c>
      <c r="D42" s="711" t="s">
        <v>429</v>
      </c>
      <c r="E42" s="712" t="s">
        <v>42</v>
      </c>
      <c r="F42" s="713" t="s">
        <v>47</v>
      </c>
      <c r="G42" s="714">
        <v>95</v>
      </c>
      <c r="H42" s="714">
        <v>0</v>
      </c>
      <c r="I42" s="715">
        <v>0</v>
      </c>
      <c r="J42" s="714">
        <v>0</v>
      </c>
      <c r="K42" s="714">
        <v>0</v>
      </c>
      <c r="L42" s="714">
        <v>95</v>
      </c>
      <c r="M42" s="715">
        <v>50</v>
      </c>
      <c r="N42" s="714">
        <v>0</v>
      </c>
      <c r="O42" s="714">
        <v>50</v>
      </c>
      <c r="P42" s="714"/>
      <c r="Q42" s="714"/>
      <c r="R42" s="714"/>
      <c r="S42" s="714"/>
      <c r="T42" s="714"/>
      <c r="U42" s="714"/>
      <c r="V42" s="714"/>
      <c r="W42" s="714"/>
      <c r="X42" s="2843">
        <v>50</v>
      </c>
      <c r="Y42" s="2843">
        <v>0</v>
      </c>
      <c r="Z42" s="2108">
        <v>50</v>
      </c>
      <c r="AA42" s="2844"/>
      <c r="AB42" s="2844"/>
      <c r="AC42" s="2108">
        <v>0</v>
      </c>
      <c r="AD42" s="2108"/>
      <c r="AE42" s="2844"/>
      <c r="AF42" s="2844">
        <v>0</v>
      </c>
      <c r="AG42" s="2108">
        <v>0</v>
      </c>
      <c r="AH42" s="714"/>
      <c r="AI42" s="714"/>
      <c r="AJ42" s="715">
        <v>0</v>
      </c>
    </row>
    <row r="43" spans="1:36" s="658" customFormat="1" ht="63">
      <c r="A43" s="139">
        <v>932</v>
      </c>
      <c r="B43" s="699" t="s">
        <v>2125</v>
      </c>
      <c r="C43" s="710" t="s">
        <v>2126</v>
      </c>
      <c r="D43" s="711" t="s">
        <v>429</v>
      </c>
      <c r="E43" s="712" t="s">
        <v>42</v>
      </c>
      <c r="F43" s="713" t="s">
        <v>47</v>
      </c>
      <c r="G43" s="714">
        <v>95</v>
      </c>
      <c r="H43" s="714">
        <v>0</v>
      </c>
      <c r="I43" s="715">
        <v>0</v>
      </c>
      <c r="J43" s="714">
        <v>0</v>
      </c>
      <c r="K43" s="714">
        <v>0</v>
      </c>
      <c r="L43" s="714">
        <v>95</v>
      </c>
      <c r="M43" s="715">
        <v>50</v>
      </c>
      <c r="N43" s="714">
        <v>0</v>
      </c>
      <c r="O43" s="714">
        <v>50</v>
      </c>
      <c r="P43" s="714"/>
      <c r="Q43" s="714"/>
      <c r="R43" s="714"/>
      <c r="S43" s="714"/>
      <c r="T43" s="714"/>
      <c r="U43" s="714"/>
      <c r="V43" s="714"/>
      <c r="W43" s="714"/>
      <c r="X43" s="2843">
        <v>50</v>
      </c>
      <c r="Y43" s="2843">
        <v>0</v>
      </c>
      <c r="Z43" s="2108">
        <v>50</v>
      </c>
      <c r="AA43" s="2844"/>
      <c r="AB43" s="2844"/>
      <c r="AC43" s="2108">
        <v>0</v>
      </c>
      <c r="AD43" s="2108"/>
      <c r="AE43" s="2844"/>
      <c r="AF43" s="2844">
        <v>0</v>
      </c>
      <c r="AG43" s="2108">
        <v>0</v>
      </c>
      <c r="AH43" s="714"/>
      <c r="AI43" s="714"/>
      <c r="AJ43" s="715">
        <v>0</v>
      </c>
    </row>
    <row r="44" spans="1:36" s="658" customFormat="1" ht="63">
      <c r="A44" s="139">
        <v>933</v>
      </c>
      <c r="B44" s="699" t="s">
        <v>2127</v>
      </c>
      <c r="C44" s="710" t="s">
        <v>2128</v>
      </c>
      <c r="D44" s="711" t="s">
        <v>2129</v>
      </c>
      <c r="E44" s="712" t="s">
        <v>42</v>
      </c>
      <c r="F44" s="713" t="s">
        <v>47</v>
      </c>
      <c r="G44" s="714">
        <v>30</v>
      </c>
      <c r="H44" s="714">
        <v>0</v>
      </c>
      <c r="I44" s="715">
        <v>0</v>
      </c>
      <c r="J44" s="714">
        <v>0</v>
      </c>
      <c r="K44" s="714">
        <v>0</v>
      </c>
      <c r="L44" s="714">
        <v>30</v>
      </c>
      <c r="M44" s="715">
        <v>0</v>
      </c>
      <c r="N44" s="714">
        <v>15</v>
      </c>
      <c r="O44" s="714">
        <v>15</v>
      </c>
      <c r="P44" s="714"/>
      <c r="Q44" s="714"/>
      <c r="R44" s="714"/>
      <c r="S44" s="714"/>
      <c r="T44" s="714"/>
      <c r="U44" s="714"/>
      <c r="V44" s="714"/>
      <c r="W44" s="714"/>
      <c r="X44" s="2843">
        <v>0</v>
      </c>
      <c r="Y44" s="2843">
        <v>15</v>
      </c>
      <c r="Z44" s="2108">
        <v>15</v>
      </c>
      <c r="AA44" s="2844"/>
      <c r="AB44" s="2844"/>
      <c r="AC44" s="2108">
        <v>0</v>
      </c>
      <c r="AD44" s="2108"/>
      <c r="AE44" s="2844"/>
      <c r="AF44" s="2844">
        <v>0</v>
      </c>
      <c r="AG44" s="2108">
        <v>0</v>
      </c>
      <c r="AH44" s="714"/>
      <c r="AI44" s="714"/>
      <c r="AJ44" s="715">
        <v>0</v>
      </c>
    </row>
    <row r="45" spans="1:36" s="658" customFormat="1" ht="47.25">
      <c r="A45" s="139">
        <v>934</v>
      </c>
      <c r="B45" s="699" t="s">
        <v>2130</v>
      </c>
      <c r="C45" s="710" t="s">
        <v>2131</v>
      </c>
      <c r="D45" s="711" t="s">
        <v>2132</v>
      </c>
      <c r="E45" s="712" t="s">
        <v>42</v>
      </c>
      <c r="F45" s="713" t="s">
        <v>47</v>
      </c>
      <c r="G45" s="714">
        <v>450</v>
      </c>
      <c r="H45" s="714">
        <v>0</v>
      </c>
      <c r="I45" s="715">
        <v>0</v>
      </c>
      <c r="J45" s="714">
        <v>0</v>
      </c>
      <c r="K45" s="714">
        <v>0</v>
      </c>
      <c r="L45" s="714">
        <v>450</v>
      </c>
      <c r="M45" s="715">
        <v>40</v>
      </c>
      <c r="N45" s="714">
        <v>0</v>
      </c>
      <c r="O45" s="714">
        <v>40</v>
      </c>
      <c r="P45" s="714"/>
      <c r="Q45" s="714"/>
      <c r="R45" s="714"/>
      <c r="S45" s="714"/>
      <c r="T45" s="714"/>
      <c r="U45" s="714"/>
      <c r="V45" s="714"/>
      <c r="W45" s="714"/>
      <c r="X45" s="2843">
        <v>40</v>
      </c>
      <c r="Y45" s="2843">
        <v>0</v>
      </c>
      <c r="Z45" s="2108">
        <v>40</v>
      </c>
      <c r="AA45" s="2844"/>
      <c r="AB45" s="2844"/>
      <c r="AC45" s="2108">
        <v>0</v>
      </c>
      <c r="AD45" s="2108"/>
      <c r="AE45" s="2844"/>
      <c r="AF45" s="2844">
        <v>0</v>
      </c>
      <c r="AG45" s="2108">
        <v>0</v>
      </c>
      <c r="AH45" s="714"/>
      <c r="AI45" s="714"/>
      <c r="AJ45" s="715">
        <v>0</v>
      </c>
    </row>
    <row r="46" spans="1:36" s="658" customFormat="1" ht="15.75">
      <c r="A46" s="139"/>
      <c r="B46" s="699"/>
      <c r="C46" s="710"/>
      <c r="D46" s="711"/>
      <c r="E46" s="712"/>
      <c r="F46" s="713"/>
      <c r="G46" s="714"/>
      <c r="H46" s="714"/>
      <c r="I46" s="715"/>
      <c r="J46" s="714"/>
      <c r="K46" s="714"/>
      <c r="L46" s="714"/>
      <c r="M46" s="715"/>
      <c r="N46" s="714"/>
      <c r="O46" s="714"/>
      <c r="P46" s="714"/>
      <c r="Q46" s="714"/>
      <c r="R46" s="714"/>
      <c r="S46" s="714"/>
      <c r="T46" s="714"/>
      <c r="U46" s="714"/>
      <c r="V46" s="714"/>
      <c r="W46" s="714"/>
      <c r="X46" s="2843"/>
      <c r="Y46" s="2843"/>
      <c r="Z46" s="2108"/>
      <c r="AA46" s="2844"/>
      <c r="AB46" s="2844"/>
      <c r="AC46" s="2108"/>
      <c r="AD46" s="2108"/>
      <c r="AE46" s="2844"/>
      <c r="AF46" s="2844"/>
      <c r="AG46" s="2108"/>
      <c r="AH46" s="714"/>
      <c r="AI46" s="714"/>
      <c r="AJ46" s="715"/>
    </row>
    <row r="47" spans="1:36" s="722" customFormat="1" ht="15.75">
      <c r="A47" s="725"/>
      <c r="B47" s="725"/>
      <c r="C47" s="726" t="s">
        <v>2133</v>
      </c>
      <c r="D47" s="727"/>
      <c r="E47" s="728"/>
      <c r="F47" s="727"/>
      <c r="G47" s="729">
        <v>1551.6120000000001</v>
      </c>
      <c r="H47" s="729">
        <v>0</v>
      </c>
      <c r="I47" s="729">
        <v>0</v>
      </c>
      <c r="J47" s="729">
        <v>0</v>
      </c>
      <c r="K47" s="729">
        <v>0</v>
      </c>
      <c r="L47" s="729">
        <v>1551.6120000000001</v>
      </c>
      <c r="M47" s="729">
        <v>346.697</v>
      </c>
      <c r="N47" s="729">
        <v>25</v>
      </c>
      <c r="O47" s="729">
        <v>371.697</v>
      </c>
      <c r="P47" s="729">
        <v>0</v>
      </c>
      <c r="Q47" s="729">
        <v>0</v>
      </c>
      <c r="R47" s="729">
        <v>0</v>
      </c>
      <c r="S47" s="729">
        <v>0</v>
      </c>
      <c r="T47" s="729">
        <v>0</v>
      </c>
      <c r="U47" s="729">
        <v>0</v>
      </c>
      <c r="V47" s="729">
        <v>0</v>
      </c>
      <c r="W47" s="729">
        <v>0</v>
      </c>
      <c r="X47" s="729">
        <v>346.697</v>
      </c>
      <c r="Y47" s="729">
        <v>25</v>
      </c>
      <c r="Z47" s="729">
        <v>371.697</v>
      </c>
      <c r="AA47" s="729">
        <v>0</v>
      </c>
      <c r="AB47" s="729">
        <v>0</v>
      </c>
      <c r="AC47" s="729">
        <v>0</v>
      </c>
      <c r="AD47" s="729">
        <v>0</v>
      </c>
      <c r="AE47" s="729">
        <v>0</v>
      </c>
      <c r="AF47" s="729">
        <v>0</v>
      </c>
      <c r="AG47" s="729">
        <v>0</v>
      </c>
      <c r="AH47" s="729"/>
      <c r="AI47" s="729"/>
      <c r="AJ47" s="729">
        <v>0</v>
      </c>
    </row>
    <row r="48" spans="1:36" s="722" customFormat="1" ht="15.75">
      <c r="A48" s="725"/>
      <c r="B48" s="725"/>
      <c r="C48" s="726" t="s">
        <v>2134</v>
      </c>
      <c r="D48" s="727"/>
      <c r="E48" s="728"/>
      <c r="F48" s="727"/>
      <c r="G48" s="729">
        <v>2707.62</v>
      </c>
      <c r="H48" s="729">
        <v>0</v>
      </c>
      <c r="I48" s="729">
        <v>56.924999999999997</v>
      </c>
      <c r="J48" s="729">
        <v>0</v>
      </c>
      <c r="K48" s="729">
        <v>56.924999999999997</v>
      </c>
      <c r="L48" s="729">
        <v>2650.6950000000002</v>
      </c>
      <c r="M48" s="729">
        <v>666.06899999999996</v>
      </c>
      <c r="N48" s="729">
        <v>29.628</v>
      </c>
      <c r="O48" s="729">
        <v>695.697</v>
      </c>
      <c r="P48" s="729">
        <v>0</v>
      </c>
      <c r="Q48" s="729">
        <v>0</v>
      </c>
      <c r="R48" s="729">
        <v>0</v>
      </c>
      <c r="S48" s="729">
        <v>0</v>
      </c>
      <c r="T48" s="729">
        <v>0</v>
      </c>
      <c r="U48" s="729">
        <v>0</v>
      </c>
      <c r="V48" s="729">
        <v>0</v>
      </c>
      <c r="W48" s="729">
        <v>0</v>
      </c>
      <c r="X48" s="729">
        <v>666.06899999999996</v>
      </c>
      <c r="Y48" s="729">
        <v>29.628</v>
      </c>
      <c r="Z48" s="729">
        <v>695.697</v>
      </c>
      <c r="AA48" s="729">
        <v>32.174999999999997</v>
      </c>
      <c r="AB48" s="729">
        <v>0</v>
      </c>
      <c r="AC48" s="729">
        <v>32.174999999999997</v>
      </c>
      <c r="AD48" s="729">
        <v>0.32500000000000001</v>
      </c>
      <c r="AE48" s="729">
        <v>0</v>
      </c>
      <c r="AF48" s="729">
        <v>0</v>
      </c>
      <c r="AG48" s="729">
        <v>0</v>
      </c>
      <c r="AH48" s="729"/>
      <c r="AI48" s="729"/>
      <c r="AJ48" s="729">
        <v>0</v>
      </c>
    </row>
    <row r="49" spans="1:36" s="722" customFormat="1" ht="15.75">
      <c r="A49" s="730"/>
      <c r="B49" s="730"/>
      <c r="C49" s="731" t="s">
        <v>2135</v>
      </c>
      <c r="D49" s="732"/>
      <c r="E49" s="733"/>
      <c r="F49" s="732"/>
      <c r="G49" s="734">
        <v>1554.135</v>
      </c>
      <c r="H49" s="734">
        <v>139.28899999999999</v>
      </c>
      <c r="I49" s="734">
        <v>56.924999999999997</v>
      </c>
      <c r="J49" s="734">
        <v>0</v>
      </c>
      <c r="K49" s="734">
        <v>196.214</v>
      </c>
      <c r="L49" s="734">
        <v>1357.921</v>
      </c>
      <c r="M49" s="734">
        <v>374.37200000000001</v>
      </c>
      <c r="N49" s="734">
        <v>163.93100000000004</v>
      </c>
      <c r="O49" s="734">
        <v>538.303</v>
      </c>
      <c r="P49" s="734">
        <v>0</v>
      </c>
      <c r="Q49" s="734">
        <v>0</v>
      </c>
      <c r="R49" s="734">
        <v>0</v>
      </c>
      <c r="S49" s="734">
        <v>0</v>
      </c>
      <c r="T49" s="734">
        <v>0</v>
      </c>
      <c r="U49" s="734">
        <v>0</v>
      </c>
      <c r="V49" s="734">
        <v>0</v>
      </c>
      <c r="W49" s="734">
        <v>0</v>
      </c>
      <c r="X49" s="734">
        <v>374.37200000000001</v>
      </c>
      <c r="Y49" s="734">
        <v>163.93100000000004</v>
      </c>
      <c r="Z49" s="734">
        <v>538.303</v>
      </c>
      <c r="AA49" s="734">
        <v>32.174999999999997</v>
      </c>
      <c r="AB49" s="734">
        <v>0</v>
      </c>
      <c r="AC49" s="734">
        <v>32.174999999999997</v>
      </c>
      <c r="AD49" s="734">
        <v>0.32500000000000001</v>
      </c>
      <c r="AE49" s="734">
        <v>0</v>
      </c>
      <c r="AF49" s="734">
        <v>0</v>
      </c>
      <c r="AG49" s="734">
        <v>0</v>
      </c>
      <c r="AH49" s="734"/>
      <c r="AI49" s="734"/>
      <c r="AJ49" s="734">
        <v>0</v>
      </c>
    </row>
    <row r="50" spans="1:36" s="722" customFormat="1" ht="15.75">
      <c r="A50" s="730"/>
      <c r="B50" s="730"/>
      <c r="C50" s="731" t="s">
        <v>2136</v>
      </c>
      <c r="D50" s="732"/>
      <c r="E50" s="733"/>
      <c r="F50" s="732"/>
      <c r="G50" s="734">
        <v>2116.6120000000001</v>
      </c>
      <c r="H50" s="734">
        <v>0</v>
      </c>
      <c r="I50" s="734">
        <v>0</v>
      </c>
      <c r="J50" s="734">
        <v>0</v>
      </c>
      <c r="K50" s="734">
        <v>0</v>
      </c>
      <c r="L50" s="734">
        <v>2116.6120000000001</v>
      </c>
      <c r="M50" s="734">
        <v>446.697</v>
      </c>
      <c r="N50" s="734">
        <v>215</v>
      </c>
      <c r="O50" s="734">
        <v>661.697</v>
      </c>
      <c r="P50" s="734">
        <v>0</v>
      </c>
      <c r="Q50" s="734">
        <v>0</v>
      </c>
      <c r="R50" s="734">
        <v>0</v>
      </c>
      <c r="S50" s="734">
        <v>0</v>
      </c>
      <c r="T50" s="734">
        <v>0</v>
      </c>
      <c r="U50" s="734">
        <v>0</v>
      </c>
      <c r="V50" s="734">
        <v>0</v>
      </c>
      <c r="W50" s="734">
        <v>0</v>
      </c>
      <c r="X50" s="734">
        <v>446.697</v>
      </c>
      <c r="Y50" s="734">
        <v>215</v>
      </c>
      <c r="Z50" s="734">
        <v>661.697</v>
      </c>
      <c r="AA50" s="734">
        <v>0</v>
      </c>
      <c r="AB50" s="734">
        <v>0</v>
      </c>
      <c r="AC50" s="734">
        <v>0</v>
      </c>
      <c r="AD50" s="734">
        <v>0</v>
      </c>
      <c r="AE50" s="734">
        <v>0</v>
      </c>
      <c r="AF50" s="734">
        <v>0</v>
      </c>
      <c r="AG50" s="734">
        <v>0</v>
      </c>
      <c r="AH50" s="734"/>
      <c r="AI50" s="734"/>
      <c r="AJ50" s="734">
        <v>0</v>
      </c>
    </row>
    <row r="51" spans="1:36" s="738" customFormat="1" ht="16.5" thickBot="1">
      <c r="A51" s="650"/>
      <c r="B51" s="650"/>
      <c r="C51" s="735" t="s">
        <v>2137</v>
      </c>
      <c r="D51" s="736"/>
      <c r="E51" s="736"/>
      <c r="F51" s="736"/>
      <c r="G51" s="737">
        <v>3670.7470000000003</v>
      </c>
      <c r="H51" s="737">
        <v>139.28899999999999</v>
      </c>
      <c r="I51" s="737">
        <v>56.924999999999997</v>
      </c>
      <c r="J51" s="737">
        <v>0</v>
      </c>
      <c r="K51" s="737">
        <v>196.214</v>
      </c>
      <c r="L51" s="737">
        <v>3474.5330000000004</v>
      </c>
      <c r="M51" s="737">
        <v>821.06899999999996</v>
      </c>
      <c r="N51" s="737">
        <v>378.93100000000004</v>
      </c>
      <c r="O51" s="737">
        <v>1200</v>
      </c>
      <c r="P51" s="737">
        <v>0</v>
      </c>
      <c r="Q51" s="737">
        <v>0</v>
      </c>
      <c r="R51" s="737">
        <v>0</v>
      </c>
      <c r="S51" s="737">
        <v>0</v>
      </c>
      <c r="T51" s="737">
        <v>0</v>
      </c>
      <c r="U51" s="737">
        <v>0</v>
      </c>
      <c r="V51" s="737">
        <v>0</v>
      </c>
      <c r="W51" s="737">
        <v>0</v>
      </c>
      <c r="X51" s="737">
        <v>821.06899999999996</v>
      </c>
      <c r="Y51" s="737">
        <v>378.93100000000004</v>
      </c>
      <c r="Z51" s="737">
        <v>1200</v>
      </c>
      <c r="AA51" s="737">
        <v>32.174999999999997</v>
      </c>
      <c r="AB51" s="737">
        <v>0</v>
      </c>
      <c r="AC51" s="737">
        <v>32.174999999999997</v>
      </c>
      <c r="AD51" s="737">
        <v>0.32500000000000001</v>
      </c>
      <c r="AE51" s="737">
        <v>0</v>
      </c>
      <c r="AF51" s="737">
        <v>0</v>
      </c>
      <c r="AG51" s="737">
        <v>0</v>
      </c>
      <c r="AH51" s="737"/>
      <c r="AI51" s="737"/>
      <c r="AJ51" s="737">
        <v>0</v>
      </c>
    </row>
    <row r="52" spans="1:36" ht="16.5" thickTop="1">
      <c r="A52" s="739"/>
      <c r="B52" s="739"/>
      <c r="C52" s="740"/>
      <c r="D52" s="741"/>
      <c r="E52" s="739"/>
      <c r="F52" s="742"/>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row>
    <row r="53" spans="1:36" ht="15.75">
      <c r="A53" s="739"/>
      <c r="B53" s="739"/>
      <c r="C53" s="740"/>
      <c r="D53" s="741"/>
      <c r="E53" s="739"/>
      <c r="F53" s="742"/>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row>
    <row r="54" spans="1:36" ht="15.75">
      <c r="A54" s="739"/>
      <c r="B54" s="739"/>
      <c r="C54" s="740"/>
      <c r="D54" s="741"/>
      <c r="E54" s="739"/>
      <c r="F54" s="742"/>
      <c r="G54" s="743"/>
      <c r="H54" s="743"/>
      <c r="I54" s="743"/>
      <c r="J54" s="743"/>
      <c r="K54" s="743"/>
      <c r="L54" s="743"/>
      <c r="M54" s="743"/>
      <c r="N54" s="743"/>
      <c r="O54" s="743"/>
      <c r="P54" s="743"/>
      <c r="Q54" s="743"/>
      <c r="R54" s="743"/>
      <c r="S54" s="743"/>
      <c r="T54" s="743"/>
      <c r="U54" s="743"/>
      <c r="V54" s="743"/>
      <c r="W54" s="743"/>
      <c r="X54" s="743"/>
      <c r="Y54" s="743"/>
      <c r="Z54" s="743"/>
      <c r="AA54" s="743"/>
      <c r="AB54" s="743"/>
      <c r="AC54" s="743"/>
      <c r="AD54" s="743"/>
      <c r="AE54" s="743"/>
      <c r="AF54" s="743"/>
      <c r="AG54" s="743"/>
      <c r="AH54" s="743"/>
      <c r="AI54" s="743"/>
      <c r="AJ54" s="743"/>
    </row>
    <row r="55" spans="1:36" ht="15.75">
      <c r="A55" s="739"/>
      <c r="B55" s="739"/>
      <c r="C55" s="740"/>
      <c r="D55" s="741"/>
      <c r="E55" s="739"/>
      <c r="F55" s="742"/>
      <c r="G55" s="743"/>
      <c r="H55" s="743"/>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row>
    <row r="56" spans="1:36" ht="15.75">
      <c r="A56" s="739"/>
      <c r="B56" s="739"/>
      <c r="C56" s="740"/>
      <c r="D56" s="741"/>
      <c r="E56" s="739"/>
      <c r="F56" s="742"/>
      <c r="G56" s="743"/>
      <c r="H56" s="743"/>
      <c r="I56" s="743"/>
      <c r="J56" s="743"/>
      <c r="K56" s="743"/>
      <c r="L56" s="743"/>
      <c r="M56" s="743"/>
      <c r="N56" s="743"/>
      <c r="O56" s="743"/>
      <c r="P56" s="743"/>
      <c r="Q56" s="743"/>
      <c r="R56" s="743"/>
      <c r="S56" s="743"/>
      <c r="T56" s="743"/>
      <c r="U56" s="743"/>
      <c r="V56" s="743"/>
      <c r="W56" s="743"/>
      <c r="X56" s="743"/>
      <c r="Y56" s="743"/>
      <c r="Z56" s="743"/>
      <c r="AA56" s="743"/>
      <c r="AB56" s="743"/>
      <c r="AC56" s="743"/>
      <c r="AD56" s="743"/>
      <c r="AE56" s="743"/>
      <c r="AF56" s="743"/>
      <c r="AG56" s="743"/>
      <c r="AH56" s="743"/>
      <c r="AI56" s="743"/>
      <c r="AJ56" s="743"/>
    </row>
    <row r="57" spans="1:36" ht="15.75">
      <c r="A57" s="739"/>
      <c r="B57" s="739"/>
      <c r="C57" s="740"/>
      <c r="D57" s="741"/>
      <c r="E57" s="739"/>
      <c r="F57" s="742"/>
      <c r="G57" s="743"/>
      <c r="H57" s="743"/>
      <c r="I57" s="743"/>
      <c r="J57" s="743"/>
      <c r="K57" s="743"/>
      <c r="L57" s="743"/>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row>
    <row r="58" spans="1:36" ht="15.75">
      <c r="A58" s="739"/>
      <c r="B58" s="739"/>
      <c r="C58" s="740"/>
      <c r="D58" s="741"/>
      <c r="E58" s="739"/>
      <c r="F58" s="742"/>
      <c r="G58" s="743"/>
      <c r="H58" s="743"/>
      <c r="I58" s="74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row>
    <row r="59" spans="1:36" ht="15.75">
      <c r="A59" s="739"/>
      <c r="B59" s="739"/>
      <c r="C59" s="740"/>
      <c r="D59" s="741"/>
      <c r="E59" s="739"/>
      <c r="F59" s="742"/>
      <c r="G59" s="743"/>
      <c r="H59" s="743"/>
      <c r="I59" s="743"/>
      <c r="J59" s="743"/>
      <c r="K59" s="743"/>
      <c r="L59" s="743"/>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row>
    <row r="60" spans="1:36" ht="15.75">
      <c r="A60" s="739"/>
      <c r="B60" s="739"/>
      <c r="C60" s="740"/>
      <c r="D60" s="741"/>
      <c r="E60" s="739"/>
      <c r="F60" s="742"/>
      <c r="G60" s="743"/>
      <c r="H60" s="743"/>
      <c r="I60" s="743"/>
      <c r="J60" s="743"/>
      <c r="K60" s="743"/>
      <c r="L60" s="743"/>
      <c r="M60" s="743"/>
      <c r="N60" s="743"/>
      <c r="O60" s="743"/>
      <c r="P60" s="743"/>
      <c r="Q60" s="743"/>
      <c r="R60" s="743"/>
      <c r="S60" s="743"/>
      <c r="T60" s="743"/>
      <c r="U60" s="743"/>
      <c r="V60" s="743"/>
      <c r="W60" s="743"/>
      <c r="X60" s="743"/>
      <c r="Y60" s="743"/>
      <c r="Z60" s="743"/>
      <c r="AA60" s="743"/>
      <c r="AB60" s="743"/>
      <c r="AC60" s="743"/>
      <c r="AD60" s="743"/>
      <c r="AE60" s="743"/>
      <c r="AF60" s="743"/>
      <c r="AG60" s="743"/>
      <c r="AH60" s="743"/>
      <c r="AI60" s="743"/>
      <c r="AJ60" s="743"/>
    </row>
    <row r="61" spans="1:36" ht="15.75">
      <c r="A61" s="739"/>
      <c r="B61" s="739"/>
      <c r="C61" s="740"/>
      <c r="D61" s="741"/>
      <c r="E61" s="739"/>
      <c r="F61" s="742"/>
      <c r="G61" s="743"/>
      <c r="H61" s="743"/>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row>
    <row r="62" spans="1:36" ht="15.75">
      <c r="A62" s="739"/>
      <c r="B62" s="739"/>
      <c r="C62" s="740"/>
      <c r="D62" s="741"/>
      <c r="E62" s="739"/>
      <c r="F62" s="742"/>
      <c r="G62" s="743"/>
      <c r="H62" s="743"/>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row>
    <row r="63" spans="1:36" ht="15.75">
      <c r="A63" s="739"/>
      <c r="B63" s="739"/>
      <c r="C63" s="740"/>
      <c r="D63" s="741"/>
      <c r="E63" s="739"/>
      <c r="F63" s="742"/>
      <c r="G63" s="743"/>
      <c r="H63" s="743"/>
      <c r="I63" s="743"/>
      <c r="J63" s="743"/>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row>
    <row r="64" spans="1:36" ht="15.75">
      <c r="A64" s="739"/>
      <c r="B64" s="739"/>
      <c r="C64" s="740"/>
      <c r="D64" s="741"/>
      <c r="E64" s="739"/>
      <c r="F64" s="742"/>
      <c r="G64" s="743"/>
      <c r="H64" s="743"/>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row>
    <row r="65" spans="1:36" ht="15.75">
      <c r="A65" s="744"/>
      <c r="B65" s="744"/>
      <c r="C65" s="745"/>
      <c r="D65" s="746"/>
      <c r="E65" s="744"/>
      <c r="F65" s="747"/>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8"/>
      <c r="AE65" s="748"/>
      <c r="AF65" s="748"/>
      <c r="AG65" s="748"/>
      <c r="AH65" s="748"/>
      <c r="AI65" s="748"/>
      <c r="AJ65" s="748"/>
    </row>
    <row r="66" spans="1:36" ht="15.75">
      <c r="A66" s="744"/>
      <c r="B66" s="744"/>
      <c r="C66" s="745"/>
      <c r="D66" s="746"/>
      <c r="E66" s="744"/>
      <c r="F66" s="747"/>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48"/>
      <c r="AF66" s="748"/>
      <c r="AG66" s="748"/>
      <c r="AH66" s="748"/>
      <c r="AI66" s="748"/>
      <c r="AJ66" s="748"/>
    </row>
    <row r="67" spans="1:36" ht="15.75">
      <c r="A67" s="744"/>
      <c r="B67" s="744"/>
      <c r="C67" s="745"/>
      <c r="D67" s="746"/>
      <c r="E67" s="744"/>
      <c r="F67" s="747"/>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48"/>
      <c r="AF67" s="748"/>
      <c r="AG67" s="748"/>
      <c r="AH67" s="748"/>
      <c r="AI67" s="748"/>
      <c r="AJ67" s="748"/>
    </row>
    <row r="68" spans="1:36" ht="15.75">
      <c r="A68" s="744"/>
      <c r="B68" s="744"/>
      <c r="C68" s="745"/>
      <c r="D68" s="746"/>
      <c r="E68" s="744"/>
      <c r="F68" s="747"/>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8"/>
      <c r="AG68" s="748"/>
      <c r="AH68" s="748"/>
      <c r="AI68" s="748"/>
      <c r="AJ68" s="748"/>
    </row>
    <row r="69" spans="1:36" ht="15.75">
      <c r="A69" s="744"/>
      <c r="B69" s="744"/>
      <c r="C69" s="745"/>
      <c r="D69" s="746"/>
      <c r="E69" s="744"/>
      <c r="F69" s="747"/>
      <c r="G69" s="748"/>
      <c r="H69" s="748"/>
      <c r="I69" s="748"/>
      <c r="J69" s="748"/>
      <c r="K69" s="748"/>
      <c r="L69" s="748"/>
      <c r="M69" s="748"/>
      <c r="N69" s="748"/>
      <c r="O69" s="748"/>
      <c r="P69" s="748"/>
      <c r="Q69" s="748"/>
      <c r="R69" s="748"/>
      <c r="S69" s="748"/>
      <c r="T69" s="748"/>
      <c r="U69" s="748"/>
      <c r="V69" s="748"/>
      <c r="W69" s="748"/>
      <c r="X69" s="748"/>
      <c r="Y69" s="748"/>
      <c r="Z69" s="748"/>
      <c r="AA69" s="748"/>
      <c r="AB69" s="748"/>
      <c r="AC69" s="748"/>
      <c r="AD69" s="748"/>
      <c r="AE69" s="748"/>
      <c r="AF69" s="748"/>
      <c r="AG69" s="748"/>
      <c r="AH69" s="748"/>
      <c r="AI69" s="748"/>
      <c r="AJ69" s="748"/>
    </row>
    <row r="70" spans="1:36" ht="15.75">
      <c r="A70" s="744"/>
      <c r="B70" s="744"/>
      <c r="C70" s="745"/>
      <c r="D70" s="746"/>
      <c r="E70" s="744"/>
      <c r="F70" s="747"/>
      <c r="G70" s="748"/>
      <c r="H70" s="748"/>
      <c r="I70" s="748"/>
      <c r="J70" s="748"/>
      <c r="K70" s="748"/>
      <c r="L70" s="748"/>
      <c r="M70" s="748"/>
      <c r="N70" s="748"/>
      <c r="O70" s="748"/>
      <c r="P70" s="748"/>
      <c r="Q70" s="748"/>
      <c r="R70" s="748"/>
      <c r="S70" s="748"/>
      <c r="T70" s="748"/>
      <c r="U70" s="748"/>
      <c r="V70" s="748"/>
      <c r="W70" s="748"/>
      <c r="X70" s="748"/>
      <c r="Y70" s="748"/>
      <c r="Z70" s="748"/>
      <c r="AA70" s="748"/>
      <c r="AB70" s="748"/>
      <c r="AC70" s="748"/>
      <c r="AD70" s="748"/>
      <c r="AE70" s="748"/>
      <c r="AF70" s="748"/>
      <c r="AG70" s="748"/>
      <c r="AH70" s="748"/>
      <c r="AI70" s="748"/>
      <c r="AJ70" s="748"/>
    </row>
    <row r="71" spans="1:36" ht="15.75">
      <c r="A71" s="744"/>
      <c r="B71" s="744"/>
      <c r="C71" s="745"/>
      <c r="D71" s="746"/>
      <c r="E71" s="744"/>
      <c r="F71" s="747"/>
      <c r="G71" s="748"/>
      <c r="H71" s="748"/>
      <c r="I71" s="748"/>
      <c r="J71" s="748"/>
      <c r="K71" s="748"/>
      <c r="L71" s="748"/>
      <c r="M71" s="748"/>
      <c r="N71" s="748"/>
      <c r="O71" s="748"/>
      <c r="P71" s="748"/>
      <c r="Q71" s="748"/>
      <c r="R71" s="748"/>
      <c r="S71" s="748"/>
      <c r="T71" s="748"/>
      <c r="U71" s="748"/>
      <c r="V71" s="748"/>
      <c r="W71" s="748"/>
      <c r="X71" s="748"/>
      <c r="Y71" s="748"/>
      <c r="Z71" s="748"/>
      <c r="AA71" s="748"/>
      <c r="AB71" s="748"/>
      <c r="AC71" s="748"/>
      <c r="AD71" s="748"/>
      <c r="AE71" s="748"/>
      <c r="AF71" s="748"/>
      <c r="AG71" s="748"/>
      <c r="AH71" s="748"/>
      <c r="AI71" s="748"/>
      <c r="AJ71" s="748"/>
    </row>
    <row r="72" spans="1:36" ht="15.75">
      <c r="A72" s="744"/>
      <c r="B72" s="744"/>
      <c r="C72" s="745"/>
      <c r="D72" s="746"/>
      <c r="E72" s="744"/>
      <c r="F72" s="747"/>
      <c r="G72" s="748"/>
      <c r="H72" s="748"/>
      <c r="I72" s="748"/>
      <c r="J72" s="748"/>
      <c r="K72" s="748"/>
      <c r="L72" s="748"/>
      <c r="M72" s="748"/>
      <c r="N72" s="748"/>
      <c r="O72" s="748"/>
      <c r="P72" s="748"/>
      <c r="Q72" s="748"/>
      <c r="R72" s="748"/>
      <c r="S72" s="748"/>
      <c r="T72" s="748"/>
      <c r="U72" s="748"/>
      <c r="V72" s="748"/>
      <c r="W72" s="748"/>
      <c r="X72" s="748"/>
      <c r="Y72" s="748"/>
      <c r="Z72" s="748"/>
      <c r="AA72" s="748"/>
      <c r="AB72" s="748"/>
      <c r="AC72" s="748"/>
      <c r="AD72" s="748"/>
      <c r="AE72" s="748"/>
      <c r="AF72" s="748"/>
      <c r="AG72" s="748"/>
      <c r="AH72" s="748"/>
      <c r="AI72" s="748"/>
      <c r="AJ72" s="748"/>
    </row>
    <row r="73" spans="1:36" ht="15.75">
      <c r="A73" s="744"/>
      <c r="B73" s="744"/>
      <c r="C73" s="745"/>
      <c r="D73" s="746"/>
      <c r="E73" s="744"/>
      <c r="F73" s="747"/>
      <c r="G73" s="748"/>
      <c r="H73" s="748"/>
      <c r="I73" s="748"/>
      <c r="J73" s="748"/>
      <c r="K73" s="748"/>
      <c r="L73" s="748"/>
      <c r="M73" s="748"/>
      <c r="N73" s="748"/>
      <c r="O73" s="748"/>
      <c r="P73" s="748"/>
      <c r="Q73" s="748"/>
      <c r="R73" s="748"/>
      <c r="S73" s="748"/>
      <c r="T73" s="748"/>
      <c r="U73" s="748"/>
      <c r="V73" s="748"/>
      <c r="W73" s="748"/>
      <c r="X73" s="748"/>
      <c r="Y73" s="748"/>
      <c r="Z73" s="748"/>
      <c r="AA73" s="748"/>
      <c r="AB73" s="748"/>
      <c r="AC73" s="748"/>
      <c r="AD73" s="748"/>
      <c r="AE73" s="748"/>
      <c r="AF73" s="748"/>
      <c r="AG73" s="748"/>
      <c r="AH73" s="748"/>
      <c r="AI73" s="748"/>
      <c r="AJ73" s="748"/>
    </row>
    <row r="74" spans="1:36" ht="15.75">
      <c r="A74" s="744"/>
      <c r="B74" s="744"/>
      <c r="C74" s="745"/>
      <c r="D74" s="746"/>
      <c r="E74" s="744"/>
      <c r="F74" s="747"/>
      <c r="G74" s="748"/>
      <c r="H74" s="748"/>
      <c r="I74" s="748"/>
      <c r="J74" s="748"/>
      <c r="K74" s="748"/>
      <c r="L74" s="748"/>
      <c r="M74" s="748"/>
      <c r="N74" s="748"/>
      <c r="O74" s="748"/>
      <c r="P74" s="748"/>
      <c r="Q74" s="748"/>
      <c r="R74" s="748"/>
      <c r="S74" s="748"/>
      <c r="T74" s="748"/>
      <c r="U74" s="748"/>
      <c r="V74" s="748"/>
      <c r="W74" s="748"/>
      <c r="X74" s="748"/>
      <c r="Y74" s="748"/>
      <c r="Z74" s="748"/>
      <c r="AA74" s="748"/>
      <c r="AB74" s="748"/>
      <c r="AC74" s="748"/>
      <c r="AD74" s="748"/>
      <c r="AE74" s="748"/>
      <c r="AF74" s="748"/>
      <c r="AG74" s="748"/>
      <c r="AH74" s="748"/>
      <c r="AI74" s="748"/>
      <c r="AJ74" s="748"/>
    </row>
    <row r="75" spans="1:36" ht="15.75">
      <c r="A75" s="744"/>
      <c r="B75" s="744"/>
      <c r="C75" s="745"/>
      <c r="D75" s="746"/>
      <c r="E75" s="744"/>
      <c r="F75" s="747"/>
      <c r="G75" s="748"/>
      <c r="H75" s="748"/>
      <c r="I75" s="748"/>
      <c r="J75" s="748"/>
      <c r="K75" s="748"/>
      <c r="L75" s="748"/>
      <c r="M75" s="748"/>
      <c r="N75" s="748"/>
      <c r="O75" s="748"/>
      <c r="P75" s="748"/>
      <c r="Q75" s="748"/>
      <c r="R75" s="748"/>
      <c r="S75" s="748"/>
      <c r="T75" s="748"/>
      <c r="U75" s="748"/>
      <c r="V75" s="748"/>
      <c r="W75" s="748"/>
      <c r="X75" s="748"/>
      <c r="Y75" s="748"/>
      <c r="Z75" s="748"/>
      <c r="AA75" s="748"/>
      <c r="AB75" s="748"/>
      <c r="AC75" s="748"/>
      <c r="AD75" s="748"/>
      <c r="AE75" s="748"/>
      <c r="AF75" s="748"/>
      <c r="AG75" s="748"/>
      <c r="AH75" s="748"/>
      <c r="AI75" s="748"/>
      <c r="AJ75" s="748"/>
    </row>
    <row r="76" spans="1:36" ht="15.75">
      <c r="A76" s="744"/>
      <c r="B76" s="744"/>
      <c r="C76" s="745"/>
      <c r="D76" s="746"/>
      <c r="E76" s="744"/>
      <c r="F76" s="747"/>
      <c r="G76" s="748"/>
      <c r="H76" s="748"/>
      <c r="I76" s="748"/>
      <c r="J76" s="748"/>
      <c r="K76" s="748"/>
      <c r="L76" s="748"/>
      <c r="M76" s="748"/>
      <c r="N76" s="748"/>
      <c r="O76" s="748"/>
      <c r="P76" s="748"/>
      <c r="Q76" s="748"/>
      <c r="R76" s="748"/>
      <c r="S76" s="748"/>
      <c r="T76" s="748"/>
      <c r="U76" s="748"/>
      <c r="V76" s="748"/>
      <c r="W76" s="748"/>
      <c r="X76" s="748"/>
      <c r="Y76" s="748"/>
      <c r="Z76" s="748"/>
      <c r="AA76" s="748"/>
      <c r="AB76" s="748"/>
      <c r="AC76" s="748"/>
      <c r="AD76" s="748"/>
      <c r="AE76" s="748"/>
      <c r="AF76" s="748"/>
      <c r="AG76" s="748"/>
      <c r="AH76" s="748"/>
      <c r="AI76" s="748"/>
      <c r="AJ76" s="748"/>
    </row>
    <row r="77" spans="1:36" ht="15.75">
      <c r="A77" s="744"/>
      <c r="B77" s="744"/>
      <c r="C77" s="745"/>
      <c r="D77" s="746"/>
      <c r="E77" s="744"/>
      <c r="F77" s="747"/>
      <c r="G77" s="748"/>
      <c r="H77" s="748"/>
      <c r="I77" s="748"/>
      <c r="J77" s="748"/>
      <c r="K77" s="748"/>
      <c r="L77" s="748"/>
      <c r="M77" s="748"/>
      <c r="N77" s="748"/>
      <c r="O77" s="748"/>
      <c r="P77" s="748"/>
      <c r="Q77" s="748"/>
      <c r="R77" s="748"/>
      <c r="S77" s="748"/>
      <c r="T77" s="748"/>
      <c r="U77" s="748"/>
      <c r="V77" s="748"/>
      <c r="W77" s="748"/>
      <c r="X77" s="748"/>
      <c r="Y77" s="748"/>
      <c r="Z77" s="748"/>
      <c r="AA77" s="748"/>
      <c r="AB77" s="748"/>
      <c r="AC77" s="748"/>
      <c r="AD77" s="748"/>
      <c r="AE77" s="748"/>
      <c r="AF77" s="748"/>
      <c r="AG77" s="748"/>
      <c r="AH77" s="748"/>
      <c r="AI77" s="748"/>
      <c r="AJ77" s="748"/>
    </row>
    <row r="78" spans="1:36" ht="15.75">
      <c r="A78" s="744"/>
      <c r="B78" s="744"/>
      <c r="C78" s="745"/>
      <c r="D78" s="746"/>
      <c r="E78" s="744"/>
      <c r="F78" s="747"/>
      <c r="G78" s="748"/>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row>
    <row r="79" spans="1:36" ht="15.75">
      <c r="A79" s="744"/>
      <c r="B79" s="744"/>
      <c r="C79" s="745"/>
      <c r="D79" s="746"/>
      <c r="E79" s="744"/>
      <c r="F79" s="747"/>
      <c r="G79" s="748"/>
      <c r="H79" s="748"/>
      <c r="I79" s="748"/>
      <c r="J79" s="748"/>
      <c r="K79" s="748"/>
      <c r="L79" s="748"/>
      <c r="M79" s="748"/>
      <c r="N79" s="748"/>
      <c r="O79" s="748"/>
      <c r="P79" s="748"/>
      <c r="Q79" s="748"/>
      <c r="R79" s="748"/>
      <c r="S79" s="748"/>
      <c r="T79" s="748"/>
      <c r="U79" s="748"/>
      <c r="V79" s="748"/>
      <c r="W79" s="748"/>
      <c r="X79" s="748"/>
      <c r="Y79" s="748"/>
      <c r="Z79" s="748"/>
      <c r="AA79" s="748"/>
      <c r="AB79" s="748"/>
      <c r="AC79" s="748"/>
      <c r="AD79" s="748"/>
      <c r="AE79" s="748"/>
      <c r="AF79" s="748"/>
      <c r="AG79" s="748"/>
      <c r="AH79" s="748"/>
      <c r="AI79" s="748"/>
      <c r="AJ79" s="748"/>
    </row>
    <row r="80" spans="1:36" ht="15.75">
      <c r="A80" s="744"/>
      <c r="B80" s="744"/>
      <c r="C80" s="745"/>
      <c r="D80" s="746"/>
      <c r="E80" s="744"/>
      <c r="F80" s="747"/>
      <c r="G80" s="748"/>
      <c r="H80" s="748"/>
      <c r="I80" s="748"/>
      <c r="J80" s="748"/>
      <c r="K80" s="748"/>
      <c r="L80" s="748"/>
      <c r="M80" s="748"/>
      <c r="N80" s="748"/>
      <c r="O80" s="748"/>
      <c r="P80" s="748"/>
      <c r="Q80" s="748"/>
      <c r="R80" s="748"/>
      <c r="S80" s="748"/>
      <c r="T80" s="748"/>
      <c r="U80" s="748"/>
      <c r="V80" s="748"/>
      <c r="W80" s="748"/>
      <c r="X80" s="748"/>
      <c r="Y80" s="748"/>
      <c r="Z80" s="748"/>
      <c r="AA80" s="748"/>
      <c r="AB80" s="748"/>
      <c r="AC80" s="748"/>
      <c r="AD80" s="748"/>
      <c r="AE80" s="748"/>
      <c r="AF80" s="748"/>
      <c r="AG80" s="748"/>
      <c r="AH80" s="748"/>
      <c r="AI80" s="748"/>
      <c r="AJ80" s="748"/>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511811023622047" footer="0.23622047244094499"/>
  <pageSetup paperSize="5" scale="55" firstPageNumber="107" orientation="landscape" useFirstPageNumber="1" r:id="rId1"/>
  <headerFooter>
    <oddHeader>&amp;R&amp;"Times New Roman,Bold"&amp;14[ &amp;P ]</oddHeader>
  </headerFooter>
  <rowBreaks count="1" manualBreakCount="1">
    <brk id="36" max="3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J208"/>
  <sheetViews>
    <sheetView view="pageBreakPreview" zoomScale="70" zoomScaleNormal="70" zoomScaleSheetLayoutView="70" workbookViewId="0">
      <pane ySplit="8" topLeftCell="A10" activePane="bottomLeft" state="frozen"/>
      <selection activeCell="A123" sqref="A1:XFD1048576"/>
      <selection pane="bottomLeft" activeCell="A123" sqref="A1:XFD1048576"/>
    </sheetView>
  </sheetViews>
  <sheetFormatPr defaultColWidth="8" defaultRowHeight="15.75"/>
  <cols>
    <col min="1" max="1" width="5.5" style="274" customWidth="1"/>
    <col min="2" max="2" width="11" style="274" customWidth="1"/>
    <col min="3" max="3" width="29" style="753" customWidth="1"/>
    <col min="4" max="4" width="11.375" style="274" customWidth="1"/>
    <col min="5" max="5" width="10" style="274" customWidth="1"/>
    <col min="6" max="6" width="10.25" style="274" customWidth="1"/>
    <col min="7" max="7" width="9.625" style="753" customWidth="1"/>
    <col min="8" max="8" width="9.125" style="753" customWidth="1"/>
    <col min="9" max="9" width="7.875" style="753" customWidth="1"/>
    <col min="10" max="10" width="6.5" style="753" customWidth="1"/>
    <col min="11" max="11" width="9.875" style="753" customWidth="1"/>
    <col min="12" max="12" width="9.5" style="753" customWidth="1"/>
    <col min="13" max="13" width="7.75" style="753" customWidth="1"/>
    <col min="14" max="14" width="8.125" style="753" customWidth="1"/>
    <col min="15" max="15" width="9.375" style="753" customWidth="1"/>
    <col min="16" max="23" width="7.75" style="753" hidden="1" customWidth="1"/>
    <col min="24" max="25" width="7.75" style="753" customWidth="1"/>
    <col min="26" max="26" width="9" style="753" customWidth="1"/>
    <col min="27" max="35" width="7.75" style="753" customWidth="1"/>
    <col min="36" max="36" width="8.875" style="753" customWidth="1"/>
    <col min="37" max="16384" width="8" style="753"/>
  </cols>
  <sheetData>
    <row r="1" spans="1:36" s="751" customFormat="1" ht="27">
      <c r="A1" s="3393" t="s">
        <v>12</v>
      </c>
      <c r="B1" s="3393"/>
      <c r="C1" s="3393"/>
      <c r="D1" s="3393"/>
      <c r="E1" s="3393"/>
      <c r="F1" s="3393"/>
      <c r="G1" s="3393"/>
      <c r="H1" s="3393"/>
      <c r="I1" s="3393"/>
      <c r="J1" s="3393"/>
      <c r="K1" s="3393"/>
      <c r="L1" s="3393"/>
      <c r="M1" s="3393"/>
      <c r="N1" s="3393"/>
      <c r="O1" s="3393"/>
      <c r="P1" s="3393"/>
      <c r="Q1" s="3393"/>
      <c r="R1" s="3393"/>
      <c r="S1" s="3393"/>
      <c r="T1" s="3393"/>
      <c r="U1" s="3393"/>
      <c r="V1" s="3393"/>
      <c r="W1" s="3393"/>
      <c r="X1" s="3393"/>
      <c r="Y1" s="3393"/>
      <c r="Z1" s="3393"/>
      <c r="AA1" s="3393"/>
      <c r="AB1" s="3393"/>
      <c r="AC1" s="3393"/>
      <c r="AD1" s="3393"/>
      <c r="AE1" s="3393"/>
      <c r="AF1" s="3393"/>
      <c r="AG1" s="3393"/>
      <c r="AH1" s="3393"/>
      <c r="AI1" s="3393"/>
      <c r="AJ1" s="3393"/>
    </row>
    <row r="2" spans="1:36" s="752" customFormat="1" ht="25.5">
      <c r="A2" s="3394" t="s">
        <v>2138</v>
      </c>
      <c r="B2" s="3394"/>
      <c r="C2" s="3394"/>
      <c r="D2" s="3394"/>
      <c r="E2" s="3394"/>
      <c r="F2" s="3394"/>
      <c r="G2" s="3394"/>
      <c r="H2" s="3394"/>
      <c r="I2" s="3394"/>
      <c r="J2" s="3394"/>
      <c r="K2" s="3394"/>
      <c r="L2" s="3394"/>
      <c r="M2" s="3394"/>
      <c r="N2" s="3394"/>
      <c r="O2" s="3394"/>
      <c r="P2" s="3394"/>
      <c r="Q2" s="3394"/>
      <c r="R2" s="3394"/>
      <c r="S2" s="3394"/>
      <c r="T2" s="3394"/>
      <c r="U2" s="3394"/>
      <c r="V2" s="3394"/>
      <c r="W2" s="3394"/>
      <c r="X2" s="3394"/>
      <c r="Y2" s="3394"/>
      <c r="Z2" s="3394"/>
      <c r="AA2" s="3394"/>
      <c r="AB2" s="3394"/>
      <c r="AC2" s="3394"/>
      <c r="AD2" s="3394"/>
      <c r="AE2" s="3394"/>
      <c r="AF2" s="3394"/>
      <c r="AG2" s="3394"/>
      <c r="AH2" s="3394"/>
      <c r="AI2" s="3394"/>
      <c r="AJ2" s="3394"/>
    </row>
    <row r="3" spans="1:36" ht="13.5" customHeight="1">
      <c r="A3" s="3395"/>
      <c r="B3" s="3395"/>
      <c r="C3" s="3395"/>
      <c r="D3" s="3395"/>
      <c r="E3" s="3395"/>
      <c r="F3" s="3395"/>
      <c r="G3" s="3395"/>
      <c r="H3" s="3395"/>
      <c r="I3" s="3395"/>
      <c r="J3" s="3395"/>
      <c r="K3" s="3395"/>
      <c r="L3" s="3395"/>
      <c r="M3" s="3395"/>
      <c r="N3" s="3395"/>
      <c r="O3" s="3395"/>
      <c r="P3" s="3395"/>
      <c r="Q3" s="3395"/>
      <c r="R3" s="3395"/>
      <c r="S3" s="3395"/>
      <c r="T3" s="3395"/>
      <c r="U3" s="3395"/>
      <c r="V3" s="3395"/>
      <c r="W3" s="3395"/>
      <c r="X3" s="3395"/>
      <c r="Y3" s="3395"/>
      <c r="Z3" s="3395"/>
      <c r="AA3" s="3395"/>
      <c r="AB3" s="3395"/>
      <c r="AC3" s="3395"/>
      <c r="AD3" s="3395"/>
      <c r="AE3" s="3395"/>
      <c r="AF3" s="3395"/>
      <c r="AG3" s="3395"/>
      <c r="AH3" s="3395"/>
      <c r="AI3" s="3395"/>
      <c r="AJ3" s="3395"/>
    </row>
    <row r="4" spans="1:36" ht="15.75" customHeight="1">
      <c r="A4" s="174"/>
      <c r="B4" s="174"/>
      <c r="C4" s="174"/>
      <c r="D4" s="175"/>
      <c r="E4" s="176"/>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row>
    <row r="5" spans="1:36" ht="21" customHeight="1">
      <c r="A5" s="3329" t="s">
        <v>334</v>
      </c>
      <c r="B5" s="3329" t="s">
        <v>132</v>
      </c>
      <c r="C5" s="3329" t="s">
        <v>15</v>
      </c>
      <c r="D5" s="3329" t="s">
        <v>335</v>
      </c>
      <c r="E5" s="3332" t="s">
        <v>357</v>
      </c>
      <c r="F5" s="3329" t="s">
        <v>337</v>
      </c>
      <c r="G5" s="3329" t="s">
        <v>18</v>
      </c>
      <c r="H5" s="3329" t="s">
        <v>338</v>
      </c>
      <c r="I5" s="3335" t="s">
        <v>2139</v>
      </c>
      <c r="J5" s="3336"/>
      <c r="K5" s="3335" t="s">
        <v>339</v>
      </c>
      <c r="L5" s="3329" t="s">
        <v>340</v>
      </c>
      <c r="M5" s="3340" t="s">
        <v>23</v>
      </c>
      <c r="N5" s="3340"/>
      <c r="O5" s="3341"/>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ht="25.5" customHeight="1">
      <c r="A6" s="3330"/>
      <c r="B6" s="3330"/>
      <c r="C6" s="3330"/>
      <c r="D6" s="3330"/>
      <c r="E6" s="3333"/>
      <c r="F6" s="3330"/>
      <c r="G6" s="3330"/>
      <c r="H6" s="3330"/>
      <c r="I6" s="3337"/>
      <c r="J6" s="3338"/>
      <c r="K6" s="3349"/>
      <c r="L6" s="3330"/>
      <c r="M6" s="3343"/>
      <c r="N6" s="3343"/>
      <c r="O6" s="3344"/>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ht="21" customHeight="1">
      <c r="A7" s="3331"/>
      <c r="B7" s="3331"/>
      <c r="C7" s="3331"/>
      <c r="D7" s="3331"/>
      <c r="E7" s="3334"/>
      <c r="F7" s="3331"/>
      <c r="G7" s="3331"/>
      <c r="H7" s="3331"/>
      <c r="I7" s="126" t="s">
        <v>2</v>
      </c>
      <c r="J7" s="127" t="s">
        <v>25</v>
      </c>
      <c r="K7" s="3337"/>
      <c r="L7" s="3331"/>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ht="15.75" customHeight="1">
      <c r="A8" s="130">
        <v>1</v>
      </c>
      <c r="B8" s="130">
        <v>2</v>
      </c>
      <c r="C8" s="132">
        <v>3</v>
      </c>
      <c r="D8" s="130">
        <v>4</v>
      </c>
      <c r="E8" s="131">
        <v>5</v>
      </c>
      <c r="F8" s="131">
        <v>6</v>
      </c>
      <c r="G8" s="131">
        <v>7</v>
      </c>
      <c r="H8" s="132">
        <v>8</v>
      </c>
      <c r="I8" s="130">
        <v>9</v>
      </c>
      <c r="J8" s="131">
        <v>10</v>
      </c>
      <c r="K8" s="130">
        <v>11</v>
      </c>
      <c r="L8" s="130">
        <v>12</v>
      </c>
      <c r="M8" s="130">
        <v>13</v>
      </c>
      <c r="N8" s="130">
        <v>14</v>
      </c>
      <c r="O8" s="13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754"/>
      <c r="B9" s="754"/>
      <c r="C9" s="754"/>
      <c r="D9" s="754"/>
      <c r="E9" s="754"/>
      <c r="F9" s="754"/>
      <c r="G9" s="754"/>
      <c r="H9" s="754"/>
      <c r="I9" s="75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row>
    <row r="10" spans="1:36">
      <c r="C10" s="199" t="s">
        <v>341</v>
      </c>
      <c r="D10" s="754"/>
      <c r="E10" s="754"/>
      <c r="F10" s="754"/>
      <c r="G10" s="754"/>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row>
    <row r="11" spans="1:36">
      <c r="C11" s="755" t="s">
        <v>26</v>
      </c>
      <c r="G11" s="756"/>
      <c r="H11" s="756"/>
      <c r="I11" s="756"/>
      <c r="J11" s="756"/>
      <c r="K11" s="757"/>
      <c r="L11" s="145"/>
    </row>
    <row r="12" spans="1:36">
      <c r="C12" s="199"/>
      <c r="G12" s="756"/>
      <c r="H12" s="756"/>
      <c r="I12" s="756"/>
      <c r="J12" s="756"/>
      <c r="K12" s="757"/>
      <c r="L12" s="145"/>
    </row>
    <row r="13" spans="1:36" s="759" customFormat="1" ht="78.75">
      <c r="A13" s="758">
        <v>935</v>
      </c>
      <c r="B13" s="228" t="s">
        <v>2140</v>
      </c>
      <c r="C13" s="284" t="s">
        <v>2141</v>
      </c>
      <c r="D13" s="280" t="s">
        <v>2142</v>
      </c>
      <c r="E13" s="280" t="s">
        <v>2143</v>
      </c>
      <c r="F13" s="447" t="s">
        <v>30</v>
      </c>
      <c r="G13" s="276">
        <v>86.475999999999999</v>
      </c>
      <c r="H13" s="272">
        <v>86.299000000000007</v>
      </c>
      <c r="I13" s="272">
        <v>0</v>
      </c>
      <c r="J13" s="272">
        <v>0</v>
      </c>
      <c r="K13" s="272">
        <v>86.299000000000007</v>
      </c>
      <c r="L13" s="272">
        <v>0.1769999999999925</v>
      </c>
      <c r="M13" s="272">
        <v>0.17699999999999999</v>
      </c>
      <c r="N13" s="272">
        <v>0</v>
      </c>
      <c r="O13" s="272">
        <v>0.17699999999999999</v>
      </c>
      <c r="P13" s="272"/>
      <c r="Q13" s="272"/>
      <c r="R13" s="272"/>
      <c r="S13" s="272"/>
      <c r="T13" s="272"/>
      <c r="U13" s="272"/>
      <c r="V13" s="272"/>
      <c r="W13" s="272"/>
      <c r="X13" s="2843">
        <v>0.17699999999999999</v>
      </c>
      <c r="Y13" s="2843">
        <v>0</v>
      </c>
      <c r="Z13" s="2108">
        <v>0.17699999999999999</v>
      </c>
      <c r="AA13" s="2844"/>
      <c r="AB13" s="2844"/>
      <c r="AC13" s="2108">
        <v>0</v>
      </c>
      <c r="AD13" s="2108"/>
      <c r="AE13" s="2844"/>
      <c r="AF13" s="2844">
        <v>0</v>
      </c>
      <c r="AG13" s="2108">
        <v>0</v>
      </c>
      <c r="AH13" s="272"/>
      <c r="AI13" s="272"/>
      <c r="AJ13" s="272">
        <v>0</v>
      </c>
    </row>
    <row r="14" spans="1:36" s="759" customFormat="1" ht="47.25">
      <c r="A14" s="139">
        <v>936</v>
      </c>
      <c r="B14" s="228" t="s">
        <v>2144</v>
      </c>
      <c r="C14" s="284" t="s">
        <v>2145</v>
      </c>
      <c r="D14" s="280" t="s">
        <v>254</v>
      </c>
      <c r="E14" s="274" t="s">
        <v>2146</v>
      </c>
      <c r="F14" s="447" t="s">
        <v>30</v>
      </c>
      <c r="G14" s="276">
        <v>23.137</v>
      </c>
      <c r="H14" s="272">
        <v>0</v>
      </c>
      <c r="I14" s="272">
        <v>10.824999999999999</v>
      </c>
      <c r="J14" s="272">
        <v>0</v>
      </c>
      <c r="K14" s="272">
        <v>10.824999999999999</v>
      </c>
      <c r="L14" s="272">
        <v>12.312000000000001</v>
      </c>
      <c r="M14" s="272">
        <v>10.356</v>
      </c>
      <c r="N14" s="272">
        <v>1.956</v>
      </c>
      <c r="O14" s="272">
        <v>12.311999999999999</v>
      </c>
      <c r="P14" s="272"/>
      <c r="Q14" s="272"/>
      <c r="R14" s="272"/>
      <c r="S14" s="272"/>
      <c r="T14" s="272"/>
      <c r="U14" s="272"/>
      <c r="V14" s="272"/>
      <c r="W14" s="272"/>
      <c r="X14" s="2843">
        <v>10.356</v>
      </c>
      <c r="Y14" s="2843">
        <v>1.956</v>
      </c>
      <c r="Z14" s="2108">
        <v>12.311999999999999</v>
      </c>
      <c r="AA14" s="2844">
        <v>10.252000000000001</v>
      </c>
      <c r="AB14" s="2844"/>
      <c r="AC14" s="2108">
        <v>10.252000000000001</v>
      </c>
      <c r="AD14" s="2108">
        <v>0.104</v>
      </c>
      <c r="AE14" s="2844"/>
      <c r="AF14" s="2844">
        <v>10.252000000000001</v>
      </c>
      <c r="AG14" s="2108">
        <v>10.252000000000001</v>
      </c>
      <c r="AH14" s="272"/>
      <c r="AI14" s="272" t="s">
        <v>9947</v>
      </c>
      <c r="AJ14" s="272">
        <v>0</v>
      </c>
    </row>
    <row r="15" spans="1:36" s="759" customFormat="1" ht="47.25">
      <c r="A15" s="139">
        <v>937</v>
      </c>
      <c r="B15" s="228" t="s">
        <v>2147</v>
      </c>
      <c r="C15" s="284" t="s">
        <v>2148</v>
      </c>
      <c r="D15" s="280" t="s">
        <v>429</v>
      </c>
      <c r="E15" s="274" t="s">
        <v>2146</v>
      </c>
      <c r="F15" s="447" t="s">
        <v>30</v>
      </c>
      <c r="G15" s="276">
        <v>26.417000000000002</v>
      </c>
      <c r="H15" s="272">
        <v>0</v>
      </c>
      <c r="I15" s="272">
        <v>23.86</v>
      </c>
      <c r="J15" s="272">
        <v>0</v>
      </c>
      <c r="K15" s="272">
        <v>23.86</v>
      </c>
      <c r="L15" s="272">
        <v>2.5570000000000022</v>
      </c>
      <c r="M15" s="276">
        <v>0</v>
      </c>
      <c r="N15" s="144">
        <v>2.5569999999999999</v>
      </c>
      <c r="O15" s="144">
        <v>2.5569999999999999</v>
      </c>
      <c r="P15" s="144"/>
      <c r="Q15" s="144"/>
      <c r="R15" s="144"/>
      <c r="S15" s="144"/>
      <c r="T15" s="144"/>
      <c r="U15" s="144"/>
      <c r="V15" s="144"/>
      <c r="W15" s="144"/>
      <c r="X15" s="2843">
        <v>0</v>
      </c>
      <c r="Y15" s="2843">
        <v>2.5569999999999999</v>
      </c>
      <c r="Z15" s="2108">
        <v>2.5569999999999999</v>
      </c>
      <c r="AA15" s="2844"/>
      <c r="AB15" s="2844"/>
      <c r="AC15" s="2108">
        <v>0</v>
      </c>
      <c r="AD15" s="2108"/>
      <c r="AE15" s="2844"/>
      <c r="AF15" s="2844">
        <v>0</v>
      </c>
      <c r="AG15" s="2108">
        <v>0</v>
      </c>
      <c r="AH15" s="144" t="s">
        <v>9970</v>
      </c>
      <c r="AI15" s="144"/>
      <c r="AJ15" s="144">
        <v>0</v>
      </c>
    </row>
    <row r="16" spans="1:36" s="759" customFormat="1" ht="31.5">
      <c r="A16" s="139">
        <v>938</v>
      </c>
      <c r="B16" s="228" t="s">
        <v>2149</v>
      </c>
      <c r="C16" s="284" t="s">
        <v>2150</v>
      </c>
      <c r="D16" s="280" t="s">
        <v>209</v>
      </c>
      <c r="E16" s="274" t="s">
        <v>2146</v>
      </c>
      <c r="F16" s="447" t="s">
        <v>30</v>
      </c>
      <c r="G16" s="276">
        <v>21.268000000000001</v>
      </c>
      <c r="H16" s="272">
        <v>0</v>
      </c>
      <c r="I16" s="272">
        <v>8.6649999999999991</v>
      </c>
      <c r="J16" s="272">
        <v>0</v>
      </c>
      <c r="K16" s="272">
        <v>8.6649999999999991</v>
      </c>
      <c r="L16" s="272">
        <v>12.603000000000002</v>
      </c>
      <c r="M16" s="276">
        <v>10.647</v>
      </c>
      <c r="N16" s="144">
        <v>1.956</v>
      </c>
      <c r="O16" s="144">
        <v>12.603</v>
      </c>
      <c r="P16" s="144"/>
      <c r="Q16" s="144"/>
      <c r="R16" s="144"/>
      <c r="S16" s="144"/>
      <c r="T16" s="144"/>
      <c r="U16" s="144"/>
      <c r="V16" s="144"/>
      <c r="W16" s="144"/>
      <c r="X16" s="2843">
        <v>10.647</v>
      </c>
      <c r="Y16" s="2843">
        <v>1.956</v>
      </c>
      <c r="Z16" s="2108">
        <v>12.603</v>
      </c>
      <c r="AA16" s="2844">
        <v>10.541</v>
      </c>
      <c r="AB16" s="2844"/>
      <c r="AC16" s="2108">
        <v>10.541</v>
      </c>
      <c r="AD16" s="2108">
        <v>0.106</v>
      </c>
      <c r="AE16" s="2844"/>
      <c r="AF16" s="2844">
        <v>0</v>
      </c>
      <c r="AG16" s="2108">
        <v>0</v>
      </c>
      <c r="AH16" s="144"/>
      <c r="AI16" s="272" t="s">
        <v>9947</v>
      </c>
      <c r="AJ16" s="144">
        <v>0</v>
      </c>
    </row>
    <row r="17" spans="1:36" s="759" customFormat="1" ht="31.5">
      <c r="A17" s="139">
        <v>939</v>
      </c>
      <c r="B17" s="228" t="s">
        <v>2151</v>
      </c>
      <c r="C17" s="284" t="s">
        <v>2152</v>
      </c>
      <c r="D17" s="280" t="s">
        <v>400</v>
      </c>
      <c r="E17" s="274" t="s">
        <v>2146</v>
      </c>
      <c r="F17" s="447" t="s">
        <v>30</v>
      </c>
      <c r="G17" s="276">
        <v>23.786000000000001</v>
      </c>
      <c r="H17" s="272">
        <v>0</v>
      </c>
      <c r="I17" s="272">
        <v>4.18</v>
      </c>
      <c r="J17" s="272">
        <v>0</v>
      </c>
      <c r="K17" s="272">
        <v>4.18</v>
      </c>
      <c r="L17" s="272">
        <v>19.606000000000002</v>
      </c>
      <c r="M17" s="276">
        <v>17.048999999999999</v>
      </c>
      <c r="N17" s="144">
        <v>2.5569999999999999</v>
      </c>
      <c r="O17" s="144">
        <v>19.605999999999998</v>
      </c>
      <c r="P17" s="144"/>
      <c r="Q17" s="144"/>
      <c r="R17" s="144"/>
      <c r="S17" s="144"/>
      <c r="T17" s="144"/>
      <c r="U17" s="144"/>
      <c r="V17" s="144"/>
      <c r="W17" s="144"/>
      <c r="X17" s="2843">
        <v>17.048999999999999</v>
      </c>
      <c r="Y17" s="2843">
        <v>2.5569999999999999</v>
      </c>
      <c r="Z17" s="2108">
        <v>19.605999999999998</v>
      </c>
      <c r="AA17" s="2844">
        <v>16.879000000000001</v>
      </c>
      <c r="AB17" s="2844"/>
      <c r="AC17" s="2108">
        <v>16.879000000000001</v>
      </c>
      <c r="AD17" s="2108">
        <v>0.17</v>
      </c>
      <c r="AE17" s="2844"/>
      <c r="AF17" s="2844">
        <v>0</v>
      </c>
      <c r="AG17" s="2108">
        <v>0</v>
      </c>
      <c r="AH17" s="144"/>
      <c r="AI17" s="272" t="s">
        <v>9947</v>
      </c>
      <c r="AJ17" s="144">
        <v>0</v>
      </c>
    </row>
    <row r="18" spans="1:36" s="759" customFormat="1" ht="14.25">
      <c r="B18" s="760"/>
    </row>
    <row r="19" spans="1:36" s="767" customFormat="1" ht="24" customHeight="1">
      <c r="A19" s="761"/>
      <c r="B19" s="762"/>
      <c r="C19" s="763" t="s">
        <v>2153</v>
      </c>
      <c r="D19" s="764"/>
      <c r="E19" s="301"/>
      <c r="F19" s="765"/>
      <c r="G19" s="766">
        <v>181.084</v>
      </c>
      <c r="H19" s="766">
        <v>86.299000000000007</v>
      </c>
      <c r="I19" s="766">
        <v>47.53</v>
      </c>
      <c r="J19" s="766">
        <v>0</v>
      </c>
      <c r="K19" s="766">
        <v>133.82900000000001</v>
      </c>
      <c r="L19" s="766">
        <v>47.254999999999995</v>
      </c>
      <c r="M19" s="766">
        <v>38.228999999999999</v>
      </c>
      <c r="N19" s="766">
        <v>9.0259999999999998</v>
      </c>
      <c r="O19" s="766">
        <v>47.254999999999995</v>
      </c>
      <c r="P19" s="766">
        <v>0</v>
      </c>
      <c r="Q19" s="766">
        <v>0</v>
      </c>
      <c r="R19" s="766">
        <v>0</v>
      </c>
      <c r="S19" s="766">
        <v>0</v>
      </c>
      <c r="T19" s="766">
        <v>0</v>
      </c>
      <c r="U19" s="766">
        <v>0</v>
      </c>
      <c r="V19" s="766">
        <v>0</v>
      </c>
      <c r="W19" s="766">
        <v>0</v>
      </c>
      <c r="X19" s="766">
        <v>38.228999999999999</v>
      </c>
      <c r="Y19" s="766">
        <v>9.0259999999999998</v>
      </c>
      <c r="Z19" s="766">
        <v>47.254999999999995</v>
      </c>
      <c r="AA19" s="766">
        <v>37.671999999999997</v>
      </c>
      <c r="AB19" s="766">
        <v>0</v>
      </c>
      <c r="AC19" s="766">
        <v>37.671999999999997</v>
      </c>
      <c r="AD19" s="766">
        <v>0.38</v>
      </c>
      <c r="AE19" s="766">
        <v>0</v>
      </c>
      <c r="AF19" s="766">
        <v>10.252000000000001</v>
      </c>
      <c r="AG19" s="766">
        <v>10.252000000000001</v>
      </c>
      <c r="AH19" s="766"/>
      <c r="AI19" s="766"/>
      <c r="AJ19" s="766">
        <v>0</v>
      </c>
    </row>
    <row r="20" spans="1:36" s="767" customFormat="1">
      <c r="A20" s="761"/>
      <c r="B20" s="762"/>
      <c r="C20" s="768"/>
      <c r="D20" s="261"/>
      <c r="E20" s="259"/>
      <c r="F20" s="262"/>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769"/>
      <c r="AE20" s="769"/>
      <c r="AF20" s="769"/>
      <c r="AG20" s="769"/>
      <c r="AH20" s="769"/>
      <c r="AI20" s="769"/>
      <c r="AJ20" s="769"/>
    </row>
    <row r="21" spans="1:36" s="767" customFormat="1">
      <c r="A21" s="274"/>
      <c r="B21" s="770"/>
      <c r="C21" s="199" t="s">
        <v>341</v>
      </c>
      <c r="D21" s="754"/>
      <c r="E21" s="754"/>
      <c r="F21" s="754"/>
      <c r="G21" s="754"/>
      <c r="H21" s="754"/>
      <c r="I21" s="754"/>
      <c r="J21" s="754"/>
      <c r="K21" s="754"/>
      <c r="L21" s="754"/>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754"/>
    </row>
    <row r="22" spans="1:36" s="767" customFormat="1">
      <c r="A22" s="274"/>
      <c r="B22" s="770"/>
      <c r="C22" s="199" t="s">
        <v>39</v>
      </c>
      <c r="D22" s="274"/>
      <c r="E22" s="274"/>
      <c r="F22" s="274"/>
      <c r="G22" s="756"/>
      <c r="H22" s="756"/>
      <c r="I22" s="756"/>
      <c r="J22" s="756"/>
      <c r="K22" s="757"/>
      <c r="L22" s="145"/>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row>
    <row r="23" spans="1:36" s="767" customFormat="1" ht="14.25">
      <c r="B23" s="771"/>
    </row>
    <row r="24" spans="1:36" s="767" customFormat="1" ht="31.5">
      <c r="A24" s="139">
        <v>940</v>
      </c>
      <c r="B24" s="228" t="s">
        <v>2154</v>
      </c>
      <c r="C24" s="284" t="s">
        <v>2155</v>
      </c>
      <c r="D24" s="280" t="s">
        <v>51</v>
      </c>
      <c r="E24" s="274" t="s">
        <v>42</v>
      </c>
      <c r="F24" s="267" t="s">
        <v>30</v>
      </c>
      <c r="G24" s="276">
        <v>76.212000000000003</v>
      </c>
      <c r="H24" s="272">
        <v>0</v>
      </c>
      <c r="I24" s="272">
        <v>0</v>
      </c>
      <c r="J24" s="272">
        <v>0</v>
      </c>
      <c r="K24" s="272">
        <v>0</v>
      </c>
      <c r="L24" s="272">
        <v>76.212000000000003</v>
      </c>
      <c r="M24" s="144">
        <v>19.053000000000001</v>
      </c>
      <c r="N24" s="144">
        <v>0</v>
      </c>
      <c r="O24" s="144">
        <v>19.053000000000001</v>
      </c>
      <c r="P24" s="144"/>
      <c r="Q24" s="144"/>
      <c r="R24" s="144"/>
      <c r="S24" s="144"/>
      <c r="T24" s="144"/>
      <c r="U24" s="144"/>
      <c r="V24" s="144"/>
      <c r="W24" s="144"/>
      <c r="X24" s="2843">
        <v>19.053000000000001</v>
      </c>
      <c r="Y24" s="2843">
        <v>0</v>
      </c>
      <c r="Z24" s="2108">
        <v>19.053000000000001</v>
      </c>
      <c r="AA24" s="2844"/>
      <c r="AB24" s="2844"/>
      <c r="AC24" s="2108">
        <v>0</v>
      </c>
      <c r="AD24" s="2108"/>
      <c r="AE24" s="2844"/>
      <c r="AF24" s="2844">
        <v>0</v>
      </c>
      <c r="AG24" s="2108">
        <v>0</v>
      </c>
      <c r="AH24" s="144"/>
      <c r="AI24" s="144"/>
      <c r="AJ24" s="144">
        <v>0</v>
      </c>
    </row>
    <row r="25" spans="1:36" s="767" customFormat="1" ht="31.5">
      <c r="A25" s="139">
        <v>941</v>
      </c>
      <c r="B25" s="228" t="s">
        <v>2156</v>
      </c>
      <c r="C25" s="284" t="s">
        <v>2157</v>
      </c>
      <c r="D25" s="280" t="s">
        <v>384</v>
      </c>
      <c r="E25" s="274" t="s">
        <v>42</v>
      </c>
      <c r="F25" s="447" t="s">
        <v>30</v>
      </c>
      <c r="G25" s="276">
        <v>25</v>
      </c>
      <c r="H25" s="272">
        <v>0</v>
      </c>
      <c r="I25" s="272">
        <v>0</v>
      </c>
      <c r="J25" s="272">
        <v>0</v>
      </c>
      <c r="K25" s="272">
        <v>0</v>
      </c>
      <c r="L25" s="272">
        <v>25</v>
      </c>
      <c r="M25" s="144">
        <v>6.25</v>
      </c>
      <c r="N25" s="144">
        <v>0</v>
      </c>
      <c r="O25" s="144">
        <v>6.25</v>
      </c>
      <c r="P25" s="144"/>
      <c r="Q25" s="144"/>
      <c r="R25" s="144"/>
      <c r="S25" s="144"/>
      <c r="T25" s="144"/>
      <c r="U25" s="144"/>
      <c r="V25" s="144"/>
      <c r="W25" s="144"/>
      <c r="X25" s="2843">
        <v>6.25</v>
      </c>
      <c r="Y25" s="2843">
        <v>0</v>
      </c>
      <c r="Z25" s="2108">
        <v>6.25</v>
      </c>
      <c r="AA25" s="2844"/>
      <c r="AB25" s="2844"/>
      <c r="AC25" s="2108">
        <v>0</v>
      </c>
      <c r="AD25" s="2108"/>
      <c r="AE25" s="2844"/>
      <c r="AF25" s="2844">
        <v>0</v>
      </c>
      <c r="AG25" s="2108">
        <v>0</v>
      </c>
      <c r="AH25" s="144"/>
      <c r="AI25" s="144"/>
      <c r="AJ25" s="144">
        <v>0</v>
      </c>
    </row>
    <row r="26" spans="1:36" s="767" customFormat="1" ht="45.75" customHeight="1">
      <c r="A26" s="139">
        <v>942</v>
      </c>
      <c r="B26" s="699" t="s">
        <v>2158</v>
      </c>
      <c r="C26" s="284" t="s">
        <v>2159</v>
      </c>
      <c r="D26" s="280" t="s">
        <v>45</v>
      </c>
      <c r="E26" s="274" t="s">
        <v>42</v>
      </c>
      <c r="F26" s="267" t="s">
        <v>30</v>
      </c>
      <c r="G26" s="276">
        <v>21.5</v>
      </c>
      <c r="H26" s="272">
        <v>0</v>
      </c>
      <c r="I26" s="272">
        <v>0</v>
      </c>
      <c r="J26" s="272">
        <v>0</v>
      </c>
      <c r="K26" s="272">
        <v>0</v>
      </c>
      <c r="L26" s="272">
        <v>21.5</v>
      </c>
      <c r="M26" s="144">
        <v>5.375</v>
      </c>
      <c r="N26" s="144">
        <v>0</v>
      </c>
      <c r="O26" s="144">
        <v>5.375</v>
      </c>
      <c r="P26" s="144"/>
      <c r="Q26" s="144"/>
      <c r="R26" s="144"/>
      <c r="S26" s="144"/>
      <c r="T26" s="144"/>
      <c r="U26" s="144"/>
      <c r="V26" s="144"/>
      <c r="W26" s="144"/>
      <c r="X26" s="2843">
        <v>5.375</v>
      </c>
      <c r="Y26" s="2843">
        <v>0</v>
      </c>
      <c r="Z26" s="2108">
        <v>5.375</v>
      </c>
      <c r="AA26" s="2844"/>
      <c r="AB26" s="2844"/>
      <c r="AC26" s="2108">
        <v>0</v>
      </c>
      <c r="AD26" s="2108"/>
      <c r="AE26" s="2844"/>
      <c r="AF26" s="2844">
        <v>0</v>
      </c>
      <c r="AG26" s="2108">
        <v>0</v>
      </c>
      <c r="AH26" s="144"/>
      <c r="AI26" s="144"/>
      <c r="AJ26" s="144">
        <v>0</v>
      </c>
    </row>
    <row r="27" spans="1:36" s="767" customFormat="1" ht="14.25">
      <c r="B27" s="771"/>
    </row>
    <row r="28" spans="1:36" s="767" customFormat="1" ht="26.25" customHeight="1">
      <c r="A28" s="761"/>
      <c r="B28" s="762"/>
      <c r="C28" s="763" t="s">
        <v>2160</v>
      </c>
      <c r="D28" s="764"/>
      <c r="E28" s="301"/>
      <c r="F28" s="765"/>
      <c r="G28" s="766">
        <v>122.712</v>
      </c>
      <c r="H28" s="766">
        <v>0</v>
      </c>
      <c r="I28" s="766">
        <v>0</v>
      </c>
      <c r="J28" s="766">
        <v>0</v>
      </c>
      <c r="K28" s="766">
        <v>0</v>
      </c>
      <c r="L28" s="766">
        <v>122.712</v>
      </c>
      <c r="M28" s="766">
        <v>30.678000000000001</v>
      </c>
      <c r="N28" s="766">
        <v>0</v>
      </c>
      <c r="O28" s="766">
        <v>30.678000000000001</v>
      </c>
      <c r="P28" s="766">
        <v>0</v>
      </c>
      <c r="Q28" s="766">
        <v>0</v>
      </c>
      <c r="R28" s="766">
        <v>0</v>
      </c>
      <c r="S28" s="766">
        <v>0</v>
      </c>
      <c r="T28" s="766">
        <v>0</v>
      </c>
      <c r="U28" s="766">
        <v>0</v>
      </c>
      <c r="V28" s="766">
        <v>0</v>
      </c>
      <c r="W28" s="766">
        <v>0</v>
      </c>
      <c r="X28" s="766">
        <v>30.678000000000001</v>
      </c>
      <c r="Y28" s="766">
        <v>0</v>
      </c>
      <c r="Z28" s="766">
        <v>30.678000000000001</v>
      </c>
      <c r="AA28" s="766">
        <v>0</v>
      </c>
      <c r="AB28" s="766">
        <v>0</v>
      </c>
      <c r="AC28" s="766">
        <v>0</v>
      </c>
      <c r="AD28" s="766">
        <v>0</v>
      </c>
      <c r="AE28" s="766">
        <v>0</v>
      </c>
      <c r="AF28" s="766">
        <v>0</v>
      </c>
      <c r="AG28" s="766">
        <v>0</v>
      </c>
      <c r="AH28" s="766"/>
      <c r="AI28" s="766"/>
      <c r="AJ28" s="766">
        <v>0</v>
      </c>
    </row>
    <row r="29" spans="1:36" s="767" customFormat="1" ht="24.75" customHeight="1">
      <c r="A29" s="761"/>
      <c r="B29" s="762"/>
      <c r="C29" s="763" t="s">
        <v>2161</v>
      </c>
      <c r="D29" s="764"/>
      <c r="E29" s="301"/>
      <c r="F29" s="765"/>
      <c r="G29" s="766">
        <v>303.79599999999999</v>
      </c>
      <c r="H29" s="766">
        <v>86.299000000000007</v>
      </c>
      <c r="I29" s="766">
        <v>47.53</v>
      </c>
      <c r="J29" s="766">
        <v>0</v>
      </c>
      <c r="K29" s="766">
        <v>133.82900000000001</v>
      </c>
      <c r="L29" s="766">
        <v>169.96699999999998</v>
      </c>
      <c r="M29" s="766">
        <v>68.906999999999996</v>
      </c>
      <c r="N29" s="766">
        <v>9.0259999999999998</v>
      </c>
      <c r="O29" s="766">
        <v>77.932999999999993</v>
      </c>
      <c r="P29" s="766">
        <v>0</v>
      </c>
      <c r="Q29" s="766">
        <v>0</v>
      </c>
      <c r="R29" s="766">
        <v>0</v>
      </c>
      <c r="S29" s="766">
        <v>0</v>
      </c>
      <c r="T29" s="766">
        <v>0</v>
      </c>
      <c r="U29" s="766">
        <v>0</v>
      </c>
      <c r="V29" s="766">
        <v>0</v>
      </c>
      <c r="W29" s="766">
        <v>0</v>
      </c>
      <c r="X29" s="766">
        <v>68.906999999999996</v>
      </c>
      <c r="Y29" s="766">
        <v>9.0259999999999998</v>
      </c>
      <c r="Z29" s="766">
        <v>77.932999999999993</v>
      </c>
      <c r="AA29" s="766">
        <v>37.671999999999997</v>
      </c>
      <c r="AB29" s="766">
        <v>0</v>
      </c>
      <c r="AC29" s="766">
        <v>37.671999999999997</v>
      </c>
      <c r="AD29" s="766">
        <v>0.38</v>
      </c>
      <c r="AE29" s="766">
        <v>0</v>
      </c>
      <c r="AF29" s="766">
        <v>10.252000000000001</v>
      </c>
      <c r="AG29" s="766">
        <v>10.252000000000001</v>
      </c>
      <c r="AH29" s="766"/>
      <c r="AI29" s="766"/>
      <c r="AJ29" s="766">
        <v>0</v>
      </c>
    </row>
    <row r="30" spans="1:36" s="767" customFormat="1">
      <c r="A30" s="761"/>
      <c r="B30" s="762"/>
      <c r="C30" s="768"/>
      <c r="D30" s="261"/>
      <c r="E30" s="259"/>
      <c r="F30" s="262"/>
      <c r="G30" s="769"/>
      <c r="H30" s="769"/>
      <c r="I30" s="769"/>
      <c r="J30" s="769"/>
      <c r="K30" s="769"/>
      <c r="L30" s="769"/>
      <c r="M30" s="769"/>
      <c r="N30" s="769"/>
      <c r="O30" s="769"/>
      <c r="P30" s="769"/>
      <c r="Q30" s="769"/>
      <c r="R30" s="769"/>
      <c r="S30" s="769"/>
      <c r="T30" s="769"/>
      <c r="U30" s="769"/>
      <c r="V30" s="769"/>
      <c r="W30" s="769"/>
      <c r="X30" s="769"/>
      <c r="Y30" s="769"/>
      <c r="Z30" s="769"/>
      <c r="AA30" s="769"/>
      <c r="AB30" s="769"/>
      <c r="AC30" s="769"/>
      <c r="AD30" s="769"/>
      <c r="AE30" s="769"/>
      <c r="AF30" s="769"/>
      <c r="AG30" s="769"/>
      <c r="AH30" s="769"/>
      <c r="AI30" s="769"/>
      <c r="AJ30" s="769"/>
    </row>
    <row r="31" spans="1:36" s="774" customFormat="1">
      <c r="A31" s="122"/>
      <c r="B31" s="772"/>
      <c r="C31" s="773" t="s">
        <v>2162</v>
      </c>
      <c r="D31" s="133"/>
      <c r="E31" s="133"/>
      <c r="F31" s="133"/>
      <c r="G31" s="163"/>
      <c r="H31" s="220"/>
      <c r="I31" s="220"/>
      <c r="J31" s="220"/>
      <c r="K31" s="220"/>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row>
    <row r="32" spans="1:36" s="774" customFormat="1">
      <c r="A32" s="122"/>
      <c r="B32" s="772"/>
      <c r="C32" s="134" t="s">
        <v>2163</v>
      </c>
      <c r="D32" s="133"/>
      <c r="E32" s="133"/>
      <c r="F32" s="133"/>
      <c r="G32" s="163"/>
      <c r="H32" s="220"/>
      <c r="I32" s="220"/>
      <c r="J32" s="220"/>
      <c r="K32" s="220"/>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row>
    <row r="33" spans="1:36" s="774" customFormat="1" ht="12" customHeight="1">
      <c r="A33" s="122"/>
      <c r="B33" s="772"/>
      <c r="C33" s="227"/>
      <c r="D33" s="133"/>
      <c r="E33" s="133"/>
      <c r="F33" s="133"/>
      <c r="G33" s="163"/>
      <c r="H33" s="220"/>
      <c r="I33" s="220"/>
      <c r="J33" s="220"/>
      <c r="K33" s="220"/>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row>
    <row r="34" spans="1:36" s="774" customFormat="1" ht="63">
      <c r="A34" s="139">
        <v>943</v>
      </c>
      <c r="B34" s="699" t="s">
        <v>2164</v>
      </c>
      <c r="C34" s="580" t="s">
        <v>2165</v>
      </c>
      <c r="D34" s="142" t="s">
        <v>88</v>
      </c>
      <c r="E34" s="155" t="s">
        <v>118</v>
      </c>
      <c r="F34" s="775" t="s">
        <v>43</v>
      </c>
      <c r="G34" s="144">
        <v>250</v>
      </c>
      <c r="H34" s="144">
        <v>0</v>
      </c>
      <c r="I34" s="144">
        <v>0</v>
      </c>
      <c r="J34" s="144">
        <v>0</v>
      </c>
      <c r="K34" s="144">
        <v>0</v>
      </c>
      <c r="L34" s="272">
        <v>250</v>
      </c>
      <c r="M34" s="144">
        <v>0</v>
      </c>
      <c r="N34" s="144">
        <v>66.266999999999996</v>
      </c>
      <c r="O34" s="144">
        <v>66.266999999999996</v>
      </c>
      <c r="P34" s="144"/>
      <c r="Q34" s="144"/>
      <c r="R34" s="144"/>
      <c r="S34" s="144"/>
      <c r="T34" s="144"/>
      <c r="U34" s="144"/>
      <c r="V34" s="144"/>
      <c r="W34" s="144"/>
      <c r="X34" s="2843">
        <v>0</v>
      </c>
      <c r="Y34" s="2843">
        <v>66.266999999999996</v>
      </c>
      <c r="Z34" s="2108">
        <v>66.266999999999996</v>
      </c>
      <c r="AA34" s="2844"/>
      <c r="AB34" s="2844"/>
      <c r="AC34" s="2108">
        <v>0</v>
      </c>
      <c r="AD34" s="2108"/>
      <c r="AE34" s="2844"/>
      <c r="AF34" s="2844">
        <v>0</v>
      </c>
      <c r="AG34" s="2108">
        <v>0</v>
      </c>
      <c r="AH34" s="144"/>
      <c r="AI34" s="144"/>
      <c r="AJ34" s="144">
        <v>0</v>
      </c>
    </row>
    <row r="35" spans="1:36" s="774" customFormat="1">
      <c r="A35" s="139"/>
      <c r="B35" s="699"/>
      <c r="C35" s="580"/>
      <c r="D35" s="142"/>
      <c r="E35" s="155"/>
      <c r="F35" s="775"/>
      <c r="G35" s="144"/>
      <c r="H35" s="144"/>
      <c r="I35" s="144"/>
      <c r="J35" s="144"/>
      <c r="K35" s="144"/>
      <c r="L35" s="272"/>
      <c r="M35" s="144"/>
      <c r="N35" s="144"/>
      <c r="O35" s="144"/>
      <c r="P35" s="144"/>
      <c r="Q35" s="144"/>
      <c r="R35" s="144"/>
      <c r="S35" s="144"/>
      <c r="T35" s="144"/>
      <c r="U35" s="144"/>
      <c r="V35" s="144"/>
      <c r="W35" s="144"/>
      <c r="X35" s="2843"/>
      <c r="Y35" s="2843"/>
      <c r="Z35" s="2108"/>
      <c r="AA35" s="2844"/>
      <c r="AB35" s="2844"/>
      <c r="AC35" s="2108"/>
      <c r="AD35" s="2108"/>
      <c r="AE35" s="2844"/>
      <c r="AF35" s="2844"/>
      <c r="AG35" s="2108"/>
      <c r="AH35" s="144"/>
      <c r="AI35" s="144"/>
      <c r="AJ35" s="144"/>
    </row>
    <row r="36" spans="1:36" s="778" customFormat="1" ht="21.75" customHeight="1">
      <c r="A36" s="528"/>
      <c r="B36" s="776"/>
      <c r="C36" s="777" t="s">
        <v>2166</v>
      </c>
      <c r="D36" s="514"/>
      <c r="E36" s="514"/>
      <c r="F36" s="518"/>
      <c r="G36" s="516">
        <v>250</v>
      </c>
      <c r="H36" s="516">
        <v>0</v>
      </c>
      <c r="I36" s="516">
        <v>0</v>
      </c>
      <c r="J36" s="516">
        <v>0</v>
      </c>
      <c r="K36" s="516">
        <v>0</v>
      </c>
      <c r="L36" s="516">
        <v>250</v>
      </c>
      <c r="M36" s="516">
        <v>0</v>
      </c>
      <c r="N36" s="516">
        <v>66.266999999999996</v>
      </c>
      <c r="O36" s="516">
        <v>66.266999999999996</v>
      </c>
      <c r="P36" s="516">
        <v>0</v>
      </c>
      <c r="Q36" s="516">
        <v>0</v>
      </c>
      <c r="R36" s="516">
        <v>0</v>
      </c>
      <c r="S36" s="516">
        <v>0</v>
      </c>
      <c r="T36" s="516">
        <v>0</v>
      </c>
      <c r="U36" s="516">
        <v>0</v>
      </c>
      <c r="V36" s="516">
        <v>0</v>
      </c>
      <c r="W36" s="516">
        <v>0</v>
      </c>
      <c r="X36" s="516">
        <v>0</v>
      </c>
      <c r="Y36" s="516">
        <v>66.266999999999996</v>
      </c>
      <c r="Z36" s="516">
        <v>66.266999999999996</v>
      </c>
      <c r="AA36" s="516">
        <v>0</v>
      </c>
      <c r="AB36" s="516">
        <v>0</v>
      </c>
      <c r="AC36" s="516">
        <v>0</v>
      </c>
      <c r="AD36" s="516">
        <v>0</v>
      </c>
      <c r="AE36" s="516">
        <v>0</v>
      </c>
      <c r="AF36" s="516">
        <v>0</v>
      </c>
      <c r="AG36" s="516">
        <v>0</v>
      </c>
      <c r="AH36" s="516"/>
      <c r="AI36" s="516"/>
      <c r="AJ36" s="516">
        <v>0</v>
      </c>
    </row>
    <row r="37" spans="1:36" s="778" customFormat="1" ht="30.75" customHeight="1" thickBot="1">
      <c r="A37" s="761"/>
      <c r="B37" s="762"/>
      <c r="C37" s="779" t="s">
        <v>2167</v>
      </c>
      <c r="D37" s="779"/>
      <c r="E37" s="779"/>
      <c r="F37" s="779"/>
      <c r="G37" s="780">
        <v>553.79600000000005</v>
      </c>
      <c r="H37" s="780">
        <v>86.299000000000007</v>
      </c>
      <c r="I37" s="780">
        <v>47.53</v>
      </c>
      <c r="J37" s="780">
        <v>0</v>
      </c>
      <c r="K37" s="780">
        <v>133.82900000000001</v>
      </c>
      <c r="L37" s="780">
        <v>419.96699999999998</v>
      </c>
      <c r="M37" s="780">
        <v>68.906999999999996</v>
      </c>
      <c r="N37" s="780">
        <v>75.292999999999992</v>
      </c>
      <c r="O37" s="780">
        <v>144.19999999999999</v>
      </c>
      <c r="P37" s="780">
        <v>0</v>
      </c>
      <c r="Q37" s="780">
        <v>0</v>
      </c>
      <c r="R37" s="780">
        <v>0</v>
      </c>
      <c r="S37" s="780">
        <v>0</v>
      </c>
      <c r="T37" s="780">
        <v>0</v>
      </c>
      <c r="U37" s="780">
        <v>0</v>
      </c>
      <c r="V37" s="780">
        <v>0</v>
      </c>
      <c r="W37" s="780">
        <v>0</v>
      </c>
      <c r="X37" s="780">
        <v>68.906999999999996</v>
      </c>
      <c r="Y37" s="780">
        <v>75.292999999999992</v>
      </c>
      <c r="Z37" s="780">
        <v>144.19999999999999</v>
      </c>
      <c r="AA37" s="780">
        <v>37.671999999999997</v>
      </c>
      <c r="AB37" s="780">
        <v>0</v>
      </c>
      <c r="AC37" s="780">
        <v>37.671999999999997</v>
      </c>
      <c r="AD37" s="780">
        <v>0.38</v>
      </c>
      <c r="AE37" s="780">
        <v>0</v>
      </c>
      <c r="AF37" s="780">
        <v>10.252000000000001</v>
      </c>
      <c r="AG37" s="780">
        <v>10.252000000000001</v>
      </c>
      <c r="AH37" s="780"/>
      <c r="AI37" s="780"/>
      <c r="AJ37" s="780">
        <v>0</v>
      </c>
    </row>
    <row r="38" spans="1:36" ht="16.5" thickTop="1">
      <c r="B38" s="770"/>
      <c r="C38" s="781"/>
      <c r="D38" s="754"/>
      <c r="E38" s="754"/>
      <c r="F38" s="754"/>
      <c r="G38" s="782"/>
      <c r="H38" s="782"/>
      <c r="I38" s="782"/>
      <c r="J38" s="782"/>
      <c r="K38" s="782"/>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row>
    <row r="39" spans="1:36">
      <c r="B39" s="770"/>
      <c r="C39" s="781"/>
      <c r="D39" s="754"/>
      <c r="E39" s="754"/>
      <c r="F39" s="754"/>
      <c r="G39" s="782"/>
      <c r="H39" s="782"/>
      <c r="I39" s="782"/>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row>
    <row r="40" spans="1:36">
      <c r="B40" s="770"/>
      <c r="C40" s="781"/>
      <c r="D40" s="754"/>
      <c r="E40" s="754"/>
      <c r="F40" s="754"/>
      <c r="G40" s="782"/>
      <c r="H40" s="782"/>
      <c r="I40" s="782"/>
      <c r="J40" s="782"/>
      <c r="K40" s="782"/>
      <c r="L40" s="782"/>
      <c r="M40" s="782"/>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row>
    <row r="41" spans="1:36">
      <c r="B41" s="770"/>
      <c r="C41" s="781"/>
      <c r="D41" s="754"/>
      <c r="E41" s="754"/>
      <c r="F41" s="754"/>
      <c r="G41" s="782"/>
      <c r="H41" s="782"/>
      <c r="I41" s="782"/>
      <c r="J41" s="782"/>
      <c r="K41" s="782"/>
      <c r="L41" s="782"/>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row>
    <row r="42" spans="1:36">
      <c r="B42" s="770"/>
      <c r="C42" s="781"/>
      <c r="D42" s="754"/>
      <c r="E42" s="754"/>
      <c r="F42" s="754"/>
      <c r="G42" s="782"/>
      <c r="H42" s="782"/>
      <c r="I42" s="782"/>
      <c r="J42" s="782"/>
      <c r="K42" s="782"/>
      <c r="L42" s="782"/>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row>
    <row r="43" spans="1:36">
      <c r="B43" s="770"/>
      <c r="C43" s="781"/>
      <c r="D43" s="754"/>
      <c r="E43" s="754"/>
      <c r="F43" s="754"/>
      <c r="G43" s="782"/>
      <c r="H43" s="782"/>
      <c r="I43" s="782"/>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row>
    <row r="44" spans="1:36">
      <c r="B44" s="770"/>
      <c r="C44" s="781"/>
      <c r="D44" s="754"/>
      <c r="E44" s="754"/>
      <c r="F44" s="754"/>
      <c r="G44" s="782"/>
      <c r="H44" s="782"/>
      <c r="I44" s="782"/>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row>
    <row r="45" spans="1:36">
      <c r="C45" s="781"/>
      <c r="D45" s="754"/>
      <c r="E45" s="754"/>
      <c r="F45" s="754"/>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row>
    <row r="46" spans="1:36">
      <c r="C46" s="781"/>
      <c r="D46" s="754"/>
      <c r="E46" s="754"/>
      <c r="F46" s="754"/>
      <c r="G46" s="782"/>
      <c r="H46" s="782"/>
      <c r="I46" s="782"/>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row>
    <row r="47" spans="1:36">
      <c r="C47" s="781"/>
      <c r="D47" s="754"/>
      <c r="E47" s="754"/>
      <c r="F47" s="754"/>
      <c r="G47" s="782"/>
      <c r="H47" s="782"/>
      <c r="I47" s="782"/>
      <c r="J47" s="782"/>
      <c r="K47" s="782"/>
      <c r="L47" s="782"/>
      <c r="M47" s="782"/>
      <c r="N47" s="782"/>
      <c r="O47" s="782"/>
      <c r="P47" s="782"/>
      <c r="Q47" s="782"/>
      <c r="R47" s="782"/>
      <c r="S47" s="782"/>
      <c r="T47" s="782"/>
      <c r="U47" s="782"/>
      <c r="V47" s="782"/>
      <c r="W47" s="782"/>
      <c r="X47" s="782"/>
      <c r="Y47" s="782"/>
      <c r="Z47" s="782"/>
      <c r="AA47" s="782"/>
      <c r="AB47" s="782"/>
      <c r="AC47" s="782"/>
      <c r="AD47" s="782"/>
      <c r="AE47" s="782"/>
      <c r="AF47" s="782"/>
      <c r="AG47" s="782"/>
      <c r="AH47" s="782"/>
      <c r="AI47" s="782"/>
      <c r="AJ47" s="782"/>
    </row>
    <row r="48" spans="1:36">
      <c r="C48" s="781"/>
      <c r="D48" s="754"/>
      <c r="E48" s="754"/>
      <c r="F48" s="754"/>
      <c r="G48" s="782"/>
      <c r="H48" s="782"/>
      <c r="I48" s="782"/>
      <c r="J48" s="782"/>
      <c r="K48" s="782"/>
      <c r="L48" s="782"/>
      <c r="M48" s="782"/>
      <c r="N48" s="782"/>
      <c r="O48" s="782"/>
      <c r="P48" s="782"/>
      <c r="Q48" s="782"/>
      <c r="R48" s="782"/>
      <c r="S48" s="782"/>
      <c r="T48" s="782"/>
      <c r="U48" s="782"/>
      <c r="V48" s="782"/>
      <c r="W48" s="782"/>
      <c r="X48" s="782"/>
      <c r="Y48" s="782"/>
      <c r="Z48" s="782"/>
      <c r="AA48" s="782"/>
      <c r="AB48" s="782"/>
      <c r="AC48" s="782"/>
      <c r="AD48" s="782"/>
      <c r="AE48" s="782"/>
      <c r="AF48" s="782"/>
      <c r="AG48" s="782"/>
      <c r="AH48" s="782"/>
      <c r="AI48" s="782"/>
      <c r="AJ48" s="782"/>
    </row>
    <row r="49" spans="3:36">
      <c r="C49" s="781"/>
      <c r="D49" s="754"/>
      <c r="E49" s="754"/>
      <c r="F49" s="754"/>
      <c r="G49" s="782"/>
      <c r="H49" s="782"/>
      <c r="I49" s="782"/>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row>
    <row r="50" spans="3:36">
      <c r="C50" s="781"/>
      <c r="D50" s="754"/>
      <c r="E50" s="754"/>
      <c r="F50" s="754"/>
      <c r="G50" s="782"/>
      <c r="H50" s="782"/>
      <c r="I50" s="782"/>
      <c r="J50" s="782"/>
      <c r="K50" s="782"/>
      <c r="L50" s="782"/>
      <c r="M50" s="782"/>
      <c r="N50" s="782"/>
      <c r="O50" s="782"/>
      <c r="P50" s="782"/>
      <c r="Q50" s="782"/>
      <c r="R50" s="782"/>
      <c r="S50" s="782"/>
      <c r="T50" s="782"/>
      <c r="U50" s="782"/>
      <c r="V50" s="782"/>
      <c r="W50" s="782"/>
      <c r="X50" s="782"/>
      <c r="Y50" s="782"/>
      <c r="Z50" s="782"/>
      <c r="AA50" s="782"/>
      <c r="AB50" s="782"/>
      <c r="AC50" s="782"/>
      <c r="AD50" s="782"/>
      <c r="AE50" s="782"/>
      <c r="AF50" s="782"/>
      <c r="AG50" s="782"/>
      <c r="AH50" s="782"/>
      <c r="AI50" s="782"/>
      <c r="AJ50" s="782"/>
    </row>
    <row r="51" spans="3:36">
      <c r="C51" s="781"/>
      <c r="D51" s="754"/>
      <c r="E51" s="754"/>
      <c r="F51" s="754"/>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c r="AH51" s="782"/>
      <c r="AI51" s="782"/>
      <c r="AJ51" s="782"/>
    </row>
    <row r="52" spans="3:36">
      <c r="C52" s="781"/>
      <c r="D52" s="754"/>
      <c r="E52" s="754"/>
      <c r="F52" s="754"/>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c r="AH52" s="782"/>
      <c r="AI52" s="782"/>
      <c r="AJ52" s="782"/>
    </row>
    <row r="53" spans="3:36">
      <c r="C53" s="781"/>
      <c r="D53" s="754"/>
      <c r="E53" s="754"/>
      <c r="F53" s="754"/>
      <c r="G53" s="782"/>
      <c r="H53" s="782"/>
      <c r="I53" s="782"/>
      <c r="J53" s="782"/>
      <c r="K53" s="782"/>
      <c r="L53" s="782"/>
      <c r="M53" s="782"/>
      <c r="N53" s="782"/>
      <c r="O53" s="782"/>
      <c r="P53" s="782"/>
      <c r="Q53" s="782"/>
      <c r="R53" s="782"/>
      <c r="S53" s="782"/>
      <c r="T53" s="782"/>
      <c r="U53" s="782"/>
      <c r="V53" s="782"/>
      <c r="W53" s="782"/>
      <c r="X53" s="782"/>
      <c r="Y53" s="782"/>
      <c r="Z53" s="782"/>
      <c r="AA53" s="782"/>
      <c r="AB53" s="782"/>
      <c r="AC53" s="782"/>
      <c r="AD53" s="782"/>
      <c r="AE53" s="782"/>
      <c r="AF53" s="782"/>
      <c r="AG53" s="782"/>
      <c r="AH53" s="782"/>
      <c r="AI53" s="782"/>
      <c r="AJ53" s="782"/>
    </row>
    <row r="54" spans="3:36">
      <c r="C54" s="781"/>
      <c r="D54" s="754"/>
      <c r="E54" s="754"/>
      <c r="F54" s="754"/>
      <c r="G54" s="782"/>
      <c r="H54" s="782"/>
      <c r="I54" s="782"/>
      <c r="J54" s="782"/>
      <c r="K54" s="782"/>
      <c r="L54" s="782"/>
      <c r="M54" s="782"/>
      <c r="N54" s="782"/>
      <c r="O54" s="782"/>
      <c r="P54" s="782"/>
      <c r="Q54" s="782"/>
      <c r="R54" s="782"/>
      <c r="S54" s="782"/>
      <c r="T54" s="782"/>
      <c r="U54" s="782"/>
      <c r="V54" s="782"/>
      <c r="W54" s="782"/>
      <c r="X54" s="782"/>
      <c r="Y54" s="782"/>
      <c r="Z54" s="782"/>
      <c r="AA54" s="782"/>
      <c r="AB54" s="782"/>
      <c r="AC54" s="782"/>
      <c r="AD54" s="782"/>
      <c r="AE54" s="782"/>
      <c r="AF54" s="782"/>
      <c r="AG54" s="782"/>
      <c r="AH54" s="782"/>
      <c r="AI54" s="782"/>
      <c r="AJ54" s="782"/>
    </row>
    <row r="55" spans="3:36">
      <c r="C55" s="781"/>
      <c r="D55" s="754"/>
      <c r="E55" s="754"/>
      <c r="F55" s="754"/>
      <c r="G55" s="782"/>
      <c r="H55" s="782"/>
      <c r="I55" s="782"/>
      <c r="J55" s="782"/>
      <c r="K55" s="782"/>
      <c r="L55" s="782"/>
      <c r="M55" s="782"/>
      <c r="N55" s="782"/>
      <c r="O55" s="782"/>
      <c r="P55" s="782"/>
      <c r="Q55" s="782"/>
      <c r="R55" s="782"/>
      <c r="S55" s="782"/>
      <c r="T55" s="782"/>
      <c r="U55" s="782"/>
      <c r="V55" s="782"/>
      <c r="W55" s="782"/>
      <c r="X55" s="782"/>
      <c r="Y55" s="782"/>
      <c r="Z55" s="782"/>
      <c r="AA55" s="782"/>
      <c r="AB55" s="782"/>
      <c r="AC55" s="782"/>
      <c r="AD55" s="782"/>
      <c r="AE55" s="782"/>
      <c r="AF55" s="782"/>
      <c r="AG55" s="782"/>
      <c r="AH55" s="782"/>
      <c r="AI55" s="782"/>
      <c r="AJ55" s="782"/>
    </row>
    <row r="56" spans="3:36">
      <c r="C56" s="781"/>
      <c r="D56" s="754"/>
      <c r="E56" s="754"/>
      <c r="F56" s="754"/>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2"/>
    </row>
    <row r="57" spans="3:36">
      <c r="C57" s="781"/>
      <c r="D57" s="754"/>
      <c r="E57" s="754"/>
      <c r="F57" s="754"/>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row>
    <row r="58" spans="3:36">
      <c r="C58" s="781"/>
      <c r="D58" s="754"/>
      <c r="E58" s="754"/>
      <c r="F58" s="754"/>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c r="AD58" s="782"/>
      <c r="AE58" s="782"/>
      <c r="AF58" s="782"/>
      <c r="AG58" s="782"/>
      <c r="AH58" s="782"/>
      <c r="AI58" s="782"/>
      <c r="AJ58" s="782"/>
    </row>
    <row r="59" spans="3:36">
      <c r="C59" s="781"/>
      <c r="D59" s="754"/>
      <c r="E59" s="754"/>
      <c r="F59" s="754"/>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c r="AJ59" s="782"/>
    </row>
    <row r="60" spans="3:36">
      <c r="C60" s="781"/>
      <c r="D60" s="754"/>
      <c r="E60" s="754"/>
      <c r="F60" s="754"/>
      <c r="G60" s="782"/>
      <c r="H60" s="782"/>
      <c r="I60" s="782"/>
      <c r="J60" s="782"/>
      <c r="K60" s="782"/>
      <c r="L60" s="782"/>
      <c r="M60" s="782"/>
      <c r="N60" s="782"/>
      <c r="O60" s="782"/>
      <c r="P60" s="782"/>
      <c r="Q60" s="782"/>
      <c r="R60" s="782"/>
      <c r="S60" s="782"/>
      <c r="T60" s="782"/>
      <c r="U60" s="782"/>
      <c r="V60" s="782"/>
      <c r="W60" s="782"/>
      <c r="X60" s="782"/>
      <c r="Y60" s="782"/>
      <c r="Z60" s="782"/>
      <c r="AA60" s="782"/>
      <c r="AB60" s="782"/>
      <c r="AC60" s="782"/>
      <c r="AD60" s="782"/>
      <c r="AE60" s="782"/>
      <c r="AF60" s="782"/>
      <c r="AG60" s="782"/>
      <c r="AH60" s="782"/>
      <c r="AI60" s="782"/>
      <c r="AJ60" s="782"/>
    </row>
    <row r="61" spans="3:36">
      <c r="C61" s="781"/>
      <c r="D61" s="754"/>
      <c r="E61" s="754"/>
      <c r="F61" s="754"/>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c r="AJ61" s="782"/>
    </row>
    <row r="62" spans="3:36">
      <c r="C62" s="781"/>
      <c r="D62" s="754"/>
      <c r="E62" s="754"/>
      <c r="F62" s="754"/>
      <c r="G62" s="782"/>
      <c r="H62" s="782"/>
      <c r="I62" s="782"/>
      <c r="J62" s="782"/>
      <c r="K62" s="782"/>
      <c r="L62" s="782"/>
      <c r="M62" s="782"/>
      <c r="N62" s="782"/>
      <c r="O62" s="782"/>
      <c r="P62" s="782"/>
      <c r="Q62" s="782"/>
      <c r="R62" s="782"/>
      <c r="S62" s="782"/>
      <c r="T62" s="782"/>
      <c r="U62" s="782"/>
      <c r="V62" s="782"/>
      <c r="W62" s="782"/>
      <c r="X62" s="782"/>
      <c r="Y62" s="782"/>
      <c r="Z62" s="782"/>
      <c r="AA62" s="782"/>
      <c r="AB62" s="782"/>
      <c r="AC62" s="782"/>
      <c r="AD62" s="782"/>
      <c r="AE62" s="782"/>
      <c r="AF62" s="782"/>
      <c r="AG62" s="782"/>
      <c r="AH62" s="782"/>
      <c r="AI62" s="782"/>
      <c r="AJ62" s="782"/>
    </row>
    <row r="63" spans="3:36">
      <c r="C63" s="781"/>
      <c r="D63" s="754"/>
      <c r="E63" s="754"/>
      <c r="F63" s="754"/>
      <c r="G63" s="782"/>
      <c r="H63" s="782"/>
      <c r="I63" s="782"/>
      <c r="J63" s="782"/>
      <c r="K63" s="782"/>
      <c r="L63" s="782"/>
      <c r="M63" s="782"/>
      <c r="N63" s="782"/>
      <c r="O63" s="782"/>
      <c r="P63" s="782"/>
      <c r="Q63" s="782"/>
      <c r="R63" s="782"/>
      <c r="S63" s="782"/>
      <c r="T63" s="782"/>
      <c r="U63" s="782"/>
      <c r="V63" s="782"/>
      <c r="W63" s="782"/>
      <c r="X63" s="782"/>
      <c r="Y63" s="782"/>
      <c r="Z63" s="782"/>
      <c r="AA63" s="782"/>
      <c r="AB63" s="782"/>
      <c r="AC63" s="782"/>
      <c r="AD63" s="782"/>
      <c r="AE63" s="782"/>
      <c r="AF63" s="782"/>
      <c r="AG63" s="782"/>
      <c r="AH63" s="782"/>
      <c r="AI63" s="782"/>
      <c r="AJ63" s="782"/>
    </row>
    <row r="64" spans="3:36">
      <c r="C64" s="781"/>
      <c r="D64" s="754"/>
      <c r="E64" s="754"/>
      <c r="F64" s="754"/>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c r="AJ64" s="782"/>
    </row>
    <row r="65" spans="3:36">
      <c r="C65" s="781"/>
      <c r="D65" s="754"/>
      <c r="E65" s="754"/>
      <c r="F65" s="754"/>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c r="AJ65" s="782"/>
    </row>
    <row r="66" spans="3:36">
      <c r="C66" s="781"/>
      <c r="D66" s="754"/>
      <c r="E66" s="754"/>
      <c r="F66" s="754"/>
      <c r="G66" s="782"/>
      <c r="H66" s="782"/>
      <c r="I66" s="782"/>
      <c r="J66" s="782"/>
      <c r="K66" s="782"/>
      <c r="L66" s="782"/>
      <c r="M66" s="782"/>
      <c r="N66" s="782"/>
      <c r="O66" s="782"/>
      <c r="P66" s="782"/>
      <c r="Q66" s="782"/>
      <c r="R66" s="782"/>
      <c r="S66" s="782"/>
      <c r="T66" s="782"/>
      <c r="U66" s="782"/>
      <c r="V66" s="782"/>
      <c r="W66" s="782"/>
      <c r="X66" s="782"/>
      <c r="Y66" s="782"/>
      <c r="Z66" s="782"/>
      <c r="AA66" s="782"/>
      <c r="AB66" s="782"/>
      <c r="AC66" s="782"/>
      <c r="AD66" s="782"/>
      <c r="AE66" s="782"/>
      <c r="AF66" s="782"/>
      <c r="AG66" s="782"/>
      <c r="AH66" s="782"/>
      <c r="AI66" s="782"/>
      <c r="AJ66" s="782"/>
    </row>
    <row r="67" spans="3:36">
      <c r="C67" s="781"/>
      <c r="D67" s="754"/>
      <c r="E67" s="754"/>
      <c r="F67" s="754"/>
      <c r="G67" s="782"/>
      <c r="H67" s="782"/>
      <c r="I67" s="782"/>
      <c r="J67" s="782"/>
      <c r="K67" s="782"/>
      <c r="L67" s="782"/>
      <c r="M67" s="782"/>
      <c r="N67" s="782"/>
      <c r="O67" s="782"/>
      <c r="P67" s="782"/>
      <c r="Q67" s="782"/>
      <c r="R67" s="782"/>
      <c r="S67" s="782"/>
      <c r="T67" s="782"/>
      <c r="U67" s="782"/>
      <c r="V67" s="782"/>
      <c r="W67" s="782"/>
      <c r="X67" s="782"/>
      <c r="Y67" s="782"/>
      <c r="Z67" s="782"/>
      <c r="AA67" s="782"/>
      <c r="AB67" s="782"/>
      <c r="AC67" s="782"/>
      <c r="AD67" s="782"/>
      <c r="AE67" s="782"/>
      <c r="AF67" s="782"/>
      <c r="AG67" s="782"/>
      <c r="AH67" s="782"/>
      <c r="AI67" s="782"/>
      <c r="AJ67" s="782"/>
    </row>
    <row r="68" spans="3:36">
      <c r="C68" s="781"/>
      <c r="D68" s="754"/>
      <c r="E68" s="754"/>
      <c r="F68" s="754"/>
      <c r="G68" s="782"/>
      <c r="H68" s="782"/>
      <c r="I68" s="782"/>
      <c r="J68" s="782"/>
      <c r="K68" s="782"/>
      <c r="L68" s="782"/>
      <c r="M68" s="782"/>
      <c r="N68" s="782"/>
      <c r="O68" s="782"/>
      <c r="P68" s="782"/>
      <c r="Q68" s="782"/>
      <c r="R68" s="782"/>
      <c r="S68" s="782"/>
      <c r="T68" s="782"/>
      <c r="U68" s="782"/>
      <c r="V68" s="782"/>
      <c r="W68" s="782"/>
      <c r="X68" s="782"/>
      <c r="Y68" s="782"/>
      <c r="Z68" s="782"/>
      <c r="AA68" s="782"/>
      <c r="AB68" s="782"/>
      <c r="AC68" s="782"/>
      <c r="AD68" s="782"/>
      <c r="AE68" s="782"/>
      <c r="AF68" s="782"/>
      <c r="AG68" s="782"/>
      <c r="AH68" s="782"/>
      <c r="AI68" s="782"/>
      <c r="AJ68" s="782"/>
    </row>
    <row r="69" spans="3:36">
      <c r="C69" s="781"/>
      <c r="D69" s="754"/>
      <c r="E69" s="754"/>
      <c r="F69" s="754"/>
      <c r="G69" s="782"/>
      <c r="H69" s="782"/>
      <c r="I69" s="782"/>
      <c r="J69" s="782"/>
      <c r="K69" s="782"/>
      <c r="L69" s="782"/>
      <c r="M69" s="782"/>
      <c r="N69" s="782"/>
      <c r="O69" s="782"/>
      <c r="P69" s="782"/>
      <c r="Q69" s="782"/>
      <c r="R69" s="782"/>
      <c r="S69" s="782"/>
      <c r="T69" s="782"/>
      <c r="U69" s="782"/>
      <c r="V69" s="782"/>
      <c r="W69" s="782"/>
      <c r="X69" s="782"/>
      <c r="Y69" s="782"/>
      <c r="Z69" s="782"/>
      <c r="AA69" s="782"/>
      <c r="AB69" s="782"/>
      <c r="AC69" s="782"/>
      <c r="AD69" s="782"/>
      <c r="AE69" s="782"/>
      <c r="AF69" s="782"/>
      <c r="AG69" s="782"/>
      <c r="AH69" s="782"/>
      <c r="AI69" s="782"/>
      <c r="AJ69" s="782"/>
    </row>
    <row r="70" spans="3:36">
      <c r="C70" s="781"/>
      <c r="D70" s="754"/>
      <c r="E70" s="754"/>
      <c r="F70" s="754"/>
      <c r="G70" s="782"/>
      <c r="H70" s="782"/>
      <c r="I70" s="782"/>
      <c r="J70" s="782"/>
      <c r="K70" s="782"/>
      <c r="L70" s="782"/>
      <c r="M70" s="782"/>
      <c r="N70" s="782"/>
      <c r="O70" s="782"/>
      <c r="P70" s="782"/>
      <c r="Q70" s="782"/>
      <c r="R70" s="782"/>
      <c r="S70" s="782"/>
      <c r="T70" s="782"/>
      <c r="U70" s="782"/>
      <c r="V70" s="782"/>
      <c r="W70" s="782"/>
      <c r="X70" s="782"/>
      <c r="Y70" s="782"/>
      <c r="Z70" s="782"/>
      <c r="AA70" s="782"/>
      <c r="AB70" s="782"/>
      <c r="AC70" s="782"/>
      <c r="AD70" s="782"/>
      <c r="AE70" s="782"/>
      <c r="AF70" s="782"/>
      <c r="AG70" s="782"/>
      <c r="AH70" s="782"/>
      <c r="AI70" s="782"/>
      <c r="AJ70" s="782"/>
    </row>
    <row r="71" spans="3:36">
      <c r="C71" s="781"/>
      <c r="D71" s="754"/>
      <c r="E71" s="754"/>
      <c r="F71" s="754"/>
      <c r="G71" s="782"/>
      <c r="H71" s="782"/>
      <c r="I71" s="782"/>
      <c r="J71" s="782"/>
      <c r="K71" s="782"/>
      <c r="L71" s="782"/>
      <c r="M71" s="782"/>
      <c r="N71" s="782"/>
      <c r="O71" s="782"/>
      <c r="P71" s="782"/>
      <c r="Q71" s="782"/>
      <c r="R71" s="782"/>
      <c r="S71" s="782"/>
      <c r="T71" s="782"/>
      <c r="U71" s="782"/>
      <c r="V71" s="782"/>
      <c r="W71" s="782"/>
      <c r="X71" s="782"/>
      <c r="Y71" s="782"/>
      <c r="Z71" s="782"/>
      <c r="AA71" s="782"/>
      <c r="AB71" s="782"/>
      <c r="AC71" s="782"/>
      <c r="AD71" s="782"/>
      <c r="AE71" s="782"/>
      <c r="AF71" s="782"/>
      <c r="AG71" s="782"/>
      <c r="AH71" s="782"/>
      <c r="AI71" s="782"/>
      <c r="AJ71" s="782"/>
    </row>
    <row r="72" spans="3:36">
      <c r="C72" s="781"/>
      <c r="D72" s="754"/>
      <c r="E72" s="754"/>
      <c r="F72" s="754"/>
      <c r="G72" s="782"/>
      <c r="H72" s="782"/>
      <c r="I72" s="782"/>
      <c r="J72" s="782"/>
      <c r="K72" s="782"/>
      <c r="L72" s="782"/>
      <c r="M72" s="782"/>
      <c r="N72" s="782"/>
      <c r="O72" s="782"/>
      <c r="P72" s="782"/>
      <c r="Q72" s="782"/>
      <c r="R72" s="782"/>
      <c r="S72" s="782"/>
      <c r="T72" s="782"/>
      <c r="U72" s="782"/>
      <c r="V72" s="782"/>
      <c r="W72" s="782"/>
      <c r="X72" s="782"/>
      <c r="Y72" s="782"/>
      <c r="Z72" s="782"/>
      <c r="AA72" s="782"/>
      <c r="AB72" s="782"/>
      <c r="AC72" s="782"/>
      <c r="AD72" s="782"/>
      <c r="AE72" s="782"/>
      <c r="AF72" s="782"/>
      <c r="AG72" s="782"/>
      <c r="AH72" s="782"/>
      <c r="AI72" s="782"/>
      <c r="AJ72" s="782"/>
    </row>
    <row r="73" spans="3:36">
      <c r="C73" s="781"/>
      <c r="D73" s="754"/>
      <c r="E73" s="754"/>
      <c r="F73" s="754"/>
      <c r="G73" s="782"/>
      <c r="H73" s="782"/>
      <c r="I73" s="782"/>
      <c r="J73" s="782"/>
      <c r="K73" s="782"/>
      <c r="L73" s="782"/>
      <c r="M73" s="782"/>
      <c r="N73" s="782"/>
      <c r="O73" s="782"/>
      <c r="P73" s="782"/>
      <c r="Q73" s="782"/>
      <c r="R73" s="782"/>
      <c r="S73" s="782"/>
      <c r="T73" s="782"/>
      <c r="U73" s="782"/>
      <c r="V73" s="782"/>
      <c r="W73" s="782"/>
      <c r="X73" s="782"/>
      <c r="Y73" s="782"/>
      <c r="Z73" s="782"/>
      <c r="AA73" s="782"/>
      <c r="AB73" s="782"/>
      <c r="AC73" s="782"/>
      <c r="AD73" s="782"/>
      <c r="AE73" s="782"/>
      <c r="AF73" s="782"/>
      <c r="AG73" s="782"/>
      <c r="AH73" s="782"/>
      <c r="AI73" s="782"/>
      <c r="AJ73" s="782"/>
    </row>
    <row r="74" spans="3:36">
      <c r="C74" s="781"/>
      <c r="D74" s="754"/>
      <c r="E74" s="754"/>
      <c r="F74" s="754"/>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c r="AJ74" s="782"/>
    </row>
    <row r="75" spans="3:36">
      <c r="C75" s="781"/>
      <c r="D75" s="754"/>
      <c r="E75" s="754"/>
      <c r="F75" s="754"/>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c r="AJ75" s="782"/>
    </row>
    <row r="76" spans="3:36">
      <c r="C76" s="781"/>
      <c r="D76" s="754"/>
      <c r="E76" s="754"/>
      <c r="F76" s="754"/>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c r="AJ76" s="782"/>
    </row>
    <row r="77" spans="3:36">
      <c r="C77" s="781"/>
      <c r="D77" s="754"/>
      <c r="E77" s="754"/>
      <c r="F77" s="754"/>
      <c r="G77" s="782"/>
      <c r="H77" s="782"/>
      <c r="I77" s="782"/>
      <c r="J77" s="782"/>
      <c r="K77" s="782"/>
      <c r="L77" s="782"/>
      <c r="M77" s="782"/>
      <c r="N77" s="782"/>
      <c r="O77" s="782"/>
      <c r="P77" s="782"/>
      <c r="Q77" s="782"/>
      <c r="R77" s="782"/>
      <c r="S77" s="782"/>
      <c r="T77" s="782"/>
      <c r="U77" s="782"/>
      <c r="V77" s="782"/>
      <c r="W77" s="782"/>
      <c r="X77" s="782"/>
      <c r="Y77" s="782"/>
      <c r="Z77" s="782"/>
      <c r="AA77" s="782"/>
      <c r="AB77" s="782"/>
      <c r="AC77" s="782"/>
      <c r="AD77" s="782"/>
      <c r="AE77" s="782"/>
      <c r="AF77" s="782"/>
      <c r="AG77" s="782"/>
      <c r="AH77" s="782"/>
      <c r="AI77" s="782"/>
      <c r="AJ77" s="782"/>
    </row>
    <row r="78" spans="3:36">
      <c r="C78" s="781"/>
      <c r="D78" s="754"/>
      <c r="E78" s="754"/>
      <c r="F78" s="754"/>
      <c r="G78" s="782"/>
      <c r="H78" s="782"/>
      <c r="I78" s="782"/>
      <c r="J78" s="782"/>
      <c r="K78" s="782"/>
      <c r="L78" s="782"/>
      <c r="M78" s="782"/>
      <c r="N78" s="782"/>
      <c r="O78" s="782"/>
      <c r="P78" s="782"/>
      <c r="Q78" s="782"/>
      <c r="R78" s="782"/>
      <c r="S78" s="782"/>
      <c r="T78" s="782"/>
      <c r="U78" s="782"/>
      <c r="V78" s="782"/>
      <c r="W78" s="782"/>
      <c r="X78" s="782"/>
      <c r="Y78" s="782"/>
      <c r="Z78" s="782"/>
      <c r="AA78" s="782"/>
      <c r="AB78" s="782"/>
      <c r="AC78" s="782"/>
      <c r="AD78" s="782"/>
      <c r="AE78" s="782"/>
      <c r="AF78" s="782"/>
      <c r="AG78" s="782"/>
      <c r="AH78" s="782"/>
      <c r="AI78" s="782"/>
      <c r="AJ78" s="782"/>
    </row>
    <row r="79" spans="3:36">
      <c r="C79" s="781"/>
      <c r="D79" s="754"/>
      <c r="E79" s="754"/>
      <c r="F79" s="754"/>
      <c r="G79" s="782"/>
      <c r="H79" s="782"/>
      <c r="I79" s="782"/>
      <c r="J79" s="782"/>
      <c r="K79" s="782"/>
      <c r="L79" s="782"/>
      <c r="M79" s="782"/>
      <c r="N79" s="782"/>
      <c r="O79" s="782"/>
      <c r="P79" s="782"/>
      <c r="Q79" s="782"/>
      <c r="R79" s="782"/>
      <c r="S79" s="782"/>
      <c r="T79" s="782"/>
      <c r="U79" s="782"/>
      <c r="V79" s="782"/>
      <c r="W79" s="782"/>
      <c r="X79" s="782"/>
      <c r="Y79" s="782"/>
      <c r="Z79" s="782"/>
      <c r="AA79" s="782"/>
      <c r="AB79" s="782"/>
      <c r="AC79" s="782"/>
      <c r="AD79" s="782"/>
      <c r="AE79" s="782"/>
      <c r="AF79" s="782"/>
      <c r="AG79" s="782"/>
      <c r="AH79" s="782"/>
      <c r="AI79" s="782"/>
      <c r="AJ79" s="782"/>
    </row>
    <row r="80" spans="3:36">
      <c r="C80" s="781"/>
      <c r="D80" s="754"/>
      <c r="E80" s="754"/>
      <c r="F80" s="754"/>
      <c r="G80" s="782"/>
      <c r="H80" s="782"/>
      <c r="I80" s="782"/>
      <c r="J80" s="782"/>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c r="AI80" s="782"/>
      <c r="AJ80" s="782"/>
    </row>
    <row r="81" spans="3:36">
      <c r="C81" s="781"/>
      <c r="D81" s="754"/>
      <c r="E81" s="754"/>
      <c r="F81" s="754"/>
      <c r="G81" s="782"/>
      <c r="H81" s="782"/>
      <c r="I81" s="782"/>
      <c r="J81" s="782"/>
      <c r="K81" s="782"/>
      <c r="L81" s="782"/>
      <c r="M81" s="782"/>
      <c r="N81" s="782"/>
      <c r="O81" s="782"/>
      <c r="P81" s="782"/>
      <c r="Q81" s="782"/>
      <c r="R81" s="782"/>
      <c r="S81" s="782"/>
      <c r="T81" s="782"/>
      <c r="U81" s="782"/>
      <c r="V81" s="782"/>
      <c r="W81" s="782"/>
      <c r="X81" s="782"/>
      <c r="Y81" s="782"/>
      <c r="Z81" s="782"/>
      <c r="AA81" s="782"/>
      <c r="AB81" s="782"/>
      <c r="AC81" s="782"/>
      <c r="AD81" s="782"/>
      <c r="AE81" s="782"/>
      <c r="AF81" s="782"/>
      <c r="AG81" s="782"/>
      <c r="AH81" s="782"/>
      <c r="AI81" s="782"/>
      <c r="AJ81" s="782"/>
    </row>
    <row r="82" spans="3:36">
      <c r="C82" s="781"/>
      <c r="D82" s="754"/>
      <c r="E82" s="754"/>
      <c r="F82" s="754"/>
      <c r="G82" s="782"/>
      <c r="H82" s="782"/>
      <c r="I82" s="782"/>
      <c r="J82" s="782"/>
      <c r="K82" s="782"/>
      <c r="L82" s="782"/>
      <c r="M82" s="782"/>
      <c r="N82" s="782"/>
      <c r="O82" s="782"/>
      <c r="P82" s="782"/>
      <c r="Q82" s="782"/>
      <c r="R82" s="782"/>
      <c r="S82" s="782"/>
      <c r="T82" s="782"/>
      <c r="U82" s="782"/>
      <c r="V82" s="782"/>
      <c r="W82" s="782"/>
      <c r="X82" s="782"/>
      <c r="Y82" s="782"/>
      <c r="Z82" s="782"/>
      <c r="AA82" s="782"/>
      <c r="AB82" s="782"/>
      <c r="AC82" s="782"/>
      <c r="AD82" s="782"/>
      <c r="AE82" s="782"/>
      <c r="AF82" s="782"/>
      <c r="AG82" s="782"/>
      <c r="AH82" s="782"/>
      <c r="AI82" s="782"/>
      <c r="AJ82" s="782"/>
    </row>
    <row r="83" spans="3:36">
      <c r="C83" s="781"/>
      <c r="D83" s="754"/>
      <c r="E83" s="754"/>
      <c r="F83" s="754"/>
      <c r="G83" s="782"/>
      <c r="H83" s="782"/>
      <c r="I83" s="782"/>
      <c r="J83" s="782"/>
      <c r="K83" s="782"/>
      <c r="L83" s="782"/>
      <c r="M83" s="782"/>
      <c r="N83" s="782"/>
      <c r="O83" s="782"/>
      <c r="P83" s="782"/>
      <c r="Q83" s="782"/>
      <c r="R83" s="782"/>
      <c r="S83" s="782"/>
      <c r="T83" s="782"/>
      <c r="U83" s="782"/>
      <c r="V83" s="782"/>
      <c r="W83" s="782"/>
      <c r="X83" s="782"/>
      <c r="Y83" s="782"/>
      <c r="Z83" s="782"/>
      <c r="AA83" s="782"/>
      <c r="AB83" s="782"/>
      <c r="AC83" s="782"/>
      <c r="AD83" s="782"/>
      <c r="AE83" s="782"/>
      <c r="AF83" s="782"/>
      <c r="AG83" s="782"/>
      <c r="AH83" s="782"/>
      <c r="AI83" s="782"/>
      <c r="AJ83" s="782"/>
    </row>
    <row r="84" spans="3:36">
      <c r="C84" s="781"/>
      <c r="D84" s="754"/>
      <c r="E84" s="754"/>
      <c r="F84" s="754"/>
      <c r="G84" s="782"/>
      <c r="H84" s="782"/>
      <c r="I84" s="782"/>
      <c r="J84" s="782"/>
      <c r="K84" s="782"/>
      <c r="L84" s="782"/>
      <c r="M84" s="782"/>
      <c r="N84" s="782"/>
      <c r="O84" s="782"/>
      <c r="P84" s="782"/>
      <c r="Q84" s="782"/>
      <c r="R84" s="782"/>
      <c r="S84" s="782"/>
      <c r="T84" s="782"/>
      <c r="U84" s="782"/>
      <c r="V84" s="782"/>
      <c r="W84" s="782"/>
      <c r="X84" s="782"/>
      <c r="Y84" s="782"/>
      <c r="Z84" s="782"/>
      <c r="AA84" s="782"/>
      <c r="AB84" s="782"/>
      <c r="AC84" s="782"/>
      <c r="AD84" s="782"/>
      <c r="AE84" s="782"/>
      <c r="AF84" s="782"/>
      <c r="AG84" s="782"/>
      <c r="AH84" s="782"/>
      <c r="AI84" s="782"/>
      <c r="AJ84" s="782"/>
    </row>
    <row r="85" spans="3:36">
      <c r="C85" s="781"/>
      <c r="D85" s="754"/>
      <c r="E85" s="754"/>
      <c r="F85" s="754"/>
      <c r="G85" s="782"/>
      <c r="H85" s="782"/>
      <c r="I85" s="782"/>
      <c r="J85" s="782"/>
      <c r="K85" s="782"/>
      <c r="L85" s="782"/>
      <c r="M85" s="782"/>
      <c r="N85" s="782"/>
      <c r="O85" s="782"/>
      <c r="P85" s="782"/>
      <c r="Q85" s="782"/>
      <c r="R85" s="782"/>
      <c r="S85" s="782"/>
      <c r="T85" s="782"/>
      <c r="U85" s="782"/>
      <c r="V85" s="782"/>
      <c r="W85" s="782"/>
      <c r="X85" s="782"/>
      <c r="Y85" s="782"/>
      <c r="Z85" s="782"/>
      <c r="AA85" s="782"/>
      <c r="AB85" s="782"/>
      <c r="AC85" s="782"/>
      <c r="AD85" s="782"/>
      <c r="AE85" s="782"/>
      <c r="AF85" s="782"/>
      <c r="AG85" s="782"/>
      <c r="AH85" s="782"/>
      <c r="AI85" s="782"/>
      <c r="AJ85" s="782"/>
    </row>
    <row r="86" spans="3:36">
      <c r="C86" s="781"/>
      <c r="D86" s="754"/>
      <c r="E86" s="754"/>
      <c r="F86" s="754"/>
      <c r="G86" s="782"/>
      <c r="H86" s="782"/>
      <c r="I86" s="782"/>
      <c r="J86" s="782"/>
      <c r="K86" s="782"/>
      <c r="L86" s="782"/>
      <c r="M86" s="782"/>
      <c r="N86" s="782"/>
      <c r="O86" s="782"/>
      <c r="P86" s="782"/>
      <c r="Q86" s="782"/>
      <c r="R86" s="782"/>
      <c r="S86" s="782"/>
      <c r="T86" s="782"/>
      <c r="U86" s="782"/>
      <c r="V86" s="782"/>
      <c r="W86" s="782"/>
      <c r="X86" s="782"/>
      <c r="Y86" s="782"/>
      <c r="Z86" s="782"/>
      <c r="AA86" s="782"/>
      <c r="AB86" s="782"/>
      <c r="AC86" s="782"/>
      <c r="AD86" s="782"/>
      <c r="AE86" s="782"/>
      <c r="AF86" s="782"/>
      <c r="AG86" s="782"/>
      <c r="AH86" s="782"/>
      <c r="AI86" s="782"/>
      <c r="AJ86" s="782"/>
    </row>
    <row r="87" spans="3:36">
      <c r="C87" s="781"/>
      <c r="D87" s="754"/>
      <c r="E87" s="754"/>
      <c r="F87" s="754"/>
      <c r="G87" s="782"/>
      <c r="H87" s="782"/>
      <c r="I87" s="782"/>
      <c r="J87" s="782"/>
      <c r="K87" s="782"/>
      <c r="L87" s="782"/>
      <c r="M87" s="782"/>
      <c r="N87" s="782"/>
      <c r="O87" s="782"/>
      <c r="P87" s="782"/>
      <c r="Q87" s="782"/>
      <c r="R87" s="782"/>
      <c r="S87" s="782"/>
      <c r="T87" s="782"/>
      <c r="U87" s="782"/>
      <c r="V87" s="782"/>
      <c r="W87" s="782"/>
      <c r="X87" s="782"/>
      <c r="Y87" s="782"/>
      <c r="Z87" s="782"/>
      <c r="AA87" s="782"/>
      <c r="AB87" s="782"/>
      <c r="AC87" s="782"/>
      <c r="AD87" s="782"/>
      <c r="AE87" s="782"/>
      <c r="AF87" s="782"/>
      <c r="AG87" s="782"/>
      <c r="AH87" s="782"/>
      <c r="AI87" s="782"/>
      <c r="AJ87" s="782"/>
    </row>
    <row r="88" spans="3:36">
      <c r="C88" s="781"/>
      <c r="D88" s="754"/>
      <c r="E88" s="754"/>
      <c r="F88" s="754"/>
      <c r="G88" s="782"/>
      <c r="H88" s="782"/>
      <c r="I88" s="782"/>
      <c r="J88" s="782"/>
      <c r="K88" s="782"/>
      <c r="L88" s="782"/>
      <c r="M88" s="782"/>
      <c r="N88" s="782"/>
      <c r="O88" s="782"/>
      <c r="P88" s="782"/>
      <c r="Q88" s="782"/>
      <c r="R88" s="782"/>
      <c r="S88" s="782"/>
      <c r="T88" s="782"/>
      <c r="U88" s="782"/>
      <c r="V88" s="782"/>
      <c r="W88" s="782"/>
      <c r="X88" s="782"/>
      <c r="Y88" s="782"/>
      <c r="Z88" s="782"/>
      <c r="AA88" s="782"/>
      <c r="AB88" s="782"/>
      <c r="AC88" s="782"/>
      <c r="AD88" s="782"/>
      <c r="AE88" s="782"/>
      <c r="AF88" s="782"/>
      <c r="AG88" s="782"/>
      <c r="AH88" s="782"/>
      <c r="AI88" s="782"/>
      <c r="AJ88" s="782"/>
    </row>
    <row r="89" spans="3:36">
      <c r="C89" s="781"/>
      <c r="D89" s="754"/>
      <c r="E89" s="754"/>
      <c r="F89" s="754"/>
      <c r="G89" s="782"/>
      <c r="H89" s="782"/>
      <c r="I89" s="782"/>
      <c r="J89" s="782"/>
      <c r="K89" s="782"/>
      <c r="L89" s="782"/>
      <c r="M89" s="782"/>
      <c r="N89" s="782"/>
      <c r="O89" s="782"/>
      <c r="P89" s="782"/>
      <c r="Q89" s="782"/>
      <c r="R89" s="782"/>
      <c r="S89" s="782"/>
      <c r="T89" s="782"/>
      <c r="U89" s="782"/>
      <c r="V89" s="782"/>
      <c r="W89" s="782"/>
      <c r="X89" s="782"/>
      <c r="Y89" s="782"/>
      <c r="Z89" s="782"/>
      <c r="AA89" s="782"/>
      <c r="AB89" s="782"/>
      <c r="AC89" s="782"/>
      <c r="AD89" s="782"/>
      <c r="AE89" s="782"/>
      <c r="AF89" s="782"/>
      <c r="AG89" s="782"/>
      <c r="AH89" s="782"/>
      <c r="AI89" s="782"/>
      <c r="AJ89" s="782"/>
    </row>
    <row r="90" spans="3:36">
      <c r="C90" s="781"/>
      <c r="D90" s="754"/>
      <c r="E90" s="754"/>
      <c r="F90" s="754"/>
      <c r="G90" s="782"/>
      <c r="H90" s="782"/>
      <c r="I90" s="782"/>
      <c r="J90" s="782"/>
      <c r="K90" s="782"/>
      <c r="L90" s="782"/>
      <c r="M90" s="782"/>
      <c r="N90" s="782"/>
      <c r="O90" s="782"/>
      <c r="P90" s="782"/>
      <c r="Q90" s="782"/>
      <c r="R90" s="782"/>
      <c r="S90" s="782"/>
      <c r="T90" s="782"/>
      <c r="U90" s="782"/>
      <c r="V90" s="782"/>
      <c r="W90" s="782"/>
      <c r="X90" s="782"/>
      <c r="Y90" s="782"/>
      <c r="Z90" s="782"/>
      <c r="AA90" s="782"/>
      <c r="AB90" s="782"/>
      <c r="AC90" s="782"/>
      <c r="AD90" s="782"/>
      <c r="AE90" s="782"/>
      <c r="AF90" s="782"/>
      <c r="AG90" s="782"/>
      <c r="AH90" s="782"/>
      <c r="AI90" s="782"/>
      <c r="AJ90" s="782"/>
    </row>
    <row r="91" spans="3:36">
      <c r="C91" s="781"/>
      <c r="D91" s="754"/>
      <c r="E91" s="754"/>
      <c r="F91" s="754"/>
      <c r="G91" s="782"/>
      <c r="H91" s="782"/>
      <c r="I91" s="782"/>
      <c r="J91" s="782"/>
      <c r="K91" s="782"/>
      <c r="L91" s="782"/>
      <c r="M91" s="782"/>
      <c r="N91" s="782"/>
      <c r="O91" s="782"/>
      <c r="P91" s="782"/>
      <c r="Q91" s="782"/>
      <c r="R91" s="782"/>
      <c r="S91" s="782"/>
      <c r="T91" s="782"/>
      <c r="U91" s="782"/>
      <c r="V91" s="782"/>
      <c r="W91" s="782"/>
      <c r="X91" s="782"/>
      <c r="Y91" s="782"/>
      <c r="Z91" s="782"/>
      <c r="AA91" s="782"/>
      <c r="AB91" s="782"/>
      <c r="AC91" s="782"/>
      <c r="AD91" s="782"/>
      <c r="AE91" s="782"/>
      <c r="AF91" s="782"/>
      <c r="AG91" s="782"/>
      <c r="AH91" s="782"/>
      <c r="AI91" s="782"/>
      <c r="AJ91" s="782"/>
    </row>
    <row r="92" spans="3:36">
      <c r="C92" s="781"/>
      <c r="D92" s="754"/>
      <c r="E92" s="754"/>
      <c r="F92" s="754"/>
      <c r="G92" s="782"/>
      <c r="H92" s="782"/>
      <c r="I92" s="782"/>
      <c r="J92" s="782"/>
      <c r="K92" s="782"/>
      <c r="L92" s="782"/>
      <c r="M92" s="782"/>
      <c r="N92" s="782"/>
      <c r="O92" s="782"/>
      <c r="P92" s="782"/>
      <c r="Q92" s="782"/>
      <c r="R92" s="782"/>
      <c r="S92" s="782"/>
      <c r="T92" s="782"/>
      <c r="U92" s="782"/>
      <c r="V92" s="782"/>
      <c r="W92" s="782"/>
      <c r="X92" s="782"/>
      <c r="Y92" s="782"/>
      <c r="Z92" s="782"/>
      <c r="AA92" s="782"/>
      <c r="AB92" s="782"/>
      <c r="AC92" s="782"/>
      <c r="AD92" s="782"/>
      <c r="AE92" s="782"/>
      <c r="AF92" s="782"/>
      <c r="AG92" s="782"/>
      <c r="AH92" s="782"/>
      <c r="AI92" s="782"/>
      <c r="AJ92" s="782"/>
    </row>
    <row r="93" spans="3:36">
      <c r="C93" s="781"/>
      <c r="D93" s="754"/>
      <c r="E93" s="754"/>
      <c r="F93" s="754"/>
      <c r="G93" s="782"/>
      <c r="H93" s="782"/>
      <c r="I93" s="782"/>
      <c r="J93" s="782"/>
      <c r="K93" s="782"/>
      <c r="L93" s="782"/>
      <c r="M93" s="782"/>
      <c r="N93" s="782"/>
      <c r="O93" s="782"/>
      <c r="P93" s="782"/>
      <c r="Q93" s="782"/>
      <c r="R93" s="782"/>
      <c r="S93" s="782"/>
      <c r="T93" s="782"/>
      <c r="U93" s="782"/>
      <c r="V93" s="782"/>
      <c r="W93" s="782"/>
      <c r="X93" s="782"/>
      <c r="Y93" s="782"/>
      <c r="Z93" s="782"/>
      <c r="AA93" s="782"/>
      <c r="AB93" s="782"/>
      <c r="AC93" s="782"/>
      <c r="AD93" s="782"/>
      <c r="AE93" s="782"/>
      <c r="AF93" s="782"/>
      <c r="AG93" s="782"/>
      <c r="AH93" s="782"/>
      <c r="AI93" s="782"/>
      <c r="AJ93" s="782"/>
    </row>
    <row r="94" spans="3:36">
      <c r="C94" s="781"/>
      <c r="D94" s="754"/>
      <c r="E94" s="754"/>
      <c r="F94" s="754"/>
      <c r="G94" s="782"/>
      <c r="H94" s="782"/>
      <c r="I94" s="782"/>
      <c r="J94" s="782"/>
      <c r="K94" s="782"/>
      <c r="L94" s="782"/>
      <c r="M94" s="782"/>
      <c r="N94" s="782"/>
      <c r="O94" s="782"/>
      <c r="P94" s="782"/>
      <c r="Q94" s="782"/>
      <c r="R94" s="782"/>
      <c r="S94" s="782"/>
      <c r="T94" s="782"/>
      <c r="U94" s="782"/>
      <c r="V94" s="782"/>
      <c r="W94" s="782"/>
      <c r="X94" s="782"/>
      <c r="Y94" s="782"/>
      <c r="Z94" s="782"/>
      <c r="AA94" s="782"/>
      <c r="AB94" s="782"/>
      <c r="AC94" s="782"/>
      <c r="AD94" s="782"/>
      <c r="AE94" s="782"/>
      <c r="AF94" s="782"/>
      <c r="AG94" s="782"/>
      <c r="AH94" s="782"/>
      <c r="AI94" s="782"/>
      <c r="AJ94" s="782"/>
    </row>
    <row r="95" spans="3:36">
      <c r="C95" s="781"/>
      <c r="D95" s="754"/>
      <c r="E95" s="754"/>
      <c r="F95" s="754"/>
      <c r="G95" s="782"/>
      <c r="H95" s="782"/>
      <c r="I95" s="782"/>
      <c r="J95" s="782"/>
      <c r="K95" s="782"/>
      <c r="L95" s="782"/>
      <c r="M95" s="782"/>
      <c r="N95" s="782"/>
      <c r="O95" s="782"/>
      <c r="P95" s="782"/>
      <c r="Q95" s="782"/>
      <c r="R95" s="782"/>
      <c r="S95" s="782"/>
      <c r="T95" s="782"/>
      <c r="U95" s="782"/>
      <c r="V95" s="782"/>
      <c r="W95" s="782"/>
      <c r="X95" s="782"/>
      <c r="Y95" s="782"/>
      <c r="Z95" s="782"/>
      <c r="AA95" s="782"/>
      <c r="AB95" s="782"/>
      <c r="AC95" s="782"/>
      <c r="AD95" s="782"/>
      <c r="AE95" s="782"/>
      <c r="AF95" s="782"/>
      <c r="AG95" s="782"/>
      <c r="AH95" s="782"/>
      <c r="AI95" s="782"/>
      <c r="AJ95" s="782"/>
    </row>
    <row r="96" spans="3:36">
      <c r="C96" s="781"/>
      <c r="D96" s="754"/>
      <c r="E96" s="754"/>
      <c r="F96" s="754"/>
      <c r="G96" s="782"/>
      <c r="H96" s="782"/>
      <c r="I96" s="782"/>
      <c r="J96" s="782"/>
      <c r="K96" s="782"/>
      <c r="L96" s="782"/>
      <c r="M96" s="782"/>
      <c r="N96" s="782"/>
      <c r="O96" s="782"/>
      <c r="P96" s="782"/>
      <c r="Q96" s="782"/>
      <c r="R96" s="782"/>
      <c r="S96" s="782"/>
      <c r="T96" s="782"/>
      <c r="U96" s="782"/>
      <c r="V96" s="782"/>
      <c r="W96" s="782"/>
      <c r="X96" s="782"/>
      <c r="Y96" s="782"/>
      <c r="Z96" s="782"/>
      <c r="AA96" s="782"/>
      <c r="AB96" s="782"/>
      <c r="AC96" s="782"/>
      <c r="AD96" s="782"/>
      <c r="AE96" s="782"/>
      <c r="AF96" s="782"/>
      <c r="AG96" s="782"/>
      <c r="AH96" s="782"/>
      <c r="AI96" s="782"/>
      <c r="AJ96" s="782"/>
    </row>
    <row r="97" spans="3:36">
      <c r="C97" s="781"/>
      <c r="D97" s="754"/>
      <c r="E97" s="754"/>
      <c r="F97" s="754"/>
      <c r="G97" s="782"/>
      <c r="H97" s="782"/>
      <c r="I97" s="782"/>
      <c r="J97" s="782"/>
      <c r="K97" s="782"/>
      <c r="L97" s="782"/>
      <c r="M97" s="782"/>
      <c r="N97" s="782"/>
      <c r="O97" s="782"/>
      <c r="P97" s="782"/>
      <c r="Q97" s="782"/>
      <c r="R97" s="782"/>
      <c r="S97" s="782"/>
      <c r="T97" s="782"/>
      <c r="U97" s="782"/>
      <c r="V97" s="782"/>
      <c r="W97" s="782"/>
      <c r="X97" s="782"/>
      <c r="Y97" s="782"/>
      <c r="Z97" s="782"/>
      <c r="AA97" s="782"/>
      <c r="AB97" s="782"/>
      <c r="AC97" s="782"/>
      <c r="AD97" s="782"/>
      <c r="AE97" s="782"/>
      <c r="AF97" s="782"/>
      <c r="AG97" s="782"/>
      <c r="AH97" s="782"/>
      <c r="AI97" s="782"/>
      <c r="AJ97" s="782"/>
    </row>
    <row r="98" spans="3:36">
      <c r="C98" s="781"/>
      <c r="D98" s="754"/>
      <c r="E98" s="754"/>
      <c r="F98" s="754"/>
      <c r="G98" s="782"/>
      <c r="H98" s="782"/>
      <c r="I98" s="782"/>
      <c r="J98" s="782"/>
      <c r="K98" s="782"/>
      <c r="L98" s="782"/>
      <c r="M98" s="782"/>
      <c r="N98" s="782"/>
      <c r="O98" s="782"/>
      <c r="P98" s="782"/>
      <c r="Q98" s="782"/>
      <c r="R98" s="782"/>
      <c r="S98" s="782"/>
      <c r="T98" s="782"/>
      <c r="U98" s="782"/>
      <c r="V98" s="782"/>
      <c r="W98" s="782"/>
      <c r="X98" s="782"/>
      <c r="Y98" s="782"/>
      <c r="Z98" s="782"/>
      <c r="AA98" s="782"/>
      <c r="AB98" s="782"/>
      <c r="AC98" s="782"/>
      <c r="AD98" s="782"/>
      <c r="AE98" s="782"/>
      <c r="AF98" s="782"/>
      <c r="AG98" s="782"/>
      <c r="AH98" s="782"/>
      <c r="AI98" s="782"/>
      <c r="AJ98" s="782"/>
    </row>
    <row r="99" spans="3:36">
      <c r="C99" s="781"/>
      <c r="D99" s="754"/>
      <c r="E99" s="754"/>
      <c r="F99" s="754"/>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82"/>
      <c r="AJ99" s="782"/>
    </row>
    <row r="100" spans="3:36">
      <c r="C100" s="781"/>
      <c r="D100" s="754"/>
      <c r="E100" s="754"/>
      <c r="F100" s="754"/>
      <c r="G100" s="782"/>
      <c r="H100" s="782"/>
      <c r="I100" s="782"/>
      <c r="J100" s="782"/>
      <c r="K100" s="782"/>
      <c r="L100" s="782"/>
      <c r="M100" s="782"/>
      <c r="N100" s="782"/>
      <c r="O100" s="782"/>
      <c r="P100" s="782"/>
      <c r="Q100" s="782"/>
      <c r="R100" s="782"/>
      <c r="S100" s="782"/>
      <c r="T100" s="782"/>
      <c r="U100" s="782"/>
      <c r="V100" s="782"/>
      <c r="W100" s="782"/>
      <c r="X100" s="782"/>
      <c r="Y100" s="782"/>
      <c r="Z100" s="782"/>
      <c r="AA100" s="782"/>
      <c r="AB100" s="782"/>
      <c r="AC100" s="782"/>
      <c r="AD100" s="782"/>
      <c r="AE100" s="782"/>
      <c r="AF100" s="782"/>
      <c r="AG100" s="782"/>
      <c r="AH100" s="782"/>
      <c r="AI100" s="782"/>
      <c r="AJ100" s="782"/>
    </row>
    <row r="101" spans="3:36">
      <c r="C101" s="781"/>
      <c r="D101" s="754"/>
      <c r="E101" s="754"/>
      <c r="F101" s="754"/>
      <c r="G101" s="782"/>
      <c r="H101" s="782"/>
      <c r="I101" s="782"/>
      <c r="J101" s="782"/>
      <c r="K101" s="782"/>
      <c r="L101" s="782"/>
      <c r="M101" s="782"/>
      <c r="N101" s="782"/>
      <c r="O101" s="782"/>
      <c r="P101" s="782"/>
      <c r="Q101" s="782"/>
      <c r="R101" s="782"/>
      <c r="S101" s="782"/>
      <c r="T101" s="782"/>
      <c r="U101" s="782"/>
      <c r="V101" s="782"/>
      <c r="W101" s="782"/>
      <c r="X101" s="782"/>
      <c r="Y101" s="782"/>
      <c r="Z101" s="782"/>
      <c r="AA101" s="782"/>
      <c r="AB101" s="782"/>
      <c r="AC101" s="782"/>
      <c r="AD101" s="782"/>
      <c r="AE101" s="782"/>
      <c r="AF101" s="782"/>
      <c r="AG101" s="782"/>
      <c r="AH101" s="782"/>
      <c r="AI101" s="782"/>
      <c r="AJ101" s="782"/>
    </row>
    <row r="102" spans="3:36">
      <c r="C102" s="781"/>
      <c r="D102" s="754"/>
      <c r="E102" s="754"/>
      <c r="F102" s="754"/>
      <c r="G102" s="782"/>
      <c r="H102" s="782"/>
      <c r="I102" s="782"/>
      <c r="J102" s="782"/>
      <c r="K102" s="782"/>
      <c r="L102" s="782"/>
      <c r="M102" s="782"/>
      <c r="N102" s="782"/>
      <c r="O102" s="782"/>
      <c r="P102" s="782"/>
      <c r="Q102" s="782"/>
      <c r="R102" s="782"/>
      <c r="S102" s="782"/>
      <c r="T102" s="782"/>
      <c r="U102" s="782"/>
      <c r="V102" s="782"/>
      <c r="W102" s="782"/>
      <c r="X102" s="782"/>
      <c r="Y102" s="782"/>
      <c r="Z102" s="782"/>
      <c r="AA102" s="782"/>
      <c r="AB102" s="782"/>
      <c r="AC102" s="782"/>
      <c r="AD102" s="782"/>
      <c r="AE102" s="782"/>
      <c r="AF102" s="782"/>
      <c r="AG102" s="782"/>
      <c r="AH102" s="782"/>
      <c r="AI102" s="782"/>
      <c r="AJ102" s="782"/>
    </row>
    <row r="103" spans="3:36">
      <c r="C103" s="781"/>
      <c r="D103" s="754"/>
      <c r="E103" s="754"/>
      <c r="F103" s="754"/>
      <c r="G103" s="782"/>
      <c r="H103" s="782"/>
      <c r="I103" s="782"/>
      <c r="J103" s="782"/>
      <c r="K103" s="782"/>
      <c r="L103" s="782"/>
      <c r="M103" s="782"/>
      <c r="N103" s="782"/>
      <c r="O103" s="782"/>
      <c r="P103" s="782"/>
      <c r="Q103" s="782"/>
      <c r="R103" s="782"/>
      <c r="S103" s="782"/>
      <c r="T103" s="782"/>
      <c r="U103" s="782"/>
      <c r="V103" s="782"/>
      <c r="W103" s="782"/>
      <c r="X103" s="782"/>
      <c r="Y103" s="782"/>
      <c r="Z103" s="782"/>
      <c r="AA103" s="782"/>
      <c r="AB103" s="782"/>
      <c r="AC103" s="782"/>
      <c r="AD103" s="782"/>
      <c r="AE103" s="782"/>
      <c r="AF103" s="782"/>
      <c r="AG103" s="782"/>
      <c r="AH103" s="782"/>
      <c r="AI103" s="782"/>
      <c r="AJ103" s="782"/>
    </row>
    <row r="104" spans="3:36">
      <c r="C104" s="781"/>
      <c r="D104" s="754"/>
      <c r="E104" s="754"/>
      <c r="F104" s="754"/>
      <c r="G104" s="782"/>
      <c r="H104" s="782"/>
      <c r="I104" s="782"/>
      <c r="J104" s="782"/>
      <c r="K104" s="782"/>
      <c r="L104" s="782"/>
      <c r="M104" s="782"/>
      <c r="N104" s="782"/>
      <c r="O104" s="782"/>
      <c r="P104" s="782"/>
      <c r="Q104" s="782"/>
      <c r="R104" s="782"/>
      <c r="S104" s="782"/>
      <c r="T104" s="782"/>
      <c r="U104" s="782"/>
      <c r="V104" s="782"/>
      <c r="W104" s="782"/>
      <c r="X104" s="782"/>
      <c r="Y104" s="782"/>
      <c r="Z104" s="782"/>
      <c r="AA104" s="782"/>
      <c r="AB104" s="782"/>
      <c r="AC104" s="782"/>
      <c r="AD104" s="782"/>
      <c r="AE104" s="782"/>
      <c r="AF104" s="782"/>
      <c r="AG104" s="782"/>
      <c r="AH104" s="782"/>
      <c r="AI104" s="782"/>
      <c r="AJ104" s="782"/>
    </row>
    <row r="105" spans="3:36">
      <c r="C105" s="781"/>
      <c r="D105" s="754"/>
      <c r="E105" s="754"/>
      <c r="F105" s="754"/>
      <c r="G105" s="782"/>
      <c r="H105" s="782"/>
      <c r="I105" s="782"/>
      <c r="J105" s="782"/>
      <c r="K105" s="782"/>
      <c r="L105" s="782"/>
      <c r="M105" s="782"/>
      <c r="N105" s="782"/>
      <c r="O105" s="782"/>
      <c r="P105" s="782"/>
      <c r="Q105" s="782"/>
      <c r="R105" s="782"/>
      <c r="S105" s="782"/>
      <c r="T105" s="782"/>
      <c r="U105" s="782"/>
      <c r="V105" s="782"/>
      <c r="W105" s="782"/>
      <c r="X105" s="782"/>
      <c r="Y105" s="782"/>
      <c r="Z105" s="782"/>
      <c r="AA105" s="782"/>
      <c r="AB105" s="782"/>
      <c r="AC105" s="782"/>
      <c r="AD105" s="782"/>
      <c r="AE105" s="782"/>
      <c r="AF105" s="782"/>
      <c r="AG105" s="782"/>
      <c r="AH105" s="782"/>
      <c r="AI105" s="782"/>
      <c r="AJ105" s="782"/>
    </row>
    <row r="106" spans="3:36">
      <c r="C106" s="781"/>
      <c r="D106" s="754"/>
      <c r="E106" s="754"/>
      <c r="F106" s="754"/>
      <c r="G106" s="782"/>
      <c r="H106" s="782"/>
      <c r="I106" s="782"/>
      <c r="J106" s="782"/>
      <c r="K106" s="782"/>
      <c r="L106" s="782"/>
      <c r="M106" s="782"/>
      <c r="N106" s="782"/>
      <c r="O106" s="782"/>
      <c r="P106" s="782"/>
      <c r="Q106" s="782"/>
      <c r="R106" s="782"/>
      <c r="S106" s="782"/>
      <c r="T106" s="782"/>
      <c r="U106" s="782"/>
      <c r="V106" s="782"/>
      <c r="W106" s="782"/>
      <c r="X106" s="782"/>
      <c r="Y106" s="782"/>
      <c r="Z106" s="782"/>
      <c r="AA106" s="782"/>
      <c r="AB106" s="782"/>
      <c r="AC106" s="782"/>
      <c r="AD106" s="782"/>
      <c r="AE106" s="782"/>
      <c r="AF106" s="782"/>
      <c r="AG106" s="782"/>
      <c r="AH106" s="782"/>
      <c r="AI106" s="782"/>
      <c r="AJ106" s="782"/>
    </row>
    <row r="107" spans="3:36">
      <c r="C107" s="781"/>
      <c r="D107" s="754"/>
      <c r="E107" s="754"/>
      <c r="F107" s="754"/>
      <c r="G107" s="782"/>
      <c r="H107" s="782"/>
      <c r="I107" s="782"/>
      <c r="J107" s="782"/>
      <c r="K107" s="782"/>
      <c r="L107" s="782"/>
      <c r="M107" s="782"/>
      <c r="N107" s="782"/>
      <c r="O107" s="782"/>
      <c r="P107" s="782"/>
      <c r="Q107" s="782"/>
      <c r="R107" s="782"/>
      <c r="S107" s="782"/>
      <c r="T107" s="782"/>
      <c r="U107" s="782"/>
      <c r="V107" s="782"/>
      <c r="W107" s="782"/>
      <c r="X107" s="782"/>
      <c r="Y107" s="782"/>
      <c r="Z107" s="782"/>
      <c r="AA107" s="782"/>
      <c r="AB107" s="782"/>
      <c r="AC107" s="782"/>
      <c r="AD107" s="782"/>
      <c r="AE107" s="782"/>
      <c r="AF107" s="782"/>
      <c r="AG107" s="782"/>
      <c r="AH107" s="782"/>
      <c r="AI107" s="782"/>
      <c r="AJ107" s="782"/>
    </row>
    <row r="108" spans="3:36">
      <c r="C108" s="781"/>
      <c r="D108" s="754"/>
      <c r="E108" s="754"/>
      <c r="F108" s="754"/>
      <c r="G108" s="782"/>
      <c r="H108" s="782"/>
      <c r="I108" s="782"/>
      <c r="J108" s="782"/>
      <c r="K108" s="782"/>
      <c r="L108" s="782"/>
      <c r="M108" s="782"/>
      <c r="N108" s="782"/>
      <c r="O108" s="782"/>
      <c r="P108" s="782"/>
      <c r="Q108" s="782"/>
      <c r="R108" s="782"/>
      <c r="S108" s="782"/>
      <c r="T108" s="782"/>
      <c r="U108" s="782"/>
      <c r="V108" s="782"/>
      <c r="W108" s="782"/>
      <c r="X108" s="782"/>
      <c r="Y108" s="782"/>
      <c r="Z108" s="782"/>
      <c r="AA108" s="782"/>
      <c r="AB108" s="782"/>
      <c r="AC108" s="782"/>
      <c r="AD108" s="782"/>
      <c r="AE108" s="782"/>
      <c r="AF108" s="782"/>
      <c r="AG108" s="782"/>
      <c r="AH108" s="782"/>
      <c r="AI108" s="782"/>
      <c r="AJ108" s="782"/>
    </row>
    <row r="109" spans="3:36">
      <c r="C109" s="781"/>
      <c r="D109" s="754"/>
      <c r="E109" s="754"/>
      <c r="F109" s="754"/>
      <c r="G109" s="782"/>
      <c r="H109" s="782"/>
      <c r="I109" s="782"/>
      <c r="J109" s="782"/>
      <c r="K109" s="782"/>
      <c r="L109" s="782"/>
      <c r="M109" s="782"/>
      <c r="N109" s="782"/>
      <c r="O109" s="782"/>
      <c r="P109" s="782"/>
      <c r="Q109" s="782"/>
      <c r="R109" s="782"/>
      <c r="S109" s="782"/>
      <c r="T109" s="782"/>
      <c r="U109" s="782"/>
      <c r="V109" s="782"/>
      <c r="W109" s="782"/>
      <c r="X109" s="782"/>
      <c r="Y109" s="782"/>
      <c r="Z109" s="782"/>
      <c r="AA109" s="782"/>
      <c r="AB109" s="782"/>
      <c r="AC109" s="782"/>
      <c r="AD109" s="782"/>
      <c r="AE109" s="782"/>
      <c r="AF109" s="782"/>
      <c r="AG109" s="782"/>
      <c r="AH109" s="782"/>
      <c r="AI109" s="782"/>
      <c r="AJ109" s="782"/>
    </row>
    <row r="110" spans="3:36">
      <c r="C110" s="781"/>
      <c r="D110" s="754"/>
      <c r="E110" s="754"/>
      <c r="F110" s="754"/>
      <c r="G110" s="782"/>
      <c r="H110" s="782"/>
      <c r="I110" s="782"/>
      <c r="J110" s="782"/>
      <c r="K110" s="782"/>
      <c r="L110" s="782"/>
      <c r="M110" s="782"/>
      <c r="N110" s="782"/>
      <c r="O110" s="782"/>
      <c r="P110" s="782"/>
      <c r="Q110" s="782"/>
      <c r="R110" s="782"/>
      <c r="S110" s="782"/>
      <c r="T110" s="782"/>
      <c r="U110" s="782"/>
      <c r="V110" s="782"/>
      <c r="W110" s="782"/>
      <c r="X110" s="782"/>
      <c r="Y110" s="782"/>
      <c r="Z110" s="782"/>
      <c r="AA110" s="782"/>
      <c r="AB110" s="782"/>
      <c r="AC110" s="782"/>
      <c r="AD110" s="782"/>
      <c r="AE110" s="782"/>
      <c r="AF110" s="782"/>
      <c r="AG110" s="782"/>
      <c r="AH110" s="782"/>
      <c r="AI110" s="782"/>
      <c r="AJ110" s="782"/>
    </row>
    <row r="111" spans="3:36">
      <c r="C111" s="781"/>
      <c r="D111" s="754"/>
      <c r="E111" s="754"/>
      <c r="F111" s="754"/>
      <c r="G111" s="782"/>
      <c r="H111" s="782"/>
      <c r="I111" s="782"/>
      <c r="J111" s="782"/>
      <c r="K111" s="782"/>
      <c r="L111" s="782"/>
      <c r="M111" s="782"/>
      <c r="N111" s="782"/>
      <c r="O111" s="782"/>
      <c r="P111" s="782"/>
      <c r="Q111" s="782"/>
      <c r="R111" s="782"/>
      <c r="S111" s="782"/>
      <c r="T111" s="782"/>
      <c r="U111" s="782"/>
      <c r="V111" s="782"/>
      <c r="W111" s="782"/>
      <c r="X111" s="782"/>
      <c r="Y111" s="782"/>
      <c r="Z111" s="782"/>
      <c r="AA111" s="782"/>
      <c r="AB111" s="782"/>
      <c r="AC111" s="782"/>
      <c r="AD111" s="782"/>
      <c r="AE111" s="782"/>
      <c r="AF111" s="782"/>
      <c r="AG111" s="782"/>
      <c r="AH111" s="782"/>
      <c r="AI111" s="782"/>
      <c r="AJ111" s="782"/>
    </row>
    <row r="112" spans="3:36">
      <c r="C112" s="781"/>
      <c r="D112" s="754"/>
      <c r="E112" s="754"/>
      <c r="F112" s="754"/>
      <c r="G112" s="782"/>
      <c r="H112" s="782"/>
      <c r="I112" s="782"/>
      <c r="J112" s="782"/>
      <c r="K112" s="782"/>
      <c r="L112" s="782"/>
      <c r="M112" s="782"/>
      <c r="N112" s="782"/>
      <c r="O112" s="782"/>
      <c r="P112" s="782"/>
      <c r="Q112" s="782"/>
      <c r="R112" s="782"/>
      <c r="S112" s="782"/>
      <c r="T112" s="782"/>
      <c r="U112" s="782"/>
      <c r="V112" s="782"/>
      <c r="W112" s="782"/>
      <c r="X112" s="782"/>
      <c r="Y112" s="782"/>
      <c r="Z112" s="782"/>
      <c r="AA112" s="782"/>
      <c r="AB112" s="782"/>
      <c r="AC112" s="782"/>
      <c r="AD112" s="782"/>
      <c r="AE112" s="782"/>
      <c r="AF112" s="782"/>
      <c r="AG112" s="782"/>
      <c r="AH112" s="782"/>
      <c r="AI112" s="782"/>
      <c r="AJ112" s="782"/>
    </row>
    <row r="113" spans="3:36">
      <c r="C113" s="781"/>
      <c r="D113" s="754"/>
      <c r="E113" s="754"/>
      <c r="F113" s="754"/>
      <c r="G113" s="782"/>
      <c r="H113" s="782"/>
      <c r="I113" s="782"/>
      <c r="J113" s="782"/>
      <c r="K113" s="782"/>
      <c r="L113" s="782"/>
      <c r="M113" s="782"/>
      <c r="N113" s="782"/>
      <c r="O113" s="782"/>
      <c r="P113" s="782"/>
      <c r="Q113" s="782"/>
      <c r="R113" s="782"/>
      <c r="S113" s="782"/>
      <c r="T113" s="782"/>
      <c r="U113" s="782"/>
      <c r="V113" s="782"/>
      <c r="W113" s="782"/>
      <c r="X113" s="782"/>
      <c r="Y113" s="782"/>
      <c r="Z113" s="782"/>
      <c r="AA113" s="782"/>
      <c r="AB113" s="782"/>
      <c r="AC113" s="782"/>
      <c r="AD113" s="782"/>
      <c r="AE113" s="782"/>
      <c r="AF113" s="782"/>
      <c r="AG113" s="782"/>
      <c r="AH113" s="782"/>
      <c r="AI113" s="782"/>
      <c r="AJ113" s="782"/>
    </row>
    <row r="114" spans="3:36">
      <c r="C114" s="781"/>
      <c r="D114" s="754"/>
      <c r="E114" s="754"/>
      <c r="F114" s="754"/>
      <c r="G114" s="782"/>
      <c r="H114" s="782"/>
      <c r="I114" s="782"/>
      <c r="J114" s="782"/>
      <c r="K114" s="782"/>
      <c r="L114" s="782"/>
      <c r="M114" s="782"/>
      <c r="N114" s="782"/>
      <c r="O114" s="782"/>
      <c r="P114" s="782"/>
      <c r="Q114" s="782"/>
      <c r="R114" s="782"/>
      <c r="S114" s="782"/>
      <c r="T114" s="782"/>
      <c r="U114" s="782"/>
      <c r="V114" s="782"/>
      <c r="W114" s="782"/>
      <c r="X114" s="782"/>
      <c r="Y114" s="782"/>
      <c r="Z114" s="782"/>
      <c r="AA114" s="782"/>
      <c r="AB114" s="782"/>
      <c r="AC114" s="782"/>
      <c r="AD114" s="782"/>
      <c r="AE114" s="782"/>
      <c r="AF114" s="782"/>
      <c r="AG114" s="782"/>
      <c r="AH114" s="782"/>
      <c r="AI114" s="782"/>
      <c r="AJ114" s="782"/>
    </row>
    <row r="115" spans="3:36">
      <c r="C115" s="781"/>
      <c r="D115" s="754"/>
      <c r="E115" s="754"/>
      <c r="F115" s="754"/>
      <c r="G115" s="782"/>
      <c r="H115" s="782"/>
      <c r="I115" s="782"/>
      <c r="J115" s="782"/>
      <c r="K115" s="782"/>
      <c r="L115" s="782"/>
      <c r="M115" s="782"/>
      <c r="N115" s="782"/>
      <c r="O115" s="782"/>
      <c r="P115" s="782"/>
      <c r="Q115" s="782"/>
      <c r="R115" s="782"/>
      <c r="S115" s="782"/>
      <c r="T115" s="782"/>
      <c r="U115" s="782"/>
      <c r="V115" s="782"/>
      <c r="W115" s="782"/>
      <c r="X115" s="782"/>
      <c r="Y115" s="782"/>
      <c r="Z115" s="782"/>
      <c r="AA115" s="782"/>
      <c r="AB115" s="782"/>
      <c r="AC115" s="782"/>
      <c r="AD115" s="782"/>
      <c r="AE115" s="782"/>
      <c r="AF115" s="782"/>
      <c r="AG115" s="782"/>
      <c r="AH115" s="782"/>
      <c r="AI115" s="782"/>
      <c r="AJ115" s="782"/>
    </row>
    <row r="116" spans="3:36">
      <c r="C116" s="781"/>
      <c r="D116" s="754"/>
      <c r="E116" s="754"/>
      <c r="F116" s="754"/>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782"/>
      <c r="AE116" s="782"/>
      <c r="AF116" s="782"/>
      <c r="AG116" s="782"/>
      <c r="AH116" s="782"/>
      <c r="AI116" s="782"/>
      <c r="AJ116" s="782"/>
    </row>
    <row r="117" spans="3:36">
      <c r="C117" s="781"/>
      <c r="D117" s="754"/>
      <c r="E117" s="754"/>
      <c r="F117" s="754"/>
      <c r="G117" s="782"/>
      <c r="H117" s="782"/>
      <c r="I117" s="782"/>
      <c r="J117" s="782"/>
      <c r="K117" s="782"/>
      <c r="L117" s="782"/>
      <c r="M117" s="782"/>
      <c r="N117" s="782"/>
      <c r="O117" s="782"/>
      <c r="P117" s="782"/>
      <c r="Q117" s="782"/>
      <c r="R117" s="782"/>
      <c r="S117" s="782"/>
      <c r="T117" s="782"/>
      <c r="U117" s="782"/>
      <c r="V117" s="782"/>
      <c r="W117" s="782"/>
      <c r="X117" s="782"/>
      <c r="Y117" s="782"/>
      <c r="Z117" s="782"/>
      <c r="AA117" s="782"/>
      <c r="AB117" s="782"/>
      <c r="AC117" s="782"/>
      <c r="AD117" s="782"/>
      <c r="AE117" s="782"/>
      <c r="AF117" s="782"/>
      <c r="AG117" s="782"/>
      <c r="AH117" s="782"/>
      <c r="AI117" s="782"/>
      <c r="AJ117" s="782"/>
    </row>
    <row r="118" spans="3:36">
      <c r="C118" s="781"/>
      <c r="D118" s="754"/>
      <c r="E118" s="754"/>
      <c r="F118" s="754"/>
      <c r="G118" s="782"/>
      <c r="H118" s="782"/>
      <c r="I118" s="782"/>
      <c r="J118" s="782"/>
      <c r="K118" s="782"/>
      <c r="L118" s="782"/>
      <c r="M118" s="782"/>
      <c r="N118" s="782"/>
      <c r="O118" s="782"/>
      <c r="P118" s="782"/>
      <c r="Q118" s="782"/>
      <c r="R118" s="782"/>
      <c r="S118" s="782"/>
      <c r="T118" s="782"/>
      <c r="U118" s="782"/>
      <c r="V118" s="782"/>
      <c r="W118" s="782"/>
      <c r="X118" s="782"/>
      <c r="Y118" s="782"/>
      <c r="Z118" s="782"/>
      <c r="AA118" s="782"/>
      <c r="AB118" s="782"/>
      <c r="AC118" s="782"/>
      <c r="AD118" s="782"/>
      <c r="AE118" s="782"/>
      <c r="AF118" s="782"/>
      <c r="AG118" s="782"/>
      <c r="AH118" s="782"/>
      <c r="AI118" s="782"/>
      <c r="AJ118" s="782"/>
    </row>
    <row r="119" spans="3:36">
      <c r="C119" s="781"/>
      <c r="D119" s="754"/>
      <c r="E119" s="754"/>
      <c r="F119" s="754"/>
      <c r="G119" s="782"/>
      <c r="H119" s="782"/>
      <c r="I119" s="782"/>
      <c r="J119" s="782"/>
      <c r="K119" s="782"/>
      <c r="L119" s="782"/>
      <c r="M119" s="782"/>
      <c r="N119" s="782"/>
      <c r="O119" s="782"/>
      <c r="P119" s="782"/>
      <c r="Q119" s="782"/>
      <c r="R119" s="782"/>
      <c r="S119" s="782"/>
      <c r="T119" s="782"/>
      <c r="U119" s="782"/>
      <c r="V119" s="782"/>
      <c r="W119" s="782"/>
      <c r="X119" s="782"/>
      <c r="Y119" s="782"/>
      <c r="Z119" s="782"/>
      <c r="AA119" s="782"/>
      <c r="AB119" s="782"/>
      <c r="AC119" s="782"/>
      <c r="AD119" s="782"/>
      <c r="AE119" s="782"/>
      <c r="AF119" s="782"/>
      <c r="AG119" s="782"/>
      <c r="AH119" s="782"/>
      <c r="AI119" s="782"/>
      <c r="AJ119" s="782"/>
    </row>
    <row r="120" spans="3:36">
      <c r="C120" s="781"/>
      <c r="D120" s="754"/>
      <c r="E120" s="754"/>
      <c r="F120" s="754"/>
      <c r="G120" s="782"/>
      <c r="H120" s="782"/>
      <c r="I120" s="782"/>
      <c r="J120" s="782"/>
      <c r="K120" s="782"/>
      <c r="L120" s="782"/>
      <c r="M120" s="782"/>
      <c r="N120" s="782"/>
      <c r="O120" s="782"/>
      <c r="P120" s="782"/>
      <c r="Q120" s="782"/>
      <c r="R120" s="782"/>
      <c r="S120" s="782"/>
      <c r="T120" s="782"/>
      <c r="U120" s="782"/>
      <c r="V120" s="782"/>
      <c r="W120" s="782"/>
      <c r="X120" s="782"/>
      <c r="Y120" s="782"/>
      <c r="Z120" s="782"/>
      <c r="AA120" s="782"/>
      <c r="AB120" s="782"/>
      <c r="AC120" s="782"/>
      <c r="AD120" s="782"/>
      <c r="AE120" s="782"/>
      <c r="AF120" s="782"/>
      <c r="AG120" s="782"/>
      <c r="AH120" s="782"/>
      <c r="AI120" s="782"/>
      <c r="AJ120" s="782"/>
    </row>
    <row r="121" spans="3:36">
      <c r="C121" s="781"/>
      <c r="D121" s="754"/>
      <c r="E121" s="754"/>
      <c r="F121" s="754"/>
      <c r="G121" s="782"/>
      <c r="H121" s="782"/>
      <c r="I121" s="782"/>
      <c r="J121" s="782"/>
      <c r="K121" s="782"/>
      <c r="L121" s="782"/>
      <c r="M121" s="782"/>
      <c r="N121" s="782"/>
      <c r="O121" s="782"/>
      <c r="P121" s="782"/>
      <c r="Q121" s="782"/>
      <c r="R121" s="782"/>
      <c r="S121" s="782"/>
      <c r="T121" s="782"/>
      <c r="U121" s="782"/>
      <c r="V121" s="782"/>
      <c r="W121" s="782"/>
      <c r="X121" s="782"/>
      <c r="Y121" s="782"/>
      <c r="Z121" s="782"/>
      <c r="AA121" s="782"/>
      <c r="AB121" s="782"/>
      <c r="AC121" s="782"/>
      <c r="AD121" s="782"/>
      <c r="AE121" s="782"/>
      <c r="AF121" s="782"/>
      <c r="AG121" s="782"/>
      <c r="AH121" s="782"/>
      <c r="AI121" s="782"/>
      <c r="AJ121" s="782"/>
    </row>
    <row r="122" spans="3:36">
      <c r="C122" s="781"/>
      <c r="D122" s="754"/>
      <c r="E122" s="754"/>
      <c r="F122" s="754"/>
      <c r="G122" s="782"/>
      <c r="H122" s="782"/>
      <c r="I122" s="782"/>
      <c r="J122" s="782"/>
      <c r="K122" s="782"/>
      <c r="L122" s="782"/>
      <c r="M122" s="782"/>
      <c r="N122" s="782"/>
      <c r="O122" s="782"/>
      <c r="P122" s="782"/>
      <c r="Q122" s="782"/>
      <c r="R122" s="782"/>
      <c r="S122" s="782"/>
      <c r="T122" s="782"/>
      <c r="U122" s="782"/>
      <c r="V122" s="782"/>
      <c r="W122" s="782"/>
      <c r="X122" s="782"/>
      <c r="Y122" s="782"/>
      <c r="Z122" s="782"/>
      <c r="AA122" s="782"/>
      <c r="AB122" s="782"/>
      <c r="AC122" s="782"/>
      <c r="AD122" s="782"/>
      <c r="AE122" s="782"/>
      <c r="AF122" s="782"/>
      <c r="AG122" s="782"/>
      <c r="AH122" s="782"/>
      <c r="AI122" s="782"/>
      <c r="AJ122" s="782"/>
    </row>
    <row r="123" spans="3:36">
      <c r="C123" s="781"/>
      <c r="D123" s="754"/>
      <c r="E123" s="754"/>
      <c r="F123" s="754"/>
      <c r="G123" s="782"/>
      <c r="H123" s="782"/>
      <c r="I123" s="782"/>
      <c r="J123" s="782"/>
      <c r="K123" s="782"/>
      <c r="L123" s="782"/>
      <c r="M123" s="782"/>
      <c r="N123" s="782"/>
      <c r="O123" s="782"/>
      <c r="P123" s="782"/>
      <c r="Q123" s="782"/>
      <c r="R123" s="782"/>
      <c r="S123" s="782"/>
      <c r="T123" s="782"/>
      <c r="U123" s="782"/>
      <c r="V123" s="782"/>
      <c r="W123" s="782"/>
      <c r="X123" s="782"/>
      <c r="Y123" s="782"/>
      <c r="Z123" s="782"/>
      <c r="AA123" s="782"/>
      <c r="AB123" s="782"/>
      <c r="AC123" s="782"/>
      <c r="AD123" s="782"/>
      <c r="AE123" s="782"/>
      <c r="AF123" s="782"/>
      <c r="AG123" s="782"/>
      <c r="AH123" s="782"/>
      <c r="AI123" s="782"/>
      <c r="AJ123" s="782"/>
    </row>
    <row r="124" spans="3:36">
      <c r="C124" s="781"/>
      <c r="D124" s="754"/>
      <c r="E124" s="754"/>
      <c r="F124" s="754"/>
      <c r="G124" s="782"/>
      <c r="H124" s="782"/>
      <c r="I124" s="782"/>
      <c r="J124" s="782"/>
      <c r="K124" s="782"/>
      <c r="L124" s="782"/>
      <c r="M124" s="782"/>
      <c r="N124" s="782"/>
      <c r="O124" s="782"/>
      <c r="P124" s="782"/>
      <c r="Q124" s="782"/>
      <c r="R124" s="782"/>
      <c r="S124" s="782"/>
      <c r="T124" s="782"/>
      <c r="U124" s="782"/>
      <c r="V124" s="782"/>
      <c r="W124" s="782"/>
      <c r="X124" s="782"/>
      <c r="Y124" s="782"/>
      <c r="Z124" s="782"/>
      <c r="AA124" s="782"/>
      <c r="AB124" s="782"/>
      <c r="AC124" s="782"/>
      <c r="AD124" s="782"/>
      <c r="AE124" s="782"/>
      <c r="AF124" s="782"/>
      <c r="AG124" s="782"/>
      <c r="AH124" s="782"/>
      <c r="AI124" s="782"/>
      <c r="AJ124" s="782"/>
    </row>
    <row r="125" spans="3:36">
      <c r="C125" s="781"/>
      <c r="D125" s="754"/>
      <c r="E125" s="754"/>
      <c r="F125" s="754"/>
      <c r="G125" s="782"/>
      <c r="H125" s="782"/>
      <c r="I125" s="782"/>
      <c r="J125" s="782"/>
      <c r="K125" s="782"/>
      <c r="L125" s="782"/>
      <c r="M125" s="782"/>
      <c r="N125" s="782"/>
      <c r="O125" s="782"/>
      <c r="P125" s="782"/>
      <c r="Q125" s="782"/>
      <c r="R125" s="782"/>
      <c r="S125" s="782"/>
      <c r="T125" s="782"/>
      <c r="U125" s="782"/>
      <c r="V125" s="782"/>
      <c r="W125" s="782"/>
      <c r="X125" s="782"/>
      <c r="Y125" s="782"/>
      <c r="Z125" s="782"/>
      <c r="AA125" s="782"/>
      <c r="AB125" s="782"/>
      <c r="AC125" s="782"/>
      <c r="AD125" s="782"/>
      <c r="AE125" s="782"/>
      <c r="AF125" s="782"/>
      <c r="AG125" s="782"/>
      <c r="AH125" s="782"/>
      <c r="AI125" s="782"/>
      <c r="AJ125" s="782"/>
    </row>
    <row r="126" spans="3:36">
      <c r="C126" s="781"/>
      <c r="D126" s="754"/>
      <c r="E126" s="754"/>
      <c r="F126" s="754"/>
      <c r="G126" s="782"/>
      <c r="H126" s="782"/>
      <c r="I126" s="782"/>
      <c r="J126" s="782"/>
      <c r="K126" s="782"/>
      <c r="L126" s="782"/>
      <c r="M126" s="782"/>
      <c r="N126" s="782"/>
      <c r="O126" s="782"/>
      <c r="P126" s="782"/>
      <c r="Q126" s="782"/>
      <c r="R126" s="782"/>
      <c r="S126" s="782"/>
      <c r="T126" s="782"/>
      <c r="U126" s="782"/>
      <c r="V126" s="782"/>
      <c r="W126" s="782"/>
      <c r="X126" s="782"/>
      <c r="Y126" s="782"/>
      <c r="Z126" s="782"/>
      <c r="AA126" s="782"/>
      <c r="AB126" s="782"/>
      <c r="AC126" s="782"/>
      <c r="AD126" s="782"/>
      <c r="AE126" s="782"/>
      <c r="AF126" s="782"/>
      <c r="AG126" s="782"/>
      <c r="AH126" s="782"/>
      <c r="AI126" s="782"/>
      <c r="AJ126" s="782"/>
    </row>
    <row r="127" spans="3:36">
      <c r="C127" s="781"/>
      <c r="D127" s="754"/>
      <c r="E127" s="754"/>
      <c r="F127" s="754"/>
      <c r="G127" s="782"/>
      <c r="H127" s="782"/>
      <c r="I127" s="782"/>
      <c r="J127" s="782"/>
      <c r="K127" s="782"/>
      <c r="L127" s="782"/>
      <c r="M127" s="782"/>
      <c r="N127" s="782"/>
      <c r="O127" s="782"/>
      <c r="P127" s="782"/>
      <c r="Q127" s="782"/>
      <c r="R127" s="782"/>
      <c r="S127" s="782"/>
      <c r="T127" s="782"/>
      <c r="U127" s="782"/>
      <c r="V127" s="782"/>
      <c r="W127" s="782"/>
      <c r="X127" s="782"/>
      <c r="Y127" s="782"/>
      <c r="Z127" s="782"/>
      <c r="AA127" s="782"/>
      <c r="AB127" s="782"/>
      <c r="AC127" s="782"/>
      <c r="AD127" s="782"/>
      <c r="AE127" s="782"/>
      <c r="AF127" s="782"/>
      <c r="AG127" s="782"/>
      <c r="AH127" s="782"/>
      <c r="AI127" s="782"/>
      <c r="AJ127" s="782"/>
    </row>
    <row r="128" spans="3:36">
      <c r="C128" s="781"/>
      <c r="D128" s="754"/>
      <c r="E128" s="754"/>
      <c r="F128" s="754"/>
      <c r="G128" s="782"/>
      <c r="H128" s="782"/>
      <c r="I128" s="782"/>
      <c r="J128" s="782"/>
      <c r="K128" s="782"/>
      <c r="L128" s="782"/>
      <c r="M128" s="782"/>
      <c r="N128" s="782"/>
      <c r="O128" s="782"/>
      <c r="P128" s="782"/>
      <c r="Q128" s="782"/>
      <c r="R128" s="782"/>
      <c r="S128" s="782"/>
      <c r="T128" s="782"/>
      <c r="U128" s="782"/>
      <c r="V128" s="782"/>
      <c r="W128" s="782"/>
      <c r="X128" s="782"/>
      <c r="Y128" s="782"/>
      <c r="Z128" s="782"/>
      <c r="AA128" s="782"/>
      <c r="AB128" s="782"/>
      <c r="AC128" s="782"/>
      <c r="AD128" s="782"/>
      <c r="AE128" s="782"/>
      <c r="AF128" s="782"/>
      <c r="AG128" s="782"/>
      <c r="AH128" s="782"/>
      <c r="AI128" s="782"/>
      <c r="AJ128" s="782"/>
    </row>
    <row r="129" spans="3:36">
      <c r="C129" s="781"/>
      <c r="D129" s="754"/>
      <c r="E129" s="754"/>
      <c r="F129" s="754"/>
      <c r="G129" s="782"/>
      <c r="H129" s="782"/>
      <c r="I129" s="782"/>
      <c r="J129" s="782"/>
      <c r="K129" s="782"/>
      <c r="L129" s="782"/>
      <c r="M129" s="782"/>
      <c r="N129" s="782"/>
      <c r="O129" s="782"/>
      <c r="P129" s="782"/>
      <c r="Q129" s="782"/>
      <c r="R129" s="782"/>
      <c r="S129" s="782"/>
      <c r="T129" s="782"/>
      <c r="U129" s="782"/>
      <c r="V129" s="782"/>
      <c r="W129" s="782"/>
      <c r="X129" s="782"/>
      <c r="Y129" s="782"/>
      <c r="Z129" s="782"/>
      <c r="AA129" s="782"/>
      <c r="AB129" s="782"/>
      <c r="AC129" s="782"/>
      <c r="AD129" s="782"/>
      <c r="AE129" s="782"/>
      <c r="AF129" s="782"/>
      <c r="AG129" s="782"/>
      <c r="AH129" s="782"/>
      <c r="AI129" s="782"/>
      <c r="AJ129" s="782"/>
    </row>
    <row r="130" spans="3:36">
      <c r="C130" s="781"/>
      <c r="D130" s="754"/>
      <c r="E130" s="754"/>
      <c r="F130" s="754"/>
      <c r="G130" s="782"/>
      <c r="H130" s="782"/>
      <c r="I130" s="782"/>
      <c r="J130" s="782"/>
      <c r="K130" s="782"/>
      <c r="L130" s="782"/>
      <c r="M130" s="782"/>
      <c r="N130" s="782"/>
      <c r="O130" s="782"/>
      <c r="P130" s="782"/>
      <c r="Q130" s="782"/>
      <c r="R130" s="782"/>
      <c r="S130" s="782"/>
      <c r="T130" s="782"/>
      <c r="U130" s="782"/>
      <c r="V130" s="782"/>
      <c r="W130" s="782"/>
      <c r="X130" s="782"/>
      <c r="Y130" s="782"/>
      <c r="Z130" s="782"/>
      <c r="AA130" s="782"/>
      <c r="AB130" s="782"/>
      <c r="AC130" s="782"/>
      <c r="AD130" s="782"/>
      <c r="AE130" s="782"/>
      <c r="AF130" s="782"/>
      <c r="AG130" s="782"/>
      <c r="AH130" s="782"/>
      <c r="AI130" s="782"/>
      <c r="AJ130" s="782"/>
    </row>
    <row r="131" spans="3:36">
      <c r="C131" s="781"/>
      <c r="D131" s="754"/>
      <c r="E131" s="754"/>
      <c r="F131" s="754"/>
      <c r="G131" s="782"/>
      <c r="H131" s="782"/>
      <c r="I131" s="782"/>
      <c r="J131" s="782"/>
      <c r="K131" s="782"/>
      <c r="L131" s="782"/>
      <c r="M131" s="782"/>
      <c r="N131" s="782"/>
      <c r="O131" s="782"/>
      <c r="P131" s="782"/>
      <c r="Q131" s="782"/>
      <c r="R131" s="782"/>
      <c r="S131" s="782"/>
      <c r="T131" s="782"/>
      <c r="U131" s="782"/>
      <c r="V131" s="782"/>
      <c r="W131" s="782"/>
      <c r="X131" s="782"/>
      <c r="Y131" s="782"/>
      <c r="Z131" s="782"/>
      <c r="AA131" s="782"/>
      <c r="AB131" s="782"/>
      <c r="AC131" s="782"/>
      <c r="AD131" s="782"/>
      <c r="AE131" s="782"/>
      <c r="AF131" s="782"/>
      <c r="AG131" s="782"/>
      <c r="AH131" s="782"/>
      <c r="AI131" s="782"/>
      <c r="AJ131" s="782"/>
    </row>
    <row r="132" spans="3:36">
      <c r="C132" s="781"/>
      <c r="D132" s="754"/>
      <c r="E132" s="754"/>
      <c r="F132" s="754"/>
      <c r="G132" s="782"/>
      <c r="H132" s="782"/>
      <c r="I132" s="782"/>
      <c r="J132" s="782"/>
      <c r="K132" s="782"/>
      <c r="L132" s="782"/>
      <c r="M132" s="782"/>
      <c r="N132" s="782"/>
      <c r="O132" s="782"/>
      <c r="P132" s="782"/>
      <c r="Q132" s="782"/>
      <c r="R132" s="782"/>
      <c r="S132" s="782"/>
      <c r="T132" s="782"/>
      <c r="U132" s="782"/>
      <c r="V132" s="782"/>
      <c r="W132" s="782"/>
      <c r="X132" s="782"/>
      <c r="Y132" s="782"/>
      <c r="Z132" s="782"/>
      <c r="AA132" s="782"/>
      <c r="AB132" s="782"/>
      <c r="AC132" s="782"/>
      <c r="AD132" s="782"/>
      <c r="AE132" s="782"/>
      <c r="AF132" s="782"/>
      <c r="AG132" s="782"/>
      <c r="AH132" s="782"/>
      <c r="AI132" s="782"/>
      <c r="AJ132" s="782"/>
    </row>
    <row r="133" spans="3:36">
      <c r="C133" s="781"/>
      <c r="D133" s="754"/>
      <c r="E133" s="754"/>
      <c r="F133" s="754"/>
      <c r="G133" s="782"/>
      <c r="H133" s="782"/>
      <c r="I133" s="782"/>
      <c r="J133" s="782"/>
      <c r="K133" s="782"/>
      <c r="L133" s="782"/>
      <c r="M133" s="782"/>
      <c r="N133" s="782"/>
      <c r="O133" s="782"/>
      <c r="P133" s="782"/>
      <c r="Q133" s="782"/>
      <c r="R133" s="782"/>
      <c r="S133" s="782"/>
      <c r="T133" s="782"/>
      <c r="U133" s="782"/>
      <c r="V133" s="782"/>
      <c r="W133" s="782"/>
      <c r="X133" s="782"/>
      <c r="Y133" s="782"/>
      <c r="Z133" s="782"/>
      <c r="AA133" s="782"/>
      <c r="AB133" s="782"/>
      <c r="AC133" s="782"/>
      <c r="AD133" s="782"/>
      <c r="AE133" s="782"/>
      <c r="AF133" s="782"/>
      <c r="AG133" s="782"/>
      <c r="AH133" s="782"/>
      <c r="AI133" s="782"/>
      <c r="AJ133" s="782"/>
    </row>
    <row r="134" spans="3:36">
      <c r="C134" s="781"/>
      <c r="D134" s="754"/>
      <c r="E134" s="754"/>
      <c r="F134" s="754"/>
      <c r="G134" s="782"/>
      <c r="H134" s="782"/>
      <c r="I134" s="782"/>
      <c r="J134" s="782"/>
      <c r="K134" s="782"/>
      <c r="L134" s="782"/>
      <c r="M134" s="782"/>
      <c r="N134" s="782"/>
      <c r="O134" s="782"/>
      <c r="P134" s="782"/>
      <c r="Q134" s="782"/>
      <c r="R134" s="782"/>
      <c r="S134" s="782"/>
      <c r="T134" s="782"/>
      <c r="U134" s="782"/>
      <c r="V134" s="782"/>
      <c r="W134" s="782"/>
      <c r="X134" s="782"/>
      <c r="Y134" s="782"/>
      <c r="Z134" s="782"/>
      <c r="AA134" s="782"/>
      <c r="AB134" s="782"/>
      <c r="AC134" s="782"/>
      <c r="AD134" s="782"/>
      <c r="AE134" s="782"/>
      <c r="AF134" s="782"/>
      <c r="AG134" s="782"/>
      <c r="AH134" s="782"/>
      <c r="AI134" s="782"/>
      <c r="AJ134" s="782"/>
    </row>
    <row r="135" spans="3:36">
      <c r="C135" s="781"/>
      <c r="D135" s="754"/>
      <c r="E135" s="754"/>
      <c r="F135" s="754"/>
      <c r="G135" s="782"/>
      <c r="H135" s="782"/>
      <c r="I135" s="782"/>
      <c r="J135" s="782"/>
      <c r="K135" s="782"/>
      <c r="L135" s="782"/>
      <c r="M135" s="782"/>
      <c r="N135" s="782"/>
      <c r="O135" s="782"/>
      <c r="P135" s="782"/>
      <c r="Q135" s="782"/>
      <c r="R135" s="782"/>
      <c r="S135" s="782"/>
      <c r="T135" s="782"/>
      <c r="U135" s="782"/>
      <c r="V135" s="782"/>
      <c r="W135" s="782"/>
      <c r="X135" s="782"/>
      <c r="Y135" s="782"/>
      <c r="Z135" s="782"/>
      <c r="AA135" s="782"/>
      <c r="AB135" s="782"/>
      <c r="AC135" s="782"/>
      <c r="AD135" s="782"/>
      <c r="AE135" s="782"/>
      <c r="AF135" s="782"/>
      <c r="AG135" s="782"/>
      <c r="AH135" s="782"/>
      <c r="AI135" s="782"/>
      <c r="AJ135" s="782"/>
    </row>
    <row r="136" spans="3:36">
      <c r="C136" s="781"/>
      <c r="D136" s="754"/>
      <c r="E136" s="754"/>
      <c r="F136" s="754"/>
      <c r="G136" s="782"/>
      <c r="H136" s="782"/>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row>
    <row r="137" spans="3:36">
      <c r="C137" s="781"/>
      <c r="D137" s="754"/>
      <c r="E137" s="754"/>
      <c r="F137" s="754"/>
      <c r="G137" s="782"/>
      <c r="H137" s="782"/>
      <c r="I137" s="782"/>
      <c r="J137" s="782"/>
      <c r="K137" s="782"/>
      <c r="L137" s="782"/>
      <c r="M137" s="782"/>
      <c r="N137" s="782"/>
      <c r="O137" s="782"/>
      <c r="P137" s="782"/>
      <c r="Q137" s="782"/>
      <c r="R137" s="782"/>
      <c r="S137" s="782"/>
      <c r="T137" s="782"/>
      <c r="U137" s="782"/>
      <c r="V137" s="782"/>
      <c r="W137" s="782"/>
      <c r="X137" s="782"/>
      <c r="Y137" s="782"/>
      <c r="Z137" s="782"/>
      <c r="AA137" s="782"/>
      <c r="AB137" s="782"/>
      <c r="AC137" s="782"/>
      <c r="AD137" s="782"/>
      <c r="AE137" s="782"/>
      <c r="AF137" s="782"/>
      <c r="AG137" s="782"/>
      <c r="AH137" s="782"/>
      <c r="AI137" s="782"/>
      <c r="AJ137" s="782"/>
    </row>
    <row r="138" spans="3:36">
      <c r="C138" s="781"/>
      <c r="D138" s="754"/>
      <c r="E138" s="754"/>
      <c r="F138" s="754"/>
      <c r="G138" s="782"/>
      <c r="H138" s="782"/>
      <c r="I138" s="782"/>
      <c r="J138" s="782"/>
      <c r="K138" s="782"/>
      <c r="L138" s="782"/>
      <c r="M138" s="782"/>
      <c r="N138" s="782"/>
      <c r="O138" s="782"/>
      <c r="P138" s="782"/>
      <c r="Q138" s="782"/>
      <c r="R138" s="782"/>
      <c r="S138" s="782"/>
      <c r="T138" s="782"/>
      <c r="U138" s="782"/>
      <c r="V138" s="782"/>
      <c r="W138" s="782"/>
      <c r="X138" s="782"/>
      <c r="Y138" s="782"/>
      <c r="Z138" s="782"/>
      <c r="AA138" s="782"/>
      <c r="AB138" s="782"/>
      <c r="AC138" s="782"/>
      <c r="AD138" s="782"/>
      <c r="AE138" s="782"/>
      <c r="AF138" s="782"/>
      <c r="AG138" s="782"/>
      <c r="AH138" s="782"/>
      <c r="AI138" s="782"/>
      <c r="AJ138" s="782"/>
    </row>
    <row r="139" spans="3:36">
      <c r="C139" s="781"/>
      <c r="D139" s="754"/>
      <c r="E139" s="754"/>
      <c r="F139" s="754"/>
      <c r="G139" s="782"/>
      <c r="H139" s="782"/>
      <c r="I139" s="782"/>
      <c r="J139" s="782"/>
      <c r="K139" s="782"/>
      <c r="L139" s="782"/>
      <c r="M139" s="782"/>
      <c r="N139" s="782"/>
      <c r="O139" s="782"/>
      <c r="P139" s="782"/>
      <c r="Q139" s="782"/>
      <c r="R139" s="782"/>
      <c r="S139" s="782"/>
      <c r="T139" s="782"/>
      <c r="U139" s="782"/>
      <c r="V139" s="782"/>
      <c r="W139" s="782"/>
      <c r="X139" s="782"/>
      <c r="Y139" s="782"/>
      <c r="Z139" s="782"/>
      <c r="AA139" s="782"/>
      <c r="AB139" s="782"/>
      <c r="AC139" s="782"/>
      <c r="AD139" s="782"/>
      <c r="AE139" s="782"/>
      <c r="AF139" s="782"/>
      <c r="AG139" s="782"/>
      <c r="AH139" s="782"/>
      <c r="AI139" s="782"/>
      <c r="AJ139" s="782"/>
    </row>
    <row r="140" spans="3:36">
      <c r="C140" s="781"/>
      <c r="D140" s="754"/>
      <c r="E140" s="754"/>
      <c r="F140" s="754"/>
      <c r="G140" s="782"/>
      <c r="H140" s="782"/>
      <c r="I140" s="782"/>
      <c r="J140" s="782"/>
      <c r="K140" s="782"/>
      <c r="L140" s="782"/>
      <c r="M140" s="782"/>
      <c r="N140" s="782"/>
      <c r="O140" s="782"/>
      <c r="P140" s="782"/>
      <c r="Q140" s="782"/>
      <c r="R140" s="782"/>
      <c r="S140" s="782"/>
      <c r="T140" s="782"/>
      <c r="U140" s="782"/>
      <c r="V140" s="782"/>
      <c r="W140" s="782"/>
      <c r="X140" s="782"/>
      <c r="Y140" s="782"/>
      <c r="Z140" s="782"/>
      <c r="AA140" s="782"/>
      <c r="AB140" s="782"/>
      <c r="AC140" s="782"/>
      <c r="AD140" s="782"/>
      <c r="AE140" s="782"/>
      <c r="AF140" s="782"/>
      <c r="AG140" s="782"/>
      <c r="AH140" s="782"/>
      <c r="AI140" s="782"/>
      <c r="AJ140" s="782"/>
    </row>
    <row r="141" spans="3:36">
      <c r="C141" s="781"/>
      <c r="D141" s="754"/>
      <c r="E141" s="754"/>
      <c r="F141" s="754"/>
      <c r="G141" s="782"/>
      <c r="H141" s="782"/>
      <c r="I141" s="782"/>
      <c r="J141" s="782"/>
      <c r="K141" s="782"/>
      <c r="L141" s="782"/>
      <c r="M141" s="782"/>
      <c r="N141" s="782"/>
      <c r="O141" s="782"/>
      <c r="P141" s="782"/>
      <c r="Q141" s="782"/>
      <c r="R141" s="782"/>
      <c r="S141" s="782"/>
      <c r="T141" s="782"/>
      <c r="U141" s="782"/>
      <c r="V141" s="782"/>
      <c r="W141" s="782"/>
      <c r="X141" s="782"/>
      <c r="Y141" s="782"/>
      <c r="Z141" s="782"/>
      <c r="AA141" s="782"/>
      <c r="AB141" s="782"/>
      <c r="AC141" s="782"/>
      <c r="AD141" s="782"/>
      <c r="AE141" s="782"/>
      <c r="AF141" s="782"/>
      <c r="AG141" s="782"/>
      <c r="AH141" s="782"/>
      <c r="AI141" s="782"/>
      <c r="AJ141" s="782"/>
    </row>
    <row r="142" spans="3:36">
      <c r="C142" s="781"/>
      <c r="D142" s="754"/>
      <c r="E142" s="754"/>
      <c r="F142" s="754"/>
      <c r="G142" s="782"/>
      <c r="H142" s="782"/>
      <c r="I142" s="782"/>
      <c r="J142" s="782"/>
      <c r="K142" s="782"/>
      <c r="L142" s="782"/>
      <c r="M142" s="782"/>
      <c r="N142" s="782"/>
      <c r="O142" s="782"/>
      <c r="P142" s="782"/>
      <c r="Q142" s="782"/>
      <c r="R142" s="782"/>
      <c r="S142" s="782"/>
      <c r="T142" s="782"/>
      <c r="U142" s="782"/>
      <c r="V142" s="782"/>
      <c r="W142" s="782"/>
      <c r="X142" s="782"/>
      <c r="Y142" s="782"/>
      <c r="Z142" s="782"/>
      <c r="AA142" s="782"/>
      <c r="AB142" s="782"/>
      <c r="AC142" s="782"/>
      <c r="AD142" s="782"/>
      <c r="AE142" s="782"/>
      <c r="AF142" s="782"/>
      <c r="AG142" s="782"/>
      <c r="AH142" s="782"/>
      <c r="AI142" s="782"/>
      <c r="AJ142" s="782"/>
    </row>
    <row r="143" spans="3:36">
      <c r="C143" s="781"/>
      <c r="D143" s="754"/>
      <c r="E143" s="754"/>
      <c r="F143" s="754"/>
      <c r="G143" s="782"/>
      <c r="H143" s="782"/>
      <c r="I143" s="782"/>
      <c r="J143" s="782"/>
      <c r="K143" s="782"/>
      <c r="L143" s="782"/>
      <c r="M143" s="782"/>
      <c r="N143" s="782"/>
      <c r="O143" s="782"/>
      <c r="P143" s="782"/>
      <c r="Q143" s="782"/>
      <c r="R143" s="782"/>
      <c r="S143" s="782"/>
      <c r="T143" s="782"/>
      <c r="U143" s="782"/>
      <c r="V143" s="782"/>
      <c r="W143" s="782"/>
      <c r="X143" s="782"/>
      <c r="Y143" s="782"/>
      <c r="Z143" s="782"/>
      <c r="AA143" s="782"/>
      <c r="AB143" s="782"/>
      <c r="AC143" s="782"/>
      <c r="AD143" s="782"/>
      <c r="AE143" s="782"/>
      <c r="AF143" s="782"/>
      <c r="AG143" s="782"/>
      <c r="AH143" s="782"/>
      <c r="AI143" s="782"/>
      <c r="AJ143" s="782"/>
    </row>
    <row r="144" spans="3:36">
      <c r="C144" s="781"/>
      <c r="D144" s="754"/>
      <c r="E144" s="754"/>
      <c r="F144" s="754"/>
      <c r="G144" s="782"/>
      <c r="H144" s="782"/>
      <c r="I144" s="782"/>
      <c r="J144" s="782"/>
      <c r="K144" s="782"/>
      <c r="L144" s="782"/>
      <c r="M144" s="782"/>
      <c r="N144" s="782"/>
      <c r="O144" s="782"/>
      <c r="P144" s="782"/>
      <c r="Q144" s="782"/>
      <c r="R144" s="782"/>
      <c r="S144" s="782"/>
      <c r="T144" s="782"/>
      <c r="U144" s="782"/>
      <c r="V144" s="782"/>
      <c r="W144" s="782"/>
      <c r="X144" s="782"/>
      <c r="Y144" s="782"/>
      <c r="Z144" s="782"/>
      <c r="AA144" s="782"/>
      <c r="AB144" s="782"/>
      <c r="AC144" s="782"/>
      <c r="AD144" s="782"/>
      <c r="AE144" s="782"/>
      <c r="AF144" s="782"/>
      <c r="AG144" s="782"/>
      <c r="AH144" s="782"/>
      <c r="AI144" s="782"/>
      <c r="AJ144" s="782"/>
    </row>
    <row r="145" spans="3:36">
      <c r="C145" s="781"/>
      <c r="D145" s="754"/>
      <c r="E145" s="754"/>
      <c r="F145" s="754"/>
      <c r="G145" s="782"/>
      <c r="H145" s="782"/>
      <c r="I145" s="782"/>
      <c r="J145" s="782"/>
      <c r="K145" s="782"/>
      <c r="L145" s="782"/>
      <c r="M145" s="782"/>
      <c r="N145" s="782"/>
      <c r="O145" s="782"/>
      <c r="P145" s="782"/>
      <c r="Q145" s="782"/>
      <c r="R145" s="782"/>
      <c r="S145" s="782"/>
      <c r="T145" s="782"/>
      <c r="U145" s="782"/>
      <c r="V145" s="782"/>
      <c r="W145" s="782"/>
      <c r="X145" s="782"/>
      <c r="Y145" s="782"/>
      <c r="Z145" s="782"/>
      <c r="AA145" s="782"/>
      <c r="AB145" s="782"/>
      <c r="AC145" s="782"/>
      <c r="AD145" s="782"/>
      <c r="AE145" s="782"/>
      <c r="AF145" s="782"/>
      <c r="AG145" s="782"/>
      <c r="AH145" s="782"/>
      <c r="AI145" s="782"/>
      <c r="AJ145" s="782"/>
    </row>
    <row r="146" spans="3:36">
      <c r="C146" s="781"/>
      <c r="D146" s="754"/>
      <c r="E146" s="754"/>
      <c r="F146" s="754"/>
      <c r="G146" s="782"/>
      <c r="H146" s="782"/>
      <c r="I146" s="782"/>
      <c r="J146" s="782"/>
      <c r="K146" s="782"/>
      <c r="L146" s="782"/>
      <c r="M146" s="782"/>
      <c r="N146" s="782"/>
      <c r="O146" s="782"/>
      <c r="P146" s="782"/>
      <c r="Q146" s="782"/>
      <c r="R146" s="782"/>
      <c r="S146" s="782"/>
      <c r="T146" s="782"/>
      <c r="U146" s="782"/>
      <c r="V146" s="782"/>
      <c r="W146" s="782"/>
      <c r="X146" s="782"/>
      <c r="Y146" s="782"/>
      <c r="Z146" s="782"/>
      <c r="AA146" s="782"/>
      <c r="AB146" s="782"/>
      <c r="AC146" s="782"/>
      <c r="AD146" s="782"/>
      <c r="AE146" s="782"/>
      <c r="AF146" s="782"/>
      <c r="AG146" s="782"/>
      <c r="AH146" s="782"/>
      <c r="AI146" s="782"/>
      <c r="AJ146" s="782"/>
    </row>
    <row r="147" spans="3:36">
      <c r="C147" s="781"/>
      <c r="D147" s="754"/>
      <c r="E147" s="754"/>
      <c r="F147" s="754"/>
      <c r="G147" s="782"/>
      <c r="H147" s="782"/>
      <c r="I147" s="782"/>
      <c r="J147" s="782"/>
      <c r="K147" s="782"/>
      <c r="L147" s="782"/>
      <c r="M147" s="782"/>
      <c r="N147" s="782"/>
      <c r="O147" s="782"/>
      <c r="P147" s="782"/>
      <c r="Q147" s="782"/>
      <c r="R147" s="782"/>
      <c r="S147" s="782"/>
      <c r="T147" s="782"/>
      <c r="U147" s="782"/>
      <c r="V147" s="782"/>
      <c r="W147" s="782"/>
      <c r="X147" s="782"/>
      <c r="Y147" s="782"/>
      <c r="Z147" s="782"/>
      <c r="AA147" s="782"/>
      <c r="AB147" s="782"/>
      <c r="AC147" s="782"/>
      <c r="AD147" s="782"/>
      <c r="AE147" s="782"/>
      <c r="AF147" s="782"/>
      <c r="AG147" s="782"/>
      <c r="AH147" s="782"/>
      <c r="AI147" s="782"/>
      <c r="AJ147" s="782"/>
    </row>
    <row r="148" spans="3:36">
      <c r="C148" s="781"/>
      <c r="D148" s="754"/>
      <c r="E148" s="754"/>
      <c r="F148" s="754"/>
      <c r="G148" s="782"/>
      <c r="H148" s="782"/>
      <c r="I148" s="782"/>
      <c r="J148" s="782"/>
      <c r="K148" s="782"/>
      <c r="L148" s="782"/>
      <c r="M148" s="782"/>
      <c r="N148" s="782"/>
      <c r="O148" s="782"/>
      <c r="P148" s="782"/>
      <c r="Q148" s="782"/>
      <c r="R148" s="782"/>
      <c r="S148" s="782"/>
      <c r="T148" s="782"/>
      <c r="U148" s="782"/>
      <c r="V148" s="782"/>
      <c r="W148" s="782"/>
      <c r="X148" s="782"/>
      <c r="Y148" s="782"/>
      <c r="Z148" s="782"/>
      <c r="AA148" s="782"/>
      <c r="AB148" s="782"/>
      <c r="AC148" s="782"/>
      <c r="AD148" s="782"/>
      <c r="AE148" s="782"/>
      <c r="AF148" s="782"/>
      <c r="AG148" s="782"/>
      <c r="AH148" s="782"/>
      <c r="AI148" s="782"/>
      <c r="AJ148" s="782"/>
    </row>
    <row r="149" spans="3:36">
      <c r="C149" s="781"/>
      <c r="D149" s="754"/>
      <c r="E149" s="754"/>
      <c r="F149" s="754"/>
      <c r="G149" s="782"/>
      <c r="H149" s="782"/>
      <c r="I149" s="782"/>
      <c r="J149" s="782"/>
      <c r="K149" s="782"/>
      <c r="L149" s="782"/>
      <c r="M149" s="782"/>
      <c r="N149" s="782"/>
      <c r="O149" s="782"/>
      <c r="P149" s="782"/>
      <c r="Q149" s="782"/>
      <c r="R149" s="782"/>
      <c r="S149" s="782"/>
      <c r="T149" s="782"/>
      <c r="U149" s="782"/>
      <c r="V149" s="782"/>
      <c r="W149" s="782"/>
      <c r="X149" s="782"/>
      <c r="Y149" s="782"/>
      <c r="Z149" s="782"/>
      <c r="AA149" s="782"/>
      <c r="AB149" s="782"/>
      <c r="AC149" s="782"/>
      <c r="AD149" s="782"/>
      <c r="AE149" s="782"/>
      <c r="AF149" s="782"/>
      <c r="AG149" s="782"/>
      <c r="AH149" s="782"/>
      <c r="AI149" s="782"/>
      <c r="AJ149" s="782"/>
    </row>
    <row r="150" spans="3:36">
      <c r="C150" s="781"/>
      <c r="D150" s="754"/>
      <c r="E150" s="754"/>
      <c r="F150" s="754"/>
      <c r="G150" s="782"/>
      <c r="H150" s="782"/>
      <c r="I150" s="782"/>
      <c r="J150" s="782"/>
      <c r="K150" s="782"/>
      <c r="L150" s="782"/>
      <c r="M150" s="782"/>
      <c r="N150" s="782"/>
      <c r="O150" s="782"/>
      <c r="P150" s="782"/>
      <c r="Q150" s="782"/>
      <c r="R150" s="782"/>
      <c r="S150" s="782"/>
      <c r="T150" s="782"/>
      <c r="U150" s="782"/>
      <c r="V150" s="782"/>
      <c r="W150" s="782"/>
      <c r="X150" s="782"/>
      <c r="Y150" s="782"/>
      <c r="Z150" s="782"/>
      <c r="AA150" s="782"/>
      <c r="AB150" s="782"/>
      <c r="AC150" s="782"/>
      <c r="AD150" s="782"/>
      <c r="AE150" s="782"/>
      <c r="AF150" s="782"/>
      <c r="AG150" s="782"/>
      <c r="AH150" s="782"/>
      <c r="AI150" s="782"/>
      <c r="AJ150" s="782"/>
    </row>
    <row r="151" spans="3:36">
      <c r="C151" s="781"/>
      <c r="D151" s="754"/>
      <c r="E151" s="754"/>
      <c r="F151" s="754"/>
      <c r="G151" s="782"/>
      <c r="H151" s="782"/>
      <c r="I151" s="782"/>
      <c r="J151" s="782"/>
      <c r="K151" s="782"/>
      <c r="L151" s="782"/>
      <c r="M151" s="782"/>
      <c r="N151" s="782"/>
      <c r="O151" s="782"/>
      <c r="P151" s="782"/>
      <c r="Q151" s="782"/>
      <c r="R151" s="782"/>
      <c r="S151" s="782"/>
      <c r="T151" s="782"/>
      <c r="U151" s="782"/>
      <c r="V151" s="782"/>
      <c r="W151" s="782"/>
      <c r="X151" s="782"/>
      <c r="Y151" s="782"/>
      <c r="Z151" s="782"/>
      <c r="AA151" s="782"/>
      <c r="AB151" s="782"/>
      <c r="AC151" s="782"/>
      <c r="AD151" s="782"/>
      <c r="AE151" s="782"/>
      <c r="AF151" s="782"/>
      <c r="AG151" s="782"/>
      <c r="AH151" s="782"/>
      <c r="AI151" s="782"/>
      <c r="AJ151" s="782"/>
    </row>
    <row r="152" spans="3:36">
      <c r="C152" s="781"/>
      <c r="D152" s="754"/>
      <c r="E152" s="754"/>
      <c r="F152" s="754"/>
      <c r="G152" s="782"/>
      <c r="H152" s="782"/>
      <c r="I152" s="782"/>
      <c r="J152" s="782"/>
      <c r="K152" s="782"/>
      <c r="L152" s="782"/>
      <c r="M152" s="782"/>
      <c r="N152" s="782"/>
      <c r="O152" s="782"/>
      <c r="P152" s="782"/>
      <c r="Q152" s="782"/>
      <c r="R152" s="782"/>
      <c r="S152" s="782"/>
      <c r="T152" s="782"/>
      <c r="U152" s="782"/>
      <c r="V152" s="782"/>
      <c r="W152" s="782"/>
      <c r="X152" s="782"/>
      <c r="Y152" s="782"/>
      <c r="Z152" s="782"/>
      <c r="AA152" s="782"/>
      <c r="AB152" s="782"/>
      <c r="AC152" s="782"/>
      <c r="AD152" s="782"/>
      <c r="AE152" s="782"/>
      <c r="AF152" s="782"/>
      <c r="AG152" s="782"/>
      <c r="AH152" s="782"/>
      <c r="AI152" s="782"/>
      <c r="AJ152" s="782"/>
    </row>
    <row r="153" spans="3:36">
      <c r="C153" s="781"/>
      <c r="D153" s="754"/>
      <c r="E153" s="754"/>
      <c r="F153" s="754"/>
      <c r="G153" s="782"/>
      <c r="H153" s="782"/>
      <c r="I153" s="782"/>
      <c r="J153" s="782"/>
      <c r="K153" s="782"/>
      <c r="L153" s="782"/>
      <c r="M153" s="782"/>
      <c r="N153" s="782"/>
      <c r="O153" s="782"/>
      <c r="P153" s="782"/>
      <c r="Q153" s="782"/>
      <c r="R153" s="782"/>
      <c r="S153" s="782"/>
      <c r="T153" s="782"/>
      <c r="U153" s="782"/>
      <c r="V153" s="782"/>
      <c r="W153" s="782"/>
      <c r="X153" s="782"/>
      <c r="Y153" s="782"/>
      <c r="Z153" s="782"/>
      <c r="AA153" s="782"/>
      <c r="AB153" s="782"/>
      <c r="AC153" s="782"/>
      <c r="AD153" s="782"/>
      <c r="AE153" s="782"/>
      <c r="AF153" s="782"/>
      <c r="AG153" s="782"/>
      <c r="AH153" s="782"/>
      <c r="AI153" s="782"/>
      <c r="AJ153" s="782"/>
    </row>
    <row r="154" spans="3:36">
      <c r="C154" s="781"/>
      <c r="D154" s="754"/>
      <c r="E154" s="754"/>
      <c r="F154" s="754"/>
      <c r="G154" s="782"/>
      <c r="H154" s="782"/>
      <c r="I154" s="782"/>
      <c r="J154" s="782"/>
      <c r="K154" s="782"/>
      <c r="L154" s="782"/>
      <c r="M154" s="782"/>
      <c r="N154" s="782"/>
      <c r="O154" s="782"/>
      <c r="P154" s="782"/>
      <c r="Q154" s="782"/>
      <c r="R154" s="782"/>
      <c r="S154" s="782"/>
      <c r="T154" s="782"/>
      <c r="U154" s="782"/>
      <c r="V154" s="782"/>
      <c r="W154" s="782"/>
      <c r="X154" s="782"/>
      <c r="Y154" s="782"/>
      <c r="Z154" s="782"/>
      <c r="AA154" s="782"/>
      <c r="AB154" s="782"/>
      <c r="AC154" s="782"/>
      <c r="AD154" s="782"/>
      <c r="AE154" s="782"/>
      <c r="AF154" s="782"/>
      <c r="AG154" s="782"/>
      <c r="AH154" s="782"/>
      <c r="AI154" s="782"/>
      <c r="AJ154" s="782"/>
    </row>
    <row r="155" spans="3:36">
      <c r="C155" s="781"/>
      <c r="D155" s="754"/>
      <c r="E155" s="754"/>
      <c r="F155" s="754"/>
      <c r="G155" s="782"/>
      <c r="H155" s="782"/>
      <c r="I155" s="782"/>
      <c r="J155" s="782"/>
      <c r="K155" s="782"/>
      <c r="L155" s="782"/>
      <c r="M155" s="782"/>
      <c r="N155" s="782"/>
      <c r="O155" s="782"/>
      <c r="P155" s="782"/>
      <c r="Q155" s="782"/>
      <c r="R155" s="782"/>
      <c r="S155" s="782"/>
      <c r="T155" s="782"/>
      <c r="U155" s="782"/>
      <c r="V155" s="782"/>
      <c r="W155" s="782"/>
      <c r="X155" s="782"/>
      <c r="Y155" s="782"/>
      <c r="Z155" s="782"/>
      <c r="AA155" s="782"/>
      <c r="AB155" s="782"/>
      <c r="AC155" s="782"/>
      <c r="AD155" s="782"/>
      <c r="AE155" s="782"/>
      <c r="AF155" s="782"/>
      <c r="AG155" s="782"/>
      <c r="AH155" s="782"/>
      <c r="AI155" s="782"/>
      <c r="AJ155" s="782"/>
    </row>
    <row r="156" spans="3:36">
      <c r="C156" s="781"/>
      <c r="D156" s="754"/>
      <c r="E156" s="754"/>
      <c r="F156" s="754"/>
      <c r="G156" s="782"/>
      <c r="H156" s="782"/>
      <c r="I156" s="782"/>
      <c r="J156" s="782"/>
      <c r="K156" s="782"/>
      <c r="L156" s="782"/>
      <c r="M156" s="782"/>
      <c r="N156" s="782"/>
      <c r="O156" s="782"/>
      <c r="P156" s="782"/>
      <c r="Q156" s="782"/>
      <c r="R156" s="782"/>
      <c r="S156" s="782"/>
      <c r="T156" s="782"/>
      <c r="U156" s="782"/>
      <c r="V156" s="782"/>
      <c r="W156" s="782"/>
      <c r="X156" s="782"/>
      <c r="Y156" s="782"/>
      <c r="Z156" s="782"/>
      <c r="AA156" s="782"/>
      <c r="AB156" s="782"/>
      <c r="AC156" s="782"/>
      <c r="AD156" s="782"/>
      <c r="AE156" s="782"/>
      <c r="AF156" s="782"/>
      <c r="AG156" s="782"/>
      <c r="AH156" s="782"/>
      <c r="AI156" s="782"/>
      <c r="AJ156" s="782"/>
    </row>
    <row r="157" spans="3:36">
      <c r="C157" s="781"/>
      <c r="D157" s="754"/>
      <c r="E157" s="754"/>
      <c r="F157" s="754"/>
      <c r="G157" s="782"/>
      <c r="H157" s="782"/>
      <c r="I157" s="782"/>
      <c r="J157" s="782"/>
      <c r="K157" s="782"/>
      <c r="L157" s="782"/>
      <c r="M157" s="782"/>
      <c r="N157" s="782"/>
      <c r="O157" s="782"/>
      <c r="P157" s="782"/>
      <c r="Q157" s="782"/>
      <c r="R157" s="782"/>
      <c r="S157" s="782"/>
      <c r="T157" s="782"/>
      <c r="U157" s="782"/>
      <c r="V157" s="782"/>
      <c r="W157" s="782"/>
      <c r="X157" s="782"/>
      <c r="Y157" s="782"/>
      <c r="Z157" s="782"/>
      <c r="AA157" s="782"/>
      <c r="AB157" s="782"/>
      <c r="AC157" s="782"/>
      <c r="AD157" s="782"/>
      <c r="AE157" s="782"/>
      <c r="AF157" s="782"/>
      <c r="AG157" s="782"/>
      <c r="AH157" s="782"/>
      <c r="AI157" s="782"/>
      <c r="AJ157" s="782"/>
    </row>
    <row r="158" spans="3:36">
      <c r="C158" s="781"/>
      <c r="D158" s="754"/>
      <c r="E158" s="754"/>
      <c r="F158" s="754"/>
      <c r="G158" s="782"/>
      <c r="H158" s="782"/>
      <c r="I158" s="782"/>
      <c r="J158" s="782"/>
      <c r="K158" s="782"/>
      <c r="L158" s="782"/>
      <c r="M158" s="782"/>
      <c r="N158" s="782"/>
      <c r="O158" s="782"/>
      <c r="P158" s="782"/>
      <c r="Q158" s="782"/>
      <c r="R158" s="782"/>
      <c r="S158" s="782"/>
      <c r="T158" s="782"/>
      <c r="U158" s="782"/>
      <c r="V158" s="782"/>
      <c r="W158" s="782"/>
      <c r="X158" s="782"/>
      <c r="Y158" s="782"/>
      <c r="Z158" s="782"/>
      <c r="AA158" s="782"/>
      <c r="AB158" s="782"/>
      <c r="AC158" s="782"/>
      <c r="AD158" s="782"/>
      <c r="AE158" s="782"/>
      <c r="AF158" s="782"/>
      <c r="AG158" s="782"/>
      <c r="AH158" s="782"/>
      <c r="AI158" s="782"/>
      <c r="AJ158" s="782"/>
    </row>
    <row r="159" spans="3:36">
      <c r="C159" s="781"/>
      <c r="D159" s="754"/>
      <c r="E159" s="754"/>
      <c r="F159" s="754"/>
      <c r="G159" s="782"/>
      <c r="H159" s="782"/>
      <c r="I159" s="782"/>
      <c r="J159" s="782"/>
      <c r="K159" s="782"/>
      <c r="L159" s="782"/>
      <c r="M159" s="782"/>
      <c r="N159" s="782"/>
      <c r="O159" s="782"/>
      <c r="P159" s="782"/>
      <c r="Q159" s="782"/>
      <c r="R159" s="782"/>
      <c r="S159" s="782"/>
      <c r="T159" s="782"/>
      <c r="U159" s="782"/>
      <c r="V159" s="782"/>
      <c r="W159" s="782"/>
      <c r="X159" s="782"/>
      <c r="Y159" s="782"/>
      <c r="Z159" s="782"/>
      <c r="AA159" s="782"/>
      <c r="AB159" s="782"/>
      <c r="AC159" s="782"/>
      <c r="AD159" s="782"/>
      <c r="AE159" s="782"/>
      <c r="AF159" s="782"/>
      <c r="AG159" s="782"/>
      <c r="AH159" s="782"/>
      <c r="AI159" s="782"/>
      <c r="AJ159" s="782"/>
    </row>
    <row r="160" spans="3:36">
      <c r="C160" s="781"/>
      <c r="D160" s="754"/>
      <c r="E160" s="754"/>
      <c r="F160" s="754"/>
      <c r="G160" s="782"/>
      <c r="H160" s="782"/>
      <c r="I160" s="782"/>
      <c r="J160" s="782"/>
      <c r="K160" s="782"/>
      <c r="L160" s="782"/>
      <c r="M160" s="782"/>
      <c r="N160" s="782"/>
      <c r="O160" s="782"/>
      <c r="P160" s="782"/>
      <c r="Q160" s="782"/>
      <c r="R160" s="782"/>
      <c r="S160" s="782"/>
      <c r="T160" s="782"/>
      <c r="U160" s="782"/>
      <c r="V160" s="782"/>
      <c r="W160" s="782"/>
      <c r="X160" s="782"/>
      <c r="Y160" s="782"/>
      <c r="Z160" s="782"/>
      <c r="AA160" s="782"/>
      <c r="AB160" s="782"/>
      <c r="AC160" s="782"/>
      <c r="AD160" s="782"/>
      <c r="AE160" s="782"/>
      <c r="AF160" s="782"/>
      <c r="AG160" s="782"/>
      <c r="AH160" s="782"/>
      <c r="AI160" s="782"/>
      <c r="AJ160" s="782"/>
    </row>
    <row r="161" spans="3:36">
      <c r="C161" s="781"/>
      <c r="D161" s="754"/>
      <c r="E161" s="754"/>
      <c r="F161" s="754"/>
      <c r="G161" s="782"/>
      <c r="H161" s="782"/>
      <c r="I161" s="782"/>
      <c r="J161" s="782"/>
      <c r="K161" s="782"/>
      <c r="L161" s="782"/>
      <c r="M161" s="782"/>
      <c r="N161" s="782"/>
      <c r="O161" s="782"/>
      <c r="P161" s="782"/>
      <c r="Q161" s="782"/>
      <c r="R161" s="782"/>
      <c r="S161" s="782"/>
      <c r="T161" s="782"/>
      <c r="U161" s="782"/>
      <c r="V161" s="782"/>
      <c r="W161" s="782"/>
      <c r="X161" s="782"/>
      <c r="Y161" s="782"/>
      <c r="Z161" s="782"/>
      <c r="AA161" s="782"/>
      <c r="AB161" s="782"/>
      <c r="AC161" s="782"/>
      <c r="AD161" s="782"/>
      <c r="AE161" s="782"/>
      <c r="AF161" s="782"/>
      <c r="AG161" s="782"/>
      <c r="AH161" s="782"/>
      <c r="AI161" s="782"/>
      <c r="AJ161" s="782"/>
    </row>
    <row r="162" spans="3:36">
      <c r="C162" s="781"/>
      <c r="D162" s="754"/>
      <c r="E162" s="754"/>
      <c r="F162" s="754"/>
      <c r="G162" s="782"/>
      <c r="H162" s="782"/>
      <c r="I162" s="782"/>
      <c r="J162" s="782"/>
      <c r="K162" s="782"/>
      <c r="L162" s="782"/>
      <c r="M162" s="782"/>
      <c r="N162" s="782"/>
      <c r="O162" s="782"/>
      <c r="P162" s="782"/>
      <c r="Q162" s="782"/>
      <c r="R162" s="782"/>
      <c r="S162" s="782"/>
      <c r="T162" s="782"/>
      <c r="U162" s="782"/>
      <c r="V162" s="782"/>
      <c r="W162" s="782"/>
      <c r="X162" s="782"/>
      <c r="Y162" s="782"/>
      <c r="Z162" s="782"/>
      <c r="AA162" s="782"/>
      <c r="AB162" s="782"/>
      <c r="AC162" s="782"/>
      <c r="AD162" s="782"/>
      <c r="AE162" s="782"/>
      <c r="AF162" s="782"/>
      <c r="AG162" s="782"/>
      <c r="AH162" s="782"/>
      <c r="AI162" s="782"/>
      <c r="AJ162" s="782"/>
    </row>
    <row r="163" spans="3:36">
      <c r="C163" s="781"/>
      <c r="D163" s="754"/>
      <c r="E163" s="754"/>
      <c r="F163" s="754"/>
      <c r="G163" s="782"/>
      <c r="H163" s="782"/>
      <c r="I163" s="782"/>
      <c r="J163" s="782"/>
      <c r="K163" s="782"/>
      <c r="L163" s="782"/>
      <c r="M163" s="782"/>
      <c r="N163" s="782"/>
      <c r="O163" s="782"/>
      <c r="P163" s="782"/>
      <c r="Q163" s="782"/>
      <c r="R163" s="782"/>
      <c r="S163" s="782"/>
      <c r="T163" s="782"/>
      <c r="U163" s="782"/>
      <c r="V163" s="782"/>
      <c r="W163" s="782"/>
      <c r="X163" s="782"/>
      <c r="Y163" s="782"/>
      <c r="Z163" s="782"/>
      <c r="AA163" s="782"/>
      <c r="AB163" s="782"/>
      <c r="AC163" s="782"/>
      <c r="AD163" s="782"/>
      <c r="AE163" s="782"/>
      <c r="AF163" s="782"/>
      <c r="AG163" s="782"/>
      <c r="AH163" s="782"/>
      <c r="AI163" s="782"/>
      <c r="AJ163" s="782"/>
    </row>
    <row r="164" spans="3:36">
      <c r="C164" s="781"/>
      <c r="D164" s="754"/>
      <c r="E164" s="754"/>
      <c r="F164" s="754"/>
      <c r="G164" s="782"/>
      <c r="H164" s="782"/>
      <c r="I164" s="782"/>
      <c r="J164" s="782"/>
      <c r="K164" s="782"/>
      <c r="L164" s="782"/>
      <c r="M164" s="782"/>
      <c r="N164" s="782"/>
      <c r="O164" s="782"/>
      <c r="P164" s="782"/>
      <c r="Q164" s="782"/>
      <c r="R164" s="782"/>
      <c r="S164" s="782"/>
      <c r="T164" s="782"/>
      <c r="U164" s="782"/>
      <c r="V164" s="782"/>
      <c r="W164" s="782"/>
      <c r="X164" s="782"/>
      <c r="Y164" s="782"/>
      <c r="Z164" s="782"/>
      <c r="AA164" s="782"/>
      <c r="AB164" s="782"/>
      <c r="AC164" s="782"/>
      <c r="AD164" s="782"/>
      <c r="AE164" s="782"/>
      <c r="AF164" s="782"/>
      <c r="AG164" s="782"/>
      <c r="AH164" s="782"/>
      <c r="AI164" s="782"/>
      <c r="AJ164" s="782"/>
    </row>
    <row r="165" spans="3:36">
      <c r="C165" s="781"/>
      <c r="D165" s="754"/>
      <c r="E165" s="754"/>
      <c r="F165" s="754"/>
      <c r="G165" s="782"/>
      <c r="H165" s="782"/>
      <c r="I165" s="782"/>
      <c r="J165" s="782"/>
      <c r="K165" s="782"/>
      <c r="L165" s="782"/>
      <c r="M165" s="782"/>
      <c r="N165" s="782"/>
      <c r="O165" s="782"/>
      <c r="P165" s="782"/>
      <c r="Q165" s="782"/>
      <c r="R165" s="782"/>
      <c r="S165" s="782"/>
      <c r="T165" s="782"/>
      <c r="U165" s="782"/>
      <c r="V165" s="782"/>
      <c r="W165" s="782"/>
      <c r="X165" s="782"/>
      <c r="Y165" s="782"/>
      <c r="Z165" s="782"/>
      <c r="AA165" s="782"/>
      <c r="AB165" s="782"/>
      <c r="AC165" s="782"/>
      <c r="AD165" s="782"/>
      <c r="AE165" s="782"/>
      <c r="AF165" s="782"/>
      <c r="AG165" s="782"/>
      <c r="AH165" s="782"/>
      <c r="AI165" s="782"/>
      <c r="AJ165" s="782"/>
    </row>
    <row r="166" spans="3:36">
      <c r="C166" s="781"/>
      <c r="D166" s="754"/>
      <c r="E166" s="754"/>
      <c r="F166" s="754"/>
      <c r="G166" s="782"/>
      <c r="H166" s="782"/>
      <c r="I166" s="782"/>
      <c r="J166" s="782"/>
      <c r="K166" s="782"/>
      <c r="L166" s="782"/>
      <c r="M166" s="782"/>
      <c r="N166" s="782"/>
      <c r="O166" s="782"/>
      <c r="P166" s="782"/>
      <c r="Q166" s="782"/>
      <c r="R166" s="782"/>
      <c r="S166" s="782"/>
      <c r="T166" s="782"/>
      <c r="U166" s="782"/>
      <c r="V166" s="782"/>
      <c r="W166" s="782"/>
      <c r="X166" s="782"/>
      <c r="Y166" s="782"/>
      <c r="Z166" s="782"/>
      <c r="AA166" s="782"/>
      <c r="AB166" s="782"/>
      <c r="AC166" s="782"/>
      <c r="AD166" s="782"/>
      <c r="AE166" s="782"/>
      <c r="AF166" s="782"/>
      <c r="AG166" s="782"/>
      <c r="AH166" s="782"/>
      <c r="AI166" s="782"/>
      <c r="AJ166" s="782"/>
    </row>
    <row r="167" spans="3:36">
      <c r="C167" s="781"/>
      <c r="D167" s="754"/>
      <c r="E167" s="754"/>
      <c r="F167" s="754"/>
      <c r="G167" s="782"/>
      <c r="H167" s="782"/>
      <c r="I167" s="782"/>
      <c r="J167" s="782"/>
      <c r="K167" s="782"/>
      <c r="L167" s="782"/>
      <c r="M167" s="782"/>
      <c r="N167" s="782"/>
      <c r="O167" s="782"/>
      <c r="P167" s="782"/>
      <c r="Q167" s="782"/>
      <c r="R167" s="782"/>
      <c r="S167" s="782"/>
      <c r="T167" s="782"/>
      <c r="U167" s="782"/>
      <c r="V167" s="782"/>
      <c r="W167" s="782"/>
      <c r="X167" s="782"/>
      <c r="Y167" s="782"/>
      <c r="Z167" s="782"/>
      <c r="AA167" s="782"/>
      <c r="AB167" s="782"/>
      <c r="AC167" s="782"/>
      <c r="AD167" s="782"/>
      <c r="AE167" s="782"/>
      <c r="AF167" s="782"/>
      <c r="AG167" s="782"/>
      <c r="AH167" s="782"/>
      <c r="AI167" s="782"/>
      <c r="AJ167" s="782"/>
    </row>
    <row r="168" spans="3:36">
      <c r="C168" s="781"/>
      <c r="D168" s="754"/>
      <c r="E168" s="754"/>
      <c r="F168" s="754"/>
      <c r="G168" s="782"/>
      <c r="H168" s="782"/>
      <c r="I168" s="782"/>
      <c r="J168" s="782"/>
      <c r="K168" s="782"/>
      <c r="L168" s="782"/>
      <c r="M168" s="782"/>
      <c r="N168" s="782"/>
      <c r="O168" s="782"/>
      <c r="P168" s="782"/>
      <c r="Q168" s="782"/>
      <c r="R168" s="782"/>
      <c r="S168" s="782"/>
      <c r="T168" s="782"/>
      <c r="U168" s="782"/>
      <c r="V168" s="782"/>
      <c r="W168" s="782"/>
      <c r="X168" s="782"/>
      <c r="Y168" s="782"/>
      <c r="Z168" s="782"/>
      <c r="AA168" s="782"/>
      <c r="AB168" s="782"/>
      <c r="AC168" s="782"/>
      <c r="AD168" s="782"/>
      <c r="AE168" s="782"/>
      <c r="AF168" s="782"/>
      <c r="AG168" s="782"/>
      <c r="AH168" s="782"/>
      <c r="AI168" s="782"/>
      <c r="AJ168" s="782"/>
    </row>
    <row r="169" spans="3:36">
      <c r="C169" s="781"/>
      <c r="D169" s="754"/>
      <c r="E169" s="754"/>
      <c r="F169" s="754"/>
      <c r="G169" s="782"/>
      <c r="H169" s="782"/>
      <c r="I169" s="782"/>
      <c r="J169" s="782"/>
      <c r="K169" s="782"/>
      <c r="L169" s="782"/>
      <c r="M169" s="782"/>
      <c r="N169" s="782"/>
      <c r="O169" s="782"/>
      <c r="P169" s="782"/>
      <c r="Q169" s="782"/>
      <c r="R169" s="782"/>
      <c r="S169" s="782"/>
      <c r="T169" s="782"/>
      <c r="U169" s="782"/>
      <c r="V169" s="782"/>
      <c r="W169" s="782"/>
      <c r="X169" s="782"/>
      <c r="Y169" s="782"/>
      <c r="Z169" s="782"/>
      <c r="AA169" s="782"/>
      <c r="AB169" s="782"/>
      <c r="AC169" s="782"/>
      <c r="AD169" s="782"/>
      <c r="AE169" s="782"/>
      <c r="AF169" s="782"/>
      <c r="AG169" s="782"/>
      <c r="AH169" s="782"/>
      <c r="AI169" s="782"/>
      <c r="AJ169" s="782"/>
    </row>
    <row r="170" spans="3:36">
      <c r="C170" s="781"/>
      <c r="D170" s="754"/>
      <c r="E170" s="754"/>
      <c r="F170" s="754"/>
      <c r="G170" s="782"/>
      <c r="H170" s="782"/>
      <c r="I170" s="782"/>
      <c r="J170" s="782"/>
      <c r="K170" s="782"/>
      <c r="L170" s="782"/>
      <c r="M170" s="782"/>
      <c r="N170" s="782"/>
      <c r="O170" s="782"/>
      <c r="P170" s="782"/>
      <c r="Q170" s="782"/>
      <c r="R170" s="782"/>
      <c r="S170" s="782"/>
      <c r="T170" s="782"/>
      <c r="U170" s="782"/>
      <c r="V170" s="782"/>
      <c r="W170" s="782"/>
      <c r="X170" s="782"/>
      <c r="Y170" s="782"/>
      <c r="Z170" s="782"/>
      <c r="AA170" s="782"/>
      <c r="AB170" s="782"/>
      <c r="AC170" s="782"/>
      <c r="AD170" s="782"/>
      <c r="AE170" s="782"/>
      <c r="AF170" s="782"/>
      <c r="AG170" s="782"/>
      <c r="AH170" s="782"/>
      <c r="AI170" s="782"/>
      <c r="AJ170" s="782"/>
    </row>
    <row r="171" spans="3:36">
      <c r="C171" s="781"/>
      <c r="D171" s="754"/>
      <c r="E171" s="754"/>
      <c r="F171" s="754"/>
      <c r="G171" s="782"/>
      <c r="H171" s="782"/>
      <c r="I171" s="782"/>
      <c r="J171" s="782"/>
      <c r="K171" s="782"/>
      <c r="L171" s="782"/>
      <c r="M171" s="782"/>
      <c r="N171" s="782"/>
      <c r="O171" s="782"/>
      <c r="P171" s="782"/>
      <c r="Q171" s="782"/>
      <c r="R171" s="782"/>
      <c r="S171" s="782"/>
      <c r="T171" s="782"/>
      <c r="U171" s="782"/>
      <c r="V171" s="782"/>
      <c r="W171" s="782"/>
      <c r="X171" s="782"/>
      <c r="Y171" s="782"/>
      <c r="Z171" s="782"/>
      <c r="AA171" s="782"/>
      <c r="AB171" s="782"/>
      <c r="AC171" s="782"/>
      <c r="AD171" s="782"/>
      <c r="AE171" s="782"/>
      <c r="AF171" s="782"/>
      <c r="AG171" s="782"/>
      <c r="AH171" s="782"/>
      <c r="AI171" s="782"/>
      <c r="AJ171" s="782"/>
    </row>
    <row r="172" spans="3:36">
      <c r="C172" s="781"/>
      <c r="D172" s="754"/>
      <c r="E172" s="754"/>
      <c r="F172" s="754"/>
      <c r="G172" s="782"/>
      <c r="H172" s="782"/>
      <c r="I172" s="782"/>
      <c r="J172" s="782"/>
      <c r="K172" s="782"/>
      <c r="L172" s="782"/>
      <c r="M172" s="782"/>
      <c r="N172" s="782"/>
      <c r="O172" s="782"/>
      <c r="P172" s="782"/>
      <c r="Q172" s="782"/>
      <c r="R172" s="782"/>
      <c r="S172" s="782"/>
      <c r="T172" s="782"/>
      <c r="U172" s="782"/>
      <c r="V172" s="782"/>
      <c r="W172" s="782"/>
      <c r="X172" s="782"/>
      <c r="Y172" s="782"/>
      <c r="Z172" s="782"/>
      <c r="AA172" s="782"/>
      <c r="AB172" s="782"/>
      <c r="AC172" s="782"/>
      <c r="AD172" s="782"/>
      <c r="AE172" s="782"/>
      <c r="AF172" s="782"/>
      <c r="AG172" s="782"/>
      <c r="AH172" s="782"/>
      <c r="AI172" s="782"/>
      <c r="AJ172" s="782"/>
    </row>
    <row r="173" spans="3:36">
      <c r="C173" s="781"/>
      <c r="D173" s="754"/>
      <c r="E173" s="754"/>
      <c r="F173" s="754"/>
      <c r="G173" s="782"/>
      <c r="H173" s="782"/>
      <c r="I173" s="782"/>
      <c r="J173" s="782"/>
      <c r="K173" s="782"/>
      <c r="L173" s="782"/>
      <c r="M173" s="782"/>
      <c r="N173" s="782"/>
      <c r="O173" s="782"/>
      <c r="P173" s="782"/>
      <c r="Q173" s="782"/>
      <c r="R173" s="782"/>
      <c r="S173" s="782"/>
      <c r="T173" s="782"/>
      <c r="U173" s="782"/>
      <c r="V173" s="782"/>
      <c r="W173" s="782"/>
      <c r="X173" s="782"/>
      <c r="Y173" s="782"/>
      <c r="Z173" s="782"/>
      <c r="AA173" s="782"/>
      <c r="AB173" s="782"/>
      <c r="AC173" s="782"/>
      <c r="AD173" s="782"/>
      <c r="AE173" s="782"/>
      <c r="AF173" s="782"/>
      <c r="AG173" s="782"/>
      <c r="AH173" s="782"/>
      <c r="AI173" s="782"/>
      <c r="AJ173" s="782"/>
    </row>
    <row r="174" spans="3:36">
      <c r="C174" s="781"/>
      <c r="D174" s="754"/>
      <c r="E174" s="754"/>
      <c r="F174" s="754"/>
      <c r="G174" s="782"/>
      <c r="H174" s="782"/>
      <c r="I174" s="782"/>
      <c r="J174" s="782"/>
      <c r="K174" s="782"/>
      <c r="L174" s="782"/>
      <c r="M174" s="782"/>
      <c r="N174" s="782"/>
      <c r="O174" s="782"/>
      <c r="P174" s="782"/>
      <c r="Q174" s="782"/>
      <c r="R174" s="782"/>
      <c r="S174" s="782"/>
      <c r="T174" s="782"/>
      <c r="U174" s="782"/>
      <c r="V174" s="782"/>
      <c r="W174" s="782"/>
      <c r="X174" s="782"/>
      <c r="Y174" s="782"/>
      <c r="Z174" s="782"/>
      <c r="AA174" s="782"/>
      <c r="AB174" s="782"/>
      <c r="AC174" s="782"/>
      <c r="AD174" s="782"/>
      <c r="AE174" s="782"/>
      <c r="AF174" s="782"/>
      <c r="AG174" s="782"/>
      <c r="AH174" s="782"/>
      <c r="AI174" s="782"/>
      <c r="AJ174" s="782"/>
    </row>
    <row r="175" spans="3:36">
      <c r="C175" s="781"/>
      <c r="D175" s="754"/>
      <c r="E175" s="754"/>
      <c r="F175" s="754"/>
      <c r="G175" s="782"/>
      <c r="H175" s="782"/>
      <c r="I175" s="782"/>
      <c r="J175" s="782"/>
      <c r="K175" s="782"/>
      <c r="L175" s="782"/>
      <c r="M175" s="782"/>
      <c r="N175" s="782"/>
      <c r="O175" s="782"/>
      <c r="P175" s="782"/>
      <c r="Q175" s="782"/>
      <c r="R175" s="782"/>
      <c r="S175" s="782"/>
      <c r="T175" s="782"/>
      <c r="U175" s="782"/>
      <c r="V175" s="782"/>
      <c r="W175" s="782"/>
      <c r="X175" s="782"/>
      <c r="Y175" s="782"/>
      <c r="Z175" s="782"/>
      <c r="AA175" s="782"/>
      <c r="AB175" s="782"/>
      <c r="AC175" s="782"/>
      <c r="AD175" s="782"/>
      <c r="AE175" s="782"/>
      <c r="AF175" s="782"/>
      <c r="AG175" s="782"/>
      <c r="AH175" s="782"/>
      <c r="AI175" s="782"/>
      <c r="AJ175" s="782"/>
    </row>
    <row r="176" spans="3:36">
      <c r="C176" s="781"/>
      <c r="D176" s="754"/>
      <c r="E176" s="754"/>
      <c r="F176" s="754"/>
      <c r="G176" s="782"/>
      <c r="H176" s="782"/>
      <c r="I176" s="782"/>
      <c r="J176" s="782"/>
      <c r="K176" s="782"/>
      <c r="L176" s="782"/>
      <c r="M176" s="782"/>
      <c r="N176" s="782"/>
      <c r="O176" s="782"/>
      <c r="P176" s="782"/>
      <c r="Q176" s="782"/>
      <c r="R176" s="782"/>
      <c r="S176" s="782"/>
      <c r="T176" s="782"/>
      <c r="U176" s="782"/>
      <c r="V176" s="782"/>
      <c r="W176" s="782"/>
      <c r="X176" s="782"/>
      <c r="Y176" s="782"/>
      <c r="Z176" s="782"/>
      <c r="AA176" s="782"/>
      <c r="AB176" s="782"/>
      <c r="AC176" s="782"/>
      <c r="AD176" s="782"/>
      <c r="AE176" s="782"/>
      <c r="AF176" s="782"/>
      <c r="AG176" s="782"/>
      <c r="AH176" s="782"/>
      <c r="AI176" s="782"/>
      <c r="AJ176" s="782"/>
    </row>
    <row r="177" spans="3:36">
      <c r="C177" s="781"/>
      <c r="D177" s="754"/>
      <c r="E177" s="754"/>
      <c r="F177" s="754"/>
      <c r="G177" s="782"/>
      <c r="H177" s="782"/>
      <c r="I177" s="782"/>
      <c r="J177" s="782"/>
      <c r="K177" s="782"/>
      <c r="L177" s="782"/>
      <c r="M177" s="782"/>
      <c r="N177" s="782"/>
      <c r="O177" s="782"/>
      <c r="P177" s="782"/>
      <c r="Q177" s="782"/>
      <c r="R177" s="782"/>
      <c r="S177" s="782"/>
      <c r="T177" s="782"/>
      <c r="U177" s="782"/>
      <c r="V177" s="782"/>
      <c r="W177" s="782"/>
      <c r="X177" s="782"/>
      <c r="Y177" s="782"/>
      <c r="Z177" s="782"/>
      <c r="AA177" s="782"/>
      <c r="AB177" s="782"/>
      <c r="AC177" s="782"/>
      <c r="AD177" s="782"/>
      <c r="AE177" s="782"/>
      <c r="AF177" s="782"/>
      <c r="AG177" s="782"/>
      <c r="AH177" s="782"/>
      <c r="AI177" s="782"/>
      <c r="AJ177" s="782"/>
    </row>
    <row r="178" spans="3:36">
      <c r="C178" s="781"/>
      <c r="D178" s="754"/>
      <c r="E178" s="754"/>
      <c r="F178" s="754"/>
      <c r="G178" s="782"/>
      <c r="H178" s="782"/>
      <c r="I178" s="782"/>
      <c r="J178" s="782"/>
      <c r="K178" s="782"/>
      <c r="L178" s="782"/>
      <c r="M178" s="782"/>
      <c r="N178" s="782"/>
      <c r="O178" s="782"/>
      <c r="P178" s="782"/>
      <c r="Q178" s="782"/>
      <c r="R178" s="782"/>
      <c r="S178" s="782"/>
      <c r="T178" s="782"/>
      <c r="U178" s="782"/>
      <c r="V178" s="782"/>
      <c r="W178" s="782"/>
      <c r="X178" s="782"/>
      <c r="Y178" s="782"/>
      <c r="Z178" s="782"/>
      <c r="AA178" s="782"/>
      <c r="AB178" s="782"/>
      <c r="AC178" s="782"/>
      <c r="AD178" s="782"/>
      <c r="AE178" s="782"/>
      <c r="AF178" s="782"/>
      <c r="AG178" s="782"/>
      <c r="AH178" s="782"/>
      <c r="AI178" s="782"/>
      <c r="AJ178" s="782"/>
    </row>
    <row r="179" spans="3:36">
      <c r="C179" s="781"/>
      <c r="D179" s="754"/>
      <c r="E179" s="754"/>
      <c r="F179" s="754"/>
      <c r="G179" s="782"/>
      <c r="H179" s="782"/>
      <c r="I179" s="782"/>
      <c r="J179" s="782"/>
      <c r="K179" s="782"/>
      <c r="L179" s="782"/>
      <c r="M179" s="782"/>
      <c r="N179" s="782"/>
      <c r="O179" s="782"/>
      <c r="P179" s="782"/>
      <c r="Q179" s="782"/>
      <c r="R179" s="782"/>
      <c r="S179" s="782"/>
      <c r="T179" s="782"/>
      <c r="U179" s="782"/>
      <c r="V179" s="782"/>
      <c r="W179" s="782"/>
      <c r="X179" s="782"/>
      <c r="Y179" s="782"/>
      <c r="Z179" s="782"/>
      <c r="AA179" s="782"/>
      <c r="AB179" s="782"/>
      <c r="AC179" s="782"/>
      <c r="AD179" s="782"/>
      <c r="AE179" s="782"/>
      <c r="AF179" s="782"/>
      <c r="AG179" s="782"/>
      <c r="AH179" s="782"/>
      <c r="AI179" s="782"/>
      <c r="AJ179" s="782"/>
    </row>
    <row r="180" spans="3:36">
      <c r="C180" s="781"/>
      <c r="D180" s="754"/>
      <c r="E180" s="754"/>
      <c r="F180" s="754"/>
      <c r="G180" s="782"/>
      <c r="H180" s="782"/>
      <c r="I180" s="782"/>
      <c r="J180" s="782"/>
      <c r="K180" s="782"/>
      <c r="L180" s="782"/>
      <c r="M180" s="782"/>
      <c r="N180" s="782"/>
      <c r="O180" s="782"/>
      <c r="P180" s="782"/>
      <c r="Q180" s="782"/>
      <c r="R180" s="782"/>
      <c r="S180" s="782"/>
      <c r="T180" s="782"/>
      <c r="U180" s="782"/>
      <c r="V180" s="782"/>
      <c r="W180" s="782"/>
      <c r="X180" s="782"/>
      <c r="Y180" s="782"/>
      <c r="Z180" s="782"/>
      <c r="AA180" s="782"/>
      <c r="AB180" s="782"/>
      <c r="AC180" s="782"/>
      <c r="AD180" s="782"/>
      <c r="AE180" s="782"/>
      <c r="AF180" s="782"/>
      <c r="AG180" s="782"/>
      <c r="AH180" s="782"/>
      <c r="AI180" s="782"/>
      <c r="AJ180" s="782"/>
    </row>
    <row r="181" spans="3:36">
      <c r="C181" s="781"/>
      <c r="D181" s="754"/>
      <c r="E181" s="754"/>
      <c r="F181" s="754"/>
      <c r="G181" s="782"/>
      <c r="H181" s="782"/>
      <c r="I181" s="782"/>
      <c r="J181" s="782"/>
      <c r="K181" s="782"/>
      <c r="L181" s="782"/>
      <c r="M181" s="782"/>
      <c r="N181" s="782"/>
      <c r="O181" s="782"/>
      <c r="P181" s="782"/>
      <c r="Q181" s="782"/>
      <c r="R181" s="782"/>
      <c r="S181" s="782"/>
      <c r="T181" s="782"/>
      <c r="U181" s="782"/>
      <c r="V181" s="782"/>
      <c r="W181" s="782"/>
      <c r="X181" s="782"/>
      <c r="Y181" s="782"/>
      <c r="Z181" s="782"/>
      <c r="AA181" s="782"/>
      <c r="AB181" s="782"/>
      <c r="AC181" s="782"/>
      <c r="AD181" s="782"/>
      <c r="AE181" s="782"/>
      <c r="AF181" s="782"/>
      <c r="AG181" s="782"/>
      <c r="AH181" s="782"/>
      <c r="AI181" s="782"/>
      <c r="AJ181" s="782"/>
    </row>
    <row r="182" spans="3:36">
      <c r="C182" s="781"/>
      <c r="D182" s="754"/>
      <c r="E182" s="754"/>
      <c r="F182" s="754"/>
      <c r="G182" s="782"/>
      <c r="H182" s="782"/>
      <c r="I182" s="782"/>
      <c r="J182" s="782"/>
      <c r="K182" s="782"/>
      <c r="L182" s="782"/>
      <c r="M182" s="782"/>
      <c r="N182" s="782"/>
      <c r="O182" s="782"/>
      <c r="P182" s="782"/>
      <c r="Q182" s="782"/>
      <c r="R182" s="782"/>
      <c r="S182" s="782"/>
      <c r="T182" s="782"/>
      <c r="U182" s="782"/>
      <c r="V182" s="782"/>
      <c r="W182" s="782"/>
      <c r="X182" s="782"/>
      <c r="Y182" s="782"/>
      <c r="Z182" s="782"/>
      <c r="AA182" s="782"/>
      <c r="AB182" s="782"/>
      <c r="AC182" s="782"/>
      <c r="AD182" s="782"/>
      <c r="AE182" s="782"/>
      <c r="AF182" s="782"/>
      <c r="AG182" s="782"/>
      <c r="AH182" s="782"/>
      <c r="AI182" s="782"/>
      <c r="AJ182" s="782"/>
    </row>
    <row r="183" spans="3:36">
      <c r="C183" s="781"/>
      <c r="D183" s="754"/>
      <c r="E183" s="754"/>
      <c r="F183" s="754"/>
      <c r="G183" s="782"/>
      <c r="H183" s="782"/>
      <c r="I183" s="782"/>
      <c r="J183" s="782"/>
      <c r="K183" s="782"/>
      <c r="L183" s="782"/>
      <c r="M183" s="782"/>
      <c r="N183" s="782"/>
      <c r="O183" s="782"/>
      <c r="P183" s="782"/>
      <c r="Q183" s="782"/>
      <c r="R183" s="782"/>
      <c r="S183" s="782"/>
      <c r="T183" s="782"/>
      <c r="U183" s="782"/>
      <c r="V183" s="782"/>
      <c r="W183" s="782"/>
      <c r="X183" s="782"/>
      <c r="Y183" s="782"/>
      <c r="Z183" s="782"/>
      <c r="AA183" s="782"/>
      <c r="AB183" s="782"/>
      <c r="AC183" s="782"/>
      <c r="AD183" s="782"/>
      <c r="AE183" s="782"/>
      <c r="AF183" s="782"/>
      <c r="AG183" s="782"/>
      <c r="AH183" s="782"/>
      <c r="AI183" s="782"/>
      <c r="AJ183" s="782"/>
    </row>
    <row r="184" spans="3:36">
      <c r="C184" s="781"/>
      <c r="D184" s="754"/>
      <c r="E184" s="754"/>
      <c r="F184" s="754"/>
      <c r="G184" s="782"/>
      <c r="H184" s="782"/>
      <c r="I184" s="782"/>
      <c r="J184" s="782"/>
      <c r="K184" s="782"/>
      <c r="L184" s="782"/>
      <c r="M184" s="782"/>
      <c r="N184" s="782"/>
      <c r="O184" s="782"/>
      <c r="P184" s="782"/>
      <c r="Q184" s="782"/>
      <c r="R184" s="782"/>
      <c r="S184" s="782"/>
      <c r="T184" s="782"/>
      <c r="U184" s="782"/>
      <c r="V184" s="782"/>
      <c r="W184" s="782"/>
      <c r="X184" s="782"/>
      <c r="Y184" s="782"/>
      <c r="Z184" s="782"/>
      <c r="AA184" s="782"/>
      <c r="AB184" s="782"/>
      <c r="AC184" s="782"/>
      <c r="AD184" s="782"/>
      <c r="AE184" s="782"/>
      <c r="AF184" s="782"/>
      <c r="AG184" s="782"/>
      <c r="AH184" s="782"/>
      <c r="AI184" s="782"/>
      <c r="AJ184" s="782"/>
    </row>
    <row r="185" spans="3:36">
      <c r="C185" s="781"/>
      <c r="D185" s="754"/>
      <c r="E185" s="754"/>
      <c r="F185" s="754"/>
      <c r="G185" s="782"/>
      <c r="H185" s="782"/>
      <c r="I185" s="782"/>
      <c r="J185" s="782"/>
      <c r="K185" s="782"/>
      <c r="L185" s="782"/>
      <c r="M185" s="782"/>
      <c r="N185" s="782"/>
      <c r="O185" s="782"/>
      <c r="P185" s="782"/>
      <c r="Q185" s="782"/>
      <c r="R185" s="782"/>
      <c r="S185" s="782"/>
      <c r="T185" s="782"/>
      <c r="U185" s="782"/>
      <c r="V185" s="782"/>
      <c r="W185" s="782"/>
      <c r="X185" s="782"/>
      <c r="Y185" s="782"/>
      <c r="Z185" s="782"/>
      <c r="AA185" s="782"/>
      <c r="AB185" s="782"/>
      <c r="AC185" s="782"/>
      <c r="AD185" s="782"/>
      <c r="AE185" s="782"/>
      <c r="AF185" s="782"/>
      <c r="AG185" s="782"/>
      <c r="AH185" s="782"/>
      <c r="AI185" s="782"/>
      <c r="AJ185" s="782"/>
    </row>
    <row r="186" spans="3:36">
      <c r="C186" s="781"/>
      <c r="D186" s="754"/>
      <c r="E186" s="754"/>
      <c r="F186" s="754"/>
      <c r="G186" s="782"/>
      <c r="H186" s="782"/>
      <c r="I186" s="782"/>
      <c r="J186" s="782"/>
      <c r="K186" s="782"/>
      <c r="L186" s="782"/>
      <c r="M186" s="782"/>
      <c r="N186" s="782"/>
      <c r="O186" s="782"/>
      <c r="P186" s="782"/>
      <c r="Q186" s="782"/>
      <c r="R186" s="782"/>
      <c r="S186" s="782"/>
      <c r="T186" s="782"/>
      <c r="U186" s="782"/>
      <c r="V186" s="782"/>
      <c r="W186" s="782"/>
      <c r="X186" s="782"/>
      <c r="Y186" s="782"/>
      <c r="Z186" s="782"/>
      <c r="AA186" s="782"/>
      <c r="AB186" s="782"/>
      <c r="AC186" s="782"/>
      <c r="AD186" s="782"/>
      <c r="AE186" s="782"/>
      <c r="AF186" s="782"/>
      <c r="AG186" s="782"/>
      <c r="AH186" s="782"/>
      <c r="AI186" s="782"/>
      <c r="AJ186" s="782"/>
    </row>
    <row r="187" spans="3:36">
      <c r="D187" s="754"/>
      <c r="E187" s="754"/>
      <c r="F187" s="754"/>
      <c r="G187" s="782"/>
      <c r="H187" s="782"/>
      <c r="I187" s="782"/>
      <c r="J187" s="782"/>
      <c r="K187" s="782"/>
      <c r="L187" s="782"/>
      <c r="M187" s="782"/>
      <c r="N187" s="782"/>
      <c r="O187" s="782"/>
      <c r="P187" s="782"/>
      <c r="Q187" s="782"/>
      <c r="R187" s="782"/>
      <c r="S187" s="782"/>
      <c r="T187" s="782"/>
      <c r="U187" s="782"/>
      <c r="V187" s="782"/>
      <c r="W187" s="782"/>
      <c r="X187" s="782"/>
      <c r="Y187" s="782"/>
      <c r="Z187" s="782"/>
      <c r="AA187" s="782"/>
      <c r="AB187" s="782"/>
      <c r="AC187" s="782"/>
      <c r="AD187" s="782"/>
      <c r="AE187" s="782"/>
      <c r="AF187" s="782"/>
      <c r="AG187" s="782"/>
      <c r="AH187" s="782"/>
      <c r="AI187" s="782"/>
      <c r="AJ187" s="782"/>
    </row>
    <row r="188" spans="3:36">
      <c r="D188" s="754"/>
      <c r="E188" s="754"/>
      <c r="F188" s="754"/>
      <c r="G188" s="782"/>
      <c r="H188" s="782"/>
      <c r="I188" s="782"/>
      <c r="J188" s="782"/>
      <c r="K188" s="782"/>
      <c r="L188" s="782"/>
      <c r="M188" s="782"/>
      <c r="N188" s="782"/>
      <c r="O188" s="782"/>
      <c r="P188" s="782"/>
      <c r="Q188" s="782"/>
      <c r="R188" s="782"/>
      <c r="S188" s="782"/>
      <c r="T188" s="782"/>
      <c r="U188" s="782"/>
      <c r="V188" s="782"/>
      <c r="W188" s="782"/>
      <c r="X188" s="782"/>
      <c r="Y188" s="782"/>
      <c r="Z188" s="782"/>
      <c r="AA188" s="782"/>
      <c r="AB188" s="782"/>
      <c r="AC188" s="782"/>
      <c r="AD188" s="782"/>
      <c r="AE188" s="782"/>
      <c r="AF188" s="782"/>
      <c r="AG188" s="782"/>
      <c r="AH188" s="782"/>
      <c r="AI188" s="782"/>
      <c r="AJ188" s="782"/>
    </row>
    <row r="189" spans="3:36">
      <c r="D189" s="754"/>
      <c r="E189" s="754"/>
      <c r="F189" s="754"/>
      <c r="G189" s="782"/>
      <c r="H189" s="782"/>
      <c r="I189" s="782"/>
      <c r="J189" s="782"/>
      <c r="K189" s="782"/>
      <c r="L189" s="782"/>
      <c r="M189" s="782"/>
      <c r="N189" s="782"/>
      <c r="O189" s="782"/>
      <c r="P189" s="782"/>
      <c r="Q189" s="782"/>
      <c r="R189" s="782"/>
      <c r="S189" s="782"/>
      <c r="T189" s="782"/>
      <c r="U189" s="782"/>
      <c r="V189" s="782"/>
      <c r="W189" s="782"/>
      <c r="X189" s="782"/>
      <c r="Y189" s="782"/>
      <c r="Z189" s="782"/>
      <c r="AA189" s="782"/>
      <c r="AB189" s="782"/>
      <c r="AC189" s="782"/>
      <c r="AD189" s="782"/>
      <c r="AE189" s="782"/>
      <c r="AF189" s="782"/>
      <c r="AG189" s="782"/>
      <c r="AH189" s="782"/>
      <c r="AI189" s="782"/>
      <c r="AJ189" s="782"/>
    </row>
    <row r="190" spans="3:36">
      <c r="L190" s="783"/>
    </row>
    <row r="191" spans="3:36">
      <c r="L191" s="783"/>
    </row>
    <row r="192" spans="3:36">
      <c r="L192" s="783"/>
    </row>
    <row r="193" spans="7:12">
      <c r="L193" s="783"/>
    </row>
    <row r="194" spans="7:12">
      <c r="L194" s="783"/>
    </row>
    <row r="195" spans="7:12">
      <c r="G195" s="783"/>
      <c r="H195" s="783"/>
      <c r="I195" s="783"/>
      <c r="J195" s="783"/>
      <c r="K195" s="783"/>
      <c r="L195" s="783"/>
    </row>
    <row r="196" spans="7:12">
      <c r="G196" s="783"/>
      <c r="H196" s="783"/>
      <c r="I196" s="783"/>
      <c r="J196" s="783"/>
      <c r="K196" s="783"/>
      <c r="L196" s="783"/>
    </row>
    <row r="197" spans="7:12">
      <c r="G197" s="783"/>
      <c r="H197" s="783"/>
      <c r="I197" s="783"/>
      <c r="J197" s="783"/>
      <c r="K197" s="783"/>
      <c r="L197" s="783"/>
    </row>
    <row r="198" spans="7:12">
      <c r="G198" s="783"/>
      <c r="H198" s="783"/>
      <c r="I198" s="783"/>
      <c r="J198" s="783"/>
      <c r="K198" s="783"/>
      <c r="L198" s="783"/>
    </row>
    <row r="199" spans="7:12">
      <c r="G199" s="783"/>
      <c r="H199" s="783"/>
      <c r="I199" s="783"/>
      <c r="J199" s="783"/>
      <c r="K199" s="783"/>
      <c r="L199" s="783"/>
    </row>
    <row r="200" spans="7:12">
      <c r="G200" s="783"/>
      <c r="H200" s="783"/>
      <c r="I200" s="783"/>
      <c r="J200" s="783"/>
      <c r="K200" s="783"/>
      <c r="L200" s="783"/>
    </row>
    <row r="201" spans="7:12">
      <c r="G201" s="783"/>
      <c r="H201" s="783"/>
      <c r="I201" s="783"/>
      <c r="J201" s="783"/>
      <c r="K201" s="783"/>
      <c r="L201" s="783"/>
    </row>
    <row r="202" spans="7:12">
      <c r="G202" s="783"/>
      <c r="H202" s="783"/>
      <c r="I202" s="783"/>
      <c r="J202" s="783"/>
      <c r="K202" s="783"/>
      <c r="L202" s="783"/>
    </row>
    <row r="203" spans="7:12">
      <c r="G203" s="783"/>
      <c r="H203" s="783"/>
      <c r="I203" s="783"/>
      <c r="J203" s="783"/>
      <c r="K203" s="783"/>
      <c r="L203" s="783"/>
    </row>
    <row r="204" spans="7:12">
      <c r="G204" s="783"/>
      <c r="H204" s="783"/>
      <c r="I204" s="783"/>
      <c r="J204" s="783"/>
      <c r="K204" s="783"/>
      <c r="L204" s="783"/>
    </row>
    <row r="205" spans="7:12">
      <c r="G205" s="783"/>
      <c r="H205" s="783"/>
      <c r="I205" s="783"/>
      <c r="J205" s="783"/>
      <c r="K205" s="783"/>
      <c r="L205" s="783"/>
    </row>
    <row r="206" spans="7:12">
      <c r="G206" s="783"/>
      <c r="H206" s="783"/>
      <c r="I206" s="783"/>
      <c r="J206" s="783"/>
      <c r="K206" s="783"/>
      <c r="L206" s="783"/>
    </row>
    <row r="207" spans="7:12">
      <c r="G207" s="783"/>
      <c r="H207" s="783"/>
      <c r="I207" s="783"/>
      <c r="J207" s="783"/>
      <c r="K207" s="783"/>
      <c r="L207" s="783"/>
    </row>
    <row r="208" spans="7:12">
      <c r="G208" s="783"/>
      <c r="H208" s="783"/>
      <c r="I208" s="783"/>
      <c r="J208" s="783"/>
      <c r="K208" s="783"/>
      <c r="L208" s="783"/>
    </row>
  </sheetData>
  <mergeCells count="25">
    <mergeCell ref="A1:AJ1"/>
    <mergeCell ref="A2:AJ2"/>
    <mergeCell ref="A3:AJ3"/>
    <mergeCell ref="A5:A7"/>
    <mergeCell ref="B5:B7"/>
    <mergeCell ref="C5:C7"/>
    <mergeCell ref="D5:D7"/>
    <mergeCell ref="E5:E7"/>
    <mergeCell ref="F5:F7"/>
    <mergeCell ref="G5:G7"/>
    <mergeCell ref="H5:H7"/>
    <mergeCell ref="I5:J6"/>
    <mergeCell ref="K5:K7"/>
    <mergeCell ref="L5:L7"/>
    <mergeCell ref="M5:O6"/>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3" footer="0.3"/>
  <pageSetup paperSize="5" scale="55" firstPageNumber="111" fitToHeight="0" orientation="landscape" useFirstPageNumber="1" r:id="rId1"/>
  <headerFooter alignWithMargins="0">
    <oddHeader>&amp;R&amp;"Times New Roman,Bold"&amp;14[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J77"/>
  <sheetViews>
    <sheetView view="pageBreakPreview" zoomScale="60" zoomScaleNormal="70" workbookViewId="0">
      <pane ySplit="8" topLeftCell="A9" activePane="bottomLeft" state="frozen"/>
      <selection activeCell="A123" sqref="A1:XFD1048576"/>
      <selection pane="bottomLeft" activeCell="A123" sqref="A1:XFD1048576"/>
    </sheetView>
  </sheetViews>
  <sheetFormatPr defaultColWidth="8" defaultRowHeight="15.75"/>
  <cols>
    <col min="1" max="1" width="7.125" style="701" customWidth="1"/>
    <col min="2" max="2" width="11.75" style="842" customWidth="1"/>
    <col min="3" max="3" width="29" style="750" customWidth="1"/>
    <col min="4" max="4" width="10.25" style="722" customWidth="1"/>
    <col min="5" max="5" width="9.5" style="722" customWidth="1"/>
    <col min="6" max="6" width="9.25" style="658" customWidth="1"/>
    <col min="7" max="7" width="9.625" style="649" customWidth="1"/>
    <col min="8" max="8" width="9" style="649" customWidth="1"/>
    <col min="9" max="9" width="7.625" style="649" bestFit="1" customWidth="1"/>
    <col min="10" max="10" width="8.375" style="649" customWidth="1"/>
    <col min="11" max="11" width="9.625" style="649" customWidth="1"/>
    <col min="12" max="12" width="9.375" style="649" customWidth="1"/>
    <col min="13" max="13" width="7.375" style="649" customWidth="1"/>
    <col min="14" max="14" width="8.5" style="649" customWidth="1"/>
    <col min="15" max="15" width="9.5" style="649" customWidth="1"/>
    <col min="16" max="23" width="8.625" style="649" hidden="1" customWidth="1"/>
    <col min="24" max="25" width="8.625" style="649" customWidth="1"/>
    <col min="26" max="26" width="10.625" style="649" customWidth="1"/>
    <col min="27" max="35" width="8.625" style="649" customWidth="1"/>
    <col min="36" max="36" width="8.375" style="649" customWidth="1"/>
    <col min="37" max="16384" width="8" style="649"/>
  </cols>
  <sheetData>
    <row r="1" spans="1:36" ht="27">
      <c r="A1" s="3396" t="s">
        <v>1994</v>
      </c>
      <c r="B1" s="3396"/>
      <c r="C1" s="3396"/>
      <c r="D1" s="3396"/>
      <c r="E1" s="3396"/>
      <c r="F1" s="3396"/>
      <c r="G1" s="3396"/>
      <c r="H1" s="3396"/>
      <c r="I1" s="3396"/>
      <c r="J1" s="3396"/>
      <c r="K1" s="3396"/>
      <c r="L1" s="3396"/>
      <c r="M1" s="3396"/>
      <c r="N1" s="3396"/>
      <c r="O1" s="3396"/>
      <c r="P1" s="3396"/>
      <c r="Q1" s="3396"/>
      <c r="R1" s="3396"/>
      <c r="S1" s="3396"/>
      <c r="T1" s="3396"/>
      <c r="U1" s="3396"/>
      <c r="V1" s="3396"/>
      <c r="W1" s="3396"/>
      <c r="X1" s="3396"/>
      <c r="Y1" s="3396"/>
      <c r="Z1" s="3396"/>
      <c r="AA1" s="3396"/>
      <c r="AB1" s="3396"/>
      <c r="AC1" s="3396"/>
      <c r="AD1" s="3396"/>
      <c r="AE1" s="3396"/>
      <c r="AF1" s="3396"/>
      <c r="AG1" s="3396"/>
      <c r="AH1" s="3396"/>
      <c r="AI1" s="3396"/>
      <c r="AJ1" s="3396"/>
    </row>
    <row r="2" spans="1:36" ht="25.5">
      <c r="A2" s="3397" t="s">
        <v>2168</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c r="Y2" s="3397"/>
      <c r="Z2" s="3397"/>
      <c r="AA2" s="3397"/>
      <c r="AB2" s="3397"/>
      <c r="AC2" s="3397"/>
      <c r="AD2" s="3397"/>
      <c r="AE2" s="3397"/>
      <c r="AF2" s="3397"/>
      <c r="AG2" s="3397"/>
      <c r="AH2" s="3397"/>
      <c r="AI2" s="3397"/>
      <c r="AJ2" s="3397"/>
    </row>
    <row r="3" spans="1:36" s="651" customFormat="1">
      <c r="A3" s="784"/>
      <c r="B3" s="784"/>
      <c r="C3" s="785"/>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row>
    <row r="4" spans="1:36">
      <c r="A4" s="786"/>
      <c r="B4" s="786"/>
      <c r="C4" s="787"/>
      <c r="D4" s="788"/>
      <c r="E4" s="789"/>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90" t="s">
        <v>13</v>
      </c>
    </row>
    <row r="5" spans="1:36" s="791" customFormat="1" ht="24.6" customHeight="1">
      <c r="A5" s="3346" t="s">
        <v>2169</v>
      </c>
      <c r="B5" s="3346" t="s">
        <v>132</v>
      </c>
      <c r="C5" s="3346" t="s">
        <v>15</v>
      </c>
      <c r="D5" s="3346" t="s">
        <v>16</v>
      </c>
      <c r="E5" s="3398" t="s">
        <v>2170</v>
      </c>
      <c r="F5" s="3346" t="s">
        <v>17</v>
      </c>
      <c r="G5" s="3401" t="s">
        <v>18</v>
      </c>
      <c r="H5" s="3404" t="s">
        <v>2171</v>
      </c>
      <c r="I5" s="3407" t="s">
        <v>20</v>
      </c>
      <c r="J5" s="3408"/>
      <c r="K5" s="3407" t="s">
        <v>2172</v>
      </c>
      <c r="L5" s="3404" t="s">
        <v>340</v>
      </c>
      <c r="M5" s="3412" t="s">
        <v>23</v>
      </c>
      <c r="N5" s="3412"/>
      <c r="O5" s="3413"/>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s="791" customFormat="1" ht="24.6" customHeight="1">
      <c r="A6" s="3347"/>
      <c r="B6" s="3347"/>
      <c r="C6" s="3347"/>
      <c r="D6" s="3347"/>
      <c r="E6" s="3399"/>
      <c r="F6" s="3347"/>
      <c r="G6" s="3402"/>
      <c r="H6" s="3405"/>
      <c r="I6" s="3409"/>
      <c r="J6" s="3410"/>
      <c r="K6" s="3411"/>
      <c r="L6" s="3405"/>
      <c r="M6" s="3414"/>
      <c r="N6" s="3414"/>
      <c r="O6" s="3415"/>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s="658" customFormat="1" ht="30" customHeight="1">
      <c r="A7" s="3348"/>
      <c r="B7" s="3348"/>
      <c r="C7" s="3348"/>
      <c r="D7" s="3348"/>
      <c r="E7" s="3400"/>
      <c r="F7" s="3348"/>
      <c r="G7" s="3403"/>
      <c r="H7" s="3406"/>
      <c r="I7" s="792" t="s">
        <v>2</v>
      </c>
      <c r="J7" s="793" t="s">
        <v>25</v>
      </c>
      <c r="K7" s="3409"/>
      <c r="L7" s="3406"/>
      <c r="M7" s="794" t="s">
        <v>4</v>
      </c>
      <c r="N7" s="795" t="s">
        <v>5</v>
      </c>
      <c r="O7" s="795"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s="658" customFormat="1">
      <c r="A8" s="178">
        <v>1</v>
      </c>
      <c r="B8" s="796">
        <v>2</v>
      </c>
      <c r="C8" s="796">
        <v>3</v>
      </c>
      <c r="D8" s="796">
        <v>4</v>
      </c>
      <c r="E8" s="797">
        <v>5</v>
      </c>
      <c r="F8" s="798">
        <v>6</v>
      </c>
      <c r="G8" s="798">
        <v>7</v>
      </c>
      <c r="H8" s="799">
        <v>8</v>
      </c>
      <c r="I8" s="800">
        <v>9</v>
      </c>
      <c r="J8" s="798">
        <v>10</v>
      </c>
      <c r="K8" s="800">
        <v>11</v>
      </c>
      <c r="L8" s="800">
        <v>12</v>
      </c>
      <c r="M8" s="800">
        <v>13</v>
      </c>
      <c r="N8" s="800">
        <v>14</v>
      </c>
      <c r="O8" s="80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658" customFormat="1" ht="17.25" customHeight="1">
      <c r="A9" s="703"/>
      <c r="B9" s="703"/>
      <c r="C9" s="801"/>
      <c r="D9" s="801"/>
      <c r="E9" s="801"/>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row>
    <row r="10" spans="1:36" s="658" customFormat="1">
      <c r="A10" s="703"/>
      <c r="B10" s="703"/>
      <c r="C10" s="802" t="s">
        <v>341</v>
      </c>
      <c r="D10" s="650"/>
      <c r="E10" s="650"/>
      <c r="F10" s="801"/>
      <c r="G10" s="801"/>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row>
    <row r="11" spans="1:36" s="658" customFormat="1">
      <c r="A11" s="803"/>
      <c r="B11" s="803"/>
      <c r="C11" s="804" t="s">
        <v>2173</v>
      </c>
      <c r="D11" s="805"/>
      <c r="E11" s="806"/>
      <c r="F11" s="805"/>
      <c r="G11" s="807"/>
      <c r="H11" s="807"/>
      <c r="I11" s="807"/>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row>
    <row r="12" spans="1:36" s="658" customFormat="1">
      <c r="A12" s="803"/>
      <c r="B12" s="803"/>
      <c r="C12" s="804" t="s">
        <v>2174</v>
      </c>
      <c r="D12" s="805"/>
      <c r="E12" s="806"/>
      <c r="F12" s="805"/>
      <c r="G12" s="807"/>
      <c r="H12" s="807"/>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row>
    <row r="13" spans="1:36" s="658" customFormat="1" ht="18" customHeight="1">
      <c r="A13" s="803"/>
      <c r="B13" s="803"/>
      <c r="C13" s="808"/>
      <c r="D13" s="805"/>
      <c r="E13" s="806"/>
      <c r="F13" s="805"/>
      <c r="G13" s="807"/>
      <c r="H13" s="807"/>
      <c r="I13" s="807"/>
      <c r="J13" s="807"/>
      <c r="K13" s="807"/>
      <c r="L13" s="807"/>
      <c r="M13" s="807"/>
      <c r="N13" s="807"/>
      <c r="O13" s="807"/>
      <c r="P13" s="807"/>
      <c r="Q13" s="807"/>
      <c r="R13" s="807"/>
      <c r="S13" s="807"/>
      <c r="T13" s="807"/>
      <c r="U13" s="807"/>
      <c r="V13" s="807"/>
      <c r="W13" s="807"/>
      <c r="X13" s="807"/>
      <c r="Y13" s="807"/>
      <c r="Z13" s="807"/>
      <c r="AA13" s="807"/>
      <c r="AB13" s="807"/>
      <c r="AC13" s="807"/>
      <c r="AD13" s="807"/>
      <c r="AE13" s="807"/>
      <c r="AF13" s="807"/>
      <c r="AG13" s="807"/>
      <c r="AH13" s="807"/>
      <c r="AI13" s="807"/>
      <c r="AJ13" s="807"/>
    </row>
    <row r="14" spans="1:36" s="813" customFormat="1" ht="45" customHeight="1">
      <c r="A14" s="679">
        <v>944</v>
      </c>
      <c r="B14" s="809" t="s">
        <v>2175</v>
      </c>
      <c r="C14" s="808" t="s">
        <v>2176</v>
      </c>
      <c r="D14" s="805" t="s">
        <v>384</v>
      </c>
      <c r="E14" s="805" t="s">
        <v>2177</v>
      </c>
      <c r="F14" s="810" t="s">
        <v>30</v>
      </c>
      <c r="G14" s="807">
        <v>92.974999999999994</v>
      </c>
      <c r="H14" s="682">
        <v>24.981000000000002</v>
      </c>
      <c r="I14" s="807">
        <v>51.097999999999999</v>
      </c>
      <c r="J14" s="807">
        <v>0</v>
      </c>
      <c r="K14" s="807">
        <v>76.079000000000008</v>
      </c>
      <c r="L14" s="811">
        <v>16.895999999999987</v>
      </c>
      <c r="M14" s="807">
        <v>0</v>
      </c>
      <c r="N14" s="807">
        <v>16.896000000000001</v>
      </c>
      <c r="O14" s="812">
        <v>16.896000000000001</v>
      </c>
      <c r="P14" s="812"/>
      <c r="Q14" s="812"/>
      <c r="R14" s="812"/>
      <c r="S14" s="812"/>
      <c r="T14" s="812"/>
      <c r="U14" s="812"/>
      <c r="V14" s="812"/>
      <c r="W14" s="812"/>
      <c r="X14" s="2843">
        <v>0</v>
      </c>
      <c r="Y14" s="2843">
        <v>16.896000000000001</v>
      </c>
      <c r="Z14" s="2108">
        <v>16.896000000000001</v>
      </c>
      <c r="AA14" s="2844"/>
      <c r="AB14" s="2844"/>
      <c r="AC14" s="2108">
        <v>0</v>
      </c>
      <c r="AD14" s="2108"/>
      <c r="AE14" s="2844"/>
      <c r="AF14" s="2844">
        <v>0</v>
      </c>
      <c r="AG14" s="2108">
        <v>0</v>
      </c>
      <c r="AH14" s="812" t="s">
        <v>9970</v>
      </c>
      <c r="AI14" s="812"/>
      <c r="AJ14" s="807">
        <v>0</v>
      </c>
    </row>
    <row r="15" spans="1:36" s="813" customFormat="1" ht="42" customHeight="1">
      <c r="A15" s="139">
        <v>945</v>
      </c>
      <c r="B15" s="809" t="s">
        <v>2178</v>
      </c>
      <c r="C15" s="808" t="s">
        <v>2179</v>
      </c>
      <c r="D15" s="805" t="s">
        <v>213</v>
      </c>
      <c r="E15" s="805" t="s">
        <v>2180</v>
      </c>
      <c r="F15" s="810" t="s">
        <v>30</v>
      </c>
      <c r="G15" s="807">
        <v>54.54</v>
      </c>
      <c r="H15" s="682">
        <v>0</v>
      </c>
      <c r="I15" s="807">
        <v>27.27</v>
      </c>
      <c r="J15" s="807">
        <v>0</v>
      </c>
      <c r="K15" s="807">
        <v>27.27</v>
      </c>
      <c r="L15" s="811">
        <v>27.27</v>
      </c>
      <c r="M15" s="807">
        <v>27.27</v>
      </c>
      <c r="N15" s="807">
        <v>0</v>
      </c>
      <c r="O15" s="812">
        <v>27.27</v>
      </c>
      <c r="P15" s="812"/>
      <c r="Q15" s="812"/>
      <c r="R15" s="812"/>
      <c r="S15" s="812"/>
      <c r="T15" s="812"/>
      <c r="U15" s="812"/>
      <c r="V15" s="812"/>
      <c r="W15" s="812"/>
      <c r="X15" s="2843">
        <v>27.27</v>
      </c>
      <c r="Y15" s="2843">
        <v>0</v>
      </c>
      <c r="Z15" s="2108">
        <v>27.27</v>
      </c>
      <c r="AA15" s="2844">
        <v>26.997999999999998</v>
      </c>
      <c r="AB15" s="2844"/>
      <c r="AC15" s="2108">
        <v>26.997999999999998</v>
      </c>
      <c r="AD15" s="2108">
        <v>0.27200000000000002</v>
      </c>
      <c r="AE15" s="2844"/>
      <c r="AF15" s="2844">
        <v>0</v>
      </c>
      <c r="AG15" s="2108">
        <v>0</v>
      </c>
      <c r="AH15" s="812"/>
      <c r="AI15" s="812" t="s">
        <v>10040</v>
      </c>
      <c r="AJ15" s="807">
        <v>0</v>
      </c>
    </row>
    <row r="16" spans="1:36" s="813" customFormat="1" ht="60" customHeight="1">
      <c r="A16" s="139">
        <v>946</v>
      </c>
      <c r="B16" s="809" t="s">
        <v>2181</v>
      </c>
      <c r="C16" s="677" t="s">
        <v>2182</v>
      </c>
      <c r="D16" s="805" t="s">
        <v>553</v>
      </c>
      <c r="E16" s="805" t="s">
        <v>2183</v>
      </c>
      <c r="F16" s="810" t="s">
        <v>30</v>
      </c>
      <c r="G16" s="807">
        <v>98.911000000000001</v>
      </c>
      <c r="H16" s="682">
        <v>0</v>
      </c>
      <c r="I16" s="807">
        <v>14.85</v>
      </c>
      <c r="J16" s="807">
        <v>0</v>
      </c>
      <c r="K16" s="807">
        <v>14.85</v>
      </c>
      <c r="L16" s="811">
        <v>84.061000000000007</v>
      </c>
      <c r="M16" s="807">
        <v>84.061000000000007</v>
      </c>
      <c r="N16" s="807">
        <v>0</v>
      </c>
      <c r="O16" s="812">
        <v>84.061000000000007</v>
      </c>
      <c r="P16" s="812"/>
      <c r="Q16" s="812"/>
      <c r="R16" s="812"/>
      <c r="S16" s="812"/>
      <c r="T16" s="812"/>
      <c r="U16" s="812"/>
      <c r="V16" s="812"/>
      <c r="W16" s="812"/>
      <c r="X16" s="2843">
        <v>84.061000000000007</v>
      </c>
      <c r="Y16" s="2843">
        <v>0</v>
      </c>
      <c r="Z16" s="2108">
        <v>84.061000000000007</v>
      </c>
      <c r="AA16" s="2844">
        <v>83.221000000000004</v>
      </c>
      <c r="AB16" s="2844"/>
      <c r="AC16" s="2108">
        <v>83.221000000000004</v>
      </c>
      <c r="AD16" s="2108">
        <v>0.84</v>
      </c>
      <c r="AE16" s="2844"/>
      <c r="AF16" s="2844">
        <v>0</v>
      </c>
      <c r="AG16" s="2108">
        <v>0</v>
      </c>
      <c r="AH16" s="812"/>
      <c r="AI16" s="812" t="s">
        <v>10040</v>
      </c>
      <c r="AJ16" s="807">
        <v>0</v>
      </c>
    </row>
    <row r="17" spans="1:36" s="813" customFormat="1" ht="43.5" customHeight="1">
      <c r="A17" s="139">
        <v>947</v>
      </c>
      <c r="B17" s="809" t="s">
        <v>2184</v>
      </c>
      <c r="C17" s="677" t="s">
        <v>2185</v>
      </c>
      <c r="D17" s="805" t="s">
        <v>28</v>
      </c>
      <c r="E17" s="805" t="s">
        <v>2183</v>
      </c>
      <c r="F17" s="810" t="s">
        <v>30</v>
      </c>
      <c r="G17" s="807">
        <v>79.753</v>
      </c>
      <c r="H17" s="682">
        <v>0</v>
      </c>
      <c r="I17" s="807">
        <v>14.85</v>
      </c>
      <c r="J17" s="807">
        <v>0</v>
      </c>
      <c r="K17" s="807">
        <v>14.85</v>
      </c>
      <c r="L17" s="811">
        <v>64.903000000000006</v>
      </c>
      <c r="M17" s="807">
        <v>64.903000000000006</v>
      </c>
      <c r="N17" s="807">
        <v>0</v>
      </c>
      <c r="O17" s="812">
        <v>64.903000000000006</v>
      </c>
      <c r="P17" s="812"/>
      <c r="Q17" s="812"/>
      <c r="R17" s="812"/>
      <c r="S17" s="812"/>
      <c r="T17" s="812"/>
      <c r="U17" s="812"/>
      <c r="V17" s="812"/>
      <c r="W17" s="812"/>
      <c r="X17" s="2843">
        <v>64.903000000000006</v>
      </c>
      <c r="Y17" s="2843">
        <v>0</v>
      </c>
      <c r="Z17" s="2108">
        <v>64.903000000000006</v>
      </c>
      <c r="AA17" s="2844">
        <v>64.254000000000005</v>
      </c>
      <c r="AB17" s="2844"/>
      <c r="AC17" s="2108">
        <v>64.254000000000005</v>
      </c>
      <c r="AD17" s="2108">
        <v>0.64800000000000002</v>
      </c>
      <c r="AE17" s="2844"/>
      <c r="AF17" s="2844">
        <v>16.062999999999999</v>
      </c>
      <c r="AG17" s="2108">
        <v>16.062999999999999</v>
      </c>
      <c r="AH17" s="812"/>
      <c r="AI17" s="812" t="s">
        <v>10040</v>
      </c>
      <c r="AJ17" s="807">
        <v>0</v>
      </c>
    </row>
    <row r="18" spans="1:36" s="813" customFormat="1" ht="47.25">
      <c r="A18" s="139">
        <v>948</v>
      </c>
      <c r="B18" s="809" t="s">
        <v>2186</v>
      </c>
      <c r="C18" s="677" t="s">
        <v>2187</v>
      </c>
      <c r="D18" s="805" t="s">
        <v>561</v>
      </c>
      <c r="E18" s="805" t="s">
        <v>419</v>
      </c>
      <c r="F18" s="810" t="s">
        <v>30</v>
      </c>
      <c r="G18" s="807">
        <v>30</v>
      </c>
      <c r="H18" s="682">
        <v>0</v>
      </c>
      <c r="I18" s="807">
        <v>0</v>
      </c>
      <c r="J18" s="807">
        <v>0</v>
      </c>
      <c r="K18" s="807">
        <v>0</v>
      </c>
      <c r="L18" s="811">
        <v>30</v>
      </c>
      <c r="M18" s="807">
        <v>30</v>
      </c>
      <c r="N18" s="807">
        <v>0</v>
      </c>
      <c r="O18" s="812">
        <v>30</v>
      </c>
      <c r="P18" s="812"/>
      <c r="Q18" s="812"/>
      <c r="R18" s="812"/>
      <c r="S18" s="812"/>
      <c r="T18" s="812"/>
      <c r="U18" s="812"/>
      <c r="V18" s="812"/>
      <c r="W18" s="812"/>
      <c r="X18" s="2843">
        <v>30</v>
      </c>
      <c r="Y18" s="2843">
        <v>0</v>
      </c>
      <c r="Z18" s="2108">
        <v>30</v>
      </c>
      <c r="AA18" s="2844">
        <v>29.7</v>
      </c>
      <c r="AB18" s="2844"/>
      <c r="AC18" s="2108">
        <v>29.7</v>
      </c>
      <c r="AD18" s="2108">
        <v>0.3</v>
      </c>
      <c r="AE18" s="2844"/>
      <c r="AF18" s="2844">
        <v>0</v>
      </c>
      <c r="AG18" s="2108">
        <v>0</v>
      </c>
      <c r="AH18" s="812"/>
      <c r="AI18" s="812" t="s">
        <v>9947</v>
      </c>
      <c r="AJ18" s="807">
        <v>0</v>
      </c>
    </row>
    <row r="19" spans="1:36">
      <c r="A19" s="814"/>
      <c r="B19" s="139"/>
      <c r="C19" s="808"/>
      <c r="D19" s="805"/>
      <c r="E19" s="805"/>
      <c r="F19" s="810"/>
      <c r="G19" s="807"/>
      <c r="H19" s="682"/>
      <c r="I19" s="807"/>
      <c r="J19" s="807"/>
      <c r="K19" s="807"/>
      <c r="L19" s="811"/>
      <c r="M19" s="807"/>
      <c r="N19" s="807"/>
      <c r="O19" s="812"/>
      <c r="P19" s="812"/>
      <c r="Q19" s="812"/>
      <c r="R19" s="812"/>
      <c r="S19" s="812"/>
      <c r="T19" s="812"/>
      <c r="U19" s="812"/>
      <c r="V19" s="812"/>
      <c r="W19" s="812"/>
      <c r="X19" s="812"/>
      <c r="Y19" s="812"/>
      <c r="Z19" s="812"/>
      <c r="AA19" s="812"/>
      <c r="AB19" s="812"/>
      <c r="AC19" s="812"/>
      <c r="AD19" s="812"/>
      <c r="AE19" s="812"/>
      <c r="AF19" s="812"/>
      <c r="AG19" s="812"/>
      <c r="AH19" s="812"/>
      <c r="AI19" s="812"/>
      <c r="AJ19" s="807"/>
    </row>
    <row r="20" spans="1:36" s="738" customFormat="1" ht="19.5" customHeight="1">
      <c r="A20" s="815"/>
      <c r="B20" s="676"/>
      <c r="C20" s="816" t="s">
        <v>2188</v>
      </c>
      <c r="D20" s="817"/>
      <c r="E20" s="817"/>
      <c r="F20" s="817"/>
      <c r="G20" s="818">
        <v>356.17899999999997</v>
      </c>
      <c r="H20" s="818">
        <v>24.981000000000002</v>
      </c>
      <c r="I20" s="818">
        <v>108.06799999999998</v>
      </c>
      <c r="J20" s="818">
        <v>0</v>
      </c>
      <c r="K20" s="818">
        <v>133.04900000000001</v>
      </c>
      <c r="L20" s="818">
        <v>223.13</v>
      </c>
      <c r="M20" s="818">
        <v>206.23400000000001</v>
      </c>
      <c r="N20" s="818">
        <v>16.896000000000001</v>
      </c>
      <c r="O20" s="818">
        <v>223.13</v>
      </c>
      <c r="P20" s="818">
        <v>0</v>
      </c>
      <c r="Q20" s="818">
        <v>0</v>
      </c>
      <c r="R20" s="818">
        <v>0</v>
      </c>
      <c r="S20" s="818">
        <v>0</v>
      </c>
      <c r="T20" s="818">
        <v>0</v>
      </c>
      <c r="U20" s="818">
        <v>0</v>
      </c>
      <c r="V20" s="818">
        <v>0</v>
      </c>
      <c r="W20" s="818">
        <v>0</v>
      </c>
      <c r="X20" s="818">
        <v>206.23400000000001</v>
      </c>
      <c r="Y20" s="818">
        <v>16.896000000000001</v>
      </c>
      <c r="Z20" s="818">
        <v>223.13</v>
      </c>
      <c r="AA20" s="818">
        <v>204.173</v>
      </c>
      <c r="AB20" s="818">
        <v>0</v>
      </c>
      <c r="AC20" s="818">
        <v>204.173</v>
      </c>
      <c r="AD20" s="818">
        <v>2.06</v>
      </c>
      <c r="AE20" s="818">
        <v>0</v>
      </c>
      <c r="AF20" s="818">
        <v>16.062999999999999</v>
      </c>
      <c r="AG20" s="818">
        <v>16.062999999999999</v>
      </c>
      <c r="AH20" s="818"/>
      <c r="AI20" s="818"/>
      <c r="AJ20" s="818">
        <v>0</v>
      </c>
    </row>
    <row r="21" spans="1:36" s="738" customFormat="1">
      <c r="A21" s="815"/>
      <c r="B21" s="676"/>
      <c r="C21" s="705"/>
      <c r="D21" s="732"/>
      <c r="E21" s="732"/>
      <c r="F21" s="732"/>
      <c r="G21" s="734"/>
      <c r="H21" s="734"/>
      <c r="I21" s="734"/>
      <c r="J21" s="734"/>
      <c r="K21" s="734"/>
      <c r="L21" s="734"/>
      <c r="M21" s="73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row>
    <row r="22" spans="1:36" s="738" customFormat="1">
      <c r="A22" s="815"/>
      <c r="B22" s="676"/>
      <c r="C22" s="819" t="s">
        <v>39</v>
      </c>
      <c r="D22" s="717"/>
      <c r="E22" s="717"/>
      <c r="F22" s="717"/>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20"/>
      <c r="AI22" s="820"/>
      <c r="AJ22" s="820"/>
    </row>
    <row r="23" spans="1:36" s="738" customFormat="1" ht="11.25" customHeight="1">
      <c r="A23" s="815"/>
      <c r="B23" s="676"/>
      <c r="C23" s="819"/>
      <c r="D23" s="717"/>
      <c r="E23" s="717"/>
      <c r="F23" s="717"/>
      <c r="G23" s="820"/>
      <c r="H23" s="820"/>
      <c r="I23" s="820"/>
      <c r="J23" s="820"/>
      <c r="K23" s="820"/>
      <c r="L23" s="820"/>
      <c r="M23" s="820"/>
      <c r="N23" s="820"/>
      <c r="O23" s="820"/>
      <c r="P23" s="820"/>
      <c r="Q23" s="820"/>
      <c r="R23" s="820"/>
      <c r="S23" s="820"/>
      <c r="T23" s="820"/>
      <c r="U23" s="820"/>
      <c r="V23" s="820"/>
      <c r="W23" s="820"/>
      <c r="X23" s="820"/>
      <c r="Y23" s="820"/>
      <c r="Z23" s="820"/>
      <c r="AA23" s="820"/>
      <c r="AB23" s="820"/>
      <c r="AC23" s="820"/>
      <c r="AD23" s="820"/>
      <c r="AE23" s="820"/>
      <c r="AF23" s="820"/>
      <c r="AG23" s="820"/>
      <c r="AH23" s="820"/>
      <c r="AI23" s="820"/>
      <c r="AJ23" s="820"/>
    </row>
    <row r="24" spans="1:36" s="738" customFormat="1" ht="47.25">
      <c r="A24" s="139">
        <v>949</v>
      </c>
      <c r="B24" s="809" t="s">
        <v>2189</v>
      </c>
      <c r="C24" s="677" t="s">
        <v>2190</v>
      </c>
      <c r="D24" s="805" t="s">
        <v>88</v>
      </c>
      <c r="E24" s="805" t="s">
        <v>42</v>
      </c>
      <c r="F24" s="810" t="s">
        <v>30</v>
      </c>
      <c r="G24" s="807">
        <v>100</v>
      </c>
      <c r="H24" s="682">
        <v>0</v>
      </c>
      <c r="I24" s="807">
        <v>0</v>
      </c>
      <c r="J24" s="807">
        <v>0</v>
      </c>
      <c r="K24" s="807">
        <v>0</v>
      </c>
      <c r="L24" s="811">
        <v>100</v>
      </c>
      <c r="M24" s="807">
        <v>1.87</v>
      </c>
      <c r="N24" s="807">
        <v>0</v>
      </c>
      <c r="O24" s="812">
        <v>1.87</v>
      </c>
      <c r="P24" s="812"/>
      <c r="Q24" s="812"/>
      <c r="R24" s="812"/>
      <c r="S24" s="812"/>
      <c r="T24" s="812"/>
      <c r="U24" s="812"/>
      <c r="V24" s="812"/>
      <c r="W24" s="812"/>
      <c r="X24" s="2843">
        <v>1.87</v>
      </c>
      <c r="Y24" s="2843">
        <v>0</v>
      </c>
      <c r="Z24" s="2108">
        <v>1.87</v>
      </c>
      <c r="AA24" s="2844"/>
      <c r="AB24" s="2844"/>
      <c r="AC24" s="2108">
        <v>0</v>
      </c>
      <c r="AD24" s="2108"/>
      <c r="AE24" s="2844"/>
      <c r="AF24" s="2844">
        <v>0</v>
      </c>
      <c r="AG24" s="2108">
        <v>0</v>
      </c>
      <c r="AH24" s="812"/>
      <c r="AI24" s="812"/>
      <c r="AJ24" s="807">
        <v>0</v>
      </c>
    </row>
    <row r="25" spans="1:36" s="738" customFormat="1">
      <c r="B25" s="821"/>
    </row>
    <row r="26" spans="1:36" s="738" customFormat="1" ht="27.75" customHeight="1">
      <c r="A26" s="791"/>
      <c r="B26" s="822"/>
      <c r="C26" s="816" t="s">
        <v>2191</v>
      </c>
      <c r="D26" s="817"/>
      <c r="E26" s="817"/>
      <c r="F26" s="817"/>
      <c r="G26" s="818">
        <v>100</v>
      </c>
      <c r="H26" s="818">
        <v>0</v>
      </c>
      <c r="I26" s="818">
        <v>0</v>
      </c>
      <c r="J26" s="818">
        <v>0</v>
      </c>
      <c r="K26" s="818">
        <v>0</v>
      </c>
      <c r="L26" s="818">
        <v>100</v>
      </c>
      <c r="M26" s="818">
        <v>1.87</v>
      </c>
      <c r="N26" s="818">
        <v>0</v>
      </c>
      <c r="O26" s="818">
        <v>1.87</v>
      </c>
      <c r="P26" s="818">
        <v>0</v>
      </c>
      <c r="Q26" s="818">
        <v>0</v>
      </c>
      <c r="R26" s="818">
        <v>0</v>
      </c>
      <c r="S26" s="818">
        <v>0</v>
      </c>
      <c r="T26" s="818">
        <v>0</v>
      </c>
      <c r="U26" s="818">
        <v>0</v>
      </c>
      <c r="V26" s="818">
        <v>0</v>
      </c>
      <c r="W26" s="818">
        <v>0</v>
      </c>
      <c r="X26" s="818">
        <v>1.87</v>
      </c>
      <c r="Y26" s="818">
        <v>0</v>
      </c>
      <c r="Z26" s="818">
        <v>1.87</v>
      </c>
      <c r="AA26" s="818">
        <v>0</v>
      </c>
      <c r="AB26" s="818">
        <v>0</v>
      </c>
      <c r="AC26" s="818">
        <v>0</v>
      </c>
      <c r="AD26" s="818">
        <v>0</v>
      </c>
      <c r="AE26" s="818">
        <v>0</v>
      </c>
      <c r="AF26" s="818">
        <v>0</v>
      </c>
      <c r="AG26" s="818">
        <v>0</v>
      </c>
      <c r="AH26" s="818"/>
      <c r="AI26" s="818"/>
      <c r="AJ26" s="818">
        <v>0</v>
      </c>
    </row>
    <row r="27" spans="1:36" s="738" customFormat="1" ht="29.25" customHeight="1">
      <c r="A27" s="815"/>
      <c r="B27" s="676"/>
      <c r="C27" s="816" t="s">
        <v>2192</v>
      </c>
      <c r="D27" s="817"/>
      <c r="E27" s="817"/>
      <c r="F27" s="817"/>
      <c r="G27" s="818">
        <v>456.17899999999997</v>
      </c>
      <c r="H27" s="818">
        <v>24.981000000000002</v>
      </c>
      <c r="I27" s="818">
        <v>108.06799999999998</v>
      </c>
      <c r="J27" s="818">
        <v>0</v>
      </c>
      <c r="K27" s="818">
        <v>133.04900000000001</v>
      </c>
      <c r="L27" s="818">
        <v>323.13</v>
      </c>
      <c r="M27" s="818">
        <v>208.10400000000001</v>
      </c>
      <c r="N27" s="818">
        <v>16.896000000000001</v>
      </c>
      <c r="O27" s="818">
        <v>225</v>
      </c>
      <c r="P27" s="818">
        <v>0</v>
      </c>
      <c r="Q27" s="818">
        <v>0</v>
      </c>
      <c r="R27" s="818">
        <v>0</v>
      </c>
      <c r="S27" s="818">
        <v>0</v>
      </c>
      <c r="T27" s="818">
        <v>0</v>
      </c>
      <c r="U27" s="818">
        <v>0</v>
      </c>
      <c r="V27" s="818">
        <v>0</v>
      </c>
      <c r="W27" s="818">
        <v>0</v>
      </c>
      <c r="X27" s="818">
        <v>208.10400000000001</v>
      </c>
      <c r="Y27" s="818">
        <v>16.896000000000001</v>
      </c>
      <c r="Z27" s="818">
        <v>225</v>
      </c>
      <c r="AA27" s="818">
        <v>204.173</v>
      </c>
      <c r="AB27" s="818">
        <v>0</v>
      </c>
      <c r="AC27" s="818">
        <v>204.173</v>
      </c>
      <c r="AD27" s="818">
        <v>2.06</v>
      </c>
      <c r="AE27" s="818">
        <v>0</v>
      </c>
      <c r="AF27" s="818">
        <v>16.062999999999999</v>
      </c>
      <c r="AG27" s="818">
        <v>16.062999999999999</v>
      </c>
      <c r="AH27" s="818"/>
      <c r="AI27" s="818"/>
      <c r="AJ27" s="818">
        <v>0</v>
      </c>
    </row>
    <row r="28" spans="1:36" s="738" customFormat="1">
      <c r="A28" s="815"/>
      <c r="B28" s="676"/>
      <c r="C28" s="696"/>
      <c r="D28" s="717"/>
      <c r="E28" s="717"/>
      <c r="F28" s="717"/>
      <c r="G28" s="820"/>
      <c r="H28" s="820"/>
      <c r="I28" s="820"/>
      <c r="J28" s="820"/>
      <c r="K28" s="820"/>
      <c r="L28" s="820"/>
      <c r="M28" s="820"/>
      <c r="N28" s="820"/>
      <c r="O28" s="820"/>
      <c r="P28" s="820"/>
      <c r="Q28" s="820"/>
      <c r="R28" s="820"/>
      <c r="S28" s="820"/>
      <c r="T28" s="820"/>
      <c r="U28" s="820"/>
      <c r="V28" s="820"/>
      <c r="W28" s="820"/>
      <c r="X28" s="820"/>
      <c r="Y28" s="820"/>
      <c r="Z28" s="820"/>
      <c r="AA28" s="820"/>
      <c r="AB28" s="820"/>
      <c r="AC28" s="820"/>
      <c r="AD28" s="820"/>
      <c r="AE28" s="820"/>
      <c r="AF28" s="820"/>
      <c r="AG28" s="820"/>
      <c r="AH28" s="820"/>
      <c r="AI28" s="820"/>
      <c r="AJ28" s="820"/>
    </row>
    <row r="29" spans="1:36" s="738" customFormat="1">
      <c r="A29" s="815"/>
      <c r="B29" s="676"/>
      <c r="C29" s="819" t="s">
        <v>2193</v>
      </c>
      <c r="D29" s="717"/>
      <c r="E29" s="717"/>
      <c r="F29" s="717"/>
      <c r="G29" s="820"/>
      <c r="H29" s="820"/>
      <c r="I29" s="820"/>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0"/>
      <c r="AG29" s="820"/>
      <c r="AH29" s="820"/>
      <c r="AI29" s="820"/>
      <c r="AJ29" s="820"/>
    </row>
    <row r="30" spans="1:36" s="738" customFormat="1">
      <c r="A30" s="815"/>
      <c r="B30" s="676"/>
      <c r="C30" s="804" t="s">
        <v>360</v>
      </c>
      <c r="D30" s="717"/>
      <c r="E30" s="717"/>
      <c r="F30" s="717"/>
      <c r="G30" s="820"/>
      <c r="H30" s="820"/>
      <c r="I30" s="820"/>
      <c r="J30" s="820"/>
      <c r="K30" s="820"/>
      <c r="L30" s="820"/>
      <c r="M30" s="820"/>
      <c r="N30" s="820"/>
      <c r="O30" s="820"/>
      <c r="P30" s="820"/>
      <c r="Q30" s="820"/>
      <c r="R30" s="820"/>
      <c r="S30" s="820"/>
      <c r="T30" s="820"/>
      <c r="U30" s="820"/>
      <c r="V30" s="820"/>
      <c r="W30" s="820"/>
      <c r="X30" s="820"/>
      <c r="Y30" s="820"/>
      <c r="Z30" s="820"/>
      <c r="AA30" s="820"/>
      <c r="AB30" s="820"/>
      <c r="AC30" s="820"/>
      <c r="AD30" s="820"/>
      <c r="AE30" s="820"/>
      <c r="AF30" s="820"/>
      <c r="AG30" s="820"/>
      <c r="AH30" s="820"/>
      <c r="AI30" s="820"/>
      <c r="AJ30" s="820"/>
    </row>
    <row r="31" spans="1:36" s="738" customFormat="1" ht="9" customHeight="1">
      <c r="A31" s="815"/>
      <c r="B31" s="676"/>
      <c r="C31" s="804"/>
      <c r="D31" s="717"/>
      <c r="E31" s="717"/>
      <c r="F31" s="717"/>
      <c r="G31" s="820"/>
      <c r="H31" s="820"/>
      <c r="I31" s="820"/>
      <c r="J31" s="820"/>
      <c r="K31" s="820"/>
      <c r="L31" s="820"/>
      <c r="M31" s="820"/>
      <c r="N31" s="820"/>
      <c r="O31" s="820"/>
      <c r="P31" s="820"/>
      <c r="Q31" s="820"/>
      <c r="R31" s="820"/>
      <c r="S31" s="820"/>
      <c r="T31" s="820"/>
      <c r="U31" s="820"/>
      <c r="V31" s="820"/>
      <c r="W31" s="820"/>
      <c r="X31" s="820"/>
      <c r="Y31" s="820"/>
      <c r="Z31" s="820"/>
      <c r="AA31" s="820"/>
      <c r="AB31" s="820"/>
      <c r="AC31" s="820"/>
      <c r="AD31" s="820"/>
      <c r="AE31" s="820"/>
      <c r="AF31" s="820"/>
      <c r="AG31" s="820"/>
      <c r="AH31" s="820"/>
      <c r="AI31" s="820"/>
      <c r="AJ31" s="820"/>
    </row>
    <row r="32" spans="1:36" s="827" customFormat="1" ht="128.25" customHeight="1">
      <c r="A32" s="139">
        <v>950</v>
      </c>
      <c r="B32" s="809" t="s">
        <v>2194</v>
      </c>
      <c r="C32" s="710" t="s">
        <v>2195</v>
      </c>
      <c r="D32" s="711" t="s">
        <v>51</v>
      </c>
      <c r="E32" s="711" t="s">
        <v>2196</v>
      </c>
      <c r="F32" s="823" t="s">
        <v>30</v>
      </c>
      <c r="G32" s="811">
        <v>6798.47</v>
      </c>
      <c r="H32" s="824">
        <v>550</v>
      </c>
      <c r="I32" s="824">
        <v>200</v>
      </c>
      <c r="J32" s="825">
        <v>3310.72</v>
      </c>
      <c r="K32" s="811">
        <v>750</v>
      </c>
      <c r="L32" s="811">
        <v>6048.47</v>
      </c>
      <c r="M32" s="811">
        <v>0</v>
      </c>
      <c r="N32" s="811">
        <v>1000</v>
      </c>
      <c r="O32" s="812">
        <v>1000</v>
      </c>
      <c r="P32" s="812"/>
      <c r="Q32" s="812"/>
      <c r="R32" s="812"/>
      <c r="S32" s="812"/>
      <c r="T32" s="812"/>
      <c r="U32" s="812"/>
      <c r="V32" s="812"/>
      <c r="W32" s="812"/>
      <c r="X32" s="2843">
        <v>0</v>
      </c>
      <c r="Y32" s="2843">
        <v>1000</v>
      </c>
      <c r="Z32" s="2108">
        <v>1000</v>
      </c>
      <c r="AA32" s="2844"/>
      <c r="AB32" s="2844"/>
      <c r="AC32" s="2108">
        <v>0</v>
      </c>
      <c r="AD32" s="2108"/>
      <c r="AE32" s="2844"/>
      <c r="AF32" s="2844">
        <v>0</v>
      </c>
      <c r="AG32" s="2108">
        <v>0</v>
      </c>
      <c r="AH32" s="812" t="s">
        <v>9970</v>
      </c>
      <c r="AI32" s="812"/>
      <c r="AJ32" s="826">
        <v>8000</v>
      </c>
    </row>
    <row r="33" spans="1:36" s="738" customFormat="1" ht="10.5" customHeight="1">
      <c r="A33" s="815"/>
      <c r="B33" s="676"/>
      <c r="C33" s="828"/>
      <c r="D33" s="676"/>
      <c r="E33" s="676"/>
      <c r="F33" s="810"/>
      <c r="G33" s="829"/>
      <c r="H33" s="830"/>
      <c r="I33" s="830"/>
      <c r="J33" s="830"/>
      <c r="K33" s="829"/>
      <c r="L33" s="829"/>
      <c r="M33" s="829"/>
      <c r="N33" s="829"/>
      <c r="O33" s="831"/>
      <c r="P33" s="831"/>
      <c r="Q33" s="831"/>
      <c r="R33" s="831"/>
      <c r="S33" s="831"/>
      <c r="T33" s="831"/>
      <c r="U33" s="831"/>
      <c r="V33" s="831"/>
      <c r="W33" s="831"/>
      <c r="X33" s="831"/>
      <c r="Y33" s="831"/>
      <c r="Z33" s="831"/>
      <c r="AA33" s="831"/>
      <c r="AB33" s="831"/>
      <c r="AC33" s="831"/>
      <c r="AD33" s="831"/>
      <c r="AE33" s="831"/>
      <c r="AF33" s="831"/>
      <c r="AG33" s="831"/>
      <c r="AH33" s="831"/>
      <c r="AI33" s="831"/>
      <c r="AJ33" s="832"/>
    </row>
    <row r="34" spans="1:36" s="738" customFormat="1" ht="24.75" customHeight="1">
      <c r="A34" s="815"/>
      <c r="B34" s="676"/>
      <c r="C34" s="816" t="s">
        <v>2197</v>
      </c>
      <c r="D34" s="817"/>
      <c r="E34" s="817"/>
      <c r="F34" s="817"/>
      <c r="G34" s="818">
        <v>6798.47</v>
      </c>
      <c r="H34" s="818">
        <v>550</v>
      </c>
      <c r="I34" s="818">
        <v>200</v>
      </c>
      <c r="J34" s="818">
        <v>3310.72</v>
      </c>
      <c r="K34" s="818">
        <v>750</v>
      </c>
      <c r="L34" s="818">
        <v>6048.47</v>
      </c>
      <c r="M34" s="818">
        <v>0</v>
      </c>
      <c r="N34" s="818">
        <v>1000</v>
      </c>
      <c r="O34" s="818">
        <v>1000</v>
      </c>
      <c r="P34" s="818">
        <v>0</v>
      </c>
      <c r="Q34" s="818">
        <v>0</v>
      </c>
      <c r="R34" s="818">
        <v>0</v>
      </c>
      <c r="S34" s="818">
        <v>0</v>
      </c>
      <c r="T34" s="818">
        <v>0</v>
      </c>
      <c r="U34" s="818">
        <v>0</v>
      </c>
      <c r="V34" s="818">
        <v>0</v>
      </c>
      <c r="W34" s="818">
        <v>0</v>
      </c>
      <c r="X34" s="818">
        <v>0</v>
      </c>
      <c r="Y34" s="818">
        <v>1000</v>
      </c>
      <c r="Z34" s="818">
        <v>1000</v>
      </c>
      <c r="AA34" s="818">
        <v>0</v>
      </c>
      <c r="AB34" s="818">
        <v>0</v>
      </c>
      <c r="AC34" s="818">
        <v>0</v>
      </c>
      <c r="AD34" s="818">
        <v>0</v>
      </c>
      <c r="AE34" s="818">
        <v>0</v>
      </c>
      <c r="AF34" s="818">
        <v>0</v>
      </c>
      <c r="AG34" s="818">
        <v>0</v>
      </c>
      <c r="AH34" s="818"/>
      <c r="AI34" s="818"/>
      <c r="AJ34" s="818">
        <v>8000</v>
      </c>
    </row>
    <row r="35" spans="1:36" s="738" customFormat="1">
      <c r="A35" s="815"/>
      <c r="B35" s="676"/>
      <c r="C35" s="705"/>
      <c r="D35" s="732"/>
      <c r="E35" s="732"/>
      <c r="F35" s="732"/>
      <c r="G35" s="734"/>
      <c r="H35" s="734"/>
      <c r="I35" s="734"/>
      <c r="J35" s="734"/>
      <c r="K35" s="734"/>
      <c r="L35" s="734"/>
      <c r="M35" s="734"/>
      <c r="N35" s="734"/>
      <c r="O35" s="734"/>
      <c r="P35" s="734"/>
      <c r="Q35" s="734"/>
      <c r="R35" s="734"/>
      <c r="S35" s="734"/>
      <c r="T35" s="734"/>
      <c r="U35" s="734"/>
      <c r="V35" s="734"/>
      <c r="W35" s="734"/>
      <c r="X35" s="734"/>
      <c r="Y35" s="734"/>
      <c r="Z35" s="734"/>
      <c r="AA35" s="734"/>
      <c r="AB35" s="734"/>
      <c r="AC35" s="734"/>
      <c r="AD35" s="734"/>
      <c r="AE35" s="734"/>
      <c r="AF35" s="734"/>
      <c r="AG35" s="734"/>
      <c r="AH35" s="734"/>
      <c r="AI35" s="734"/>
      <c r="AJ35" s="734"/>
    </row>
    <row r="36" spans="1:36" s="738" customFormat="1">
      <c r="A36" s="815"/>
      <c r="B36" s="676"/>
      <c r="C36" s="819" t="s">
        <v>2198</v>
      </c>
      <c r="D36" s="717"/>
      <c r="E36" s="717"/>
      <c r="F36" s="717"/>
      <c r="G36" s="820"/>
      <c r="H36" s="820"/>
      <c r="I36" s="820"/>
      <c r="J36" s="820"/>
      <c r="K36" s="820"/>
      <c r="L36" s="820"/>
      <c r="M36" s="820"/>
      <c r="N36" s="820"/>
      <c r="O36" s="820"/>
      <c r="P36" s="820"/>
      <c r="Q36" s="820"/>
      <c r="R36" s="820"/>
      <c r="S36" s="820"/>
      <c r="T36" s="820"/>
      <c r="U36" s="820"/>
      <c r="V36" s="820"/>
      <c r="W36" s="820"/>
      <c r="X36" s="820"/>
      <c r="Y36" s="820"/>
      <c r="Z36" s="820"/>
      <c r="AA36" s="820"/>
      <c r="AB36" s="820"/>
      <c r="AC36" s="820"/>
      <c r="AD36" s="820"/>
      <c r="AE36" s="820"/>
      <c r="AF36" s="820"/>
      <c r="AG36" s="820"/>
      <c r="AH36" s="820"/>
      <c r="AI36" s="820"/>
      <c r="AJ36" s="820"/>
    </row>
    <row r="37" spans="1:36" s="738" customFormat="1">
      <c r="A37" s="815"/>
      <c r="B37" s="676"/>
      <c r="C37" s="804" t="s">
        <v>1186</v>
      </c>
      <c r="D37" s="717"/>
      <c r="E37" s="717"/>
      <c r="F37" s="717"/>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c r="AH37" s="820"/>
      <c r="AI37" s="820"/>
      <c r="AJ37" s="820"/>
    </row>
    <row r="38" spans="1:36" s="738" customFormat="1">
      <c r="A38" s="815"/>
      <c r="B38" s="676"/>
      <c r="C38" s="808"/>
      <c r="D38" s="717"/>
      <c r="E38" s="717"/>
      <c r="F38" s="717"/>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0"/>
      <c r="AE38" s="820"/>
      <c r="AF38" s="820"/>
      <c r="AG38" s="820"/>
      <c r="AH38" s="820"/>
      <c r="AI38" s="820"/>
      <c r="AJ38" s="820"/>
    </row>
    <row r="39" spans="1:36" s="738" customFormat="1" ht="63">
      <c r="A39" s="139">
        <v>951</v>
      </c>
      <c r="B39" s="809" t="s">
        <v>2199</v>
      </c>
      <c r="C39" s="710" t="s">
        <v>2200</v>
      </c>
      <c r="D39" s="711" t="s">
        <v>88</v>
      </c>
      <c r="E39" s="711" t="s">
        <v>419</v>
      </c>
      <c r="F39" s="823" t="s">
        <v>30</v>
      </c>
      <c r="G39" s="811">
        <v>50</v>
      </c>
      <c r="H39" s="824">
        <v>0</v>
      </c>
      <c r="I39" s="824">
        <v>0</v>
      </c>
      <c r="J39" s="825">
        <v>0</v>
      </c>
      <c r="K39" s="811">
        <v>0</v>
      </c>
      <c r="L39" s="811">
        <v>50</v>
      </c>
      <c r="M39" s="811">
        <v>0</v>
      </c>
      <c r="N39" s="811">
        <v>25</v>
      </c>
      <c r="O39" s="812">
        <v>25</v>
      </c>
      <c r="P39" s="812"/>
      <c r="Q39" s="812"/>
      <c r="R39" s="812"/>
      <c r="S39" s="812"/>
      <c r="T39" s="812"/>
      <c r="U39" s="812"/>
      <c r="V39" s="812"/>
      <c r="W39" s="812"/>
      <c r="X39" s="2843">
        <v>0</v>
      </c>
      <c r="Y39" s="2843">
        <v>25</v>
      </c>
      <c r="Z39" s="2108">
        <v>25</v>
      </c>
      <c r="AA39" s="2844"/>
      <c r="AB39" s="2844"/>
      <c r="AC39" s="2108">
        <v>0</v>
      </c>
      <c r="AD39" s="2108"/>
      <c r="AE39" s="2844"/>
      <c r="AF39" s="2844">
        <v>0</v>
      </c>
      <c r="AG39" s="2108">
        <v>0</v>
      </c>
      <c r="AH39" s="812" t="s">
        <v>9970</v>
      </c>
      <c r="AI39" s="812"/>
      <c r="AJ39" s="826">
        <v>0</v>
      </c>
    </row>
    <row r="40" spans="1:36" s="738" customFormat="1" ht="31.5">
      <c r="A40" s="139">
        <v>952</v>
      </c>
      <c r="B40" s="809" t="s">
        <v>2201</v>
      </c>
      <c r="C40" s="710" t="s">
        <v>2202</v>
      </c>
      <c r="D40" s="711" t="s">
        <v>88</v>
      </c>
      <c r="E40" s="711" t="s">
        <v>2183</v>
      </c>
      <c r="F40" s="823" t="s">
        <v>30</v>
      </c>
      <c r="G40" s="811">
        <v>100</v>
      </c>
      <c r="H40" s="824">
        <v>0</v>
      </c>
      <c r="I40" s="824">
        <v>0</v>
      </c>
      <c r="J40" s="825">
        <v>0</v>
      </c>
      <c r="K40" s="811">
        <v>0</v>
      </c>
      <c r="L40" s="811">
        <v>100</v>
      </c>
      <c r="M40" s="811">
        <v>0</v>
      </c>
      <c r="N40" s="811">
        <v>50</v>
      </c>
      <c r="O40" s="812">
        <v>50</v>
      </c>
      <c r="P40" s="812"/>
      <c r="Q40" s="812"/>
      <c r="R40" s="812"/>
      <c r="S40" s="812"/>
      <c r="T40" s="812"/>
      <c r="U40" s="812"/>
      <c r="V40" s="812"/>
      <c r="W40" s="812"/>
      <c r="X40" s="2843">
        <v>0</v>
      </c>
      <c r="Y40" s="2843">
        <v>50</v>
      </c>
      <c r="Z40" s="2108">
        <v>50</v>
      </c>
      <c r="AA40" s="2844"/>
      <c r="AB40" s="2844"/>
      <c r="AC40" s="2108">
        <v>0</v>
      </c>
      <c r="AD40" s="2108"/>
      <c r="AE40" s="2844"/>
      <c r="AF40" s="2844">
        <v>0</v>
      </c>
      <c r="AG40" s="2108">
        <v>0</v>
      </c>
      <c r="AH40" s="812" t="s">
        <v>9970</v>
      </c>
      <c r="AI40" s="812"/>
      <c r="AJ40" s="826">
        <v>0</v>
      </c>
    </row>
    <row r="41" spans="1:36" s="738" customFormat="1">
      <c r="A41" s="139"/>
      <c r="B41" s="809"/>
      <c r="C41" s="710"/>
      <c r="D41" s="711"/>
      <c r="E41" s="711"/>
      <c r="F41" s="823"/>
      <c r="G41" s="811"/>
      <c r="H41" s="824"/>
      <c r="I41" s="824"/>
      <c r="J41" s="825"/>
      <c r="K41" s="811"/>
      <c r="L41" s="811"/>
      <c r="M41" s="811"/>
      <c r="N41" s="811"/>
      <c r="O41" s="812"/>
      <c r="P41" s="812"/>
      <c r="Q41" s="812"/>
      <c r="R41" s="812"/>
      <c r="S41" s="812"/>
      <c r="T41" s="812"/>
      <c r="U41" s="812"/>
      <c r="V41" s="812"/>
      <c r="W41" s="812"/>
      <c r="X41" s="2843"/>
      <c r="Y41" s="2843"/>
      <c r="Z41" s="2108"/>
      <c r="AA41" s="2844"/>
      <c r="AB41" s="2844"/>
      <c r="AC41" s="2108"/>
      <c r="AD41" s="2108"/>
      <c r="AE41" s="2844"/>
      <c r="AF41" s="2844"/>
      <c r="AG41" s="2108"/>
      <c r="AH41" s="812"/>
      <c r="AI41" s="812"/>
      <c r="AJ41" s="826"/>
    </row>
    <row r="42" spans="1:36" s="738" customFormat="1" ht="19.5" customHeight="1">
      <c r="A42" s="814"/>
      <c r="B42" s="139"/>
      <c r="C42" s="816" t="s">
        <v>2203</v>
      </c>
      <c r="D42" s="817"/>
      <c r="E42" s="817"/>
      <c r="F42" s="817"/>
      <c r="G42" s="818">
        <v>150</v>
      </c>
      <c r="H42" s="818">
        <v>0</v>
      </c>
      <c r="I42" s="818">
        <v>0</v>
      </c>
      <c r="J42" s="818">
        <v>0</v>
      </c>
      <c r="K42" s="818">
        <v>0</v>
      </c>
      <c r="L42" s="818">
        <v>150</v>
      </c>
      <c r="M42" s="818">
        <v>0</v>
      </c>
      <c r="N42" s="818">
        <v>75</v>
      </c>
      <c r="O42" s="818">
        <v>75</v>
      </c>
      <c r="P42" s="818">
        <v>0</v>
      </c>
      <c r="Q42" s="818">
        <v>0</v>
      </c>
      <c r="R42" s="818">
        <v>0</v>
      </c>
      <c r="S42" s="818">
        <v>0</v>
      </c>
      <c r="T42" s="818">
        <v>0</v>
      </c>
      <c r="U42" s="818">
        <v>0</v>
      </c>
      <c r="V42" s="818">
        <v>0</v>
      </c>
      <c r="W42" s="818">
        <v>0</v>
      </c>
      <c r="X42" s="818">
        <v>0</v>
      </c>
      <c r="Y42" s="818">
        <v>75</v>
      </c>
      <c r="Z42" s="818">
        <v>75</v>
      </c>
      <c r="AA42" s="818">
        <v>0</v>
      </c>
      <c r="AB42" s="818">
        <v>0</v>
      </c>
      <c r="AC42" s="818">
        <v>0</v>
      </c>
      <c r="AD42" s="818">
        <v>0</v>
      </c>
      <c r="AE42" s="818">
        <v>0</v>
      </c>
      <c r="AF42" s="818">
        <v>0</v>
      </c>
      <c r="AG42" s="818">
        <v>0</v>
      </c>
      <c r="AH42" s="818"/>
      <c r="AI42" s="818"/>
      <c r="AJ42" s="818">
        <v>0</v>
      </c>
    </row>
    <row r="43" spans="1:36" s="738" customFormat="1">
      <c r="A43" s="814"/>
      <c r="B43" s="139"/>
      <c r="C43" s="705"/>
      <c r="D43" s="732"/>
      <c r="E43" s="732"/>
      <c r="F43" s="732"/>
      <c r="G43" s="734"/>
      <c r="H43" s="734"/>
      <c r="I43" s="734"/>
      <c r="J43" s="734"/>
      <c r="K43" s="734"/>
      <c r="L43" s="734"/>
      <c r="M43" s="734"/>
      <c r="N43" s="734"/>
      <c r="O43" s="734"/>
      <c r="P43" s="734"/>
      <c r="Q43" s="734"/>
      <c r="R43" s="734"/>
      <c r="S43" s="734"/>
      <c r="T43" s="734"/>
      <c r="U43" s="734"/>
      <c r="V43" s="734"/>
      <c r="W43" s="734"/>
      <c r="X43" s="734"/>
      <c r="Y43" s="734"/>
      <c r="Z43" s="734"/>
      <c r="AA43" s="734"/>
      <c r="AB43" s="734"/>
      <c r="AC43" s="734"/>
      <c r="AD43" s="734"/>
      <c r="AE43" s="734"/>
      <c r="AF43" s="734"/>
      <c r="AG43" s="734"/>
      <c r="AH43" s="734"/>
      <c r="AI43" s="734"/>
      <c r="AJ43" s="734"/>
    </row>
    <row r="44" spans="1:36" s="738" customFormat="1" ht="19.5" customHeight="1">
      <c r="A44" s="814"/>
      <c r="B44" s="139"/>
      <c r="C44" s="804" t="s">
        <v>365</v>
      </c>
      <c r="D44" s="717"/>
      <c r="E44" s="717"/>
      <c r="F44" s="717"/>
      <c r="G44" s="820"/>
      <c r="H44" s="820"/>
      <c r="I44" s="820"/>
      <c r="J44" s="820"/>
      <c r="K44" s="820"/>
      <c r="L44" s="820"/>
      <c r="M44" s="820"/>
      <c r="N44" s="820"/>
      <c r="O44" s="820"/>
      <c r="P44" s="820"/>
      <c r="Q44" s="820"/>
      <c r="R44" s="820"/>
      <c r="S44" s="820"/>
      <c r="T44" s="820"/>
      <c r="U44" s="820"/>
      <c r="V44" s="820"/>
      <c r="W44" s="820"/>
      <c r="X44" s="820"/>
      <c r="Y44" s="820"/>
      <c r="Z44" s="820"/>
      <c r="AA44" s="820"/>
      <c r="AB44" s="820"/>
      <c r="AC44" s="820"/>
      <c r="AD44" s="820"/>
      <c r="AE44" s="820"/>
      <c r="AF44" s="820"/>
      <c r="AG44" s="820"/>
      <c r="AH44" s="820"/>
      <c r="AI44" s="820"/>
      <c r="AJ44" s="820"/>
    </row>
    <row r="45" spans="1:36" s="738" customFormat="1">
      <c r="A45" s="814"/>
      <c r="B45" s="139"/>
      <c r="C45" s="808"/>
      <c r="D45" s="717"/>
      <c r="E45" s="717"/>
      <c r="F45" s="717"/>
      <c r="G45" s="820"/>
      <c r="H45" s="820"/>
      <c r="I45" s="820"/>
      <c r="J45" s="820"/>
      <c r="K45" s="820"/>
      <c r="L45" s="820"/>
      <c r="M45" s="820"/>
      <c r="N45" s="820"/>
      <c r="O45" s="820"/>
      <c r="P45" s="820"/>
      <c r="Q45" s="820"/>
      <c r="R45" s="820"/>
      <c r="S45" s="820"/>
      <c r="T45" s="820"/>
      <c r="U45" s="820"/>
      <c r="V45" s="820"/>
      <c r="W45" s="820"/>
      <c r="X45" s="820"/>
      <c r="Y45" s="820"/>
      <c r="Z45" s="820"/>
      <c r="AA45" s="820"/>
      <c r="AB45" s="820"/>
      <c r="AC45" s="820"/>
      <c r="AD45" s="820"/>
      <c r="AE45" s="820"/>
      <c r="AF45" s="820"/>
      <c r="AG45" s="820"/>
      <c r="AH45" s="820"/>
      <c r="AI45" s="820"/>
      <c r="AJ45" s="820"/>
    </row>
    <row r="46" spans="1:36" s="738" customFormat="1" ht="47.25">
      <c r="A46" s="139">
        <v>953</v>
      </c>
      <c r="B46" s="699" t="s">
        <v>2204</v>
      </c>
      <c r="C46" s="710" t="s">
        <v>2205</v>
      </c>
      <c r="D46" s="711" t="s">
        <v>88</v>
      </c>
      <c r="E46" s="711" t="s">
        <v>42</v>
      </c>
      <c r="F46" s="823" t="s">
        <v>47</v>
      </c>
      <c r="G46" s="811">
        <v>98.92</v>
      </c>
      <c r="H46" s="824">
        <v>0</v>
      </c>
      <c r="I46" s="824">
        <v>0</v>
      </c>
      <c r="J46" s="825">
        <v>0</v>
      </c>
      <c r="K46" s="811">
        <v>0</v>
      </c>
      <c r="L46" s="811">
        <v>98.92</v>
      </c>
      <c r="M46" s="811">
        <v>0</v>
      </c>
      <c r="N46" s="811">
        <v>25</v>
      </c>
      <c r="O46" s="812">
        <v>25</v>
      </c>
      <c r="P46" s="812"/>
      <c r="Q46" s="812"/>
      <c r="R46" s="812"/>
      <c r="S46" s="812"/>
      <c r="T46" s="812"/>
      <c r="U46" s="812"/>
      <c r="V46" s="812"/>
      <c r="W46" s="812"/>
      <c r="X46" s="2843">
        <v>0</v>
      </c>
      <c r="Y46" s="2843">
        <v>25</v>
      </c>
      <c r="Z46" s="2108">
        <v>25</v>
      </c>
      <c r="AA46" s="2844"/>
      <c r="AB46" s="2844"/>
      <c r="AC46" s="2108">
        <v>0</v>
      </c>
      <c r="AD46" s="2108"/>
      <c r="AE46" s="2844"/>
      <c r="AF46" s="2844">
        <v>0</v>
      </c>
      <c r="AG46" s="2108">
        <v>0</v>
      </c>
      <c r="AH46" s="812"/>
      <c r="AI46" s="812"/>
      <c r="AJ46" s="826">
        <v>0</v>
      </c>
    </row>
    <row r="47" spans="1:36" s="738" customFormat="1">
      <c r="A47" s="139"/>
      <c r="B47" s="699"/>
      <c r="C47" s="710"/>
      <c r="D47" s="711"/>
      <c r="E47" s="711"/>
      <c r="F47" s="823"/>
      <c r="G47" s="811"/>
      <c r="H47" s="824"/>
      <c r="I47" s="824"/>
      <c r="J47" s="825"/>
      <c r="K47" s="811"/>
      <c r="L47" s="811"/>
      <c r="M47" s="811"/>
      <c r="N47" s="811"/>
      <c r="O47" s="812"/>
      <c r="P47" s="812"/>
      <c r="Q47" s="812"/>
      <c r="R47" s="812"/>
      <c r="S47" s="812"/>
      <c r="T47" s="812"/>
      <c r="U47" s="812"/>
      <c r="V47" s="812"/>
      <c r="W47" s="812"/>
      <c r="X47" s="2843"/>
      <c r="Y47" s="2843"/>
      <c r="Z47" s="2108"/>
      <c r="AA47" s="2844"/>
      <c r="AB47" s="2844"/>
      <c r="AC47" s="2108"/>
      <c r="AD47" s="2108"/>
      <c r="AE47" s="2844"/>
      <c r="AF47" s="2844"/>
      <c r="AG47" s="2108"/>
      <c r="AH47" s="812"/>
      <c r="AI47" s="812"/>
      <c r="AJ47" s="826"/>
    </row>
    <row r="48" spans="1:36" s="738" customFormat="1" ht="19.5" customHeight="1">
      <c r="A48" s="814"/>
      <c r="B48" s="139"/>
      <c r="C48" s="816" t="s">
        <v>2206</v>
      </c>
      <c r="D48" s="817"/>
      <c r="E48" s="817"/>
      <c r="F48" s="817"/>
      <c r="G48" s="818">
        <v>98.92</v>
      </c>
      <c r="H48" s="818">
        <v>0</v>
      </c>
      <c r="I48" s="818">
        <v>0</v>
      </c>
      <c r="J48" s="818">
        <v>0</v>
      </c>
      <c r="K48" s="818">
        <v>0</v>
      </c>
      <c r="L48" s="818">
        <v>98.92</v>
      </c>
      <c r="M48" s="818">
        <v>0</v>
      </c>
      <c r="N48" s="818">
        <v>25</v>
      </c>
      <c r="O48" s="818">
        <v>25</v>
      </c>
      <c r="P48" s="818">
        <v>0</v>
      </c>
      <c r="Q48" s="818">
        <v>0</v>
      </c>
      <c r="R48" s="818">
        <v>0</v>
      </c>
      <c r="S48" s="818">
        <v>0</v>
      </c>
      <c r="T48" s="818">
        <v>0</v>
      </c>
      <c r="U48" s="818">
        <v>0</v>
      </c>
      <c r="V48" s="818">
        <v>0</v>
      </c>
      <c r="W48" s="818">
        <v>0</v>
      </c>
      <c r="X48" s="818">
        <v>0</v>
      </c>
      <c r="Y48" s="818">
        <v>25</v>
      </c>
      <c r="Z48" s="818">
        <v>25</v>
      </c>
      <c r="AA48" s="818">
        <v>0</v>
      </c>
      <c r="AB48" s="818">
        <v>0</v>
      </c>
      <c r="AC48" s="818">
        <v>0</v>
      </c>
      <c r="AD48" s="818">
        <v>0</v>
      </c>
      <c r="AE48" s="818">
        <v>0</v>
      </c>
      <c r="AF48" s="818">
        <v>0</v>
      </c>
      <c r="AG48" s="818">
        <v>0</v>
      </c>
      <c r="AH48" s="818"/>
      <c r="AI48" s="818"/>
      <c r="AJ48" s="818">
        <v>0</v>
      </c>
    </row>
    <row r="49" spans="1:36" s="738" customFormat="1" ht="19.5" customHeight="1">
      <c r="A49" s="814"/>
      <c r="B49" s="139"/>
      <c r="C49" s="816" t="s">
        <v>2207</v>
      </c>
      <c r="D49" s="817"/>
      <c r="E49" s="817"/>
      <c r="F49" s="817"/>
      <c r="G49" s="818">
        <v>248.92000000000002</v>
      </c>
      <c r="H49" s="818">
        <v>0</v>
      </c>
      <c r="I49" s="818">
        <v>0</v>
      </c>
      <c r="J49" s="818">
        <v>0</v>
      </c>
      <c r="K49" s="818">
        <v>0</v>
      </c>
      <c r="L49" s="818">
        <v>248.92000000000002</v>
      </c>
      <c r="M49" s="818">
        <v>0</v>
      </c>
      <c r="N49" s="818">
        <v>100</v>
      </c>
      <c r="O49" s="818">
        <v>100</v>
      </c>
      <c r="P49" s="818">
        <v>0</v>
      </c>
      <c r="Q49" s="818">
        <v>0</v>
      </c>
      <c r="R49" s="818">
        <v>0</v>
      </c>
      <c r="S49" s="818">
        <v>0</v>
      </c>
      <c r="T49" s="818">
        <v>0</v>
      </c>
      <c r="U49" s="818">
        <v>0</v>
      </c>
      <c r="V49" s="818">
        <v>0</v>
      </c>
      <c r="W49" s="818">
        <v>0</v>
      </c>
      <c r="X49" s="818">
        <v>0</v>
      </c>
      <c r="Y49" s="818">
        <v>100</v>
      </c>
      <c r="Z49" s="818">
        <v>100</v>
      </c>
      <c r="AA49" s="818">
        <v>0</v>
      </c>
      <c r="AB49" s="818">
        <v>0</v>
      </c>
      <c r="AC49" s="818">
        <v>0</v>
      </c>
      <c r="AD49" s="818">
        <v>0</v>
      </c>
      <c r="AE49" s="818">
        <v>0</v>
      </c>
      <c r="AF49" s="818">
        <v>0</v>
      </c>
      <c r="AG49" s="818">
        <v>0</v>
      </c>
      <c r="AH49" s="818"/>
      <c r="AI49" s="818"/>
      <c r="AJ49" s="818">
        <v>0</v>
      </c>
    </row>
    <row r="50" spans="1:36" s="738" customFormat="1" ht="23.25" customHeight="1" thickBot="1">
      <c r="A50" s="833"/>
      <c r="B50" s="834"/>
      <c r="C50" s="835" t="s">
        <v>2208</v>
      </c>
      <c r="D50" s="836"/>
      <c r="E50" s="836"/>
      <c r="F50" s="836"/>
      <c r="G50" s="837">
        <v>7503.5690000000004</v>
      </c>
      <c r="H50" s="837">
        <v>574.98099999999999</v>
      </c>
      <c r="I50" s="837">
        <v>308.06799999999998</v>
      </c>
      <c r="J50" s="837">
        <v>3310.72</v>
      </c>
      <c r="K50" s="837">
        <v>883.04899999999998</v>
      </c>
      <c r="L50" s="837">
        <v>6620.52</v>
      </c>
      <c r="M50" s="837">
        <v>208.10400000000001</v>
      </c>
      <c r="N50" s="837">
        <v>1116.896</v>
      </c>
      <c r="O50" s="837">
        <v>1325</v>
      </c>
      <c r="P50" s="837">
        <v>0</v>
      </c>
      <c r="Q50" s="837">
        <v>0</v>
      </c>
      <c r="R50" s="837">
        <v>0</v>
      </c>
      <c r="S50" s="837">
        <v>0</v>
      </c>
      <c r="T50" s="837">
        <v>0</v>
      </c>
      <c r="U50" s="837">
        <v>0</v>
      </c>
      <c r="V50" s="837">
        <v>0</v>
      </c>
      <c r="W50" s="837">
        <v>0</v>
      </c>
      <c r="X50" s="837">
        <v>208.10400000000001</v>
      </c>
      <c r="Y50" s="837">
        <v>1116.896</v>
      </c>
      <c r="Z50" s="837">
        <v>1325</v>
      </c>
      <c r="AA50" s="837">
        <v>204.173</v>
      </c>
      <c r="AB50" s="837">
        <v>0</v>
      </c>
      <c r="AC50" s="837">
        <v>204.173</v>
      </c>
      <c r="AD50" s="837">
        <v>2.06</v>
      </c>
      <c r="AE50" s="837">
        <v>0</v>
      </c>
      <c r="AF50" s="837">
        <v>16.062999999999999</v>
      </c>
      <c r="AG50" s="837">
        <v>16.062999999999999</v>
      </c>
      <c r="AH50" s="837"/>
      <c r="AI50" s="837"/>
      <c r="AJ50" s="837">
        <v>8000</v>
      </c>
    </row>
    <row r="51" spans="1:36" ht="16.5" thickTop="1">
      <c r="A51" s="833"/>
      <c r="B51" s="834"/>
      <c r="C51" s="838"/>
      <c r="D51" s="839"/>
      <c r="E51" s="839"/>
      <c r="F51" s="840"/>
      <c r="G51" s="841"/>
      <c r="H51" s="841"/>
      <c r="I51" s="841"/>
      <c r="J51" s="841"/>
      <c r="K51" s="841"/>
      <c r="L51" s="841"/>
      <c r="M51" s="841"/>
      <c r="N51" s="841"/>
      <c r="O51" s="841"/>
      <c r="P51" s="841"/>
      <c r="Q51" s="841"/>
      <c r="R51" s="841"/>
      <c r="S51" s="841"/>
      <c r="T51" s="841"/>
      <c r="U51" s="841"/>
      <c r="V51" s="841"/>
      <c r="W51" s="841"/>
      <c r="X51" s="841"/>
      <c r="Y51" s="841"/>
      <c r="Z51" s="841"/>
      <c r="AA51" s="841"/>
      <c r="AB51" s="841"/>
      <c r="AC51" s="841"/>
      <c r="AD51" s="841"/>
      <c r="AE51" s="841"/>
      <c r="AF51" s="841"/>
      <c r="AG51" s="841"/>
      <c r="AH51" s="841"/>
      <c r="AI51" s="841"/>
      <c r="AJ51" s="841"/>
    </row>
    <row r="52" spans="1:36">
      <c r="A52" s="833"/>
      <c r="B52" s="834"/>
      <c r="C52" s="838"/>
      <c r="D52" s="839"/>
      <c r="E52" s="839"/>
      <c r="F52" s="840"/>
      <c r="G52" s="841"/>
      <c r="H52" s="841"/>
      <c r="I52" s="841"/>
      <c r="J52" s="841"/>
      <c r="K52" s="841"/>
      <c r="L52" s="841"/>
      <c r="M52" s="841"/>
      <c r="N52" s="841"/>
      <c r="O52" s="841"/>
      <c r="P52" s="841"/>
      <c r="Q52" s="841"/>
      <c r="R52" s="841"/>
      <c r="S52" s="841"/>
      <c r="T52" s="841"/>
      <c r="U52" s="841"/>
      <c r="V52" s="841"/>
      <c r="W52" s="841"/>
      <c r="X52" s="841"/>
      <c r="Y52" s="841"/>
      <c r="Z52" s="841"/>
      <c r="AA52" s="841"/>
      <c r="AB52" s="841"/>
      <c r="AC52" s="841"/>
      <c r="AD52" s="841"/>
      <c r="AE52" s="841"/>
      <c r="AF52" s="841"/>
      <c r="AG52" s="841"/>
      <c r="AH52" s="841"/>
      <c r="AI52" s="841"/>
      <c r="AJ52" s="841"/>
    </row>
    <row r="53" spans="1:36">
      <c r="A53" s="833"/>
      <c r="B53" s="834"/>
      <c r="C53" s="838"/>
      <c r="D53" s="839"/>
      <c r="E53" s="839"/>
      <c r="F53" s="840"/>
      <c r="G53" s="841"/>
      <c r="H53" s="841"/>
      <c r="I53" s="841"/>
      <c r="J53" s="841"/>
      <c r="K53" s="841"/>
      <c r="L53" s="841"/>
      <c r="M53" s="841"/>
      <c r="N53" s="841"/>
      <c r="O53" s="841"/>
      <c r="P53" s="841"/>
      <c r="Q53" s="841"/>
      <c r="R53" s="841"/>
      <c r="S53" s="841"/>
      <c r="T53" s="841"/>
      <c r="U53" s="841"/>
      <c r="V53" s="841"/>
      <c r="W53" s="841"/>
      <c r="X53" s="841"/>
      <c r="Y53" s="841"/>
      <c r="Z53" s="841"/>
      <c r="AA53" s="841"/>
      <c r="AB53" s="841"/>
      <c r="AC53" s="841"/>
      <c r="AD53" s="841"/>
      <c r="AE53" s="841"/>
      <c r="AF53" s="841"/>
      <c r="AG53" s="841"/>
      <c r="AH53" s="841"/>
      <c r="AI53" s="841"/>
      <c r="AJ53" s="841"/>
    </row>
    <row r="54" spans="1:36">
      <c r="A54" s="833"/>
      <c r="B54" s="834"/>
      <c r="C54" s="838"/>
      <c r="D54" s="839"/>
      <c r="E54" s="839"/>
      <c r="F54" s="840"/>
      <c r="G54" s="841"/>
      <c r="H54" s="841"/>
      <c r="I54" s="841"/>
      <c r="J54" s="841"/>
      <c r="K54" s="841"/>
      <c r="L54" s="841"/>
      <c r="M54" s="841"/>
      <c r="N54" s="841"/>
      <c r="O54" s="841"/>
      <c r="P54" s="841"/>
      <c r="Q54" s="841"/>
      <c r="R54" s="841"/>
      <c r="S54" s="841"/>
      <c r="T54" s="841"/>
      <c r="U54" s="841"/>
      <c r="V54" s="841"/>
      <c r="W54" s="841"/>
      <c r="X54" s="841"/>
      <c r="Y54" s="841"/>
      <c r="Z54" s="841"/>
      <c r="AA54" s="841"/>
      <c r="AB54" s="841"/>
      <c r="AC54" s="841"/>
      <c r="AD54" s="841"/>
      <c r="AE54" s="841"/>
      <c r="AF54" s="841"/>
      <c r="AG54" s="841"/>
      <c r="AH54" s="841"/>
      <c r="AI54" s="841"/>
      <c r="AJ54" s="841"/>
    </row>
    <row r="55" spans="1:36">
      <c r="A55" s="833"/>
      <c r="B55" s="834"/>
      <c r="C55" s="838"/>
      <c r="D55" s="839"/>
      <c r="E55" s="839"/>
      <c r="F55" s="840"/>
      <c r="G55" s="841"/>
      <c r="H55" s="841"/>
      <c r="I55" s="841"/>
      <c r="J55" s="841"/>
      <c r="K55" s="841"/>
      <c r="L55" s="841"/>
      <c r="M55" s="841"/>
      <c r="N55" s="841"/>
      <c r="O55" s="841"/>
      <c r="P55" s="841"/>
      <c r="Q55" s="841"/>
      <c r="R55" s="841"/>
      <c r="S55" s="841"/>
      <c r="T55" s="841"/>
      <c r="U55" s="841"/>
      <c r="V55" s="841"/>
      <c r="W55" s="841"/>
      <c r="X55" s="841"/>
      <c r="Y55" s="841"/>
      <c r="Z55" s="841"/>
      <c r="AA55" s="841"/>
      <c r="AB55" s="841"/>
      <c r="AC55" s="841"/>
      <c r="AD55" s="841"/>
      <c r="AE55" s="841"/>
      <c r="AF55" s="841"/>
      <c r="AG55" s="841"/>
      <c r="AH55" s="841"/>
      <c r="AI55" s="841"/>
      <c r="AJ55" s="841"/>
    </row>
    <row r="56" spans="1:36">
      <c r="A56" s="833"/>
      <c r="B56" s="834"/>
      <c r="C56" s="838"/>
      <c r="D56" s="839"/>
      <c r="E56" s="839"/>
      <c r="F56" s="840"/>
      <c r="G56" s="841"/>
      <c r="H56" s="841"/>
      <c r="I56" s="841"/>
      <c r="J56" s="841"/>
      <c r="K56" s="841"/>
      <c r="L56" s="841"/>
      <c r="M56" s="841"/>
      <c r="N56" s="841"/>
      <c r="O56" s="841"/>
      <c r="P56" s="841"/>
      <c r="Q56" s="841"/>
      <c r="R56" s="841"/>
      <c r="S56" s="841"/>
      <c r="T56" s="841"/>
      <c r="U56" s="841"/>
      <c r="V56" s="841"/>
      <c r="W56" s="841"/>
      <c r="X56" s="841"/>
      <c r="Y56" s="841"/>
      <c r="Z56" s="841"/>
      <c r="AA56" s="841"/>
      <c r="AB56" s="841"/>
      <c r="AC56" s="841"/>
      <c r="AD56" s="841"/>
      <c r="AE56" s="841"/>
      <c r="AF56" s="841"/>
      <c r="AG56" s="841"/>
      <c r="AH56" s="841"/>
      <c r="AI56" s="841"/>
      <c r="AJ56" s="841"/>
    </row>
    <row r="57" spans="1:36">
      <c r="A57" s="833"/>
      <c r="B57" s="834"/>
      <c r="C57" s="838"/>
      <c r="D57" s="839"/>
      <c r="E57" s="839"/>
      <c r="F57" s="840"/>
      <c r="G57" s="841"/>
      <c r="H57" s="841"/>
      <c r="I57" s="841"/>
      <c r="J57" s="841"/>
      <c r="K57" s="841"/>
      <c r="L57" s="841"/>
      <c r="M57" s="841"/>
      <c r="N57" s="841"/>
      <c r="O57" s="841"/>
      <c r="P57" s="841"/>
      <c r="Q57" s="841"/>
      <c r="R57" s="841"/>
      <c r="S57" s="841"/>
      <c r="T57" s="841"/>
      <c r="U57" s="841"/>
      <c r="V57" s="841"/>
      <c r="W57" s="841"/>
      <c r="X57" s="841"/>
      <c r="Y57" s="841"/>
      <c r="Z57" s="841"/>
      <c r="AA57" s="841"/>
      <c r="AB57" s="841"/>
      <c r="AC57" s="841"/>
      <c r="AD57" s="841"/>
      <c r="AE57" s="841"/>
      <c r="AF57" s="841"/>
      <c r="AG57" s="841"/>
      <c r="AH57" s="841"/>
      <c r="AI57" s="841"/>
      <c r="AJ57" s="841"/>
    </row>
    <row r="58" spans="1:36">
      <c r="A58" s="833"/>
      <c r="B58" s="834"/>
      <c r="C58" s="838"/>
      <c r="D58" s="839"/>
      <c r="E58" s="839"/>
      <c r="F58" s="840"/>
      <c r="G58" s="841"/>
      <c r="H58" s="841"/>
      <c r="I58" s="841"/>
      <c r="J58" s="841"/>
      <c r="K58" s="841"/>
      <c r="L58" s="841"/>
      <c r="M58" s="841"/>
      <c r="N58" s="841"/>
      <c r="O58" s="841"/>
      <c r="P58" s="841"/>
      <c r="Q58" s="841"/>
      <c r="R58" s="841"/>
      <c r="S58" s="841"/>
      <c r="T58" s="841"/>
      <c r="U58" s="841"/>
      <c r="V58" s="841"/>
      <c r="W58" s="841"/>
      <c r="X58" s="841"/>
      <c r="Y58" s="841"/>
      <c r="Z58" s="841"/>
      <c r="AA58" s="841"/>
      <c r="AB58" s="841"/>
      <c r="AC58" s="841"/>
      <c r="AD58" s="841"/>
      <c r="AE58" s="841"/>
      <c r="AF58" s="841"/>
      <c r="AG58" s="841"/>
      <c r="AH58" s="841"/>
      <c r="AI58" s="841"/>
      <c r="AJ58" s="841"/>
    </row>
    <row r="59" spans="1:36">
      <c r="A59" s="833"/>
      <c r="B59" s="834"/>
      <c r="C59" s="838"/>
      <c r="D59" s="839"/>
      <c r="E59" s="839"/>
      <c r="F59" s="840"/>
      <c r="G59" s="841"/>
      <c r="H59" s="841"/>
      <c r="I59" s="841"/>
      <c r="J59" s="841"/>
      <c r="K59" s="841"/>
      <c r="L59" s="841"/>
      <c r="M59" s="841"/>
      <c r="N59" s="841"/>
      <c r="O59" s="841"/>
      <c r="P59" s="841"/>
      <c r="Q59" s="841"/>
      <c r="R59" s="841"/>
      <c r="S59" s="841"/>
      <c r="T59" s="841"/>
      <c r="U59" s="841"/>
      <c r="V59" s="841"/>
      <c r="W59" s="841"/>
      <c r="X59" s="841"/>
      <c r="Y59" s="841"/>
      <c r="Z59" s="841"/>
      <c r="AA59" s="841"/>
      <c r="AB59" s="841"/>
      <c r="AC59" s="841"/>
      <c r="AD59" s="841"/>
      <c r="AE59" s="841"/>
      <c r="AF59" s="841"/>
      <c r="AG59" s="841"/>
      <c r="AH59" s="841"/>
      <c r="AI59" s="841"/>
      <c r="AJ59" s="841"/>
    </row>
    <row r="60" spans="1:36">
      <c r="A60" s="833"/>
      <c r="B60" s="834"/>
      <c r="C60" s="838"/>
      <c r="D60" s="839"/>
      <c r="E60" s="839"/>
      <c r="F60" s="840"/>
      <c r="G60" s="841"/>
      <c r="H60" s="841"/>
      <c r="I60" s="841"/>
      <c r="J60" s="841"/>
      <c r="K60" s="841"/>
      <c r="L60" s="841"/>
      <c r="M60" s="841"/>
      <c r="N60" s="841"/>
      <c r="O60" s="841"/>
      <c r="P60" s="841"/>
      <c r="Q60" s="841"/>
      <c r="R60" s="841"/>
      <c r="S60" s="841"/>
      <c r="T60" s="841"/>
      <c r="U60" s="841"/>
      <c r="V60" s="841"/>
      <c r="W60" s="841"/>
      <c r="X60" s="841"/>
      <c r="Y60" s="841"/>
      <c r="Z60" s="841"/>
      <c r="AA60" s="841"/>
      <c r="AB60" s="841"/>
      <c r="AC60" s="841"/>
      <c r="AD60" s="841"/>
      <c r="AE60" s="841"/>
      <c r="AF60" s="841"/>
      <c r="AG60" s="841"/>
      <c r="AH60" s="841"/>
      <c r="AI60" s="841"/>
      <c r="AJ60" s="841"/>
    </row>
    <row r="61" spans="1:36">
      <c r="A61" s="833"/>
      <c r="B61" s="834"/>
      <c r="C61" s="838"/>
      <c r="D61" s="839"/>
      <c r="E61" s="839"/>
      <c r="F61" s="840"/>
      <c r="G61" s="841"/>
      <c r="H61" s="841"/>
      <c r="I61" s="841"/>
      <c r="J61" s="841"/>
      <c r="K61" s="841"/>
      <c r="L61" s="841"/>
      <c r="M61" s="841"/>
      <c r="N61" s="841"/>
      <c r="O61" s="841"/>
      <c r="P61" s="841"/>
      <c r="Q61" s="841"/>
      <c r="R61" s="841"/>
      <c r="S61" s="841"/>
      <c r="T61" s="841"/>
      <c r="U61" s="841"/>
      <c r="V61" s="841"/>
      <c r="W61" s="841"/>
      <c r="X61" s="841"/>
      <c r="Y61" s="841"/>
      <c r="Z61" s="841"/>
      <c r="AA61" s="841"/>
      <c r="AB61" s="841"/>
      <c r="AC61" s="841"/>
      <c r="AD61" s="841"/>
      <c r="AE61" s="841"/>
      <c r="AF61" s="841"/>
      <c r="AG61" s="841"/>
      <c r="AH61" s="841"/>
      <c r="AI61" s="841"/>
      <c r="AJ61" s="841"/>
    </row>
    <row r="62" spans="1:36">
      <c r="A62" s="833"/>
      <c r="B62" s="834"/>
      <c r="C62" s="838"/>
      <c r="D62" s="839"/>
      <c r="E62" s="839"/>
      <c r="F62" s="840"/>
      <c r="G62" s="841"/>
      <c r="H62" s="841"/>
      <c r="I62" s="841"/>
      <c r="J62" s="841"/>
      <c r="K62" s="841"/>
      <c r="L62" s="841"/>
      <c r="M62" s="841"/>
      <c r="N62" s="841"/>
      <c r="O62" s="841"/>
      <c r="P62" s="841"/>
      <c r="Q62" s="841"/>
      <c r="R62" s="841"/>
      <c r="S62" s="841"/>
      <c r="T62" s="841"/>
      <c r="U62" s="841"/>
      <c r="V62" s="841"/>
      <c r="W62" s="841"/>
      <c r="X62" s="841"/>
      <c r="Y62" s="841"/>
      <c r="Z62" s="841"/>
      <c r="AA62" s="841"/>
      <c r="AB62" s="841"/>
      <c r="AC62" s="841"/>
      <c r="AD62" s="841"/>
      <c r="AE62" s="841"/>
      <c r="AF62" s="841"/>
      <c r="AG62" s="841"/>
      <c r="AH62" s="841"/>
      <c r="AI62" s="841"/>
      <c r="AJ62" s="841"/>
    </row>
    <row r="63" spans="1:36">
      <c r="A63" s="833"/>
      <c r="B63" s="834"/>
      <c r="C63" s="838"/>
      <c r="D63" s="839"/>
      <c r="E63" s="839"/>
      <c r="F63" s="840"/>
      <c r="G63" s="841"/>
      <c r="H63" s="841"/>
      <c r="I63" s="841"/>
      <c r="J63" s="841"/>
      <c r="K63" s="841"/>
      <c r="L63" s="841"/>
      <c r="M63" s="841"/>
      <c r="N63" s="841"/>
      <c r="O63" s="841"/>
      <c r="P63" s="841"/>
      <c r="Q63" s="841"/>
      <c r="R63" s="841"/>
      <c r="S63" s="841"/>
      <c r="T63" s="841"/>
      <c r="U63" s="841"/>
      <c r="V63" s="841"/>
      <c r="W63" s="841"/>
      <c r="X63" s="841"/>
      <c r="Y63" s="841"/>
      <c r="Z63" s="841"/>
      <c r="AA63" s="841"/>
      <c r="AB63" s="841"/>
      <c r="AC63" s="841"/>
      <c r="AD63" s="841"/>
      <c r="AE63" s="841"/>
      <c r="AF63" s="841"/>
      <c r="AG63" s="841"/>
      <c r="AH63" s="841"/>
      <c r="AI63" s="841"/>
      <c r="AJ63" s="841"/>
    </row>
    <row r="64" spans="1:36">
      <c r="A64" s="833"/>
      <c r="B64" s="834"/>
      <c r="C64" s="838"/>
      <c r="D64" s="839"/>
      <c r="E64" s="839"/>
      <c r="F64" s="840"/>
      <c r="G64" s="841"/>
      <c r="H64" s="841"/>
      <c r="I64" s="841"/>
      <c r="J64" s="841"/>
      <c r="K64" s="841"/>
      <c r="L64" s="841"/>
      <c r="M64" s="841"/>
      <c r="N64" s="841"/>
      <c r="O64" s="841"/>
      <c r="P64" s="841"/>
      <c r="Q64" s="841"/>
      <c r="R64" s="841"/>
      <c r="S64" s="841"/>
      <c r="T64" s="841"/>
      <c r="U64" s="841"/>
      <c r="V64" s="841"/>
      <c r="W64" s="841"/>
      <c r="X64" s="841"/>
      <c r="Y64" s="841"/>
      <c r="Z64" s="841"/>
      <c r="AA64" s="841"/>
      <c r="AB64" s="841"/>
      <c r="AC64" s="841"/>
      <c r="AD64" s="841"/>
      <c r="AE64" s="841"/>
      <c r="AF64" s="841"/>
      <c r="AG64" s="841"/>
      <c r="AH64" s="841"/>
      <c r="AI64" s="841"/>
      <c r="AJ64" s="841"/>
    </row>
    <row r="65" spans="1:36">
      <c r="A65" s="833"/>
      <c r="B65" s="834"/>
      <c r="C65" s="838"/>
      <c r="D65" s="839"/>
      <c r="E65" s="839"/>
      <c r="F65" s="840"/>
      <c r="G65" s="841"/>
      <c r="H65" s="841"/>
      <c r="I65" s="841"/>
      <c r="J65" s="841"/>
      <c r="K65" s="841"/>
      <c r="L65" s="841"/>
      <c r="M65" s="841"/>
      <c r="N65" s="841"/>
      <c r="O65" s="841"/>
      <c r="P65" s="841"/>
      <c r="Q65" s="841"/>
      <c r="R65" s="841"/>
      <c r="S65" s="841"/>
      <c r="T65" s="841"/>
      <c r="U65" s="841"/>
      <c r="V65" s="841"/>
      <c r="W65" s="841"/>
      <c r="X65" s="841"/>
      <c r="Y65" s="841"/>
      <c r="Z65" s="841"/>
      <c r="AA65" s="841"/>
      <c r="AB65" s="841"/>
      <c r="AC65" s="841"/>
      <c r="AD65" s="841"/>
      <c r="AE65" s="841"/>
      <c r="AF65" s="841"/>
      <c r="AG65" s="841"/>
      <c r="AH65" s="841"/>
      <c r="AI65" s="841"/>
      <c r="AJ65" s="841"/>
    </row>
    <row r="66" spans="1:36">
      <c r="A66" s="833"/>
      <c r="B66" s="834"/>
      <c r="C66" s="838"/>
      <c r="D66" s="839"/>
      <c r="E66" s="839"/>
      <c r="F66" s="840"/>
      <c r="G66" s="841"/>
      <c r="H66" s="841"/>
      <c r="I66" s="841"/>
      <c r="J66" s="841"/>
      <c r="K66" s="841"/>
      <c r="L66" s="841"/>
      <c r="M66" s="841"/>
      <c r="N66" s="841"/>
      <c r="O66" s="841"/>
      <c r="P66" s="841"/>
      <c r="Q66" s="841"/>
      <c r="R66" s="841"/>
      <c r="S66" s="841"/>
      <c r="T66" s="841"/>
      <c r="U66" s="841"/>
      <c r="V66" s="841"/>
      <c r="W66" s="841"/>
      <c r="X66" s="841"/>
      <c r="Y66" s="841"/>
      <c r="Z66" s="841"/>
      <c r="AA66" s="841"/>
      <c r="AB66" s="841"/>
      <c r="AC66" s="841"/>
      <c r="AD66" s="841"/>
      <c r="AE66" s="841"/>
      <c r="AF66" s="841"/>
      <c r="AG66" s="841"/>
      <c r="AH66" s="841"/>
      <c r="AI66" s="841"/>
      <c r="AJ66" s="841"/>
    </row>
    <row r="67" spans="1:36">
      <c r="A67" s="833"/>
      <c r="B67" s="834"/>
      <c r="C67" s="838"/>
      <c r="D67" s="839"/>
      <c r="E67" s="839"/>
      <c r="F67" s="840"/>
      <c r="G67" s="841"/>
      <c r="H67" s="841"/>
      <c r="I67" s="841"/>
      <c r="J67" s="841"/>
      <c r="K67" s="841"/>
      <c r="L67" s="841"/>
      <c r="M67" s="841"/>
      <c r="N67" s="841"/>
      <c r="O67" s="841"/>
      <c r="P67" s="841"/>
      <c r="Q67" s="841"/>
      <c r="R67" s="841"/>
      <c r="S67" s="841"/>
      <c r="T67" s="841"/>
      <c r="U67" s="841"/>
      <c r="V67" s="841"/>
      <c r="W67" s="841"/>
      <c r="X67" s="841"/>
      <c r="Y67" s="841"/>
      <c r="Z67" s="841"/>
      <c r="AA67" s="841"/>
      <c r="AB67" s="841"/>
      <c r="AC67" s="841"/>
      <c r="AD67" s="841"/>
      <c r="AE67" s="841"/>
      <c r="AF67" s="841"/>
      <c r="AG67" s="841"/>
      <c r="AH67" s="841"/>
      <c r="AI67" s="841"/>
      <c r="AJ67" s="841"/>
    </row>
    <row r="68" spans="1:36">
      <c r="A68" s="833"/>
      <c r="B68" s="834"/>
      <c r="C68" s="838"/>
      <c r="D68" s="839"/>
      <c r="E68" s="839"/>
      <c r="F68" s="840"/>
      <c r="G68" s="841"/>
      <c r="H68" s="841"/>
      <c r="I68" s="841"/>
      <c r="J68" s="841"/>
      <c r="K68" s="841"/>
      <c r="L68" s="841"/>
      <c r="M68" s="841"/>
      <c r="N68" s="841"/>
      <c r="O68" s="841"/>
      <c r="P68" s="841"/>
      <c r="Q68" s="841"/>
      <c r="R68" s="841"/>
      <c r="S68" s="841"/>
      <c r="T68" s="841"/>
      <c r="U68" s="841"/>
      <c r="V68" s="841"/>
      <c r="W68" s="841"/>
      <c r="X68" s="841"/>
      <c r="Y68" s="841"/>
      <c r="Z68" s="841"/>
      <c r="AA68" s="841"/>
      <c r="AB68" s="841"/>
      <c r="AC68" s="841"/>
      <c r="AD68" s="841"/>
      <c r="AE68" s="841"/>
      <c r="AF68" s="841"/>
      <c r="AG68" s="841"/>
      <c r="AH68" s="841"/>
      <c r="AI68" s="841"/>
      <c r="AJ68" s="841"/>
    </row>
    <row r="69" spans="1:36">
      <c r="A69" s="833"/>
      <c r="B69" s="834"/>
      <c r="C69" s="838"/>
      <c r="D69" s="839"/>
      <c r="E69" s="839"/>
      <c r="F69" s="840"/>
      <c r="G69" s="841"/>
      <c r="H69" s="841"/>
      <c r="I69" s="841"/>
      <c r="J69" s="841"/>
      <c r="K69" s="841"/>
      <c r="L69" s="841"/>
      <c r="M69" s="841"/>
      <c r="N69" s="841"/>
      <c r="O69" s="841"/>
      <c r="P69" s="841"/>
      <c r="Q69" s="841"/>
      <c r="R69" s="841"/>
      <c r="S69" s="841"/>
      <c r="T69" s="841"/>
      <c r="U69" s="841"/>
      <c r="V69" s="841"/>
      <c r="W69" s="841"/>
      <c r="X69" s="841"/>
      <c r="Y69" s="841"/>
      <c r="Z69" s="841"/>
      <c r="AA69" s="841"/>
      <c r="AB69" s="841"/>
      <c r="AC69" s="841"/>
      <c r="AD69" s="841"/>
      <c r="AE69" s="841"/>
      <c r="AF69" s="841"/>
      <c r="AG69" s="841"/>
      <c r="AH69" s="841"/>
      <c r="AI69" s="841"/>
      <c r="AJ69" s="841"/>
    </row>
    <row r="70" spans="1:36">
      <c r="A70" s="833"/>
      <c r="B70" s="834"/>
      <c r="C70" s="838"/>
      <c r="D70" s="839"/>
      <c r="E70" s="839"/>
      <c r="F70" s="840"/>
      <c r="G70" s="841"/>
      <c r="H70" s="841"/>
      <c r="I70" s="841"/>
      <c r="J70" s="841"/>
      <c r="K70" s="841"/>
      <c r="L70" s="841"/>
      <c r="M70" s="841"/>
      <c r="N70" s="841"/>
      <c r="O70" s="841"/>
      <c r="P70" s="841"/>
      <c r="Q70" s="841"/>
      <c r="R70" s="841"/>
      <c r="S70" s="841"/>
      <c r="T70" s="841"/>
      <c r="U70" s="841"/>
      <c r="V70" s="841"/>
      <c r="W70" s="841"/>
      <c r="X70" s="841"/>
      <c r="Y70" s="841"/>
      <c r="Z70" s="841"/>
      <c r="AA70" s="841"/>
      <c r="AB70" s="841"/>
      <c r="AC70" s="841"/>
      <c r="AD70" s="841"/>
      <c r="AE70" s="841"/>
      <c r="AF70" s="841"/>
      <c r="AG70" s="841"/>
      <c r="AH70" s="841"/>
      <c r="AI70" s="841"/>
      <c r="AJ70" s="841"/>
    </row>
    <row r="71" spans="1:36">
      <c r="A71" s="833"/>
      <c r="B71" s="834"/>
      <c r="C71" s="838"/>
      <c r="D71" s="839"/>
      <c r="E71" s="839"/>
      <c r="F71" s="840"/>
      <c r="G71" s="841"/>
      <c r="H71" s="841"/>
      <c r="I71" s="841"/>
      <c r="J71" s="841"/>
      <c r="K71" s="841"/>
      <c r="L71" s="841"/>
      <c r="M71" s="841"/>
      <c r="N71" s="841"/>
      <c r="O71" s="841"/>
      <c r="P71" s="841"/>
      <c r="Q71" s="841"/>
      <c r="R71" s="841"/>
      <c r="S71" s="841"/>
      <c r="T71" s="841"/>
      <c r="U71" s="841"/>
      <c r="V71" s="841"/>
      <c r="W71" s="841"/>
      <c r="X71" s="841"/>
      <c r="Y71" s="841"/>
      <c r="Z71" s="841"/>
      <c r="AA71" s="841"/>
      <c r="AB71" s="841"/>
      <c r="AC71" s="841"/>
      <c r="AD71" s="841"/>
      <c r="AE71" s="841"/>
      <c r="AF71" s="841"/>
      <c r="AG71" s="841"/>
      <c r="AH71" s="841"/>
      <c r="AI71" s="841"/>
      <c r="AJ71" s="841"/>
    </row>
    <row r="72" spans="1:36">
      <c r="A72" s="833"/>
      <c r="B72" s="834"/>
      <c r="C72" s="838"/>
      <c r="D72" s="839"/>
      <c r="E72" s="839"/>
      <c r="F72" s="840"/>
      <c r="G72" s="841"/>
      <c r="H72" s="841"/>
      <c r="I72" s="841"/>
      <c r="J72" s="841"/>
      <c r="K72" s="841"/>
      <c r="L72" s="841"/>
      <c r="M72" s="841"/>
      <c r="N72" s="841"/>
      <c r="O72" s="841"/>
      <c r="P72" s="841"/>
      <c r="Q72" s="841"/>
      <c r="R72" s="841"/>
      <c r="S72" s="841"/>
      <c r="T72" s="841"/>
      <c r="U72" s="841"/>
      <c r="V72" s="841"/>
      <c r="W72" s="841"/>
      <c r="X72" s="841"/>
      <c r="Y72" s="841"/>
      <c r="Z72" s="841"/>
      <c r="AA72" s="841"/>
      <c r="AB72" s="841"/>
      <c r="AC72" s="841"/>
      <c r="AD72" s="841"/>
      <c r="AE72" s="841"/>
      <c r="AF72" s="841"/>
      <c r="AG72" s="841"/>
      <c r="AH72" s="841"/>
      <c r="AI72" s="841"/>
      <c r="AJ72" s="841"/>
    </row>
    <row r="73" spans="1:36">
      <c r="A73" s="833"/>
      <c r="B73" s="834"/>
      <c r="C73" s="838"/>
      <c r="D73" s="839"/>
      <c r="E73" s="839"/>
      <c r="F73" s="840"/>
      <c r="G73" s="841"/>
      <c r="H73" s="841"/>
      <c r="I73" s="841"/>
      <c r="J73" s="841"/>
      <c r="K73" s="841"/>
      <c r="L73" s="841"/>
      <c r="M73" s="841"/>
      <c r="N73" s="841"/>
      <c r="O73" s="841"/>
      <c r="P73" s="841"/>
      <c r="Q73" s="841"/>
      <c r="R73" s="841"/>
      <c r="S73" s="841"/>
      <c r="T73" s="841"/>
      <c r="U73" s="841"/>
      <c r="V73" s="841"/>
      <c r="W73" s="841"/>
      <c r="X73" s="841"/>
      <c r="Y73" s="841"/>
      <c r="Z73" s="841"/>
      <c r="AA73" s="841"/>
      <c r="AB73" s="841"/>
      <c r="AC73" s="841"/>
      <c r="AD73" s="841"/>
      <c r="AE73" s="841"/>
      <c r="AF73" s="841"/>
      <c r="AG73" s="841"/>
      <c r="AH73" s="841"/>
      <c r="AI73" s="841"/>
      <c r="AJ73" s="841"/>
    </row>
    <row r="74" spans="1:36">
      <c r="A74" s="833"/>
      <c r="B74" s="834"/>
      <c r="C74" s="838"/>
      <c r="D74" s="839"/>
      <c r="E74" s="839"/>
      <c r="F74" s="840"/>
      <c r="G74" s="841"/>
      <c r="H74" s="841"/>
      <c r="I74" s="841"/>
      <c r="J74" s="841"/>
      <c r="K74" s="841"/>
      <c r="L74" s="841"/>
      <c r="M74" s="841"/>
      <c r="N74" s="841"/>
      <c r="O74" s="841"/>
      <c r="P74" s="841"/>
      <c r="Q74" s="841"/>
      <c r="R74" s="841"/>
      <c r="S74" s="841"/>
      <c r="T74" s="841"/>
      <c r="U74" s="841"/>
      <c r="V74" s="841"/>
      <c r="W74" s="841"/>
      <c r="X74" s="841"/>
      <c r="Y74" s="841"/>
      <c r="Z74" s="841"/>
      <c r="AA74" s="841"/>
      <c r="AB74" s="841"/>
      <c r="AC74" s="841"/>
      <c r="AD74" s="841"/>
      <c r="AE74" s="841"/>
      <c r="AF74" s="841"/>
      <c r="AG74" s="841"/>
      <c r="AH74" s="841"/>
      <c r="AI74" s="841"/>
      <c r="AJ74" s="841"/>
    </row>
    <row r="75" spans="1:36">
      <c r="A75" s="833"/>
      <c r="B75" s="834"/>
      <c r="C75" s="838"/>
      <c r="D75" s="839"/>
      <c r="E75" s="839"/>
      <c r="F75" s="840"/>
      <c r="G75" s="841"/>
      <c r="H75" s="841"/>
      <c r="I75" s="841"/>
      <c r="J75" s="841"/>
      <c r="K75" s="841"/>
      <c r="L75" s="841"/>
      <c r="M75" s="841"/>
      <c r="N75" s="841"/>
      <c r="O75" s="841"/>
      <c r="P75" s="841"/>
      <c r="Q75" s="841"/>
      <c r="R75" s="841"/>
      <c r="S75" s="841"/>
      <c r="T75" s="841"/>
      <c r="U75" s="841"/>
      <c r="V75" s="841"/>
      <c r="W75" s="841"/>
      <c r="X75" s="841"/>
      <c r="Y75" s="841"/>
      <c r="Z75" s="841"/>
      <c r="AA75" s="841"/>
      <c r="AB75" s="841"/>
      <c r="AC75" s="841"/>
      <c r="AD75" s="841"/>
      <c r="AE75" s="841"/>
      <c r="AF75" s="841"/>
      <c r="AG75" s="841"/>
      <c r="AH75" s="841"/>
      <c r="AI75" s="841"/>
      <c r="AJ75" s="841"/>
    </row>
    <row r="76" spans="1:36">
      <c r="A76" s="833"/>
      <c r="B76" s="834"/>
      <c r="C76" s="838"/>
      <c r="D76" s="839"/>
      <c r="E76" s="839"/>
      <c r="F76" s="840"/>
      <c r="G76" s="841"/>
      <c r="H76" s="841"/>
      <c r="I76" s="841"/>
      <c r="J76" s="841"/>
      <c r="K76" s="841"/>
      <c r="L76" s="841"/>
      <c r="M76" s="841"/>
      <c r="N76" s="841"/>
      <c r="O76" s="841"/>
      <c r="P76" s="841"/>
      <c r="Q76" s="841"/>
      <c r="R76" s="841"/>
      <c r="S76" s="841"/>
      <c r="T76" s="841"/>
      <c r="U76" s="841"/>
      <c r="V76" s="841"/>
      <c r="W76" s="841"/>
      <c r="X76" s="841"/>
      <c r="Y76" s="841"/>
      <c r="Z76" s="841"/>
      <c r="AA76" s="841"/>
      <c r="AB76" s="841"/>
      <c r="AC76" s="841"/>
      <c r="AD76" s="841"/>
      <c r="AE76" s="841"/>
      <c r="AF76" s="841"/>
      <c r="AG76" s="841"/>
      <c r="AH76" s="841"/>
      <c r="AI76" s="841"/>
      <c r="AJ76" s="841"/>
    </row>
    <row r="77" spans="1:36">
      <c r="A77" s="833"/>
      <c r="B77" s="834"/>
      <c r="C77" s="838"/>
      <c r="D77" s="839"/>
      <c r="E77" s="839"/>
      <c r="F77" s="840"/>
      <c r="G77" s="841"/>
      <c r="H77" s="841"/>
      <c r="I77" s="841"/>
      <c r="J77" s="841"/>
      <c r="K77" s="841"/>
      <c r="L77" s="841"/>
      <c r="M77" s="841"/>
      <c r="N77" s="841"/>
      <c r="O77" s="841"/>
      <c r="P77" s="841"/>
      <c r="Q77" s="841"/>
      <c r="R77" s="841"/>
      <c r="S77" s="841"/>
      <c r="T77" s="841"/>
      <c r="U77" s="841"/>
      <c r="V77" s="841"/>
      <c r="W77" s="841"/>
      <c r="X77" s="841"/>
      <c r="Y77" s="841"/>
      <c r="Z77" s="841"/>
      <c r="AA77" s="841"/>
      <c r="AB77" s="841"/>
      <c r="AC77" s="841"/>
      <c r="AD77" s="841"/>
      <c r="AE77" s="841"/>
      <c r="AF77" s="841"/>
      <c r="AG77" s="841"/>
      <c r="AH77" s="841"/>
      <c r="AI77" s="841"/>
      <c r="AJ77" s="841"/>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 footer="0.3"/>
  <pageSetup paperSize="5" scale="55" firstPageNumber="114" fitToHeight="0" orientation="landscape" useFirstPageNumber="1" r:id="rId1"/>
  <headerFooter alignWithMargins="0">
    <oddHeader>&amp;R&amp;"Times New Roman,Bold"&amp;14[ &amp;P ]</oddHeader>
  </headerFooter>
  <rowBreaks count="1" manualBreakCount="1">
    <brk id="34"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J69"/>
  <sheetViews>
    <sheetView view="pageBreakPreview" zoomScale="70" zoomScaleNormal="85" zoomScaleSheetLayoutView="70" workbookViewId="0">
      <pane xSplit="3" ySplit="8" topLeftCell="D12"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125" defaultRowHeight="15"/>
  <cols>
    <col min="1" max="1" width="5" style="890" customWidth="1"/>
    <col min="2" max="2" width="11.375" style="891" customWidth="1"/>
    <col min="3" max="3" width="32.5" style="892" customWidth="1"/>
    <col min="4" max="4" width="10.875" style="890" customWidth="1"/>
    <col min="5" max="5" width="9.5" style="890" customWidth="1"/>
    <col min="6" max="6" width="11.5" style="852" customWidth="1"/>
    <col min="7" max="7" width="10" style="843" customWidth="1"/>
    <col min="8" max="8" width="9.125" style="843" customWidth="1"/>
    <col min="9" max="9" width="8.875" style="843" customWidth="1"/>
    <col min="10" max="10" width="6.5" style="843" customWidth="1"/>
    <col min="11" max="11" width="9.875" style="843" customWidth="1"/>
    <col min="12" max="12" width="9.25" style="843" customWidth="1"/>
    <col min="13" max="13" width="8.75" style="843" customWidth="1"/>
    <col min="14" max="14" width="9" style="843" customWidth="1"/>
    <col min="15" max="15" width="7.875" style="843" customWidth="1"/>
    <col min="16" max="23" width="7.875" style="843" hidden="1" customWidth="1"/>
    <col min="24" max="35" width="7.875" style="843" customWidth="1"/>
    <col min="36" max="36" width="6.875" style="843" customWidth="1"/>
    <col min="37" max="16384" width="8.125" style="843"/>
  </cols>
  <sheetData>
    <row r="1" spans="1:36" ht="25.9" customHeight="1">
      <c r="A1" s="3416" t="s">
        <v>12</v>
      </c>
      <c r="B1" s="3416"/>
      <c r="C1" s="3416"/>
      <c r="D1" s="3416"/>
      <c r="E1" s="3416"/>
      <c r="F1" s="3416"/>
      <c r="G1" s="3416"/>
      <c r="H1" s="3416"/>
      <c r="I1" s="3416"/>
      <c r="J1" s="3416"/>
      <c r="K1" s="3416"/>
      <c r="L1" s="3416"/>
      <c r="M1" s="3416"/>
      <c r="N1" s="3416"/>
      <c r="O1" s="3416"/>
      <c r="P1" s="3416"/>
      <c r="Q1" s="3416"/>
      <c r="R1" s="3416"/>
      <c r="S1" s="3416"/>
      <c r="T1" s="3416"/>
      <c r="U1" s="3416"/>
      <c r="V1" s="3416"/>
      <c r="W1" s="3416"/>
      <c r="X1" s="3416"/>
      <c r="Y1" s="3416"/>
      <c r="Z1" s="3416"/>
      <c r="AA1" s="3416"/>
      <c r="AB1" s="3416"/>
      <c r="AC1" s="3416"/>
      <c r="AD1" s="3416"/>
      <c r="AE1" s="3416"/>
      <c r="AF1" s="3416"/>
      <c r="AG1" s="3416"/>
      <c r="AH1" s="3416"/>
      <c r="AI1" s="3416"/>
      <c r="AJ1" s="3416"/>
    </row>
    <row r="2" spans="1:36" ht="24.6" customHeight="1">
      <c r="A2" s="3417" t="s">
        <v>2209</v>
      </c>
      <c r="B2" s="3417"/>
      <c r="C2" s="3417"/>
      <c r="D2" s="3417"/>
      <c r="E2" s="3417"/>
      <c r="F2" s="3417"/>
      <c r="G2" s="3417"/>
      <c r="H2" s="3417"/>
      <c r="I2" s="3417"/>
      <c r="J2" s="3417"/>
      <c r="K2" s="3417"/>
      <c r="L2" s="3417"/>
      <c r="M2" s="3417"/>
      <c r="N2" s="3417"/>
      <c r="O2" s="3417"/>
      <c r="P2" s="3417"/>
      <c r="Q2" s="3417"/>
      <c r="R2" s="3417"/>
      <c r="S2" s="3417"/>
      <c r="T2" s="3417"/>
      <c r="U2" s="3417"/>
      <c r="V2" s="3417"/>
      <c r="W2" s="3417"/>
      <c r="X2" s="3417"/>
      <c r="Y2" s="3417"/>
      <c r="Z2" s="3417"/>
      <c r="AA2" s="3417"/>
      <c r="AB2" s="3417"/>
      <c r="AC2" s="3417"/>
      <c r="AD2" s="3417"/>
      <c r="AE2" s="3417"/>
      <c r="AF2" s="3417"/>
      <c r="AG2" s="3417"/>
      <c r="AH2" s="3417"/>
      <c r="AI2" s="3417"/>
      <c r="AJ2" s="3417"/>
    </row>
    <row r="3" spans="1:36" s="845" customFormat="1" ht="12" customHeight="1">
      <c r="A3" s="114"/>
      <c r="B3" s="114"/>
      <c r="C3" s="844"/>
      <c r="D3" s="114"/>
      <c r="E3" s="114"/>
      <c r="F3" s="114"/>
      <c r="G3" s="114"/>
      <c r="H3" s="114"/>
      <c r="I3" s="114"/>
      <c r="J3" s="114"/>
      <c r="K3" s="114"/>
      <c r="L3" s="114"/>
      <c r="M3" s="114"/>
      <c r="N3" s="114" t="s">
        <v>1846</v>
      </c>
      <c r="O3" s="114"/>
      <c r="P3" s="114"/>
      <c r="Q3" s="114"/>
      <c r="R3" s="114"/>
      <c r="S3" s="114"/>
      <c r="T3" s="114"/>
      <c r="U3" s="114"/>
      <c r="V3" s="114"/>
      <c r="W3" s="114"/>
      <c r="X3" s="114"/>
      <c r="Y3" s="114"/>
      <c r="Z3" s="114"/>
      <c r="AA3" s="114"/>
      <c r="AB3" s="114"/>
      <c r="AC3" s="114"/>
      <c r="AD3" s="114"/>
      <c r="AE3" s="114"/>
      <c r="AF3" s="114"/>
      <c r="AG3" s="114"/>
      <c r="AH3" s="114"/>
      <c r="AI3" s="114"/>
      <c r="AJ3" s="114"/>
    </row>
    <row r="4" spans="1:36" ht="15.75" customHeight="1">
      <c r="A4" s="846"/>
      <c r="B4" s="846"/>
      <c r="C4" s="847"/>
      <c r="D4" s="848"/>
      <c r="E4" s="849"/>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t="s">
        <v>13</v>
      </c>
    </row>
    <row r="5" spans="1:36" s="850" customFormat="1" ht="21.75" customHeight="1">
      <c r="A5" s="3418" t="s">
        <v>2210</v>
      </c>
      <c r="B5" s="3418" t="s">
        <v>132</v>
      </c>
      <c r="C5" s="3418" t="s">
        <v>15</v>
      </c>
      <c r="D5" s="3418" t="s">
        <v>16</v>
      </c>
      <c r="E5" s="3421" t="s">
        <v>2211</v>
      </c>
      <c r="F5" s="3418" t="s">
        <v>2212</v>
      </c>
      <c r="G5" s="3418" t="s">
        <v>18</v>
      </c>
      <c r="H5" s="3418" t="s">
        <v>2171</v>
      </c>
      <c r="I5" s="3424" t="s">
        <v>2213</v>
      </c>
      <c r="J5" s="3425"/>
      <c r="K5" s="3424" t="s">
        <v>21</v>
      </c>
      <c r="L5" s="3418" t="s">
        <v>340</v>
      </c>
      <c r="M5" s="3429" t="s">
        <v>23</v>
      </c>
      <c r="N5" s="3429"/>
      <c r="O5" s="3430"/>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s="850" customFormat="1" ht="34.5" customHeight="1">
      <c r="A6" s="3419"/>
      <c r="B6" s="3419"/>
      <c r="C6" s="3419"/>
      <c r="D6" s="3419"/>
      <c r="E6" s="3422"/>
      <c r="F6" s="3419"/>
      <c r="G6" s="3419"/>
      <c r="H6" s="3419"/>
      <c r="I6" s="3426"/>
      <c r="J6" s="3427"/>
      <c r="K6" s="3428"/>
      <c r="L6" s="3419"/>
      <c r="M6" s="3431"/>
      <c r="N6" s="3431"/>
      <c r="O6" s="3432"/>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s="852" customFormat="1" ht="21.75" customHeight="1">
      <c r="A7" s="3420"/>
      <c r="B7" s="3420"/>
      <c r="C7" s="3420"/>
      <c r="D7" s="3420"/>
      <c r="E7" s="3423"/>
      <c r="F7" s="3420"/>
      <c r="G7" s="3420"/>
      <c r="H7" s="3420"/>
      <c r="I7" s="851" t="s">
        <v>2</v>
      </c>
      <c r="J7" s="118" t="s">
        <v>25</v>
      </c>
      <c r="K7" s="3426"/>
      <c r="L7" s="3420"/>
      <c r="M7" s="115" t="s">
        <v>4</v>
      </c>
      <c r="N7" s="1" t="s">
        <v>5</v>
      </c>
      <c r="O7" s="1"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s="852" customFormat="1" ht="15.75" customHeight="1">
      <c r="A8" s="853">
        <v>1</v>
      </c>
      <c r="B8" s="854">
        <v>2</v>
      </c>
      <c r="C8" s="853">
        <v>3</v>
      </c>
      <c r="D8" s="855">
        <v>4</v>
      </c>
      <c r="E8" s="855">
        <v>5</v>
      </c>
      <c r="F8" s="856">
        <v>6</v>
      </c>
      <c r="G8" s="855">
        <v>7</v>
      </c>
      <c r="H8" s="854">
        <v>8</v>
      </c>
      <c r="I8" s="853">
        <v>9</v>
      </c>
      <c r="J8" s="855">
        <v>10</v>
      </c>
      <c r="K8" s="853">
        <v>11</v>
      </c>
      <c r="L8" s="853">
        <v>12</v>
      </c>
      <c r="M8" s="853">
        <v>13</v>
      </c>
      <c r="N8" s="853">
        <v>14</v>
      </c>
      <c r="O8" s="853">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852" customFormat="1" ht="15.75">
      <c r="A9" s="857"/>
      <c r="B9" s="857"/>
      <c r="C9" s="858"/>
      <c r="D9" s="857"/>
      <c r="E9" s="857"/>
      <c r="F9" s="857"/>
      <c r="G9" s="857"/>
      <c r="H9" s="857"/>
      <c r="I9" s="857"/>
      <c r="J9" s="857"/>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7"/>
    </row>
    <row r="10" spans="1:36" s="852" customFormat="1" ht="15.75">
      <c r="A10" s="859"/>
      <c r="B10" s="859"/>
      <c r="C10" s="860" t="s">
        <v>2214</v>
      </c>
      <c r="D10" s="861"/>
      <c r="E10" s="861"/>
      <c r="F10" s="861"/>
      <c r="G10" s="861"/>
      <c r="H10" s="861"/>
      <c r="I10" s="861"/>
      <c r="J10" s="861"/>
      <c r="K10" s="861"/>
      <c r="L10" s="861"/>
      <c r="M10" s="861"/>
      <c r="N10" s="861"/>
      <c r="O10" s="107"/>
      <c r="P10" s="107"/>
      <c r="Q10" s="107"/>
      <c r="R10" s="107"/>
      <c r="S10" s="107"/>
      <c r="T10" s="107"/>
      <c r="U10" s="107"/>
      <c r="V10" s="107"/>
      <c r="W10" s="107"/>
      <c r="X10" s="107"/>
      <c r="Y10" s="107"/>
      <c r="Z10" s="107"/>
      <c r="AA10" s="107"/>
      <c r="AB10" s="107"/>
      <c r="AC10" s="107"/>
      <c r="AD10" s="107"/>
      <c r="AE10" s="107"/>
      <c r="AF10" s="107"/>
      <c r="AG10" s="107"/>
      <c r="AH10" s="107"/>
      <c r="AI10" s="107"/>
      <c r="AJ10" s="107"/>
    </row>
    <row r="11" spans="1:36" s="852" customFormat="1" ht="15.75">
      <c r="A11" s="859"/>
      <c r="B11" s="859"/>
      <c r="C11" s="860" t="s">
        <v>26</v>
      </c>
      <c r="D11" s="862"/>
      <c r="E11" s="863"/>
      <c r="F11" s="864"/>
      <c r="G11" s="865"/>
      <c r="H11" s="865"/>
      <c r="I11" s="865"/>
      <c r="J11" s="865"/>
      <c r="K11" s="865"/>
      <c r="L11" s="865"/>
      <c r="M11" s="865"/>
      <c r="N11" s="865"/>
      <c r="O11" s="102"/>
      <c r="P11" s="102"/>
      <c r="Q11" s="102"/>
      <c r="R11" s="102"/>
      <c r="S11" s="102"/>
      <c r="T11" s="102"/>
      <c r="U11" s="102"/>
      <c r="V11" s="102"/>
      <c r="W11" s="102"/>
      <c r="X11" s="102"/>
      <c r="Y11" s="102"/>
      <c r="Z11" s="102"/>
      <c r="AA11" s="102"/>
      <c r="AB11" s="102"/>
      <c r="AC11" s="102"/>
      <c r="AD11" s="102"/>
      <c r="AE11" s="102"/>
      <c r="AF11" s="102"/>
      <c r="AG11" s="102"/>
      <c r="AH11" s="102"/>
      <c r="AI11" s="102"/>
      <c r="AJ11" s="102"/>
    </row>
    <row r="12" spans="1:36" s="852" customFormat="1" ht="15.75">
      <c r="A12" s="859"/>
      <c r="B12" s="859"/>
      <c r="C12" s="866"/>
      <c r="D12" s="862"/>
      <c r="E12" s="863"/>
      <c r="F12" s="864"/>
      <c r="G12" s="865"/>
      <c r="H12" s="865"/>
      <c r="I12" s="865"/>
      <c r="J12" s="865"/>
      <c r="K12" s="865"/>
      <c r="L12" s="865"/>
      <c r="M12" s="865"/>
      <c r="N12" s="865"/>
      <c r="O12" s="102"/>
      <c r="P12" s="102"/>
      <c r="Q12" s="102"/>
      <c r="R12" s="102"/>
      <c r="S12" s="102"/>
      <c r="T12" s="102"/>
      <c r="U12" s="102"/>
      <c r="V12" s="102"/>
      <c r="W12" s="102"/>
      <c r="X12" s="102"/>
      <c r="Y12" s="102"/>
      <c r="Z12" s="102"/>
      <c r="AA12" s="102"/>
      <c r="AB12" s="102"/>
      <c r="AC12" s="102"/>
      <c r="AD12" s="102"/>
      <c r="AE12" s="102"/>
      <c r="AF12" s="102"/>
      <c r="AG12" s="102"/>
      <c r="AH12" s="102"/>
      <c r="AI12" s="102"/>
      <c r="AJ12" s="102"/>
    </row>
    <row r="13" spans="1:36" s="852" customFormat="1" ht="47.25">
      <c r="A13" s="139">
        <v>954</v>
      </c>
      <c r="B13" s="867" t="s">
        <v>2215</v>
      </c>
      <c r="C13" s="868" t="s">
        <v>2216</v>
      </c>
      <c r="D13" s="869" t="s">
        <v>51</v>
      </c>
      <c r="E13" s="869" t="s">
        <v>2217</v>
      </c>
      <c r="F13" s="870" t="s">
        <v>30</v>
      </c>
      <c r="G13" s="871">
        <v>634.84299999999996</v>
      </c>
      <c r="H13" s="871">
        <v>174.995</v>
      </c>
      <c r="I13" s="871">
        <v>100</v>
      </c>
      <c r="J13" s="871">
        <v>0</v>
      </c>
      <c r="K13" s="871">
        <v>274.995</v>
      </c>
      <c r="L13" s="871">
        <v>359.84799999999996</v>
      </c>
      <c r="M13" s="871">
        <v>150</v>
      </c>
      <c r="N13" s="871">
        <v>0</v>
      </c>
      <c r="O13" s="872">
        <v>150</v>
      </c>
      <c r="P13" s="872"/>
      <c r="Q13" s="872"/>
      <c r="R13" s="872"/>
      <c r="S13" s="872"/>
      <c r="T13" s="872"/>
      <c r="U13" s="872"/>
      <c r="V13" s="872"/>
      <c r="W13" s="872"/>
      <c r="X13" s="2843">
        <v>150</v>
      </c>
      <c r="Y13" s="2843">
        <v>0</v>
      </c>
      <c r="Z13" s="2108">
        <v>150</v>
      </c>
      <c r="AA13" s="2844"/>
      <c r="AB13" s="2844"/>
      <c r="AC13" s="2108">
        <v>0</v>
      </c>
      <c r="AD13" s="2108"/>
      <c r="AE13" s="2844"/>
      <c r="AF13" s="2844">
        <v>0</v>
      </c>
      <c r="AG13" s="2108">
        <v>0</v>
      </c>
      <c r="AH13" s="681" t="s">
        <v>42</v>
      </c>
      <c r="AI13" s="872"/>
      <c r="AJ13" s="872">
        <v>0</v>
      </c>
    </row>
    <row r="14" spans="1:36" s="852" customFormat="1" ht="94.5">
      <c r="A14" s="139">
        <v>955</v>
      </c>
      <c r="B14" s="867" t="s">
        <v>2218</v>
      </c>
      <c r="C14" s="868" t="s">
        <v>2219</v>
      </c>
      <c r="D14" s="869" t="s">
        <v>51</v>
      </c>
      <c r="E14" s="869" t="s">
        <v>2220</v>
      </c>
      <c r="F14" s="870" t="s">
        <v>30</v>
      </c>
      <c r="G14" s="871">
        <v>417.80799999999999</v>
      </c>
      <c r="H14" s="871">
        <v>51.768999999999998</v>
      </c>
      <c r="I14" s="871">
        <v>37.5</v>
      </c>
      <c r="J14" s="871">
        <v>0</v>
      </c>
      <c r="K14" s="871">
        <v>89.269000000000005</v>
      </c>
      <c r="L14" s="871">
        <v>328.53899999999999</v>
      </c>
      <c r="M14" s="871">
        <v>85.465000000000003</v>
      </c>
      <c r="N14" s="871">
        <v>0</v>
      </c>
      <c r="O14" s="872">
        <v>85.465000000000003</v>
      </c>
      <c r="P14" s="872"/>
      <c r="Q14" s="872"/>
      <c r="R14" s="872"/>
      <c r="S14" s="872"/>
      <c r="T14" s="872"/>
      <c r="U14" s="872"/>
      <c r="V14" s="872"/>
      <c r="W14" s="872"/>
      <c r="X14" s="2843">
        <v>85.465000000000003</v>
      </c>
      <c r="Y14" s="2843">
        <v>0</v>
      </c>
      <c r="Z14" s="2108">
        <v>85.465000000000003</v>
      </c>
      <c r="AA14" s="2844">
        <v>21.152999999999999</v>
      </c>
      <c r="AB14" s="2844"/>
      <c r="AC14" s="2108">
        <v>21.152999999999999</v>
      </c>
      <c r="AD14" s="2108">
        <v>0.2137</v>
      </c>
      <c r="AE14" s="2844"/>
      <c r="AF14" s="2844">
        <v>0</v>
      </c>
      <c r="AG14" s="2108">
        <v>0</v>
      </c>
      <c r="AH14" s="872"/>
      <c r="AI14" s="872" t="s">
        <v>9941</v>
      </c>
      <c r="AJ14" s="872">
        <v>0</v>
      </c>
    </row>
    <row r="15" spans="1:36" s="852" customFormat="1" ht="47.25">
      <c r="A15" s="139">
        <v>956</v>
      </c>
      <c r="B15" s="867" t="s">
        <v>2221</v>
      </c>
      <c r="C15" s="873" t="s">
        <v>2222</v>
      </c>
      <c r="D15" s="95" t="s">
        <v>88</v>
      </c>
      <c r="E15" s="95" t="s">
        <v>1041</v>
      </c>
      <c r="F15" s="870" t="s">
        <v>47</v>
      </c>
      <c r="G15" s="871">
        <v>185.458</v>
      </c>
      <c r="H15" s="871">
        <v>0</v>
      </c>
      <c r="I15" s="871">
        <v>0</v>
      </c>
      <c r="J15" s="871">
        <v>0</v>
      </c>
      <c r="K15" s="871">
        <v>0</v>
      </c>
      <c r="L15" s="871">
        <v>185.458</v>
      </c>
      <c r="M15" s="871">
        <v>50</v>
      </c>
      <c r="N15" s="871">
        <v>0</v>
      </c>
      <c r="O15" s="872">
        <v>50</v>
      </c>
      <c r="P15" s="872"/>
      <c r="Q15" s="872"/>
      <c r="R15" s="872"/>
      <c r="S15" s="872"/>
      <c r="T15" s="872"/>
      <c r="U15" s="872"/>
      <c r="V15" s="872"/>
      <c r="W15" s="872"/>
      <c r="X15" s="2843">
        <v>50</v>
      </c>
      <c r="Y15" s="2843">
        <v>0</v>
      </c>
      <c r="Z15" s="2108">
        <v>50</v>
      </c>
      <c r="AA15" s="2844">
        <v>12.375</v>
      </c>
      <c r="AB15" s="2844"/>
      <c r="AC15" s="2108">
        <v>12.375</v>
      </c>
      <c r="AD15" s="2108">
        <v>0.125</v>
      </c>
      <c r="AE15" s="2844"/>
      <c r="AF15" s="2844">
        <v>0</v>
      </c>
      <c r="AG15" s="2108">
        <v>0</v>
      </c>
      <c r="AH15" s="681"/>
      <c r="AI15" s="872" t="s">
        <v>10087</v>
      </c>
      <c r="AJ15" s="872">
        <v>0</v>
      </c>
    </row>
    <row r="16" spans="1:36" s="852" customFormat="1" ht="141.75" customHeight="1">
      <c r="A16" s="139">
        <v>957</v>
      </c>
      <c r="B16" s="116" t="s">
        <v>2223</v>
      </c>
      <c r="C16" s="873" t="s">
        <v>2224</v>
      </c>
      <c r="D16" s="95" t="s">
        <v>59</v>
      </c>
      <c r="E16" s="95" t="s">
        <v>2225</v>
      </c>
      <c r="F16" s="870" t="s">
        <v>30</v>
      </c>
      <c r="G16" s="871">
        <v>59.534999999999997</v>
      </c>
      <c r="H16" s="871">
        <v>0</v>
      </c>
      <c r="I16" s="871">
        <v>0</v>
      </c>
      <c r="J16" s="871">
        <v>0</v>
      </c>
      <c r="K16" s="871">
        <v>0</v>
      </c>
      <c r="L16" s="871">
        <v>59.534999999999997</v>
      </c>
      <c r="M16" s="871">
        <v>0</v>
      </c>
      <c r="N16" s="871">
        <v>59.534999999999997</v>
      </c>
      <c r="O16" s="872">
        <v>59.534999999999997</v>
      </c>
      <c r="P16" s="872"/>
      <c r="Q16" s="872"/>
      <c r="R16" s="872"/>
      <c r="S16" s="872"/>
      <c r="T16" s="872"/>
      <c r="U16" s="872"/>
      <c r="V16" s="872"/>
      <c r="W16" s="872"/>
      <c r="X16" s="2843">
        <v>0</v>
      </c>
      <c r="Y16" s="2843">
        <v>59.534999999999997</v>
      </c>
      <c r="Z16" s="2108">
        <v>59.534999999999997</v>
      </c>
      <c r="AA16" s="2844"/>
      <c r="AB16" s="2844"/>
      <c r="AC16" s="2108">
        <v>0</v>
      </c>
      <c r="AD16" s="2108"/>
      <c r="AE16" s="2844"/>
      <c r="AF16" s="2844">
        <v>0</v>
      </c>
      <c r="AG16" s="2108">
        <v>0</v>
      </c>
      <c r="AH16" s="681" t="s">
        <v>42</v>
      </c>
      <c r="AI16" s="872"/>
      <c r="AJ16" s="872">
        <v>0</v>
      </c>
    </row>
    <row r="17" spans="1:36" s="852" customFormat="1" ht="15.75">
      <c r="A17" s="112"/>
      <c r="B17" s="112"/>
      <c r="C17" s="868"/>
      <c r="D17" s="869"/>
      <c r="E17" s="869"/>
      <c r="F17" s="874"/>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row>
    <row r="18" spans="1:36" s="852" customFormat="1" ht="26.25" customHeight="1">
      <c r="A18" s="112"/>
      <c r="B18" s="112"/>
      <c r="C18" s="875" t="s">
        <v>2226</v>
      </c>
      <c r="D18" s="876"/>
      <c r="E18" s="877"/>
      <c r="F18" s="878"/>
      <c r="G18" s="879">
        <v>1297.644</v>
      </c>
      <c r="H18" s="879">
        <v>226.76400000000001</v>
      </c>
      <c r="I18" s="879">
        <v>137.5</v>
      </c>
      <c r="J18" s="879">
        <v>0</v>
      </c>
      <c r="K18" s="879">
        <v>364.26400000000001</v>
      </c>
      <c r="L18" s="879">
        <v>933.37999999999988</v>
      </c>
      <c r="M18" s="879">
        <v>285.46500000000003</v>
      </c>
      <c r="N18" s="879">
        <v>59.534999999999997</v>
      </c>
      <c r="O18" s="879">
        <v>345</v>
      </c>
      <c r="P18" s="879">
        <v>0</v>
      </c>
      <c r="Q18" s="879">
        <v>0</v>
      </c>
      <c r="R18" s="879">
        <v>0</v>
      </c>
      <c r="S18" s="879">
        <v>0</v>
      </c>
      <c r="T18" s="879">
        <v>0</v>
      </c>
      <c r="U18" s="879">
        <v>0</v>
      </c>
      <c r="V18" s="879">
        <v>0</v>
      </c>
      <c r="W18" s="879">
        <v>0</v>
      </c>
      <c r="X18" s="879">
        <v>285.46500000000003</v>
      </c>
      <c r="Y18" s="879">
        <v>59.534999999999997</v>
      </c>
      <c r="Z18" s="879">
        <v>345</v>
      </c>
      <c r="AA18" s="879">
        <v>33.527999999999999</v>
      </c>
      <c r="AB18" s="879">
        <v>0</v>
      </c>
      <c r="AC18" s="879">
        <v>33.527999999999999</v>
      </c>
      <c r="AD18" s="879">
        <v>0.3387</v>
      </c>
      <c r="AE18" s="879">
        <v>0</v>
      </c>
      <c r="AF18" s="879">
        <v>0</v>
      </c>
      <c r="AG18" s="879">
        <v>0</v>
      </c>
      <c r="AH18" s="879"/>
      <c r="AI18" s="879"/>
      <c r="AJ18" s="879">
        <v>0</v>
      </c>
    </row>
    <row r="19" spans="1:36" ht="15.75">
      <c r="A19" s="863"/>
      <c r="B19" s="863"/>
      <c r="C19" s="858"/>
      <c r="D19" s="857"/>
      <c r="E19" s="857"/>
      <c r="F19" s="857"/>
      <c r="G19" s="857"/>
      <c r="H19" s="857"/>
      <c r="I19" s="85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row>
    <row r="20" spans="1:36" ht="15.75">
      <c r="A20" s="863"/>
      <c r="B20" s="863"/>
      <c r="C20" s="880"/>
      <c r="D20" s="863"/>
      <c r="E20" s="863"/>
      <c r="F20" s="863"/>
      <c r="G20" s="862"/>
      <c r="H20" s="862"/>
      <c r="I20" s="862"/>
      <c r="J20" s="862"/>
      <c r="K20" s="862"/>
      <c r="L20" s="862"/>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row>
    <row r="21" spans="1:36" ht="15.75">
      <c r="A21" s="863"/>
      <c r="B21" s="863"/>
      <c r="C21" s="880"/>
      <c r="D21" s="863"/>
      <c r="E21" s="863"/>
      <c r="F21" s="863"/>
      <c r="G21" s="862"/>
      <c r="H21" s="862"/>
      <c r="I21" s="862"/>
      <c r="J21" s="862"/>
      <c r="K21" s="862"/>
      <c r="L21" s="862"/>
      <c r="M21" s="862"/>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row>
    <row r="22" spans="1:36" ht="15.75">
      <c r="A22" s="863"/>
      <c r="B22" s="863"/>
      <c r="C22" s="880"/>
      <c r="D22" s="863"/>
      <c r="E22" s="863"/>
      <c r="F22" s="863"/>
      <c r="G22" s="862"/>
      <c r="H22" s="862"/>
      <c r="I22" s="862"/>
      <c r="J22" s="862"/>
      <c r="K22" s="862"/>
      <c r="L22" s="862"/>
      <c r="M22" s="862"/>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row>
    <row r="23" spans="1:36" ht="15.75">
      <c r="A23" s="863"/>
      <c r="B23" s="863"/>
      <c r="C23" s="880"/>
      <c r="D23" s="863"/>
      <c r="E23" s="863"/>
      <c r="F23" s="863"/>
      <c r="G23" s="862"/>
      <c r="H23" s="862"/>
      <c r="I23" s="862"/>
      <c r="J23" s="862"/>
      <c r="K23" s="862"/>
      <c r="L23" s="862"/>
      <c r="M23" s="862"/>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row>
    <row r="24" spans="1:36" ht="15.75">
      <c r="A24" s="863"/>
      <c r="B24" s="863"/>
      <c r="C24" s="880"/>
      <c r="D24" s="863"/>
      <c r="E24" s="863"/>
      <c r="F24" s="863"/>
      <c r="G24" s="862"/>
      <c r="H24" s="862"/>
      <c r="I24" s="862"/>
      <c r="J24" s="862"/>
      <c r="K24" s="862"/>
      <c r="L24" s="862"/>
      <c r="M24" s="862"/>
      <c r="N24" s="862"/>
      <c r="O24" s="862"/>
      <c r="P24" s="862"/>
      <c r="Q24" s="862"/>
      <c r="R24" s="862"/>
      <c r="S24" s="862"/>
      <c r="T24" s="862"/>
      <c r="U24" s="862"/>
      <c r="V24" s="862"/>
      <c r="W24" s="862"/>
      <c r="X24" s="862"/>
      <c r="Y24" s="862"/>
      <c r="Z24" s="862"/>
      <c r="AA24" s="862"/>
      <c r="AB24" s="862"/>
      <c r="AC24" s="862"/>
      <c r="AD24" s="862"/>
      <c r="AE24" s="862"/>
      <c r="AF24" s="862"/>
      <c r="AG24" s="862"/>
      <c r="AH24" s="862"/>
      <c r="AI24" s="862"/>
      <c r="AJ24" s="862"/>
    </row>
    <row r="25" spans="1:36" ht="15.75">
      <c r="A25" s="863"/>
      <c r="B25" s="863"/>
      <c r="C25" s="880"/>
      <c r="D25" s="863"/>
      <c r="E25" s="863"/>
      <c r="F25" s="863"/>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row>
    <row r="26" spans="1:36" ht="15.75">
      <c r="A26" s="881"/>
      <c r="B26" s="881"/>
      <c r="C26" s="880"/>
      <c r="D26" s="863"/>
      <c r="E26" s="863"/>
      <c r="F26" s="863"/>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row>
    <row r="27" spans="1:36" ht="15.75">
      <c r="A27" s="881"/>
      <c r="B27" s="881"/>
      <c r="C27" s="882"/>
      <c r="D27" s="881"/>
      <c r="E27" s="881"/>
      <c r="F27" s="883"/>
      <c r="G27" s="884"/>
      <c r="H27" s="884"/>
      <c r="I27" s="884"/>
      <c r="J27" s="884"/>
      <c r="K27" s="884"/>
      <c r="L27" s="884"/>
      <c r="M27" s="884"/>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row>
    <row r="28" spans="1:36" ht="15.75">
      <c r="A28" s="881"/>
      <c r="B28" s="881"/>
      <c r="C28" s="882"/>
      <c r="D28" s="881"/>
      <c r="E28" s="881"/>
      <c r="F28" s="883"/>
      <c r="G28" s="884"/>
      <c r="H28" s="884"/>
      <c r="I28" s="884"/>
      <c r="J28" s="884"/>
      <c r="K28" s="884"/>
      <c r="L28" s="884"/>
      <c r="M28" s="884"/>
      <c r="N28" s="884" t="s">
        <v>1846</v>
      </c>
      <c r="O28" s="884"/>
      <c r="P28" s="884"/>
      <c r="Q28" s="884"/>
      <c r="R28" s="884"/>
      <c r="S28" s="884"/>
      <c r="T28" s="884"/>
      <c r="U28" s="884"/>
      <c r="V28" s="884"/>
      <c r="W28" s="884"/>
      <c r="X28" s="884"/>
      <c r="Y28" s="884"/>
      <c r="Z28" s="884"/>
      <c r="AA28" s="884"/>
      <c r="AB28" s="884"/>
      <c r="AC28" s="884"/>
      <c r="AD28" s="884"/>
      <c r="AE28" s="884"/>
      <c r="AF28" s="884"/>
      <c r="AG28" s="884"/>
      <c r="AH28" s="884"/>
      <c r="AI28" s="884"/>
      <c r="AJ28" s="884"/>
    </row>
    <row r="29" spans="1:36" ht="15.75">
      <c r="A29" s="881"/>
      <c r="B29" s="881"/>
      <c r="C29" s="882"/>
      <c r="D29" s="881"/>
      <c r="E29" s="881"/>
      <c r="F29" s="883"/>
      <c r="G29" s="884"/>
      <c r="H29" s="884"/>
      <c r="I29" s="884"/>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row>
    <row r="30" spans="1:36" ht="15.75">
      <c r="A30" s="885"/>
      <c r="B30" s="886"/>
      <c r="C30" s="882"/>
      <c r="D30" s="881"/>
      <c r="E30" s="881"/>
      <c r="F30" s="883"/>
      <c r="G30" s="884"/>
      <c r="H30" s="884"/>
      <c r="I30" s="884"/>
      <c r="J30" s="884"/>
      <c r="K30" s="884"/>
      <c r="L30" s="884"/>
      <c r="M30" s="884"/>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row>
    <row r="31" spans="1:36">
      <c r="A31" s="885"/>
      <c r="B31" s="886"/>
      <c r="C31" s="887"/>
      <c r="D31" s="885"/>
      <c r="E31" s="885"/>
      <c r="F31" s="888"/>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889"/>
      <c r="AH31" s="889"/>
      <c r="AI31" s="889"/>
      <c r="AJ31" s="889"/>
    </row>
    <row r="32" spans="1:36">
      <c r="A32" s="885"/>
      <c r="B32" s="886"/>
      <c r="C32" s="887"/>
      <c r="D32" s="885"/>
      <c r="E32" s="885"/>
      <c r="F32" s="888"/>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889"/>
      <c r="AH32" s="889"/>
      <c r="AI32" s="889"/>
      <c r="AJ32" s="889"/>
    </row>
    <row r="33" spans="1:36">
      <c r="A33" s="885"/>
      <c r="B33" s="886"/>
      <c r="C33" s="887"/>
      <c r="D33" s="885"/>
      <c r="E33" s="885"/>
      <c r="F33" s="888"/>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889"/>
      <c r="AH33" s="889"/>
      <c r="AI33" s="889"/>
      <c r="AJ33" s="889"/>
    </row>
    <row r="34" spans="1:36">
      <c r="A34" s="885"/>
      <c r="B34" s="886"/>
      <c r="C34" s="887"/>
      <c r="D34" s="885"/>
      <c r="E34" s="885"/>
      <c r="F34" s="888"/>
      <c r="G34" s="889"/>
      <c r="H34" s="889"/>
      <c r="I34" s="889" t="s">
        <v>1846</v>
      </c>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89"/>
      <c r="AG34" s="889"/>
      <c r="AH34" s="889"/>
      <c r="AI34" s="889"/>
      <c r="AJ34" s="889"/>
    </row>
    <row r="35" spans="1:36">
      <c r="A35" s="885"/>
      <c r="B35" s="886"/>
      <c r="C35" s="887"/>
      <c r="D35" s="885"/>
      <c r="E35" s="885"/>
      <c r="F35" s="888"/>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G35" s="889"/>
      <c r="AH35" s="889"/>
      <c r="AI35" s="889"/>
      <c r="AJ35" s="889"/>
    </row>
    <row r="36" spans="1:36">
      <c r="A36" s="885"/>
      <c r="B36" s="886"/>
      <c r="C36" s="887"/>
      <c r="D36" s="885"/>
      <c r="E36" s="885"/>
      <c r="F36" s="888"/>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G36" s="889"/>
      <c r="AH36" s="889"/>
      <c r="AI36" s="889"/>
      <c r="AJ36" s="889"/>
    </row>
    <row r="37" spans="1:36">
      <c r="A37" s="885"/>
      <c r="B37" s="886"/>
      <c r="C37" s="887"/>
      <c r="D37" s="885"/>
      <c r="E37" s="885"/>
      <c r="F37" s="888"/>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G37" s="889"/>
      <c r="AH37" s="889"/>
      <c r="AI37" s="889"/>
      <c r="AJ37" s="889"/>
    </row>
    <row r="38" spans="1:36">
      <c r="A38" s="885"/>
      <c r="B38" s="886"/>
      <c r="C38" s="887"/>
      <c r="D38" s="885"/>
      <c r="E38" s="885"/>
      <c r="F38" s="888"/>
      <c r="G38" s="889"/>
      <c r="H38" s="889"/>
      <c r="I38" s="889"/>
      <c r="J38" s="889"/>
      <c r="K38" s="889"/>
      <c r="L38" s="889"/>
      <c r="M38" s="889"/>
      <c r="N38" s="889"/>
      <c r="O38" s="889"/>
      <c r="P38" s="889"/>
      <c r="Q38" s="889"/>
      <c r="R38" s="889"/>
      <c r="S38" s="889"/>
      <c r="T38" s="889"/>
      <c r="U38" s="889"/>
      <c r="V38" s="889"/>
      <c r="W38" s="889"/>
      <c r="X38" s="889"/>
      <c r="Y38" s="889"/>
      <c r="Z38" s="889"/>
      <c r="AA38" s="889"/>
      <c r="AB38" s="889"/>
      <c r="AC38" s="889"/>
      <c r="AD38" s="889"/>
      <c r="AE38" s="889"/>
      <c r="AF38" s="889"/>
      <c r="AG38" s="889"/>
      <c r="AH38" s="889"/>
      <c r="AI38" s="889"/>
      <c r="AJ38" s="889"/>
    </row>
    <row r="39" spans="1:36">
      <c r="A39" s="885"/>
      <c r="B39" s="886"/>
      <c r="C39" s="887"/>
      <c r="D39" s="885"/>
      <c r="E39" s="885"/>
      <c r="F39" s="888"/>
      <c r="G39" s="889"/>
      <c r="H39" s="889"/>
      <c r="I39" s="889"/>
      <c r="J39" s="889"/>
      <c r="K39" s="889"/>
      <c r="L39" s="889"/>
      <c r="M39" s="889"/>
      <c r="N39" s="889"/>
      <c r="O39" s="889"/>
      <c r="P39" s="889"/>
      <c r="Q39" s="889"/>
      <c r="R39" s="889"/>
      <c r="S39" s="889"/>
      <c r="T39" s="889"/>
      <c r="U39" s="889"/>
      <c r="V39" s="889"/>
      <c r="W39" s="889"/>
      <c r="X39" s="889"/>
      <c r="Y39" s="889"/>
      <c r="Z39" s="889"/>
      <c r="AA39" s="889"/>
      <c r="AB39" s="889"/>
      <c r="AC39" s="889"/>
      <c r="AD39" s="889"/>
      <c r="AE39" s="889"/>
      <c r="AF39" s="889"/>
      <c r="AG39" s="889"/>
      <c r="AH39" s="889"/>
      <c r="AI39" s="889"/>
      <c r="AJ39" s="889"/>
    </row>
    <row r="40" spans="1:36">
      <c r="A40" s="885"/>
      <c r="B40" s="886"/>
      <c r="C40" s="887"/>
      <c r="D40" s="885"/>
      <c r="E40" s="885"/>
      <c r="F40" s="888"/>
      <c r="G40" s="889"/>
      <c r="H40" s="889"/>
      <c r="I40" s="889"/>
      <c r="J40" s="889"/>
      <c r="K40" s="889"/>
      <c r="L40" s="889"/>
      <c r="M40" s="889"/>
      <c r="N40" s="889"/>
      <c r="O40" s="889"/>
      <c r="P40" s="889"/>
      <c r="Q40" s="889"/>
      <c r="R40" s="889"/>
      <c r="S40" s="889"/>
      <c r="T40" s="889"/>
      <c r="U40" s="889"/>
      <c r="V40" s="889"/>
      <c r="W40" s="889"/>
      <c r="X40" s="889"/>
      <c r="Y40" s="889"/>
      <c r="Z40" s="889"/>
      <c r="AA40" s="889"/>
      <c r="AB40" s="889"/>
      <c r="AC40" s="889"/>
      <c r="AD40" s="889"/>
      <c r="AE40" s="889"/>
      <c r="AF40" s="889"/>
      <c r="AG40" s="889"/>
      <c r="AH40" s="889"/>
      <c r="AI40" s="889"/>
      <c r="AJ40" s="889"/>
    </row>
    <row r="41" spans="1:36">
      <c r="A41" s="885"/>
      <c r="B41" s="886"/>
      <c r="C41" s="887"/>
      <c r="D41" s="885"/>
      <c r="E41" s="885"/>
      <c r="F41" s="888"/>
      <c r="G41" s="889"/>
      <c r="H41" s="889"/>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G41" s="889"/>
      <c r="AH41" s="889"/>
      <c r="AI41" s="889"/>
      <c r="AJ41" s="889"/>
    </row>
    <row r="42" spans="1:36">
      <c r="A42" s="885"/>
      <c r="B42" s="886"/>
      <c r="C42" s="887"/>
      <c r="D42" s="885"/>
      <c r="E42" s="885"/>
      <c r="F42" s="888"/>
      <c r="G42" s="889"/>
      <c r="H42" s="889"/>
      <c r="I42" s="889"/>
      <c r="J42" s="889"/>
      <c r="K42" s="889"/>
      <c r="L42" s="889"/>
      <c r="M42" s="889"/>
      <c r="N42" s="889"/>
      <c r="O42" s="889"/>
      <c r="P42" s="889"/>
      <c r="Q42" s="889"/>
      <c r="R42" s="889"/>
      <c r="S42" s="889"/>
      <c r="T42" s="889"/>
      <c r="U42" s="889"/>
      <c r="V42" s="889"/>
      <c r="W42" s="889"/>
      <c r="X42" s="889"/>
      <c r="Y42" s="889"/>
      <c r="Z42" s="889"/>
      <c r="AA42" s="889"/>
      <c r="AB42" s="889"/>
      <c r="AC42" s="889"/>
      <c r="AD42" s="889"/>
      <c r="AE42" s="889"/>
      <c r="AF42" s="889"/>
      <c r="AG42" s="889"/>
      <c r="AH42" s="889"/>
      <c r="AI42" s="889"/>
      <c r="AJ42" s="889"/>
    </row>
    <row r="43" spans="1:36">
      <c r="A43" s="885"/>
      <c r="B43" s="886"/>
      <c r="C43" s="887"/>
      <c r="D43" s="885"/>
      <c r="E43" s="885"/>
      <c r="F43" s="888"/>
      <c r="G43" s="889"/>
      <c r="H43" s="889"/>
      <c r="I43" s="889"/>
      <c r="J43" s="889"/>
      <c r="K43" s="889"/>
      <c r="L43" s="889"/>
      <c r="M43" s="889"/>
      <c r="N43" s="889"/>
      <c r="O43" s="889"/>
      <c r="P43" s="889"/>
      <c r="Q43" s="889"/>
      <c r="R43" s="889"/>
      <c r="S43" s="889"/>
      <c r="T43" s="889"/>
      <c r="U43" s="889"/>
      <c r="V43" s="889"/>
      <c r="W43" s="889"/>
      <c r="X43" s="889"/>
      <c r="Y43" s="889"/>
      <c r="Z43" s="889"/>
      <c r="AA43" s="889"/>
      <c r="AB43" s="889"/>
      <c r="AC43" s="889"/>
      <c r="AD43" s="889"/>
      <c r="AE43" s="889"/>
      <c r="AF43" s="889"/>
      <c r="AG43" s="889"/>
      <c r="AH43" s="889"/>
      <c r="AI43" s="889"/>
      <c r="AJ43" s="889"/>
    </row>
    <row r="44" spans="1:36">
      <c r="A44" s="885"/>
      <c r="B44" s="886"/>
      <c r="C44" s="887"/>
      <c r="D44" s="885"/>
      <c r="E44" s="885"/>
      <c r="F44" s="888"/>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row>
    <row r="45" spans="1:36">
      <c r="A45" s="885"/>
      <c r="B45" s="886"/>
      <c r="C45" s="887"/>
      <c r="D45" s="885"/>
      <c r="E45" s="885"/>
      <c r="F45" s="888"/>
      <c r="G45" s="889"/>
      <c r="H45" s="889"/>
      <c r="I45" s="889"/>
      <c r="J45" s="889"/>
      <c r="K45" s="889"/>
      <c r="L45" s="889"/>
      <c r="M45" s="889"/>
      <c r="N45" s="889"/>
      <c r="O45" s="889"/>
      <c r="P45" s="889"/>
      <c r="Q45" s="889"/>
      <c r="R45" s="889"/>
      <c r="S45" s="889"/>
      <c r="T45" s="889"/>
      <c r="U45" s="889"/>
      <c r="V45" s="889"/>
      <c r="W45" s="889"/>
      <c r="X45" s="889"/>
      <c r="Y45" s="889"/>
      <c r="Z45" s="889"/>
      <c r="AA45" s="889"/>
      <c r="AB45" s="889"/>
      <c r="AC45" s="889"/>
      <c r="AD45" s="889"/>
      <c r="AE45" s="889"/>
      <c r="AF45" s="889"/>
      <c r="AG45" s="889"/>
      <c r="AH45" s="889"/>
      <c r="AI45" s="889"/>
      <c r="AJ45" s="889"/>
    </row>
    <row r="46" spans="1:36">
      <c r="A46" s="885"/>
      <c r="B46" s="886"/>
      <c r="C46" s="887"/>
      <c r="D46" s="885"/>
      <c r="E46" s="885"/>
      <c r="F46" s="888"/>
      <c r="G46" s="889"/>
      <c r="H46" s="889"/>
      <c r="I46" s="889"/>
      <c r="J46" s="889"/>
      <c r="K46" s="889"/>
      <c r="L46" s="889"/>
      <c r="M46" s="889"/>
      <c r="N46" s="889"/>
      <c r="O46" s="889"/>
      <c r="P46" s="889"/>
      <c r="Q46" s="889"/>
      <c r="R46" s="889"/>
      <c r="S46" s="889"/>
      <c r="T46" s="889"/>
      <c r="U46" s="889"/>
      <c r="V46" s="889"/>
      <c r="W46" s="889"/>
      <c r="X46" s="889"/>
      <c r="Y46" s="889"/>
      <c r="Z46" s="889"/>
      <c r="AA46" s="889"/>
      <c r="AB46" s="889"/>
      <c r="AC46" s="889"/>
      <c r="AD46" s="889"/>
      <c r="AE46" s="889"/>
      <c r="AF46" s="889"/>
      <c r="AG46" s="889"/>
      <c r="AH46" s="889"/>
      <c r="AI46" s="889"/>
      <c r="AJ46" s="889"/>
    </row>
    <row r="47" spans="1:36">
      <c r="A47" s="885"/>
      <c r="B47" s="886"/>
      <c r="C47" s="887"/>
      <c r="D47" s="885"/>
      <c r="E47" s="885"/>
      <c r="F47" s="888"/>
      <c r="G47" s="889"/>
      <c r="H47" s="889"/>
      <c r="I47" s="889"/>
      <c r="J47" s="889"/>
      <c r="K47" s="889"/>
      <c r="L47" s="889"/>
      <c r="M47" s="889"/>
      <c r="N47" s="889"/>
      <c r="O47" s="889"/>
      <c r="P47" s="889"/>
      <c r="Q47" s="889"/>
      <c r="R47" s="889"/>
      <c r="S47" s="889"/>
      <c r="T47" s="889"/>
      <c r="U47" s="889"/>
      <c r="V47" s="889"/>
      <c r="W47" s="889"/>
      <c r="X47" s="889"/>
      <c r="Y47" s="889"/>
      <c r="Z47" s="889"/>
      <c r="AA47" s="889"/>
      <c r="AB47" s="889"/>
      <c r="AC47" s="889"/>
      <c r="AD47" s="889"/>
      <c r="AE47" s="889"/>
      <c r="AF47" s="889"/>
      <c r="AG47" s="889"/>
      <c r="AH47" s="889"/>
      <c r="AI47" s="889"/>
      <c r="AJ47" s="889"/>
    </row>
    <row r="48" spans="1:36">
      <c r="A48" s="885"/>
      <c r="B48" s="886"/>
      <c r="C48" s="887"/>
      <c r="D48" s="885"/>
      <c r="E48" s="885"/>
      <c r="F48" s="888"/>
      <c r="G48" s="889"/>
      <c r="H48" s="889"/>
      <c r="I48" s="889"/>
      <c r="J48" s="889"/>
      <c r="K48" s="889"/>
      <c r="L48" s="889"/>
      <c r="M48" s="889"/>
      <c r="N48" s="889"/>
      <c r="O48" s="889"/>
      <c r="P48" s="889"/>
      <c r="Q48" s="889"/>
      <c r="R48" s="889"/>
      <c r="S48" s="889"/>
      <c r="T48" s="889"/>
      <c r="U48" s="889"/>
      <c r="V48" s="889"/>
      <c r="W48" s="889"/>
      <c r="X48" s="889"/>
      <c r="Y48" s="889"/>
      <c r="Z48" s="889"/>
      <c r="AA48" s="889"/>
      <c r="AB48" s="889"/>
      <c r="AC48" s="889"/>
      <c r="AD48" s="889"/>
      <c r="AE48" s="889"/>
      <c r="AF48" s="889"/>
      <c r="AG48" s="889"/>
      <c r="AH48" s="889"/>
      <c r="AI48" s="889"/>
      <c r="AJ48" s="889"/>
    </row>
    <row r="49" spans="1:36">
      <c r="A49" s="885"/>
      <c r="B49" s="886"/>
      <c r="C49" s="887"/>
      <c r="D49" s="885"/>
      <c r="E49" s="885"/>
      <c r="F49" s="888"/>
      <c r="G49" s="889"/>
      <c r="H49" s="889"/>
      <c r="I49" s="889"/>
      <c r="J49" s="889"/>
      <c r="K49" s="889"/>
      <c r="L49" s="889"/>
      <c r="M49" s="889"/>
      <c r="N49" s="889"/>
      <c r="O49" s="889"/>
      <c r="P49" s="889"/>
      <c r="Q49" s="889"/>
      <c r="R49" s="889"/>
      <c r="S49" s="889"/>
      <c r="T49" s="889"/>
      <c r="U49" s="889"/>
      <c r="V49" s="889"/>
      <c r="W49" s="889"/>
      <c r="X49" s="889"/>
      <c r="Y49" s="889"/>
      <c r="Z49" s="889"/>
      <c r="AA49" s="889"/>
      <c r="AB49" s="889"/>
      <c r="AC49" s="889"/>
      <c r="AD49" s="889"/>
      <c r="AE49" s="889"/>
      <c r="AF49" s="889"/>
      <c r="AG49" s="889"/>
      <c r="AH49" s="889"/>
      <c r="AI49" s="889"/>
      <c r="AJ49" s="889"/>
    </row>
    <row r="50" spans="1:36">
      <c r="A50" s="885"/>
      <c r="B50" s="886"/>
      <c r="C50" s="887"/>
      <c r="D50" s="885"/>
      <c r="E50" s="885"/>
      <c r="F50" s="888"/>
      <c r="G50" s="889"/>
      <c r="H50" s="889"/>
      <c r="I50" s="889"/>
      <c r="J50" s="889"/>
      <c r="K50" s="889"/>
      <c r="L50" s="889"/>
      <c r="M50" s="889"/>
      <c r="N50" s="889"/>
      <c r="O50" s="889"/>
      <c r="P50" s="889"/>
      <c r="Q50" s="889"/>
      <c r="R50" s="889"/>
      <c r="S50" s="889"/>
      <c r="T50" s="889"/>
      <c r="U50" s="889"/>
      <c r="V50" s="889"/>
      <c r="W50" s="889"/>
      <c r="X50" s="889"/>
      <c r="Y50" s="889"/>
      <c r="Z50" s="889"/>
      <c r="AA50" s="889"/>
      <c r="AB50" s="889"/>
      <c r="AC50" s="889"/>
      <c r="AD50" s="889"/>
      <c r="AE50" s="889"/>
      <c r="AF50" s="889"/>
      <c r="AG50" s="889"/>
      <c r="AH50" s="889"/>
      <c r="AI50" s="889"/>
      <c r="AJ50" s="889"/>
    </row>
    <row r="51" spans="1:36">
      <c r="A51" s="885"/>
      <c r="B51" s="886"/>
      <c r="C51" s="887"/>
      <c r="D51" s="885"/>
      <c r="E51" s="885"/>
      <c r="F51" s="888"/>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89"/>
      <c r="AF51" s="889"/>
      <c r="AG51" s="889"/>
      <c r="AH51" s="889"/>
      <c r="AI51" s="889"/>
      <c r="AJ51" s="889"/>
    </row>
    <row r="52" spans="1:36">
      <c r="A52" s="885"/>
      <c r="B52" s="886"/>
      <c r="C52" s="887"/>
      <c r="D52" s="885"/>
      <c r="E52" s="885"/>
      <c r="F52" s="888"/>
      <c r="G52" s="889"/>
      <c r="H52" s="889"/>
      <c r="I52" s="889"/>
      <c r="J52" s="889"/>
      <c r="K52" s="889"/>
      <c r="L52" s="889"/>
      <c r="M52" s="889"/>
      <c r="N52" s="889"/>
      <c r="O52" s="889"/>
      <c r="P52" s="889"/>
      <c r="Q52" s="889"/>
      <c r="R52" s="889"/>
      <c r="S52" s="889"/>
      <c r="T52" s="889"/>
      <c r="U52" s="889"/>
      <c r="V52" s="889"/>
      <c r="W52" s="889"/>
      <c r="X52" s="889"/>
      <c r="Y52" s="889"/>
      <c r="Z52" s="889"/>
      <c r="AA52" s="889"/>
      <c r="AB52" s="889"/>
      <c r="AC52" s="889"/>
      <c r="AD52" s="889"/>
      <c r="AE52" s="889"/>
      <c r="AF52" s="889"/>
      <c r="AG52" s="889"/>
      <c r="AH52" s="889"/>
      <c r="AI52" s="889"/>
      <c r="AJ52" s="889"/>
    </row>
    <row r="53" spans="1:36">
      <c r="A53" s="885"/>
      <c r="B53" s="886"/>
      <c r="C53" s="887"/>
      <c r="D53" s="885"/>
      <c r="E53" s="885"/>
      <c r="F53" s="888"/>
      <c r="G53" s="889"/>
      <c r="H53" s="889"/>
      <c r="I53" s="889"/>
      <c r="J53" s="889"/>
      <c r="K53" s="889"/>
      <c r="L53" s="889"/>
      <c r="M53" s="889"/>
      <c r="N53" s="889"/>
      <c r="O53" s="889"/>
      <c r="P53" s="889"/>
      <c r="Q53" s="889"/>
      <c r="R53" s="889"/>
      <c r="S53" s="889"/>
      <c r="T53" s="889"/>
      <c r="U53" s="889"/>
      <c r="V53" s="889"/>
      <c r="W53" s="889"/>
      <c r="X53" s="889"/>
      <c r="Y53" s="889"/>
      <c r="Z53" s="889"/>
      <c r="AA53" s="889"/>
      <c r="AB53" s="889"/>
      <c r="AC53" s="889"/>
      <c r="AD53" s="889"/>
      <c r="AE53" s="889"/>
      <c r="AF53" s="889"/>
      <c r="AG53" s="889"/>
      <c r="AH53" s="889"/>
      <c r="AI53" s="889"/>
      <c r="AJ53" s="889"/>
    </row>
    <row r="54" spans="1:36">
      <c r="A54" s="885"/>
      <c r="B54" s="886"/>
      <c r="C54" s="887"/>
      <c r="D54" s="885"/>
      <c r="E54" s="885"/>
      <c r="F54" s="888"/>
      <c r="G54" s="889"/>
      <c r="H54" s="889"/>
      <c r="I54" s="889"/>
      <c r="J54" s="889"/>
      <c r="K54" s="889"/>
      <c r="L54" s="889"/>
      <c r="M54" s="889"/>
      <c r="N54" s="889"/>
      <c r="O54" s="889"/>
      <c r="P54" s="889"/>
      <c r="Q54" s="889"/>
      <c r="R54" s="889"/>
      <c r="S54" s="889"/>
      <c r="T54" s="889"/>
      <c r="U54" s="889"/>
      <c r="V54" s="889"/>
      <c r="W54" s="889"/>
      <c r="X54" s="889"/>
      <c r="Y54" s="889"/>
      <c r="Z54" s="889"/>
      <c r="AA54" s="889"/>
      <c r="AB54" s="889"/>
      <c r="AC54" s="889"/>
      <c r="AD54" s="889"/>
      <c r="AE54" s="889"/>
      <c r="AF54" s="889"/>
      <c r="AG54" s="889"/>
      <c r="AH54" s="889"/>
      <c r="AI54" s="889"/>
      <c r="AJ54" s="889"/>
    </row>
    <row r="55" spans="1:36">
      <c r="A55" s="885"/>
      <c r="B55" s="886"/>
      <c r="C55" s="887"/>
      <c r="D55" s="885"/>
      <c r="E55" s="885"/>
      <c r="F55" s="888"/>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G55" s="889"/>
      <c r="AH55" s="889"/>
      <c r="AI55" s="889"/>
      <c r="AJ55" s="889"/>
    </row>
    <row r="56" spans="1:36">
      <c r="A56" s="885"/>
      <c r="B56" s="886"/>
      <c r="C56" s="887"/>
      <c r="D56" s="885"/>
      <c r="E56" s="885"/>
      <c r="F56" s="888"/>
      <c r="G56" s="889"/>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c r="AG56" s="889"/>
      <c r="AH56" s="889"/>
      <c r="AI56" s="889"/>
      <c r="AJ56" s="889"/>
    </row>
    <row r="57" spans="1:36">
      <c r="A57" s="885"/>
      <c r="B57" s="886"/>
      <c r="C57" s="887"/>
      <c r="D57" s="885"/>
      <c r="E57" s="885"/>
      <c r="F57" s="888"/>
      <c r="G57" s="889"/>
      <c r="H57" s="889"/>
      <c r="I57" s="889"/>
      <c r="J57" s="889"/>
      <c r="K57" s="889"/>
      <c r="L57" s="889"/>
      <c r="M57" s="889"/>
      <c r="N57" s="889"/>
      <c r="O57" s="889"/>
      <c r="P57" s="889"/>
      <c r="Q57" s="889"/>
      <c r="R57" s="889"/>
      <c r="S57" s="889"/>
      <c r="T57" s="889"/>
      <c r="U57" s="889"/>
      <c r="V57" s="889"/>
      <c r="W57" s="889"/>
      <c r="X57" s="889"/>
      <c r="Y57" s="889"/>
      <c r="Z57" s="889"/>
      <c r="AA57" s="889"/>
      <c r="AB57" s="889"/>
      <c r="AC57" s="889"/>
      <c r="AD57" s="889"/>
      <c r="AE57" s="889"/>
      <c r="AF57" s="889"/>
      <c r="AG57" s="889"/>
      <c r="AH57" s="889"/>
      <c r="AI57" s="889"/>
      <c r="AJ57" s="889"/>
    </row>
    <row r="58" spans="1:36">
      <c r="A58" s="885"/>
      <c r="B58" s="886"/>
      <c r="C58" s="887"/>
      <c r="D58" s="885"/>
      <c r="E58" s="885"/>
      <c r="F58" s="888"/>
      <c r="G58" s="889"/>
      <c r="H58" s="889"/>
      <c r="I58" s="889"/>
      <c r="J58" s="889"/>
      <c r="K58" s="889"/>
      <c r="L58" s="889"/>
      <c r="M58" s="889"/>
      <c r="N58" s="889"/>
      <c r="O58" s="889"/>
      <c r="P58" s="889"/>
      <c r="Q58" s="889"/>
      <c r="R58" s="889"/>
      <c r="S58" s="889"/>
      <c r="T58" s="889"/>
      <c r="U58" s="889"/>
      <c r="V58" s="889"/>
      <c r="W58" s="889"/>
      <c r="X58" s="889"/>
      <c r="Y58" s="889"/>
      <c r="Z58" s="889"/>
      <c r="AA58" s="889"/>
      <c r="AB58" s="889"/>
      <c r="AC58" s="889"/>
      <c r="AD58" s="889"/>
      <c r="AE58" s="889"/>
      <c r="AF58" s="889"/>
      <c r="AG58" s="889"/>
      <c r="AH58" s="889"/>
      <c r="AI58" s="889"/>
      <c r="AJ58" s="889"/>
    </row>
    <row r="59" spans="1:36">
      <c r="A59" s="885"/>
      <c r="B59" s="886"/>
      <c r="C59" s="887"/>
      <c r="D59" s="885"/>
      <c r="E59" s="885"/>
      <c r="F59" s="888"/>
      <c r="G59" s="889"/>
      <c r="H59" s="889"/>
      <c r="I59" s="889"/>
      <c r="J59" s="889"/>
      <c r="K59" s="889"/>
      <c r="L59" s="889"/>
      <c r="M59" s="889"/>
      <c r="N59" s="889"/>
      <c r="O59" s="889"/>
      <c r="P59" s="889"/>
      <c r="Q59" s="889"/>
      <c r="R59" s="889"/>
      <c r="S59" s="889"/>
      <c r="T59" s="889"/>
      <c r="U59" s="889"/>
      <c r="V59" s="889"/>
      <c r="W59" s="889"/>
      <c r="X59" s="889"/>
      <c r="Y59" s="889"/>
      <c r="Z59" s="889"/>
      <c r="AA59" s="889"/>
      <c r="AB59" s="889"/>
      <c r="AC59" s="889"/>
      <c r="AD59" s="889"/>
      <c r="AE59" s="889"/>
      <c r="AF59" s="889"/>
      <c r="AG59" s="889"/>
      <c r="AH59" s="889"/>
      <c r="AI59" s="889"/>
      <c r="AJ59" s="889"/>
    </row>
    <row r="60" spans="1:36">
      <c r="A60" s="885"/>
      <c r="B60" s="886"/>
      <c r="C60" s="887"/>
      <c r="D60" s="885"/>
      <c r="E60" s="885"/>
      <c r="F60" s="888"/>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row>
    <row r="61" spans="1:36">
      <c r="A61" s="885"/>
      <c r="B61" s="886"/>
      <c r="C61" s="887"/>
      <c r="D61" s="885"/>
      <c r="E61" s="885"/>
      <c r="F61" s="888"/>
      <c r="G61" s="889"/>
      <c r="H61" s="889"/>
      <c r="I61" s="889"/>
      <c r="J61" s="889"/>
      <c r="K61" s="889"/>
      <c r="L61" s="889"/>
      <c r="M61" s="889"/>
      <c r="N61" s="889"/>
      <c r="O61" s="889"/>
      <c r="P61" s="889"/>
      <c r="Q61" s="889"/>
      <c r="R61" s="889"/>
      <c r="S61" s="889"/>
      <c r="T61" s="889"/>
      <c r="U61" s="889"/>
      <c r="V61" s="889"/>
      <c r="W61" s="889"/>
      <c r="X61" s="889"/>
      <c r="Y61" s="889"/>
      <c r="Z61" s="889"/>
      <c r="AA61" s="889"/>
      <c r="AB61" s="889"/>
      <c r="AC61" s="889"/>
      <c r="AD61" s="889"/>
      <c r="AE61" s="889"/>
      <c r="AF61" s="889"/>
      <c r="AG61" s="889"/>
      <c r="AH61" s="889"/>
      <c r="AI61" s="889"/>
      <c r="AJ61" s="889"/>
    </row>
    <row r="62" spans="1:36">
      <c r="A62" s="885"/>
      <c r="B62" s="886"/>
      <c r="C62" s="887"/>
      <c r="D62" s="885"/>
      <c r="E62" s="885"/>
      <c r="F62" s="888"/>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row>
    <row r="63" spans="1:36">
      <c r="A63" s="885"/>
      <c r="B63" s="886"/>
      <c r="C63" s="887"/>
      <c r="D63" s="885"/>
      <c r="E63" s="885"/>
      <c r="F63" s="888"/>
      <c r="G63" s="889"/>
      <c r="H63" s="889"/>
      <c r="I63" s="889"/>
      <c r="J63" s="889"/>
      <c r="K63" s="889"/>
      <c r="L63" s="889"/>
      <c r="M63" s="889"/>
      <c r="N63" s="889"/>
      <c r="O63" s="889"/>
      <c r="P63" s="889"/>
      <c r="Q63" s="889"/>
      <c r="R63" s="889"/>
      <c r="S63" s="889"/>
      <c r="T63" s="889"/>
      <c r="U63" s="889"/>
      <c r="V63" s="889"/>
      <c r="W63" s="889"/>
      <c r="X63" s="889"/>
      <c r="Y63" s="889"/>
      <c r="Z63" s="889"/>
      <c r="AA63" s="889"/>
      <c r="AB63" s="889"/>
      <c r="AC63" s="889"/>
      <c r="AD63" s="889"/>
      <c r="AE63" s="889"/>
      <c r="AF63" s="889"/>
      <c r="AG63" s="889"/>
      <c r="AH63" s="889"/>
      <c r="AI63" s="889"/>
      <c r="AJ63" s="889"/>
    </row>
    <row r="64" spans="1:36">
      <c r="A64" s="885"/>
      <c r="B64" s="886"/>
      <c r="C64" s="887"/>
      <c r="D64" s="885"/>
      <c r="E64" s="885"/>
      <c r="F64" s="888"/>
      <c r="G64" s="889"/>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c r="AG64" s="889"/>
      <c r="AH64" s="889"/>
      <c r="AI64" s="889"/>
      <c r="AJ64" s="889"/>
    </row>
    <row r="65" spans="1:36">
      <c r="A65" s="885"/>
      <c r="B65" s="886"/>
      <c r="C65" s="887"/>
      <c r="D65" s="885"/>
      <c r="E65" s="885"/>
      <c r="F65" s="888"/>
      <c r="G65" s="889"/>
      <c r="H65" s="889"/>
      <c r="I65" s="889"/>
      <c r="J65" s="889"/>
      <c r="K65" s="889"/>
      <c r="L65" s="889"/>
      <c r="M65" s="889"/>
      <c r="N65" s="889"/>
      <c r="O65" s="889"/>
      <c r="P65" s="889"/>
      <c r="Q65" s="889"/>
      <c r="R65" s="889"/>
      <c r="S65" s="889"/>
      <c r="T65" s="889"/>
      <c r="U65" s="889"/>
      <c r="V65" s="889"/>
      <c r="W65" s="889"/>
      <c r="X65" s="889"/>
      <c r="Y65" s="889"/>
      <c r="Z65" s="889"/>
      <c r="AA65" s="889"/>
      <c r="AB65" s="889"/>
      <c r="AC65" s="889"/>
      <c r="AD65" s="889"/>
      <c r="AE65" s="889"/>
      <c r="AF65" s="889"/>
      <c r="AG65" s="889"/>
      <c r="AH65" s="889"/>
      <c r="AI65" s="889"/>
      <c r="AJ65" s="889"/>
    </row>
    <row r="66" spans="1:36">
      <c r="A66" s="885"/>
      <c r="B66" s="886"/>
      <c r="C66" s="887"/>
      <c r="D66" s="885"/>
      <c r="E66" s="885"/>
      <c r="F66" s="888"/>
      <c r="G66" s="889"/>
      <c r="H66" s="889"/>
      <c r="I66" s="889"/>
      <c r="J66" s="889"/>
      <c r="K66" s="889"/>
      <c r="L66" s="889"/>
      <c r="M66" s="889"/>
      <c r="N66" s="889"/>
      <c r="O66" s="889"/>
      <c r="P66" s="889"/>
      <c r="Q66" s="889"/>
      <c r="R66" s="889"/>
      <c r="S66" s="889"/>
      <c r="T66" s="889"/>
      <c r="U66" s="889"/>
      <c r="V66" s="889"/>
      <c r="W66" s="889"/>
      <c r="X66" s="889"/>
      <c r="Y66" s="889"/>
      <c r="Z66" s="889"/>
      <c r="AA66" s="889"/>
      <c r="AB66" s="889"/>
      <c r="AC66" s="889"/>
      <c r="AD66" s="889"/>
      <c r="AE66" s="889"/>
      <c r="AF66" s="889"/>
      <c r="AG66" s="889"/>
      <c r="AH66" s="889"/>
      <c r="AI66" s="889"/>
      <c r="AJ66" s="889"/>
    </row>
    <row r="67" spans="1:36">
      <c r="A67" s="885"/>
      <c r="B67" s="886"/>
      <c r="C67" s="887"/>
      <c r="D67" s="885"/>
      <c r="E67" s="885"/>
      <c r="F67" s="888"/>
      <c r="G67" s="889"/>
      <c r="H67" s="889"/>
      <c r="I67" s="889"/>
      <c r="J67" s="889"/>
      <c r="K67" s="889"/>
      <c r="L67" s="889"/>
      <c r="M67" s="889"/>
      <c r="N67" s="889"/>
      <c r="O67" s="889"/>
      <c r="P67" s="889"/>
      <c r="Q67" s="889"/>
      <c r="R67" s="889"/>
      <c r="S67" s="889"/>
      <c r="T67" s="889"/>
      <c r="U67" s="889"/>
      <c r="V67" s="889"/>
      <c r="W67" s="889"/>
      <c r="X67" s="889"/>
      <c r="Y67" s="889"/>
      <c r="Z67" s="889"/>
      <c r="AA67" s="889"/>
      <c r="AB67" s="889"/>
      <c r="AC67" s="889"/>
      <c r="AD67" s="889"/>
      <c r="AE67" s="889"/>
      <c r="AF67" s="889"/>
      <c r="AG67" s="889"/>
      <c r="AH67" s="889"/>
      <c r="AI67" s="889"/>
      <c r="AJ67" s="889"/>
    </row>
    <row r="68" spans="1:36">
      <c r="A68" s="885"/>
      <c r="B68" s="886"/>
      <c r="C68" s="887"/>
      <c r="D68" s="885"/>
      <c r="E68" s="885"/>
      <c r="F68" s="888"/>
      <c r="G68" s="889"/>
      <c r="H68" s="889"/>
      <c r="I68" s="889"/>
      <c r="J68" s="889"/>
      <c r="K68" s="889"/>
      <c r="L68" s="889"/>
      <c r="M68" s="889"/>
      <c r="N68" s="889"/>
      <c r="O68" s="889"/>
      <c r="P68" s="889"/>
      <c r="Q68" s="889"/>
      <c r="R68" s="889"/>
      <c r="S68" s="889"/>
      <c r="T68" s="889"/>
      <c r="U68" s="889"/>
      <c r="V68" s="889"/>
      <c r="W68" s="889"/>
      <c r="X68" s="889"/>
      <c r="Y68" s="889"/>
      <c r="Z68" s="889"/>
      <c r="AA68" s="889"/>
      <c r="AB68" s="889"/>
      <c r="AC68" s="889"/>
      <c r="AD68" s="889"/>
      <c r="AE68" s="889"/>
      <c r="AF68" s="889"/>
      <c r="AG68" s="889"/>
      <c r="AH68" s="889"/>
      <c r="AI68" s="889"/>
      <c r="AJ68" s="889"/>
    </row>
    <row r="69" spans="1:36">
      <c r="C69" s="887"/>
      <c r="D69" s="885"/>
      <c r="E69" s="885"/>
      <c r="F69" s="888"/>
      <c r="G69" s="889"/>
      <c r="H69" s="889"/>
      <c r="I69" s="889"/>
      <c r="J69" s="889"/>
      <c r="K69" s="889"/>
      <c r="L69" s="889"/>
      <c r="M69" s="889"/>
      <c r="N69" s="889"/>
      <c r="O69" s="889"/>
      <c r="P69" s="889"/>
      <c r="Q69" s="889"/>
      <c r="R69" s="889"/>
      <c r="S69" s="889"/>
      <c r="T69" s="889"/>
      <c r="U69" s="889"/>
      <c r="V69" s="889"/>
      <c r="W69" s="889"/>
      <c r="X69" s="889"/>
      <c r="Y69" s="889"/>
      <c r="Z69" s="889"/>
      <c r="AA69" s="889"/>
      <c r="AB69" s="889"/>
      <c r="AC69" s="889"/>
      <c r="AD69" s="889"/>
      <c r="AE69" s="889"/>
      <c r="AF69" s="889"/>
      <c r="AG69" s="889"/>
      <c r="AH69" s="889"/>
      <c r="AI69" s="889"/>
      <c r="AJ69" s="889"/>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5" footer="0.5"/>
  <pageSetup paperSize="9" scale="55" firstPageNumber="117" orientation="landscape" useFirstPageNumber="1" r:id="rId1"/>
  <headerFooter alignWithMargins="0">
    <oddHeader>&amp;R&amp;14[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J85"/>
  <sheetViews>
    <sheetView zoomScale="70" zoomScaleNormal="70" zoomScaleSheetLayoutView="55" workbookViewId="0">
      <pane xSplit="3" ySplit="8" topLeftCell="D9"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125" defaultRowHeight="15.75"/>
  <cols>
    <col min="1" max="1" width="6.375" style="893" customWidth="1"/>
    <col min="2" max="2" width="11.75" style="893" customWidth="1"/>
    <col min="3" max="3" width="36.625" style="946" customWidth="1"/>
    <col min="4" max="4" width="10.5" style="933" customWidth="1"/>
    <col min="5" max="5" width="9.375" style="933" customWidth="1"/>
    <col min="6" max="6" width="8.5" style="902" customWidth="1"/>
    <col min="7" max="7" width="9.375" style="893" customWidth="1"/>
    <col min="8" max="8" width="9.125" style="893" customWidth="1"/>
    <col min="9" max="9" width="8.25" style="893" customWidth="1"/>
    <col min="10" max="10" width="6.375" style="893" customWidth="1"/>
    <col min="11" max="11" width="9.5" style="893" customWidth="1"/>
    <col min="12" max="12" width="8.75" style="893" customWidth="1"/>
    <col min="13" max="13" width="8.125" style="893" customWidth="1"/>
    <col min="14" max="14" width="8.875" style="893" customWidth="1"/>
    <col min="15" max="15" width="9.25" style="893" customWidth="1"/>
    <col min="16" max="23" width="9.25" style="893" hidden="1" customWidth="1"/>
    <col min="24" max="35" width="9.25" style="893" customWidth="1"/>
    <col min="36" max="36" width="6" style="893" customWidth="1"/>
    <col min="37" max="16384" width="8.125" style="893"/>
  </cols>
  <sheetData>
    <row r="1" spans="1:36" ht="33.75" customHeight="1">
      <c r="C1" s="3433" t="s">
        <v>1994</v>
      </c>
      <c r="D1" s="3433"/>
      <c r="E1" s="3433"/>
      <c r="F1" s="3433"/>
      <c r="G1" s="3433"/>
      <c r="H1" s="3433"/>
      <c r="I1" s="3433"/>
      <c r="J1" s="3433"/>
      <c r="K1" s="3433"/>
      <c r="L1" s="3433"/>
      <c r="M1" s="3433"/>
      <c r="N1" s="3433"/>
      <c r="O1" s="3433"/>
      <c r="P1" s="3433"/>
      <c r="Q1" s="3433"/>
      <c r="R1" s="3433"/>
      <c r="S1" s="3433"/>
      <c r="T1" s="3433"/>
      <c r="U1" s="3433"/>
      <c r="V1" s="3433"/>
      <c r="W1" s="3433"/>
      <c r="X1" s="3433"/>
      <c r="Y1" s="3433"/>
      <c r="Z1" s="3433"/>
      <c r="AA1" s="3433"/>
      <c r="AB1" s="3433"/>
      <c r="AC1" s="3433"/>
      <c r="AD1" s="3433"/>
      <c r="AE1" s="3433"/>
      <c r="AF1" s="3433"/>
      <c r="AG1" s="3433"/>
      <c r="AH1" s="3433"/>
      <c r="AI1" s="3433"/>
      <c r="AJ1" s="3433"/>
    </row>
    <row r="2" spans="1:36" ht="27">
      <c r="C2" s="3433" t="s">
        <v>2227</v>
      </c>
      <c r="D2" s="3433"/>
      <c r="E2" s="3433"/>
      <c r="F2" s="3433"/>
      <c r="G2" s="3433"/>
      <c r="H2" s="3433"/>
      <c r="I2" s="3433"/>
      <c r="J2" s="3433"/>
      <c r="K2" s="3433"/>
      <c r="L2" s="3433"/>
      <c r="M2" s="3433"/>
      <c r="N2" s="3433"/>
      <c r="O2" s="3433"/>
      <c r="P2" s="3433"/>
      <c r="Q2" s="3433"/>
      <c r="R2" s="3433"/>
      <c r="S2" s="3433"/>
      <c r="T2" s="3433"/>
      <c r="U2" s="3433"/>
      <c r="V2" s="3433"/>
      <c r="W2" s="3433"/>
      <c r="X2" s="3433"/>
      <c r="Y2" s="3433"/>
      <c r="Z2" s="3433"/>
      <c r="AA2" s="3433"/>
      <c r="AB2" s="3433"/>
      <c r="AC2" s="3433"/>
      <c r="AD2" s="3433"/>
      <c r="AE2" s="3433"/>
      <c r="AF2" s="3433"/>
      <c r="AG2" s="3433"/>
      <c r="AH2" s="3433"/>
      <c r="AI2" s="3433"/>
      <c r="AJ2" s="3433"/>
    </row>
    <row r="3" spans="1:36">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row>
    <row r="4" spans="1:36">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row>
    <row r="5" spans="1:36" s="896" customFormat="1" ht="20.25" customHeight="1">
      <c r="A5" s="3434" t="s">
        <v>2228</v>
      </c>
      <c r="B5" s="3434" t="s">
        <v>132</v>
      </c>
      <c r="C5" s="3434" t="s">
        <v>15</v>
      </c>
      <c r="D5" s="3434" t="s">
        <v>16</v>
      </c>
      <c r="E5" s="3437" t="s">
        <v>357</v>
      </c>
      <c r="F5" s="3434" t="s">
        <v>17</v>
      </c>
      <c r="G5" s="3434" t="s">
        <v>18</v>
      </c>
      <c r="H5" s="3434" t="s">
        <v>338</v>
      </c>
      <c r="I5" s="3440" t="s">
        <v>20</v>
      </c>
      <c r="J5" s="3441"/>
      <c r="K5" s="3440" t="s">
        <v>21</v>
      </c>
      <c r="L5" s="3434" t="s">
        <v>2229</v>
      </c>
      <c r="M5" s="3445" t="s">
        <v>23</v>
      </c>
      <c r="N5" s="3446"/>
      <c r="O5" s="3447"/>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s="896" customFormat="1" ht="26.25" customHeight="1">
      <c r="A6" s="3435"/>
      <c r="B6" s="3435"/>
      <c r="C6" s="3435"/>
      <c r="D6" s="3435"/>
      <c r="E6" s="3438"/>
      <c r="F6" s="3435"/>
      <c r="G6" s="3435"/>
      <c r="H6" s="3435"/>
      <c r="I6" s="3442"/>
      <c r="J6" s="3443"/>
      <c r="K6" s="3444"/>
      <c r="L6" s="3435"/>
      <c r="M6" s="3448"/>
      <c r="N6" s="3449"/>
      <c r="O6" s="3450"/>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s="902" customFormat="1" ht="21.75" customHeight="1">
      <c r="A7" s="3436"/>
      <c r="B7" s="3436"/>
      <c r="C7" s="3436"/>
      <c r="D7" s="3436"/>
      <c r="E7" s="3439"/>
      <c r="F7" s="3436"/>
      <c r="G7" s="3436"/>
      <c r="H7" s="3436"/>
      <c r="I7" s="897" t="s">
        <v>2</v>
      </c>
      <c r="J7" s="898" t="s">
        <v>25</v>
      </c>
      <c r="K7" s="3442"/>
      <c r="L7" s="3436"/>
      <c r="M7" s="899" t="s">
        <v>4</v>
      </c>
      <c r="N7" s="900" t="s">
        <v>5</v>
      </c>
      <c r="O7" s="900"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s="902" customFormat="1" ht="16.5" customHeight="1">
      <c r="A8" s="903">
        <v>1</v>
      </c>
      <c r="B8" s="904">
        <v>2</v>
      </c>
      <c r="C8" s="904">
        <v>3</v>
      </c>
      <c r="D8" s="905">
        <v>4</v>
      </c>
      <c r="E8" s="906">
        <v>5</v>
      </c>
      <c r="F8" s="905">
        <v>6</v>
      </c>
      <c r="G8" s="906">
        <v>7</v>
      </c>
      <c r="H8" s="905">
        <v>8</v>
      </c>
      <c r="I8" s="906">
        <v>9</v>
      </c>
      <c r="J8" s="905">
        <v>10</v>
      </c>
      <c r="K8" s="906">
        <v>11</v>
      </c>
      <c r="L8" s="905">
        <v>12</v>
      </c>
      <c r="M8" s="906">
        <v>13</v>
      </c>
      <c r="N8" s="905">
        <v>14</v>
      </c>
      <c r="O8" s="906">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902" customFormat="1" ht="16.5" customHeight="1">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row>
    <row r="10" spans="1:36" s="902" customFormat="1">
      <c r="C10" s="907" t="s">
        <v>2230</v>
      </c>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B10" s="908"/>
      <c r="AC10" s="908"/>
      <c r="AD10" s="908"/>
      <c r="AE10" s="908"/>
      <c r="AF10" s="908"/>
      <c r="AG10" s="908"/>
      <c r="AH10" s="908"/>
      <c r="AI10" s="908"/>
      <c r="AJ10" s="908"/>
    </row>
    <row r="11" spans="1:36" s="902" customFormat="1">
      <c r="C11" s="907" t="s">
        <v>26</v>
      </c>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G11" s="908"/>
      <c r="AH11" s="908"/>
      <c r="AI11" s="908"/>
      <c r="AJ11" s="908"/>
    </row>
    <row r="12" spans="1:36" s="902" customFormat="1">
      <c r="C12" s="907"/>
      <c r="D12" s="909"/>
      <c r="E12" s="910"/>
      <c r="F12" s="911"/>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row>
    <row r="13" spans="1:36" s="902" customFormat="1" ht="133.5" customHeight="1">
      <c r="A13" s="913">
        <v>958</v>
      </c>
      <c r="B13" s="914" t="s">
        <v>2231</v>
      </c>
      <c r="C13" s="915" t="s">
        <v>2232</v>
      </c>
      <c r="D13" s="916" t="s">
        <v>51</v>
      </c>
      <c r="E13" s="910" t="s">
        <v>2233</v>
      </c>
      <c r="F13" s="917" t="s">
        <v>30</v>
      </c>
      <c r="G13" s="918">
        <v>3016.35</v>
      </c>
      <c r="H13" s="918">
        <v>649.89200000000005</v>
      </c>
      <c r="I13" s="918">
        <v>707.09699999999998</v>
      </c>
      <c r="J13" s="918">
        <v>0</v>
      </c>
      <c r="K13" s="918">
        <v>1356.989</v>
      </c>
      <c r="L13" s="918">
        <v>1659.3609999999999</v>
      </c>
      <c r="M13" s="918">
        <v>15</v>
      </c>
      <c r="N13" s="918">
        <v>786.08399999999995</v>
      </c>
      <c r="O13" s="918">
        <v>801.08399999999995</v>
      </c>
      <c r="P13" s="918"/>
      <c r="Q13" s="918"/>
      <c r="R13" s="918"/>
      <c r="S13" s="918"/>
      <c r="T13" s="918"/>
      <c r="U13" s="918"/>
      <c r="V13" s="918"/>
      <c r="W13" s="918"/>
      <c r="X13" s="2843">
        <v>15</v>
      </c>
      <c r="Y13" s="2843">
        <v>786.08399999999995</v>
      </c>
      <c r="Z13" s="2108">
        <v>801.08399999999995</v>
      </c>
      <c r="AA13" s="2844">
        <v>3.7130000000000001</v>
      </c>
      <c r="AB13" s="2844">
        <v>196.52099999999999</v>
      </c>
      <c r="AC13" s="2108">
        <v>200.23399999999998</v>
      </c>
      <c r="AD13" s="2108">
        <v>3.7999999999999999E-2</v>
      </c>
      <c r="AE13" s="2844"/>
      <c r="AF13" s="2844">
        <v>18.975860000000001</v>
      </c>
      <c r="AG13" s="2108">
        <v>18.975860000000001</v>
      </c>
      <c r="AH13" s="918"/>
      <c r="AI13" s="918" t="s">
        <v>10092</v>
      </c>
      <c r="AJ13" s="918">
        <v>0</v>
      </c>
    </row>
    <row r="14" spans="1:36" s="902" customFormat="1" ht="114" customHeight="1">
      <c r="A14" s="139">
        <v>959</v>
      </c>
      <c r="B14" s="914" t="s">
        <v>2234</v>
      </c>
      <c r="C14" s="919" t="s">
        <v>2235</v>
      </c>
      <c r="D14" s="916" t="s">
        <v>51</v>
      </c>
      <c r="E14" s="910" t="s">
        <v>2236</v>
      </c>
      <c r="F14" s="920" t="s">
        <v>30</v>
      </c>
      <c r="G14" s="918">
        <v>708</v>
      </c>
      <c r="H14" s="918">
        <v>410.56400000000002</v>
      </c>
      <c r="I14" s="918">
        <v>72.290000000000006</v>
      </c>
      <c r="J14" s="918">
        <v>0</v>
      </c>
      <c r="K14" s="918">
        <v>482.85400000000004</v>
      </c>
      <c r="L14" s="918">
        <v>225.14599999999996</v>
      </c>
      <c r="M14" s="918">
        <v>0</v>
      </c>
      <c r="N14" s="918">
        <v>248.666</v>
      </c>
      <c r="O14" s="918">
        <v>248.666</v>
      </c>
      <c r="P14" s="918"/>
      <c r="Q14" s="918"/>
      <c r="R14" s="918"/>
      <c r="S14" s="918"/>
      <c r="T14" s="918"/>
      <c r="U14" s="918"/>
      <c r="V14" s="918"/>
      <c r="W14" s="918"/>
      <c r="X14" s="2843">
        <v>0</v>
      </c>
      <c r="Y14" s="2843">
        <v>248.666</v>
      </c>
      <c r="Z14" s="2108">
        <v>248.666</v>
      </c>
      <c r="AA14" s="2844"/>
      <c r="AB14" s="2844">
        <v>120.753</v>
      </c>
      <c r="AC14" s="2108">
        <v>120.753</v>
      </c>
      <c r="AD14" s="2108"/>
      <c r="AE14" s="2844"/>
      <c r="AF14" s="2844">
        <v>0</v>
      </c>
      <c r="AG14" s="2108">
        <v>0</v>
      </c>
      <c r="AH14" s="918"/>
      <c r="AI14" s="918" t="s">
        <v>10094</v>
      </c>
      <c r="AJ14" s="918">
        <v>0</v>
      </c>
    </row>
    <row r="15" spans="1:36" s="902" customFormat="1" ht="46.5" customHeight="1">
      <c r="A15" s="139">
        <v>960</v>
      </c>
      <c r="B15" s="914" t="s">
        <v>2237</v>
      </c>
      <c r="C15" s="919" t="s">
        <v>2238</v>
      </c>
      <c r="D15" s="916" t="s">
        <v>51</v>
      </c>
      <c r="E15" s="910" t="s">
        <v>2239</v>
      </c>
      <c r="F15" s="920" t="s">
        <v>30</v>
      </c>
      <c r="G15" s="918">
        <v>599.94399999999996</v>
      </c>
      <c r="H15" s="918">
        <v>140.41200000000001</v>
      </c>
      <c r="I15" s="918">
        <v>164.59100000000001</v>
      </c>
      <c r="J15" s="918">
        <v>0</v>
      </c>
      <c r="K15" s="918">
        <v>305.00300000000004</v>
      </c>
      <c r="L15" s="918">
        <v>294.94099999999992</v>
      </c>
      <c r="M15" s="918">
        <v>0</v>
      </c>
      <c r="N15" s="918">
        <v>100</v>
      </c>
      <c r="O15" s="918">
        <v>100</v>
      </c>
      <c r="P15" s="918"/>
      <c r="Q15" s="918"/>
      <c r="R15" s="918"/>
      <c r="S15" s="918"/>
      <c r="T15" s="918"/>
      <c r="U15" s="918"/>
      <c r="V15" s="918"/>
      <c r="W15" s="918"/>
      <c r="X15" s="2843">
        <v>0</v>
      </c>
      <c r="Y15" s="2843">
        <v>100</v>
      </c>
      <c r="Z15" s="2108">
        <v>100</v>
      </c>
      <c r="AA15" s="2844"/>
      <c r="AB15" s="2844">
        <v>25</v>
      </c>
      <c r="AC15" s="2108">
        <v>25</v>
      </c>
      <c r="AD15" s="2108"/>
      <c r="AE15" s="2844"/>
      <c r="AF15" s="2844">
        <v>0</v>
      </c>
      <c r="AG15" s="2108">
        <v>0</v>
      </c>
      <c r="AH15" s="918"/>
      <c r="AI15" s="918" t="s">
        <v>10094</v>
      </c>
      <c r="AJ15" s="918">
        <v>0</v>
      </c>
    </row>
    <row r="16" spans="1:36" s="902" customFormat="1" ht="88.5" customHeight="1">
      <c r="A16" s="139">
        <v>961</v>
      </c>
      <c r="B16" s="914" t="s">
        <v>2240</v>
      </c>
      <c r="C16" s="919" t="s">
        <v>2241</v>
      </c>
      <c r="D16" s="916" t="s">
        <v>51</v>
      </c>
      <c r="E16" s="910" t="s">
        <v>2242</v>
      </c>
      <c r="F16" s="920" t="s">
        <v>30</v>
      </c>
      <c r="G16" s="918">
        <v>320</v>
      </c>
      <c r="H16" s="918">
        <v>19</v>
      </c>
      <c r="I16" s="918">
        <v>25</v>
      </c>
      <c r="J16" s="918">
        <v>0</v>
      </c>
      <c r="K16" s="918">
        <v>44</v>
      </c>
      <c r="L16" s="918">
        <v>276</v>
      </c>
      <c r="M16" s="918">
        <v>0</v>
      </c>
      <c r="N16" s="918">
        <v>201</v>
      </c>
      <c r="O16" s="918">
        <v>201</v>
      </c>
      <c r="P16" s="918"/>
      <c r="Q16" s="918"/>
      <c r="R16" s="918"/>
      <c r="S16" s="918"/>
      <c r="T16" s="918"/>
      <c r="U16" s="918"/>
      <c r="V16" s="918"/>
      <c r="W16" s="918"/>
      <c r="X16" s="2843">
        <v>0</v>
      </c>
      <c r="Y16" s="2843">
        <v>201</v>
      </c>
      <c r="Z16" s="2108">
        <v>201</v>
      </c>
      <c r="AA16" s="2844"/>
      <c r="AB16" s="2844">
        <v>201</v>
      </c>
      <c r="AC16" s="2108">
        <v>201</v>
      </c>
      <c r="AD16" s="2108"/>
      <c r="AE16" s="2844"/>
      <c r="AF16" s="2844">
        <v>147.81319999999999</v>
      </c>
      <c r="AG16" s="2108">
        <v>147.81319999999999</v>
      </c>
      <c r="AH16" s="918"/>
      <c r="AI16" s="918" t="s">
        <v>9959</v>
      </c>
      <c r="AJ16" s="918">
        <v>0</v>
      </c>
    </row>
    <row r="17" spans="1:36" s="902" customFormat="1" ht="66.75" customHeight="1">
      <c r="A17" s="139">
        <v>962</v>
      </c>
      <c r="B17" s="636" t="s">
        <v>2243</v>
      </c>
      <c r="C17" s="915" t="s">
        <v>2244</v>
      </c>
      <c r="D17" s="916" t="s">
        <v>51</v>
      </c>
      <c r="E17" s="910" t="s">
        <v>2245</v>
      </c>
      <c r="F17" s="920" t="s">
        <v>47</v>
      </c>
      <c r="G17" s="918">
        <v>0</v>
      </c>
      <c r="H17" s="918">
        <v>0</v>
      </c>
      <c r="I17" s="918">
        <v>0</v>
      </c>
      <c r="J17" s="918">
        <v>0</v>
      </c>
      <c r="K17" s="918">
        <v>0</v>
      </c>
      <c r="L17" s="918">
        <v>0</v>
      </c>
      <c r="M17" s="918">
        <v>0</v>
      </c>
      <c r="N17" s="918">
        <v>0</v>
      </c>
      <c r="O17" s="918">
        <v>0</v>
      </c>
      <c r="P17" s="918"/>
      <c r="Q17" s="918"/>
      <c r="R17" s="918"/>
      <c r="S17" s="918"/>
      <c r="T17" s="918"/>
      <c r="U17" s="918"/>
      <c r="V17" s="918"/>
      <c r="W17" s="918"/>
      <c r="X17" s="2843">
        <v>0</v>
      </c>
      <c r="Y17" s="2843">
        <v>0</v>
      </c>
      <c r="Z17" s="2108">
        <v>0</v>
      </c>
      <c r="AA17" s="2844"/>
      <c r="AB17" s="2844"/>
      <c r="AC17" s="2108">
        <v>0</v>
      </c>
      <c r="AD17" s="2108"/>
      <c r="AE17" s="2844"/>
      <c r="AF17" s="2844">
        <v>0</v>
      </c>
      <c r="AG17" s="2108">
        <v>0</v>
      </c>
      <c r="AH17" s="918" t="s">
        <v>10016</v>
      </c>
      <c r="AI17" s="918"/>
      <c r="AJ17" s="918">
        <v>0</v>
      </c>
    </row>
    <row r="18" spans="1:36" s="902" customFormat="1" ht="15" customHeight="1">
      <c r="A18" s="139"/>
      <c r="B18" s="636"/>
      <c r="C18" s="915"/>
      <c r="D18" s="916"/>
      <c r="E18" s="910"/>
      <c r="F18" s="920"/>
      <c r="G18" s="918"/>
      <c r="H18" s="918"/>
      <c r="I18" s="918"/>
      <c r="J18" s="918"/>
      <c r="K18" s="918"/>
      <c r="L18" s="918"/>
      <c r="M18" s="918"/>
      <c r="N18" s="918"/>
      <c r="O18" s="918"/>
      <c r="P18" s="918"/>
      <c r="Q18" s="918"/>
      <c r="R18" s="918"/>
      <c r="S18" s="918"/>
      <c r="T18" s="918"/>
      <c r="U18" s="918"/>
      <c r="V18" s="918"/>
      <c r="W18" s="918"/>
      <c r="X18" s="2843"/>
      <c r="Y18" s="2843"/>
      <c r="Z18" s="2108"/>
      <c r="AA18" s="2844"/>
      <c r="AB18" s="2844"/>
      <c r="AC18" s="2108"/>
      <c r="AD18" s="2108"/>
      <c r="AE18" s="2844"/>
      <c r="AF18" s="2844"/>
      <c r="AG18" s="2108"/>
      <c r="AH18" s="918"/>
      <c r="AI18" s="918"/>
      <c r="AJ18" s="918"/>
    </row>
    <row r="19" spans="1:36" s="902" customFormat="1" ht="27" customHeight="1">
      <c r="A19" s="921"/>
      <c r="B19" s="914"/>
      <c r="C19" s="922" t="s">
        <v>2246</v>
      </c>
      <c r="D19" s="923"/>
      <c r="E19" s="924"/>
      <c r="F19" s="925"/>
      <c r="G19" s="926">
        <v>4644.2939999999999</v>
      </c>
      <c r="H19" s="926">
        <v>1219.8680000000002</v>
      </c>
      <c r="I19" s="926">
        <v>968.97799999999995</v>
      </c>
      <c r="J19" s="926">
        <v>0</v>
      </c>
      <c r="K19" s="926">
        <v>2188.846</v>
      </c>
      <c r="L19" s="926">
        <v>2455.4479999999999</v>
      </c>
      <c r="M19" s="926">
        <v>15</v>
      </c>
      <c r="N19" s="926">
        <v>1335.75</v>
      </c>
      <c r="O19" s="926">
        <v>1350.75</v>
      </c>
      <c r="P19" s="926">
        <v>0</v>
      </c>
      <c r="Q19" s="926">
        <v>0</v>
      </c>
      <c r="R19" s="926">
        <v>0</v>
      </c>
      <c r="S19" s="926">
        <v>0</v>
      </c>
      <c r="T19" s="926">
        <v>0</v>
      </c>
      <c r="U19" s="926">
        <v>0</v>
      </c>
      <c r="V19" s="926">
        <v>0</v>
      </c>
      <c r="W19" s="926">
        <v>0</v>
      </c>
      <c r="X19" s="926">
        <v>15</v>
      </c>
      <c r="Y19" s="926">
        <v>1335.75</v>
      </c>
      <c r="Z19" s="926">
        <v>1350.75</v>
      </c>
      <c r="AA19" s="926">
        <v>3.7130000000000001</v>
      </c>
      <c r="AB19" s="926">
        <v>543.274</v>
      </c>
      <c r="AC19" s="926">
        <v>546.98699999999997</v>
      </c>
      <c r="AD19" s="926">
        <v>3.7999999999999999E-2</v>
      </c>
      <c r="AE19" s="926">
        <v>0</v>
      </c>
      <c r="AF19" s="926">
        <v>166.78906000000001</v>
      </c>
      <c r="AG19" s="926">
        <v>166.78906000000001</v>
      </c>
      <c r="AH19" s="926"/>
      <c r="AI19" s="926"/>
      <c r="AJ19" s="926">
        <v>0</v>
      </c>
    </row>
    <row r="20" spans="1:36" s="902" customFormat="1">
      <c r="A20" s="921"/>
      <c r="B20" s="914"/>
      <c r="C20" s="927"/>
      <c r="D20" s="928"/>
      <c r="E20" s="929"/>
      <c r="F20" s="895"/>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row>
    <row r="21" spans="1:36" s="902" customFormat="1">
      <c r="A21" s="921"/>
      <c r="B21" s="914"/>
      <c r="C21" s="931" t="s">
        <v>2230</v>
      </c>
      <c r="D21" s="928"/>
      <c r="E21" s="929"/>
      <c r="F21" s="895"/>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row>
    <row r="22" spans="1:36" s="902" customFormat="1">
      <c r="A22" s="921"/>
      <c r="B22" s="914"/>
      <c r="C22" s="931" t="s">
        <v>39</v>
      </c>
      <c r="D22" s="928"/>
      <c r="E22" s="929"/>
      <c r="F22" s="895"/>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row>
    <row r="23" spans="1:36" s="902" customFormat="1">
      <c r="A23" s="921"/>
      <c r="B23" s="914"/>
      <c r="C23" s="931"/>
      <c r="D23" s="928"/>
      <c r="E23" s="929"/>
      <c r="F23" s="895"/>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row>
    <row r="24" spans="1:36" s="902" customFormat="1" ht="63">
      <c r="A24" s="139">
        <v>963</v>
      </c>
      <c r="B24" s="636" t="s">
        <v>2247</v>
      </c>
      <c r="C24" s="919" t="s">
        <v>2248</v>
      </c>
      <c r="D24" s="916" t="s">
        <v>51</v>
      </c>
      <c r="E24" s="910" t="s">
        <v>42</v>
      </c>
      <c r="F24" s="920" t="s">
        <v>43</v>
      </c>
      <c r="G24" s="918">
        <v>300</v>
      </c>
      <c r="H24" s="918">
        <v>0</v>
      </c>
      <c r="I24" s="918">
        <v>0</v>
      </c>
      <c r="J24" s="918">
        <v>0</v>
      </c>
      <c r="K24" s="918">
        <v>0</v>
      </c>
      <c r="L24" s="918">
        <v>300</v>
      </c>
      <c r="M24" s="918">
        <v>25</v>
      </c>
      <c r="N24" s="918">
        <v>50</v>
      </c>
      <c r="O24" s="918">
        <v>75</v>
      </c>
      <c r="P24" s="918"/>
      <c r="Q24" s="918"/>
      <c r="R24" s="918"/>
      <c r="S24" s="918"/>
      <c r="T24" s="918"/>
      <c r="U24" s="918"/>
      <c r="V24" s="918"/>
      <c r="W24" s="918"/>
      <c r="X24" s="2843">
        <v>25</v>
      </c>
      <c r="Y24" s="2843">
        <v>50</v>
      </c>
      <c r="Z24" s="2108">
        <v>75</v>
      </c>
      <c r="AA24" s="2844"/>
      <c r="AB24" s="2844"/>
      <c r="AC24" s="2108">
        <v>0</v>
      </c>
      <c r="AD24" s="2108"/>
      <c r="AE24" s="2844"/>
      <c r="AF24" s="2844">
        <v>0</v>
      </c>
      <c r="AG24" s="2108">
        <v>0</v>
      </c>
      <c r="AH24" s="918"/>
      <c r="AI24" s="918"/>
      <c r="AJ24" s="918">
        <v>0</v>
      </c>
    </row>
    <row r="25" spans="1:36" s="902" customFormat="1" ht="65.25" customHeight="1">
      <c r="A25" s="139">
        <v>964</v>
      </c>
      <c r="B25" s="636" t="s">
        <v>2249</v>
      </c>
      <c r="C25" s="919" t="s">
        <v>2250</v>
      </c>
      <c r="D25" s="916" t="s">
        <v>51</v>
      </c>
      <c r="E25" s="910" t="s">
        <v>42</v>
      </c>
      <c r="F25" s="920" t="s">
        <v>43</v>
      </c>
      <c r="G25" s="918">
        <v>200</v>
      </c>
      <c r="H25" s="918">
        <v>0</v>
      </c>
      <c r="I25" s="918">
        <v>0</v>
      </c>
      <c r="J25" s="918">
        <v>0</v>
      </c>
      <c r="K25" s="918">
        <v>0</v>
      </c>
      <c r="L25" s="918">
        <v>200</v>
      </c>
      <c r="M25" s="918">
        <v>10.25</v>
      </c>
      <c r="N25" s="918">
        <v>40</v>
      </c>
      <c r="O25" s="918">
        <v>50.25</v>
      </c>
      <c r="P25" s="918"/>
      <c r="Q25" s="918"/>
      <c r="R25" s="918"/>
      <c r="S25" s="918"/>
      <c r="T25" s="918"/>
      <c r="U25" s="918"/>
      <c r="V25" s="918"/>
      <c r="W25" s="918"/>
      <c r="X25" s="2843">
        <v>10.25</v>
      </c>
      <c r="Y25" s="2843">
        <v>40</v>
      </c>
      <c r="Z25" s="2108">
        <v>50.25</v>
      </c>
      <c r="AA25" s="2844"/>
      <c r="AB25" s="2844"/>
      <c r="AC25" s="2108">
        <v>0</v>
      </c>
      <c r="AD25" s="2108"/>
      <c r="AE25" s="2844"/>
      <c r="AF25" s="2844">
        <v>0</v>
      </c>
      <c r="AG25" s="2108">
        <v>0</v>
      </c>
      <c r="AH25" s="918"/>
      <c r="AI25" s="918"/>
      <c r="AJ25" s="918">
        <v>0</v>
      </c>
    </row>
    <row r="26" spans="1:36" s="902" customFormat="1" ht="17.25" customHeight="1">
      <c r="A26" s="139"/>
      <c r="B26" s="636"/>
      <c r="C26" s="919"/>
      <c r="D26" s="916"/>
      <c r="E26" s="910"/>
      <c r="F26" s="920"/>
      <c r="G26" s="918"/>
      <c r="H26" s="918"/>
      <c r="I26" s="918"/>
      <c r="J26" s="918"/>
      <c r="K26" s="918"/>
      <c r="L26" s="918"/>
      <c r="M26" s="918"/>
      <c r="N26" s="918"/>
      <c r="O26" s="918"/>
      <c r="P26" s="918"/>
      <c r="Q26" s="918"/>
      <c r="R26" s="918"/>
      <c r="S26" s="918"/>
      <c r="T26" s="918"/>
      <c r="U26" s="918"/>
      <c r="V26" s="918"/>
      <c r="W26" s="918"/>
      <c r="X26" s="2843"/>
      <c r="Y26" s="2843"/>
      <c r="Z26" s="2108"/>
      <c r="AA26" s="2844"/>
      <c r="AB26" s="2844"/>
      <c r="AC26" s="2108"/>
      <c r="AD26" s="2108"/>
      <c r="AE26" s="2844"/>
      <c r="AF26" s="2844"/>
      <c r="AG26" s="2108"/>
      <c r="AH26" s="918"/>
      <c r="AI26" s="918"/>
      <c r="AJ26" s="918"/>
    </row>
    <row r="27" spans="1:36" s="933" customFormat="1" ht="24.75" customHeight="1">
      <c r="A27" s="932"/>
      <c r="B27" s="914"/>
      <c r="C27" s="922" t="s">
        <v>2251</v>
      </c>
      <c r="D27" s="923"/>
      <c r="E27" s="924"/>
      <c r="F27" s="925"/>
      <c r="G27" s="926">
        <v>500</v>
      </c>
      <c r="H27" s="926">
        <v>0</v>
      </c>
      <c r="I27" s="926">
        <v>0</v>
      </c>
      <c r="J27" s="926">
        <v>0</v>
      </c>
      <c r="K27" s="926">
        <v>0</v>
      </c>
      <c r="L27" s="926">
        <v>500</v>
      </c>
      <c r="M27" s="926">
        <v>35.25</v>
      </c>
      <c r="N27" s="926">
        <v>90</v>
      </c>
      <c r="O27" s="926">
        <v>125.25</v>
      </c>
      <c r="P27" s="926">
        <v>0</v>
      </c>
      <c r="Q27" s="926">
        <v>0</v>
      </c>
      <c r="R27" s="926">
        <v>0</v>
      </c>
      <c r="S27" s="926">
        <v>0</v>
      </c>
      <c r="T27" s="926">
        <v>0</v>
      </c>
      <c r="U27" s="926">
        <v>0</v>
      </c>
      <c r="V27" s="926">
        <v>0</v>
      </c>
      <c r="W27" s="926">
        <v>0</v>
      </c>
      <c r="X27" s="926">
        <v>35.25</v>
      </c>
      <c r="Y27" s="926">
        <v>90</v>
      </c>
      <c r="Z27" s="926">
        <v>125.25</v>
      </c>
      <c r="AA27" s="926">
        <v>0</v>
      </c>
      <c r="AB27" s="926">
        <v>0</v>
      </c>
      <c r="AC27" s="926">
        <v>0</v>
      </c>
      <c r="AD27" s="926">
        <v>0</v>
      </c>
      <c r="AE27" s="926">
        <v>0</v>
      </c>
      <c r="AF27" s="926">
        <v>0</v>
      </c>
      <c r="AG27" s="926">
        <v>0</v>
      </c>
      <c r="AH27" s="926"/>
      <c r="AI27" s="926"/>
      <c r="AJ27" s="926">
        <v>0</v>
      </c>
    </row>
    <row r="28" spans="1:36" s="933" customFormat="1" ht="28.5" customHeight="1">
      <c r="A28" s="932"/>
      <c r="B28" s="932"/>
      <c r="C28" s="922" t="s">
        <v>2252</v>
      </c>
      <c r="D28" s="923"/>
      <c r="E28" s="924"/>
      <c r="F28" s="925"/>
      <c r="G28" s="926">
        <v>5144.2939999999999</v>
      </c>
      <c r="H28" s="926">
        <v>1219.8680000000002</v>
      </c>
      <c r="I28" s="926">
        <v>968.97799999999995</v>
      </c>
      <c r="J28" s="926">
        <v>0</v>
      </c>
      <c r="K28" s="926">
        <v>2188.846</v>
      </c>
      <c r="L28" s="926">
        <v>2955.4479999999999</v>
      </c>
      <c r="M28" s="926">
        <v>50.25</v>
      </c>
      <c r="N28" s="926">
        <v>1425.75</v>
      </c>
      <c r="O28" s="926">
        <v>1476</v>
      </c>
      <c r="P28" s="926">
        <v>0</v>
      </c>
      <c r="Q28" s="926">
        <v>0</v>
      </c>
      <c r="R28" s="926">
        <v>0</v>
      </c>
      <c r="S28" s="926">
        <v>0</v>
      </c>
      <c r="T28" s="926">
        <v>0</v>
      </c>
      <c r="U28" s="926">
        <v>0</v>
      </c>
      <c r="V28" s="926">
        <v>0</v>
      </c>
      <c r="W28" s="926">
        <v>0</v>
      </c>
      <c r="X28" s="926">
        <v>50.25</v>
      </c>
      <c r="Y28" s="926">
        <v>1425.75</v>
      </c>
      <c r="Z28" s="926">
        <v>1476</v>
      </c>
      <c r="AA28" s="926">
        <v>3.7130000000000001</v>
      </c>
      <c r="AB28" s="926">
        <v>543.274</v>
      </c>
      <c r="AC28" s="926">
        <v>546.98699999999997</v>
      </c>
      <c r="AD28" s="926">
        <v>3.7999999999999999E-2</v>
      </c>
      <c r="AE28" s="926">
        <v>0</v>
      </c>
      <c r="AF28" s="926">
        <v>166.78906000000001</v>
      </c>
      <c r="AG28" s="926">
        <v>166.78906000000001</v>
      </c>
      <c r="AH28" s="926"/>
      <c r="AI28" s="926"/>
      <c r="AJ28" s="926">
        <v>0</v>
      </c>
    </row>
    <row r="29" spans="1:36" s="933" customFormat="1">
      <c r="A29" s="932"/>
      <c r="B29" s="932"/>
      <c r="C29" s="927"/>
      <c r="D29" s="928"/>
      <c r="E29" s="929"/>
      <c r="F29" s="895"/>
      <c r="G29" s="930"/>
      <c r="H29" s="930"/>
      <c r="I29" s="930"/>
      <c r="J29" s="930"/>
      <c r="K29" s="930"/>
      <c r="L29" s="930"/>
      <c r="M29" s="930"/>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row>
    <row r="30" spans="1:36" s="933" customFormat="1" ht="20.25" customHeight="1">
      <c r="A30" s="902"/>
      <c r="B30" s="902"/>
      <c r="C30" s="907" t="s">
        <v>2253</v>
      </c>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row>
    <row r="31" spans="1:36" s="933" customFormat="1" ht="63">
      <c r="A31" s="139">
        <v>965</v>
      </c>
      <c r="B31" s="636" t="s">
        <v>2254</v>
      </c>
      <c r="C31" s="934" t="s">
        <v>2255</v>
      </c>
      <c r="D31" s="916" t="s">
        <v>2256</v>
      </c>
      <c r="E31" s="910" t="s">
        <v>42</v>
      </c>
      <c r="F31" s="920" t="s">
        <v>47</v>
      </c>
      <c r="G31" s="918">
        <v>95</v>
      </c>
      <c r="H31" s="918">
        <v>0</v>
      </c>
      <c r="I31" s="918">
        <v>0</v>
      </c>
      <c r="J31" s="918">
        <v>0</v>
      </c>
      <c r="K31" s="918">
        <v>0</v>
      </c>
      <c r="L31" s="918">
        <v>95</v>
      </c>
      <c r="M31" s="918">
        <v>0</v>
      </c>
      <c r="N31" s="918">
        <v>25</v>
      </c>
      <c r="O31" s="918">
        <v>25</v>
      </c>
      <c r="P31" s="918"/>
      <c r="Q31" s="918"/>
      <c r="R31" s="918"/>
      <c r="S31" s="918"/>
      <c r="T31" s="918"/>
      <c r="U31" s="918"/>
      <c r="V31" s="918"/>
      <c r="W31" s="918"/>
      <c r="X31" s="2843">
        <v>0</v>
      </c>
      <c r="Y31" s="2843">
        <v>25</v>
      </c>
      <c r="Z31" s="2108">
        <v>25</v>
      </c>
      <c r="AA31" s="2844"/>
      <c r="AB31" s="2844"/>
      <c r="AC31" s="2108">
        <v>0</v>
      </c>
      <c r="AD31" s="2108"/>
      <c r="AE31" s="2844"/>
      <c r="AF31" s="2844">
        <v>0</v>
      </c>
      <c r="AG31" s="2108">
        <v>0</v>
      </c>
      <c r="AH31" s="918"/>
      <c r="AI31" s="918"/>
      <c r="AJ31" s="918">
        <v>0</v>
      </c>
    </row>
    <row r="32" spans="1:36" s="933" customFormat="1">
      <c r="A32" s="139"/>
      <c r="B32" s="636"/>
      <c r="C32" s="934"/>
      <c r="D32" s="916"/>
      <c r="E32" s="910"/>
      <c r="F32" s="920"/>
      <c r="G32" s="918"/>
      <c r="H32" s="918"/>
      <c r="I32" s="918"/>
      <c r="J32" s="918"/>
      <c r="K32" s="918"/>
      <c r="L32" s="918"/>
      <c r="M32" s="918"/>
      <c r="N32" s="918"/>
      <c r="O32" s="918"/>
      <c r="P32" s="918"/>
      <c r="Q32" s="918"/>
      <c r="R32" s="918"/>
      <c r="S32" s="918"/>
      <c r="T32" s="918"/>
      <c r="U32" s="918"/>
      <c r="V32" s="918"/>
      <c r="W32" s="918"/>
      <c r="X32" s="2843"/>
      <c r="Y32" s="2843"/>
      <c r="Z32" s="2108"/>
      <c r="AA32" s="2844"/>
      <c r="AB32" s="2844"/>
      <c r="AC32" s="2108"/>
      <c r="AD32" s="2108"/>
      <c r="AE32" s="2844"/>
      <c r="AF32" s="2844"/>
      <c r="AG32" s="2108"/>
      <c r="AH32" s="918"/>
      <c r="AI32" s="918"/>
      <c r="AJ32" s="918"/>
    </row>
    <row r="33" spans="1:36" s="933" customFormat="1" ht="26.25" customHeight="1">
      <c r="A33" s="932"/>
      <c r="B33" s="932"/>
      <c r="C33" s="922" t="s">
        <v>2257</v>
      </c>
      <c r="D33" s="923"/>
      <c r="E33" s="924"/>
      <c r="F33" s="925"/>
      <c r="G33" s="926">
        <v>95</v>
      </c>
      <c r="H33" s="926">
        <v>0</v>
      </c>
      <c r="I33" s="926">
        <v>0</v>
      </c>
      <c r="J33" s="926">
        <v>0</v>
      </c>
      <c r="K33" s="926">
        <v>0</v>
      </c>
      <c r="L33" s="926">
        <v>95</v>
      </c>
      <c r="M33" s="926">
        <v>0</v>
      </c>
      <c r="N33" s="926">
        <v>25</v>
      </c>
      <c r="O33" s="926">
        <v>25</v>
      </c>
      <c r="P33" s="926">
        <v>0</v>
      </c>
      <c r="Q33" s="926">
        <v>0</v>
      </c>
      <c r="R33" s="926">
        <v>0</v>
      </c>
      <c r="S33" s="926">
        <v>0</v>
      </c>
      <c r="T33" s="926">
        <v>0</v>
      </c>
      <c r="U33" s="926">
        <v>0</v>
      </c>
      <c r="V33" s="926">
        <v>0</v>
      </c>
      <c r="W33" s="926">
        <v>0</v>
      </c>
      <c r="X33" s="926">
        <v>0</v>
      </c>
      <c r="Y33" s="926">
        <v>25</v>
      </c>
      <c r="Z33" s="926">
        <v>25</v>
      </c>
      <c r="AA33" s="926">
        <v>0</v>
      </c>
      <c r="AB33" s="926">
        <v>0</v>
      </c>
      <c r="AC33" s="926">
        <v>0</v>
      </c>
      <c r="AD33" s="926">
        <v>0</v>
      </c>
      <c r="AE33" s="926">
        <v>0</v>
      </c>
      <c r="AF33" s="926">
        <v>0</v>
      </c>
      <c r="AG33" s="926">
        <v>0</v>
      </c>
      <c r="AH33" s="926"/>
      <c r="AI33" s="926"/>
      <c r="AJ33" s="926">
        <v>0</v>
      </c>
    </row>
    <row r="34" spans="1:36" s="933" customFormat="1" ht="27.75" customHeight="1">
      <c r="A34" s="932"/>
      <c r="B34" s="932"/>
      <c r="C34" s="922" t="s">
        <v>2258</v>
      </c>
      <c r="D34" s="935"/>
      <c r="E34" s="936"/>
      <c r="F34" s="937"/>
      <c r="G34" s="926">
        <v>5239.2939999999999</v>
      </c>
      <c r="H34" s="926">
        <v>1219.8680000000002</v>
      </c>
      <c r="I34" s="926">
        <v>968.97799999999995</v>
      </c>
      <c r="J34" s="926">
        <v>0</v>
      </c>
      <c r="K34" s="926">
        <v>2188.846</v>
      </c>
      <c r="L34" s="926">
        <v>3050.4479999999999</v>
      </c>
      <c r="M34" s="926">
        <v>50.25</v>
      </c>
      <c r="N34" s="926">
        <v>1450.75</v>
      </c>
      <c r="O34" s="926">
        <v>1501</v>
      </c>
      <c r="P34" s="926">
        <v>0</v>
      </c>
      <c r="Q34" s="926">
        <v>0</v>
      </c>
      <c r="R34" s="926">
        <v>0</v>
      </c>
      <c r="S34" s="926">
        <v>0</v>
      </c>
      <c r="T34" s="926">
        <v>0</v>
      </c>
      <c r="U34" s="926">
        <v>0</v>
      </c>
      <c r="V34" s="926">
        <v>0</v>
      </c>
      <c r="W34" s="926">
        <v>0</v>
      </c>
      <c r="X34" s="926">
        <v>50.25</v>
      </c>
      <c r="Y34" s="926">
        <v>1450.75</v>
      </c>
      <c r="Z34" s="926">
        <v>1501</v>
      </c>
      <c r="AA34" s="926">
        <v>3.7130000000000001</v>
      </c>
      <c r="AB34" s="926">
        <v>543.274</v>
      </c>
      <c r="AC34" s="926">
        <v>546.98699999999997</v>
      </c>
      <c r="AD34" s="926">
        <v>3.7999999999999999E-2</v>
      </c>
      <c r="AE34" s="926">
        <v>0</v>
      </c>
      <c r="AF34" s="926">
        <v>166.78906000000001</v>
      </c>
      <c r="AG34" s="926">
        <v>166.78906000000001</v>
      </c>
      <c r="AH34" s="926"/>
      <c r="AI34" s="926"/>
      <c r="AJ34" s="926">
        <v>0</v>
      </c>
    </row>
    <row r="35" spans="1:36">
      <c r="A35" s="938"/>
      <c r="B35" s="938"/>
      <c r="C35" s="939"/>
      <c r="D35" s="910"/>
      <c r="E35" s="910"/>
      <c r="F35" s="910"/>
      <c r="G35" s="909"/>
      <c r="H35" s="909"/>
      <c r="I35" s="909"/>
      <c r="J35" s="909"/>
      <c r="K35" s="909"/>
      <c r="L35" s="909"/>
      <c r="M35" s="909"/>
      <c r="N35" s="909"/>
      <c r="O35" s="940"/>
      <c r="P35" s="940"/>
      <c r="Q35" s="940"/>
      <c r="R35" s="940"/>
      <c r="S35" s="940"/>
      <c r="T35" s="940"/>
      <c r="U35" s="940"/>
      <c r="V35" s="940"/>
      <c r="W35" s="940"/>
      <c r="X35" s="940"/>
      <c r="Y35" s="940"/>
      <c r="Z35" s="940"/>
      <c r="AA35" s="940"/>
      <c r="AB35" s="940"/>
      <c r="AC35" s="940"/>
      <c r="AD35" s="940"/>
      <c r="AE35" s="940"/>
      <c r="AF35" s="940"/>
      <c r="AG35" s="940"/>
      <c r="AH35" s="940"/>
      <c r="AI35" s="940"/>
      <c r="AJ35" s="909"/>
    </row>
    <row r="36" spans="1:36">
      <c r="A36" s="938"/>
      <c r="B36" s="938"/>
      <c r="C36" s="939"/>
      <c r="D36" s="910"/>
      <c r="E36" s="910"/>
      <c r="F36" s="910"/>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row>
    <row r="37" spans="1:36">
      <c r="C37" s="939"/>
      <c r="D37" s="910"/>
      <c r="E37" s="910"/>
      <c r="F37" s="910"/>
      <c r="G37" s="909"/>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row>
    <row r="38" spans="1:36">
      <c r="C38" s="939"/>
      <c r="D38" s="910"/>
      <c r="E38" s="910"/>
      <c r="F38" s="910"/>
      <c r="G38" s="909"/>
      <c r="H38" s="909"/>
      <c r="I38" s="909"/>
      <c r="J38" s="909"/>
      <c r="K38" s="909"/>
      <c r="L38" s="909"/>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row>
    <row r="39" spans="1:36">
      <c r="C39" s="939"/>
      <c r="D39" s="910"/>
      <c r="E39" s="910"/>
      <c r="F39" s="910"/>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row>
    <row r="40" spans="1:36">
      <c r="C40" s="939"/>
      <c r="D40" s="910"/>
      <c r="E40" s="910"/>
      <c r="F40" s="910"/>
      <c r="G40" s="909"/>
      <c r="H40" s="909"/>
      <c r="I40" s="909"/>
      <c r="J40" s="909"/>
      <c r="K40" s="909"/>
      <c r="L40" s="909"/>
      <c r="M40" s="909"/>
      <c r="N40" s="909"/>
      <c r="O40" s="909"/>
      <c r="P40" s="909"/>
      <c r="Q40" s="909"/>
      <c r="R40" s="909"/>
      <c r="S40" s="909"/>
      <c r="T40" s="909"/>
      <c r="U40" s="909"/>
      <c r="V40" s="909"/>
      <c r="W40" s="909"/>
      <c r="X40" s="909"/>
      <c r="Y40" s="909"/>
      <c r="Z40" s="909"/>
      <c r="AA40" s="909"/>
      <c r="AB40" s="909"/>
      <c r="AC40" s="909"/>
      <c r="AD40" s="909"/>
      <c r="AE40" s="909"/>
      <c r="AF40" s="909"/>
      <c r="AG40" s="909"/>
      <c r="AH40" s="909"/>
      <c r="AI40" s="909"/>
      <c r="AJ40" s="909"/>
    </row>
    <row r="41" spans="1:36">
      <c r="C41" s="939"/>
      <c r="D41" s="910"/>
      <c r="E41" s="910"/>
      <c r="F41" s="910"/>
      <c r="G41" s="909"/>
      <c r="H41" s="909"/>
      <c r="I41" s="909"/>
      <c r="J41" s="909"/>
      <c r="K41" s="909"/>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row>
    <row r="42" spans="1:36">
      <c r="C42" s="939"/>
      <c r="D42" s="910"/>
      <c r="E42" s="910"/>
      <c r="F42" s="910"/>
      <c r="G42" s="909"/>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row>
    <row r="43" spans="1:36">
      <c r="C43" s="941"/>
      <c r="D43" s="895"/>
      <c r="E43" s="895"/>
      <c r="F43" s="596"/>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row>
    <row r="44" spans="1:36">
      <c r="C44" s="941"/>
      <c r="D44" s="895"/>
      <c r="E44" s="895"/>
      <c r="F44" s="596"/>
      <c r="G44" s="942"/>
      <c r="H44" s="942"/>
      <c r="I44" s="942"/>
      <c r="J44" s="942"/>
      <c r="K44" s="942"/>
      <c r="L44" s="942"/>
      <c r="M44" s="942"/>
      <c r="N44" s="942" t="s">
        <v>1846</v>
      </c>
      <c r="O44" s="942"/>
      <c r="P44" s="942"/>
      <c r="Q44" s="942"/>
      <c r="R44" s="942"/>
      <c r="S44" s="942"/>
      <c r="T44" s="942"/>
      <c r="U44" s="942"/>
      <c r="V44" s="942"/>
      <c r="W44" s="942"/>
      <c r="X44" s="942"/>
      <c r="Y44" s="942"/>
      <c r="Z44" s="942"/>
      <c r="AA44" s="942"/>
      <c r="AB44" s="942"/>
      <c r="AC44" s="942"/>
      <c r="AD44" s="942"/>
      <c r="AE44" s="942"/>
      <c r="AF44" s="942"/>
      <c r="AG44" s="942"/>
      <c r="AH44" s="942"/>
      <c r="AI44" s="942"/>
      <c r="AJ44" s="942"/>
    </row>
    <row r="45" spans="1:36">
      <c r="C45" s="941"/>
      <c r="D45" s="895"/>
      <c r="E45" s="895"/>
      <c r="F45" s="596"/>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row>
    <row r="46" spans="1:36">
      <c r="C46" s="941"/>
      <c r="D46" s="895"/>
      <c r="E46" s="895"/>
      <c r="F46" s="596"/>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row>
    <row r="47" spans="1:36">
      <c r="C47" s="943"/>
      <c r="D47" s="944"/>
      <c r="E47" s="944"/>
      <c r="F47" s="597"/>
      <c r="G47" s="945"/>
      <c r="H47" s="945"/>
      <c r="I47" s="945"/>
      <c r="J47" s="945"/>
      <c r="K47" s="945"/>
      <c r="L47" s="945"/>
      <c r="M47" s="945"/>
      <c r="N47" s="945"/>
      <c r="O47" s="945"/>
      <c r="P47" s="945"/>
      <c r="Q47" s="945"/>
      <c r="R47" s="945"/>
      <c r="S47" s="945"/>
      <c r="T47" s="945"/>
      <c r="U47" s="945"/>
      <c r="V47" s="945"/>
      <c r="W47" s="945"/>
      <c r="X47" s="945"/>
      <c r="Y47" s="945"/>
      <c r="Z47" s="945"/>
      <c r="AA47" s="945"/>
      <c r="AB47" s="945"/>
      <c r="AC47" s="945"/>
      <c r="AD47" s="945"/>
      <c r="AE47" s="945"/>
      <c r="AF47" s="945"/>
      <c r="AG47" s="945"/>
      <c r="AH47" s="945"/>
      <c r="AI47" s="945"/>
      <c r="AJ47" s="945"/>
    </row>
    <row r="48" spans="1:36">
      <c r="C48" s="943"/>
      <c r="D48" s="944"/>
      <c r="E48" s="944"/>
      <c r="F48" s="597"/>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row>
    <row r="49" spans="3:36">
      <c r="C49" s="943"/>
      <c r="D49" s="944"/>
      <c r="E49" s="944"/>
      <c r="F49" s="597"/>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row>
    <row r="50" spans="3:36">
      <c r="C50" s="943"/>
      <c r="D50" s="944"/>
      <c r="E50" s="944"/>
      <c r="F50" s="597"/>
      <c r="G50" s="945"/>
      <c r="H50" s="945"/>
      <c r="I50" s="945" t="s">
        <v>1846</v>
      </c>
      <c r="J50" s="945"/>
      <c r="K50" s="945"/>
      <c r="L50" s="945"/>
      <c r="M50" s="945"/>
      <c r="N50" s="945"/>
      <c r="O50" s="945"/>
      <c r="P50" s="945"/>
      <c r="Q50" s="945"/>
      <c r="R50" s="945"/>
      <c r="S50" s="945"/>
      <c r="T50" s="945"/>
      <c r="U50" s="945"/>
      <c r="V50" s="945"/>
      <c r="W50" s="945"/>
      <c r="X50" s="945"/>
      <c r="Y50" s="945"/>
      <c r="Z50" s="945"/>
      <c r="AA50" s="945"/>
      <c r="AB50" s="945"/>
      <c r="AC50" s="945"/>
      <c r="AD50" s="945"/>
      <c r="AE50" s="945"/>
      <c r="AF50" s="945"/>
      <c r="AG50" s="945"/>
      <c r="AH50" s="945"/>
      <c r="AI50" s="945"/>
      <c r="AJ50" s="945"/>
    </row>
    <row r="51" spans="3:36">
      <c r="C51" s="943"/>
      <c r="D51" s="944"/>
      <c r="E51" s="944"/>
      <c r="F51" s="597"/>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row>
    <row r="52" spans="3:36">
      <c r="C52" s="943"/>
      <c r="D52" s="944"/>
      <c r="E52" s="944"/>
      <c r="F52" s="597"/>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c r="AI52" s="945"/>
      <c r="AJ52" s="945"/>
    </row>
    <row r="53" spans="3:36">
      <c r="C53" s="943"/>
      <c r="D53" s="944"/>
      <c r="E53" s="944"/>
      <c r="F53" s="597"/>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c r="AI53" s="945"/>
      <c r="AJ53" s="945"/>
    </row>
    <row r="54" spans="3:36">
      <c r="C54" s="943"/>
      <c r="D54" s="944"/>
      <c r="E54" s="944"/>
      <c r="F54" s="597"/>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c r="AI54" s="945"/>
      <c r="AJ54" s="945"/>
    </row>
    <row r="55" spans="3:36">
      <c r="C55" s="943"/>
      <c r="D55" s="944"/>
      <c r="E55" s="944"/>
      <c r="F55" s="597"/>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945"/>
      <c r="AJ55" s="945"/>
    </row>
    <row r="56" spans="3:36">
      <c r="C56" s="943"/>
      <c r="D56" s="944"/>
      <c r="E56" s="944"/>
      <c r="F56" s="597"/>
      <c r="G56" s="945"/>
      <c r="H56" s="945"/>
      <c r="I56" s="945"/>
      <c r="J56" s="945"/>
      <c r="K56" s="945"/>
      <c r="L56" s="945"/>
      <c r="M56" s="945"/>
      <c r="N56" s="945"/>
      <c r="O56" s="945"/>
      <c r="P56" s="945"/>
      <c r="Q56" s="945"/>
      <c r="R56" s="945"/>
      <c r="S56" s="945"/>
      <c r="T56" s="945"/>
      <c r="U56" s="945"/>
      <c r="V56" s="945"/>
      <c r="W56" s="945"/>
      <c r="X56" s="945"/>
      <c r="Y56" s="945"/>
      <c r="Z56" s="945"/>
      <c r="AA56" s="945"/>
      <c r="AB56" s="945"/>
      <c r="AC56" s="945"/>
      <c r="AD56" s="945"/>
      <c r="AE56" s="945"/>
      <c r="AF56" s="945"/>
      <c r="AG56" s="945"/>
      <c r="AH56" s="945"/>
      <c r="AI56" s="945"/>
      <c r="AJ56" s="945"/>
    </row>
    <row r="57" spans="3:36">
      <c r="C57" s="943"/>
      <c r="D57" s="944"/>
      <c r="E57" s="944"/>
      <c r="F57" s="597"/>
      <c r="G57" s="945"/>
      <c r="H57" s="945"/>
      <c r="I57" s="945"/>
      <c r="J57" s="945"/>
      <c r="K57" s="945"/>
      <c r="L57" s="945"/>
      <c r="M57" s="945"/>
      <c r="N57" s="945"/>
      <c r="O57" s="945"/>
      <c r="P57" s="945"/>
      <c r="Q57" s="945"/>
      <c r="R57" s="945"/>
      <c r="S57" s="945"/>
      <c r="T57" s="945"/>
      <c r="U57" s="945"/>
      <c r="V57" s="945"/>
      <c r="W57" s="945"/>
      <c r="X57" s="945"/>
      <c r="Y57" s="945"/>
      <c r="Z57" s="945"/>
      <c r="AA57" s="945"/>
      <c r="AB57" s="945"/>
      <c r="AC57" s="945"/>
      <c r="AD57" s="945"/>
      <c r="AE57" s="945"/>
      <c r="AF57" s="945"/>
      <c r="AG57" s="945"/>
      <c r="AH57" s="945"/>
      <c r="AI57" s="945"/>
      <c r="AJ57" s="945"/>
    </row>
    <row r="58" spans="3:36">
      <c r="C58" s="943"/>
      <c r="D58" s="944"/>
      <c r="E58" s="944"/>
      <c r="F58" s="597"/>
      <c r="G58" s="945"/>
      <c r="H58" s="945"/>
      <c r="I58" s="945"/>
      <c r="J58" s="945"/>
      <c r="K58" s="945"/>
      <c r="L58" s="945"/>
      <c r="M58" s="945"/>
      <c r="N58" s="945"/>
      <c r="O58" s="945"/>
      <c r="P58" s="945"/>
      <c r="Q58" s="945"/>
      <c r="R58" s="945"/>
      <c r="S58" s="945"/>
      <c r="T58" s="945"/>
      <c r="U58" s="945"/>
      <c r="V58" s="945"/>
      <c r="W58" s="945"/>
      <c r="X58" s="945"/>
      <c r="Y58" s="945"/>
      <c r="Z58" s="945"/>
      <c r="AA58" s="945"/>
      <c r="AB58" s="945"/>
      <c r="AC58" s="945"/>
      <c r="AD58" s="945"/>
      <c r="AE58" s="945"/>
      <c r="AF58" s="945"/>
      <c r="AG58" s="945"/>
      <c r="AH58" s="945"/>
      <c r="AI58" s="945"/>
      <c r="AJ58" s="945"/>
    </row>
    <row r="59" spans="3:36">
      <c r="C59" s="943"/>
      <c r="D59" s="944"/>
      <c r="E59" s="944"/>
      <c r="F59" s="597"/>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row>
    <row r="60" spans="3:36">
      <c r="C60" s="943"/>
      <c r="D60" s="944"/>
      <c r="E60" s="944"/>
      <c r="F60" s="597"/>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row>
    <row r="61" spans="3:36">
      <c r="C61" s="943"/>
      <c r="D61" s="944"/>
      <c r="E61" s="944"/>
      <c r="F61" s="597"/>
      <c r="G61" s="945"/>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row>
    <row r="62" spans="3:36">
      <c r="C62" s="943"/>
      <c r="D62" s="944"/>
      <c r="E62" s="944"/>
      <c r="F62" s="597"/>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row>
    <row r="63" spans="3:36">
      <c r="C63" s="943"/>
      <c r="D63" s="944"/>
      <c r="E63" s="944"/>
      <c r="F63" s="597"/>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row>
    <row r="64" spans="3:36">
      <c r="C64" s="943"/>
      <c r="D64" s="944"/>
      <c r="E64" s="944"/>
      <c r="F64" s="597"/>
      <c r="G64" s="945"/>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c r="AI64" s="945"/>
      <c r="AJ64" s="945"/>
    </row>
    <row r="65" spans="3:36">
      <c r="C65" s="943"/>
      <c r="D65" s="944"/>
      <c r="E65" s="944"/>
      <c r="F65" s="597"/>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c r="AD65" s="945"/>
      <c r="AE65" s="945"/>
      <c r="AF65" s="945"/>
      <c r="AG65" s="945"/>
      <c r="AH65" s="945"/>
      <c r="AI65" s="945"/>
      <c r="AJ65" s="945"/>
    </row>
    <row r="66" spans="3:36">
      <c r="C66" s="943"/>
      <c r="D66" s="944"/>
      <c r="E66" s="944"/>
      <c r="F66" s="597"/>
      <c r="G66" s="945"/>
      <c r="H66" s="945"/>
      <c r="I66" s="945"/>
      <c r="J66" s="945"/>
      <c r="K66" s="945"/>
      <c r="L66" s="945"/>
      <c r="M66" s="945"/>
      <c r="N66" s="945"/>
      <c r="O66" s="945"/>
      <c r="P66" s="945"/>
      <c r="Q66" s="945"/>
      <c r="R66" s="945"/>
      <c r="S66" s="945"/>
      <c r="T66" s="945"/>
      <c r="U66" s="945"/>
      <c r="V66" s="945"/>
      <c r="W66" s="945"/>
      <c r="X66" s="945"/>
      <c r="Y66" s="945"/>
      <c r="Z66" s="945"/>
      <c r="AA66" s="945"/>
      <c r="AB66" s="945"/>
      <c r="AC66" s="945"/>
      <c r="AD66" s="945"/>
      <c r="AE66" s="945"/>
      <c r="AF66" s="945"/>
      <c r="AG66" s="945"/>
      <c r="AH66" s="945"/>
      <c r="AI66" s="945"/>
      <c r="AJ66" s="945"/>
    </row>
    <row r="67" spans="3:36">
      <c r="C67" s="943"/>
      <c r="D67" s="944"/>
      <c r="E67" s="944"/>
      <c r="F67" s="597"/>
      <c r="G67" s="945"/>
      <c r="H67" s="945"/>
      <c r="I67" s="945"/>
      <c r="J67" s="945"/>
      <c r="K67" s="945"/>
      <c r="L67" s="945"/>
      <c r="M67" s="945"/>
      <c r="N67" s="945"/>
      <c r="O67" s="945"/>
      <c r="P67" s="945"/>
      <c r="Q67" s="945"/>
      <c r="R67" s="945"/>
      <c r="S67" s="945"/>
      <c r="T67" s="945"/>
      <c r="U67" s="945"/>
      <c r="V67" s="945"/>
      <c r="W67" s="945"/>
      <c r="X67" s="945"/>
      <c r="Y67" s="945"/>
      <c r="Z67" s="945"/>
      <c r="AA67" s="945"/>
      <c r="AB67" s="945"/>
      <c r="AC67" s="945"/>
      <c r="AD67" s="945"/>
      <c r="AE67" s="945"/>
      <c r="AF67" s="945"/>
      <c r="AG67" s="945"/>
      <c r="AH67" s="945"/>
      <c r="AI67" s="945"/>
      <c r="AJ67" s="945"/>
    </row>
    <row r="68" spans="3:36">
      <c r="C68" s="943"/>
      <c r="D68" s="944"/>
      <c r="E68" s="944"/>
      <c r="F68" s="597"/>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c r="AJ68" s="945"/>
    </row>
    <row r="69" spans="3:36">
      <c r="C69" s="943"/>
      <c r="D69" s="944"/>
      <c r="E69" s="944"/>
      <c r="F69" s="597"/>
      <c r="G69" s="945"/>
      <c r="H69" s="945"/>
      <c r="I69" s="945"/>
      <c r="J69" s="945"/>
      <c r="K69" s="945"/>
      <c r="L69" s="945"/>
      <c r="M69" s="945"/>
      <c r="N69" s="945"/>
      <c r="O69" s="945"/>
      <c r="P69" s="945"/>
      <c r="Q69" s="945"/>
      <c r="R69" s="945"/>
      <c r="S69" s="945"/>
      <c r="T69" s="945"/>
      <c r="U69" s="945"/>
      <c r="V69" s="945"/>
      <c r="W69" s="945"/>
      <c r="X69" s="945"/>
      <c r="Y69" s="945"/>
      <c r="Z69" s="945"/>
      <c r="AA69" s="945"/>
      <c r="AB69" s="945"/>
      <c r="AC69" s="945"/>
      <c r="AD69" s="945"/>
      <c r="AE69" s="945"/>
      <c r="AF69" s="945"/>
      <c r="AG69" s="945"/>
      <c r="AH69" s="945"/>
      <c r="AI69" s="945"/>
      <c r="AJ69" s="945"/>
    </row>
    <row r="70" spans="3:36">
      <c r="C70" s="943"/>
      <c r="D70" s="944"/>
      <c r="E70" s="944"/>
      <c r="F70" s="597"/>
      <c r="G70" s="945"/>
      <c r="H70" s="945"/>
      <c r="I70" s="945"/>
      <c r="J70" s="945"/>
      <c r="K70" s="945"/>
      <c r="L70" s="945"/>
      <c r="M70" s="945"/>
      <c r="N70" s="945"/>
      <c r="O70" s="945"/>
      <c r="P70" s="945"/>
      <c r="Q70" s="945"/>
      <c r="R70" s="945"/>
      <c r="S70" s="945"/>
      <c r="T70" s="945"/>
      <c r="U70" s="945"/>
      <c r="V70" s="945"/>
      <c r="W70" s="945"/>
      <c r="X70" s="945"/>
      <c r="Y70" s="945"/>
      <c r="Z70" s="945"/>
      <c r="AA70" s="945"/>
      <c r="AB70" s="945"/>
      <c r="AC70" s="945"/>
      <c r="AD70" s="945"/>
      <c r="AE70" s="945"/>
      <c r="AF70" s="945"/>
      <c r="AG70" s="945"/>
      <c r="AH70" s="945"/>
      <c r="AI70" s="945"/>
      <c r="AJ70" s="945"/>
    </row>
    <row r="71" spans="3:36">
      <c r="C71" s="943"/>
      <c r="D71" s="944"/>
      <c r="E71" s="944"/>
      <c r="F71" s="597"/>
      <c r="G71" s="945"/>
      <c r="H71" s="945"/>
      <c r="I71" s="945"/>
      <c r="J71" s="945"/>
      <c r="K71" s="945"/>
      <c r="L71" s="945"/>
      <c r="M71" s="945"/>
      <c r="N71" s="945"/>
      <c r="O71" s="945"/>
      <c r="P71" s="945"/>
      <c r="Q71" s="945"/>
      <c r="R71" s="945"/>
      <c r="S71" s="945"/>
      <c r="T71" s="945"/>
      <c r="U71" s="945"/>
      <c r="V71" s="945"/>
      <c r="W71" s="945"/>
      <c r="X71" s="945"/>
      <c r="Y71" s="945"/>
      <c r="Z71" s="945"/>
      <c r="AA71" s="945"/>
      <c r="AB71" s="945"/>
      <c r="AC71" s="945"/>
      <c r="AD71" s="945"/>
      <c r="AE71" s="945"/>
      <c r="AF71" s="945"/>
      <c r="AG71" s="945"/>
      <c r="AH71" s="945"/>
      <c r="AI71" s="945"/>
      <c r="AJ71" s="945"/>
    </row>
    <row r="72" spans="3:36">
      <c r="C72" s="943"/>
      <c r="D72" s="944"/>
      <c r="E72" s="944"/>
      <c r="F72" s="597"/>
      <c r="G72" s="945"/>
      <c r="H72" s="945"/>
      <c r="I72" s="945"/>
      <c r="J72" s="945"/>
      <c r="K72" s="945"/>
      <c r="L72" s="945"/>
      <c r="M72" s="945"/>
      <c r="N72" s="945"/>
      <c r="O72" s="945"/>
      <c r="P72" s="945"/>
      <c r="Q72" s="945"/>
      <c r="R72" s="945"/>
      <c r="S72" s="945"/>
      <c r="T72" s="945"/>
      <c r="U72" s="945"/>
      <c r="V72" s="945"/>
      <c r="W72" s="945"/>
      <c r="X72" s="945"/>
      <c r="Y72" s="945"/>
      <c r="Z72" s="945"/>
      <c r="AA72" s="945"/>
      <c r="AB72" s="945"/>
      <c r="AC72" s="945"/>
      <c r="AD72" s="945"/>
      <c r="AE72" s="945"/>
      <c r="AF72" s="945"/>
      <c r="AG72" s="945"/>
      <c r="AH72" s="945"/>
      <c r="AI72" s="945"/>
      <c r="AJ72" s="945"/>
    </row>
    <row r="73" spans="3:36">
      <c r="C73" s="943"/>
      <c r="D73" s="944"/>
      <c r="E73" s="944"/>
      <c r="F73" s="597"/>
      <c r="G73" s="945"/>
      <c r="H73" s="945"/>
      <c r="I73" s="945"/>
      <c r="J73" s="945"/>
      <c r="K73" s="945"/>
      <c r="L73" s="945"/>
      <c r="M73" s="945"/>
      <c r="N73" s="945"/>
      <c r="O73" s="945"/>
      <c r="P73" s="945"/>
      <c r="Q73" s="945"/>
      <c r="R73" s="945"/>
      <c r="S73" s="945"/>
      <c r="T73" s="945"/>
      <c r="U73" s="945"/>
      <c r="V73" s="945"/>
      <c r="W73" s="945"/>
      <c r="X73" s="945"/>
      <c r="Y73" s="945"/>
      <c r="Z73" s="945"/>
      <c r="AA73" s="945"/>
      <c r="AB73" s="945"/>
      <c r="AC73" s="945"/>
      <c r="AD73" s="945"/>
      <c r="AE73" s="945"/>
      <c r="AF73" s="945"/>
      <c r="AG73" s="945"/>
      <c r="AH73" s="945"/>
      <c r="AI73" s="945"/>
      <c r="AJ73" s="945"/>
    </row>
    <row r="74" spans="3:36">
      <c r="C74" s="943"/>
      <c r="D74" s="944"/>
      <c r="E74" s="944"/>
      <c r="F74" s="597"/>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row>
    <row r="75" spans="3:36">
      <c r="C75" s="943"/>
      <c r="D75" s="944"/>
      <c r="E75" s="944"/>
      <c r="F75" s="597"/>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row>
    <row r="76" spans="3:36">
      <c r="C76" s="943"/>
      <c r="D76" s="944"/>
      <c r="E76" s="944"/>
      <c r="F76" s="597"/>
      <c r="G76" s="945"/>
      <c r="H76" s="945"/>
      <c r="I76" s="945"/>
      <c r="J76" s="945"/>
      <c r="K76" s="945"/>
      <c r="L76" s="945"/>
      <c r="M76" s="945"/>
      <c r="N76" s="945"/>
      <c r="O76" s="945"/>
      <c r="P76" s="945"/>
      <c r="Q76" s="945"/>
      <c r="R76" s="945"/>
      <c r="S76" s="945"/>
      <c r="T76" s="945"/>
      <c r="U76" s="945"/>
      <c r="V76" s="945"/>
      <c r="W76" s="945"/>
      <c r="X76" s="945"/>
      <c r="Y76" s="945"/>
      <c r="Z76" s="945"/>
      <c r="AA76" s="945"/>
      <c r="AB76" s="945"/>
      <c r="AC76" s="945"/>
      <c r="AD76" s="945"/>
      <c r="AE76" s="945"/>
      <c r="AF76" s="945"/>
      <c r="AG76" s="945"/>
      <c r="AH76" s="945"/>
      <c r="AI76" s="945"/>
      <c r="AJ76" s="945"/>
    </row>
    <row r="77" spans="3:36">
      <c r="C77" s="943"/>
      <c r="D77" s="944"/>
      <c r="E77" s="944"/>
      <c r="F77" s="597"/>
      <c r="G77" s="945"/>
      <c r="H77" s="945"/>
      <c r="I77" s="945"/>
      <c r="J77" s="945"/>
      <c r="K77" s="945"/>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5"/>
    </row>
    <row r="78" spans="3:36">
      <c r="C78" s="943"/>
      <c r="D78" s="944"/>
      <c r="E78" s="944"/>
      <c r="F78" s="597"/>
      <c r="G78" s="945"/>
      <c r="H78" s="945"/>
      <c r="I78" s="945"/>
      <c r="J78" s="945"/>
      <c r="K78" s="945"/>
      <c r="L78" s="945"/>
      <c r="M78" s="945"/>
      <c r="N78" s="945"/>
      <c r="O78" s="945"/>
      <c r="P78" s="945"/>
      <c r="Q78" s="945"/>
      <c r="R78" s="945"/>
      <c r="S78" s="945"/>
      <c r="T78" s="945"/>
      <c r="U78" s="945"/>
      <c r="V78" s="945"/>
      <c r="W78" s="945"/>
      <c r="X78" s="945"/>
      <c r="Y78" s="945"/>
      <c r="Z78" s="945"/>
      <c r="AA78" s="945"/>
      <c r="AB78" s="945"/>
      <c r="AC78" s="945"/>
      <c r="AD78" s="945"/>
      <c r="AE78" s="945"/>
      <c r="AF78" s="945"/>
      <c r="AG78" s="945"/>
      <c r="AH78" s="945"/>
      <c r="AI78" s="945"/>
      <c r="AJ78" s="945"/>
    </row>
    <row r="79" spans="3:36">
      <c r="C79" s="943"/>
      <c r="D79" s="944"/>
      <c r="E79" s="944"/>
      <c r="F79" s="597"/>
      <c r="G79" s="945"/>
      <c r="H79" s="945"/>
      <c r="I79" s="945"/>
      <c r="J79" s="945"/>
      <c r="K79" s="945"/>
      <c r="L79" s="945"/>
      <c r="M79" s="945"/>
      <c r="N79" s="945"/>
      <c r="O79" s="945"/>
      <c r="P79" s="945"/>
      <c r="Q79" s="945"/>
      <c r="R79" s="945"/>
      <c r="S79" s="945"/>
      <c r="T79" s="945"/>
      <c r="U79" s="945"/>
      <c r="V79" s="945"/>
      <c r="W79" s="945"/>
      <c r="X79" s="945"/>
      <c r="Y79" s="945"/>
      <c r="Z79" s="945"/>
      <c r="AA79" s="945"/>
      <c r="AB79" s="945"/>
      <c r="AC79" s="945"/>
      <c r="AD79" s="945"/>
      <c r="AE79" s="945"/>
      <c r="AF79" s="945"/>
      <c r="AG79" s="945"/>
      <c r="AH79" s="945"/>
      <c r="AI79" s="945"/>
      <c r="AJ79" s="945"/>
    </row>
    <row r="80" spans="3:36">
      <c r="C80" s="943"/>
      <c r="D80" s="944"/>
      <c r="E80" s="944"/>
      <c r="F80" s="597"/>
      <c r="G80" s="945"/>
      <c r="H80" s="945"/>
      <c r="I80" s="945"/>
      <c r="J80" s="945"/>
      <c r="K80" s="945"/>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5"/>
    </row>
    <row r="81" spans="3:36">
      <c r="C81" s="943"/>
      <c r="D81" s="944"/>
      <c r="E81" s="944"/>
      <c r="F81" s="597"/>
      <c r="G81" s="945"/>
      <c r="H81" s="945"/>
      <c r="I81" s="945"/>
      <c r="J81" s="945"/>
      <c r="K81" s="945"/>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c r="AJ81" s="945"/>
    </row>
    <row r="82" spans="3:36">
      <c r="C82" s="943"/>
      <c r="D82" s="944"/>
      <c r="E82" s="944"/>
      <c r="F82" s="597"/>
      <c r="G82" s="945"/>
      <c r="H82" s="945"/>
      <c r="I82" s="945"/>
      <c r="J82" s="945"/>
      <c r="K82" s="945"/>
      <c r="L82" s="945"/>
      <c r="M82" s="945"/>
      <c r="N82" s="945"/>
      <c r="O82" s="945"/>
      <c r="P82" s="945"/>
      <c r="Q82" s="945"/>
      <c r="R82" s="945"/>
      <c r="S82" s="945"/>
      <c r="T82" s="945"/>
      <c r="U82" s="945"/>
      <c r="V82" s="945"/>
      <c r="W82" s="945"/>
      <c r="X82" s="945"/>
      <c r="Y82" s="945"/>
      <c r="Z82" s="945"/>
      <c r="AA82" s="945"/>
      <c r="AB82" s="945"/>
      <c r="AC82" s="945"/>
      <c r="AD82" s="945"/>
      <c r="AE82" s="945"/>
      <c r="AF82" s="945"/>
      <c r="AG82" s="945"/>
      <c r="AH82" s="945"/>
      <c r="AI82" s="945"/>
      <c r="AJ82" s="945"/>
    </row>
    <row r="83" spans="3:36">
      <c r="C83" s="943"/>
      <c r="D83" s="944"/>
      <c r="E83" s="944"/>
      <c r="F83" s="597"/>
      <c r="G83" s="945"/>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c r="AJ83" s="945"/>
    </row>
    <row r="84" spans="3:36">
      <c r="C84" s="943"/>
      <c r="D84" s="944"/>
      <c r="E84" s="944"/>
      <c r="F84" s="597"/>
      <c r="G84" s="945"/>
      <c r="H84" s="945"/>
      <c r="I84" s="945"/>
      <c r="J84" s="945"/>
      <c r="K84" s="945"/>
      <c r="L84" s="945"/>
      <c r="M84" s="945"/>
      <c r="N84" s="945"/>
      <c r="O84" s="945"/>
      <c r="P84" s="945"/>
      <c r="Q84" s="945"/>
      <c r="R84" s="945"/>
      <c r="S84" s="945"/>
      <c r="T84" s="945"/>
      <c r="U84" s="945"/>
      <c r="V84" s="945"/>
      <c r="W84" s="945"/>
      <c r="X84" s="945"/>
      <c r="Y84" s="945"/>
      <c r="Z84" s="945"/>
      <c r="AA84" s="945"/>
      <c r="AB84" s="945"/>
      <c r="AC84" s="945"/>
      <c r="AD84" s="945"/>
      <c r="AE84" s="945"/>
      <c r="AF84" s="945"/>
      <c r="AG84" s="945"/>
      <c r="AH84" s="945"/>
      <c r="AI84" s="945"/>
      <c r="AJ84" s="945"/>
    </row>
    <row r="85" spans="3:36">
      <c r="C85" s="943"/>
      <c r="D85" s="944"/>
      <c r="E85" s="944"/>
      <c r="F85" s="597"/>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row>
  </sheetData>
  <mergeCells count="24">
    <mergeCell ref="C1:AJ1"/>
    <mergeCell ref="C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18" footer="0.17"/>
  <pageSetup paperSize="5" scale="55" firstPageNumber="119" orientation="landscape" useFirstPageNumber="1" r:id="rId1"/>
  <headerFooter alignWithMargins="0">
    <oddHeader>&amp;R&amp;"Times New Roman,Bold"&amp;14[ &amp;P ]</oddHeader>
  </headerFooter>
  <rowBreaks count="1" manualBreakCount="1">
    <brk id="28" max="3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34"/>
  <sheetViews>
    <sheetView view="pageBreakPreview" zoomScale="60" zoomScaleNormal="70" workbookViewId="0">
      <pane ySplit="8" topLeftCell="A9" activePane="bottomLeft" state="frozen"/>
      <selection activeCell="A123" sqref="A1:XFD1048576"/>
      <selection pane="bottomLeft" activeCell="A123" sqref="A1:XFD1048576"/>
    </sheetView>
  </sheetViews>
  <sheetFormatPr defaultColWidth="8" defaultRowHeight="15.75"/>
  <cols>
    <col min="1" max="1" width="7.75" style="722" customWidth="1"/>
    <col min="2" max="2" width="11.25" style="960" customWidth="1"/>
    <col min="3" max="3" width="29.5" style="750" customWidth="1"/>
    <col min="4" max="4" width="9.75" style="722" customWidth="1"/>
    <col min="5" max="5" width="9.25" style="722" customWidth="1"/>
    <col min="6" max="6" width="10.5" style="658" customWidth="1"/>
    <col min="7" max="7" width="10" style="649" customWidth="1"/>
    <col min="8" max="8" width="9.125" style="649" customWidth="1"/>
    <col min="9" max="9" width="6.75" style="649" customWidth="1"/>
    <col min="10" max="10" width="6.5" style="649" bestFit="1" customWidth="1"/>
    <col min="11" max="11" width="10.25" style="649" customWidth="1"/>
    <col min="12" max="12" width="9.625" style="649" customWidth="1"/>
    <col min="13" max="13" width="8.125" style="649" customWidth="1"/>
    <col min="14" max="14" width="8.75" style="649" customWidth="1"/>
    <col min="15" max="15" width="7.25" style="649" customWidth="1"/>
    <col min="16" max="23" width="7.25" style="649" hidden="1" customWidth="1"/>
    <col min="24" max="26" width="7.25" style="649" customWidth="1"/>
    <col min="27" max="27" width="8.875" style="649" customWidth="1"/>
    <col min="28" max="35" width="7.25" style="649" customWidth="1"/>
    <col min="36" max="36" width="6.75" style="649" customWidth="1"/>
    <col min="37" max="16384" width="8" style="649"/>
  </cols>
  <sheetData>
    <row r="1" spans="1:36" ht="27">
      <c r="A1" s="3396" t="s">
        <v>1994</v>
      </c>
      <c r="B1" s="3396"/>
      <c r="C1" s="3396"/>
      <c r="D1" s="3396"/>
      <c r="E1" s="3396"/>
      <c r="F1" s="3396"/>
      <c r="G1" s="3396"/>
      <c r="H1" s="3396"/>
      <c r="I1" s="3396"/>
      <c r="J1" s="3396"/>
      <c r="K1" s="3396"/>
      <c r="L1" s="3396"/>
      <c r="M1" s="3396"/>
      <c r="N1" s="3396"/>
      <c r="O1" s="3396"/>
      <c r="P1" s="3396"/>
      <c r="Q1" s="3396"/>
      <c r="R1" s="3396"/>
      <c r="S1" s="3396"/>
      <c r="T1" s="3396"/>
      <c r="U1" s="3396"/>
      <c r="V1" s="3396"/>
      <c r="W1" s="3396"/>
      <c r="X1" s="3396"/>
      <c r="Y1" s="3396"/>
      <c r="Z1" s="3396"/>
      <c r="AA1" s="3396"/>
      <c r="AB1" s="3396"/>
      <c r="AC1" s="3396"/>
      <c r="AD1" s="3396"/>
      <c r="AE1" s="3396"/>
      <c r="AF1" s="3396"/>
      <c r="AG1" s="3396"/>
      <c r="AH1" s="3396"/>
      <c r="AI1" s="3396"/>
      <c r="AJ1" s="3396"/>
    </row>
    <row r="2" spans="1:36" ht="25.5">
      <c r="A2" s="3397" t="s">
        <v>2259</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c r="Y2" s="3397"/>
      <c r="Z2" s="3397"/>
      <c r="AA2" s="3397"/>
      <c r="AB2" s="3397"/>
      <c r="AC2" s="3397"/>
      <c r="AD2" s="3397"/>
      <c r="AE2" s="3397"/>
      <c r="AF2" s="3397"/>
      <c r="AG2" s="3397"/>
      <c r="AH2" s="3397"/>
      <c r="AI2" s="3397"/>
      <c r="AJ2" s="3397"/>
    </row>
    <row r="3" spans="1:36" s="651" customFormat="1">
      <c r="A3" s="785"/>
      <c r="B3" s="785"/>
      <c r="C3" s="785"/>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row>
    <row r="4" spans="1:36">
      <c r="A4" s="787"/>
      <c r="B4" s="787"/>
      <c r="C4" s="787"/>
      <c r="D4" s="788"/>
      <c r="E4" s="789"/>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row>
    <row r="5" spans="1:36" ht="28.5" customHeight="1">
      <c r="A5" s="3404" t="s">
        <v>334</v>
      </c>
      <c r="B5" s="3404" t="s">
        <v>132</v>
      </c>
      <c r="C5" s="3404" t="s">
        <v>15</v>
      </c>
      <c r="D5" s="3404" t="s">
        <v>2260</v>
      </c>
      <c r="E5" s="3451" t="s">
        <v>357</v>
      </c>
      <c r="F5" s="3404" t="s">
        <v>337</v>
      </c>
      <c r="G5" s="3404" t="s">
        <v>18</v>
      </c>
      <c r="H5" s="3454" t="s">
        <v>2261</v>
      </c>
      <c r="I5" s="3457" t="s">
        <v>20</v>
      </c>
      <c r="J5" s="3458"/>
      <c r="K5" s="3457" t="s">
        <v>339</v>
      </c>
      <c r="L5" s="3454" t="s">
        <v>340</v>
      </c>
      <c r="M5" s="3462" t="s">
        <v>23</v>
      </c>
      <c r="N5" s="3462"/>
      <c r="O5" s="3463"/>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ht="23.25" customHeight="1">
      <c r="A6" s="3405"/>
      <c r="B6" s="3405"/>
      <c r="C6" s="3405"/>
      <c r="D6" s="3405"/>
      <c r="E6" s="3452"/>
      <c r="F6" s="3405"/>
      <c r="G6" s="3405"/>
      <c r="H6" s="3455"/>
      <c r="I6" s="3459"/>
      <c r="J6" s="3460"/>
      <c r="K6" s="3461"/>
      <c r="L6" s="3455"/>
      <c r="M6" s="3464"/>
      <c r="N6" s="3464"/>
      <c r="O6" s="3465"/>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ht="24.75" customHeight="1">
      <c r="A7" s="3406"/>
      <c r="B7" s="3406"/>
      <c r="C7" s="3406"/>
      <c r="D7" s="3406"/>
      <c r="E7" s="3453"/>
      <c r="F7" s="3406"/>
      <c r="G7" s="3406"/>
      <c r="H7" s="3456"/>
      <c r="I7" s="947" t="s">
        <v>2</v>
      </c>
      <c r="J7" s="948" t="s">
        <v>25</v>
      </c>
      <c r="K7" s="3459"/>
      <c r="L7" s="3456"/>
      <c r="M7" s="949" t="s">
        <v>4</v>
      </c>
      <c r="N7" s="950" t="s">
        <v>5</v>
      </c>
      <c r="O7" s="950"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c r="A8" s="951">
        <v>1</v>
      </c>
      <c r="B8" s="951">
        <v>2</v>
      </c>
      <c r="C8" s="952">
        <v>3</v>
      </c>
      <c r="D8" s="951">
        <v>4</v>
      </c>
      <c r="E8" s="953">
        <v>5</v>
      </c>
      <c r="F8" s="953">
        <v>6</v>
      </c>
      <c r="G8" s="953">
        <v>7</v>
      </c>
      <c r="H8" s="952">
        <v>8</v>
      </c>
      <c r="I8" s="951">
        <v>9</v>
      </c>
      <c r="J8" s="953">
        <v>10</v>
      </c>
      <c r="K8" s="951">
        <v>11</v>
      </c>
      <c r="L8" s="951">
        <v>12</v>
      </c>
      <c r="M8" s="951">
        <v>13</v>
      </c>
      <c r="N8" s="951">
        <v>14</v>
      </c>
      <c r="O8" s="951">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658" customFormat="1">
      <c r="A9" s="650"/>
      <c r="B9" s="650"/>
      <c r="C9" s="954"/>
      <c r="D9" s="650"/>
      <c r="E9" s="650"/>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row>
    <row r="10" spans="1:36" s="658" customFormat="1">
      <c r="A10" s="650"/>
      <c r="B10" s="650"/>
      <c r="C10" s="802" t="s">
        <v>341</v>
      </c>
      <c r="D10" s="650"/>
      <c r="E10" s="650"/>
      <c r="F10" s="801"/>
      <c r="G10" s="801"/>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row>
    <row r="11" spans="1:36">
      <c r="A11" s="803"/>
      <c r="B11" s="803"/>
      <c r="C11" s="804" t="s">
        <v>1600</v>
      </c>
      <c r="D11" s="676"/>
      <c r="E11" s="675"/>
      <c r="F11" s="676"/>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row>
    <row r="12" spans="1:36">
      <c r="A12" s="803"/>
      <c r="B12" s="803"/>
      <c r="C12" s="804"/>
      <c r="D12" s="676"/>
      <c r="E12" s="675"/>
      <c r="F12" s="676"/>
      <c r="G12" s="682"/>
      <c r="H12" s="682"/>
      <c r="I12" s="682"/>
      <c r="J12" s="682"/>
      <c r="K12" s="682"/>
      <c r="L12" s="682"/>
      <c r="M12" s="682"/>
      <c r="N12" s="682"/>
      <c r="O12" s="682"/>
      <c r="P12" s="682"/>
      <c r="Q12" s="682"/>
      <c r="R12" s="682"/>
      <c r="S12" s="682"/>
      <c r="T12" s="682"/>
      <c r="U12" s="682"/>
      <c r="V12" s="682"/>
      <c r="W12" s="682"/>
      <c r="X12" s="682"/>
      <c r="Y12" s="682"/>
      <c r="Z12" s="682"/>
      <c r="AA12" s="682"/>
      <c r="AB12" s="682"/>
      <c r="AC12" s="682"/>
      <c r="AD12" s="682"/>
      <c r="AE12" s="682"/>
      <c r="AF12" s="682"/>
      <c r="AG12" s="682"/>
      <c r="AH12" s="682"/>
      <c r="AI12" s="682"/>
      <c r="AJ12" s="682"/>
    </row>
    <row r="13" spans="1:36" s="956" customFormat="1" ht="88.5" customHeight="1">
      <c r="A13" s="139">
        <v>966</v>
      </c>
      <c r="B13" s="809" t="s">
        <v>2262</v>
      </c>
      <c r="C13" s="808" t="s">
        <v>2263</v>
      </c>
      <c r="D13" s="805" t="s">
        <v>88</v>
      </c>
      <c r="E13" s="805" t="s">
        <v>2264</v>
      </c>
      <c r="F13" s="810" t="s">
        <v>30</v>
      </c>
      <c r="G13" s="807">
        <v>25.361999999999998</v>
      </c>
      <c r="H13" s="955">
        <v>11.42</v>
      </c>
      <c r="I13" s="955">
        <v>4.2080000000000002</v>
      </c>
      <c r="J13" s="807">
        <v>0</v>
      </c>
      <c r="K13" s="807">
        <v>15.628</v>
      </c>
      <c r="L13" s="807">
        <v>9.7339999999999982</v>
      </c>
      <c r="M13" s="807">
        <v>0</v>
      </c>
      <c r="N13" s="807">
        <v>9.734</v>
      </c>
      <c r="O13" s="807">
        <v>9.734</v>
      </c>
      <c r="P13" s="807"/>
      <c r="Q13" s="807"/>
      <c r="R13" s="807"/>
      <c r="S13" s="807"/>
      <c r="T13" s="807"/>
      <c r="U13" s="807"/>
      <c r="V13" s="807"/>
      <c r="W13" s="807"/>
      <c r="X13" s="2843">
        <v>0</v>
      </c>
      <c r="Y13" s="2843">
        <v>9.734</v>
      </c>
      <c r="Z13" s="2108">
        <v>9.734</v>
      </c>
      <c r="AA13" s="2844"/>
      <c r="AB13" s="2844"/>
      <c r="AC13" s="2108">
        <v>0</v>
      </c>
      <c r="AD13" s="2108"/>
      <c r="AE13" s="2844"/>
      <c r="AF13" s="2844">
        <v>0</v>
      </c>
      <c r="AG13" s="2108">
        <v>0</v>
      </c>
      <c r="AH13" s="807" t="s">
        <v>9970</v>
      </c>
      <c r="AI13" s="807"/>
      <c r="AJ13" s="807">
        <v>0</v>
      </c>
    </row>
    <row r="14" spans="1:36" ht="78.75" customHeight="1">
      <c r="A14" s="139">
        <v>967</v>
      </c>
      <c r="B14" s="809" t="s">
        <v>2265</v>
      </c>
      <c r="C14" s="808" t="s">
        <v>2266</v>
      </c>
      <c r="D14" s="805" t="s">
        <v>88</v>
      </c>
      <c r="E14" s="805" t="s">
        <v>2267</v>
      </c>
      <c r="F14" s="810" t="s">
        <v>30</v>
      </c>
      <c r="G14" s="807">
        <v>219.77199999999999</v>
      </c>
      <c r="H14" s="955">
        <v>0</v>
      </c>
      <c r="I14" s="955">
        <v>0</v>
      </c>
      <c r="J14" s="807">
        <v>0</v>
      </c>
      <c r="K14" s="807">
        <v>0</v>
      </c>
      <c r="L14" s="807">
        <v>219.77199999999999</v>
      </c>
      <c r="M14" s="807">
        <v>59.265999999999998</v>
      </c>
      <c r="N14" s="807">
        <v>0</v>
      </c>
      <c r="O14" s="807">
        <v>59.265999999999998</v>
      </c>
      <c r="P14" s="807"/>
      <c r="Q14" s="807"/>
      <c r="R14" s="807"/>
      <c r="S14" s="807"/>
      <c r="T14" s="807"/>
      <c r="U14" s="807"/>
      <c r="V14" s="807"/>
      <c r="W14" s="807"/>
      <c r="X14" s="2843">
        <v>59.265999999999998</v>
      </c>
      <c r="Y14" s="2843">
        <v>0</v>
      </c>
      <c r="Z14" s="2108">
        <v>59.265999999999998</v>
      </c>
      <c r="AA14" s="2844">
        <v>14.667999999999999</v>
      </c>
      <c r="AB14" s="2844"/>
      <c r="AC14" s="2108">
        <v>14.667999999999999</v>
      </c>
      <c r="AD14" s="2108">
        <v>0.14799999999999999</v>
      </c>
      <c r="AE14" s="2844"/>
      <c r="AF14" s="2844">
        <v>0</v>
      </c>
      <c r="AG14" s="2108">
        <v>0</v>
      </c>
      <c r="AH14" s="807"/>
      <c r="AI14" s="807" t="s">
        <v>9947</v>
      </c>
      <c r="AJ14" s="807">
        <v>0</v>
      </c>
    </row>
    <row r="15" spans="1:36" ht="14.25" customHeight="1">
      <c r="A15" s="139"/>
      <c r="B15" s="809"/>
      <c r="C15" s="808"/>
      <c r="D15" s="805"/>
      <c r="E15" s="805"/>
      <c r="F15" s="810"/>
      <c r="G15" s="807"/>
      <c r="H15" s="955"/>
      <c r="I15" s="955"/>
      <c r="J15" s="807"/>
      <c r="K15" s="807"/>
      <c r="L15" s="807"/>
      <c r="M15" s="807"/>
      <c r="N15" s="807"/>
      <c r="O15" s="807"/>
      <c r="P15" s="807"/>
      <c r="Q15" s="807"/>
      <c r="R15" s="807"/>
      <c r="S15" s="807"/>
      <c r="T15" s="807"/>
      <c r="U15" s="807"/>
      <c r="V15" s="807"/>
      <c r="W15" s="807"/>
      <c r="X15" s="2843"/>
      <c r="Y15" s="2843"/>
      <c r="Z15" s="2108"/>
      <c r="AA15" s="2844"/>
      <c r="AB15" s="2844"/>
      <c r="AC15" s="2108"/>
      <c r="AD15" s="2108"/>
      <c r="AE15" s="2844"/>
      <c r="AF15" s="2844"/>
      <c r="AG15" s="2108"/>
      <c r="AH15" s="807"/>
      <c r="AI15" s="807"/>
      <c r="AJ15" s="807"/>
    </row>
    <row r="16" spans="1:36" s="738" customFormat="1" ht="30" customHeight="1" thickBot="1">
      <c r="A16" s="839"/>
      <c r="B16" s="957"/>
      <c r="C16" s="835" t="s">
        <v>2268</v>
      </c>
      <c r="D16" s="958"/>
      <c r="E16" s="959"/>
      <c r="F16" s="958"/>
      <c r="G16" s="837">
        <v>245.13399999999999</v>
      </c>
      <c r="H16" s="837">
        <v>11.42</v>
      </c>
      <c r="I16" s="837">
        <v>4.2080000000000002</v>
      </c>
      <c r="J16" s="837">
        <v>0</v>
      </c>
      <c r="K16" s="837">
        <v>15.628</v>
      </c>
      <c r="L16" s="837">
        <v>229.506</v>
      </c>
      <c r="M16" s="837">
        <v>59.265999999999998</v>
      </c>
      <c r="N16" s="837">
        <v>9.734</v>
      </c>
      <c r="O16" s="837">
        <v>69</v>
      </c>
      <c r="P16" s="837">
        <v>0</v>
      </c>
      <c r="Q16" s="837">
        <v>0</v>
      </c>
      <c r="R16" s="837">
        <v>0</v>
      </c>
      <c r="S16" s="837">
        <v>0</v>
      </c>
      <c r="T16" s="837">
        <v>0</v>
      </c>
      <c r="U16" s="837">
        <v>0</v>
      </c>
      <c r="V16" s="837">
        <v>0</v>
      </c>
      <c r="W16" s="837">
        <v>0</v>
      </c>
      <c r="X16" s="837">
        <v>59.265999999999998</v>
      </c>
      <c r="Y16" s="837">
        <v>9.734</v>
      </c>
      <c r="Z16" s="837">
        <v>69</v>
      </c>
      <c r="AA16" s="837">
        <v>14.667999999999999</v>
      </c>
      <c r="AB16" s="837">
        <v>0</v>
      </c>
      <c r="AC16" s="837">
        <v>14.667999999999999</v>
      </c>
      <c r="AD16" s="837">
        <v>0.14799999999999999</v>
      </c>
      <c r="AE16" s="837">
        <v>0</v>
      </c>
      <c r="AF16" s="837">
        <v>0</v>
      </c>
      <c r="AG16" s="837">
        <v>0</v>
      </c>
      <c r="AH16" s="837"/>
      <c r="AI16" s="837"/>
      <c r="AJ16" s="837">
        <v>0</v>
      </c>
    </row>
    <row r="17" spans="1:36" ht="16.5" thickTop="1">
      <c r="A17" s="839"/>
      <c r="B17" s="957"/>
      <c r="C17" s="838"/>
      <c r="D17" s="839"/>
      <c r="E17" s="839"/>
      <c r="F17" s="840"/>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1"/>
      <c r="AI17" s="841"/>
      <c r="AJ17" s="841"/>
    </row>
    <row r="18" spans="1:36">
      <c r="A18" s="839"/>
      <c r="B18" s="957"/>
      <c r="C18" s="838"/>
      <c r="D18" s="839"/>
      <c r="E18" s="839"/>
      <c r="F18" s="840"/>
      <c r="G18" s="841"/>
      <c r="H18" s="841"/>
      <c r="I18" s="841"/>
      <c r="J18" s="841"/>
      <c r="K18" s="841"/>
      <c r="L18" s="841"/>
      <c r="M18" s="841"/>
      <c r="N18" s="841"/>
      <c r="O18" s="841"/>
      <c r="P18" s="841"/>
      <c r="Q18" s="841"/>
      <c r="R18" s="841"/>
      <c r="S18" s="841"/>
      <c r="T18" s="841"/>
      <c r="U18" s="841"/>
      <c r="V18" s="841"/>
      <c r="W18" s="841"/>
      <c r="X18" s="841"/>
      <c r="Y18" s="841"/>
      <c r="Z18" s="841"/>
      <c r="AA18" s="841"/>
      <c r="AB18" s="841"/>
      <c r="AC18" s="841"/>
      <c r="AD18" s="841"/>
      <c r="AE18" s="841"/>
      <c r="AF18" s="841"/>
      <c r="AG18" s="841"/>
      <c r="AH18" s="841"/>
      <c r="AI18" s="841"/>
      <c r="AJ18" s="841"/>
    </row>
    <row r="19" spans="1:36">
      <c r="A19" s="839"/>
      <c r="B19" s="957"/>
      <c r="C19" s="838"/>
      <c r="D19" s="839"/>
      <c r="E19" s="839"/>
      <c r="F19" s="840"/>
      <c r="G19" s="841"/>
      <c r="H19" s="841"/>
      <c r="I19" s="841"/>
      <c r="J19" s="841"/>
      <c r="K19" s="841"/>
      <c r="L19" s="841"/>
      <c r="M19" s="841"/>
      <c r="N19" s="841"/>
      <c r="O19" s="841"/>
      <c r="P19" s="841"/>
      <c r="Q19" s="841"/>
      <c r="R19" s="841"/>
      <c r="S19" s="841"/>
      <c r="T19" s="841"/>
      <c r="U19" s="841"/>
      <c r="V19" s="841"/>
      <c r="W19" s="841"/>
      <c r="X19" s="841"/>
      <c r="Y19" s="841"/>
      <c r="Z19" s="841"/>
      <c r="AA19" s="841"/>
      <c r="AB19" s="841"/>
      <c r="AC19" s="841"/>
      <c r="AD19" s="841"/>
      <c r="AE19" s="841"/>
      <c r="AF19" s="841"/>
      <c r="AG19" s="841"/>
      <c r="AH19" s="841"/>
      <c r="AI19" s="841"/>
      <c r="AJ19" s="841"/>
    </row>
    <row r="20" spans="1:36">
      <c r="A20" s="839"/>
      <c r="B20" s="957"/>
      <c r="C20" s="838"/>
      <c r="D20" s="839"/>
      <c r="E20" s="839"/>
      <c r="F20" s="840"/>
      <c r="G20" s="841"/>
      <c r="H20" s="841"/>
      <c r="I20" s="841"/>
      <c r="J20" s="841"/>
      <c r="K20" s="841"/>
      <c r="L20" s="841"/>
      <c r="M20" s="841"/>
      <c r="N20" s="841"/>
      <c r="O20" s="841"/>
      <c r="P20" s="841"/>
      <c r="Q20" s="841"/>
      <c r="R20" s="841"/>
      <c r="S20" s="841"/>
      <c r="T20" s="841"/>
      <c r="U20" s="841"/>
      <c r="V20" s="841"/>
      <c r="W20" s="841"/>
      <c r="X20" s="841"/>
      <c r="Y20" s="841"/>
      <c r="Z20" s="841"/>
      <c r="AA20" s="841"/>
      <c r="AB20" s="841"/>
      <c r="AC20" s="841"/>
      <c r="AD20" s="841"/>
      <c r="AE20" s="841"/>
      <c r="AF20" s="841"/>
      <c r="AG20" s="841"/>
      <c r="AH20" s="841"/>
      <c r="AI20" s="841"/>
      <c r="AJ20" s="841"/>
    </row>
    <row r="21" spans="1:36">
      <c r="A21" s="839"/>
      <c r="B21" s="957"/>
      <c r="C21" s="838"/>
      <c r="D21" s="839"/>
      <c r="E21" s="839"/>
      <c r="F21" s="840"/>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1"/>
      <c r="AI21" s="841"/>
      <c r="AJ21" s="841"/>
    </row>
    <row r="22" spans="1:36">
      <c r="A22" s="839"/>
      <c r="B22" s="957"/>
      <c r="C22" s="838"/>
      <c r="D22" s="839"/>
      <c r="E22" s="839"/>
      <c r="F22" s="840"/>
      <c r="G22" s="841"/>
      <c r="H22" s="841"/>
      <c r="I22" s="841"/>
      <c r="J22" s="841"/>
      <c r="K22" s="841"/>
      <c r="L22" s="841"/>
      <c r="M22" s="841"/>
      <c r="N22" s="841"/>
      <c r="O22" s="841"/>
      <c r="P22" s="841"/>
      <c r="Q22" s="841"/>
      <c r="R22" s="841"/>
      <c r="S22" s="841"/>
      <c r="T22" s="841"/>
      <c r="U22" s="841"/>
      <c r="V22" s="841"/>
      <c r="W22" s="841"/>
      <c r="X22" s="841"/>
      <c r="Y22" s="841"/>
      <c r="Z22" s="841"/>
      <c r="AA22" s="841"/>
      <c r="AB22" s="841"/>
      <c r="AC22" s="841"/>
      <c r="AD22" s="841"/>
      <c r="AE22" s="841"/>
      <c r="AF22" s="841"/>
      <c r="AG22" s="841"/>
      <c r="AH22" s="841"/>
      <c r="AI22" s="841"/>
      <c r="AJ22" s="841"/>
    </row>
    <row r="23" spans="1:36">
      <c r="A23" s="839"/>
      <c r="B23" s="957"/>
      <c r="C23" s="838"/>
      <c r="D23" s="839"/>
      <c r="E23" s="839"/>
      <c r="F23" s="840"/>
      <c r="G23" s="841"/>
      <c r="H23" s="841"/>
      <c r="I23" s="841"/>
      <c r="J23" s="841"/>
      <c r="K23" s="841"/>
      <c r="L23" s="841"/>
      <c r="M23" s="841"/>
      <c r="N23" s="841"/>
      <c r="O23" s="841"/>
      <c r="P23" s="841"/>
      <c r="Q23" s="841"/>
      <c r="R23" s="841"/>
      <c r="S23" s="841"/>
      <c r="T23" s="841"/>
      <c r="U23" s="841"/>
      <c r="V23" s="841"/>
      <c r="W23" s="841"/>
      <c r="X23" s="841"/>
      <c r="Y23" s="841"/>
      <c r="Z23" s="841"/>
      <c r="AA23" s="841"/>
      <c r="AB23" s="841"/>
      <c r="AC23" s="841"/>
      <c r="AD23" s="841"/>
      <c r="AE23" s="841"/>
      <c r="AF23" s="841"/>
      <c r="AG23" s="841"/>
      <c r="AH23" s="841"/>
      <c r="AI23" s="841"/>
      <c r="AJ23" s="841"/>
    </row>
    <row r="24" spans="1:36">
      <c r="A24" s="839"/>
      <c r="B24" s="957"/>
      <c r="C24" s="838"/>
      <c r="D24" s="839"/>
      <c r="E24" s="839"/>
      <c r="F24" s="840"/>
      <c r="G24" s="841"/>
      <c r="H24" s="841"/>
      <c r="I24" s="841"/>
      <c r="J24" s="841"/>
      <c r="K24" s="841"/>
      <c r="L24" s="841"/>
      <c r="M24" s="841"/>
      <c r="N24" s="841"/>
      <c r="O24" s="841"/>
      <c r="P24" s="841"/>
      <c r="Q24" s="841"/>
      <c r="R24" s="841"/>
      <c r="S24" s="841"/>
      <c r="T24" s="841"/>
      <c r="U24" s="841"/>
      <c r="V24" s="841"/>
      <c r="W24" s="841"/>
      <c r="X24" s="841"/>
      <c r="Y24" s="841"/>
      <c r="Z24" s="841"/>
      <c r="AA24" s="841"/>
      <c r="AB24" s="841"/>
      <c r="AC24" s="841"/>
      <c r="AD24" s="841"/>
      <c r="AE24" s="841"/>
      <c r="AF24" s="841"/>
      <c r="AG24" s="841"/>
      <c r="AH24" s="841"/>
      <c r="AI24" s="841"/>
      <c r="AJ24" s="841"/>
    </row>
    <row r="25" spans="1:36">
      <c r="A25" s="839"/>
      <c r="B25" s="957"/>
      <c r="C25" s="838"/>
      <c r="D25" s="839"/>
      <c r="E25" s="839"/>
      <c r="F25" s="840"/>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1"/>
      <c r="AI25" s="841"/>
      <c r="AJ25" s="841"/>
    </row>
    <row r="26" spans="1:36">
      <c r="A26" s="839"/>
      <c r="B26" s="957"/>
      <c r="C26" s="838"/>
      <c r="D26" s="839"/>
      <c r="E26" s="839"/>
      <c r="F26" s="840"/>
      <c r="G26" s="841"/>
      <c r="H26" s="841"/>
      <c r="I26" s="841"/>
      <c r="J26" s="841"/>
      <c r="K26" s="841"/>
      <c r="L26" s="841"/>
      <c r="M26" s="841"/>
      <c r="N26" s="841"/>
      <c r="O26" s="841"/>
      <c r="P26" s="841"/>
      <c r="Q26" s="841"/>
      <c r="R26" s="841"/>
      <c r="S26" s="841"/>
      <c r="T26" s="841"/>
      <c r="U26" s="841"/>
      <c r="V26" s="841"/>
      <c r="W26" s="841"/>
      <c r="X26" s="841"/>
      <c r="Y26" s="841"/>
      <c r="Z26" s="841"/>
      <c r="AA26" s="841"/>
      <c r="AB26" s="841"/>
      <c r="AC26" s="841"/>
      <c r="AD26" s="841"/>
      <c r="AE26" s="841"/>
      <c r="AF26" s="841"/>
      <c r="AG26" s="841"/>
      <c r="AH26" s="841"/>
      <c r="AI26" s="841"/>
      <c r="AJ26" s="841"/>
    </row>
    <row r="27" spans="1:36">
      <c r="A27" s="839"/>
      <c r="B27" s="957"/>
      <c r="C27" s="838"/>
      <c r="D27" s="839"/>
      <c r="E27" s="839"/>
      <c r="F27" s="840"/>
      <c r="G27" s="841"/>
      <c r="H27" s="841"/>
      <c r="I27" s="841"/>
      <c r="J27" s="841"/>
      <c r="K27" s="841"/>
      <c r="L27" s="841"/>
      <c r="M27" s="841"/>
      <c r="N27" s="841"/>
      <c r="O27" s="841"/>
      <c r="P27" s="841"/>
      <c r="Q27" s="841"/>
      <c r="R27" s="841"/>
      <c r="S27" s="841"/>
      <c r="T27" s="841"/>
      <c r="U27" s="841"/>
      <c r="V27" s="841"/>
      <c r="W27" s="841"/>
      <c r="X27" s="841"/>
      <c r="Y27" s="841"/>
      <c r="Z27" s="841"/>
      <c r="AA27" s="841"/>
      <c r="AB27" s="841"/>
      <c r="AC27" s="841"/>
      <c r="AD27" s="841"/>
      <c r="AE27" s="841"/>
      <c r="AF27" s="841"/>
      <c r="AG27" s="841"/>
      <c r="AH27" s="841"/>
      <c r="AI27" s="841"/>
      <c r="AJ27" s="841"/>
    </row>
    <row r="28" spans="1:36">
      <c r="A28" s="839"/>
      <c r="B28" s="957"/>
      <c r="C28" s="838"/>
      <c r="D28" s="839"/>
      <c r="E28" s="839"/>
      <c r="F28" s="840"/>
      <c r="G28" s="841"/>
      <c r="H28" s="841"/>
      <c r="I28" s="841"/>
      <c r="J28" s="841"/>
      <c r="K28" s="841"/>
      <c r="L28" s="841"/>
      <c r="M28" s="841"/>
      <c r="N28" s="841"/>
      <c r="O28" s="841"/>
      <c r="P28" s="841"/>
      <c r="Q28" s="841"/>
      <c r="R28" s="841"/>
      <c r="S28" s="841"/>
      <c r="T28" s="841"/>
      <c r="U28" s="841"/>
      <c r="V28" s="841"/>
      <c r="W28" s="841"/>
      <c r="X28" s="841"/>
      <c r="Y28" s="841"/>
      <c r="Z28" s="841"/>
      <c r="AA28" s="841"/>
      <c r="AB28" s="841"/>
      <c r="AC28" s="841"/>
      <c r="AD28" s="841"/>
      <c r="AE28" s="841"/>
      <c r="AF28" s="841"/>
      <c r="AG28" s="841"/>
      <c r="AH28" s="841"/>
      <c r="AI28" s="841"/>
      <c r="AJ28" s="841"/>
    </row>
    <row r="29" spans="1:36">
      <c r="A29" s="839"/>
      <c r="B29" s="957"/>
      <c r="C29" s="838"/>
      <c r="D29" s="839"/>
      <c r="E29" s="839"/>
      <c r="F29" s="840"/>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1"/>
      <c r="AI29" s="841"/>
      <c r="AJ29" s="841"/>
    </row>
    <row r="30" spans="1:36">
      <c r="A30" s="839"/>
      <c r="B30" s="957"/>
      <c r="C30" s="838"/>
      <c r="D30" s="839"/>
      <c r="E30" s="839"/>
      <c r="F30" s="840"/>
      <c r="G30" s="841"/>
      <c r="H30" s="841"/>
      <c r="I30" s="841"/>
      <c r="J30" s="841"/>
      <c r="K30" s="841"/>
      <c r="L30" s="841"/>
      <c r="M30" s="841"/>
      <c r="N30" s="841"/>
      <c r="O30" s="841"/>
      <c r="P30" s="841"/>
      <c r="Q30" s="841"/>
      <c r="R30" s="841"/>
      <c r="S30" s="841"/>
      <c r="T30" s="841"/>
      <c r="U30" s="841"/>
      <c r="V30" s="841"/>
      <c r="W30" s="841"/>
      <c r="X30" s="841"/>
      <c r="Y30" s="841"/>
      <c r="Z30" s="841"/>
      <c r="AA30" s="841"/>
      <c r="AB30" s="841"/>
      <c r="AC30" s="841"/>
      <c r="AD30" s="841"/>
      <c r="AE30" s="841"/>
      <c r="AF30" s="841"/>
      <c r="AG30" s="841"/>
      <c r="AH30" s="841"/>
      <c r="AI30" s="841"/>
      <c r="AJ30" s="841"/>
    </row>
    <row r="31" spans="1:36">
      <c r="A31" s="839"/>
      <c r="B31" s="957"/>
      <c r="C31" s="838"/>
      <c r="D31" s="839"/>
      <c r="E31" s="839"/>
      <c r="F31" s="840"/>
      <c r="G31" s="841"/>
      <c r="H31" s="841"/>
      <c r="I31" s="841"/>
      <c r="J31" s="841"/>
      <c r="K31" s="841"/>
      <c r="L31" s="841"/>
      <c r="M31" s="841"/>
      <c r="N31" s="841"/>
      <c r="O31" s="841"/>
      <c r="P31" s="841"/>
      <c r="Q31" s="841"/>
      <c r="R31" s="841"/>
      <c r="S31" s="841"/>
      <c r="T31" s="841"/>
      <c r="U31" s="841"/>
      <c r="V31" s="841"/>
      <c r="W31" s="841"/>
      <c r="X31" s="841"/>
      <c r="Y31" s="841"/>
      <c r="Z31" s="841"/>
      <c r="AA31" s="841"/>
      <c r="AB31" s="841"/>
      <c r="AC31" s="841"/>
      <c r="AD31" s="841"/>
      <c r="AE31" s="841"/>
      <c r="AF31" s="841"/>
      <c r="AG31" s="841"/>
      <c r="AH31" s="841"/>
      <c r="AI31" s="841"/>
      <c r="AJ31" s="841"/>
    </row>
    <row r="32" spans="1:36">
      <c r="A32" s="839"/>
      <c r="B32" s="957"/>
      <c r="C32" s="838"/>
      <c r="D32" s="839"/>
      <c r="E32" s="839"/>
      <c r="F32" s="840"/>
      <c r="G32" s="841"/>
      <c r="H32" s="841"/>
      <c r="I32" s="841"/>
      <c r="J32" s="841"/>
      <c r="K32" s="841"/>
      <c r="L32" s="841"/>
      <c r="M32" s="841"/>
      <c r="N32" s="841"/>
      <c r="O32" s="841"/>
      <c r="P32" s="841"/>
      <c r="Q32" s="841"/>
      <c r="R32" s="841"/>
      <c r="S32" s="841"/>
      <c r="T32" s="841"/>
      <c r="U32" s="841"/>
      <c r="V32" s="841"/>
      <c r="W32" s="841"/>
      <c r="X32" s="841"/>
      <c r="Y32" s="841"/>
      <c r="Z32" s="841"/>
      <c r="AA32" s="841"/>
      <c r="AB32" s="841"/>
      <c r="AC32" s="841"/>
      <c r="AD32" s="841"/>
      <c r="AE32" s="841"/>
      <c r="AF32" s="841"/>
      <c r="AG32" s="841"/>
      <c r="AH32" s="841"/>
      <c r="AI32" s="841"/>
      <c r="AJ32" s="841"/>
    </row>
    <row r="33" spans="1:36">
      <c r="A33" s="839"/>
      <c r="B33" s="957"/>
      <c r="C33" s="838"/>
      <c r="D33" s="839"/>
      <c r="E33" s="839"/>
      <c r="F33" s="840"/>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1"/>
      <c r="AI33" s="841"/>
      <c r="AJ33" s="841"/>
    </row>
    <row r="34" spans="1:36">
      <c r="A34" s="839"/>
      <c r="B34" s="957"/>
      <c r="C34" s="838"/>
      <c r="D34" s="839"/>
      <c r="E34" s="839"/>
      <c r="F34" s="840"/>
      <c r="G34" s="841"/>
      <c r="H34" s="841"/>
      <c r="I34" s="841"/>
      <c r="J34" s="841"/>
      <c r="K34" s="841"/>
      <c r="L34" s="841"/>
      <c r="M34" s="841"/>
      <c r="N34" s="841"/>
      <c r="O34" s="841"/>
      <c r="P34" s="841"/>
      <c r="Q34" s="841"/>
      <c r="R34" s="841"/>
      <c r="S34" s="841"/>
      <c r="T34" s="841"/>
      <c r="U34" s="841"/>
      <c r="V34" s="841"/>
      <c r="W34" s="841"/>
      <c r="X34" s="841"/>
      <c r="Y34" s="841"/>
      <c r="Z34" s="841"/>
      <c r="AA34" s="841"/>
      <c r="AB34" s="841"/>
      <c r="AC34" s="841"/>
      <c r="AD34" s="841"/>
      <c r="AE34" s="841"/>
      <c r="AF34" s="841"/>
      <c r="AG34" s="841"/>
      <c r="AH34" s="841"/>
      <c r="AI34" s="841"/>
      <c r="AJ34" s="841"/>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75" bottom="0.75" header="0.3" footer="0.3"/>
  <pageSetup paperSize="5" scale="55" firstPageNumber="122" fitToHeight="0" orientation="landscape" useFirstPageNumber="1" r:id="rId1"/>
  <headerFooter alignWithMargins="0">
    <oddHeader>&amp;R&amp;"Times New Roman,Bold"&amp;14[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J447"/>
  <sheetViews>
    <sheetView zoomScale="90" zoomScaleNormal="90" zoomScaleSheetLayoutView="55" workbookViewId="0">
      <pane xSplit="1" ySplit="7" topLeftCell="H131"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20.25"/>
  <cols>
    <col min="1" max="1" width="7" style="1059" customWidth="1"/>
    <col min="2" max="2" width="11.75" style="1065" customWidth="1"/>
    <col min="3" max="3" width="37.875" style="1066" customWidth="1"/>
    <col min="4" max="4" width="11.375" style="1067" customWidth="1"/>
    <col min="5" max="5" width="9" style="1068" customWidth="1"/>
    <col min="6" max="6" width="8.25" style="993" customWidth="1"/>
    <col min="7" max="7" width="10.5" style="1013" customWidth="1"/>
    <col min="8" max="8" width="9.5" style="1013" customWidth="1"/>
    <col min="9" max="9" width="8.5" style="1013" customWidth="1"/>
    <col min="10" max="10" width="8.5" style="1013" bestFit="1" customWidth="1"/>
    <col min="11" max="11" width="9.375" style="1013" customWidth="1"/>
    <col min="12" max="12" width="9.875" style="1013" customWidth="1"/>
    <col min="13" max="13" width="9.125" style="1013" customWidth="1"/>
    <col min="14" max="14" width="8.625" style="1069" customWidth="1"/>
    <col min="15" max="15" width="13.625" style="1013" customWidth="1"/>
    <col min="16" max="23" width="9.125" style="1013" hidden="1" customWidth="1"/>
    <col min="24" max="25" width="9.125" style="1013" customWidth="1"/>
    <col min="26" max="26" width="13.25" style="1013" customWidth="1"/>
    <col min="27" max="35" width="9.125" style="1013" customWidth="1"/>
    <col min="36" max="36" width="8.5" style="1013" customWidth="1"/>
    <col min="37" max="16384" width="8" style="961"/>
  </cols>
  <sheetData>
    <row r="1" spans="1:36" ht="27">
      <c r="A1" s="3466" t="s">
        <v>1994</v>
      </c>
      <c r="B1" s="3466"/>
      <c r="C1" s="3466"/>
      <c r="D1" s="3466"/>
      <c r="E1" s="3466"/>
      <c r="F1" s="3466"/>
      <c r="G1" s="3466"/>
      <c r="H1" s="3466"/>
      <c r="I1" s="3466"/>
      <c r="J1" s="3466"/>
      <c r="K1" s="3466"/>
      <c r="L1" s="3466"/>
      <c r="M1" s="3466"/>
      <c r="N1" s="3466"/>
      <c r="O1" s="3466"/>
      <c r="P1" s="3466"/>
      <c r="Q1" s="3466"/>
      <c r="R1" s="3466"/>
      <c r="S1" s="3466"/>
      <c r="T1" s="3466"/>
      <c r="U1" s="3466"/>
      <c r="V1" s="3466"/>
      <c r="W1" s="3466"/>
      <c r="X1" s="3466"/>
      <c r="Y1" s="3466"/>
      <c r="Z1" s="3466"/>
      <c r="AA1" s="3466"/>
      <c r="AB1" s="3466"/>
      <c r="AC1" s="3466"/>
      <c r="AD1" s="3466"/>
      <c r="AE1" s="3466"/>
      <c r="AF1" s="3466"/>
      <c r="AG1" s="3466"/>
      <c r="AH1" s="3466"/>
      <c r="AI1" s="3466"/>
      <c r="AJ1" s="3466"/>
    </row>
    <row r="2" spans="1:36" ht="25.5">
      <c r="A2" s="3467" t="s">
        <v>2269</v>
      </c>
      <c r="B2" s="3467"/>
      <c r="C2" s="3467"/>
      <c r="D2" s="3467"/>
      <c r="E2" s="3467"/>
      <c r="F2" s="3467"/>
      <c r="G2" s="3467"/>
      <c r="H2" s="3467"/>
      <c r="I2" s="3467"/>
      <c r="J2" s="3467"/>
      <c r="K2" s="3467"/>
      <c r="L2" s="3467"/>
      <c r="M2" s="3467"/>
      <c r="N2" s="3467"/>
      <c r="O2" s="3467"/>
      <c r="P2" s="3467"/>
      <c r="Q2" s="3467"/>
      <c r="R2" s="3467"/>
      <c r="S2" s="3467"/>
      <c r="T2" s="3467"/>
      <c r="U2" s="3467"/>
      <c r="V2" s="3467"/>
      <c r="W2" s="3467"/>
      <c r="X2" s="3467"/>
      <c r="Y2" s="3467"/>
      <c r="Z2" s="3467"/>
      <c r="AA2" s="3467"/>
      <c r="AB2" s="3467"/>
      <c r="AC2" s="3467"/>
      <c r="AD2" s="3467"/>
      <c r="AE2" s="3467"/>
      <c r="AF2" s="3467"/>
      <c r="AG2" s="3467"/>
      <c r="AH2" s="3467"/>
      <c r="AI2" s="3467"/>
      <c r="AJ2" s="3467"/>
    </row>
    <row r="3" spans="1:36">
      <c r="A3" s="962"/>
      <c r="B3" s="963"/>
      <c r="C3" s="964"/>
      <c r="D3" s="965"/>
      <c r="E3" s="962"/>
      <c r="F3" s="962"/>
      <c r="G3" s="962"/>
      <c r="H3" s="966"/>
      <c r="I3" s="962"/>
      <c r="J3" s="962"/>
      <c r="K3" s="962"/>
      <c r="L3" s="962"/>
      <c r="M3" s="962"/>
      <c r="N3" s="966"/>
      <c r="O3" s="962"/>
      <c r="P3" s="962"/>
      <c r="Q3" s="962"/>
      <c r="R3" s="962"/>
      <c r="S3" s="962"/>
      <c r="T3" s="962"/>
      <c r="U3" s="962"/>
      <c r="V3" s="962"/>
      <c r="W3" s="962"/>
      <c r="X3" s="962"/>
      <c r="Y3" s="962"/>
      <c r="Z3" s="962"/>
      <c r="AA3" s="962"/>
      <c r="AB3" s="962"/>
      <c r="AC3" s="962"/>
      <c r="AD3" s="962"/>
      <c r="AE3" s="962"/>
      <c r="AF3" s="962"/>
      <c r="AG3" s="962"/>
      <c r="AH3" s="962"/>
      <c r="AI3" s="962"/>
      <c r="AJ3" s="962"/>
    </row>
    <row r="4" spans="1:36" s="967" customFormat="1" ht="20.25" customHeight="1">
      <c r="A4" s="3468" t="s">
        <v>14</v>
      </c>
      <c r="B4" s="3468" t="s">
        <v>132</v>
      </c>
      <c r="C4" s="3468" t="s">
        <v>15</v>
      </c>
      <c r="D4" s="3468" t="s">
        <v>16</v>
      </c>
      <c r="E4" s="3471" t="s">
        <v>2073</v>
      </c>
      <c r="F4" s="3468" t="s">
        <v>2074</v>
      </c>
      <c r="G4" s="3468" t="s">
        <v>18</v>
      </c>
      <c r="H4" s="3468" t="s">
        <v>2075</v>
      </c>
      <c r="I4" s="3474" t="s">
        <v>20</v>
      </c>
      <c r="J4" s="3475"/>
      <c r="K4" s="3478" t="s">
        <v>21</v>
      </c>
      <c r="L4" s="3468" t="s">
        <v>340</v>
      </c>
      <c r="M4" s="3481" t="s">
        <v>23</v>
      </c>
      <c r="N4" s="3481"/>
      <c r="O4" s="3482"/>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s="967" customFormat="1" ht="23.25" customHeight="1">
      <c r="A5" s="3469"/>
      <c r="B5" s="3469"/>
      <c r="C5" s="3469"/>
      <c r="D5" s="3469"/>
      <c r="E5" s="3472"/>
      <c r="F5" s="3469"/>
      <c r="G5" s="3469"/>
      <c r="H5" s="3469"/>
      <c r="I5" s="3476"/>
      <c r="J5" s="3477"/>
      <c r="K5" s="3479"/>
      <c r="L5" s="3469"/>
      <c r="M5" s="3483"/>
      <c r="N5" s="3483"/>
      <c r="O5" s="3484"/>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s="967" customFormat="1" ht="21" customHeight="1">
      <c r="A6" s="3470"/>
      <c r="B6" s="3470"/>
      <c r="C6" s="3470"/>
      <c r="D6" s="3470"/>
      <c r="E6" s="3473"/>
      <c r="F6" s="3470"/>
      <c r="G6" s="3470"/>
      <c r="H6" s="3470"/>
      <c r="I6" s="968" t="s">
        <v>2</v>
      </c>
      <c r="J6" s="969" t="s">
        <v>3</v>
      </c>
      <c r="K6" s="3480"/>
      <c r="L6" s="3470"/>
      <c r="M6" s="970" t="s">
        <v>4</v>
      </c>
      <c r="N6" s="971" t="s">
        <v>5</v>
      </c>
      <c r="O6" s="972"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s="967" customFormat="1" ht="14.25" customHeight="1">
      <c r="A7" s="973">
        <v>1</v>
      </c>
      <c r="B7" s="973">
        <v>2</v>
      </c>
      <c r="C7" s="974">
        <v>3</v>
      </c>
      <c r="D7" s="974">
        <v>4</v>
      </c>
      <c r="E7" s="975">
        <v>5</v>
      </c>
      <c r="F7" s="975">
        <v>6</v>
      </c>
      <c r="G7" s="975">
        <v>7</v>
      </c>
      <c r="H7" s="976">
        <v>8</v>
      </c>
      <c r="I7" s="974">
        <v>9</v>
      </c>
      <c r="J7" s="975">
        <v>10</v>
      </c>
      <c r="K7" s="974">
        <v>11</v>
      </c>
      <c r="L7" s="974">
        <v>12</v>
      </c>
      <c r="M7" s="974">
        <v>13</v>
      </c>
      <c r="N7" s="974">
        <v>14</v>
      </c>
      <c r="O7" s="974">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967" customFormat="1" ht="14.25" customHeight="1">
      <c r="A8" s="977"/>
      <c r="B8" s="978"/>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row>
    <row r="9" spans="1:36" s="967" customFormat="1">
      <c r="A9" s="979"/>
      <c r="B9" s="980"/>
      <c r="C9" s="981" t="s">
        <v>2270</v>
      </c>
      <c r="D9" s="982"/>
      <c r="E9" s="983"/>
      <c r="F9" s="983"/>
      <c r="G9" s="983"/>
      <c r="H9" s="983"/>
      <c r="I9" s="983"/>
      <c r="J9" s="983"/>
      <c r="K9" s="983"/>
      <c r="L9" s="983"/>
      <c r="M9" s="983"/>
      <c r="N9" s="984"/>
      <c r="O9" s="983"/>
      <c r="P9" s="983"/>
      <c r="Q9" s="983"/>
      <c r="R9" s="983"/>
      <c r="S9" s="983"/>
      <c r="T9" s="983"/>
      <c r="U9" s="983"/>
      <c r="V9" s="983"/>
      <c r="W9" s="983"/>
      <c r="X9" s="983"/>
      <c r="Y9" s="983"/>
      <c r="Z9" s="983"/>
      <c r="AA9" s="983"/>
      <c r="AB9" s="983"/>
      <c r="AC9" s="983"/>
      <c r="AD9" s="983"/>
      <c r="AE9" s="983"/>
      <c r="AF9" s="983"/>
      <c r="AG9" s="983"/>
      <c r="AH9" s="983"/>
      <c r="AI9" s="983"/>
      <c r="AJ9" s="983"/>
    </row>
    <row r="10" spans="1:36" s="967" customFormat="1">
      <c r="A10" s="979"/>
      <c r="B10" s="980"/>
      <c r="C10" s="981"/>
      <c r="D10" s="982"/>
      <c r="E10" s="983"/>
      <c r="F10" s="983"/>
      <c r="G10" s="983"/>
      <c r="H10" s="983"/>
      <c r="I10" s="983"/>
      <c r="J10" s="983"/>
      <c r="K10" s="983"/>
      <c r="L10" s="983"/>
      <c r="M10" s="983"/>
      <c r="N10" s="984"/>
      <c r="O10" s="983"/>
      <c r="P10" s="983"/>
      <c r="Q10" s="983"/>
      <c r="R10" s="983"/>
      <c r="S10" s="983"/>
      <c r="T10" s="983"/>
      <c r="U10" s="983"/>
      <c r="V10" s="983"/>
      <c r="W10" s="983"/>
      <c r="X10" s="983"/>
      <c r="Y10" s="983"/>
      <c r="Z10" s="983"/>
      <c r="AA10" s="983"/>
      <c r="AB10" s="983"/>
      <c r="AC10" s="983"/>
      <c r="AD10" s="983"/>
      <c r="AE10" s="983"/>
      <c r="AF10" s="983"/>
      <c r="AG10" s="983"/>
      <c r="AH10" s="983"/>
      <c r="AI10" s="983"/>
      <c r="AJ10" s="983"/>
    </row>
    <row r="11" spans="1:36" s="967" customFormat="1" ht="47.25">
      <c r="A11" s="985">
        <v>968</v>
      </c>
      <c r="B11" s="986" t="s">
        <v>2271</v>
      </c>
      <c r="C11" s="987" t="s">
        <v>2272</v>
      </c>
      <c r="D11" s="980" t="s">
        <v>88</v>
      </c>
      <c r="E11" s="988" t="s">
        <v>2273</v>
      </c>
      <c r="F11" s="989" t="s">
        <v>30</v>
      </c>
      <c r="G11" s="990">
        <v>442.32600000000002</v>
      </c>
      <c r="H11" s="990">
        <v>154.999</v>
      </c>
      <c r="I11" s="990">
        <v>287.32600000000002</v>
      </c>
      <c r="J11" s="990">
        <v>0</v>
      </c>
      <c r="K11" s="990">
        <v>442.32500000000005</v>
      </c>
      <c r="L11" s="990">
        <v>9.9999999997635314E-4</v>
      </c>
      <c r="M11" s="990">
        <v>0</v>
      </c>
      <c r="N11" s="990">
        <v>1E-3</v>
      </c>
      <c r="O11" s="990">
        <v>1E-3</v>
      </c>
      <c r="P11" s="990"/>
      <c r="Q11" s="990"/>
      <c r="R11" s="990"/>
      <c r="S11" s="990"/>
      <c r="T11" s="990"/>
      <c r="U11" s="990"/>
      <c r="V11" s="990"/>
      <c r="W11" s="990"/>
      <c r="X11" s="2843">
        <v>0</v>
      </c>
      <c r="Y11" s="2843">
        <v>1E-3</v>
      </c>
      <c r="Z11" s="2108">
        <v>1E-3</v>
      </c>
      <c r="AA11" s="2844"/>
      <c r="AB11" s="2844"/>
      <c r="AC11" s="2108">
        <v>0</v>
      </c>
      <c r="AD11" s="2108"/>
      <c r="AE11" s="2844"/>
      <c r="AF11" s="2844">
        <v>0</v>
      </c>
      <c r="AG11" s="2108">
        <v>0</v>
      </c>
      <c r="AH11" s="3232" t="s">
        <v>9969</v>
      </c>
      <c r="AI11" s="990"/>
      <c r="AJ11" s="990">
        <v>0</v>
      </c>
    </row>
    <row r="12" spans="1:36" s="967" customFormat="1" ht="63">
      <c r="A12" s="991">
        <v>969</v>
      </c>
      <c r="B12" s="986" t="s">
        <v>2274</v>
      </c>
      <c r="C12" s="987" t="s">
        <v>2275</v>
      </c>
      <c r="D12" s="980" t="s">
        <v>88</v>
      </c>
      <c r="E12" s="988" t="s">
        <v>2276</v>
      </c>
      <c r="F12" s="989" t="s">
        <v>30</v>
      </c>
      <c r="G12" s="990">
        <v>2757.48</v>
      </c>
      <c r="H12" s="990">
        <v>612.38</v>
      </c>
      <c r="I12" s="990">
        <v>580</v>
      </c>
      <c r="J12" s="990">
        <v>0</v>
      </c>
      <c r="K12" s="990">
        <v>1192.3800000000001</v>
      </c>
      <c r="L12" s="990">
        <v>1565.1</v>
      </c>
      <c r="M12" s="990">
        <v>1452.538</v>
      </c>
      <c r="N12" s="990">
        <v>112.562</v>
      </c>
      <c r="O12" s="990">
        <v>1565.1</v>
      </c>
      <c r="P12" s="990"/>
      <c r="Q12" s="990"/>
      <c r="R12" s="990"/>
      <c r="S12" s="990"/>
      <c r="T12" s="990"/>
      <c r="U12" s="990"/>
      <c r="V12" s="990"/>
      <c r="W12" s="990"/>
      <c r="X12" s="2843">
        <v>1452.538</v>
      </c>
      <c r="Y12" s="2843">
        <v>112.562</v>
      </c>
      <c r="Z12" s="2108">
        <v>1565.1</v>
      </c>
      <c r="AA12" s="2844">
        <v>719.00630999999998</v>
      </c>
      <c r="AB12" s="2844"/>
      <c r="AC12" s="2108">
        <v>719.00630999999998</v>
      </c>
      <c r="AD12" s="2108">
        <v>7.2626900000000001</v>
      </c>
      <c r="AE12" s="2844"/>
      <c r="AF12" s="2844">
        <v>188.37028900000001</v>
      </c>
      <c r="AG12" s="2108">
        <v>188.37028900000001</v>
      </c>
      <c r="AH12" s="990"/>
      <c r="AI12" s="990" t="s">
        <v>9941</v>
      </c>
      <c r="AJ12" s="990">
        <v>0</v>
      </c>
    </row>
    <row r="13" spans="1:36" s="967" customFormat="1" ht="63">
      <c r="A13" s="991">
        <v>970</v>
      </c>
      <c r="B13" s="986" t="s">
        <v>2277</v>
      </c>
      <c r="C13" s="987" t="s">
        <v>2278</v>
      </c>
      <c r="D13" s="980" t="s">
        <v>88</v>
      </c>
      <c r="E13" s="988" t="s">
        <v>1222</v>
      </c>
      <c r="F13" s="989" t="s">
        <v>30</v>
      </c>
      <c r="G13" s="990">
        <v>106.765</v>
      </c>
      <c r="H13" s="990">
        <v>0</v>
      </c>
      <c r="I13" s="990">
        <v>12.5</v>
      </c>
      <c r="J13" s="990">
        <v>0</v>
      </c>
      <c r="K13" s="990">
        <v>12.5</v>
      </c>
      <c r="L13" s="990">
        <v>94.265000000000001</v>
      </c>
      <c r="M13" s="990">
        <v>72.867999999999995</v>
      </c>
      <c r="N13" s="990">
        <v>21.396999999999998</v>
      </c>
      <c r="O13" s="990">
        <v>94.264999999999986</v>
      </c>
      <c r="P13" s="990"/>
      <c r="Q13" s="990"/>
      <c r="R13" s="990"/>
      <c r="S13" s="990"/>
      <c r="T13" s="990"/>
      <c r="U13" s="990"/>
      <c r="V13" s="990"/>
      <c r="W13" s="990"/>
      <c r="X13" s="2843">
        <v>72.867999999999995</v>
      </c>
      <c r="Y13" s="2843">
        <v>21.396999999999998</v>
      </c>
      <c r="Z13" s="2108">
        <v>94.264999999999986</v>
      </c>
      <c r="AA13" s="2844">
        <v>72.138829999999999</v>
      </c>
      <c r="AB13" s="2844"/>
      <c r="AC13" s="2108">
        <v>72.138829999999999</v>
      </c>
      <c r="AD13" s="2108">
        <v>0.72866999999999993</v>
      </c>
      <c r="AE13" s="2844"/>
      <c r="AF13" s="2844">
        <v>0</v>
      </c>
      <c r="AG13" s="2108">
        <v>0</v>
      </c>
      <c r="AH13" s="990"/>
      <c r="AI13" s="990" t="s">
        <v>10033</v>
      </c>
      <c r="AJ13" s="990">
        <v>0</v>
      </c>
    </row>
    <row r="14" spans="1:36" s="992" customFormat="1" ht="63">
      <c r="A14" s="991">
        <v>971</v>
      </c>
      <c r="B14" s="986" t="s">
        <v>2279</v>
      </c>
      <c r="C14" s="987" t="s">
        <v>2280</v>
      </c>
      <c r="D14" s="980" t="s">
        <v>88</v>
      </c>
      <c r="E14" s="988" t="s">
        <v>233</v>
      </c>
      <c r="F14" s="989" t="s">
        <v>30</v>
      </c>
      <c r="G14" s="990">
        <v>44.676000000000002</v>
      </c>
      <c r="H14" s="990">
        <v>0</v>
      </c>
      <c r="I14" s="990">
        <v>9.9</v>
      </c>
      <c r="J14" s="990">
        <v>0</v>
      </c>
      <c r="K14" s="990">
        <v>9.9</v>
      </c>
      <c r="L14" s="990">
        <v>34.776000000000003</v>
      </c>
      <c r="M14" s="990">
        <v>34.776000000000003</v>
      </c>
      <c r="N14" s="990">
        <v>0</v>
      </c>
      <c r="O14" s="990">
        <v>34.776000000000003</v>
      </c>
      <c r="P14" s="990"/>
      <c r="Q14" s="990"/>
      <c r="R14" s="990"/>
      <c r="S14" s="990"/>
      <c r="T14" s="990"/>
      <c r="U14" s="990"/>
      <c r="V14" s="990"/>
      <c r="W14" s="990"/>
      <c r="X14" s="2843">
        <v>34.776000000000003</v>
      </c>
      <c r="Y14" s="2843">
        <v>0</v>
      </c>
      <c r="Z14" s="2108">
        <v>34.776000000000003</v>
      </c>
      <c r="AA14" s="2844">
        <v>34.428060000000002</v>
      </c>
      <c r="AB14" s="2844"/>
      <c r="AC14" s="2108">
        <v>34.428060000000002</v>
      </c>
      <c r="AD14" s="2108">
        <v>0.34773999999999999</v>
      </c>
      <c r="AE14" s="2844"/>
      <c r="AF14" s="2844">
        <v>0</v>
      </c>
      <c r="AG14" s="2108">
        <v>0</v>
      </c>
      <c r="AH14" s="990"/>
      <c r="AI14" s="990" t="s">
        <v>10033</v>
      </c>
      <c r="AJ14" s="990">
        <v>0</v>
      </c>
    </row>
    <row r="15" spans="1:36" s="967" customFormat="1" ht="78.75">
      <c r="A15" s="991">
        <v>972</v>
      </c>
      <c r="B15" s="986" t="s">
        <v>2281</v>
      </c>
      <c r="C15" s="987" t="s">
        <v>2282</v>
      </c>
      <c r="D15" s="980" t="s">
        <v>187</v>
      </c>
      <c r="E15" s="988" t="s">
        <v>2283</v>
      </c>
      <c r="F15" s="989" t="s">
        <v>30</v>
      </c>
      <c r="G15" s="990">
        <v>267.49799999999999</v>
      </c>
      <c r="H15" s="990">
        <v>83.396000000000001</v>
      </c>
      <c r="I15" s="990">
        <v>137.32499999999999</v>
      </c>
      <c r="J15" s="990">
        <v>0</v>
      </c>
      <c r="K15" s="990">
        <v>220.721</v>
      </c>
      <c r="L15" s="990">
        <v>46.776999999999987</v>
      </c>
      <c r="M15" s="990">
        <v>0</v>
      </c>
      <c r="N15" s="990">
        <v>46.777000000000001</v>
      </c>
      <c r="O15" s="990">
        <v>46.777000000000001</v>
      </c>
      <c r="P15" s="990"/>
      <c r="Q15" s="990"/>
      <c r="R15" s="990"/>
      <c r="S15" s="990"/>
      <c r="T15" s="990"/>
      <c r="U15" s="990"/>
      <c r="V15" s="990"/>
      <c r="W15" s="990"/>
      <c r="X15" s="2843">
        <v>0</v>
      </c>
      <c r="Y15" s="2843">
        <v>46.777000000000001</v>
      </c>
      <c r="Z15" s="2108">
        <v>46.777000000000001</v>
      </c>
      <c r="AA15" s="2844"/>
      <c r="AB15" s="2844"/>
      <c r="AC15" s="2108">
        <v>0</v>
      </c>
      <c r="AD15" s="2108"/>
      <c r="AE15" s="2844"/>
      <c r="AF15" s="2844">
        <v>0</v>
      </c>
      <c r="AG15" s="2108">
        <v>0</v>
      </c>
      <c r="AH15" s="3232" t="s">
        <v>9970</v>
      </c>
      <c r="AI15" s="990"/>
      <c r="AJ15" s="990">
        <v>0</v>
      </c>
    </row>
    <row r="16" spans="1:36" s="967" customFormat="1" ht="78.75">
      <c r="A16" s="991">
        <v>973</v>
      </c>
      <c r="B16" s="986" t="s">
        <v>2284</v>
      </c>
      <c r="C16" s="987" t="s">
        <v>2285</v>
      </c>
      <c r="D16" s="980" t="s">
        <v>393</v>
      </c>
      <c r="E16" s="988" t="s">
        <v>1876</v>
      </c>
      <c r="F16" s="989" t="s">
        <v>30</v>
      </c>
      <c r="G16" s="990">
        <v>1532.9259999999999</v>
      </c>
      <c r="H16" s="990">
        <v>489.84300000000002</v>
      </c>
      <c r="I16" s="990">
        <v>941.68299999999999</v>
      </c>
      <c r="J16" s="990">
        <v>0</v>
      </c>
      <c r="K16" s="990">
        <v>1431.5260000000001</v>
      </c>
      <c r="L16" s="990">
        <v>101.39999999999986</v>
      </c>
      <c r="M16" s="990">
        <v>0</v>
      </c>
      <c r="N16" s="990">
        <v>101.4</v>
      </c>
      <c r="O16" s="990">
        <v>101.4</v>
      </c>
      <c r="P16" s="990"/>
      <c r="Q16" s="990"/>
      <c r="R16" s="990"/>
      <c r="S16" s="990"/>
      <c r="T16" s="990"/>
      <c r="U16" s="990"/>
      <c r="V16" s="990"/>
      <c r="W16" s="990"/>
      <c r="X16" s="2843">
        <v>0</v>
      </c>
      <c r="Y16" s="2843">
        <v>101.4</v>
      </c>
      <c r="Z16" s="2108">
        <v>101.4</v>
      </c>
      <c r="AA16" s="2844"/>
      <c r="AB16" s="2844"/>
      <c r="AC16" s="2108">
        <v>0</v>
      </c>
      <c r="AD16" s="2108"/>
      <c r="AE16" s="2844"/>
      <c r="AF16" s="2844">
        <v>0</v>
      </c>
      <c r="AG16" s="2108">
        <v>0</v>
      </c>
      <c r="AH16" s="3232" t="s">
        <v>9970</v>
      </c>
      <c r="AI16" s="990"/>
      <c r="AJ16" s="990">
        <v>0</v>
      </c>
    </row>
    <row r="17" spans="1:36" s="967" customFormat="1" ht="126">
      <c r="A17" s="991">
        <v>974</v>
      </c>
      <c r="B17" s="986" t="s">
        <v>2286</v>
      </c>
      <c r="C17" s="987" t="s">
        <v>2287</v>
      </c>
      <c r="D17" s="980" t="s">
        <v>393</v>
      </c>
      <c r="E17" s="988" t="s">
        <v>2288</v>
      </c>
      <c r="F17" s="989" t="s">
        <v>30</v>
      </c>
      <c r="G17" s="990">
        <v>1454.943</v>
      </c>
      <c r="H17" s="990">
        <v>12.5</v>
      </c>
      <c r="I17" s="990">
        <v>150</v>
      </c>
      <c r="J17" s="990">
        <v>0</v>
      </c>
      <c r="K17" s="990">
        <v>162.5</v>
      </c>
      <c r="L17" s="990">
        <v>1292.443</v>
      </c>
      <c r="M17" s="990">
        <v>385.19499999999999</v>
      </c>
      <c r="N17" s="990">
        <v>907.24800000000005</v>
      </c>
      <c r="O17" s="990">
        <v>1292.443</v>
      </c>
      <c r="P17" s="990"/>
      <c r="Q17" s="990"/>
      <c r="R17" s="990"/>
      <c r="S17" s="990"/>
      <c r="T17" s="990"/>
      <c r="U17" s="990"/>
      <c r="V17" s="990"/>
      <c r="W17" s="990"/>
      <c r="X17" s="2843">
        <v>385.19499999999999</v>
      </c>
      <c r="Y17" s="2843">
        <v>907.24800000000005</v>
      </c>
      <c r="Z17" s="2108">
        <v>1292.443</v>
      </c>
      <c r="AA17" s="2844">
        <v>190.671525</v>
      </c>
      <c r="AB17" s="2844"/>
      <c r="AC17" s="2108">
        <v>190.671525</v>
      </c>
      <c r="AD17" s="2108">
        <v>1.925975</v>
      </c>
      <c r="AE17" s="2844"/>
      <c r="AF17" s="2844">
        <v>0</v>
      </c>
      <c r="AG17" s="2108">
        <v>0</v>
      </c>
      <c r="AH17" s="990"/>
      <c r="AI17" s="990" t="s">
        <v>9941</v>
      </c>
      <c r="AJ17" s="990">
        <v>0</v>
      </c>
    </row>
    <row r="18" spans="1:36" s="993" customFormat="1" ht="63">
      <c r="A18" s="991">
        <v>975</v>
      </c>
      <c r="B18" s="986" t="s">
        <v>2289</v>
      </c>
      <c r="C18" s="987" t="s">
        <v>2290</v>
      </c>
      <c r="D18" s="980" t="s">
        <v>393</v>
      </c>
      <c r="E18" s="988" t="s">
        <v>1258</v>
      </c>
      <c r="F18" s="989" t="s">
        <v>30</v>
      </c>
      <c r="G18" s="990">
        <v>150.34</v>
      </c>
      <c r="H18" s="990">
        <v>0</v>
      </c>
      <c r="I18" s="990">
        <v>1.585</v>
      </c>
      <c r="J18" s="990">
        <v>0</v>
      </c>
      <c r="K18" s="990">
        <v>1.585</v>
      </c>
      <c r="L18" s="990">
        <v>148.755</v>
      </c>
      <c r="M18" s="990">
        <v>1.585</v>
      </c>
      <c r="N18" s="990">
        <v>147.16999999999999</v>
      </c>
      <c r="O18" s="990">
        <v>148.755</v>
      </c>
      <c r="P18" s="990"/>
      <c r="Q18" s="990"/>
      <c r="R18" s="990"/>
      <c r="S18" s="990"/>
      <c r="T18" s="990"/>
      <c r="U18" s="990"/>
      <c r="V18" s="990"/>
      <c r="W18" s="990"/>
      <c r="X18" s="2843">
        <v>1.585</v>
      </c>
      <c r="Y18" s="2843">
        <v>147.16999999999999</v>
      </c>
      <c r="Z18" s="2108">
        <v>148.755</v>
      </c>
      <c r="AA18" s="2844">
        <v>1.569</v>
      </c>
      <c r="AB18" s="2844"/>
      <c r="AC18" s="2108">
        <v>1.569</v>
      </c>
      <c r="AD18" s="2108">
        <v>1.6E-2</v>
      </c>
      <c r="AE18" s="2844"/>
      <c r="AF18" s="2844">
        <v>0</v>
      </c>
      <c r="AG18" s="2108">
        <v>0</v>
      </c>
      <c r="AH18" s="990"/>
      <c r="AI18" s="990" t="s">
        <v>9941</v>
      </c>
      <c r="AJ18" s="990">
        <v>0</v>
      </c>
    </row>
    <row r="19" spans="1:36" s="967" customFormat="1" ht="63">
      <c r="A19" s="991">
        <v>976</v>
      </c>
      <c r="B19" s="986" t="s">
        <v>2291</v>
      </c>
      <c r="C19" s="987" t="s">
        <v>2292</v>
      </c>
      <c r="D19" s="980" t="s">
        <v>213</v>
      </c>
      <c r="E19" s="988" t="s">
        <v>2293</v>
      </c>
      <c r="F19" s="989" t="s">
        <v>30</v>
      </c>
      <c r="G19" s="990">
        <v>633.89499999999998</v>
      </c>
      <c r="H19" s="990">
        <v>74.394999999999996</v>
      </c>
      <c r="I19" s="990">
        <v>559.04200000000003</v>
      </c>
      <c r="J19" s="990">
        <v>0</v>
      </c>
      <c r="K19" s="990">
        <v>633.43700000000001</v>
      </c>
      <c r="L19" s="990">
        <v>0.45799999999996999</v>
      </c>
      <c r="M19" s="990">
        <v>0.45800000000000002</v>
      </c>
      <c r="N19" s="990">
        <v>0</v>
      </c>
      <c r="O19" s="990">
        <v>0.45800000000000002</v>
      </c>
      <c r="P19" s="990"/>
      <c r="Q19" s="990"/>
      <c r="R19" s="990"/>
      <c r="S19" s="990"/>
      <c r="T19" s="990"/>
      <c r="U19" s="990"/>
      <c r="V19" s="990"/>
      <c r="W19" s="990"/>
      <c r="X19" s="2843">
        <v>0.45800000000000002</v>
      </c>
      <c r="Y19" s="2843">
        <v>0</v>
      </c>
      <c r="Z19" s="2108">
        <v>0.45800000000000002</v>
      </c>
      <c r="AA19" s="2844">
        <v>0.11335500000000001</v>
      </c>
      <c r="AB19" s="2844"/>
      <c r="AC19" s="2108">
        <v>0.11335500000000001</v>
      </c>
      <c r="AD19" s="2108">
        <v>1.145E-3</v>
      </c>
      <c r="AE19" s="2844"/>
      <c r="AF19" s="2844">
        <v>0</v>
      </c>
      <c r="AG19" s="2108">
        <v>0</v>
      </c>
      <c r="AH19" s="990"/>
      <c r="AI19" s="990" t="s">
        <v>9941</v>
      </c>
      <c r="AJ19" s="990">
        <v>0</v>
      </c>
    </row>
    <row r="20" spans="1:36" s="967" customFormat="1">
      <c r="A20" s="991"/>
      <c r="B20" s="986"/>
      <c r="C20" s="987"/>
      <c r="D20" s="980"/>
      <c r="E20" s="988"/>
      <c r="F20" s="989"/>
      <c r="G20" s="990"/>
      <c r="H20" s="990"/>
      <c r="I20" s="990"/>
      <c r="J20" s="990"/>
      <c r="K20" s="990"/>
      <c r="L20" s="990"/>
      <c r="M20" s="990"/>
      <c r="N20" s="990"/>
      <c r="O20" s="990"/>
      <c r="P20" s="990"/>
      <c r="Q20" s="990"/>
      <c r="R20" s="990"/>
      <c r="S20" s="990"/>
      <c r="T20" s="990"/>
      <c r="U20" s="990"/>
      <c r="V20" s="990"/>
      <c r="W20" s="990"/>
      <c r="X20" s="2843"/>
      <c r="Y20" s="2843"/>
      <c r="Z20" s="2108"/>
      <c r="AA20" s="2844"/>
      <c r="AB20" s="2844"/>
      <c r="AC20" s="2108"/>
      <c r="AD20" s="2108"/>
      <c r="AE20" s="2844"/>
      <c r="AF20" s="2844"/>
      <c r="AG20" s="2108"/>
      <c r="AH20" s="990"/>
      <c r="AI20" s="990"/>
      <c r="AJ20" s="990"/>
    </row>
    <row r="21" spans="1:36">
      <c r="A21" s="991" t="s">
        <v>188</v>
      </c>
      <c r="B21" s="994"/>
      <c r="C21" s="995" t="s">
        <v>2294</v>
      </c>
      <c r="D21" s="996"/>
      <c r="E21" s="997"/>
      <c r="F21" s="996"/>
      <c r="G21" s="998">
        <v>7390.8490000000002</v>
      </c>
      <c r="H21" s="998">
        <v>1427.5129999999999</v>
      </c>
      <c r="I21" s="998">
        <v>2679.3609999999999</v>
      </c>
      <c r="J21" s="998">
        <v>0</v>
      </c>
      <c r="K21" s="998">
        <v>4106.8740000000007</v>
      </c>
      <c r="L21" s="998">
        <v>3283.9749999999999</v>
      </c>
      <c r="M21" s="998">
        <v>1947.42</v>
      </c>
      <c r="N21" s="998">
        <v>1336.5550000000003</v>
      </c>
      <c r="O21" s="998">
        <v>3283.9750000000004</v>
      </c>
      <c r="P21" s="998">
        <v>0</v>
      </c>
      <c r="Q21" s="998">
        <v>0</v>
      </c>
      <c r="R21" s="998">
        <v>0</v>
      </c>
      <c r="S21" s="998">
        <v>0</v>
      </c>
      <c r="T21" s="998">
        <v>0</v>
      </c>
      <c r="U21" s="998">
        <v>0</v>
      </c>
      <c r="V21" s="998">
        <v>0</v>
      </c>
      <c r="W21" s="998">
        <v>0</v>
      </c>
      <c r="X21" s="998">
        <v>1947.42</v>
      </c>
      <c r="Y21" s="998">
        <v>1336.5550000000003</v>
      </c>
      <c r="Z21" s="998">
        <v>3283.9750000000004</v>
      </c>
      <c r="AA21" s="998">
        <v>1017.9270799999998</v>
      </c>
      <c r="AB21" s="998">
        <v>0</v>
      </c>
      <c r="AC21" s="998">
        <v>1017.9270799999998</v>
      </c>
      <c r="AD21" s="998">
        <v>10.282219999999999</v>
      </c>
      <c r="AE21" s="998">
        <v>0</v>
      </c>
      <c r="AF21" s="998">
        <v>188.37028900000001</v>
      </c>
      <c r="AG21" s="998">
        <v>188.37028900000001</v>
      </c>
      <c r="AH21" s="998"/>
      <c r="AI21" s="998"/>
      <c r="AJ21" s="998">
        <v>0</v>
      </c>
    </row>
    <row r="22" spans="1:36">
      <c r="A22" s="991" t="s">
        <v>188</v>
      </c>
      <c r="B22" s="994"/>
      <c r="C22" s="999"/>
      <c r="D22" s="1000"/>
      <c r="E22" s="1001"/>
      <c r="F22" s="1000"/>
      <c r="G22" s="1002"/>
      <c r="H22" s="1002"/>
      <c r="I22" s="1002"/>
      <c r="J22" s="1002"/>
      <c r="K22" s="1002"/>
      <c r="L22" s="1002"/>
      <c r="M22" s="1002"/>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row>
    <row r="23" spans="1:36" s="967" customFormat="1">
      <c r="A23" s="991" t="s">
        <v>188</v>
      </c>
      <c r="B23" s="994"/>
      <c r="C23" s="1003" t="s">
        <v>2295</v>
      </c>
      <c r="D23" s="982"/>
      <c r="E23" s="988"/>
      <c r="F23" s="983"/>
      <c r="G23" s="983"/>
      <c r="H23" s="983"/>
      <c r="I23" s="983"/>
      <c r="J23" s="983"/>
      <c r="K23" s="983"/>
      <c r="L23" s="983"/>
      <c r="M23" s="983"/>
      <c r="N23" s="984"/>
      <c r="O23" s="983"/>
      <c r="P23" s="983"/>
      <c r="Q23" s="983"/>
      <c r="R23" s="983"/>
      <c r="S23" s="983"/>
      <c r="T23" s="983"/>
      <c r="U23" s="983"/>
      <c r="V23" s="983"/>
      <c r="W23" s="983"/>
      <c r="X23" s="983"/>
      <c r="Y23" s="983"/>
      <c r="Z23" s="983"/>
      <c r="AA23" s="983"/>
      <c r="AB23" s="983"/>
      <c r="AC23" s="983"/>
      <c r="AD23" s="983"/>
      <c r="AE23" s="983"/>
      <c r="AF23" s="983"/>
      <c r="AG23" s="983"/>
      <c r="AH23" s="983"/>
      <c r="AI23" s="983"/>
      <c r="AJ23" s="983"/>
    </row>
    <row r="24" spans="1:36" s="967" customFormat="1" ht="47.25">
      <c r="A24" s="991">
        <v>977</v>
      </c>
      <c r="B24" s="1004" t="s">
        <v>2296</v>
      </c>
      <c r="C24" s="1005" t="s">
        <v>2297</v>
      </c>
      <c r="D24" s="1006" t="s">
        <v>88</v>
      </c>
      <c r="E24" s="1007" t="s">
        <v>42</v>
      </c>
      <c r="F24" s="989" t="s">
        <v>47</v>
      </c>
      <c r="G24" s="1008">
        <v>200</v>
      </c>
      <c r="H24" s="1008">
        <v>0</v>
      </c>
      <c r="I24" s="1008">
        <v>0</v>
      </c>
      <c r="J24" s="1008">
        <v>0</v>
      </c>
      <c r="K24" s="990">
        <v>0</v>
      </c>
      <c r="L24" s="990">
        <v>200</v>
      </c>
      <c r="M24" s="1008">
        <v>50</v>
      </c>
      <c r="N24" s="1008">
        <v>0</v>
      </c>
      <c r="O24" s="1008">
        <v>50</v>
      </c>
      <c r="P24" s="1008"/>
      <c r="Q24" s="1008"/>
      <c r="R24" s="1008"/>
      <c r="S24" s="1008"/>
      <c r="T24" s="1008"/>
      <c r="U24" s="1008"/>
      <c r="V24" s="1008"/>
      <c r="W24" s="1008"/>
      <c r="X24" s="2843">
        <v>50</v>
      </c>
      <c r="Y24" s="2843">
        <v>0</v>
      </c>
      <c r="Z24" s="2108">
        <v>50</v>
      </c>
      <c r="AA24" s="2844"/>
      <c r="AB24" s="2844"/>
      <c r="AC24" s="2108">
        <v>0</v>
      </c>
      <c r="AD24" s="2108"/>
      <c r="AE24" s="2844"/>
      <c r="AF24" s="2844">
        <v>0</v>
      </c>
      <c r="AG24" s="2108">
        <v>0</v>
      </c>
      <c r="AH24" s="1008"/>
      <c r="AI24" s="1008"/>
      <c r="AJ24" s="1008">
        <v>0</v>
      </c>
    </row>
    <row r="25" spans="1:36" s="993" customFormat="1" ht="47.25">
      <c r="A25" s="991">
        <v>978</v>
      </c>
      <c r="B25" s="1004" t="s">
        <v>2298</v>
      </c>
      <c r="C25" s="1009" t="s">
        <v>2299</v>
      </c>
      <c r="D25" s="1010" t="s">
        <v>321</v>
      </c>
      <c r="E25" s="1007" t="s">
        <v>2300</v>
      </c>
      <c r="F25" s="989" t="s">
        <v>47</v>
      </c>
      <c r="G25" s="1011">
        <v>300</v>
      </c>
      <c r="H25" s="1011">
        <v>0</v>
      </c>
      <c r="I25" s="1011">
        <v>0</v>
      </c>
      <c r="J25" s="1011">
        <v>0</v>
      </c>
      <c r="K25" s="990">
        <v>0</v>
      </c>
      <c r="L25" s="990">
        <v>300</v>
      </c>
      <c r="M25" s="1011">
        <v>0</v>
      </c>
      <c r="N25" s="1011">
        <v>75</v>
      </c>
      <c r="O25" s="1008">
        <v>75</v>
      </c>
      <c r="P25" s="1008"/>
      <c r="Q25" s="1008"/>
      <c r="R25" s="1008"/>
      <c r="S25" s="1008"/>
      <c r="T25" s="1008"/>
      <c r="U25" s="1008"/>
      <c r="V25" s="1008"/>
      <c r="W25" s="1008"/>
      <c r="X25" s="2843">
        <v>0</v>
      </c>
      <c r="Y25" s="2843">
        <v>75</v>
      </c>
      <c r="Z25" s="2108">
        <v>75</v>
      </c>
      <c r="AA25" s="2844"/>
      <c r="AB25" s="2844"/>
      <c r="AC25" s="2108">
        <v>0</v>
      </c>
      <c r="AD25" s="2108"/>
      <c r="AE25" s="2844"/>
      <c r="AF25" s="2844">
        <v>0</v>
      </c>
      <c r="AG25" s="2108">
        <v>0</v>
      </c>
      <c r="AH25" s="1008"/>
      <c r="AI25" s="1008"/>
      <c r="AJ25" s="1011">
        <v>0</v>
      </c>
    </row>
    <row r="26" spans="1:36" s="993" customFormat="1" ht="47.25">
      <c r="A26" s="991">
        <v>979</v>
      </c>
      <c r="B26" s="1004" t="s">
        <v>2301</v>
      </c>
      <c r="C26" s="1009" t="s">
        <v>2302</v>
      </c>
      <c r="D26" s="1010" t="s">
        <v>321</v>
      </c>
      <c r="E26" s="1007" t="s">
        <v>42</v>
      </c>
      <c r="F26" s="989" t="s">
        <v>47</v>
      </c>
      <c r="G26" s="1011">
        <v>150</v>
      </c>
      <c r="H26" s="1011">
        <v>0</v>
      </c>
      <c r="I26" s="1011">
        <v>0</v>
      </c>
      <c r="J26" s="1011">
        <v>0</v>
      </c>
      <c r="K26" s="990">
        <v>0</v>
      </c>
      <c r="L26" s="990">
        <v>150</v>
      </c>
      <c r="M26" s="1011">
        <v>37.5</v>
      </c>
      <c r="N26" s="1011">
        <v>0</v>
      </c>
      <c r="O26" s="1008">
        <v>37.5</v>
      </c>
      <c r="P26" s="1008"/>
      <c r="Q26" s="1008"/>
      <c r="R26" s="1008"/>
      <c r="S26" s="1008"/>
      <c r="T26" s="1008"/>
      <c r="U26" s="1008"/>
      <c r="V26" s="1008"/>
      <c r="W26" s="1008"/>
      <c r="X26" s="2843">
        <v>37.5</v>
      </c>
      <c r="Y26" s="2843">
        <v>0</v>
      </c>
      <c r="Z26" s="2108">
        <v>37.5</v>
      </c>
      <c r="AA26" s="2844"/>
      <c r="AB26" s="2844"/>
      <c r="AC26" s="2108">
        <v>0</v>
      </c>
      <c r="AD26" s="2108"/>
      <c r="AE26" s="2844"/>
      <c r="AF26" s="2844">
        <v>0</v>
      </c>
      <c r="AG26" s="2108">
        <v>0</v>
      </c>
      <c r="AH26" s="1008"/>
      <c r="AI26" s="1008"/>
      <c r="AJ26" s="1011">
        <v>0</v>
      </c>
    </row>
    <row r="27" spans="1:36" s="993" customFormat="1" ht="47.25">
      <c r="A27" s="991">
        <v>980</v>
      </c>
      <c r="B27" s="986" t="s">
        <v>2303</v>
      </c>
      <c r="C27" s="987" t="s">
        <v>2304</v>
      </c>
      <c r="D27" s="980" t="s">
        <v>88</v>
      </c>
      <c r="E27" s="1007" t="s">
        <v>2300</v>
      </c>
      <c r="F27" s="989" t="s">
        <v>47</v>
      </c>
      <c r="G27" s="990">
        <v>245.982</v>
      </c>
      <c r="H27" s="990">
        <v>0</v>
      </c>
      <c r="I27" s="990">
        <v>0</v>
      </c>
      <c r="J27" s="990">
        <v>0</v>
      </c>
      <c r="K27" s="990">
        <v>0</v>
      </c>
      <c r="L27" s="990">
        <v>245.982</v>
      </c>
      <c r="M27" s="990">
        <v>0</v>
      </c>
      <c r="N27" s="990">
        <v>61.496000000000002</v>
      </c>
      <c r="O27" s="1008">
        <v>61.496000000000002</v>
      </c>
      <c r="P27" s="1008"/>
      <c r="Q27" s="1008"/>
      <c r="R27" s="1008"/>
      <c r="S27" s="1008"/>
      <c r="T27" s="1008"/>
      <c r="U27" s="1008"/>
      <c r="V27" s="1008"/>
      <c r="W27" s="1008"/>
      <c r="X27" s="2843">
        <v>0</v>
      </c>
      <c r="Y27" s="2843">
        <v>61.496000000000002</v>
      </c>
      <c r="Z27" s="2108">
        <v>61.496000000000002</v>
      </c>
      <c r="AA27" s="2844"/>
      <c r="AB27" s="2844"/>
      <c r="AC27" s="2108">
        <v>0</v>
      </c>
      <c r="AD27" s="2108"/>
      <c r="AE27" s="2844"/>
      <c r="AF27" s="2844">
        <v>0</v>
      </c>
      <c r="AG27" s="2108">
        <v>0</v>
      </c>
      <c r="AH27" s="1008"/>
      <c r="AI27" s="1008"/>
      <c r="AJ27" s="990">
        <v>0</v>
      </c>
    </row>
    <row r="28" spans="1:36" s="967" customFormat="1" ht="31.5">
      <c r="A28" s="991">
        <v>981</v>
      </c>
      <c r="B28" s="1004" t="s">
        <v>2305</v>
      </c>
      <c r="C28" s="1005" t="s">
        <v>2306</v>
      </c>
      <c r="D28" s="1010" t="s">
        <v>88</v>
      </c>
      <c r="E28" s="1007" t="s">
        <v>42</v>
      </c>
      <c r="F28" s="989" t="s">
        <v>47</v>
      </c>
      <c r="G28" s="1012">
        <v>120</v>
      </c>
      <c r="H28" s="1012">
        <v>0</v>
      </c>
      <c r="I28" s="1012">
        <v>0</v>
      </c>
      <c r="J28" s="1012">
        <v>0</v>
      </c>
      <c r="K28" s="990">
        <v>0</v>
      </c>
      <c r="L28" s="990">
        <v>120</v>
      </c>
      <c r="M28" s="1012">
        <v>30</v>
      </c>
      <c r="N28" s="1012">
        <v>0</v>
      </c>
      <c r="O28" s="1008">
        <v>30</v>
      </c>
      <c r="P28" s="1008"/>
      <c r="Q28" s="1008"/>
      <c r="R28" s="1008"/>
      <c r="S28" s="1008"/>
      <c r="T28" s="1008"/>
      <c r="U28" s="1008"/>
      <c r="V28" s="1008"/>
      <c r="W28" s="1008"/>
      <c r="X28" s="2843">
        <v>30</v>
      </c>
      <c r="Y28" s="2843">
        <v>0</v>
      </c>
      <c r="Z28" s="2108">
        <v>30</v>
      </c>
      <c r="AA28" s="2844"/>
      <c r="AB28" s="2844"/>
      <c r="AC28" s="2108">
        <v>0</v>
      </c>
      <c r="AD28" s="2108"/>
      <c r="AE28" s="2844"/>
      <c r="AF28" s="2844">
        <v>0</v>
      </c>
      <c r="AG28" s="2108">
        <v>0</v>
      </c>
      <c r="AH28" s="1008"/>
      <c r="AI28" s="1008"/>
      <c r="AJ28" s="1012">
        <v>0</v>
      </c>
    </row>
    <row r="29" spans="1:36" s="967" customFormat="1" ht="63">
      <c r="A29" s="991">
        <v>982</v>
      </c>
      <c r="B29" s="986" t="s">
        <v>2307</v>
      </c>
      <c r="C29" s="987" t="s">
        <v>2308</v>
      </c>
      <c r="D29" s="980" t="s">
        <v>88</v>
      </c>
      <c r="E29" s="1007" t="s">
        <v>42</v>
      </c>
      <c r="F29" s="989" t="s">
        <v>47</v>
      </c>
      <c r="G29" s="990">
        <v>361.916</v>
      </c>
      <c r="H29" s="990">
        <v>0</v>
      </c>
      <c r="I29" s="990">
        <v>0</v>
      </c>
      <c r="J29" s="990">
        <v>0</v>
      </c>
      <c r="K29" s="990">
        <v>0</v>
      </c>
      <c r="L29" s="990">
        <v>361.916</v>
      </c>
      <c r="M29" s="990">
        <v>0</v>
      </c>
      <c r="N29" s="990">
        <v>90.478999999999999</v>
      </c>
      <c r="O29" s="1008">
        <v>90.478999999999999</v>
      </c>
      <c r="P29" s="1008"/>
      <c r="Q29" s="1008"/>
      <c r="R29" s="1008"/>
      <c r="S29" s="1008"/>
      <c r="T29" s="1008"/>
      <c r="U29" s="1008"/>
      <c r="V29" s="1008"/>
      <c r="W29" s="1008"/>
      <c r="X29" s="2843">
        <v>0</v>
      </c>
      <c r="Y29" s="2843">
        <v>90.478999999999999</v>
      </c>
      <c r="Z29" s="2108">
        <v>90.478999999999999</v>
      </c>
      <c r="AA29" s="2844"/>
      <c r="AB29" s="2844"/>
      <c r="AC29" s="2108">
        <v>0</v>
      </c>
      <c r="AD29" s="2108"/>
      <c r="AE29" s="2844"/>
      <c r="AF29" s="2844">
        <v>0</v>
      </c>
      <c r="AG29" s="2108">
        <v>0</v>
      </c>
      <c r="AH29" s="1008"/>
      <c r="AI29" s="1008"/>
      <c r="AJ29" s="990">
        <v>0</v>
      </c>
    </row>
    <row r="30" spans="1:36" s="967" customFormat="1" ht="47.25">
      <c r="A30" s="991">
        <v>983</v>
      </c>
      <c r="B30" s="986" t="s">
        <v>2309</v>
      </c>
      <c r="C30" s="987" t="s">
        <v>2310</v>
      </c>
      <c r="D30" s="980" t="s">
        <v>226</v>
      </c>
      <c r="E30" s="1007" t="s">
        <v>42</v>
      </c>
      <c r="F30" s="989" t="s">
        <v>43</v>
      </c>
      <c r="G30" s="990">
        <v>457.55</v>
      </c>
      <c r="H30" s="990">
        <v>0</v>
      </c>
      <c r="I30" s="990">
        <v>0</v>
      </c>
      <c r="J30" s="990">
        <v>0</v>
      </c>
      <c r="K30" s="990">
        <v>0</v>
      </c>
      <c r="L30" s="990">
        <v>457.55</v>
      </c>
      <c r="M30" s="990">
        <v>114.38800000000001</v>
      </c>
      <c r="N30" s="990">
        <v>0</v>
      </c>
      <c r="O30" s="1008">
        <v>114.38800000000001</v>
      </c>
      <c r="P30" s="1008"/>
      <c r="Q30" s="1008"/>
      <c r="R30" s="1008"/>
      <c r="S30" s="1008"/>
      <c r="T30" s="1008"/>
      <c r="U30" s="1008"/>
      <c r="V30" s="1008"/>
      <c r="W30" s="1008"/>
      <c r="X30" s="2843">
        <v>114.38800000000001</v>
      </c>
      <c r="Y30" s="2843">
        <v>0</v>
      </c>
      <c r="Z30" s="2108">
        <v>114.38800000000001</v>
      </c>
      <c r="AA30" s="2844"/>
      <c r="AB30" s="2844"/>
      <c r="AC30" s="2108">
        <v>0</v>
      </c>
      <c r="AD30" s="2108"/>
      <c r="AE30" s="2844"/>
      <c r="AF30" s="2844">
        <v>0</v>
      </c>
      <c r="AG30" s="2108">
        <v>0</v>
      </c>
      <c r="AH30" s="1008"/>
      <c r="AI30" s="1008"/>
      <c r="AJ30" s="990">
        <v>0</v>
      </c>
    </row>
    <row r="31" spans="1:36" s="993" customFormat="1" ht="47.25">
      <c r="A31" s="991">
        <v>984</v>
      </c>
      <c r="B31" s="1004" t="s">
        <v>2305</v>
      </c>
      <c r="C31" s="1009" t="s">
        <v>2311</v>
      </c>
      <c r="D31" s="1010" t="s">
        <v>28</v>
      </c>
      <c r="E31" s="1007" t="s">
        <v>2300</v>
      </c>
      <c r="F31" s="989" t="s">
        <v>47</v>
      </c>
      <c r="G31" s="1011">
        <v>300</v>
      </c>
      <c r="H31" s="1011">
        <v>0</v>
      </c>
      <c r="I31" s="1011">
        <v>0</v>
      </c>
      <c r="J31" s="1011">
        <v>0</v>
      </c>
      <c r="K31" s="990">
        <v>0</v>
      </c>
      <c r="L31" s="990">
        <v>300</v>
      </c>
      <c r="M31" s="1011">
        <v>0</v>
      </c>
      <c r="N31" s="1011">
        <v>75</v>
      </c>
      <c r="O31" s="1008">
        <v>75</v>
      </c>
      <c r="P31" s="1008"/>
      <c r="Q31" s="1008"/>
      <c r="R31" s="1008"/>
      <c r="S31" s="1008"/>
      <c r="T31" s="1008"/>
      <c r="U31" s="1008"/>
      <c r="V31" s="1008"/>
      <c r="W31" s="1008"/>
      <c r="X31" s="2843">
        <v>0</v>
      </c>
      <c r="Y31" s="2843">
        <v>75</v>
      </c>
      <c r="Z31" s="2108">
        <v>75</v>
      </c>
      <c r="AA31" s="2844"/>
      <c r="AB31" s="2844"/>
      <c r="AC31" s="2108">
        <v>0</v>
      </c>
      <c r="AD31" s="2108"/>
      <c r="AE31" s="2844"/>
      <c r="AF31" s="2844">
        <v>0</v>
      </c>
      <c r="AG31" s="2108">
        <v>0</v>
      </c>
      <c r="AH31" s="1008"/>
      <c r="AI31" s="1008"/>
      <c r="AJ31" s="1011">
        <v>0</v>
      </c>
    </row>
    <row r="32" spans="1:36" s="967" customFormat="1" ht="31.5">
      <c r="A32" s="991">
        <v>985</v>
      </c>
      <c r="B32" s="986" t="s">
        <v>2312</v>
      </c>
      <c r="C32" s="987" t="s">
        <v>2313</v>
      </c>
      <c r="D32" s="1010" t="s">
        <v>2314</v>
      </c>
      <c r="E32" s="988" t="s">
        <v>42</v>
      </c>
      <c r="F32" s="989" t="s">
        <v>43</v>
      </c>
      <c r="G32" s="990">
        <v>2000</v>
      </c>
      <c r="H32" s="990">
        <v>0</v>
      </c>
      <c r="I32" s="990">
        <v>0</v>
      </c>
      <c r="J32" s="990">
        <v>0</v>
      </c>
      <c r="K32" s="990">
        <v>0</v>
      </c>
      <c r="L32" s="990">
        <v>2000</v>
      </c>
      <c r="M32" s="990">
        <v>100</v>
      </c>
      <c r="N32" s="990">
        <v>0</v>
      </c>
      <c r="O32" s="1008">
        <v>100</v>
      </c>
      <c r="P32" s="1008"/>
      <c r="Q32" s="1008"/>
      <c r="R32" s="1008"/>
      <c r="S32" s="1008"/>
      <c r="T32" s="1008"/>
      <c r="U32" s="1008"/>
      <c r="V32" s="1008"/>
      <c r="W32" s="1008"/>
      <c r="X32" s="2843">
        <v>100</v>
      </c>
      <c r="Y32" s="2843">
        <v>0</v>
      </c>
      <c r="Z32" s="2108">
        <v>100</v>
      </c>
      <c r="AA32" s="2844"/>
      <c r="AB32" s="2844"/>
      <c r="AC32" s="2108">
        <v>0</v>
      </c>
      <c r="AD32" s="2108"/>
      <c r="AE32" s="2844"/>
      <c r="AF32" s="2844">
        <v>0</v>
      </c>
      <c r="AG32" s="2108">
        <v>0</v>
      </c>
      <c r="AH32" s="1008"/>
      <c r="AI32" s="1008"/>
      <c r="AJ32" s="990">
        <v>0</v>
      </c>
    </row>
    <row r="33" spans="1:36" s="967" customFormat="1" ht="47.25">
      <c r="A33" s="991">
        <v>986</v>
      </c>
      <c r="B33" s="986" t="s">
        <v>2315</v>
      </c>
      <c r="C33" s="987" t="s">
        <v>2316</v>
      </c>
      <c r="D33" s="1010" t="s">
        <v>2314</v>
      </c>
      <c r="E33" s="988" t="s">
        <v>42</v>
      </c>
      <c r="F33" s="989" t="s">
        <v>47</v>
      </c>
      <c r="G33" s="990">
        <v>150</v>
      </c>
      <c r="H33" s="990">
        <v>0</v>
      </c>
      <c r="I33" s="990">
        <v>0</v>
      </c>
      <c r="J33" s="990">
        <v>0</v>
      </c>
      <c r="K33" s="990">
        <v>0</v>
      </c>
      <c r="L33" s="990">
        <v>150</v>
      </c>
      <c r="M33" s="990">
        <v>0</v>
      </c>
      <c r="N33" s="990">
        <v>37.5</v>
      </c>
      <c r="O33" s="1008">
        <v>37.5</v>
      </c>
      <c r="P33" s="1008"/>
      <c r="Q33" s="1008"/>
      <c r="R33" s="1008"/>
      <c r="S33" s="1008"/>
      <c r="T33" s="1008"/>
      <c r="U33" s="1008"/>
      <c r="V33" s="1008"/>
      <c r="W33" s="1008"/>
      <c r="X33" s="2843">
        <v>0</v>
      </c>
      <c r="Y33" s="2843">
        <v>37.5</v>
      </c>
      <c r="Z33" s="2108">
        <v>37.5</v>
      </c>
      <c r="AA33" s="2844"/>
      <c r="AB33" s="2844"/>
      <c r="AC33" s="2108">
        <v>0</v>
      </c>
      <c r="AD33" s="2108"/>
      <c r="AE33" s="2844"/>
      <c r="AF33" s="2844">
        <v>0</v>
      </c>
      <c r="AG33" s="2108">
        <v>0</v>
      </c>
      <c r="AH33" s="1008"/>
      <c r="AI33" s="1008"/>
      <c r="AJ33" s="990">
        <v>0</v>
      </c>
    </row>
    <row r="34" spans="1:36" s="993" customFormat="1" ht="47.25">
      <c r="A34" s="991">
        <v>987</v>
      </c>
      <c r="B34" s="1004" t="s">
        <v>2317</v>
      </c>
      <c r="C34" s="1009" t="s">
        <v>2318</v>
      </c>
      <c r="D34" s="1010" t="s">
        <v>2314</v>
      </c>
      <c r="E34" s="1007" t="s">
        <v>42</v>
      </c>
      <c r="F34" s="989" t="s">
        <v>47</v>
      </c>
      <c r="G34" s="1011">
        <v>300</v>
      </c>
      <c r="H34" s="1011">
        <v>0</v>
      </c>
      <c r="I34" s="1011">
        <v>0</v>
      </c>
      <c r="J34" s="1011">
        <v>0</v>
      </c>
      <c r="K34" s="990">
        <v>0</v>
      </c>
      <c r="L34" s="990">
        <v>300</v>
      </c>
      <c r="M34" s="1011">
        <v>0</v>
      </c>
      <c r="N34" s="1011">
        <v>75</v>
      </c>
      <c r="O34" s="1008">
        <v>75</v>
      </c>
      <c r="P34" s="1008"/>
      <c r="Q34" s="1008"/>
      <c r="R34" s="1008"/>
      <c r="S34" s="1008"/>
      <c r="T34" s="1008"/>
      <c r="U34" s="1008"/>
      <c r="V34" s="1008"/>
      <c r="W34" s="1008"/>
      <c r="X34" s="2843">
        <v>0</v>
      </c>
      <c r="Y34" s="2843">
        <v>75</v>
      </c>
      <c r="Z34" s="2108">
        <v>75</v>
      </c>
      <c r="AA34" s="2844"/>
      <c r="AB34" s="2844"/>
      <c r="AC34" s="2108">
        <v>0</v>
      </c>
      <c r="AD34" s="2108"/>
      <c r="AE34" s="2844"/>
      <c r="AF34" s="2844">
        <v>0</v>
      </c>
      <c r="AG34" s="2108">
        <v>0</v>
      </c>
      <c r="AH34" s="1008"/>
      <c r="AI34" s="1008"/>
      <c r="AJ34" s="1011">
        <v>0</v>
      </c>
    </row>
    <row r="35" spans="1:36" s="967" customFormat="1" ht="53.25" customHeight="1">
      <c r="A35" s="991">
        <v>988</v>
      </c>
      <c r="B35" s="986" t="s">
        <v>2319</v>
      </c>
      <c r="C35" s="987" t="s">
        <v>2320</v>
      </c>
      <c r="D35" s="980" t="s">
        <v>384</v>
      </c>
      <c r="E35" s="988" t="s">
        <v>42</v>
      </c>
      <c r="F35" s="989" t="s">
        <v>43</v>
      </c>
      <c r="G35" s="990">
        <v>1200</v>
      </c>
      <c r="H35" s="990">
        <v>0</v>
      </c>
      <c r="I35" s="990">
        <v>0</v>
      </c>
      <c r="J35" s="990">
        <v>0</v>
      </c>
      <c r="K35" s="990">
        <v>0</v>
      </c>
      <c r="L35" s="990">
        <v>1200</v>
      </c>
      <c r="M35" s="990">
        <v>70</v>
      </c>
      <c r="N35" s="990">
        <v>0</v>
      </c>
      <c r="O35" s="1008">
        <v>70</v>
      </c>
      <c r="P35" s="1008"/>
      <c r="Q35" s="1008"/>
      <c r="R35" s="1008"/>
      <c r="S35" s="1008"/>
      <c r="T35" s="1008"/>
      <c r="U35" s="1008"/>
      <c r="V35" s="1008"/>
      <c r="W35" s="1008"/>
      <c r="X35" s="2843">
        <v>70</v>
      </c>
      <c r="Y35" s="2843">
        <v>0</v>
      </c>
      <c r="Z35" s="2108">
        <v>70</v>
      </c>
      <c r="AA35" s="2844"/>
      <c r="AB35" s="2844"/>
      <c r="AC35" s="2108">
        <v>0</v>
      </c>
      <c r="AD35" s="2108"/>
      <c r="AE35" s="2844"/>
      <c r="AF35" s="2844">
        <v>0</v>
      </c>
      <c r="AG35" s="2108">
        <v>0</v>
      </c>
      <c r="AH35" s="1008"/>
      <c r="AI35" s="1008"/>
      <c r="AJ35" s="990">
        <v>0</v>
      </c>
    </row>
    <row r="36" spans="1:36" s="993" customFormat="1" ht="47.25">
      <c r="A36" s="991">
        <v>989</v>
      </c>
      <c r="B36" s="1004" t="s">
        <v>2321</v>
      </c>
      <c r="C36" s="1009" t="s">
        <v>2322</v>
      </c>
      <c r="D36" s="1010" t="s">
        <v>384</v>
      </c>
      <c r="E36" s="1007" t="s">
        <v>2300</v>
      </c>
      <c r="F36" s="989" t="s">
        <v>43</v>
      </c>
      <c r="G36" s="1011">
        <v>200</v>
      </c>
      <c r="H36" s="1011">
        <v>0</v>
      </c>
      <c r="I36" s="1011">
        <v>0</v>
      </c>
      <c r="J36" s="1011">
        <v>0</v>
      </c>
      <c r="K36" s="990">
        <v>0</v>
      </c>
      <c r="L36" s="990">
        <v>200</v>
      </c>
      <c r="M36" s="1011">
        <v>50</v>
      </c>
      <c r="N36" s="1011">
        <v>0</v>
      </c>
      <c r="O36" s="1008">
        <v>50</v>
      </c>
      <c r="P36" s="1008"/>
      <c r="Q36" s="1008"/>
      <c r="R36" s="1008"/>
      <c r="S36" s="1008"/>
      <c r="T36" s="1008"/>
      <c r="U36" s="1008"/>
      <c r="V36" s="1008"/>
      <c r="W36" s="1008"/>
      <c r="X36" s="2843">
        <v>50</v>
      </c>
      <c r="Y36" s="2843">
        <v>0</v>
      </c>
      <c r="Z36" s="2108">
        <v>50</v>
      </c>
      <c r="AA36" s="2844"/>
      <c r="AB36" s="2844"/>
      <c r="AC36" s="2108">
        <v>0</v>
      </c>
      <c r="AD36" s="2108"/>
      <c r="AE36" s="2844"/>
      <c r="AF36" s="2844">
        <v>0</v>
      </c>
      <c r="AG36" s="2108">
        <v>0</v>
      </c>
      <c r="AH36" s="1008"/>
      <c r="AI36" s="1008"/>
      <c r="AJ36" s="1011">
        <v>0</v>
      </c>
    </row>
    <row r="37" spans="1:36" s="993" customFormat="1" ht="63">
      <c r="A37" s="991">
        <v>990</v>
      </c>
      <c r="B37" s="1004" t="s">
        <v>2323</v>
      </c>
      <c r="C37" s="1009" t="s">
        <v>2324</v>
      </c>
      <c r="D37" s="1010" t="s">
        <v>384</v>
      </c>
      <c r="E37" s="1007" t="s">
        <v>42</v>
      </c>
      <c r="F37" s="989" t="s">
        <v>47</v>
      </c>
      <c r="G37" s="1011">
        <v>300</v>
      </c>
      <c r="H37" s="1011">
        <v>0</v>
      </c>
      <c r="I37" s="1011">
        <v>0</v>
      </c>
      <c r="J37" s="1011">
        <v>0</v>
      </c>
      <c r="K37" s="990">
        <v>0</v>
      </c>
      <c r="L37" s="990">
        <v>300</v>
      </c>
      <c r="M37" s="1011">
        <v>0</v>
      </c>
      <c r="N37" s="1011">
        <v>75</v>
      </c>
      <c r="O37" s="1008">
        <v>75</v>
      </c>
      <c r="P37" s="1008"/>
      <c r="Q37" s="1008"/>
      <c r="R37" s="1008"/>
      <c r="S37" s="1008"/>
      <c r="T37" s="1008"/>
      <c r="U37" s="1008"/>
      <c r="V37" s="1008"/>
      <c r="W37" s="1008"/>
      <c r="X37" s="2843">
        <v>0</v>
      </c>
      <c r="Y37" s="2843">
        <v>75</v>
      </c>
      <c r="Z37" s="2108">
        <v>75</v>
      </c>
      <c r="AA37" s="2844"/>
      <c r="AB37" s="2844"/>
      <c r="AC37" s="2108">
        <v>0</v>
      </c>
      <c r="AD37" s="2108"/>
      <c r="AE37" s="2844"/>
      <c r="AF37" s="2844">
        <v>0</v>
      </c>
      <c r="AG37" s="2108">
        <v>0</v>
      </c>
      <c r="AH37" s="1008"/>
      <c r="AI37" s="1008"/>
      <c r="AJ37" s="1011">
        <v>0</v>
      </c>
    </row>
    <row r="38" spans="1:36" s="1013" customFormat="1" ht="63">
      <c r="A38" s="991">
        <v>991</v>
      </c>
      <c r="B38" s="1004" t="s">
        <v>2325</v>
      </c>
      <c r="C38" s="1009" t="s">
        <v>2326</v>
      </c>
      <c r="D38" s="980" t="s">
        <v>393</v>
      </c>
      <c r="E38" s="1007" t="s">
        <v>2300</v>
      </c>
      <c r="F38" s="989" t="s">
        <v>47</v>
      </c>
      <c r="G38" s="1011">
        <v>300</v>
      </c>
      <c r="H38" s="1011">
        <v>0</v>
      </c>
      <c r="I38" s="1011">
        <v>0</v>
      </c>
      <c r="J38" s="1011">
        <v>0</v>
      </c>
      <c r="K38" s="990">
        <v>0</v>
      </c>
      <c r="L38" s="990">
        <v>300</v>
      </c>
      <c r="M38" s="1011">
        <v>0</v>
      </c>
      <c r="N38" s="1011">
        <v>75</v>
      </c>
      <c r="O38" s="1008">
        <v>75</v>
      </c>
      <c r="P38" s="1008"/>
      <c r="Q38" s="1008"/>
      <c r="R38" s="1008"/>
      <c r="S38" s="1008"/>
      <c r="T38" s="1008"/>
      <c r="U38" s="1008"/>
      <c r="V38" s="1008"/>
      <c r="W38" s="1008"/>
      <c r="X38" s="2843">
        <v>0</v>
      </c>
      <c r="Y38" s="2843">
        <v>75</v>
      </c>
      <c r="Z38" s="2108">
        <v>75</v>
      </c>
      <c r="AA38" s="2844"/>
      <c r="AB38" s="2844"/>
      <c r="AC38" s="2108">
        <v>0</v>
      </c>
      <c r="AD38" s="2108"/>
      <c r="AE38" s="2844"/>
      <c r="AF38" s="2844">
        <v>0</v>
      </c>
      <c r="AG38" s="2108">
        <v>0</v>
      </c>
      <c r="AH38" s="1008"/>
      <c r="AI38" s="1008"/>
      <c r="AJ38" s="1011">
        <v>0</v>
      </c>
    </row>
    <row r="39" spans="1:36" s="1013" customFormat="1">
      <c r="A39" s="991"/>
      <c r="B39" s="1004"/>
      <c r="C39" s="1009"/>
      <c r="D39" s="980"/>
      <c r="E39" s="1007"/>
      <c r="F39" s="989"/>
      <c r="G39" s="1011"/>
      <c r="H39" s="1011"/>
      <c r="I39" s="1011"/>
      <c r="J39" s="1011"/>
      <c r="K39" s="990"/>
      <c r="L39" s="990"/>
      <c r="M39" s="1011"/>
      <c r="N39" s="1011"/>
      <c r="O39" s="1008"/>
      <c r="P39" s="1008"/>
      <c r="Q39" s="1008"/>
      <c r="R39" s="1008"/>
      <c r="S39" s="1008"/>
      <c r="T39" s="1008"/>
      <c r="U39" s="1008"/>
      <c r="V39" s="1008"/>
      <c r="W39" s="1008"/>
      <c r="X39" s="2843"/>
      <c r="Y39" s="2843"/>
      <c r="Z39" s="2108"/>
      <c r="AA39" s="2844"/>
      <c r="AB39" s="2844"/>
      <c r="AC39" s="2108"/>
      <c r="AD39" s="2108"/>
      <c r="AE39" s="2844"/>
      <c r="AF39" s="2844"/>
      <c r="AG39" s="2108"/>
      <c r="AH39" s="1008"/>
      <c r="AI39" s="1008"/>
      <c r="AJ39" s="1011"/>
    </row>
    <row r="40" spans="1:36">
      <c r="A40" s="991" t="s">
        <v>188</v>
      </c>
      <c r="B40" s="994"/>
      <c r="C40" s="1014" t="s">
        <v>2327</v>
      </c>
      <c r="D40" s="1015"/>
      <c r="E40" s="1016"/>
      <c r="F40" s="1015"/>
      <c r="G40" s="1017">
        <v>6585.4480000000003</v>
      </c>
      <c r="H40" s="1017">
        <v>0</v>
      </c>
      <c r="I40" s="1017">
        <v>0</v>
      </c>
      <c r="J40" s="1017">
        <v>0</v>
      </c>
      <c r="K40" s="1017">
        <v>0</v>
      </c>
      <c r="L40" s="1017">
        <v>6585.4480000000003</v>
      </c>
      <c r="M40" s="1017">
        <v>451.88800000000003</v>
      </c>
      <c r="N40" s="1017">
        <v>564.47500000000002</v>
      </c>
      <c r="O40" s="1017">
        <v>1016.3630000000001</v>
      </c>
      <c r="P40" s="1017">
        <v>0</v>
      </c>
      <c r="Q40" s="1017">
        <v>0</v>
      </c>
      <c r="R40" s="1017">
        <v>0</v>
      </c>
      <c r="S40" s="1017">
        <v>0</v>
      </c>
      <c r="T40" s="1017">
        <v>0</v>
      </c>
      <c r="U40" s="1017">
        <v>0</v>
      </c>
      <c r="V40" s="1017">
        <v>0</v>
      </c>
      <c r="W40" s="1017">
        <v>0</v>
      </c>
      <c r="X40" s="1017">
        <v>451.88800000000003</v>
      </c>
      <c r="Y40" s="1017">
        <v>564.47500000000002</v>
      </c>
      <c r="Z40" s="1017">
        <v>1016.3630000000001</v>
      </c>
      <c r="AA40" s="1017">
        <v>0</v>
      </c>
      <c r="AB40" s="1017">
        <v>0</v>
      </c>
      <c r="AC40" s="1017">
        <v>0</v>
      </c>
      <c r="AD40" s="1017">
        <v>0</v>
      </c>
      <c r="AE40" s="1017">
        <v>0</v>
      </c>
      <c r="AF40" s="1017">
        <v>0</v>
      </c>
      <c r="AG40" s="1017">
        <v>0</v>
      </c>
      <c r="AH40" s="1017"/>
      <c r="AI40" s="1017"/>
      <c r="AJ40" s="1017">
        <v>0</v>
      </c>
    </row>
    <row r="41" spans="1:36">
      <c r="A41" s="991" t="s">
        <v>188</v>
      </c>
      <c r="B41" s="994"/>
      <c r="C41" s="995" t="s">
        <v>2328</v>
      </c>
      <c r="D41" s="996"/>
      <c r="E41" s="997"/>
      <c r="F41" s="996"/>
      <c r="G41" s="998">
        <v>13976.297</v>
      </c>
      <c r="H41" s="998">
        <v>1427.5129999999999</v>
      </c>
      <c r="I41" s="998">
        <v>2679.3609999999999</v>
      </c>
      <c r="J41" s="998">
        <v>0</v>
      </c>
      <c r="K41" s="998">
        <v>4106.8740000000007</v>
      </c>
      <c r="L41" s="998">
        <v>9869.4230000000007</v>
      </c>
      <c r="M41" s="998">
        <v>2399.308</v>
      </c>
      <c r="N41" s="998">
        <v>1901.0300000000002</v>
      </c>
      <c r="O41" s="998">
        <v>4300.3380000000006</v>
      </c>
      <c r="P41" s="998">
        <v>0</v>
      </c>
      <c r="Q41" s="998">
        <v>0</v>
      </c>
      <c r="R41" s="998">
        <v>0</v>
      </c>
      <c r="S41" s="998">
        <v>0</v>
      </c>
      <c r="T41" s="998">
        <v>0</v>
      </c>
      <c r="U41" s="998">
        <v>0</v>
      </c>
      <c r="V41" s="998">
        <v>0</v>
      </c>
      <c r="W41" s="998">
        <v>0</v>
      </c>
      <c r="X41" s="998">
        <v>2399.308</v>
      </c>
      <c r="Y41" s="998">
        <v>1901.0300000000002</v>
      </c>
      <c r="Z41" s="998">
        <v>4300.3380000000006</v>
      </c>
      <c r="AA41" s="998">
        <v>1017.9270799999998</v>
      </c>
      <c r="AB41" s="998">
        <v>0</v>
      </c>
      <c r="AC41" s="998">
        <v>1017.9270799999998</v>
      </c>
      <c r="AD41" s="998">
        <v>10.282219999999999</v>
      </c>
      <c r="AE41" s="998">
        <v>0</v>
      </c>
      <c r="AF41" s="998">
        <v>188.37028900000001</v>
      </c>
      <c r="AG41" s="998">
        <v>188.37028900000001</v>
      </c>
      <c r="AH41" s="998"/>
      <c r="AI41" s="998"/>
      <c r="AJ41" s="998">
        <v>0</v>
      </c>
    </row>
    <row r="42" spans="1:36">
      <c r="A42" s="991" t="s">
        <v>188</v>
      </c>
      <c r="B42" s="994"/>
      <c r="C42" s="999"/>
      <c r="D42" s="1000"/>
      <c r="E42" s="1001"/>
      <c r="F42" s="1000"/>
      <c r="G42" s="1002"/>
      <c r="H42" s="1002"/>
      <c r="I42" s="1002"/>
      <c r="J42" s="1002"/>
      <c r="K42" s="1002"/>
      <c r="L42" s="1002"/>
      <c r="M42" s="1002"/>
      <c r="N42" s="1002"/>
      <c r="O42" s="1002"/>
      <c r="P42" s="1002"/>
      <c r="Q42" s="1002"/>
      <c r="R42" s="1002"/>
      <c r="S42" s="1002"/>
      <c r="T42" s="1002"/>
      <c r="U42" s="1002"/>
      <c r="V42" s="1002"/>
      <c r="W42" s="1002"/>
      <c r="X42" s="1002"/>
      <c r="Y42" s="1002"/>
      <c r="Z42" s="1002"/>
      <c r="AA42" s="1002"/>
      <c r="AB42" s="1002"/>
      <c r="AC42" s="1002"/>
      <c r="AD42" s="1002"/>
      <c r="AE42" s="1002"/>
      <c r="AF42" s="1002"/>
      <c r="AG42" s="1002"/>
      <c r="AH42" s="1002"/>
      <c r="AI42" s="1002"/>
      <c r="AJ42" s="1002"/>
    </row>
    <row r="43" spans="1:36" s="967" customFormat="1">
      <c r="A43" s="991" t="s">
        <v>188</v>
      </c>
      <c r="B43" s="994"/>
      <c r="C43" s="1003" t="s">
        <v>2329</v>
      </c>
      <c r="D43" s="982"/>
      <c r="E43" s="988"/>
      <c r="F43" s="983"/>
      <c r="G43" s="983"/>
      <c r="H43" s="983"/>
      <c r="I43" s="983"/>
      <c r="J43" s="983"/>
      <c r="K43" s="983"/>
      <c r="L43" s="983"/>
      <c r="M43" s="983"/>
      <c r="N43" s="984"/>
      <c r="O43" s="983"/>
      <c r="P43" s="983"/>
      <c r="Q43" s="983"/>
      <c r="R43" s="983"/>
      <c r="S43" s="983"/>
      <c r="T43" s="983"/>
      <c r="U43" s="983"/>
      <c r="V43" s="983"/>
      <c r="W43" s="983"/>
      <c r="X43" s="983"/>
      <c r="Y43" s="983"/>
      <c r="Z43" s="983"/>
      <c r="AA43" s="983"/>
      <c r="AB43" s="983"/>
      <c r="AC43" s="983"/>
      <c r="AD43" s="983"/>
      <c r="AE43" s="983"/>
      <c r="AF43" s="983"/>
      <c r="AG43" s="983"/>
      <c r="AH43" s="983"/>
      <c r="AI43" s="983"/>
      <c r="AJ43" s="983"/>
    </row>
    <row r="44" spans="1:36" s="967" customFormat="1" ht="63">
      <c r="A44" s="991">
        <v>992</v>
      </c>
      <c r="B44" s="986" t="s">
        <v>2330</v>
      </c>
      <c r="C44" s="987" t="s">
        <v>2331</v>
      </c>
      <c r="D44" s="980" t="s">
        <v>88</v>
      </c>
      <c r="E44" s="988" t="s">
        <v>2332</v>
      </c>
      <c r="F44" s="989" t="s">
        <v>43</v>
      </c>
      <c r="G44" s="990">
        <v>1736.3589999999999</v>
      </c>
      <c r="H44" s="990">
        <v>495.85300000000001</v>
      </c>
      <c r="I44" s="990">
        <v>0</v>
      </c>
      <c r="J44" s="990">
        <v>0</v>
      </c>
      <c r="K44" s="990">
        <v>495.85300000000001</v>
      </c>
      <c r="L44" s="990">
        <v>1240.5059999999999</v>
      </c>
      <c r="M44" s="990">
        <v>500</v>
      </c>
      <c r="N44" s="990">
        <v>0</v>
      </c>
      <c r="O44" s="990">
        <v>500</v>
      </c>
      <c r="P44" s="990"/>
      <c r="Q44" s="990"/>
      <c r="R44" s="990"/>
      <c r="S44" s="990"/>
      <c r="T44" s="990"/>
      <c r="U44" s="990"/>
      <c r="V44" s="990"/>
      <c r="W44" s="990"/>
      <c r="X44" s="2843">
        <v>500</v>
      </c>
      <c r="Y44" s="2843">
        <v>0</v>
      </c>
      <c r="Z44" s="2108">
        <v>500</v>
      </c>
      <c r="AA44" s="2844">
        <v>123.75</v>
      </c>
      <c r="AB44" s="2844"/>
      <c r="AC44" s="2108">
        <v>123.75</v>
      </c>
      <c r="AD44" s="2108">
        <v>1.25</v>
      </c>
      <c r="AE44" s="2844"/>
      <c r="AF44" s="2844">
        <v>0</v>
      </c>
      <c r="AG44" s="2108">
        <v>0</v>
      </c>
      <c r="AH44" s="990"/>
      <c r="AI44" s="990" t="s">
        <v>9941</v>
      </c>
      <c r="AJ44" s="990">
        <v>0</v>
      </c>
    </row>
    <row r="45" spans="1:36" s="967" customFormat="1" ht="63">
      <c r="A45" s="991">
        <v>993</v>
      </c>
      <c r="B45" s="986" t="s">
        <v>2333</v>
      </c>
      <c r="C45" s="987" t="s">
        <v>2334</v>
      </c>
      <c r="D45" s="980" t="s">
        <v>88</v>
      </c>
      <c r="E45" s="988" t="s">
        <v>2335</v>
      </c>
      <c r="F45" s="989" t="s">
        <v>30</v>
      </c>
      <c r="G45" s="990">
        <v>472.45299999999997</v>
      </c>
      <c r="H45" s="990">
        <v>266.14100000000002</v>
      </c>
      <c r="I45" s="990">
        <v>78.594999999999999</v>
      </c>
      <c r="J45" s="990">
        <v>0</v>
      </c>
      <c r="K45" s="990">
        <v>344.73599999999999</v>
      </c>
      <c r="L45" s="990">
        <v>127.71699999999998</v>
      </c>
      <c r="M45" s="990">
        <v>10.111000000000001</v>
      </c>
      <c r="N45" s="990">
        <v>117.60599999999999</v>
      </c>
      <c r="O45" s="990">
        <v>127.717</v>
      </c>
      <c r="P45" s="990"/>
      <c r="Q45" s="990"/>
      <c r="R45" s="990"/>
      <c r="S45" s="990"/>
      <c r="T45" s="990"/>
      <c r="U45" s="990"/>
      <c r="V45" s="990"/>
      <c r="W45" s="990"/>
      <c r="X45" s="2843">
        <v>10.111000000000001</v>
      </c>
      <c r="Y45" s="2843">
        <v>117.60599999999999</v>
      </c>
      <c r="Z45" s="2108">
        <v>127.717</v>
      </c>
      <c r="AA45" s="2844">
        <v>2.5024725000000001</v>
      </c>
      <c r="AB45" s="2844"/>
      <c r="AC45" s="2108">
        <v>2.5024725000000001</v>
      </c>
      <c r="AD45" s="2108">
        <v>2.5277500000000001E-2</v>
      </c>
      <c r="AE45" s="2844"/>
      <c r="AF45" s="2844">
        <v>0</v>
      </c>
      <c r="AG45" s="2108">
        <v>0</v>
      </c>
      <c r="AH45" s="990"/>
      <c r="AI45" s="990" t="s">
        <v>9941</v>
      </c>
      <c r="AJ45" s="990">
        <v>0</v>
      </c>
    </row>
    <row r="46" spans="1:36" s="967" customFormat="1" ht="63">
      <c r="A46" s="991">
        <v>994</v>
      </c>
      <c r="B46" s="986" t="s">
        <v>2336</v>
      </c>
      <c r="C46" s="987" t="s">
        <v>2337</v>
      </c>
      <c r="D46" s="980" t="s">
        <v>88</v>
      </c>
      <c r="E46" s="988" t="s">
        <v>2338</v>
      </c>
      <c r="F46" s="989" t="s">
        <v>30</v>
      </c>
      <c r="G46" s="990">
        <v>751.09500000000003</v>
      </c>
      <c r="H46" s="990">
        <v>349.75600000000003</v>
      </c>
      <c r="I46" s="990">
        <v>66.992000000000019</v>
      </c>
      <c r="J46" s="990">
        <v>0</v>
      </c>
      <c r="K46" s="990">
        <v>416.74800000000005</v>
      </c>
      <c r="L46" s="990">
        <v>334.34699999999998</v>
      </c>
      <c r="M46" s="990">
        <v>160.858</v>
      </c>
      <c r="N46" s="990">
        <v>173.489</v>
      </c>
      <c r="O46" s="990">
        <v>334.34699999999998</v>
      </c>
      <c r="P46" s="990"/>
      <c r="Q46" s="990"/>
      <c r="R46" s="990"/>
      <c r="S46" s="990"/>
      <c r="T46" s="990"/>
      <c r="U46" s="990"/>
      <c r="V46" s="990"/>
      <c r="W46" s="990"/>
      <c r="X46" s="2843">
        <v>160.858</v>
      </c>
      <c r="Y46" s="2843">
        <v>173.489</v>
      </c>
      <c r="Z46" s="2108">
        <v>334.34699999999998</v>
      </c>
      <c r="AA46" s="2844">
        <v>39.812355000000004</v>
      </c>
      <c r="AB46" s="2844"/>
      <c r="AC46" s="2108">
        <v>39.812355000000004</v>
      </c>
      <c r="AD46" s="2108">
        <v>0.40214500000000003</v>
      </c>
      <c r="AE46" s="2844"/>
      <c r="AF46" s="2844">
        <v>0</v>
      </c>
      <c r="AG46" s="2108">
        <v>0</v>
      </c>
      <c r="AH46" s="990"/>
      <c r="AI46" s="990" t="s">
        <v>9941</v>
      </c>
      <c r="AJ46" s="990">
        <v>0</v>
      </c>
    </row>
    <row r="47" spans="1:36" s="967" customFormat="1" ht="78.75">
      <c r="A47" s="991">
        <v>995</v>
      </c>
      <c r="B47" s="1004" t="s">
        <v>2339</v>
      </c>
      <c r="C47" s="987" t="s">
        <v>2340</v>
      </c>
      <c r="D47" s="980" t="s">
        <v>88</v>
      </c>
      <c r="E47" s="988" t="s">
        <v>2341</v>
      </c>
      <c r="F47" s="989" t="s">
        <v>30</v>
      </c>
      <c r="G47" s="990">
        <v>370.75099999999998</v>
      </c>
      <c r="H47" s="990">
        <v>306.577</v>
      </c>
      <c r="I47" s="990">
        <v>0</v>
      </c>
      <c r="J47" s="990">
        <v>0</v>
      </c>
      <c r="K47" s="990">
        <v>306.577</v>
      </c>
      <c r="L47" s="990">
        <v>64.173999999999978</v>
      </c>
      <c r="M47" s="990">
        <v>0</v>
      </c>
      <c r="N47" s="990">
        <v>64.174000000000007</v>
      </c>
      <c r="O47" s="990">
        <v>64.174000000000007</v>
      </c>
      <c r="P47" s="990"/>
      <c r="Q47" s="990"/>
      <c r="R47" s="990"/>
      <c r="S47" s="990"/>
      <c r="T47" s="990"/>
      <c r="U47" s="990"/>
      <c r="V47" s="990"/>
      <c r="W47" s="990"/>
      <c r="X47" s="2843">
        <v>0</v>
      </c>
      <c r="Y47" s="2843">
        <v>64.174000000000007</v>
      </c>
      <c r="Z47" s="2108">
        <v>64.174000000000007</v>
      </c>
      <c r="AA47" s="2844"/>
      <c r="AB47" s="2844"/>
      <c r="AC47" s="2108">
        <v>0</v>
      </c>
      <c r="AD47" s="2108"/>
      <c r="AE47" s="2844"/>
      <c r="AF47" s="2844">
        <v>0</v>
      </c>
      <c r="AG47" s="2108">
        <v>0</v>
      </c>
      <c r="AH47" s="3232" t="s">
        <v>9970</v>
      </c>
      <c r="AI47" s="990"/>
      <c r="AJ47" s="990">
        <v>0</v>
      </c>
    </row>
    <row r="48" spans="1:36" s="967" customFormat="1" ht="63">
      <c r="A48" s="991">
        <v>996</v>
      </c>
      <c r="B48" s="986" t="s">
        <v>2342</v>
      </c>
      <c r="C48" s="987" t="s">
        <v>2343</v>
      </c>
      <c r="D48" s="980" t="s">
        <v>88</v>
      </c>
      <c r="E48" s="988" t="s">
        <v>2344</v>
      </c>
      <c r="F48" s="989" t="s">
        <v>30</v>
      </c>
      <c r="G48" s="990">
        <v>322.53399999999999</v>
      </c>
      <c r="H48" s="990">
        <v>182.31600000000003</v>
      </c>
      <c r="I48" s="990">
        <v>64.276999999999987</v>
      </c>
      <c r="J48" s="990">
        <v>0</v>
      </c>
      <c r="K48" s="990">
        <v>246.59300000000002</v>
      </c>
      <c r="L48" s="990">
        <v>75.940999999999974</v>
      </c>
      <c r="M48" s="990">
        <v>45.082000000000001</v>
      </c>
      <c r="N48" s="990">
        <v>30.859000000000002</v>
      </c>
      <c r="O48" s="990">
        <v>75.941000000000003</v>
      </c>
      <c r="P48" s="990"/>
      <c r="Q48" s="990"/>
      <c r="R48" s="990"/>
      <c r="S48" s="990"/>
      <c r="T48" s="990"/>
      <c r="U48" s="990"/>
      <c r="V48" s="990"/>
      <c r="W48" s="990"/>
      <c r="X48" s="2843">
        <v>45.082000000000001</v>
      </c>
      <c r="Y48" s="2843">
        <v>30.859000000000002</v>
      </c>
      <c r="Z48" s="2108">
        <v>75.941000000000003</v>
      </c>
      <c r="AA48" s="2844">
        <v>11.157795</v>
      </c>
      <c r="AB48" s="2844"/>
      <c r="AC48" s="2108">
        <v>11.157795</v>
      </c>
      <c r="AD48" s="2108">
        <v>0.112705</v>
      </c>
      <c r="AE48" s="2844"/>
      <c r="AF48" s="2844">
        <v>0</v>
      </c>
      <c r="AG48" s="2108">
        <v>0</v>
      </c>
      <c r="AH48" s="990"/>
      <c r="AI48" s="990" t="s">
        <v>9941</v>
      </c>
      <c r="AJ48" s="990">
        <v>0</v>
      </c>
    </row>
    <row r="49" spans="1:36" s="967" customFormat="1" ht="126">
      <c r="A49" s="991">
        <v>997</v>
      </c>
      <c r="B49" s="986" t="s">
        <v>2345</v>
      </c>
      <c r="C49" s="987" t="s">
        <v>2346</v>
      </c>
      <c r="D49" s="980" t="s">
        <v>88</v>
      </c>
      <c r="E49" s="988" t="s">
        <v>2347</v>
      </c>
      <c r="F49" s="989" t="s">
        <v>30</v>
      </c>
      <c r="G49" s="990">
        <v>1577.9409999999998</v>
      </c>
      <c r="H49" s="990">
        <v>556.29300000000001</v>
      </c>
      <c r="I49" s="990">
        <v>111</v>
      </c>
      <c r="J49" s="990">
        <v>0</v>
      </c>
      <c r="K49" s="990">
        <v>667.29300000000001</v>
      </c>
      <c r="L49" s="990">
        <v>910.6479999999998</v>
      </c>
      <c r="M49" s="990">
        <v>362.017</v>
      </c>
      <c r="N49" s="990">
        <v>548.63099999999997</v>
      </c>
      <c r="O49" s="990">
        <v>910.64799999999991</v>
      </c>
      <c r="P49" s="990"/>
      <c r="Q49" s="990"/>
      <c r="R49" s="990"/>
      <c r="S49" s="990"/>
      <c r="T49" s="990"/>
      <c r="U49" s="990"/>
      <c r="V49" s="990"/>
      <c r="W49" s="990"/>
      <c r="X49" s="2843">
        <v>362.017</v>
      </c>
      <c r="Y49" s="2843">
        <v>548.63099999999997</v>
      </c>
      <c r="Z49" s="2108">
        <v>910.64799999999991</v>
      </c>
      <c r="AA49" s="2844">
        <v>179.19841500000001</v>
      </c>
      <c r="AB49" s="2844"/>
      <c r="AC49" s="2108">
        <v>179.19841500000001</v>
      </c>
      <c r="AD49" s="2108">
        <v>1.8100849999999999</v>
      </c>
      <c r="AE49" s="2844"/>
      <c r="AF49" s="2844">
        <v>0</v>
      </c>
      <c r="AG49" s="2108">
        <v>0</v>
      </c>
      <c r="AH49" s="990"/>
      <c r="AI49" s="990" t="s">
        <v>9941</v>
      </c>
      <c r="AJ49" s="990">
        <v>0</v>
      </c>
    </row>
    <row r="50" spans="1:36" s="967" customFormat="1" ht="94.5">
      <c r="A50" s="991">
        <v>998</v>
      </c>
      <c r="B50" s="986" t="s">
        <v>2348</v>
      </c>
      <c r="C50" s="987" t="s">
        <v>2349</v>
      </c>
      <c r="D50" s="980" t="s">
        <v>88</v>
      </c>
      <c r="E50" s="988" t="s">
        <v>2350</v>
      </c>
      <c r="F50" s="989" t="s">
        <v>30</v>
      </c>
      <c r="G50" s="990">
        <v>367.995</v>
      </c>
      <c r="H50" s="990">
        <v>367.94200000000001</v>
      </c>
      <c r="I50" s="990">
        <v>0</v>
      </c>
      <c r="J50" s="990">
        <v>0</v>
      </c>
      <c r="K50" s="990">
        <v>367.94200000000001</v>
      </c>
      <c r="L50" s="990">
        <v>5.2999999999997272E-2</v>
      </c>
      <c r="M50" s="990">
        <v>5.2999999999999999E-2</v>
      </c>
      <c r="N50" s="990">
        <v>0</v>
      </c>
      <c r="O50" s="990">
        <v>5.2999999999999999E-2</v>
      </c>
      <c r="P50" s="990"/>
      <c r="Q50" s="990"/>
      <c r="R50" s="990"/>
      <c r="S50" s="990"/>
      <c r="T50" s="990"/>
      <c r="U50" s="990"/>
      <c r="V50" s="990"/>
      <c r="W50" s="990"/>
      <c r="X50" s="2843">
        <v>5.2999999999999999E-2</v>
      </c>
      <c r="Y50" s="2843">
        <v>0</v>
      </c>
      <c r="Z50" s="2108">
        <v>5.2999999999999999E-2</v>
      </c>
      <c r="AA50" s="2844"/>
      <c r="AB50" s="2844"/>
      <c r="AC50" s="2108">
        <v>0</v>
      </c>
      <c r="AD50" s="2108"/>
      <c r="AE50" s="2844"/>
      <c r="AF50" s="2844">
        <v>0</v>
      </c>
      <c r="AG50" s="2108">
        <v>0</v>
      </c>
      <c r="AH50" s="990" t="s">
        <v>9971</v>
      </c>
      <c r="AI50" s="990"/>
      <c r="AJ50" s="990">
        <v>0</v>
      </c>
    </row>
    <row r="51" spans="1:36" s="967" customFormat="1" ht="63">
      <c r="A51" s="991">
        <v>999</v>
      </c>
      <c r="B51" s="986" t="s">
        <v>2351</v>
      </c>
      <c r="C51" s="987" t="s">
        <v>2352</v>
      </c>
      <c r="D51" s="980" t="s">
        <v>88</v>
      </c>
      <c r="E51" s="988" t="s">
        <v>2353</v>
      </c>
      <c r="F51" s="989" t="s">
        <v>47</v>
      </c>
      <c r="G51" s="990">
        <v>1429.4390000000001</v>
      </c>
      <c r="H51" s="990">
        <v>913.29500000000007</v>
      </c>
      <c r="I51" s="990">
        <v>103.643</v>
      </c>
      <c r="J51" s="990">
        <v>0</v>
      </c>
      <c r="K51" s="990">
        <v>1016.9380000000001</v>
      </c>
      <c r="L51" s="990">
        <v>412.50099999999998</v>
      </c>
      <c r="M51" s="990">
        <v>103.643</v>
      </c>
      <c r="N51" s="990">
        <v>0</v>
      </c>
      <c r="O51" s="990">
        <v>103.643</v>
      </c>
      <c r="P51" s="990"/>
      <c r="Q51" s="990"/>
      <c r="R51" s="990"/>
      <c r="S51" s="990"/>
      <c r="T51" s="990"/>
      <c r="U51" s="990"/>
      <c r="V51" s="990"/>
      <c r="W51" s="990"/>
      <c r="X51" s="2843">
        <v>103.643</v>
      </c>
      <c r="Y51" s="2843">
        <v>0</v>
      </c>
      <c r="Z51" s="2108">
        <v>103.643</v>
      </c>
      <c r="AA51" s="2844">
        <v>25.651642499999998</v>
      </c>
      <c r="AB51" s="2844"/>
      <c r="AC51" s="2108">
        <v>25.651642499999998</v>
      </c>
      <c r="AD51" s="2108">
        <v>0.25910749999999999</v>
      </c>
      <c r="AE51" s="2844"/>
      <c r="AF51" s="2844">
        <v>0</v>
      </c>
      <c r="AG51" s="2108">
        <v>0</v>
      </c>
      <c r="AH51" s="990"/>
      <c r="AI51" s="990" t="s">
        <v>9941</v>
      </c>
      <c r="AJ51" s="990">
        <v>0</v>
      </c>
    </row>
    <row r="52" spans="1:36" s="967" customFormat="1" ht="47.25">
      <c r="A52" s="991">
        <v>1000</v>
      </c>
      <c r="B52" s="986" t="s">
        <v>2354</v>
      </c>
      <c r="C52" s="987" t="s">
        <v>2355</v>
      </c>
      <c r="D52" s="980" t="s">
        <v>88</v>
      </c>
      <c r="E52" s="988" t="s">
        <v>2356</v>
      </c>
      <c r="F52" s="989" t="s">
        <v>30</v>
      </c>
      <c r="G52" s="990">
        <v>477.55</v>
      </c>
      <c r="H52" s="990">
        <v>397.89200000000005</v>
      </c>
      <c r="I52" s="990">
        <v>45.436000000000007</v>
      </c>
      <c r="J52" s="990">
        <v>0</v>
      </c>
      <c r="K52" s="990">
        <v>443.32800000000009</v>
      </c>
      <c r="L52" s="990">
        <v>34.221999999999923</v>
      </c>
      <c r="M52" s="990">
        <v>0</v>
      </c>
      <c r="N52" s="990">
        <v>34.222000000000001</v>
      </c>
      <c r="O52" s="990">
        <v>34.222000000000001</v>
      </c>
      <c r="P52" s="990"/>
      <c r="Q52" s="990"/>
      <c r="R52" s="990"/>
      <c r="S52" s="990"/>
      <c r="T52" s="990"/>
      <c r="U52" s="990"/>
      <c r="V52" s="990"/>
      <c r="W52" s="990"/>
      <c r="X52" s="2843">
        <v>0</v>
      </c>
      <c r="Y52" s="2843">
        <v>34.222000000000001</v>
      </c>
      <c r="Z52" s="2108">
        <v>34.222000000000001</v>
      </c>
      <c r="AA52" s="2844"/>
      <c r="AB52" s="2844"/>
      <c r="AC52" s="2108">
        <v>0</v>
      </c>
      <c r="AD52" s="2108"/>
      <c r="AE52" s="2844"/>
      <c r="AF52" s="2844">
        <v>0</v>
      </c>
      <c r="AG52" s="2108">
        <v>0</v>
      </c>
      <c r="AH52" s="990" t="s">
        <v>9970</v>
      </c>
      <c r="AI52" s="990"/>
      <c r="AJ52" s="990">
        <v>0</v>
      </c>
    </row>
    <row r="53" spans="1:36" s="967" customFormat="1" ht="47.25">
      <c r="A53" s="991">
        <v>1001</v>
      </c>
      <c r="B53" s="986" t="s">
        <v>2357</v>
      </c>
      <c r="C53" s="987" t="s">
        <v>2358</v>
      </c>
      <c r="D53" s="980" t="s">
        <v>88</v>
      </c>
      <c r="E53" s="988" t="s">
        <v>2359</v>
      </c>
      <c r="F53" s="989" t="s">
        <v>30</v>
      </c>
      <c r="G53" s="990">
        <v>450.57900000000001</v>
      </c>
      <c r="H53" s="990">
        <v>113.971</v>
      </c>
      <c r="I53" s="990">
        <v>69.325000000000003</v>
      </c>
      <c r="J53" s="990">
        <v>0</v>
      </c>
      <c r="K53" s="990">
        <v>183.29599999999999</v>
      </c>
      <c r="L53" s="990">
        <v>267.28300000000002</v>
      </c>
      <c r="M53" s="990">
        <v>140.75700000000001</v>
      </c>
      <c r="N53" s="990">
        <v>126.526</v>
      </c>
      <c r="O53" s="990">
        <v>267.28300000000002</v>
      </c>
      <c r="P53" s="990"/>
      <c r="Q53" s="990"/>
      <c r="R53" s="990"/>
      <c r="S53" s="990"/>
      <c r="T53" s="990"/>
      <c r="U53" s="990"/>
      <c r="V53" s="990"/>
      <c r="W53" s="990"/>
      <c r="X53" s="2843">
        <v>140.75700000000001</v>
      </c>
      <c r="Y53" s="2843">
        <v>126.526</v>
      </c>
      <c r="Z53" s="2108">
        <v>267.28300000000002</v>
      </c>
      <c r="AA53" s="2844">
        <v>34.837357500000003</v>
      </c>
      <c r="AB53" s="2844"/>
      <c r="AC53" s="2108">
        <v>34.837357500000003</v>
      </c>
      <c r="AD53" s="2108">
        <v>0.3518925</v>
      </c>
      <c r="AE53" s="2844"/>
      <c r="AF53" s="2844">
        <v>0</v>
      </c>
      <c r="AG53" s="2108">
        <v>0</v>
      </c>
      <c r="AH53" s="990"/>
      <c r="AI53" s="990" t="s">
        <v>9941</v>
      </c>
      <c r="AJ53" s="990">
        <v>0</v>
      </c>
    </row>
    <row r="54" spans="1:36" s="967" customFormat="1" ht="66.75" customHeight="1">
      <c r="A54" s="991">
        <v>1002</v>
      </c>
      <c r="B54" s="986" t="s">
        <v>2360</v>
      </c>
      <c r="C54" s="987" t="s">
        <v>2361</v>
      </c>
      <c r="D54" s="980" t="s">
        <v>88</v>
      </c>
      <c r="E54" s="988" t="s">
        <v>2356</v>
      </c>
      <c r="F54" s="989" t="s">
        <v>30</v>
      </c>
      <c r="G54" s="990">
        <v>365.30500000000001</v>
      </c>
      <c r="H54" s="990">
        <v>170.71700000000001</v>
      </c>
      <c r="I54" s="990">
        <v>52.433999999999983</v>
      </c>
      <c r="J54" s="990">
        <v>0</v>
      </c>
      <c r="K54" s="990">
        <v>223.15100000000001</v>
      </c>
      <c r="L54" s="990">
        <v>142.154</v>
      </c>
      <c r="M54" s="990">
        <v>38.121000000000002</v>
      </c>
      <c r="N54" s="990">
        <v>104.033</v>
      </c>
      <c r="O54" s="990">
        <v>142.154</v>
      </c>
      <c r="P54" s="990"/>
      <c r="Q54" s="990"/>
      <c r="R54" s="990"/>
      <c r="S54" s="990"/>
      <c r="T54" s="990"/>
      <c r="U54" s="990"/>
      <c r="V54" s="990"/>
      <c r="W54" s="990"/>
      <c r="X54" s="2843">
        <v>38.121000000000002</v>
      </c>
      <c r="Y54" s="2843">
        <v>104.033</v>
      </c>
      <c r="Z54" s="2108">
        <v>142.154</v>
      </c>
      <c r="AA54" s="2844">
        <v>9.4349474999999998</v>
      </c>
      <c r="AB54" s="2844"/>
      <c r="AC54" s="2108">
        <v>9.4349474999999998</v>
      </c>
      <c r="AD54" s="2108">
        <v>9.5302500000000012E-2</v>
      </c>
      <c r="AE54" s="2844"/>
      <c r="AF54" s="2844">
        <v>0</v>
      </c>
      <c r="AG54" s="2108">
        <v>0</v>
      </c>
      <c r="AH54" s="990"/>
      <c r="AI54" s="990" t="s">
        <v>9941</v>
      </c>
      <c r="AJ54" s="990">
        <v>0</v>
      </c>
    </row>
    <row r="55" spans="1:36" s="967" customFormat="1" ht="47.25">
      <c r="A55" s="991">
        <v>1003</v>
      </c>
      <c r="B55" s="986" t="s">
        <v>2362</v>
      </c>
      <c r="C55" s="987" t="s">
        <v>2363</v>
      </c>
      <c r="D55" s="980" t="s">
        <v>88</v>
      </c>
      <c r="E55" s="988" t="s">
        <v>2356</v>
      </c>
      <c r="F55" s="989" t="s">
        <v>30</v>
      </c>
      <c r="G55" s="990">
        <v>252.39099999999999</v>
      </c>
      <c r="H55" s="990">
        <v>149.566</v>
      </c>
      <c r="I55" s="990">
        <v>54.027999999999999</v>
      </c>
      <c r="J55" s="990">
        <v>0</v>
      </c>
      <c r="K55" s="990">
        <v>203.59399999999999</v>
      </c>
      <c r="L55" s="990">
        <v>48.796999999999997</v>
      </c>
      <c r="M55" s="990">
        <v>0</v>
      </c>
      <c r="N55" s="990">
        <v>48.796999999999997</v>
      </c>
      <c r="O55" s="990">
        <v>48.796999999999997</v>
      </c>
      <c r="P55" s="990"/>
      <c r="Q55" s="990"/>
      <c r="R55" s="990"/>
      <c r="S55" s="990"/>
      <c r="T55" s="990"/>
      <c r="U55" s="990"/>
      <c r="V55" s="990"/>
      <c r="W55" s="990"/>
      <c r="X55" s="2843">
        <v>0</v>
      </c>
      <c r="Y55" s="2843">
        <v>48.796999999999997</v>
      </c>
      <c r="Z55" s="2108">
        <v>48.796999999999997</v>
      </c>
      <c r="AA55" s="2844"/>
      <c r="AB55" s="2844"/>
      <c r="AC55" s="2108">
        <v>0</v>
      </c>
      <c r="AD55" s="2108"/>
      <c r="AE55" s="2844"/>
      <c r="AF55" s="2844">
        <v>0</v>
      </c>
      <c r="AG55" s="2108">
        <v>0</v>
      </c>
      <c r="AH55" s="990" t="s">
        <v>9970</v>
      </c>
      <c r="AI55" s="990"/>
      <c r="AJ55" s="990">
        <v>0</v>
      </c>
    </row>
    <row r="56" spans="1:36" s="967" customFormat="1" ht="31.5">
      <c r="A56" s="991">
        <v>1004</v>
      </c>
      <c r="B56" s="986" t="s">
        <v>2364</v>
      </c>
      <c r="C56" s="987" t="s">
        <v>2365</v>
      </c>
      <c r="D56" s="980" t="s">
        <v>88</v>
      </c>
      <c r="E56" s="988" t="s">
        <v>2366</v>
      </c>
      <c r="F56" s="989" t="s">
        <v>30</v>
      </c>
      <c r="G56" s="990">
        <v>94.242000000000004</v>
      </c>
      <c r="H56" s="990">
        <v>43.721000000000004</v>
      </c>
      <c r="I56" s="990">
        <v>45.856000000000002</v>
      </c>
      <c r="J56" s="990">
        <v>0</v>
      </c>
      <c r="K56" s="990">
        <v>89.576999999999998</v>
      </c>
      <c r="L56" s="990">
        <v>4.6650000000000063</v>
      </c>
      <c r="M56" s="990">
        <v>0</v>
      </c>
      <c r="N56" s="990">
        <v>4.665</v>
      </c>
      <c r="O56" s="990">
        <v>4.665</v>
      </c>
      <c r="P56" s="990"/>
      <c r="Q56" s="990"/>
      <c r="R56" s="990"/>
      <c r="S56" s="990"/>
      <c r="T56" s="990"/>
      <c r="U56" s="990"/>
      <c r="V56" s="990"/>
      <c r="W56" s="990"/>
      <c r="X56" s="2843">
        <v>0</v>
      </c>
      <c r="Y56" s="2843">
        <v>4.665</v>
      </c>
      <c r="Z56" s="2108">
        <v>4.665</v>
      </c>
      <c r="AA56" s="2844"/>
      <c r="AB56" s="2844"/>
      <c r="AC56" s="2108">
        <v>0</v>
      </c>
      <c r="AD56" s="2108"/>
      <c r="AE56" s="2844"/>
      <c r="AF56" s="2844">
        <v>0</v>
      </c>
      <c r="AG56" s="2108">
        <v>0</v>
      </c>
      <c r="AH56" s="990" t="s">
        <v>9970</v>
      </c>
      <c r="AI56" s="990"/>
      <c r="AJ56" s="990">
        <v>0</v>
      </c>
    </row>
    <row r="57" spans="1:36" s="967" customFormat="1" ht="51" customHeight="1">
      <c r="A57" s="991">
        <v>1005</v>
      </c>
      <c r="B57" s="986" t="s">
        <v>2367</v>
      </c>
      <c r="C57" s="987" t="s">
        <v>2368</v>
      </c>
      <c r="D57" s="980" t="s">
        <v>88</v>
      </c>
      <c r="E57" s="988" t="s">
        <v>2369</v>
      </c>
      <c r="F57" s="989" t="s">
        <v>30</v>
      </c>
      <c r="G57" s="990">
        <v>141.13999999999999</v>
      </c>
      <c r="H57" s="990">
        <v>74.459999999999994</v>
      </c>
      <c r="I57" s="990">
        <v>36.134999999999998</v>
      </c>
      <c r="J57" s="990">
        <v>0</v>
      </c>
      <c r="K57" s="990">
        <v>110.595</v>
      </c>
      <c r="L57" s="990">
        <v>30.544999999999987</v>
      </c>
      <c r="M57" s="990">
        <v>0</v>
      </c>
      <c r="N57" s="990">
        <v>30.545000000000002</v>
      </c>
      <c r="O57" s="990">
        <v>30.545000000000002</v>
      </c>
      <c r="P57" s="990"/>
      <c r="Q57" s="990"/>
      <c r="R57" s="990"/>
      <c r="S57" s="990"/>
      <c r="T57" s="990"/>
      <c r="U57" s="990"/>
      <c r="V57" s="990"/>
      <c r="W57" s="990"/>
      <c r="X57" s="2843">
        <v>0</v>
      </c>
      <c r="Y57" s="2843">
        <v>30.545000000000002</v>
      </c>
      <c r="Z57" s="2108">
        <v>30.545000000000002</v>
      </c>
      <c r="AA57" s="2844"/>
      <c r="AB57" s="2844"/>
      <c r="AC57" s="2108">
        <v>0</v>
      </c>
      <c r="AD57" s="2108"/>
      <c r="AE57" s="2844"/>
      <c r="AF57" s="2844">
        <v>0</v>
      </c>
      <c r="AG57" s="2108">
        <v>0</v>
      </c>
      <c r="AH57" s="990" t="s">
        <v>9970</v>
      </c>
      <c r="AI57" s="990"/>
      <c r="AJ57" s="990">
        <v>0</v>
      </c>
    </row>
    <row r="58" spans="1:36" s="967" customFormat="1" ht="47.25">
      <c r="A58" s="991">
        <v>1006</v>
      </c>
      <c r="B58" s="986" t="s">
        <v>2370</v>
      </c>
      <c r="C58" s="987" t="s">
        <v>2371</v>
      </c>
      <c r="D58" s="980" t="s">
        <v>88</v>
      </c>
      <c r="E58" s="988" t="s">
        <v>2372</v>
      </c>
      <c r="F58" s="989" t="s">
        <v>30</v>
      </c>
      <c r="G58" s="990">
        <v>273.15499999999997</v>
      </c>
      <c r="H58" s="990">
        <v>12.5</v>
      </c>
      <c r="I58" s="990">
        <v>118.46600000000001</v>
      </c>
      <c r="J58" s="990">
        <v>0</v>
      </c>
      <c r="K58" s="990">
        <v>130.96600000000001</v>
      </c>
      <c r="L58" s="990">
        <v>142.18899999999996</v>
      </c>
      <c r="M58" s="990">
        <v>61.027999999999999</v>
      </c>
      <c r="N58" s="990">
        <v>81.161000000000001</v>
      </c>
      <c r="O58" s="990">
        <v>142.18899999999999</v>
      </c>
      <c r="P58" s="990"/>
      <c r="Q58" s="990"/>
      <c r="R58" s="990"/>
      <c r="S58" s="990"/>
      <c r="T58" s="990"/>
      <c r="U58" s="990"/>
      <c r="V58" s="990"/>
      <c r="W58" s="990"/>
      <c r="X58" s="2843">
        <v>61.027999999999999</v>
      </c>
      <c r="Y58" s="2843">
        <v>81.161000000000001</v>
      </c>
      <c r="Z58" s="2108">
        <v>142.18899999999999</v>
      </c>
      <c r="AA58" s="2844">
        <v>15.104429999999999</v>
      </c>
      <c r="AB58" s="2844"/>
      <c r="AC58" s="2108">
        <v>15.104429999999999</v>
      </c>
      <c r="AD58" s="2108">
        <v>0.15256999999999998</v>
      </c>
      <c r="AE58" s="2844"/>
      <c r="AF58" s="2844">
        <v>0</v>
      </c>
      <c r="AG58" s="2108">
        <v>0</v>
      </c>
      <c r="AH58" s="990"/>
      <c r="AI58" s="990" t="s">
        <v>9941</v>
      </c>
      <c r="AJ58" s="990">
        <v>0</v>
      </c>
    </row>
    <row r="59" spans="1:36" s="967" customFormat="1" ht="47.25">
      <c r="A59" s="991">
        <v>1007</v>
      </c>
      <c r="B59" s="986" t="s">
        <v>2373</v>
      </c>
      <c r="C59" s="987" t="s">
        <v>2374</v>
      </c>
      <c r="D59" s="980" t="s">
        <v>88</v>
      </c>
      <c r="E59" s="988" t="s">
        <v>2375</v>
      </c>
      <c r="F59" s="989" t="s">
        <v>30</v>
      </c>
      <c r="G59" s="990">
        <v>259.483</v>
      </c>
      <c r="H59" s="990">
        <v>49.994</v>
      </c>
      <c r="I59" s="990">
        <v>84.693999999999988</v>
      </c>
      <c r="J59" s="990">
        <v>0</v>
      </c>
      <c r="K59" s="990">
        <v>134.68799999999999</v>
      </c>
      <c r="L59" s="990">
        <v>124.79500000000002</v>
      </c>
      <c r="M59" s="990">
        <v>43.634</v>
      </c>
      <c r="N59" s="990">
        <v>81.161000000000001</v>
      </c>
      <c r="O59" s="990">
        <v>124.795</v>
      </c>
      <c r="P59" s="990"/>
      <c r="Q59" s="990"/>
      <c r="R59" s="990"/>
      <c r="S59" s="990"/>
      <c r="T59" s="990"/>
      <c r="U59" s="990"/>
      <c r="V59" s="990"/>
      <c r="W59" s="990"/>
      <c r="X59" s="2843">
        <v>43.634</v>
      </c>
      <c r="Y59" s="2843">
        <v>81.161000000000001</v>
      </c>
      <c r="Z59" s="2108">
        <v>124.795</v>
      </c>
      <c r="AA59" s="2844">
        <v>10.799414999999998</v>
      </c>
      <c r="AB59" s="2844"/>
      <c r="AC59" s="2108">
        <v>10.799414999999998</v>
      </c>
      <c r="AD59" s="2108">
        <v>0.10908499999999999</v>
      </c>
      <c r="AE59" s="2844"/>
      <c r="AF59" s="2844">
        <v>0</v>
      </c>
      <c r="AG59" s="2108">
        <v>0</v>
      </c>
      <c r="AH59" s="990"/>
      <c r="AI59" s="990" t="s">
        <v>9941</v>
      </c>
      <c r="AJ59" s="990">
        <v>0</v>
      </c>
    </row>
    <row r="60" spans="1:36" s="967" customFormat="1" ht="63">
      <c r="A60" s="991">
        <v>1008</v>
      </c>
      <c r="B60" s="986" t="s">
        <v>2376</v>
      </c>
      <c r="C60" s="987" t="s">
        <v>2377</v>
      </c>
      <c r="D60" s="980" t="s">
        <v>88</v>
      </c>
      <c r="E60" s="988" t="s">
        <v>2369</v>
      </c>
      <c r="F60" s="989" t="s">
        <v>30</v>
      </c>
      <c r="G60" s="990">
        <v>76.543000000000006</v>
      </c>
      <c r="H60" s="990">
        <v>25.718999999999998</v>
      </c>
      <c r="I60" s="990">
        <v>23.967000000000002</v>
      </c>
      <c r="J60" s="990">
        <v>0</v>
      </c>
      <c r="K60" s="990">
        <v>49.686</v>
      </c>
      <c r="L60" s="990">
        <v>26.857000000000006</v>
      </c>
      <c r="M60" s="990">
        <v>6.05</v>
      </c>
      <c r="N60" s="990">
        <v>20.806999999999999</v>
      </c>
      <c r="O60" s="990">
        <v>26.856999999999999</v>
      </c>
      <c r="P60" s="990"/>
      <c r="Q60" s="990"/>
      <c r="R60" s="990"/>
      <c r="S60" s="990"/>
      <c r="T60" s="990"/>
      <c r="U60" s="990"/>
      <c r="V60" s="990"/>
      <c r="W60" s="990"/>
      <c r="X60" s="2843">
        <v>6.05</v>
      </c>
      <c r="Y60" s="2843">
        <v>20.806999999999999</v>
      </c>
      <c r="Z60" s="2108">
        <v>26.856999999999999</v>
      </c>
      <c r="AA60" s="2844">
        <v>1.4973749999999999</v>
      </c>
      <c r="AB60" s="2844"/>
      <c r="AC60" s="2108">
        <v>1.4973749999999999</v>
      </c>
      <c r="AD60" s="2108">
        <v>1.5125E-2</v>
      </c>
      <c r="AE60" s="2844"/>
      <c r="AF60" s="2844">
        <v>0</v>
      </c>
      <c r="AG60" s="2108">
        <v>0</v>
      </c>
      <c r="AH60" s="990"/>
      <c r="AI60" s="990" t="s">
        <v>9941</v>
      </c>
      <c r="AJ60" s="990">
        <v>0</v>
      </c>
    </row>
    <row r="61" spans="1:36" s="967" customFormat="1" ht="48.75" customHeight="1">
      <c r="A61" s="991">
        <v>1009</v>
      </c>
      <c r="B61" s="986" t="s">
        <v>2378</v>
      </c>
      <c r="C61" s="987" t="s">
        <v>2379</v>
      </c>
      <c r="D61" s="980" t="s">
        <v>88</v>
      </c>
      <c r="E61" s="988" t="s">
        <v>2380</v>
      </c>
      <c r="F61" s="989" t="s">
        <v>30</v>
      </c>
      <c r="G61" s="990">
        <v>102.871</v>
      </c>
      <c r="H61" s="990">
        <v>52.500999999999998</v>
      </c>
      <c r="I61" s="990">
        <v>8.6439999999999984</v>
      </c>
      <c r="J61" s="990">
        <v>0</v>
      </c>
      <c r="K61" s="990">
        <v>61.144999999999996</v>
      </c>
      <c r="L61" s="990">
        <v>41.725999999999999</v>
      </c>
      <c r="M61" s="990">
        <v>9.0950000000000006</v>
      </c>
      <c r="N61" s="990">
        <v>32.631</v>
      </c>
      <c r="O61" s="990">
        <v>41.725999999999999</v>
      </c>
      <c r="P61" s="990"/>
      <c r="Q61" s="990"/>
      <c r="R61" s="990"/>
      <c r="S61" s="990"/>
      <c r="T61" s="990"/>
      <c r="U61" s="990"/>
      <c r="V61" s="990"/>
      <c r="W61" s="990"/>
      <c r="X61" s="2843">
        <v>9.0950000000000006</v>
      </c>
      <c r="Y61" s="2843">
        <v>32.631</v>
      </c>
      <c r="Z61" s="2108">
        <v>41.725999999999999</v>
      </c>
      <c r="AA61" s="2844">
        <v>2.2510125000000003</v>
      </c>
      <c r="AB61" s="2844"/>
      <c r="AC61" s="2108">
        <v>2.2510125000000003</v>
      </c>
      <c r="AD61" s="2108">
        <v>2.2737500000000001E-2</v>
      </c>
      <c r="AE61" s="2844"/>
      <c r="AF61" s="2844">
        <v>0</v>
      </c>
      <c r="AG61" s="2108">
        <v>0</v>
      </c>
      <c r="AH61" s="990"/>
      <c r="AI61" s="990" t="s">
        <v>9941</v>
      </c>
      <c r="AJ61" s="990">
        <v>0</v>
      </c>
    </row>
    <row r="62" spans="1:36" s="967" customFormat="1" ht="47.25">
      <c r="A62" s="991">
        <v>1010</v>
      </c>
      <c r="B62" s="1004" t="s">
        <v>2381</v>
      </c>
      <c r="C62" s="987" t="s">
        <v>2382</v>
      </c>
      <c r="D62" s="980" t="s">
        <v>28</v>
      </c>
      <c r="E62" s="988" t="s">
        <v>2383</v>
      </c>
      <c r="F62" s="989" t="s">
        <v>30</v>
      </c>
      <c r="G62" s="990">
        <v>94.242000000000004</v>
      </c>
      <c r="H62" s="990">
        <v>88.89</v>
      </c>
      <c r="I62" s="990">
        <v>0</v>
      </c>
      <c r="J62" s="990">
        <v>0</v>
      </c>
      <c r="K62" s="990">
        <v>88.89</v>
      </c>
      <c r="L62" s="990">
        <v>5.3520000000000039</v>
      </c>
      <c r="M62" s="990">
        <v>0.04</v>
      </c>
      <c r="N62" s="990">
        <v>5.3120000000000003</v>
      </c>
      <c r="O62" s="990">
        <v>5.3520000000000003</v>
      </c>
      <c r="P62" s="990"/>
      <c r="Q62" s="990"/>
      <c r="R62" s="990"/>
      <c r="S62" s="990"/>
      <c r="T62" s="990"/>
      <c r="U62" s="990"/>
      <c r="V62" s="990"/>
      <c r="W62" s="990"/>
      <c r="X62" s="2843">
        <v>0.04</v>
      </c>
      <c r="Y62" s="2843">
        <v>5.3120000000000003</v>
      </c>
      <c r="Z62" s="2108">
        <v>5.3520000000000003</v>
      </c>
      <c r="AA62" s="2844">
        <v>9.9000000000000008E-3</v>
      </c>
      <c r="AB62" s="2844"/>
      <c r="AC62" s="2108">
        <v>9.9000000000000008E-3</v>
      </c>
      <c r="AD62" s="3221">
        <v>1E-4</v>
      </c>
      <c r="AE62" s="2844"/>
      <c r="AF62" s="2844">
        <v>0</v>
      </c>
      <c r="AG62" s="2108">
        <v>0</v>
      </c>
      <c r="AH62" s="990"/>
      <c r="AI62" s="990" t="s">
        <v>9941</v>
      </c>
      <c r="AJ62" s="990">
        <v>0</v>
      </c>
    </row>
    <row r="63" spans="1:36" s="967" customFormat="1" ht="114" customHeight="1">
      <c r="A63" s="991">
        <v>1011</v>
      </c>
      <c r="B63" s="1004" t="s">
        <v>2384</v>
      </c>
      <c r="C63" s="987" t="s">
        <v>2385</v>
      </c>
      <c r="D63" s="980" t="s">
        <v>28</v>
      </c>
      <c r="E63" s="988" t="s">
        <v>2386</v>
      </c>
      <c r="F63" s="989" t="s">
        <v>30</v>
      </c>
      <c r="G63" s="990">
        <v>292.21100000000001</v>
      </c>
      <c r="H63" s="990">
        <v>269.483</v>
      </c>
      <c r="I63" s="990">
        <v>0</v>
      </c>
      <c r="J63" s="990">
        <v>0</v>
      </c>
      <c r="K63" s="990">
        <v>269.483</v>
      </c>
      <c r="L63" s="990">
        <v>22.728000000000009</v>
      </c>
      <c r="M63" s="990">
        <v>22.504000000000001</v>
      </c>
      <c r="N63" s="990">
        <v>0.224</v>
      </c>
      <c r="O63" s="990">
        <v>22.728000000000002</v>
      </c>
      <c r="P63" s="990"/>
      <c r="Q63" s="990"/>
      <c r="R63" s="990"/>
      <c r="S63" s="990"/>
      <c r="T63" s="990"/>
      <c r="U63" s="990"/>
      <c r="V63" s="990"/>
      <c r="W63" s="990"/>
      <c r="X63" s="2843">
        <v>22.504000000000001</v>
      </c>
      <c r="Y63" s="2843">
        <v>0.224</v>
      </c>
      <c r="Z63" s="2108">
        <v>22.728000000000002</v>
      </c>
      <c r="AA63" s="2844">
        <v>5.5697400000000004</v>
      </c>
      <c r="AB63" s="2844"/>
      <c r="AC63" s="2108">
        <v>5.5697400000000004</v>
      </c>
      <c r="AD63" s="2108">
        <v>5.6260000000000004E-2</v>
      </c>
      <c r="AE63" s="2844"/>
      <c r="AF63" s="2844">
        <v>0</v>
      </c>
      <c r="AG63" s="2108">
        <v>0</v>
      </c>
      <c r="AH63" s="990"/>
      <c r="AI63" s="990" t="s">
        <v>9941</v>
      </c>
      <c r="AJ63" s="990">
        <v>0</v>
      </c>
    </row>
    <row r="64" spans="1:36" s="993" customFormat="1" ht="130.5" customHeight="1">
      <c r="A64" s="991">
        <v>1012</v>
      </c>
      <c r="B64" s="986" t="s">
        <v>2387</v>
      </c>
      <c r="C64" s="987" t="s">
        <v>2388</v>
      </c>
      <c r="D64" s="980" t="s">
        <v>28</v>
      </c>
      <c r="E64" s="988" t="s">
        <v>2389</v>
      </c>
      <c r="F64" s="989" t="s">
        <v>30</v>
      </c>
      <c r="G64" s="990">
        <v>48.385000000000005</v>
      </c>
      <c r="H64" s="990">
        <v>0</v>
      </c>
      <c r="I64" s="990">
        <v>0</v>
      </c>
      <c r="J64" s="990">
        <v>0</v>
      </c>
      <c r="K64" s="990">
        <v>0</v>
      </c>
      <c r="L64" s="990">
        <v>48.385000000000005</v>
      </c>
      <c r="M64" s="990">
        <v>44.981000000000002</v>
      </c>
      <c r="N64" s="990">
        <v>3.4039999999999999</v>
      </c>
      <c r="O64" s="990">
        <v>48.385000000000005</v>
      </c>
      <c r="P64" s="990"/>
      <c r="Q64" s="990"/>
      <c r="R64" s="990"/>
      <c r="S64" s="990"/>
      <c r="T64" s="990"/>
      <c r="U64" s="990"/>
      <c r="V64" s="990"/>
      <c r="W64" s="990"/>
      <c r="X64" s="2843">
        <v>44.981000000000002</v>
      </c>
      <c r="Y64" s="2843">
        <v>3.4039999999999999</v>
      </c>
      <c r="Z64" s="2108">
        <v>48.385000000000005</v>
      </c>
      <c r="AA64" s="2844">
        <v>44.530999999999999</v>
      </c>
      <c r="AB64" s="2844"/>
      <c r="AC64" s="2108">
        <v>44.530999999999999</v>
      </c>
      <c r="AD64" s="2108">
        <v>0.45</v>
      </c>
      <c r="AE64" s="2844"/>
      <c r="AF64" s="2844">
        <v>0</v>
      </c>
      <c r="AG64" s="2108">
        <v>0</v>
      </c>
      <c r="AH64" s="990"/>
      <c r="AI64" s="990" t="s">
        <v>9941</v>
      </c>
      <c r="AJ64" s="990">
        <v>0</v>
      </c>
    </row>
    <row r="65" spans="1:36" s="967" customFormat="1" ht="94.5">
      <c r="A65" s="991">
        <v>1013</v>
      </c>
      <c r="B65" s="1004" t="s">
        <v>2390</v>
      </c>
      <c r="C65" s="987" t="s">
        <v>2391</v>
      </c>
      <c r="D65" s="980" t="s">
        <v>226</v>
      </c>
      <c r="E65" s="988" t="s">
        <v>2392</v>
      </c>
      <c r="F65" s="989" t="s">
        <v>30</v>
      </c>
      <c r="G65" s="990">
        <v>21.376999999999999</v>
      </c>
      <c r="H65" s="990">
        <v>19.117999999999999</v>
      </c>
      <c r="I65" s="990">
        <v>0</v>
      </c>
      <c r="J65" s="990">
        <v>0</v>
      </c>
      <c r="K65" s="990">
        <v>19.117999999999999</v>
      </c>
      <c r="L65" s="990">
        <v>2.2590000000000003</v>
      </c>
      <c r="M65" s="990">
        <v>1.9E-2</v>
      </c>
      <c r="N65" s="990">
        <v>2.2400000000000002</v>
      </c>
      <c r="O65" s="990">
        <v>2.2590000000000003</v>
      </c>
      <c r="P65" s="990"/>
      <c r="Q65" s="990"/>
      <c r="R65" s="990"/>
      <c r="S65" s="990"/>
      <c r="T65" s="990"/>
      <c r="U65" s="990"/>
      <c r="V65" s="990"/>
      <c r="W65" s="990"/>
      <c r="X65" s="2843">
        <v>1.9E-2</v>
      </c>
      <c r="Y65" s="2843">
        <v>2.2400000000000002</v>
      </c>
      <c r="Z65" s="2108">
        <v>2.2590000000000003</v>
      </c>
      <c r="AA65" s="2844">
        <v>4.7025000000000001E-3</v>
      </c>
      <c r="AB65" s="2844"/>
      <c r="AC65" s="2108">
        <v>4.7025000000000001E-3</v>
      </c>
      <c r="AD65" s="3221">
        <v>4.7499999999999996E-5</v>
      </c>
      <c r="AE65" s="2844"/>
      <c r="AF65" s="2844">
        <v>0</v>
      </c>
      <c r="AG65" s="2108">
        <v>0</v>
      </c>
      <c r="AH65" s="990"/>
      <c r="AI65" s="990" t="s">
        <v>9941</v>
      </c>
      <c r="AJ65" s="990">
        <v>0</v>
      </c>
    </row>
    <row r="66" spans="1:36" s="967" customFormat="1" ht="47.25">
      <c r="A66" s="991">
        <v>1014</v>
      </c>
      <c r="B66" s="1004" t="s">
        <v>2393</v>
      </c>
      <c r="C66" s="987" t="s">
        <v>2394</v>
      </c>
      <c r="D66" s="980" t="s">
        <v>226</v>
      </c>
      <c r="E66" s="988" t="s">
        <v>2395</v>
      </c>
      <c r="F66" s="989" t="s">
        <v>30</v>
      </c>
      <c r="G66" s="990">
        <v>64.620999999999995</v>
      </c>
      <c r="H66" s="990">
        <v>57.99</v>
      </c>
      <c r="I66" s="990">
        <v>0</v>
      </c>
      <c r="J66" s="990">
        <v>0</v>
      </c>
      <c r="K66" s="990">
        <v>57.99</v>
      </c>
      <c r="L66" s="990">
        <v>6.6309999999999931</v>
      </c>
      <c r="M66" s="990">
        <v>0</v>
      </c>
      <c r="N66" s="990">
        <v>6.6310000000000002</v>
      </c>
      <c r="O66" s="990">
        <v>6.6310000000000002</v>
      </c>
      <c r="P66" s="990"/>
      <c r="Q66" s="990"/>
      <c r="R66" s="990"/>
      <c r="S66" s="990"/>
      <c r="T66" s="990"/>
      <c r="U66" s="990"/>
      <c r="V66" s="990"/>
      <c r="W66" s="990"/>
      <c r="X66" s="2843">
        <v>0</v>
      </c>
      <c r="Y66" s="2843">
        <v>6.6310000000000002</v>
      </c>
      <c r="Z66" s="2108">
        <v>6.6310000000000002</v>
      </c>
      <c r="AA66" s="2844"/>
      <c r="AB66" s="2844"/>
      <c r="AC66" s="2108">
        <v>0</v>
      </c>
      <c r="AD66" s="2108"/>
      <c r="AE66" s="2844"/>
      <c r="AF66" s="2844">
        <v>0</v>
      </c>
      <c r="AG66" s="2108">
        <v>0</v>
      </c>
      <c r="AH66" s="990" t="s">
        <v>9970</v>
      </c>
      <c r="AI66" s="990"/>
      <c r="AJ66" s="990">
        <v>0</v>
      </c>
    </row>
    <row r="67" spans="1:36" s="967" customFormat="1" ht="63">
      <c r="A67" s="991">
        <v>1015</v>
      </c>
      <c r="B67" s="986" t="s">
        <v>2396</v>
      </c>
      <c r="C67" s="987" t="s">
        <v>2397</v>
      </c>
      <c r="D67" s="980" t="s">
        <v>226</v>
      </c>
      <c r="E67" s="988" t="s">
        <v>2398</v>
      </c>
      <c r="F67" s="989" t="s">
        <v>30</v>
      </c>
      <c r="G67" s="990">
        <v>186.863</v>
      </c>
      <c r="H67" s="990">
        <v>169.07900000000001</v>
      </c>
      <c r="I67" s="990">
        <v>0.20599999999999999</v>
      </c>
      <c r="J67" s="990">
        <v>0</v>
      </c>
      <c r="K67" s="990">
        <v>169.285</v>
      </c>
      <c r="L67" s="990">
        <v>17.578000000000003</v>
      </c>
      <c r="M67" s="990">
        <v>0.40899999999999997</v>
      </c>
      <c r="N67" s="990">
        <v>17.169</v>
      </c>
      <c r="O67" s="990">
        <v>17.577999999999999</v>
      </c>
      <c r="P67" s="990"/>
      <c r="Q67" s="990"/>
      <c r="R67" s="990"/>
      <c r="S67" s="990"/>
      <c r="T67" s="990"/>
      <c r="U67" s="990"/>
      <c r="V67" s="990"/>
      <c r="W67" s="990"/>
      <c r="X67" s="2843">
        <v>0.40899999999999997</v>
      </c>
      <c r="Y67" s="2843">
        <v>17.169</v>
      </c>
      <c r="Z67" s="2108">
        <v>17.577999999999999</v>
      </c>
      <c r="AA67" s="2844">
        <v>0.1012275</v>
      </c>
      <c r="AB67" s="2844"/>
      <c r="AC67" s="2108">
        <v>0.1012275</v>
      </c>
      <c r="AD67" s="2108">
        <v>1.0225E-3</v>
      </c>
      <c r="AE67" s="2844"/>
      <c r="AF67" s="2844">
        <v>0</v>
      </c>
      <c r="AG67" s="2108">
        <v>0</v>
      </c>
      <c r="AH67" s="990"/>
      <c r="AI67" s="990" t="s">
        <v>9941</v>
      </c>
      <c r="AJ67" s="990">
        <v>0</v>
      </c>
    </row>
    <row r="68" spans="1:36" s="967" customFormat="1" ht="47.25">
      <c r="A68" s="991">
        <v>1016</v>
      </c>
      <c r="B68" s="986" t="s">
        <v>2399</v>
      </c>
      <c r="C68" s="987" t="s">
        <v>2400</v>
      </c>
      <c r="D68" s="980" t="s">
        <v>384</v>
      </c>
      <c r="E68" s="988" t="s">
        <v>2383</v>
      </c>
      <c r="F68" s="989" t="s">
        <v>30</v>
      </c>
      <c r="G68" s="990">
        <v>94.242000000000004</v>
      </c>
      <c r="H68" s="990">
        <v>49.918999999999997</v>
      </c>
      <c r="I68" s="990">
        <v>38.975000000000001</v>
      </c>
      <c r="J68" s="990">
        <v>0</v>
      </c>
      <c r="K68" s="990">
        <v>88.894000000000005</v>
      </c>
      <c r="L68" s="990">
        <v>5.347999999999999</v>
      </c>
      <c r="M68" s="990">
        <v>3.5999999999999997E-2</v>
      </c>
      <c r="N68" s="990">
        <v>5.3120000000000003</v>
      </c>
      <c r="O68" s="990">
        <v>5.3479999999999999</v>
      </c>
      <c r="P68" s="990"/>
      <c r="Q68" s="990"/>
      <c r="R68" s="990"/>
      <c r="S68" s="990"/>
      <c r="T68" s="990"/>
      <c r="U68" s="990"/>
      <c r="V68" s="990"/>
      <c r="W68" s="990"/>
      <c r="X68" s="2843">
        <v>3.5999999999999997E-2</v>
      </c>
      <c r="Y68" s="2843">
        <v>5.3120000000000003</v>
      </c>
      <c r="Z68" s="2108">
        <v>5.3479999999999999</v>
      </c>
      <c r="AA68" s="2844">
        <v>8.9099999999999995E-3</v>
      </c>
      <c r="AB68" s="2844"/>
      <c r="AC68" s="2108">
        <v>8.9099999999999995E-3</v>
      </c>
      <c r="AD68" s="3221">
        <v>8.9999999999999992E-5</v>
      </c>
      <c r="AE68" s="2844"/>
      <c r="AF68" s="2844">
        <v>0</v>
      </c>
      <c r="AG68" s="2108">
        <v>0</v>
      </c>
      <c r="AH68" s="990"/>
      <c r="AI68" s="990" t="s">
        <v>9941</v>
      </c>
      <c r="AJ68" s="990">
        <v>0</v>
      </c>
    </row>
    <row r="69" spans="1:36" s="967" customFormat="1" ht="78.75">
      <c r="A69" s="991">
        <v>1017</v>
      </c>
      <c r="B69" s="986" t="s">
        <v>2401</v>
      </c>
      <c r="C69" s="1018" t="s">
        <v>2402</v>
      </c>
      <c r="D69" s="980" t="s">
        <v>393</v>
      </c>
      <c r="E69" s="988" t="s">
        <v>2403</v>
      </c>
      <c r="F69" s="989" t="s">
        <v>30</v>
      </c>
      <c r="G69" s="990">
        <v>1513.45</v>
      </c>
      <c r="H69" s="990">
        <v>427.91300000000001</v>
      </c>
      <c r="I69" s="990">
        <v>79.340999999999994</v>
      </c>
      <c r="J69" s="990">
        <v>0</v>
      </c>
      <c r="K69" s="990">
        <v>507.25400000000002</v>
      </c>
      <c r="L69" s="990">
        <v>1006.196</v>
      </c>
      <c r="M69" s="990">
        <v>384.815</v>
      </c>
      <c r="N69" s="990">
        <v>621.38099999999997</v>
      </c>
      <c r="O69" s="990">
        <v>1006.1959999999999</v>
      </c>
      <c r="P69" s="990"/>
      <c r="Q69" s="990"/>
      <c r="R69" s="990"/>
      <c r="S69" s="990"/>
      <c r="T69" s="990"/>
      <c r="U69" s="990"/>
      <c r="V69" s="990"/>
      <c r="W69" s="990"/>
      <c r="X69" s="2843">
        <v>384.815</v>
      </c>
      <c r="Y69" s="2843">
        <v>621.38099999999997</v>
      </c>
      <c r="Z69" s="2108">
        <v>1006.1959999999999</v>
      </c>
      <c r="AA69" s="2844">
        <v>190.48371250000002</v>
      </c>
      <c r="AB69" s="2844"/>
      <c r="AC69" s="2108">
        <v>190.48371250000002</v>
      </c>
      <c r="AD69" s="2108">
        <v>1.9240374999999998</v>
      </c>
      <c r="AE69" s="2844"/>
      <c r="AF69" s="2844">
        <v>19.446660999999999</v>
      </c>
      <c r="AG69" s="2108">
        <v>19.446660999999999</v>
      </c>
      <c r="AH69" s="990"/>
      <c r="AI69" s="990" t="s">
        <v>10033</v>
      </c>
      <c r="AJ69" s="990">
        <v>0</v>
      </c>
    </row>
    <row r="70" spans="1:36" s="967" customFormat="1" ht="63">
      <c r="A70" s="991">
        <v>1018</v>
      </c>
      <c r="B70" s="986" t="s">
        <v>2404</v>
      </c>
      <c r="C70" s="987" t="s">
        <v>2405</v>
      </c>
      <c r="D70" s="980" t="s">
        <v>393</v>
      </c>
      <c r="E70" s="988" t="s">
        <v>2338</v>
      </c>
      <c r="F70" s="989" t="s">
        <v>30</v>
      </c>
      <c r="G70" s="990">
        <v>87.95</v>
      </c>
      <c r="H70" s="990">
        <v>87.95</v>
      </c>
      <c r="I70" s="990">
        <v>0</v>
      </c>
      <c r="J70" s="990">
        <v>0</v>
      </c>
      <c r="K70" s="990">
        <v>87.95</v>
      </c>
      <c r="L70" s="990">
        <v>0</v>
      </c>
      <c r="M70" s="990">
        <v>1E-3</v>
      </c>
      <c r="N70" s="990">
        <v>0</v>
      </c>
      <c r="O70" s="990">
        <v>1E-3</v>
      </c>
      <c r="P70" s="990"/>
      <c r="Q70" s="990"/>
      <c r="R70" s="990"/>
      <c r="S70" s="990"/>
      <c r="T70" s="990"/>
      <c r="U70" s="990"/>
      <c r="V70" s="990"/>
      <c r="W70" s="990"/>
      <c r="X70" s="2843">
        <v>1E-3</v>
      </c>
      <c r="Y70" s="2843">
        <v>0</v>
      </c>
      <c r="Z70" s="2108">
        <v>1E-3</v>
      </c>
      <c r="AA70" s="2844"/>
      <c r="AB70" s="2844"/>
      <c r="AC70" s="2108">
        <v>0</v>
      </c>
      <c r="AD70" s="2108"/>
      <c r="AE70" s="2844"/>
      <c r="AF70" s="2844">
        <v>0</v>
      </c>
      <c r="AG70" s="2108">
        <v>0</v>
      </c>
      <c r="AH70" s="990" t="s">
        <v>9969</v>
      </c>
      <c r="AI70" s="990"/>
      <c r="AJ70" s="990">
        <v>0</v>
      </c>
    </row>
    <row r="71" spans="1:36" s="967" customFormat="1" ht="47.25">
      <c r="A71" s="991">
        <v>1019</v>
      </c>
      <c r="B71" s="986" t="s">
        <v>2406</v>
      </c>
      <c r="C71" s="987" t="s">
        <v>2407</v>
      </c>
      <c r="D71" s="980" t="s">
        <v>393</v>
      </c>
      <c r="E71" s="988" t="s">
        <v>2408</v>
      </c>
      <c r="F71" s="989" t="s">
        <v>30</v>
      </c>
      <c r="G71" s="990">
        <v>94.242000000000004</v>
      </c>
      <c r="H71" s="990">
        <v>49.992999999999995</v>
      </c>
      <c r="I71" s="990">
        <v>38.936999999999998</v>
      </c>
      <c r="J71" s="990">
        <v>0</v>
      </c>
      <c r="K71" s="990">
        <v>88.929999999999993</v>
      </c>
      <c r="L71" s="990">
        <v>5.3120000000000118</v>
      </c>
      <c r="M71" s="990">
        <v>0</v>
      </c>
      <c r="N71" s="990">
        <v>5.3120000000000003</v>
      </c>
      <c r="O71" s="990">
        <v>5.3120000000000003</v>
      </c>
      <c r="P71" s="990"/>
      <c r="Q71" s="990"/>
      <c r="R71" s="990"/>
      <c r="S71" s="990"/>
      <c r="T71" s="990"/>
      <c r="U71" s="990"/>
      <c r="V71" s="990"/>
      <c r="W71" s="990"/>
      <c r="X71" s="2843">
        <v>0</v>
      </c>
      <c r="Y71" s="2843">
        <v>5.3120000000000003</v>
      </c>
      <c r="Z71" s="2108">
        <v>5.3120000000000003</v>
      </c>
      <c r="AA71" s="2844"/>
      <c r="AB71" s="2844"/>
      <c r="AC71" s="2108">
        <v>0</v>
      </c>
      <c r="AD71" s="2108"/>
      <c r="AE71" s="2844"/>
      <c r="AF71" s="2844">
        <v>0</v>
      </c>
      <c r="AG71" s="2108">
        <v>0</v>
      </c>
      <c r="AH71" s="990" t="s">
        <v>9970</v>
      </c>
      <c r="AI71" s="990"/>
      <c r="AJ71" s="990">
        <v>0</v>
      </c>
    </row>
    <row r="72" spans="1:36" s="967" customFormat="1" ht="53.25" customHeight="1">
      <c r="A72" s="991">
        <v>1020</v>
      </c>
      <c r="B72" s="986" t="s">
        <v>2409</v>
      </c>
      <c r="C72" s="987" t="s">
        <v>2410</v>
      </c>
      <c r="D72" s="980" t="s">
        <v>393</v>
      </c>
      <c r="E72" s="988" t="s">
        <v>2411</v>
      </c>
      <c r="F72" s="989" t="s">
        <v>30</v>
      </c>
      <c r="G72" s="990">
        <v>91.991</v>
      </c>
      <c r="H72" s="990">
        <v>65.167000000000002</v>
      </c>
      <c r="I72" s="990">
        <v>26.795999999999999</v>
      </c>
      <c r="J72" s="990">
        <v>0</v>
      </c>
      <c r="K72" s="990">
        <v>91.962999999999994</v>
      </c>
      <c r="L72" s="990">
        <v>2.8000000000005798E-2</v>
      </c>
      <c r="M72" s="990">
        <v>0</v>
      </c>
      <c r="N72" s="990">
        <v>2.8000000000000001E-2</v>
      </c>
      <c r="O72" s="990">
        <v>2.8000000000000001E-2</v>
      </c>
      <c r="P72" s="990"/>
      <c r="Q72" s="990"/>
      <c r="R72" s="990"/>
      <c r="S72" s="990"/>
      <c r="T72" s="990"/>
      <c r="U72" s="990"/>
      <c r="V72" s="990"/>
      <c r="W72" s="990"/>
      <c r="X72" s="2843">
        <v>0</v>
      </c>
      <c r="Y72" s="2843">
        <v>2.8000000000000001E-2</v>
      </c>
      <c r="Z72" s="2108">
        <v>2.8000000000000001E-2</v>
      </c>
      <c r="AA72" s="2844"/>
      <c r="AB72" s="2844"/>
      <c r="AC72" s="2108">
        <v>0</v>
      </c>
      <c r="AD72" s="2108"/>
      <c r="AE72" s="2844"/>
      <c r="AF72" s="2844">
        <v>0</v>
      </c>
      <c r="AG72" s="2108">
        <v>0</v>
      </c>
      <c r="AH72" s="990" t="s">
        <v>9969</v>
      </c>
      <c r="AI72" s="990"/>
      <c r="AJ72" s="990">
        <v>0</v>
      </c>
    </row>
    <row r="73" spans="1:36" s="993" customFormat="1" ht="78.75">
      <c r="A73" s="991">
        <v>1021</v>
      </c>
      <c r="B73" s="1004" t="s">
        <v>2412</v>
      </c>
      <c r="C73" s="1019" t="s">
        <v>2413</v>
      </c>
      <c r="D73" s="1020" t="s">
        <v>213</v>
      </c>
      <c r="E73" s="988" t="s">
        <v>2414</v>
      </c>
      <c r="F73" s="989" t="s">
        <v>30</v>
      </c>
      <c r="G73" s="990">
        <v>71.135000000000005</v>
      </c>
      <c r="H73" s="990">
        <v>59.005000000000003</v>
      </c>
      <c r="I73" s="990">
        <v>0</v>
      </c>
      <c r="J73" s="990">
        <v>0</v>
      </c>
      <c r="K73" s="990">
        <v>59.005000000000003</v>
      </c>
      <c r="L73" s="990">
        <v>12.130000000000003</v>
      </c>
      <c r="M73" s="990">
        <v>0.67700000000000005</v>
      </c>
      <c r="N73" s="990">
        <v>11.452999999999999</v>
      </c>
      <c r="O73" s="990">
        <v>12.129999999999999</v>
      </c>
      <c r="P73" s="990"/>
      <c r="Q73" s="990"/>
      <c r="R73" s="990"/>
      <c r="S73" s="990"/>
      <c r="T73" s="990"/>
      <c r="U73" s="990"/>
      <c r="V73" s="990"/>
      <c r="W73" s="990"/>
      <c r="X73" s="2843">
        <v>0.67700000000000005</v>
      </c>
      <c r="Y73" s="2843">
        <v>11.452999999999999</v>
      </c>
      <c r="Z73" s="2108">
        <v>12.129999999999999</v>
      </c>
      <c r="AA73" s="2844">
        <v>0.1675575</v>
      </c>
      <c r="AB73" s="2844"/>
      <c r="AC73" s="2108">
        <v>0.1675575</v>
      </c>
      <c r="AD73" s="2108">
        <v>1.6925000000000002E-3</v>
      </c>
      <c r="AE73" s="2844"/>
      <c r="AF73" s="2844">
        <v>0</v>
      </c>
      <c r="AG73" s="2108">
        <v>0</v>
      </c>
      <c r="AH73" s="990"/>
      <c r="AI73" s="990" t="s">
        <v>9941</v>
      </c>
      <c r="AJ73" s="990">
        <v>0</v>
      </c>
    </row>
    <row r="74" spans="1:36" s="967" customFormat="1" ht="78.75">
      <c r="A74" s="991">
        <v>1022</v>
      </c>
      <c r="B74" s="1004" t="s">
        <v>2415</v>
      </c>
      <c r="C74" s="987" t="s">
        <v>2416</v>
      </c>
      <c r="D74" s="980" t="s">
        <v>213</v>
      </c>
      <c r="E74" s="988" t="s">
        <v>2417</v>
      </c>
      <c r="F74" s="989" t="s">
        <v>30</v>
      </c>
      <c r="G74" s="990">
        <v>50.952999999999996</v>
      </c>
      <c r="H74" s="990">
        <v>45.866</v>
      </c>
      <c r="I74" s="990">
        <v>0</v>
      </c>
      <c r="J74" s="990">
        <v>0</v>
      </c>
      <c r="K74" s="990">
        <v>45.866</v>
      </c>
      <c r="L74" s="990">
        <v>5.0869999999999962</v>
      </c>
      <c r="M74" s="990">
        <v>9.2999999999999999E-2</v>
      </c>
      <c r="N74" s="990">
        <v>4.9939999999999998</v>
      </c>
      <c r="O74" s="990">
        <v>5.0869999999999997</v>
      </c>
      <c r="P74" s="990"/>
      <c r="Q74" s="990"/>
      <c r="R74" s="990"/>
      <c r="S74" s="990"/>
      <c r="T74" s="990"/>
      <c r="U74" s="990"/>
      <c r="V74" s="990"/>
      <c r="W74" s="990"/>
      <c r="X74" s="2843">
        <v>9.2999999999999999E-2</v>
      </c>
      <c r="Y74" s="2843">
        <v>4.9939999999999998</v>
      </c>
      <c r="Z74" s="2108">
        <v>5.0869999999999997</v>
      </c>
      <c r="AA74" s="2844">
        <v>2.3017500000000003E-2</v>
      </c>
      <c r="AB74" s="2844"/>
      <c r="AC74" s="2108">
        <v>2.3017500000000003E-2</v>
      </c>
      <c r="AD74" s="3221">
        <v>2.3250000000000004E-4</v>
      </c>
      <c r="AE74" s="2844"/>
      <c r="AF74" s="2844">
        <v>0</v>
      </c>
      <c r="AG74" s="2108">
        <v>0</v>
      </c>
      <c r="AH74" s="990"/>
      <c r="AI74" s="990" t="s">
        <v>9941</v>
      </c>
      <c r="AJ74" s="990">
        <v>0</v>
      </c>
    </row>
    <row r="75" spans="1:36" s="993" customFormat="1" ht="78.75">
      <c r="A75" s="991">
        <v>1023</v>
      </c>
      <c r="B75" s="1004" t="s">
        <v>2418</v>
      </c>
      <c r="C75" s="987" t="s">
        <v>2419</v>
      </c>
      <c r="D75" s="980" t="s">
        <v>213</v>
      </c>
      <c r="E75" s="988" t="s">
        <v>2420</v>
      </c>
      <c r="F75" s="989" t="s">
        <v>30</v>
      </c>
      <c r="G75" s="990">
        <v>94.007999999999996</v>
      </c>
      <c r="H75" s="990">
        <v>79.510999999999996</v>
      </c>
      <c r="I75" s="990">
        <v>0</v>
      </c>
      <c r="J75" s="990">
        <v>0</v>
      </c>
      <c r="K75" s="990">
        <v>79.510999999999996</v>
      </c>
      <c r="L75" s="990">
        <v>14.497</v>
      </c>
      <c r="M75" s="990">
        <v>3.524</v>
      </c>
      <c r="N75" s="990">
        <v>10.973000000000001</v>
      </c>
      <c r="O75" s="990">
        <v>14.497</v>
      </c>
      <c r="P75" s="990"/>
      <c r="Q75" s="990"/>
      <c r="R75" s="990"/>
      <c r="S75" s="990"/>
      <c r="T75" s="990"/>
      <c r="U75" s="990"/>
      <c r="V75" s="990"/>
      <c r="W75" s="990"/>
      <c r="X75" s="2843">
        <v>3.524</v>
      </c>
      <c r="Y75" s="2843">
        <v>10.973000000000001</v>
      </c>
      <c r="Z75" s="2108">
        <v>14.497</v>
      </c>
      <c r="AA75" s="2844">
        <v>0</v>
      </c>
      <c r="AB75" s="2844"/>
      <c r="AC75" s="2108">
        <v>0</v>
      </c>
      <c r="AD75" s="2108">
        <v>8.8099999999999984E-3</v>
      </c>
      <c r="AE75" s="2844"/>
      <c r="AF75" s="2844">
        <v>0</v>
      </c>
      <c r="AG75" s="2108">
        <v>0</v>
      </c>
      <c r="AH75" s="990" t="s">
        <v>10029</v>
      </c>
      <c r="AI75" s="990" t="s">
        <v>9941</v>
      </c>
      <c r="AJ75" s="990">
        <v>0</v>
      </c>
    </row>
    <row r="76" spans="1:36" s="967" customFormat="1" ht="63">
      <c r="A76" s="991">
        <v>1024</v>
      </c>
      <c r="B76" s="986" t="s">
        <v>2421</v>
      </c>
      <c r="C76" s="987" t="s">
        <v>2422</v>
      </c>
      <c r="D76" s="980" t="s">
        <v>213</v>
      </c>
      <c r="E76" s="988" t="s">
        <v>2423</v>
      </c>
      <c r="F76" s="989" t="s">
        <v>30</v>
      </c>
      <c r="G76" s="990">
        <v>1429.221</v>
      </c>
      <c r="H76" s="990">
        <v>960.47199999999998</v>
      </c>
      <c r="I76" s="990">
        <v>468.74900000000002</v>
      </c>
      <c r="J76" s="990">
        <v>0</v>
      </c>
      <c r="K76" s="990">
        <v>1429.221</v>
      </c>
      <c r="L76" s="990">
        <v>0</v>
      </c>
      <c r="M76" s="990">
        <v>0</v>
      </c>
      <c r="N76" s="990">
        <v>1E-3</v>
      </c>
      <c r="O76" s="990">
        <v>1E-3</v>
      </c>
      <c r="P76" s="990"/>
      <c r="Q76" s="990"/>
      <c r="R76" s="990"/>
      <c r="S76" s="990"/>
      <c r="T76" s="990"/>
      <c r="U76" s="990"/>
      <c r="V76" s="990"/>
      <c r="W76" s="990"/>
      <c r="X76" s="2843">
        <v>0</v>
      </c>
      <c r="Y76" s="2843">
        <v>1E-3</v>
      </c>
      <c r="Z76" s="2108">
        <v>1E-3</v>
      </c>
      <c r="AA76" s="2844"/>
      <c r="AB76" s="2844"/>
      <c r="AC76" s="2108">
        <v>0</v>
      </c>
      <c r="AD76" s="2108"/>
      <c r="AE76" s="2844"/>
      <c r="AF76" s="2844">
        <v>0</v>
      </c>
      <c r="AG76" s="2108">
        <v>0</v>
      </c>
      <c r="AH76" s="990" t="s">
        <v>9969</v>
      </c>
      <c r="AI76" s="990"/>
      <c r="AJ76" s="990">
        <v>0</v>
      </c>
    </row>
    <row r="77" spans="1:36" s="967" customFormat="1" ht="63">
      <c r="A77" s="991">
        <v>1025</v>
      </c>
      <c r="B77" s="986" t="s">
        <v>2424</v>
      </c>
      <c r="C77" s="987" t="s">
        <v>2425</v>
      </c>
      <c r="D77" s="980" t="s">
        <v>213</v>
      </c>
      <c r="E77" s="988" t="s">
        <v>2426</v>
      </c>
      <c r="F77" s="989" t="s">
        <v>30</v>
      </c>
      <c r="G77" s="990">
        <v>225.55</v>
      </c>
      <c r="H77" s="990">
        <v>99.998999999999995</v>
      </c>
      <c r="I77" s="990">
        <v>98.36</v>
      </c>
      <c r="J77" s="990">
        <v>0</v>
      </c>
      <c r="K77" s="990">
        <v>198.35899999999998</v>
      </c>
      <c r="L77" s="990">
        <v>27.191000000000031</v>
      </c>
      <c r="M77" s="990">
        <v>27.190999999999999</v>
      </c>
      <c r="N77" s="990">
        <v>0</v>
      </c>
      <c r="O77" s="990">
        <v>27.190999999999999</v>
      </c>
      <c r="P77" s="990"/>
      <c r="Q77" s="990"/>
      <c r="R77" s="990"/>
      <c r="S77" s="990"/>
      <c r="T77" s="990"/>
      <c r="U77" s="990"/>
      <c r="V77" s="990"/>
      <c r="W77" s="990"/>
      <c r="X77" s="2843">
        <v>27.190999999999999</v>
      </c>
      <c r="Y77" s="2843">
        <v>0</v>
      </c>
      <c r="Z77" s="2108">
        <v>27.190999999999999</v>
      </c>
      <c r="AA77" s="2844">
        <v>26.918772499999999</v>
      </c>
      <c r="AB77" s="2844"/>
      <c r="AC77" s="2108">
        <v>26.918772499999999</v>
      </c>
      <c r="AD77" s="2108">
        <v>0.27187749999999999</v>
      </c>
      <c r="AE77" s="2844"/>
      <c r="AF77" s="2844">
        <v>0</v>
      </c>
      <c r="AG77" s="2108">
        <v>0</v>
      </c>
      <c r="AH77" s="990"/>
      <c r="AI77" s="990" t="s">
        <v>10033</v>
      </c>
      <c r="AJ77" s="990">
        <v>0</v>
      </c>
    </row>
    <row r="78" spans="1:36" s="967" customFormat="1" ht="47.25">
      <c r="A78" s="991">
        <v>1026</v>
      </c>
      <c r="B78" s="986" t="s">
        <v>2427</v>
      </c>
      <c r="C78" s="987" t="s">
        <v>2428</v>
      </c>
      <c r="D78" s="980" t="s">
        <v>213</v>
      </c>
      <c r="E78" s="988" t="s">
        <v>2389</v>
      </c>
      <c r="F78" s="989" t="s">
        <v>47</v>
      </c>
      <c r="G78" s="990">
        <v>99.974999999999994</v>
      </c>
      <c r="H78" s="990">
        <v>0</v>
      </c>
      <c r="I78" s="990">
        <v>12.5</v>
      </c>
      <c r="J78" s="990">
        <v>0</v>
      </c>
      <c r="K78" s="990">
        <v>12.5</v>
      </c>
      <c r="L78" s="990">
        <v>87.474999999999994</v>
      </c>
      <c r="M78" s="1011">
        <v>62.5</v>
      </c>
      <c r="N78" s="990">
        <v>0</v>
      </c>
      <c r="O78" s="990">
        <v>62.5</v>
      </c>
      <c r="P78" s="990"/>
      <c r="Q78" s="990"/>
      <c r="R78" s="990"/>
      <c r="S78" s="990"/>
      <c r="T78" s="990"/>
      <c r="U78" s="990"/>
      <c r="V78" s="990"/>
      <c r="W78" s="990"/>
      <c r="X78" s="2843">
        <v>62.5</v>
      </c>
      <c r="Y78" s="2843">
        <v>0</v>
      </c>
      <c r="Z78" s="2108">
        <v>62.5</v>
      </c>
      <c r="AA78" s="2844">
        <v>15.46875</v>
      </c>
      <c r="AB78" s="2844"/>
      <c r="AC78" s="2108">
        <v>15.46875</v>
      </c>
      <c r="AD78" s="2108">
        <v>0.15625</v>
      </c>
      <c r="AE78" s="2844"/>
      <c r="AF78" s="2844">
        <v>0</v>
      </c>
      <c r="AG78" s="2108">
        <v>0</v>
      </c>
      <c r="AH78" s="990"/>
      <c r="AI78" s="990" t="s">
        <v>9941</v>
      </c>
      <c r="AJ78" s="990">
        <v>0</v>
      </c>
    </row>
    <row r="79" spans="1:36" s="967" customFormat="1" ht="63">
      <c r="A79" s="991">
        <v>1027</v>
      </c>
      <c r="B79" s="986" t="s">
        <v>2429</v>
      </c>
      <c r="C79" s="987" t="s">
        <v>2430</v>
      </c>
      <c r="D79" s="980" t="s">
        <v>56</v>
      </c>
      <c r="E79" s="988" t="s">
        <v>2431</v>
      </c>
      <c r="F79" s="989" t="s">
        <v>30</v>
      </c>
      <c r="G79" s="990">
        <v>195.178</v>
      </c>
      <c r="H79" s="990">
        <v>169.965</v>
      </c>
      <c r="I79" s="990">
        <v>0</v>
      </c>
      <c r="J79" s="990">
        <v>0</v>
      </c>
      <c r="K79" s="990">
        <v>169.965</v>
      </c>
      <c r="L79" s="990">
        <v>25.212999999999994</v>
      </c>
      <c r="M79" s="990">
        <v>0.21299999999999999</v>
      </c>
      <c r="N79" s="990">
        <v>25</v>
      </c>
      <c r="O79" s="990">
        <v>25.213000000000001</v>
      </c>
      <c r="P79" s="990"/>
      <c r="Q79" s="990"/>
      <c r="R79" s="990"/>
      <c r="S79" s="990"/>
      <c r="T79" s="990"/>
      <c r="U79" s="990"/>
      <c r="V79" s="990"/>
      <c r="W79" s="990"/>
      <c r="X79" s="2843">
        <v>0.21299999999999999</v>
      </c>
      <c r="Y79" s="2843">
        <v>25</v>
      </c>
      <c r="Z79" s="2108">
        <v>25.213000000000001</v>
      </c>
      <c r="AA79" s="2844">
        <v>0</v>
      </c>
      <c r="AB79" s="2844"/>
      <c r="AC79" s="2108">
        <v>0</v>
      </c>
      <c r="AD79" s="2108">
        <v>0</v>
      </c>
      <c r="AE79" s="2844"/>
      <c r="AF79" s="2844">
        <v>0</v>
      </c>
      <c r="AG79" s="2108">
        <v>0</v>
      </c>
      <c r="AH79" s="990"/>
      <c r="AI79" s="990"/>
      <c r="AJ79" s="990">
        <v>0</v>
      </c>
    </row>
    <row r="80" spans="1:36" s="967" customFormat="1" ht="47.25">
      <c r="A80" s="991">
        <v>1028</v>
      </c>
      <c r="B80" s="986" t="s">
        <v>2432</v>
      </c>
      <c r="C80" s="987" t="s">
        <v>2433</v>
      </c>
      <c r="D80" s="980" t="s">
        <v>56</v>
      </c>
      <c r="E80" s="988" t="s">
        <v>2383</v>
      </c>
      <c r="F80" s="989" t="s">
        <v>30</v>
      </c>
      <c r="G80" s="990">
        <v>62.091999999999999</v>
      </c>
      <c r="H80" s="990">
        <v>37.402999999999999</v>
      </c>
      <c r="I80" s="990">
        <v>2.548</v>
      </c>
      <c r="J80" s="990">
        <v>0</v>
      </c>
      <c r="K80" s="990">
        <v>39.951000000000001</v>
      </c>
      <c r="L80" s="990">
        <v>22.140999999999998</v>
      </c>
      <c r="M80" s="990">
        <v>2.5459999999999998</v>
      </c>
      <c r="N80" s="990">
        <v>19.594999999999999</v>
      </c>
      <c r="O80" s="990">
        <v>22.140999999999998</v>
      </c>
      <c r="P80" s="990"/>
      <c r="Q80" s="990"/>
      <c r="R80" s="990"/>
      <c r="S80" s="990"/>
      <c r="T80" s="990"/>
      <c r="U80" s="990"/>
      <c r="V80" s="990"/>
      <c r="W80" s="990"/>
      <c r="X80" s="2843">
        <v>2.5459999999999998</v>
      </c>
      <c r="Y80" s="2843">
        <v>19.594999999999999</v>
      </c>
      <c r="Z80" s="2108">
        <v>22.140999999999998</v>
      </c>
      <c r="AA80" s="2844">
        <v>0.630135</v>
      </c>
      <c r="AB80" s="2844"/>
      <c r="AC80" s="2108">
        <v>0.630135</v>
      </c>
      <c r="AD80" s="2108">
        <v>6.3649999999999991E-3</v>
      </c>
      <c r="AE80" s="2844"/>
      <c r="AF80" s="2844">
        <v>0</v>
      </c>
      <c r="AG80" s="2108">
        <v>0</v>
      </c>
      <c r="AH80" s="990"/>
      <c r="AI80" s="990" t="s">
        <v>9941</v>
      </c>
      <c r="AJ80" s="990">
        <v>0</v>
      </c>
    </row>
    <row r="81" spans="1:36" s="967" customFormat="1" ht="47.25">
      <c r="A81" s="991">
        <v>1029</v>
      </c>
      <c r="B81" s="986" t="s">
        <v>2434</v>
      </c>
      <c r="C81" s="987" t="s">
        <v>2435</v>
      </c>
      <c r="D81" s="980" t="s">
        <v>56</v>
      </c>
      <c r="E81" s="988" t="s">
        <v>2383</v>
      </c>
      <c r="F81" s="989" t="s">
        <v>30</v>
      </c>
      <c r="G81" s="990">
        <v>65.039000000000001</v>
      </c>
      <c r="H81" s="990">
        <v>35.784999999999997</v>
      </c>
      <c r="I81" s="990">
        <v>9.2959999999999994</v>
      </c>
      <c r="J81" s="990">
        <v>0</v>
      </c>
      <c r="K81" s="990">
        <v>45.080999999999996</v>
      </c>
      <c r="L81" s="990">
        <v>19.958000000000006</v>
      </c>
      <c r="M81" s="990">
        <v>0</v>
      </c>
      <c r="N81" s="990">
        <v>19.957999999999998</v>
      </c>
      <c r="O81" s="990">
        <v>19.957999999999998</v>
      </c>
      <c r="P81" s="990"/>
      <c r="Q81" s="990"/>
      <c r="R81" s="990"/>
      <c r="S81" s="990"/>
      <c r="T81" s="990"/>
      <c r="U81" s="990"/>
      <c r="V81" s="990"/>
      <c r="W81" s="990"/>
      <c r="X81" s="2843">
        <v>0</v>
      </c>
      <c r="Y81" s="2843">
        <v>19.957999999999998</v>
      </c>
      <c r="Z81" s="2108">
        <v>19.957999999999998</v>
      </c>
      <c r="AA81" s="2844"/>
      <c r="AB81" s="2844"/>
      <c r="AC81" s="2108">
        <v>0</v>
      </c>
      <c r="AD81" s="2108"/>
      <c r="AE81" s="2844"/>
      <c r="AF81" s="2844">
        <v>0</v>
      </c>
      <c r="AG81" s="2108">
        <v>0</v>
      </c>
      <c r="AH81" s="990" t="s">
        <v>9970</v>
      </c>
      <c r="AI81" s="990"/>
      <c r="AJ81" s="990">
        <v>0</v>
      </c>
    </row>
    <row r="82" spans="1:36" s="967" customFormat="1" ht="47.25">
      <c r="A82" s="991">
        <v>1030</v>
      </c>
      <c r="B82" s="986" t="s">
        <v>2436</v>
      </c>
      <c r="C82" s="987" t="s">
        <v>2437</v>
      </c>
      <c r="D82" s="980" t="s">
        <v>56</v>
      </c>
      <c r="E82" s="988" t="s">
        <v>2438</v>
      </c>
      <c r="F82" s="989" t="s">
        <v>47</v>
      </c>
      <c r="G82" s="990">
        <v>416.50400000000002</v>
      </c>
      <c r="H82" s="990">
        <v>0</v>
      </c>
      <c r="I82" s="990">
        <v>49.5</v>
      </c>
      <c r="J82" s="990">
        <v>0</v>
      </c>
      <c r="K82" s="990">
        <v>49.5</v>
      </c>
      <c r="L82" s="990">
        <v>367.00400000000002</v>
      </c>
      <c r="M82" s="990">
        <v>75.58</v>
      </c>
      <c r="N82" s="990">
        <v>0</v>
      </c>
      <c r="O82" s="990">
        <v>75.58</v>
      </c>
      <c r="P82" s="990"/>
      <c r="Q82" s="990"/>
      <c r="R82" s="990"/>
      <c r="S82" s="990"/>
      <c r="T82" s="990"/>
      <c r="U82" s="990"/>
      <c r="V82" s="990"/>
      <c r="W82" s="990"/>
      <c r="X82" s="2843">
        <v>75.58</v>
      </c>
      <c r="Y82" s="2843">
        <v>0</v>
      </c>
      <c r="Z82" s="2108">
        <v>75.58</v>
      </c>
      <c r="AA82" s="2844">
        <v>18.706050000000001</v>
      </c>
      <c r="AB82" s="2844"/>
      <c r="AC82" s="2108">
        <v>18.706050000000001</v>
      </c>
      <c r="AD82" s="2108">
        <v>0.18895000000000001</v>
      </c>
      <c r="AE82" s="2844"/>
      <c r="AF82" s="2844">
        <v>0</v>
      </c>
      <c r="AG82" s="2108">
        <v>0</v>
      </c>
      <c r="AH82" s="990"/>
      <c r="AI82" s="990" t="s">
        <v>9941</v>
      </c>
      <c r="AJ82" s="990">
        <v>0</v>
      </c>
    </row>
    <row r="83" spans="1:36" s="967" customFormat="1" ht="63">
      <c r="A83" s="991">
        <v>1031</v>
      </c>
      <c r="B83" s="986" t="s">
        <v>2439</v>
      </c>
      <c r="C83" s="987" t="s">
        <v>2440</v>
      </c>
      <c r="D83" s="980" t="s">
        <v>230</v>
      </c>
      <c r="E83" s="988" t="s">
        <v>2441</v>
      </c>
      <c r="F83" s="989" t="s">
        <v>47</v>
      </c>
      <c r="G83" s="990">
        <v>159.27199999999999</v>
      </c>
      <c r="H83" s="990">
        <v>49.625</v>
      </c>
      <c r="I83" s="990">
        <v>0</v>
      </c>
      <c r="J83" s="990">
        <v>0</v>
      </c>
      <c r="K83" s="990">
        <v>49.625</v>
      </c>
      <c r="L83" s="990">
        <v>109.64699999999999</v>
      </c>
      <c r="M83" s="990">
        <v>69.900999999999996</v>
      </c>
      <c r="N83" s="990">
        <v>0</v>
      </c>
      <c r="O83" s="990">
        <v>69.900999999999996</v>
      </c>
      <c r="P83" s="990"/>
      <c r="Q83" s="990"/>
      <c r="R83" s="990"/>
      <c r="S83" s="990"/>
      <c r="T83" s="990"/>
      <c r="U83" s="990"/>
      <c r="V83" s="990"/>
      <c r="W83" s="990"/>
      <c r="X83" s="2843">
        <v>69.900999999999996</v>
      </c>
      <c r="Y83" s="2843">
        <v>0</v>
      </c>
      <c r="Z83" s="2108">
        <v>69.900999999999996</v>
      </c>
      <c r="AA83" s="2844">
        <v>0</v>
      </c>
      <c r="AB83" s="2844"/>
      <c r="AC83" s="2108">
        <v>0</v>
      </c>
      <c r="AD83" s="2108">
        <v>0</v>
      </c>
      <c r="AE83" s="2844"/>
      <c r="AF83" s="2844">
        <v>0</v>
      </c>
      <c r="AG83" s="2108">
        <v>0</v>
      </c>
      <c r="AH83" s="990" t="s">
        <v>9944</v>
      </c>
      <c r="AI83" s="990"/>
      <c r="AJ83" s="990">
        <v>0</v>
      </c>
    </row>
    <row r="84" spans="1:36" s="967" customFormat="1" ht="47.25">
      <c r="A84" s="991">
        <v>1032</v>
      </c>
      <c r="B84" s="986" t="s">
        <v>2442</v>
      </c>
      <c r="C84" s="987" t="s">
        <v>2443</v>
      </c>
      <c r="D84" s="980" t="s">
        <v>254</v>
      </c>
      <c r="E84" s="1007" t="s">
        <v>2444</v>
      </c>
      <c r="F84" s="989" t="s">
        <v>47</v>
      </c>
      <c r="G84" s="990">
        <v>57.899000000000001</v>
      </c>
      <c r="H84" s="990">
        <v>0</v>
      </c>
      <c r="I84" s="990">
        <v>0</v>
      </c>
      <c r="J84" s="990">
        <v>0</v>
      </c>
      <c r="K84" s="990">
        <v>0</v>
      </c>
      <c r="L84" s="990">
        <v>57.899000000000001</v>
      </c>
      <c r="M84" s="990">
        <v>45.353999999999999</v>
      </c>
      <c r="N84" s="990">
        <v>0</v>
      </c>
      <c r="O84" s="990">
        <v>45.353999999999999</v>
      </c>
      <c r="P84" s="990"/>
      <c r="Q84" s="990"/>
      <c r="R84" s="990"/>
      <c r="S84" s="990"/>
      <c r="T84" s="990"/>
      <c r="U84" s="990"/>
      <c r="V84" s="990"/>
      <c r="W84" s="990"/>
      <c r="X84" s="2843">
        <v>45.353999999999999</v>
      </c>
      <c r="Y84" s="2843">
        <v>0</v>
      </c>
      <c r="Z84" s="2108">
        <v>45.353999999999999</v>
      </c>
      <c r="AA84" s="2844">
        <v>11.225115000000001</v>
      </c>
      <c r="AB84" s="2844"/>
      <c r="AC84" s="2108">
        <v>11.225115000000001</v>
      </c>
      <c r="AD84" s="2108">
        <v>0.113385</v>
      </c>
      <c r="AE84" s="2844"/>
      <c r="AF84" s="2844">
        <v>0</v>
      </c>
      <c r="AG84" s="2108">
        <v>0</v>
      </c>
      <c r="AH84" s="990"/>
      <c r="AI84" s="990" t="s">
        <v>9941</v>
      </c>
      <c r="AJ84" s="990">
        <v>0</v>
      </c>
    </row>
    <row r="85" spans="1:36" s="967" customFormat="1" ht="51" customHeight="1">
      <c r="A85" s="991">
        <v>1033</v>
      </c>
      <c r="B85" s="986" t="s">
        <v>2445</v>
      </c>
      <c r="C85" s="987" t="s">
        <v>2446</v>
      </c>
      <c r="D85" s="980" t="s">
        <v>2447</v>
      </c>
      <c r="E85" s="988" t="s">
        <v>2448</v>
      </c>
      <c r="F85" s="989" t="s">
        <v>30</v>
      </c>
      <c r="G85" s="990">
        <v>19.920000000000002</v>
      </c>
      <c r="H85" s="990">
        <v>15.571999999999999</v>
      </c>
      <c r="I85" s="990">
        <v>0</v>
      </c>
      <c r="J85" s="990">
        <v>0</v>
      </c>
      <c r="K85" s="990">
        <v>15.571999999999999</v>
      </c>
      <c r="L85" s="990">
        <v>4.3480000000000025</v>
      </c>
      <c r="M85" s="990">
        <v>9.5000000000000001E-2</v>
      </c>
      <c r="N85" s="990">
        <v>4.2530000000000001</v>
      </c>
      <c r="O85" s="990">
        <v>4.3479999999999999</v>
      </c>
      <c r="P85" s="990"/>
      <c r="Q85" s="990"/>
      <c r="R85" s="990"/>
      <c r="S85" s="990"/>
      <c r="T85" s="990"/>
      <c r="U85" s="990"/>
      <c r="V85" s="990"/>
      <c r="W85" s="990"/>
      <c r="X85" s="2843">
        <v>9.5000000000000001E-2</v>
      </c>
      <c r="Y85" s="2843">
        <v>4.2530000000000001</v>
      </c>
      <c r="Z85" s="2108">
        <v>4.3479999999999999</v>
      </c>
      <c r="AA85" s="2844">
        <v>0</v>
      </c>
      <c r="AB85" s="2844"/>
      <c r="AC85" s="2108">
        <v>0</v>
      </c>
      <c r="AD85" s="3221">
        <v>0</v>
      </c>
      <c r="AE85" s="2844"/>
      <c r="AF85" s="2844">
        <v>0</v>
      </c>
      <c r="AG85" s="2108">
        <v>0</v>
      </c>
      <c r="AH85" s="990" t="s">
        <v>9944</v>
      </c>
      <c r="AI85" s="990"/>
      <c r="AJ85" s="990">
        <v>0</v>
      </c>
    </row>
    <row r="86" spans="1:36" s="967" customFormat="1" ht="78.75">
      <c r="A86" s="991">
        <v>1034</v>
      </c>
      <c r="B86" s="986" t="s">
        <v>2449</v>
      </c>
      <c r="C86" s="987" t="s">
        <v>2450</v>
      </c>
      <c r="D86" s="980" t="s">
        <v>429</v>
      </c>
      <c r="E86" s="988" t="s">
        <v>2451</v>
      </c>
      <c r="F86" s="989" t="s">
        <v>30</v>
      </c>
      <c r="G86" s="990">
        <v>17.997</v>
      </c>
      <c r="H86" s="990">
        <v>16.425999999999998</v>
      </c>
      <c r="I86" s="990">
        <v>0</v>
      </c>
      <c r="J86" s="990">
        <v>0</v>
      </c>
      <c r="K86" s="990">
        <v>16.425999999999998</v>
      </c>
      <c r="L86" s="990">
        <v>1.5710000000000015</v>
      </c>
      <c r="M86" s="990">
        <v>0</v>
      </c>
      <c r="N86" s="990">
        <v>1.571</v>
      </c>
      <c r="O86" s="990">
        <v>1.571</v>
      </c>
      <c r="P86" s="990"/>
      <c r="Q86" s="990"/>
      <c r="R86" s="990"/>
      <c r="S86" s="990"/>
      <c r="T86" s="990"/>
      <c r="U86" s="990"/>
      <c r="V86" s="990"/>
      <c r="W86" s="990"/>
      <c r="X86" s="2843">
        <v>0</v>
      </c>
      <c r="Y86" s="2843">
        <v>1.571</v>
      </c>
      <c r="Z86" s="2108">
        <v>1.571</v>
      </c>
      <c r="AA86" s="2844"/>
      <c r="AB86" s="2844"/>
      <c r="AC86" s="2108">
        <v>0</v>
      </c>
      <c r="AD86" s="2108"/>
      <c r="AE86" s="2844"/>
      <c r="AF86" s="2844">
        <v>0</v>
      </c>
      <c r="AG86" s="2108">
        <v>0</v>
      </c>
      <c r="AH86" s="990" t="s">
        <v>9970</v>
      </c>
      <c r="AI86" s="990"/>
      <c r="AJ86" s="990">
        <v>0</v>
      </c>
    </row>
    <row r="87" spans="1:36" s="967" customFormat="1" ht="37.5" customHeight="1">
      <c r="A87" s="991">
        <v>1035</v>
      </c>
      <c r="B87" s="986" t="s">
        <v>2452</v>
      </c>
      <c r="C87" s="987" t="s">
        <v>2453</v>
      </c>
      <c r="D87" s="980" t="s">
        <v>429</v>
      </c>
      <c r="E87" s="988" t="s">
        <v>1222</v>
      </c>
      <c r="F87" s="989" t="s">
        <v>30</v>
      </c>
      <c r="G87" s="990">
        <v>441.65600000000001</v>
      </c>
      <c r="H87" s="990">
        <v>0</v>
      </c>
      <c r="I87" s="990">
        <v>112.5</v>
      </c>
      <c r="J87" s="990">
        <v>0</v>
      </c>
      <c r="K87" s="990">
        <v>112.5</v>
      </c>
      <c r="L87" s="990">
        <v>329.15600000000001</v>
      </c>
      <c r="M87" s="990">
        <v>230.10900000000001</v>
      </c>
      <c r="N87" s="990">
        <v>99.046999999999997</v>
      </c>
      <c r="O87" s="990">
        <v>329.15600000000001</v>
      </c>
      <c r="P87" s="990"/>
      <c r="Q87" s="990"/>
      <c r="R87" s="990"/>
      <c r="S87" s="990"/>
      <c r="T87" s="990"/>
      <c r="U87" s="990"/>
      <c r="V87" s="990"/>
      <c r="W87" s="990"/>
      <c r="X87" s="2843">
        <v>230.10900000000001</v>
      </c>
      <c r="Y87" s="2843">
        <v>99.046999999999997</v>
      </c>
      <c r="Z87" s="2108">
        <v>329.15600000000001</v>
      </c>
      <c r="AA87" s="2844">
        <v>113.90395500000001</v>
      </c>
      <c r="AB87" s="2844"/>
      <c r="AC87" s="2108">
        <v>113.90395500000001</v>
      </c>
      <c r="AD87" s="2108">
        <v>1.1505450000000002</v>
      </c>
      <c r="AE87" s="2844"/>
      <c r="AF87" s="2844">
        <v>0</v>
      </c>
      <c r="AG87" s="2108">
        <v>0</v>
      </c>
      <c r="AH87" s="990"/>
      <c r="AI87" s="990" t="s">
        <v>9941</v>
      </c>
      <c r="AJ87" s="990">
        <v>0</v>
      </c>
    </row>
    <row r="88" spans="1:36" s="967" customFormat="1" ht="47.25">
      <c r="A88" s="991">
        <v>1036</v>
      </c>
      <c r="B88" s="986" t="s">
        <v>2454</v>
      </c>
      <c r="C88" s="987" t="s">
        <v>2455</v>
      </c>
      <c r="D88" s="980" t="s">
        <v>187</v>
      </c>
      <c r="E88" s="988" t="s">
        <v>2386</v>
      </c>
      <c r="F88" s="989" t="s">
        <v>30</v>
      </c>
      <c r="G88" s="990">
        <v>67.733000000000004</v>
      </c>
      <c r="H88" s="990">
        <v>45.104999999999997</v>
      </c>
      <c r="I88" s="990">
        <v>0</v>
      </c>
      <c r="J88" s="990">
        <v>0</v>
      </c>
      <c r="K88" s="990">
        <v>45.104999999999997</v>
      </c>
      <c r="L88" s="990">
        <v>22.628000000000007</v>
      </c>
      <c r="M88" s="990">
        <v>2.843</v>
      </c>
      <c r="N88" s="990">
        <v>19.785</v>
      </c>
      <c r="O88" s="990">
        <v>22.628</v>
      </c>
      <c r="P88" s="990"/>
      <c r="Q88" s="990"/>
      <c r="R88" s="990"/>
      <c r="S88" s="990"/>
      <c r="T88" s="990"/>
      <c r="U88" s="990"/>
      <c r="V88" s="990"/>
      <c r="W88" s="990"/>
      <c r="X88" s="2843">
        <v>2.843</v>
      </c>
      <c r="Y88" s="2843">
        <v>19.785</v>
      </c>
      <c r="Z88" s="2108">
        <v>22.628</v>
      </c>
      <c r="AA88" s="2844">
        <v>0</v>
      </c>
      <c r="AB88" s="2844"/>
      <c r="AC88" s="2108">
        <v>0</v>
      </c>
      <c r="AD88" s="2108">
        <v>0</v>
      </c>
      <c r="AE88" s="2844"/>
      <c r="AF88" s="2844">
        <v>0</v>
      </c>
      <c r="AG88" s="2108">
        <v>0</v>
      </c>
      <c r="AH88" s="990" t="s">
        <v>9944</v>
      </c>
      <c r="AI88" s="990"/>
      <c r="AJ88" s="990">
        <v>0</v>
      </c>
    </row>
    <row r="89" spans="1:36" s="967" customFormat="1" ht="63">
      <c r="A89" s="991">
        <v>1037</v>
      </c>
      <c r="B89" s="986" t="s">
        <v>2456</v>
      </c>
      <c r="C89" s="987" t="s">
        <v>2457</v>
      </c>
      <c r="D89" s="980" t="s">
        <v>187</v>
      </c>
      <c r="E89" s="988" t="s">
        <v>2366</v>
      </c>
      <c r="F89" s="989" t="s">
        <v>30</v>
      </c>
      <c r="G89" s="990">
        <v>94.242000000000004</v>
      </c>
      <c r="H89" s="990">
        <v>2.7629999999999999</v>
      </c>
      <c r="I89" s="990">
        <v>42.965000000000003</v>
      </c>
      <c r="J89" s="990">
        <v>0</v>
      </c>
      <c r="K89" s="990">
        <v>45.728000000000002</v>
      </c>
      <c r="L89" s="990">
        <v>48.514000000000003</v>
      </c>
      <c r="M89" s="990">
        <v>43.201999999999998</v>
      </c>
      <c r="N89" s="990">
        <v>5.3120000000000003</v>
      </c>
      <c r="O89" s="990">
        <v>48.513999999999996</v>
      </c>
      <c r="P89" s="990"/>
      <c r="Q89" s="990"/>
      <c r="R89" s="990"/>
      <c r="S89" s="990"/>
      <c r="T89" s="990"/>
      <c r="U89" s="990"/>
      <c r="V89" s="990"/>
      <c r="W89" s="990"/>
      <c r="X89" s="2843">
        <v>43.201999999999998</v>
      </c>
      <c r="Y89" s="2843">
        <v>5.3120000000000003</v>
      </c>
      <c r="Z89" s="2108">
        <v>48.513999999999996</v>
      </c>
      <c r="AA89" s="2844">
        <v>42.769494999999999</v>
      </c>
      <c r="AB89" s="2844"/>
      <c r="AC89" s="2108">
        <v>42.769494999999999</v>
      </c>
      <c r="AD89" s="2108">
        <v>0.43200500000000003</v>
      </c>
      <c r="AE89" s="2844"/>
      <c r="AF89" s="2844">
        <v>0</v>
      </c>
      <c r="AG89" s="2108">
        <v>0</v>
      </c>
      <c r="AH89" s="990"/>
      <c r="AI89" s="990" t="s">
        <v>10033</v>
      </c>
      <c r="AJ89" s="990">
        <v>0</v>
      </c>
    </row>
    <row r="90" spans="1:36" s="967" customFormat="1" ht="47.25">
      <c r="A90" s="991">
        <v>1038</v>
      </c>
      <c r="B90" s="986" t="s">
        <v>2458</v>
      </c>
      <c r="C90" s="987" t="s">
        <v>2459</v>
      </c>
      <c r="D90" s="980" t="s">
        <v>187</v>
      </c>
      <c r="E90" s="988" t="s">
        <v>2383</v>
      </c>
      <c r="F90" s="989" t="s">
        <v>30</v>
      </c>
      <c r="G90" s="990">
        <v>21.986000000000001</v>
      </c>
      <c r="H90" s="990">
        <v>12.234</v>
      </c>
      <c r="I90" s="990">
        <v>0</v>
      </c>
      <c r="J90" s="990">
        <v>0</v>
      </c>
      <c r="K90" s="990">
        <v>12.234</v>
      </c>
      <c r="L90" s="990">
        <v>9.7520000000000007</v>
      </c>
      <c r="M90" s="990">
        <v>6.952</v>
      </c>
      <c r="N90" s="990">
        <v>2.8</v>
      </c>
      <c r="O90" s="990">
        <v>9.7519999999999989</v>
      </c>
      <c r="P90" s="990"/>
      <c r="Q90" s="990"/>
      <c r="R90" s="990"/>
      <c r="S90" s="990"/>
      <c r="T90" s="990"/>
      <c r="U90" s="990"/>
      <c r="V90" s="990"/>
      <c r="W90" s="990"/>
      <c r="X90" s="2843">
        <v>6.952</v>
      </c>
      <c r="Y90" s="2843">
        <v>2.8</v>
      </c>
      <c r="Z90" s="2108">
        <v>9.7519999999999989</v>
      </c>
      <c r="AA90" s="2844">
        <v>1.7206200000000003</v>
      </c>
      <c r="AB90" s="2844"/>
      <c r="AC90" s="2108">
        <v>1.7206200000000003</v>
      </c>
      <c r="AD90" s="2108">
        <v>1.7380000000000003E-2</v>
      </c>
      <c r="AE90" s="2844"/>
      <c r="AF90" s="2844">
        <v>0</v>
      </c>
      <c r="AG90" s="2108">
        <v>0</v>
      </c>
      <c r="AH90" s="990"/>
      <c r="AI90" s="990" t="s">
        <v>9941</v>
      </c>
      <c r="AJ90" s="990">
        <v>0</v>
      </c>
    </row>
    <row r="91" spans="1:36" s="967" customFormat="1" ht="47.25">
      <c r="A91" s="991">
        <v>1039</v>
      </c>
      <c r="B91" s="986" t="s">
        <v>2460</v>
      </c>
      <c r="C91" s="987" t="s">
        <v>2461</v>
      </c>
      <c r="D91" s="980" t="s">
        <v>187</v>
      </c>
      <c r="E91" s="988" t="s">
        <v>2383</v>
      </c>
      <c r="F91" s="989" t="s">
        <v>30</v>
      </c>
      <c r="G91" s="990">
        <v>59.527000000000001</v>
      </c>
      <c r="H91" s="990">
        <v>26.635999999999999</v>
      </c>
      <c r="I91" s="990">
        <v>8.9960000000000004</v>
      </c>
      <c r="J91" s="990">
        <v>0</v>
      </c>
      <c r="K91" s="990">
        <v>35.631999999999998</v>
      </c>
      <c r="L91" s="990">
        <v>23.895000000000003</v>
      </c>
      <c r="M91" s="990">
        <v>8.7970000000000006</v>
      </c>
      <c r="N91" s="990">
        <v>15.098000000000001</v>
      </c>
      <c r="O91" s="990">
        <v>23.895000000000003</v>
      </c>
      <c r="P91" s="990"/>
      <c r="Q91" s="990"/>
      <c r="R91" s="990"/>
      <c r="S91" s="990"/>
      <c r="T91" s="990"/>
      <c r="U91" s="990"/>
      <c r="V91" s="990"/>
      <c r="W91" s="990"/>
      <c r="X91" s="2843">
        <v>8.7970000000000006</v>
      </c>
      <c r="Y91" s="2843">
        <v>15.098000000000001</v>
      </c>
      <c r="Z91" s="2108">
        <v>23.895000000000003</v>
      </c>
      <c r="AA91" s="2844">
        <v>0</v>
      </c>
      <c r="AB91" s="2844"/>
      <c r="AC91" s="2108">
        <v>0</v>
      </c>
      <c r="AD91" s="2108">
        <v>0</v>
      </c>
      <c r="AE91" s="2844"/>
      <c r="AF91" s="2844">
        <v>0</v>
      </c>
      <c r="AG91" s="2108">
        <v>0</v>
      </c>
      <c r="AH91" s="990" t="s">
        <v>9944</v>
      </c>
      <c r="AI91" s="990"/>
      <c r="AJ91" s="990">
        <v>0</v>
      </c>
    </row>
    <row r="92" spans="1:36" s="967" customFormat="1" ht="47.25">
      <c r="A92" s="991">
        <v>1040</v>
      </c>
      <c r="B92" s="986" t="s">
        <v>2462</v>
      </c>
      <c r="C92" s="987" t="s">
        <v>2463</v>
      </c>
      <c r="D92" s="980" t="s">
        <v>221</v>
      </c>
      <c r="E92" s="988" t="s">
        <v>2395</v>
      </c>
      <c r="F92" s="989" t="s">
        <v>30</v>
      </c>
      <c r="G92" s="990">
        <v>64.331999999999994</v>
      </c>
      <c r="H92" s="990">
        <v>16.763999999999999</v>
      </c>
      <c r="I92" s="990">
        <v>22.78</v>
      </c>
      <c r="J92" s="990">
        <v>0</v>
      </c>
      <c r="K92" s="990">
        <v>39.543999999999997</v>
      </c>
      <c r="L92" s="990">
        <v>24.787999999999997</v>
      </c>
      <c r="M92" s="990">
        <v>4.83</v>
      </c>
      <c r="N92" s="990">
        <v>19.957999999999998</v>
      </c>
      <c r="O92" s="990">
        <v>24.787999999999997</v>
      </c>
      <c r="P92" s="990"/>
      <c r="Q92" s="990"/>
      <c r="R92" s="990"/>
      <c r="S92" s="990"/>
      <c r="T92" s="990"/>
      <c r="U92" s="990"/>
      <c r="V92" s="990"/>
      <c r="W92" s="990"/>
      <c r="X92" s="2843">
        <v>4.83</v>
      </c>
      <c r="Y92" s="2843">
        <v>19.957999999999998</v>
      </c>
      <c r="Z92" s="2108">
        <v>24.787999999999997</v>
      </c>
      <c r="AA92" s="2844">
        <v>1.195425</v>
      </c>
      <c r="AB92" s="2844"/>
      <c r="AC92" s="2108">
        <v>1.195425</v>
      </c>
      <c r="AD92" s="2108">
        <v>1.2075000000000001E-2</v>
      </c>
      <c r="AE92" s="2844"/>
      <c r="AF92" s="2844">
        <v>0</v>
      </c>
      <c r="AG92" s="2108">
        <v>0</v>
      </c>
      <c r="AH92" s="990"/>
      <c r="AI92" s="990" t="s">
        <v>9941</v>
      </c>
      <c r="AJ92" s="990">
        <v>0</v>
      </c>
    </row>
    <row r="93" spans="1:36" s="967" customFormat="1" ht="47.25">
      <c r="A93" s="991">
        <v>1041</v>
      </c>
      <c r="B93" s="986" t="s">
        <v>2464</v>
      </c>
      <c r="C93" s="987" t="s">
        <v>2465</v>
      </c>
      <c r="D93" s="980" t="s">
        <v>221</v>
      </c>
      <c r="E93" s="988" t="s">
        <v>2395</v>
      </c>
      <c r="F93" s="989" t="s">
        <v>30</v>
      </c>
      <c r="G93" s="990">
        <v>65.289999999999992</v>
      </c>
      <c r="H93" s="990">
        <v>61.022999999999996</v>
      </c>
      <c r="I93" s="990">
        <v>0</v>
      </c>
      <c r="J93" s="990">
        <v>0</v>
      </c>
      <c r="K93" s="990">
        <v>61.022999999999996</v>
      </c>
      <c r="L93" s="990">
        <v>4.2669999999999959</v>
      </c>
      <c r="M93" s="990">
        <v>0</v>
      </c>
      <c r="N93" s="990">
        <v>4.2670000000000003</v>
      </c>
      <c r="O93" s="990">
        <v>4.2670000000000003</v>
      </c>
      <c r="P93" s="990"/>
      <c r="Q93" s="990"/>
      <c r="R93" s="990"/>
      <c r="S93" s="990"/>
      <c r="T93" s="990"/>
      <c r="U93" s="990"/>
      <c r="V93" s="990"/>
      <c r="W93" s="990"/>
      <c r="X93" s="2843">
        <v>0</v>
      </c>
      <c r="Y93" s="2843">
        <v>4.2670000000000003</v>
      </c>
      <c r="Z93" s="2108">
        <v>4.2670000000000003</v>
      </c>
      <c r="AA93" s="2844"/>
      <c r="AB93" s="2844"/>
      <c r="AC93" s="2108">
        <v>0</v>
      </c>
      <c r="AD93" s="2108"/>
      <c r="AE93" s="2844"/>
      <c r="AF93" s="2844">
        <v>0</v>
      </c>
      <c r="AG93" s="2108">
        <v>0</v>
      </c>
      <c r="AH93" s="990" t="s">
        <v>9970</v>
      </c>
      <c r="AI93" s="990"/>
      <c r="AJ93" s="990">
        <v>0</v>
      </c>
    </row>
    <row r="94" spans="1:36" s="967" customFormat="1" ht="47.25">
      <c r="A94" s="991">
        <v>1042</v>
      </c>
      <c r="B94" s="986" t="s">
        <v>2466</v>
      </c>
      <c r="C94" s="987" t="s">
        <v>2467</v>
      </c>
      <c r="D94" s="980" t="s">
        <v>221</v>
      </c>
      <c r="E94" s="988" t="s">
        <v>2395</v>
      </c>
      <c r="F94" s="989" t="s">
        <v>30</v>
      </c>
      <c r="G94" s="990">
        <v>65.847999999999999</v>
      </c>
      <c r="H94" s="990">
        <v>24.311</v>
      </c>
      <c r="I94" s="990">
        <v>22.365000000000002</v>
      </c>
      <c r="J94" s="990">
        <v>0</v>
      </c>
      <c r="K94" s="990">
        <v>46.676000000000002</v>
      </c>
      <c r="L94" s="990">
        <v>19.171999999999997</v>
      </c>
      <c r="M94" s="990">
        <v>0</v>
      </c>
      <c r="N94" s="990">
        <v>19.172000000000001</v>
      </c>
      <c r="O94" s="990">
        <v>19.172000000000001</v>
      </c>
      <c r="P94" s="990"/>
      <c r="Q94" s="990"/>
      <c r="R94" s="990"/>
      <c r="S94" s="990"/>
      <c r="T94" s="990"/>
      <c r="U94" s="990"/>
      <c r="V94" s="990"/>
      <c r="W94" s="990"/>
      <c r="X94" s="2843">
        <v>0</v>
      </c>
      <c r="Y94" s="2843">
        <v>19.172000000000001</v>
      </c>
      <c r="Z94" s="2108">
        <v>19.172000000000001</v>
      </c>
      <c r="AA94" s="2844"/>
      <c r="AB94" s="2844"/>
      <c r="AC94" s="2108">
        <v>0</v>
      </c>
      <c r="AD94" s="2108"/>
      <c r="AE94" s="2844"/>
      <c r="AF94" s="2844">
        <v>0</v>
      </c>
      <c r="AG94" s="2108">
        <v>0</v>
      </c>
      <c r="AH94" s="990" t="s">
        <v>9970</v>
      </c>
      <c r="AI94" s="990"/>
      <c r="AJ94" s="990">
        <v>0</v>
      </c>
    </row>
    <row r="95" spans="1:36" s="967" customFormat="1" ht="47.25">
      <c r="A95" s="991">
        <v>1043</v>
      </c>
      <c r="B95" s="986" t="s">
        <v>2468</v>
      </c>
      <c r="C95" s="987" t="s">
        <v>2469</v>
      </c>
      <c r="D95" s="980" t="s">
        <v>221</v>
      </c>
      <c r="E95" s="988" t="s">
        <v>2395</v>
      </c>
      <c r="F95" s="989" t="s">
        <v>30</v>
      </c>
      <c r="G95" s="990">
        <v>65.039000000000001</v>
      </c>
      <c r="H95" s="990">
        <v>63.72</v>
      </c>
      <c r="I95" s="990">
        <v>0</v>
      </c>
      <c r="J95" s="990">
        <v>0</v>
      </c>
      <c r="K95" s="990">
        <v>63.72</v>
      </c>
      <c r="L95" s="990">
        <v>1.3190000000000026</v>
      </c>
      <c r="M95" s="990">
        <v>0</v>
      </c>
      <c r="N95" s="990">
        <v>1.319</v>
      </c>
      <c r="O95" s="990">
        <v>1.319</v>
      </c>
      <c r="P95" s="990"/>
      <c r="Q95" s="990"/>
      <c r="R95" s="990"/>
      <c r="S95" s="990"/>
      <c r="T95" s="990"/>
      <c r="U95" s="990"/>
      <c r="V95" s="990"/>
      <c r="W95" s="990"/>
      <c r="X95" s="2843">
        <v>0</v>
      </c>
      <c r="Y95" s="2843">
        <v>1.319</v>
      </c>
      <c r="Z95" s="2108">
        <v>1.319</v>
      </c>
      <c r="AA95" s="2844"/>
      <c r="AB95" s="2844"/>
      <c r="AC95" s="2108">
        <v>0</v>
      </c>
      <c r="AD95" s="2108"/>
      <c r="AE95" s="2844"/>
      <c r="AF95" s="2844">
        <v>0</v>
      </c>
      <c r="AG95" s="2108">
        <v>0</v>
      </c>
      <c r="AH95" s="990" t="s">
        <v>9970</v>
      </c>
      <c r="AI95" s="990"/>
      <c r="AJ95" s="990">
        <v>0</v>
      </c>
    </row>
    <row r="96" spans="1:36" s="967" customFormat="1" ht="47.25">
      <c r="A96" s="991">
        <v>1044</v>
      </c>
      <c r="B96" s="986" t="s">
        <v>2470</v>
      </c>
      <c r="C96" s="987" t="s">
        <v>2471</v>
      </c>
      <c r="D96" s="980" t="s">
        <v>221</v>
      </c>
      <c r="E96" s="988" t="s">
        <v>2395</v>
      </c>
      <c r="F96" s="989" t="s">
        <v>30</v>
      </c>
      <c r="G96" s="990">
        <v>71.765000000000001</v>
      </c>
      <c r="H96" s="990">
        <v>64.457000000000008</v>
      </c>
      <c r="I96" s="990">
        <v>0</v>
      </c>
      <c r="J96" s="990">
        <v>0</v>
      </c>
      <c r="K96" s="990">
        <v>64.457000000000008</v>
      </c>
      <c r="L96" s="990">
        <v>7.3079999999999927</v>
      </c>
      <c r="M96" s="990">
        <v>0</v>
      </c>
      <c r="N96" s="990">
        <v>7.3079999999999998</v>
      </c>
      <c r="O96" s="990">
        <v>7.3079999999999998</v>
      </c>
      <c r="P96" s="990"/>
      <c r="Q96" s="990"/>
      <c r="R96" s="990"/>
      <c r="S96" s="990"/>
      <c r="T96" s="990"/>
      <c r="U96" s="990"/>
      <c r="V96" s="990"/>
      <c r="W96" s="990"/>
      <c r="X96" s="2843">
        <v>0</v>
      </c>
      <c r="Y96" s="2843">
        <v>7.3079999999999998</v>
      </c>
      <c r="Z96" s="2108">
        <v>7.3079999999999998</v>
      </c>
      <c r="AA96" s="2844"/>
      <c r="AB96" s="2844"/>
      <c r="AC96" s="2108">
        <v>0</v>
      </c>
      <c r="AD96" s="2108"/>
      <c r="AE96" s="2844"/>
      <c r="AF96" s="2844">
        <v>0</v>
      </c>
      <c r="AG96" s="2108">
        <v>0</v>
      </c>
      <c r="AH96" s="990" t="s">
        <v>9970</v>
      </c>
      <c r="AI96" s="990"/>
      <c r="AJ96" s="990">
        <v>0</v>
      </c>
    </row>
    <row r="97" spans="1:36" s="967" customFormat="1" ht="47.25">
      <c r="A97" s="991">
        <v>1045</v>
      </c>
      <c r="B97" s="986" t="s">
        <v>2472</v>
      </c>
      <c r="C97" s="987" t="s">
        <v>2473</v>
      </c>
      <c r="D97" s="980" t="s">
        <v>221</v>
      </c>
      <c r="E97" s="988" t="s">
        <v>2395</v>
      </c>
      <c r="F97" s="989" t="s">
        <v>30</v>
      </c>
      <c r="G97" s="990">
        <v>64.331999999999994</v>
      </c>
      <c r="H97" s="990">
        <v>60.116999999999997</v>
      </c>
      <c r="I97" s="990">
        <v>0</v>
      </c>
      <c r="J97" s="990">
        <v>0</v>
      </c>
      <c r="K97" s="990">
        <v>60.116999999999997</v>
      </c>
      <c r="L97" s="990">
        <v>4.2149999999999963</v>
      </c>
      <c r="M97" s="990">
        <v>0</v>
      </c>
      <c r="N97" s="990">
        <v>4.2149999999999999</v>
      </c>
      <c r="O97" s="990">
        <v>4.2149999999999999</v>
      </c>
      <c r="P97" s="990"/>
      <c r="Q97" s="990"/>
      <c r="R97" s="990"/>
      <c r="S97" s="990"/>
      <c r="T97" s="990"/>
      <c r="U97" s="990"/>
      <c r="V97" s="990"/>
      <c r="W97" s="990"/>
      <c r="X97" s="2843">
        <v>0</v>
      </c>
      <c r="Y97" s="2843">
        <v>4.2149999999999999</v>
      </c>
      <c r="Z97" s="2108">
        <v>4.2149999999999999</v>
      </c>
      <c r="AA97" s="2844"/>
      <c r="AB97" s="2844"/>
      <c r="AC97" s="2108">
        <v>0</v>
      </c>
      <c r="AD97" s="2108"/>
      <c r="AE97" s="2844"/>
      <c r="AF97" s="2844">
        <v>0</v>
      </c>
      <c r="AG97" s="2108">
        <v>0</v>
      </c>
      <c r="AH97" s="990" t="s">
        <v>9970</v>
      </c>
      <c r="AI97" s="990"/>
      <c r="AJ97" s="990">
        <v>0</v>
      </c>
    </row>
    <row r="98" spans="1:36" s="967" customFormat="1" ht="47.25">
      <c r="A98" s="991">
        <v>1046</v>
      </c>
      <c r="B98" s="986" t="s">
        <v>2474</v>
      </c>
      <c r="C98" s="987" t="s">
        <v>2475</v>
      </c>
      <c r="D98" s="980" t="s">
        <v>221</v>
      </c>
      <c r="E98" s="988" t="s">
        <v>2395</v>
      </c>
      <c r="F98" s="989" t="s">
        <v>30</v>
      </c>
      <c r="G98" s="990">
        <v>63.832000000000001</v>
      </c>
      <c r="H98" s="990">
        <v>60.131</v>
      </c>
      <c r="I98" s="990">
        <v>0</v>
      </c>
      <c r="J98" s="990">
        <v>0</v>
      </c>
      <c r="K98" s="990">
        <v>60.131</v>
      </c>
      <c r="L98" s="990">
        <v>3.7010000000000005</v>
      </c>
      <c r="M98" s="990">
        <v>0</v>
      </c>
      <c r="N98" s="990">
        <v>3.7010000000000001</v>
      </c>
      <c r="O98" s="990">
        <v>3.7010000000000001</v>
      </c>
      <c r="P98" s="990"/>
      <c r="Q98" s="990"/>
      <c r="R98" s="990"/>
      <c r="S98" s="990"/>
      <c r="T98" s="990"/>
      <c r="U98" s="990"/>
      <c r="V98" s="990"/>
      <c r="W98" s="990"/>
      <c r="X98" s="2843">
        <v>0</v>
      </c>
      <c r="Y98" s="2843">
        <v>3.7010000000000001</v>
      </c>
      <c r="Z98" s="2108">
        <v>3.7010000000000001</v>
      </c>
      <c r="AA98" s="2844"/>
      <c r="AB98" s="2844"/>
      <c r="AC98" s="2108">
        <v>0</v>
      </c>
      <c r="AD98" s="2108"/>
      <c r="AE98" s="2844"/>
      <c r="AF98" s="2844">
        <v>0</v>
      </c>
      <c r="AG98" s="2108">
        <v>0</v>
      </c>
      <c r="AH98" s="990" t="s">
        <v>9970</v>
      </c>
      <c r="AI98" s="990"/>
      <c r="AJ98" s="990">
        <v>0</v>
      </c>
    </row>
    <row r="99" spans="1:36" s="967" customFormat="1" ht="34.5" customHeight="1">
      <c r="A99" s="991">
        <v>1047</v>
      </c>
      <c r="B99" s="986" t="s">
        <v>2476</v>
      </c>
      <c r="C99" s="987" t="s">
        <v>2477</v>
      </c>
      <c r="D99" s="980" t="s">
        <v>221</v>
      </c>
      <c r="E99" s="988" t="s">
        <v>236</v>
      </c>
      <c r="F99" s="989" t="s">
        <v>47</v>
      </c>
      <c r="G99" s="990">
        <v>95.24</v>
      </c>
      <c r="H99" s="990">
        <v>0</v>
      </c>
      <c r="I99" s="990">
        <v>5.625</v>
      </c>
      <c r="J99" s="990">
        <v>0</v>
      </c>
      <c r="K99" s="990">
        <v>5.625</v>
      </c>
      <c r="L99" s="990">
        <v>89.614999999999995</v>
      </c>
      <c r="M99" s="990">
        <v>56.796999999999997</v>
      </c>
      <c r="N99" s="990">
        <v>0</v>
      </c>
      <c r="O99" s="990">
        <v>56.796999999999997</v>
      </c>
      <c r="P99" s="990"/>
      <c r="Q99" s="990"/>
      <c r="R99" s="990"/>
      <c r="S99" s="990"/>
      <c r="T99" s="990"/>
      <c r="U99" s="990"/>
      <c r="V99" s="990"/>
      <c r="W99" s="990"/>
      <c r="X99" s="2843">
        <v>56.796999999999997</v>
      </c>
      <c r="Y99" s="2843">
        <v>0</v>
      </c>
      <c r="Z99" s="2108">
        <v>56.796999999999997</v>
      </c>
      <c r="AA99" s="2844">
        <v>14.057257499999999</v>
      </c>
      <c r="AB99" s="2844"/>
      <c r="AC99" s="2108">
        <v>14.057257499999999</v>
      </c>
      <c r="AD99" s="2108">
        <v>0.14199249999999999</v>
      </c>
      <c r="AE99" s="2844"/>
      <c r="AF99" s="2844">
        <v>0</v>
      </c>
      <c r="AG99" s="2108">
        <v>0</v>
      </c>
      <c r="AH99" s="990"/>
      <c r="AI99" s="990" t="s">
        <v>9941</v>
      </c>
      <c r="AJ99" s="990">
        <v>0</v>
      </c>
    </row>
    <row r="100" spans="1:36" s="967" customFormat="1" ht="51" customHeight="1">
      <c r="A100" s="991">
        <v>1048</v>
      </c>
      <c r="B100" s="1004" t="s">
        <v>2478</v>
      </c>
      <c r="C100" s="987" t="s">
        <v>2479</v>
      </c>
      <c r="D100" s="980" t="s">
        <v>221</v>
      </c>
      <c r="E100" s="988" t="s">
        <v>2480</v>
      </c>
      <c r="F100" s="989" t="s">
        <v>30</v>
      </c>
      <c r="G100" s="990">
        <v>13.55</v>
      </c>
      <c r="H100" s="990">
        <v>3.754</v>
      </c>
      <c r="I100" s="990">
        <v>0</v>
      </c>
      <c r="J100" s="990">
        <v>0</v>
      </c>
      <c r="K100" s="990">
        <v>3.754</v>
      </c>
      <c r="L100" s="990">
        <v>9.7960000000000012</v>
      </c>
      <c r="M100" s="990">
        <v>9.7959999999999994</v>
      </c>
      <c r="N100" s="990">
        <v>0</v>
      </c>
      <c r="O100" s="990">
        <v>9.7959999999999994</v>
      </c>
      <c r="P100" s="990"/>
      <c r="Q100" s="990"/>
      <c r="R100" s="990"/>
      <c r="S100" s="990"/>
      <c r="T100" s="990"/>
      <c r="U100" s="990"/>
      <c r="V100" s="990"/>
      <c r="W100" s="990"/>
      <c r="X100" s="2843">
        <v>9.7959999999999994</v>
      </c>
      <c r="Y100" s="2843">
        <v>0</v>
      </c>
      <c r="Z100" s="2108">
        <v>9.7959999999999994</v>
      </c>
      <c r="AA100" s="2844">
        <v>2.4245099999999997</v>
      </c>
      <c r="AB100" s="2844"/>
      <c r="AC100" s="2108">
        <v>2.4245099999999997</v>
      </c>
      <c r="AD100" s="2108">
        <v>2.4489999999999998E-2</v>
      </c>
      <c r="AE100" s="2844"/>
      <c r="AF100" s="2844">
        <v>0</v>
      </c>
      <c r="AG100" s="2108">
        <v>0</v>
      </c>
      <c r="AH100" s="990"/>
      <c r="AI100" s="990" t="s">
        <v>9941</v>
      </c>
      <c r="AJ100" s="990">
        <v>0</v>
      </c>
    </row>
    <row r="101" spans="1:36" s="967" customFormat="1" ht="47.25">
      <c r="A101" s="991">
        <v>1049</v>
      </c>
      <c r="B101" s="986" t="s">
        <v>2481</v>
      </c>
      <c r="C101" s="1018" t="s">
        <v>2482</v>
      </c>
      <c r="D101" s="980" t="s">
        <v>209</v>
      </c>
      <c r="E101" s="1007" t="s">
        <v>2483</v>
      </c>
      <c r="F101" s="989" t="s">
        <v>30</v>
      </c>
      <c r="G101" s="990">
        <v>195.458</v>
      </c>
      <c r="H101" s="990">
        <v>0</v>
      </c>
      <c r="I101" s="990">
        <v>0</v>
      </c>
      <c r="J101" s="990">
        <v>0</v>
      </c>
      <c r="K101" s="990">
        <v>0</v>
      </c>
      <c r="L101" s="990">
        <v>195.458</v>
      </c>
      <c r="M101" s="990">
        <v>146.5</v>
      </c>
      <c r="N101" s="990">
        <v>48.957999999999998</v>
      </c>
      <c r="O101" s="990">
        <v>195.458</v>
      </c>
      <c r="P101" s="990"/>
      <c r="Q101" s="990"/>
      <c r="R101" s="990"/>
      <c r="S101" s="990"/>
      <c r="T101" s="990"/>
      <c r="U101" s="990"/>
      <c r="V101" s="990"/>
      <c r="W101" s="990"/>
      <c r="X101" s="2843">
        <v>146.5</v>
      </c>
      <c r="Y101" s="2843">
        <v>48.957999999999998</v>
      </c>
      <c r="Z101" s="2108">
        <v>195.458</v>
      </c>
      <c r="AA101" s="2844">
        <v>72.517499999999998</v>
      </c>
      <c r="AB101" s="2844"/>
      <c r="AC101" s="2108">
        <v>72.517499999999998</v>
      </c>
      <c r="AD101" s="2108">
        <v>0.73250000000000004</v>
      </c>
      <c r="AE101" s="2844"/>
      <c r="AF101" s="2844">
        <v>29.178051</v>
      </c>
      <c r="AG101" s="2108">
        <v>29.178051</v>
      </c>
      <c r="AH101" s="990"/>
      <c r="AI101" s="990" t="s">
        <v>9941</v>
      </c>
      <c r="AJ101" s="990">
        <v>0</v>
      </c>
    </row>
    <row r="102" spans="1:36" s="967" customFormat="1" ht="69" customHeight="1">
      <c r="A102" s="991">
        <v>1050</v>
      </c>
      <c r="B102" s="1004" t="s">
        <v>2484</v>
      </c>
      <c r="C102" s="987" t="s">
        <v>2485</v>
      </c>
      <c r="D102" s="980" t="s">
        <v>45</v>
      </c>
      <c r="E102" s="988" t="s">
        <v>2417</v>
      </c>
      <c r="F102" s="989" t="s">
        <v>30</v>
      </c>
      <c r="G102" s="990">
        <v>83.917000000000002</v>
      </c>
      <c r="H102" s="990">
        <v>76.974999999999994</v>
      </c>
      <c r="I102" s="990">
        <v>0</v>
      </c>
      <c r="J102" s="990">
        <v>0</v>
      </c>
      <c r="K102" s="990">
        <v>76.974999999999994</v>
      </c>
      <c r="L102" s="990">
        <v>6.9420000000000073</v>
      </c>
      <c r="M102" s="990">
        <v>0</v>
      </c>
      <c r="N102" s="990">
        <v>6.9420000000000002</v>
      </c>
      <c r="O102" s="990">
        <v>6.9420000000000002</v>
      </c>
      <c r="P102" s="990"/>
      <c r="Q102" s="990"/>
      <c r="R102" s="990"/>
      <c r="S102" s="990"/>
      <c r="T102" s="990"/>
      <c r="U102" s="990"/>
      <c r="V102" s="990"/>
      <c r="W102" s="990"/>
      <c r="X102" s="2843">
        <v>0</v>
      </c>
      <c r="Y102" s="2843">
        <v>6.9420000000000002</v>
      </c>
      <c r="Z102" s="2108">
        <v>6.9420000000000002</v>
      </c>
      <c r="AA102" s="2844"/>
      <c r="AB102" s="2844"/>
      <c r="AC102" s="2108">
        <v>0</v>
      </c>
      <c r="AD102" s="2108"/>
      <c r="AE102" s="2844"/>
      <c r="AF102" s="2844">
        <v>0</v>
      </c>
      <c r="AG102" s="2108">
        <v>0</v>
      </c>
      <c r="AH102" s="990" t="s">
        <v>9970</v>
      </c>
      <c r="AI102" s="990"/>
      <c r="AJ102" s="990">
        <v>0</v>
      </c>
    </row>
    <row r="103" spans="1:36" s="967" customFormat="1" ht="47.25">
      <c r="A103" s="991">
        <v>1051</v>
      </c>
      <c r="B103" s="986" t="s">
        <v>2486</v>
      </c>
      <c r="C103" s="987" t="s">
        <v>2487</v>
      </c>
      <c r="D103" s="980" t="s">
        <v>45</v>
      </c>
      <c r="E103" s="988" t="s">
        <v>2488</v>
      </c>
      <c r="F103" s="989" t="s">
        <v>30</v>
      </c>
      <c r="G103" s="990">
        <v>130.41399999999999</v>
      </c>
      <c r="H103" s="990">
        <v>112.46599999999999</v>
      </c>
      <c r="I103" s="990">
        <v>12.068</v>
      </c>
      <c r="J103" s="990">
        <v>0</v>
      </c>
      <c r="K103" s="990">
        <v>124.53399999999999</v>
      </c>
      <c r="L103" s="990">
        <v>5.8799999999999955</v>
      </c>
      <c r="M103" s="990">
        <v>8.0000000000000002E-3</v>
      </c>
      <c r="N103" s="990">
        <v>5.8719999999999999</v>
      </c>
      <c r="O103" s="990">
        <v>5.88</v>
      </c>
      <c r="P103" s="990"/>
      <c r="Q103" s="990"/>
      <c r="R103" s="990"/>
      <c r="S103" s="990"/>
      <c r="T103" s="990"/>
      <c r="U103" s="990"/>
      <c r="V103" s="990"/>
      <c r="W103" s="990"/>
      <c r="X103" s="2843">
        <v>8.0000000000000002E-3</v>
      </c>
      <c r="Y103" s="2843">
        <v>5.8719999999999999</v>
      </c>
      <c r="Z103" s="2108">
        <v>5.88</v>
      </c>
      <c r="AA103" s="2844">
        <v>1.98E-3</v>
      </c>
      <c r="AB103" s="2844"/>
      <c r="AC103" s="2108">
        <v>1.98E-3</v>
      </c>
      <c r="AD103" s="3221">
        <v>2.0000000000000002E-5</v>
      </c>
      <c r="AE103" s="2844"/>
      <c r="AF103" s="2844">
        <v>0</v>
      </c>
      <c r="AG103" s="2108">
        <v>0</v>
      </c>
      <c r="AH103" s="990"/>
      <c r="AI103" s="990" t="s">
        <v>9941</v>
      </c>
      <c r="AJ103" s="990">
        <v>0</v>
      </c>
    </row>
    <row r="104" spans="1:36" s="967" customFormat="1" ht="63">
      <c r="A104" s="991">
        <v>1052</v>
      </c>
      <c r="B104" s="1004" t="s">
        <v>2489</v>
      </c>
      <c r="C104" s="987" t="s">
        <v>2490</v>
      </c>
      <c r="D104" s="980" t="s">
        <v>45</v>
      </c>
      <c r="E104" s="988" t="s">
        <v>2417</v>
      </c>
      <c r="F104" s="989" t="s">
        <v>30</v>
      </c>
      <c r="G104" s="990">
        <v>83.918000000000006</v>
      </c>
      <c r="H104" s="990">
        <v>76.484999999999999</v>
      </c>
      <c r="I104" s="990">
        <v>0</v>
      </c>
      <c r="J104" s="990">
        <v>0</v>
      </c>
      <c r="K104" s="990">
        <v>76.484999999999999</v>
      </c>
      <c r="L104" s="990">
        <v>7.4330000000000069</v>
      </c>
      <c r="M104" s="990">
        <v>0.113</v>
      </c>
      <c r="N104" s="990">
        <v>7.32</v>
      </c>
      <c r="O104" s="990">
        <v>7.4330000000000007</v>
      </c>
      <c r="P104" s="990"/>
      <c r="Q104" s="990"/>
      <c r="R104" s="990"/>
      <c r="S104" s="990"/>
      <c r="T104" s="990"/>
      <c r="U104" s="990"/>
      <c r="V104" s="990"/>
      <c r="W104" s="990"/>
      <c r="X104" s="2843">
        <v>0.113</v>
      </c>
      <c r="Y104" s="2843">
        <v>7.32</v>
      </c>
      <c r="Z104" s="2108">
        <v>7.4330000000000007</v>
      </c>
      <c r="AA104" s="2844">
        <v>2.7967499999999999E-2</v>
      </c>
      <c r="AB104" s="2844"/>
      <c r="AC104" s="2108">
        <v>2.7967499999999999E-2</v>
      </c>
      <c r="AD104" s="3221">
        <v>2.8249999999999998E-4</v>
      </c>
      <c r="AE104" s="2844"/>
      <c r="AF104" s="2844">
        <v>0</v>
      </c>
      <c r="AG104" s="2108">
        <v>0</v>
      </c>
      <c r="AH104" s="990"/>
      <c r="AI104" s="990" t="s">
        <v>9941</v>
      </c>
      <c r="AJ104" s="990">
        <v>0</v>
      </c>
    </row>
    <row r="105" spans="1:36" s="967" customFormat="1" ht="63">
      <c r="A105" s="991">
        <v>1053</v>
      </c>
      <c r="B105" s="986" t="s">
        <v>2491</v>
      </c>
      <c r="C105" s="987" t="s">
        <v>2492</v>
      </c>
      <c r="D105" s="980" t="s">
        <v>45</v>
      </c>
      <c r="E105" s="988" t="s">
        <v>2493</v>
      </c>
      <c r="F105" s="989" t="s">
        <v>30</v>
      </c>
      <c r="G105" s="990">
        <v>292.137</v>
      </c>
      <c r="H105" s="990">
        <v>239.96899999999999</v>
      </c>
      <c r="I105" s="990">
        <v>40.25</v>
      </c>
      <c r="J105" s="990">
        <v>0</v>
      </c>
      <c r="K105" s="990">
        <v>280.21899999999999</v>
      </c>
      <c r="L105" s="990">
        <v>11.918000000000006</v>
      </c>
      <c r="M105" s="990">
        <v>0</v>
      </c>
      <c r="N105" s="990">
        <v>11.917999999999999</v>
      </c>
      <c r="O105" s="990">
        <v>11.917999999999999</v>
      </c>
      <c r="P105" s="990"/>
      <c r="Q105" s="990"/>
      <c r="R105" s="990"/>
      <c r="S105" s="990"/>
      <c r="T105" s="990"/>
      <c r="U105" s="990"/>
      <c r="V105" s="990"/>
      <c r="W105" s="990"/>
      <c r="X105" s="2843">
        <v>0</v>
      </c>
      <c r="Y105" s="2843">
        <v>11.917999999999999</v>
      </c>
      <c r="Z105" s="2108">
        <v>11.917999999999999</v>
      </c>
      <c r="AA105" s="2844"/>
      <c r="AB105" s="2844"/>
      <c r="AC105" s="2108">
        <v>0</v>
      </c>
      <c r="AD105" s="2108"/>
      <c r="AE105" s="2844"/>
      <c r="AF105" s="2844">
        <v>0</v>
      </c>
      <c r="AG105" s="2108">
        <v>0</v>
      </c>
      <c r="AH105" s="990" t="s">
        <v>9970</v>
      </c>
      <c r="AI105" s="990"/>
      <c r="AJ105" s="990">
        <v>0</v>
      </c>
    </row>
    <row r="106" spans="1:36" s="967" customFormat="1" ht="47.25">
      <c r="A106" s="991">
        <v>1054</v>
      </c>
      <c r="B106" s="1004" t="s">
        <v>2494</v>
      </c>
      <c r="C106" s="987" t="s">
        <v>2495</v>
      </c>
      <c r="D106" s="980" t="s">
        <v>45</v>
      </c>
      <c r="E106" s="988" t="s">
        <v>2383</v>
      </c>
      <c r="F106" s="989" t="s">
        <v>30</v>
      </c>
      <c r="G106" s="990">
        <v>83.813999999999993</v>
      </c>
      <c r="H106" s="990">
        <v>76.855999999999995</v>
      </c>
      <c r="I106" s="990">
        <v>0</v>
      </c>
      <c r="J106" s="990">
        <v>0</v>
      </c>
      <c r="K106" s="990">
        <v>76.855999999999995</v>
      </c>
      <c r="L106" s="990">
        <v>6.9579999999999984</v>
      </c>
      <c r="M106" s="990">
        <v>0</v>
      </c>
      <c r="N106" s="990">
        <v>6.9580000000000002</v>
      </c>
      <c r="O106" s="990">
        <v>6.9580000000000002</v>
      </c>
      <c r="P106" s="990"/>
      <c r="Q106" s="990"/>
      <c r="R106" s="990"/>
      <c r="S106" s="990"/>
      <c r="T106" s="990"/>
      <c r="U106" s="990"/>
      <c r="V106" s="990"/>
      <c r="W106" s="990"/>
      <c r="X106" s="2843">
        <v>0</v>
      </c>
      <c r="Y106" s="2843">
        <v>6.9580000000000002</v>
      </c>
      <c r="Z106" s="2108">
        <v>6.9580000000000002</v>
      </c>
      <c r="AA106" s="2844"/>
      <c r="AB106" s="2844"/>
      <c r="AC106" s="2108">
        <v>0</v>
      </c>
      <c r="AD106" s="2108"/>
      <c r="AE106" s="2844"/>
      <c r="AF106" s="2844">
        <v>0</v>
      </c>
      <c r="AG106" s="2108">
        <v>0</v>
      </c>
      <c r="AH106" s="990" t="s">
        <v>9970</v>
      </c>
      <c r="AI106" s="990"/>
      <c r="AJ106" s="990">
        <v>0</v>
      </c>
    </row>
    <row r="107" spans="1:36" s="967" customFormat="1" ht="63">
      <c r="A107" s="991">
        <v>1055</v>
      </c>
      <c r="B107" s="986" t="s">
        <v>2496</v>
      </c>
      <c r="C107" s="987" t="s">
        <v>2497</v>
      </c>
      <c r="D107" s="980" t="s">
        <v>45</v>
      </c>
      <c r="E107" s="988" t="s">
        <v>2498</v>
      </c>
      <c r="F107" s="989" t="s">
        <v>30</v>
      </c>
      <c r="G107" s="990">
        <v>89.83</v>
      </c>
      <c r="H107" s="990">
        <v>55.554000000000002</v>
      </c>
      <c r="I107" s="990">
        <v>0.25</v>
      </c>
      <c r="J107" s="990">
        <v>0</v>
      </c>
      <c r="K107" s="990">
        <v>55.804000000000002</v>
      </c>
      <c r="L107" s="990">
        <v>34.025999999999996</v>
      </c>
      <c r="M107" s="990">
        <v>20.550999999999998</v>
      </c>
      <c r="N107" s="990">
        <v>13.475</v>
      </c>
      <c r="O107" s="990">
        <v>34.025999999999996</v>
      </c>
      <c r="P107" s="990"/>
      <c r="Q107" s="990"/>
      <c r="R107" s="990"/>
      <c r="S107" s="990"/>
      <c r="T107" s="990"/>
      <c r="U107" s="990"/>
      <c r="V107" s="990"/>
      <c r="W107" s="990"/>
      <c r="X107" s="2843">
        <v>20.550999999999998</v>
      </c>
      <c r="Y107" s="2843">
        <v>13.475</v>
      </c>
      <c r="Z107" s="2108">
        <v>34.025999999999996</v>
      </c>
      <c r="AA107" s="2844">
        <v>5.0863724999999995</v>
      </c>
      <c r="AB107" s="2844"/>
      <c r="AC107" s="2108">
        <v>5.0863724999999995</v>
      </c>
      <c r="AD107" s="2108">
        <v>5.1377499999999993E-2</v>
      </c>
      <c r="AE107" s="2844"/>
      <c r="AF107" s="2844">
        <v>0</v>
      </c>
      <c r="AG107" s="2108">
        <v>0</v>
      </c>
      <c r="AH107" s="990"/>
      <c r="AI107" s="990" t="s">
        <v>9941</v>
      </c>
      <c r="AJ107" s="990">
        <v>0</v>
      </c>
    </row>
    <row r="108" spans="1:36" s="993" customFormat="1" ht="47.25">
      <c r="A108" s="991">
        <v>1056</v>
      </c>
      <c r="B108" s="1004" t="s">
        <v>2499</v>
      </c>
      <c r="C108" s="1021" t="s">
        <v>2500</v>
      </c>
      <c r="D108" s="980" t="s">
        <v>45</v>
      </c>
      <c r="E108" s="988" t="s">
        <v>2383</v>
      </c>
      <c r="F108" s="989" t="s">
        <v>30</v>
      </c>
      <c r="G108" s="990">
        <v>84.204999999999998</v>
      </c>
      <c r="H108" s="990">
        <v>77.25</v>
      </c>
      <c r="I108" s="990">
        <v>0</v>
      </c>
      <c r="J108" s="990">
        <v>0</v>
      </c>
      <c r="K108" s="990">
        <v>77.25</v>
      </c>
      <c r="L108" s="990">
        <v>6.9549999999999983</v>
      </c>
      <c r="M108" s="990">
        <v>0</v>
      </c>
      <c r="N108" s="990">
        <v>6.9550000000000001</v>
      </c>
      <c r="O108" s="990">
        <v>6.9550000000000001</v>
      </c>
      <c r="P108" s="990"/>
      <c r="Q108" s="990"/>
      <c r="R108" s="990"/>
      <c r="S108" s="990"/>
      <c r="T108" s="990"/>
      <c r="U108" s="990"/>
      <c r="V108" s="990"/>
      <c r="W108" s="990"/>
      <c r="X108" s="2843">
        <v>0</v>
      </c>
      <c r="Y108" s="2843">
        <v>6.9550000000000001</v>
      </c>
      <c r="Z108" s="2108">
        <v>6.9550000000000001</v>
      </c>
      <c r="AA108" s="2844"/>
      <c r="AB108" s="2844"/>
      <c r="AC108" s="2108">
        <v>0</v>
      </c>
      <c r="AD108" s="2108"/>
      <c r="AE108" s="2844"/>
      <c r="AF108" s="2844">
        <v>0</v>
      </c>
      <c r="AG108" s="2108">
        <v>0</v>
      </c>
      <c r="AH108" s="990" t="s">
        <v>9970</v>
      </c>
      <c r="AI108" s="990"/>
      <c r="AJ108" s="990">
        <v>0</v>
      </c>
    </row>
    <row r="109" spans="1:36" s="993" customFormat="1" ht="47.25">
      <c r="A109" s="991">
        <v>1057</v>
      </c>
      <c r="B109" s="1004" t="s">
        <v>2501</v>
      </c>
      <c r="C109" s="1021" t="s">
        <v>2502</v>
      </c>
      <c r="D109" s="980" t="s">
        <v>45</v>
      </c>
      <c r="E109" s="988" t="s">
        <v>2383</v>
      </c>
      <c r="F109" s="989" t="s">
        <v>30</v>
      </c>
      <c r="G109" s="990">
        <v>84.167000000000002</v>
      </c>
      <c r="H109" s="990">
        <v>77.212000000000003</v>
      </c>
      <c r="I109" s="990">
        <v>0</v>
      </c>
      <c r="J109" s="990">
        <v>0</v>
      </c>
      <c r="K109" s="990">
        <v>77.212000000000003</v>
      </c>
      <c r="L109" s="990">
        <v>6.9549999999999983</v>
      </c>
      <c r="M109" s="990">
        <v>0</v>
      </c>
      <c r="N109" s="990">
        <v>6.9550000000000001</v>
      </c>
      <c r="O109" s="990">
        <v>6.9550000000000001</v>
      </c>
      <c r="P109" s="990"/>
      <c r="Q109" s="990"/>
      <c r="R109" s="990"/>
      <c r="S109" s="990"/>
      <c r="T109" s="990"/>
      <c r="U109" s="990"/>
      <c r="V109" s="990"/>
      <c r="W109" s="990"/>
      <c r="X109" s="2843">
        <v>0</v>
      </c>
      <c r="Y109" s="2843">
        <v>6.9550000000000001</v>
      </c>
      <c r="Z109" s="2108">
        <v>6.9550000000000001</v>
      </c>
      <c r="AA109" s="2844"/>
      <c r="AB109" s="2844"/>
      <c r="AC109" s="2108">
        <v>0</v>
      </c>
      <c r="AD109" s="2108"/>
      <c r="AE109" s="2844"/>
      <c r="AF109" s="2844">
        <v>0</v>
      </c>
      <c r="AG109" s="2108">
        <v>0</v>
      </c>
      <c r="AH109" s="990" t="s">
        <v>9970</v>
      </c>
      <c r="AI109" s="990"/>
      <c r="AJ109" s="990">
        <v>0</v>
      </c>
    </row>
    <row r="110" spans="1:36" s="967" customFormat="1" ht="78.75">
      <c r="A110" s="991">
        <v>1058</v>
      </c>
      <c r="B110" s="986" t="s">
        <v>2503</v>
      </c>
      <c r="C110" s="987" t="s">
        <v>2504</v>
      </c>
      <c r="D110" s="980" t="s">
        <v>400</v>
      </c>
      <c r="E110" s="988" t="s">
        <v>2392</v>
      </c>
      <c r="F110" s="989" t="s">
        <v>30</v>
      </c>
      <c r="G110" s="990">
        <v>69.896999999999991</v>
      </c>
      <c r="H110" s="990">
        <v>67.181000000000012</v>
      </c>
      <c r="I110" s="990">
        <v>0</v>
      </c>
      <c r="J110" s="990">
        <v>0</v>
      </c>
      <c r="K110" s="990">
        <v>67.181000000000012</v>
      </c>
      <c r="L110" s="990">
        <v>2.7159999999999798</v>
      </c>
      <c r="M110" s="990">
        <v>0</v>
      </c>
      <c r="N110" s="990">
        <v>2.7160000000000002</v>
      </c>
      <c r="O110" s="990">
        <v>2.7160000000000002</v>
      </c>
      <c r="P110" s="990"/>
      <c r="Q110" s="990"/>
      <c r="R110" s="990"/>
      <c r="S110" s="990"/>
      <c r="T110" s="990"/>
      <c r="U110" s="990"/>
      <c r="V110" s="990"/>
      <c r="W110" s="990"/>
      <c r="X110" s="2843">
        <v>0</v>
      </c>
      <c r="Y110" s="2843">
        <v>2.7160000000000002</v>
      </c>
      <c r="Z110" s="2108">
        <v>2.7160000000000002</v>
      </c>
      <c r="AA110" s="2844"/>
      <c r="AB110" s="2844"/>
      <c r="AC110" s="2108">
        <v>0</v>
      </c>
      <c r="AD110" s="2108"/>
      <c r="AE110" s="2844"/>
      <c r="AF110" s="2844">
        <v>0</v>
      </c>
      <c r="AG110" s="2108">
        <v>0</v>
      </c>
      <c r="AH110" s="990" t="s">
        <v>9970</v>
      </c>
      <c r="AI110" s="990"/>
      <c r="AJ110" s="990">
        <v>0</v>
      </c>
    </row>
    <row r="111" spans="1:36" s="967" customFormat="1" ht="47.25">
      <c r="A111" s="991">
        <v>1059</v>
      </c>
      <c r="B111" s="986" t="s">
        <v>2505</v>
      </c>
      <c r="C111" s="987" t="s">
        <v>2506</v>
      </c>
      <c r="D111" s="980" t="s">
        <v>400</v>
      </c>
      <c r="E111" s="988" t="s">
        <v>2507</v>
      </c>
      <c r="F111" s="989" t="s">
        <v>30</v>
      </c>
      <c r="G111" s="990">
        <v>64.930000000000007</v>
      </c>
      <c r="H111" s="990">
        <v>57.793999999999997</v>
      </c>
      <c r="I111" s="990">
        <v>0</v>
      </c>
      <c r="J111" s="990">
        <v>0</v>
      </c>
      <c r="K111" s="990">
        <v>57.793999999999997</v>
      </c>
      <c r="L111" s="990">
        <v>7.1360000000000099</v>
      </c>
      <c r="M111" s="990">
        <v>0</v>
      </c>
      <c r="N111" s="990">
        <v>7.1360000000000001</v>
      </c>
      <c r="O111" s="990">
        <v>7.1360000000000001</v>
      </c>
      <c r="P111" s="990"/>
      <c r="Q111" s="990"/>
      <c r="R111" s="990"/>
      <c r="S111" s="990"/>
      <c r="T111" s="990"/>
      <c r="U111" s="990"/>
      <c r="V111" s="990"/>
      <c r="W111" s="990"/>
      <c r="X111" s="2843">
        <v>0</v>
      </c>
      <c r="Y111" s="2843">
        <v>7.1360000000000001</v>
      </c>
      <c r="Z111" s="2108">
        <v>7.1360000000000001</v>
      </c>
      <c r="AA111" s="2844"/>
      <c r="AB111" s="2844"/>
      <c r="AC111" s="2108">
        <v>0</v>
      </c>
      <c r="AD111" s="2108"/>
      <c r="AE111" s="2844"/>
      <c r="AF111" s="2844">
        <v>0</v>
      </c>
      <c r="AG111" s="2108">
        <v>0</v>
      </c>
      <c r="AH111" s="990" t="s">
        <v>9970</v>
      </c>
      <c r="AI111" s="990"/>
      <c r="AJ111" s="990">
        <v>0</v>
      </c>
    </row>
    <row r="112" spans="1:36" s="967" customFormat="1" ht="47.25">
      <c r="A112" s="991">
        <v>1060</v>
      </c>
      <c r="B112" s="986" t="s">
        <v>2508</v>
      </c>
      <c r="C112" s="987" t="s">
        <v>2509</v>
      </c>
      <c r="D112" s="980" t="s">
        <v>400</v>
      </c>
      <c r="E112" s="988" t="s">
        <v>2507</v>
      </c>
      <c r="F112" s="989" t="s">
        <v>30</v>
      </c>
      <c r="G112" s="990">
        <v>64.930000000000007</v>
      </c>
      <c r="H112" s="990">
        <v>51.731999999999999</v>
      </c>
      <c r="I112" s="990">
        <v>0</v>
      </c>
      <c r="J112" s="990">
        <v>0</v>
      </c>
      <c r="K112" s="990">
        <v>51.731999999999999</v>
      </c>
      <c r="L112" s="990">
        <v>13.198000000000008</v>
      </c>
      <c r="M112" s="990">
        <v>0</v>
      </c>
      <c r="N112" s="990">
        <v>13.198</v>
      </c>
      <c r="O112" s="990">
        <v>13.198</v>
      </c>
      <c r="P112" s="990"/>
      <c r="Q112" s="990"/>
      <c r="R112" s="990"/>
      <c r="S112" s="990"/>
      <c r="T112" s="990"/>
      <c r="U112" s="990"/>
      <c r="V112" s="990"/>
      <c r="W112" s="990"/>
      <c r="X112" s="2843">
        <v>0</v>
      </c>
      <c r="Y112" s="2843">
        <v>13.198</v>
      </c>
      <c r="Z112" s="2108">
        <v>13.198</v>
      </c>
      <c r="AA112" s="2844"/>
      <c r="AB112" s="2844"/>
      <c r="AC112" s="2108">
        <v>0</v>
      </c>
      <c r="AD112" s="2108"/>
      <c r="AE112" s="2844"/>
      <c r="AF112" s="2844">
        <v>0</v>
      </c>
      <c r="AG112" s="2108">
        <v>0</v>
      </c>
      <c r="AH112" s="990" t="s">
        <v>9970</v>
      </c>
      <c r="AI112" s="990"/>
      <c r="AJ112" s="990">
        <v>0</v>
      </c>
    </row>
    <row r="113" spans="1:36" s="967" customFormat="1" ht="47.25">
      <c r="A113" s="991">
        <v>1061</v>
      </c>
      <c r="B113" s="986" t="s">
        <v>2510</v>
      </c>
      <c r="C113" s="987" t="s">
        <v>2511</v>
      </c>
      <c r="D113" s="980" t="s">
        <v>400</v>
      </c>
      <c r="E113" s="988" t="s">
        <v>2507</v>
      </c>
      <c r="F113" s="989" t="s">
        <v>30</v>
      </c>
      <c r="G113" s="990">
        <v>64.930000000000007</v>
      </c>
      <c r="H113" s="990">
        <v>52.47</v>
      </c>
      <c r="I113" s="990">
        <v>0</v>
      </c>
      <c r="J113" s="990">
        <v>0</v>
      </c>
      <c r="K113" s="990">
        <v>52.47</v>
      </c>
      <c r="L113" s="990">
        <v>12.460000000000008</v>
      </c>
      <c r="M113" s="990">
        <v>0</v>
      </c>
      <c r="N113" s="990">
        <v>12.46</v>
      </c>
      <c r="O113" s="990">
        <v>12.46</v>
      </c>
      <c r="P113" s="990"/>
      <c r="Q113" s="990"/>
      <c r="R113" s="990"/>
      <c r="S113" s="990"/>
      <c r="T113" s="990"/>
      <c r="U113" s="990"/>
      <c r="V113" s="990"/>
      <c r="W113" s="990"/>
      <c r="X113" s="2843">
        <v>0</v>
      </c>
      <c r="Y113" s="2843">
        <v>12.46</v>
      </c>
      <c r="Z113" s="2108">
        <v>12.46</v>
      </c>
      <c r="AA113" s="2844"/>
      <c r="AB113" s="2844"/>
      <c r="AC113" s="2108">
        <v>0</v>
      </c>
      <c r="AD113" s="2108"/>
      <c r="AE113" s="2844"/>
      <c r="AF113" s="2844">
        <v>0</v>
      </c>
      <c r="AG113" s="2108">
        <v>0</v>
      </c>
      <c r="AH113" s="990" t="s">
        <v>9970</v>
      </c>
      <c r="AI113" s="990"/>
      <c r="AJ113" s="990">
        <v>0</v>
      </c>
    </row>
    <row r="114" spans="1:36" s="967" customFormat="1" ht="47.25">
      <c r="A114" s="991">
        <v>1062</v>
      </c>
      <c r="B114" s="986" t="s">
        <v>2512</v>
      </c>
      <c r="C114" s="987" t="s">
        <v>2513</v>
      </c>
      <c r="D114" s="980" t="s">
        <v>400</v>
      </c>
      <c r="E114" s="988" t="s">
        <v>2507</v>
      </c>
      <c r="F114" s="989" t="s">
        <v>30</v>
      </c>
      <c r="G114" s="990">
        <v>64.930000000000007</v>
      </c>
      <c r="H114" s="990">
        <v>54.918999999999997</v>
      </c>
      <c r="I114" s="990">
        <v>0</v>
      </c>
      <c r="J114" s="990">
        <v>0</v>
      </c>
      <c r="K114" s="990">
        <v>54.918999999999997</v>
      </c>
      <c r="L114" s="990">
        <v>10.01100000000001</v>
      </c>
      <c r="M114" s="990">
        <v>0</v>
      </c>
      <c r="N114" s="990">
        <v>10.010999999999999</v>
      </c>
      <c r="O114" s="990">
        <v>10.010999999999999</v>
      </c>
      <c r="P114" s="990"/>
      <c r="Q114" s="990"/>
      <c r="R114" s="990"/>
      <c r="S114" s="990"/>
      <c r="T114" s="990"/>
      <c r="U114" s="990"/>
      <c r="V114" s="990"/>
      <c r="W114" s="990"/>
      <c r="X114" s="2843">
        <v>0</v>
      </c>
      <c r="Y114" s="2843">
        <v>10.010999999999999</v>
      </c>
      <c r="Z114" s="2108">
        <v>10.010999999999999</v>
      </c>
      <c r="AA114" s="2844"/>
      <c r="AB114" s="2844"/>
      <c r="AC114" s="2108">
        <v>0</v>
      </c>
      <c r="AD114" s="2108"/>
      <c r="AE114" s="2844"/>
      <c r="AF114" s="2844">
        <v>0</v>
      </c>
      <c r="AG114" s="2108">
        <v>0</v>
      </c>
      <c r="AH114" s="990" t="s">
        <v>9970</v>
      </c>
      <c r="AI114" s="990"/>
      <c r="AJ114" s="990">
        <v>0</v>
      </c>
    </row>
    <row r="115" spans="1:36" s="967" customFormat="1" ht="47.25">
      <c r="A115" s="991">
        <v>1063</v>
      </c>
      <c r="B115" s="986" t="s">
        <v>2514</v>
      </c>
      <c r="C115" s="987" t="s">
        <v>2515</v>
      </c>
      <c r="D115" s="980" t="s">
        <v>72</v>
      </c>
      <c r="E115" s="988" t="s">
        <v>2493</v>
      </c>
      <c r="F115" s="989" t="s">
        <v>30</v>
      </c>
      <c r="G115" s="990">
        <v>292.137</v>
      </c>
      <c r="H115" s="990">
        <v>250.21299999999999</v>
      </c>
      <c r="I115" s="990">
        <v>0</v>
      </c>
      <c r="J115" s="990">
        <v>0</v>
      </c>
      <c r="K115" s="990">
        <v>250.21299999999999</v>
      </c>
      <c r="L115" s="990">
        <v>41.924000000000007</v>
      </c>
      <c r="M115" s="990">
        <v>6.0000000000000001E-3</v>
      </c>
      <c r="N115" s="990">
        <v>41.917999999999999</v>
      </c>
      <c r="O115" s="990">
        <v>41.923999999999999</v>
      </c>
      <c r="P115" s="990"/>
      <c r="Q115" s="990"/>
      <c r="R115" s="990"/>
      <c r="S115" s="990"/>
      <c r="T115" s="990"/>
      <c r="U115" s="990"/>
      <c r="V115" s="990"/>
      <c r="W115" s="990"/>
      <c r="X115" s="2843">
        <v>6.0000000000000001E-3</v>
      </c>
      <c r="Y115" s="2843">
        <v>41.917999999999999</v>
      </c>
      <c r="Z115" s="2108">
        <v>41.923999999999999</v>
      </c>
      <c r="AA115" s="2844">
        <v>1.485E-3</v>
      </c>
      <c r="AB115" s="2844"/>
      <c r="AC115" s="2108">
        <v>1.485E-3</v>
      </c>
      <c r="AD115" s="3221">
        <v>1.5E-5</v>
      </c>
      <c r="AE115" s="2844"/>
      <c r="AF115" s="2844">
        <v>0</v>
      </c>
      <c r="AG115" s="2108">
        <v>0</v>
      </c>
      <c r="AH115" s="990"/>
      <c r="AI115" s="990" t="s">
        <v>9941</v>
      </c>
      <c r="AJ115" s="990">
        <v>0</v>
      </c>
    </row>
    <row r="116" spans="1:36" s="967" customFormat="1" ht="63">
      <c r="A116" s="991">
        <v>1064</v>
      </c>
      <c r="B116" s="1004" t="s">
        <v>2516</v>
      </c>
      <c r="C116" s="987" t="s">
        <v>2517</v>
      </c>
      <c r="D116" s="980" t="s">
        <v>72</v>
      </c>
      <c r="E116" s="988" t="s">
        <v>2383</v>
      </c>
      <c r="F116" s="989" t="s">
        <v>30</v>
      </c>
      <c r="G116" s="990">
        <v>89.046999999999997</v>
      </c>
      <c r="H116" s="990">
        <v>86.766000000000005</v>
      </c>
      <c r="I116" s="990">
        <v>0</v>
      </c>
      <c r="J116" s="990">
        <v>0</v>
      </c>
      <c r="K116" s="990">
        <v>86.766000000000005</v>
      </c>
      <c r="L116" s="990">
        <v>2.2809999999999917</v>
      </c>
      <c r="M116" s="990">
        <v>0</v>
      </c>
      <c r="N116" s="990">
        <v>2.2810000000000001</v>
      </c>
      <c r="O116" s="990">
        <v>2.2810000000000001</v>
      </c>
      <c r="P116" s="990"/>
      <c r="Q116" s="990"/>
      <c r="R116" s="990"/>
      <c r="S116" s="990"/>
      <c r="T116" s="990"/>
      <c r="U116" s="990"/>
      <c r="V116" s="990"/>
      <c r="W116" s="990"/>
      <c r="X116" s="2843">
        <v>0</v>
      </c>
      <c r="Y116" s="2843">
        <v>2.2810000000000001</v>
      </c>
      <c r="Z116" s="2108">
        <v>2.2810000000000001</v>
      </c>
      <c r="AA116" s="2844"/>
      <c r="AB116" s="2844"/>
      <c r="AC116" s="2108">
        <v>0</v>
      </c>
      <c r="AD116" s="2108"/>
      <c r="AE116" s="2844"/>
      <c r="AF116" s="2844">
        <v>0</v>
      </c>
      <c r="AG116" s="2108">
        <v>0</v>
      </c>
      <c r="AH116" s="990" t="s">
        <v>9970</v>
      </c>
      <c r="AI116" s="990"/>
      <c r="AJ116" s="990">
        <v>0</v>
      </c>
    </row>
    <row r="117" spans="1:36" s="967" customFormat="1" ht="63">
      <c r="A117" s="991">
        <v>1065</v>
      </c>
      <c r="B117" s="1004" t="s">
        <v>2518</v>
      </c>
      <c r="C117" s="987" t="s">
        <v>2519</v>
      </c>
      <c r="D117" s="980" t="s">
        <v>72</v>
      </c>
      <c r="E117" s="988" t="s">
        <v>2383</v>
      </c>
      <c r="F117" s="989" t="s">
        <v>30</v>
      </c>
      <c r="G117" s="990">
        <v>89.486999999999995</v>
      </c>
      <c r="H117" s="990">
        <v>89.238</v>
      </c>
      <c r="I117" s="990">
        <v>0</v>
      </c>
      <c r="J117" s="990">
        <v>0</v>
      </c>
      <c r="K117" s="990">
        <v>89.238</v>
      </c>
      <c r="L117" s="990">
        <v>0.24899999999999523</v>
      </c>
      <c r="M117" s="990">
        <v>0</v>
      </c>
      <c r="N117" s="990">
        <v>0.249</v>
      </c>
      <c r="O117" s="990">
        <v>0.249</v>
      </c>
      <c r="P117" s="990"/>
      <c r="Q117" s="990"/>
      <c r="R117" s="990"/>
      <c r="S117" s="990"/>
      <c r="T117" s="990"/>
      <c r="U117" s="990"/>
      <c r="V117" s="990"/>
      <c r="W117" s="990"/>
      <c r="X117" s="2843">
        <v>0</v>
      </c>
      <c r="Y117" s="2843">
        <v>0.249</v>
      </c>
      <c r="Z117" s="2108">
        <v>0.249</v>
      </c>
      <c r="AA117" s="2844"/>
      <c r="AB117" s="2844"/>
      <c r="AC117" s="2108">
        <v>0</v>
      </c>
      <c r="AD117" s="2108"/>
      <c r="AE117" s="2844"/>
      <c r="AF117" s="2844">
        <v>0</v>
      </c>
      <c r="AG117" s="2108">
        <v>0</v>
      </c>
      <c r="AH117" s="990" t="s">
        <v>9970</v>
      </c>
      <c r="AI117" s="990"/>
      <c r="AJ117" s="990">
        <v>0</v>
      </c>
    </row>
    <row r="118" spans="1:36" s="993" customFormat="1" ht="47.25">
      <c r="A118" s="991">
        <v>1066</v>
      </c>
      <c r="B118" s="1004" t="s">
        <v>2520</v>
      </c>
      <c r="C118" s="987" t="s">
        <v>2521</v>
      </c>
      <c r="D118" s="980" t="s">
        <v>72</v>
      </c>
      <c r="E118" s="988" t="s">
        <v>2383</v>
      </c>
      <c r="F118" s="989" t="s">
        <v>30</v>
      </c>
      <c r="G118" s="990">
        <v>86.766999999999996</v>
      </c>
      <c r="H118" s="990">
        <v>86.673000000000002</v>
      </c>
      <c r="I118" s="990">
        <v>0</v>
      </c>
      <c r="J118" s="990">
        <v>0</v>
      </c>
      <c r="K118" s="990">
        <v>86.673000000000002</v>
      </c>
      <c r="L118" s="990">
        <v>9.3999999999994088E-2</v>
      </c>
      <c r="M118" s="990">
        <v>0</v>
      </c>
      <c r="N118" s="990">
        <v>9.4E-2</v>
      </c>
      <c r="O118" s="990">
        <v>9.4E-2</v>
      </c>
      <c r="P118" s="990"/>
      <c r="Q118" s="990"/>
      <c r="R118" s="990"/>
      <c r="S118" s="990"/>
      <c r="T118" s="990"/>
      <c r="U118" s="990"/>
      <c r="V118" s="990"/>
      <c r="W118" s="990"/>
      <c r="X118" s="2843">
        <v>0</v>
      </c>
      <c r="Y118" s="2843">
        <v>9.4E-2</v>
      </c>
      <c r="Z118" s="2108">
        <v>9.4E-2</v>
      </c>
      <c r="AA118" s="2844"/>
      <c r="AB118" s="2844"/>
      <c r="AC118" s="2108">
        <v>0</v>
      </c>
      <c r="AD118" s="2108"/>
      <c r="AE118" s="2844"/>
      <c r="AF118" s="2844">
        <v>0</v>
      </c>
      <c r="AG118" s="2108">
        <v>0</v>
      </c>
      <c r="AH118" s="990" t="s">
        <v>9969</v>
      </c>
      <c r="AI118" s="990"/>
      <c r="AJ118" s="990">
        <v>0</v>
      </c>
    </row>
    <row r="119" spans="1:36" s="993" customFormat="1" ht="47.25">
      <c r="A119" s="991">
        <v>1067</v>
      </c>
      <c r="B119" s="1004" t="s">
        <v>2522</v>
      </c>
      <c r="C119" s="987" t="s">
        <v>2523</v>
      </c>
      <c r="D119" s="980" t="s">
        <v>72</v>
      </c>
      <c r="E119" s="988" t="s">
        <v>2383</v>
      </c>
      <c r="F119" s="989" t="s">
        <v>30</v>
      </c>
      <c r="G119" s="990">
        <v>88.686999999999998</v>
      </c>
      <c r="H119" s="990">
        <v>86.477000000000004</v>
      </c>
      <c r="I119" s="990">
        <v>0</v>
      </c>
      <c r="J119" s="990">
        <v>0</v>
      </c>
      <c r="K119" s="990">
        <v>86.477000000000004</v>
      </c>
      <c r="L119" s="990">
        <v>2.2099999999999937</v>
      </c>
      <c r="M119" s="990">
        <v>0</v>
      </c>
      <c r="N119" s="990">
        <v>2.21</v>
      </c>
      <c r="O119" s="990">
        <v>2.21</v>
      </c>
      <c r="P119" s="990"/>
      <c r="Q119" s="990"/>
      <c r="R119" s="990"/>
      <c r="S119" s="990"/>
      <c r="T119" s="990"/>
      <c r="U119" s="990"/>
      <c r="V119" s="990"/>
      <c r="W119" s="990"/>
      <c r="X119" s="2843">
        <v>0</v>
      </c>
      <c r="Y119" s="2843">
        <v>2.21</v>
      </c>
      <c r="Z119" s="2108">
        <v>2.21</v>
      </c>
      <c r="AA119" s="2844"/>
      <c r="AB119" s="2844"/>
      <c r="AC119" s="2108">
        <v>0</v>
      </c>
      <c r="AD119" s="2108"/>
      <c r="AE119" s="2844"/>
      <c r="AF119" s="2844">
        <v>0</v>
      </c>
      <c r="AG119" s="2108">
        <v>0</v>
      </c>
      <c r="AH119" s="990" t="s">
        <v>9970</v>
      </c>
      <c r="AI119" s="990"/>
      <c r="AJ119" s="990">
        <v>0</v>
      </c>
    </row>
    <row r="120" spans="1:36" s="993" customFormat="1" ht="267.75">
      <c r="A120" s="991">
        <v>1068</v>
      </c>
      <c r="B120" s="986" t="s">
        <v>2524</v>
      </c>
      <c r="C120" s="987" t="s">
        <v>2525</v>
      </c>
      <c r="D120" s="980" t="s">
        <v>400</v>
      </c>
      <c r="E120" s="988" t="s">
        <v>2526</v>
      </c>
      <c r="F120" s="989" t="s">
        <v>30</v>
      </c>
      <c r="G120" s="990">
        <v>107.596</v>
      </c>
      <c r="H120" s="990">
        <v>101.196</v>
      </c>
      <c r="I120" s="990">
        <v>0</v>
      </c>
      <c r="J120" s="990">
        <v>0</v>
      </c>
      <c r="K120" s="990">
        <v>101.196</v>
      </c>
      <c r="L120" s="990">
        <v>6.4000000000000057</v>
      </c>
      <c r="M120" s="990">
        <v>0</v>
      </c>
      <c r="N120" s="990">
        <v>6.4</v>
      </c>
      <c r="O120" s="990">
        <v>6.4</v>
      </c>
      <c r="P120" s="990"/>
      <c r="Q120" s="990"/>
      <c r="R120" s="990"/>
      <c r="S120" s="990"/>
      <c r="T120" s="990"/>
      <c r="U120" s="990"/>
      <c r="V120" s="990"/>
      <c r="W120" s="990"/>
      <c r="X120" s="2843">
        <v>0</v>
      </c>
      <c r="Y120" s="2843">
        <v>6.4</v>
      </c>
      <c r="Z120" s="2108">
        <v>6.4</v>
      </c>
      <c r="AA120" s="2844"/>
      <c r="AB120" s="2844"/>
      <c r="AC120" s="2108">
        <v>0</v>
      </c>
      <c r="AD120" s="2108"/>
      <c r="AE120" s="2844"/>
      <c r="AF120" s="2844">
        <v>0</v>
      </c>
      <c r="AG120" s="2108">
        <v>0</v>
      </c>
      <c r="AH120" s="990" t="s">
        <v>9970</v>
      </c>
      <c r="AI120" s="990"/>
      <c r="AJ120" s="990">
        <v>0</v>
      </c>
    </row>
    <row r="121" spans="1:36" s="993" customFormat="1" ht="47.25">
      <c r="A121" s="991">
        <v>1069</v>
      </c>
      <c r="B121" s="1004" t="s">
        <v>2527</v>
      </c>
      <c r="C121" s="987" t="s">
        <v>2528</v>
      </c>
      <c r="D121" s="980" t="s">
        <v>72</v>
      </c>
      <c r="E121" s="988" t="s">
        <v>2383</v>
      </c>
      <c r="F121" s="989" t="s">
        <v>30</v>
      </c>
      <c r="G121" s="990">
        <v>87.85</v>
      </c>
      <c r="H121" s="990">
        <v>87.477000000000004</v>
      </c>
      <c r="I121" s="990">
        <v>0</v>
      </c>
      <c r="J121" s="990">
        <v>0</v>
      </c>
      <c r="K121" s="990">
        <v>87.477000000000004</v>
      </c>
      <c r="L121" s="990">
        <v>0.37299999999999045</v>
      </c>
      <c r="M121" s="990">
        <v>0</v>
      </c>
      <c r="N121" s="990">
        <v>0.373</v>
      </c>
      <c r="O121" s="990">
        <v>0.373</v>
      </c>
      <c r="P121" s="990"/>
      <c r="Q121" s="990"/>
      <c r="R121" s="990"/>
      <c r="S121" s="990"/>
      <c r="T121" s="990"/>
      <c r="U121" s="990"/>
      <c r="V121" s="990"/>
      <c r="W121" s="990"/>
      <c r="X121" s="2843">
        <v>0</v>
      </c>
      <c r="Y121" s="2843">
        <v>0.373</v>
      </c>
      <c r="Z121" s="2108">
        <v>0.373</v>
      </c>
      <c r="AA121" s="2844"/>
      <c r="AB121" s="2844"/>
      <c r="AC121" s="2108">
        <v>0</v>
      </c>
      <c r="AD121" s="2108"/>
      <c r="AE121" s="2844"/>
      <c r="AF121" s="2844">
        <v>0</v>
      </c>
      <c r="AG121" s="2108">
        <v>0</v>
      </c>
      <c r="AH121" s="990" t="s">
        <v>9970</v>
      </c>
      <c r="AI121" s="990"/>
      <c r="AJ121" s="990">
        <v>0</v>
      </c>
    </row>
    <row r="122" spans="1:36" s="993" customFormat="1" ht="47.25">
      <c r="A122" s="991">
        <v>1070</v>
      </c>
      <c r="B122" s="1004" t="s">
        <v>2529</v>
      </c>
      <c r="C122" s="987" t="s">
        <v>2530</v>
      </c>
      <c r="D122" s="980" t="s">
        <v>72</v>
      </c>
      <c r="E122" s="988" t="s">
        <v>2383</v>
      </c>
      <c r="F122" s="989" t="s">
        <v>30</v>
      </c>
      <c r="G122" s="990">
        <v>87.14</v>
      </c>
      <c r="H122" s="990">
        <v>84.465000000000003</v>
      </c>
      <c r="I122" s="990">
        <v>0</v>
      </c>
      <c r="J122" s="990">
        <v>0</v>
      </c>
      <c r="K122" s="990">
        <v>84.465000000000003</v>
      </c>
      <c r="L122" s="990">
        <v>2.6749999999999972</v>
      </c>
      <c r="M122" s="990">
        <v>0</v>
      </c>
      <c r="N122" s="990">
        <v>2.6749999999999998</v>
      </c>
      <c r="O122" s="990">
        <v>2.6749999999999998</v>
      </c>
      <c r="P122" s="990"/>
      <c r="Q122" s="990"/>
      <c r="R122" s="990"/>
      <c r="S122" s="990"/>
      <c r="T122" s="990"/>
      <c r="U122" s="990"/>
      <c r="V122" s="990"/>
      <c r="W122" s="990"/>
      <c r="X122" s="2843">
        <v>0</v>
      </c>
      <c r="Y122" s="2843">
        <v>2.6749999999999998</v>
      </c>
      <c r="Z122" s="2108">
        <v>2.6749999999999998</v>
      </c>
      <c r="AA122" s="2844"/>
      <c r="AB122" s="2844"/>
      <c r="AC122" s="2108">
        <v>0</v>
      </c>
      <c r="AD122" s="2108"/>
      <c r="AE122" s="2844"/>
      <c r="AF122" s="2844">
        <v>0</v>
      </c>
      <c r="AG122" s="2108">
        <v>0</v>
      </c>
      <c r="AH122" s="990" t="s">
        <v>9970</v>
      </c>
      <c r="AI122" s="990"/>
      <c r="AJ122" s="990">
        <v>0</v>
      </c>
    </row>
    <row r="123" spans="1:36" s="993" customFormat="1" ht="63">
      <c r="A123" s="991">
        <v>1071</v>
      </c>
      <c r="B123" s="1004" t="s">
        <v>2531</v>
      </c>
      <c r="C123" s="987" t="s">
        <v>2532</v>
      </c>
      <c r="D123" s="980" t="s">
        <v>72</v>
      </c>
      <c r="E123" s="988" t="s">
        <v>2383</v>
      </c>
      <c r="F123" s="989" t="s">
        <v>30</v>
      </c>
      <c r="G123" s="990">
        <v>88.596999999999994</v>
      </c>
      <c r="H123" s="990">
        <v>85.474000000000004</v>
      </c>
      <c r="I123" s="990">
        <v>0</v>
      </c>
      <c r="J123" s="990">
        <v>0</v>
      </c>
      <c r="K123" s="990">
        <v>85.474000000000004</v>
      </c>
      <c r="L123" s="990">
        <v>3.1229999999999905</v>
      </c>
      <c r="M123" s="990">
        <v>0</v>
      </c>
      <c r="N123" s="990">
        <v>3.1230000000000002</v>
      </c>
      <c r="O123" s="990">
        <v>3.1230000000000002</v>
      </c>
      <c r="P123" s="990"/>
      <c r="Q123" s="990"/>
      <c r="R123" s="990"/>
      <c r="S123" s="990"/>
      <c r="T123" s="990"/>
      <c r="U123" s="990"/>
      <c r="V123" s="990"/>
      <c r="W123" s="990"/>
      <c r="X123" s="2843">
        <v>0</v>
      </c>
      <c r="Y123" s="2843">
        <v>3.1230000000000002</v>
      </c>
      <c r="Z123" s="2108">
        <v>3.1230000000000002</v>
      </c>
      <c r="AA123" s="2844"/>
      <c r="AB123" s="2844"/>
      <c r="AC123" s="2108">
        <v>0</v>
      </c>
      <c r="AD123" s="2108"/>
      <c r="AE123" s="2844"/>
      <c r="AF123" s="2844">
        <v>0</v>
      </c>
      <c r="AG123" s="2108">
        <v>0</v>
      </c>
      <c r="AH123" s="990" t="s">
        <v>9970</v>
      </c>
      <c r="AI123" s="990"/>
      <c r="AJ123" s="990">
        <v>0</v>
      </c>
    </row>
    <row r="124" spans="1:36" s="993" customFormat="1" ht="63">
      <c r="A124" s="991">
        <v>1072</v>
      </c>
      <c r="B124" s="986" t="s">
        <v>2533</v>
      </c>
      <c r="C124" s="987" t="s">
        <v>2534</v>
      </c>
      <c r="D124" s="980" t="s">
        <v>389</v>
      </c>
      <c r="E124" s="988" t="s">
        <v>2535</v>
      </c>
      <c r="F124" s="989" t="s">
        <v>30</v>
      </c>
      <c r="G124" s="990">
        <v>90.907000000000011</v>
      </c>
      <c r="H124" s="990">
        <v>63.444000000000003</v>
      </c>
      <c r="I124" s="990">
        <v>16.241</v>
      </c>
      <c r="J124" s="990">
        <v>0</v>
      </c>
      <c r="K124" s="990">
        <v>79.685000000000002</v>
      </c>
      <c r="L124" s="990">
        <v>11.222000000000008</v>
      </c>
      <c r="M124" s="990">
        <v>0.75</v>
      </c>
      <c r="N124" s="990">
        <v>10.472</v>
      </c>
      <c r="O124" s="990">
        <v>11.222</v>
      </c>
      <c r="P124" s="990"/>
      <c r="Q124" s="990"/>
      <c r="R124" s="990"/>
      <c r="S124" s="990"/>
      <c r="T124" s="990"/>
      <c r="U124" s="990"/>
      <c r="V124" s="990"/>
      <c r="W124" s="990"/>
      <c r="X124" s="2843">
        <v>0.75</v>
      </c>
      <c r="Y124" s="2843">
        <v>10.472</v>
      </c>
      <c r="Z124" s="2108">
        <v>11.222</v>
      </c>
      <c r="AA124" s="2844">
        <v>0.74262500000000009</v>
      </c>
      <c r="AB124" s="2844"/>
      <c r="AC124" s="2108">
        <v>0.74262500000000009</v>
      </c>
      <c r="AD124" s="2108">
        <v>7.4749999999999999E-3</v>
      </c>
      <c r="AE124" s="2844"/>
      <c r="AF124" s="2844">
        <v>0</v>
      </c>
      <c r="AG124" s="2108">
        <v>0</v>
      </c>
      <c r="AH124" s="990"/>
      <c r="AI124" s="990" t="s">
        <v>10033</v>
      </c>
      <c r="AJ124" s="990">
        <v>0</v>
      </c>
    </row>
    <row r="125" spans="1:36" s="993" customFormat="1" ht="47.25">
      <c r="A125" s="991">
        <v>1073</v>
      </c>
      <c r="B125" s="986" t="s">
        <v>2536</v>
      </c>
      <c r="C125" s="987" t="s">
        <v>2537</v>
      </c>
      <c r="D125" s="980" t="s">
        <v>389</v>
      </c>
      <c r="E125" s="988" t="s">
        <v>2395</v>
      </c>
      <c r="F125" s="989" t="s">
        <v>30</v>
      </c>
      <c r="G125" s="990">
        <v>49.463999999999999</v>
      </c>
      <c r="H125" s="990">
        <v>50.531000000000006</v>
      </c>
      <c r="I125" s="990">
        <v>0</v>
      </c>
      <c r="J125" s="990">
        <v>0</v>
      </c>
      <c r="K125" s="990">
        <v>50.531000000000006</v>
      </c>
      <c r="L125" s="990">
        <v>-1.0670000000000073</v>
      </c>
      <c r="M125" s="990">
        <v>1E-3</v>
      </c>
      <c r="N125" s="990">
        <v>0</v>
      </c>
      <c r="O125" s="990">
        <v>1E-3</v>
      </c>
      <c r="P125" s="990"/>
      <c r="Q125" s="990"/>
      <c r="R125" s="990"/>
      <c r="S125" s="990"/>
      <c r="T125" s="990"/>
      <c r="U125" s="990"/>
      <c r="V125" s="990"/>
      <c r="W125" s="990"/>
      <c r="X125" s="2843">
        <v>1E-3</v>
      </c>
      <c r="Y125" s="2843">
        <v>0</v>
      </c>
      <c r="Z125" s="2108">
        <v>1E-3</v>
      </c>
      <c r="AA125" s="2844"/>
      <c r="AB125" s="2844"/>
      <c r="AC125" s="2108">
        <v>0</v>
      </c>
      <c r="AD125" s="2108"/>
      <c r="AE125" s="2844"/>
      <c r="AF125" s="2844">
        <v>0</v>
      </c>
      <c r="AG125" s="2108">
        <v>0</v>
      </c>
      <c r="AH125" s="990" t="s">
        <v>9969</v>
      </c>
      <c r="AI125" s="990"/>
      <c r="AJ125" s="990">
        <v>0</v>
      </c>
    </row>
    <row r="126" spans="1:36" s="967" customFormat="1" ht="47.25">
      <c r="A126" s="991">
        <v>1074</v>
      </c>
      <c r="B126" s="1004" t="s">
        <v>2538</v>
      </c>
      <c r="C126" s="987" t="s">
        <v>2539</v>
      </c>
      <c r="D126" s="980" t="s">
        <v>389</v>
      </c>
      <c r="E126" s="988" t="s">
        <v>2383</v>
      </c>
      <c r="F126" s="989" t="s">
        <v>30</v>
      </c>
      <c r="G126" s="990">
        <v>63.167000000000002</v>
      </c>
      <c r="H126" s="990">
        <v>63.167000000000002</v>
      </c>
      <c r="I126" s="990">
        <v>0</v>
      </c>
      <c r="J126" s="990">
        <v>0</v>
      </c>
      <c r="K126" s="990">
        <v>63.167000000000002</v>
      </c>
      <c r="L126" s="990">
        <v>0</v>
      </c>
      <c r="M126" s="990">
        <v>1E-3</v>
      </c>
      <c r="N126" s="990">
        <v>0</v>
      </c>
      <c r="O126" s="990">
        <v>1E-3</v>
      </c>
      <c r="P126" s="990"/>
      <c r="Q126" s="990"/>
      <c r="R126" s="990"/>
      <c r="S126" s="990"/>
      <c r="T126" s="990"/>
      <c r="U126" s="990"/>
      <c r="V126" s="990"/>
      <c r="W126" s="990"/>
      <c r="X126" s="2843">
        <v>1E-3</v>
      </c>
      <c r="Y126" s="2843">
        <v>0</v>
      </c>
      <c r="Z126" s="2108">
        <v>1E-3</v>
      </c>
      <c r="AA126" s="2844"/>
      <c r="AB126" s="2844"/>
      <c r="AC126" s="2108">
        <v>0</v>
      </c>
      <c r="AD126" s="2108"/>
      <c r="AE126" s="2844"/>
      <c r="AF126" s="2844">
        <v>0</v>
      </c>
      <c r="AG126" s="2108">
        <v>0</v>
      </c>
      <c r="AH126" s="990" t="s">
        <v>9969</v>
      </c>
      <c r="AI126" s="990"/>
      <c r="AJ126" s="990">
        <v>0</v>
      </c>
    </row>
    <row r="127" spans="1:36" s="967" customFormat="1" ht="47.25">
      <c r="A127" s="991">
        <v>1075</v>
      </c>
      <c r="B127" s="1004" t="s">
        <v>2540</v>
      </c>
      <c r="C127" s="987" t="s">
        <v>2541</v>
      </c>
      <c r="D127" s="980" t="s">
        <v>389</v>
      </c>
      <c r="E127" s="988" t="s">
        <v>2383</v>
      </c>
      <c r="F127" s="989" t="s">
        <v>30</v>
      </c>
      <c r="G127" s="990">
        <v>63.167000000000002</v>
      </c>
      <c r="H127" s="990">
        <v>63.167000000000002</v>
      </c>
      <c r="I127" s="990">
        <v>0</v>
      </c>
      <c r="J127" s="990">
        <v>0</v>
      </c>
      <c r="K127" s="990">
        <v>63.167000000000002</v>
      </c>
      <c r="L127" s="990">
        <v>0</v>
      </c>
      <c r="M127" s="990">
        <v>1E-3</v>
      </c>
      <c r="N127" s="990">
        <v>0</v>
      </c>
      <c r="O127" s="990">
        <v>1E-3</v>
      </c>
      <c r="P127" s="990"/>
      <c r="Q127" s="990"/>
      <c r="R127" s="990"/>
      <c r="S127" s="990"/>
      <c r="T127" s="990"/>
      <c r="U127" s="990"/>
      <c r="V127" s="990"/>
      <c r="W127" s="990"/>
      <c r="X127" s="2843">
        <v>1E-3</v>
      </c>
      <c r="Y127" s="2843">
        <v>0</v>
      </c>
      <c r="Z127" s="2108">
        <v>1E-3</v>
      </c>
      <c r="AA127" s="2844"/>
      <c r="AB127" s="2844"/>
      <c r="AC127" s="2108">
        <v>0</v>
      </c>
      <c r="AD127" s="2108"/>
      <c r="AE127" s="2844"/>
      <c r="AF127" s="2844">
        <v>0</v>
      </c>
      <c r="AG127" s="2108">
        <v>0</v>
      </c>
      <c r="AH127" s="990" t="s">
        <v>9969</v>
      </c>
      <c r="AI127" s="990"/>
      <c r="AJ127" s="990">
        <v>0</v>
      </c>
    </row>
    <row r="128" spans="1:36" s="967" customFormat="1" ht="47.25">
      <c r="A128" s="991">
        <v>1076</v>
      </c>
      <c r="B128" s="986" t="s">
        <v>2542</v>
      </c>
      <c r="C128" s="987" t="s">
        <v>2543</v>
      </c>
      <c r="D128" s="980" t="s">
        <v>66</v>
      </c>
      <c r="E128" s="988" t="s">
        <v>2526</v>
      </c>
      <c r="F128" s="989" t="s">
        <v>30</v>
      </c>
      <c r="G128" s="990">
        <v>61.947000000000003</v>
      </c>
      <c r="H128" s="990">
        <v>27.965</v>
      </c>
      <c r="I128" s="990">
        <v>8.25</v>
      </c>
      <c r="J128" s="990">
        <v>0</v>
      </c>
      <c r="K128" s="990">
        <v>36.215000000000003</v>
      </c>
      <c r="L128" s="990">
        <v>25.731999999999999</v>
      </c>
      <c r="M128" s="990">
        <v>5.774</v>
      </c>
      <c r="N128" s="990">
        <v>19.957999999999998</v>
      </c>
      <c r="O128" s="990">
        <v>25.731999999999999</v>
      </c>
      <c r="P128" s="990"/>
      <c r="Q128" s="990"/>
      <c r="R128" s="990"/>
      <c r="S128" s="990"/>
      <c r="T128" s="990"/>
      <c r="U128" s="990"/>
      <c r="V128" s="990"/>
      <c r="W128" s="990"/>
      <c r="X128" s="2843">
        <v>5.774</v>
      </c>
      <c r="Y128" s="2843">
        <v>19.957999999999998</v>
      </c>
      <c r="Z128" s="2108">
        <v>25.731999999999999</v>
      </c>
      <c r="AA128" s="2844">
        <v>1.429065</v>
      </c>
      <c r="AB128" s="2844"/>
      <c r="AC128" s="2108">
        <v>1.429065</v>
      </c>
      <c r="AD128" s="2108">
        <v>1.4435E-2</v>
      </c>
      <c r="AE128" s="2844"/>
      <c r="AF128" s="2844">
        <v>0</v>
      </c>
      <c r="AG128" s="2108">
        <v>0</v>
      </c>
      <c r="AH128" s="990"/>
      <c r="AI128" s="990" t="s">
        <v>9941</v>
      </c>
      <c r="AJ128" s="990">
        <v>0</v>
      </c>
    </row>
    <row r="129" spans="1:36" s="967" customFormat="1" ht="47.25">
      <c r="A129" s="991">
        <v>1077</v>
      </c>
      <c r="B129" s="986" t="s">
        <v>2544</v>
      </c>
      <c r="C129" s="987" t="s">
        <v>2545</v>
      </c>
      <c r="D129" s="980" t="s">
        <v>66</v>
      </c>
      <c r="E129" s="988" t="s">
        <v>2526</v>
      </c>
      <c r="F129" s="989" t="s">
        <v>30</v>
      </c>
      <c r="G129" s="990">
        <v>61.947000000000003</v>
      </c>
      <c r="H129" s="990">
        <v>29.891999999999999</v>
      </c>
      <c r="I129" s="990">
        <v>4.49</v>
      </c>
      <c r="J129" s="990">
        <v>0</v>
      </c>
      <c r="K129" s="990">
        <v>34.381999999999998</v>
      </c>
      <c r="L129" s="990">
        <v>27.565000000000005</v>
      </c>
      <c r="M129" s="990">
        <v>7.6070000000000002</v>
      </c>
      <c r="N129" s="990">
        <v>19.957999999999998</v>
      </c>
      <c r="O129" s="990">
        <v>27.564999999999998</v>
      </c>
      <c r="P129" s="990"/>
      <c r="Q129" s="990"/>
      <c r="R129" s="990"/>
      <c r="S129" s="990"/>
      <c r="T129" s="990"/>
      <c r="U129" s="990"/>
      <c r="V129" s="990"/>
      <c r="W129" s="990"/>
      <c r="X129" s="2843">
        <v>7.6070000000000002</v>
      </c>
      <c r="Y129" s="2843">
        <v>19.957999999999998</v>
      </c>
      <c r="Z129" s="2108">
        <v>27.564999999999998</v>
      </c>
      <c r="AA129" s="2844">
        <v>0</v>
      </c>
      <c r="AB129" s="2844"/>
      <c r="AC129" s="2108">
        <v>0</v>
      </c>
      <c r="AD129" s="2108">
        <v>0</v>
      </c>
      <c r="AE129" s="2844"/>
      <c r="AF129" s="2844">
        <v>0</v>
      </c>
      <c r="AG129" s="2108">
        <v>0</v>
      </c>
      <c r="AH129" s="990" t="s">
        <v>9944</v>
      </c>
      <c r="AI129" s="990"/>
      <c r="AJ129" s="990">
        <v>0</v>
      </c>
    </row>
    <row r="130" spans="1:36" s="967" customFormat="1" ht="53.25" customHeight="1">
      <c r="A130" s="991">
        <v>1078</v>
      </c>
      <c r="B130" s="986" t="s">
        <v>2546</v>
      </c>
      <c r="C130" s="987" t="s">
        <v>2547</v>
      </c>
      <c r="D130" s="980" t="s">
        <v>66</v>
      </c>
      <c r="E130" s="988" t="s">
        <v>2548</v>
      </c>
      <c r="F130" s="989" t="s">
        <v>30</v>
      </c>
      <c r="G130" s="990">
        <v>61.947000000000003</v>
      </c>
      <c r="H130" s="990">
        <v>29.881999999999998</v>
      </c>
      <c r="I130" s="990">
        <v>12.097</v>
      </c>
      <c r="J130" s="990">
        <v>0</v>
      </c>
      <c r="K130" s="990">
        <v>41.978999999999999</v>
      </c>
      <c r="L130" s="990">
        <v>19.968000000000004</v>
      </c>
      <c r="M130" s="990">
        <v>0.01</v>
      </c>
      <c r="N130" s="990">
        <v>19.957999999999998</v>
      </c>
      <c r="O130" s="990">
        <v>19.968</v>
      </c>
      <c r="P130" s="990"/>
      <c r="Q130" s="990"/>
      <c r="R130" s="990"/>
      <c r="S130" s="990"/>
      <c r="T130" s="990"/>
      <c r="U130" s="990"/>
      <c r="V130" s="990"/>
      <c r="W130" s="990"/>
      <c r="X130" s="2843">
        <v>0.01</v>
      </c>
      <c r="Y130" s="2843">
        <v>19.957999999999998</v>
      </c>
      <c r="Z130" s="2108">
        <v>19.968</v>
      </c>
      <c r="AA130" s="2844">
        <v>2.4750000000000002E-3</v>
      </c>
      <c r="AB130" s="2844"/>
      <c r="AC130" s="2108">
        <v>2.4750000000000002E-3</v>
      </c>
      <c r="AD130" s="3221">
        <v>2.5000000000000001E-5</v>
      </c>
      <c r="AE130" s="2844"/>
      <c r="AF130" s="2844">
        <v>0</v>
      </c>
      <c r="AG130" s="2108">
        <v>0</v>
      </c>
      <c r="AH130" s="990" t="s">
        <v>9944</v>
      </c>
      <c r="AI130" s="990" t="s">
        <v>9941</v>
      </c>
      <c r="AJ130" s="990">
        <v>0</v>
      </c>
    </row>
    <row r="131" spans="1:36" s="967" customFormat="1" ht="47.25">
      <c r="A131" s="991">
        <v>1079</v>
      </c>
      <c r="B131" s="986" t="s">
        <v>2549</v>
      </c>
      <c r="C131" s="987" t="s">
        <v>2550</v>
      </c>
      <c r="D131" s="980" t="s">
        <v>561</v>
      </c>
      <c r="E131" s="988" t="s">
        <v>2507</v>
      </c>
      <c r="F131" s="989" t="s">
        <v>30</v>
      </c>
      <c r="G131" s="990">
        <v>13.495000000000001</v>
      </c>
      <c r="H131" s="990">
        <v>9.8539999999999992</v>
      </c>
      <c r="I131" s="990">
        <v>0</v>
      </c>
      <c r="J131" s="990">
        <v>0</v>
      </c>
      <c r="K131" s="990">
        <v>9.8539999999999992</v>
      </c>
      <c r="L131" s="990">
        <v>3.6410000000000018</v>
      </c>
      <c r="M131" s="990">
        <v>0.82499999999999996</v>
      </c>
      <c r="N131" s="990">
        <v>2.8159999999999998</v>
      </c>
      <c r="O131" s="990">
        <v>3.641</v>
      </c>
      <c r="P131" s="990"/>
      <c r="Q131" s="990"/>
      <c r="R131" s="990"/>
      <c r="S131" s="990"/>
      <c r="T131" s="990"/>
      <c r="U131" s="990"/>
      <c r="V131" s="990"/>
      <c r="W131" s="990"/>
      <c r="X131" s="2843">
        <v>0.82499999999999996</v>
      </c>
      <c r="Y131" s="2843">
        <v>2.8159999999999998</v>
      </c>
      <c r="Z131" s="2108">
        <v>3.641</v>
      </c>
      <c r="AA131" s="2844">
        <v>0.20418749999999999</v>
      </c>
      <c r="AB131" s="2844"/>
      <c r="AC131" s="2108">
        <v>0.20418749999999999</v>
      </c>
      <c r="AD131" s="2108">
        <v>2.0625000000000001E-3</v>
      </c>
      <c r="AE131" s="2844"/>
      <c r="AF131" s="2844">
        <v>0</v>
      </c>
      <c r="AG131" s="2108">
        <v>0</v>
      </c>
      <c r="AH131" s="990" t="s">
        <v>9944</v>
      </c>
      <c r="AI131" s="990" t="s">
        <v>9941</v>
      </c>
      <c r="AJ131" s="990">
        <v>0</v>
      </c>
    </row>
    <row r="132" spans="1:36" s="967" customFormat="1" ht="63">
      <c r="A132" s="991">
        <v>1080</v>
      </c>
      <c r="B132" s="986" t="s">
        <v>2551</v>
      </c>
      <c r="C132" s="987" t="s">
        <v>2552</v>
      </c>
      <c r="D132" s="980" t="s">
        <v>561</v>
      </c>
      <c r="E132" s="988" t="s">
        <v>2553</v>
      </c>
      <c r="F132" s="989" t="s">
        <v>30</v>
      </c>
      <c r="G132" s="990">
        <v>410.536</v>
      </c>
      <c r="H132" s="990">
        <v>363.97500000000002</v>
      </c>
      <c r="I132" s="990">
        <v>8.0779999999999994</v>
      </c>
      <c r="J132" s="990">
        <v>0</v>
      </c>
      <c r="K132" s="990">
        <v>372.053</v>
      </c>
      <c r="L132" s="990">
        <v>38.483000000000004</v>
      </c>
      <c r="M132" s="990">
        <v>24.231999999999999</v>
      </c>
      <c r="N132" s="990">
        <v>14.250999999999999</v>
      </c>
      <c r="O132" s="990">
        <v>38.482999999999997</v>
      </c>
      <c r="P132" s="990"/>
      <c r="Q132" s="990"/>
      <c r="R132" s="990"/>
      <c r="S132" s="990"/>
      <c r="T132" s="990"/>
      <c r="U132" s="990"/>
      <c r="V132" s="990"/>
      <c r="W132" s="990"/>
      <c r="X132" s="2843">
        <v>24.231999999999999</v>
      </c>
      <c r="Y132" s="2843">
        <v>14.250999999999999</v>
      </c>
      <c r="Z132" s="2108">
        <v>38.482999999999997</v>
      </c>
      <c r="AA132" s="2844">
        <v>5.99742</v>
      </c>
      <c r="AB132" s="2844"/>
      <c r="AC132" s="2108">
        <v>5.99742</v>
      </c>
      <c r="AD132" s="2108">
        <v>6.0579999999999995E-2</v>
      </c>
      <c r="AE132" s="2844"/>
      <c r="AF132" s="2844">
        <v>0</v>
      </c>
      <c r="AG132" s="2108">
        <v>0</v>
      </c>
      <c r="AH132" s="990"/>
      <c r="AI132" s="990" t="s">
        <v>9941</v>
      </c>
      <c r="AJ132" s="990">
        <v>0</v>
      </c>
    </row>
    <row r="133" spans="1:36" s="993" customFormat="1" ht="31.5">
      <c r="A133" s="991">
        <v>1081</v>
      </c>
      <c r="B133" s="986" t="s">
        <v>2554</v>
      </c>
      <c r="C133" s="987" t="s">
        <v>2555</v>
      </c>
      <c r="D133" s="980" t="s">
        <v>561</v>
      </c>
      <c r="E133" s="988" t="s">
        <v>2556</v>
      </c>
      <c r="F133" s="989" t="s">
        <v>30</v>
      </c>
      <c r="G133" s="990">
        <v>14.87</v>
      </c>
      <c r="H133" s="990">
        <v>0</v>
      </c>
      <c r="I133" s="990">
        <v>0</v>
      </c>
      <c r="J133" s="990">
        <v>0</v>
      </c>
      <c r="K133" s="990">
        <v>0</v>
      </c>
      <c r="L133" s="990">
        <v>14.87</v>
      </c>
      <c r="M133" s="990">
        <v>0</v>
      </c>
      <c r="N133" s="990">
        <v>14.87</v>
      </c>
      <c r="O133" s="990">
        <v>14.87</v>
      </c>
      <c r="P133" s="990"/>
      <c r="Q133" s="990"/>
      <c r="R133" s="990"/>
      <c r="S133" s="990"/>
      <c r="T133" s="990"/>
      <c r="U133" s="990"/>
      <c r="V133" s="990"/>
      <c r="W133" s="990"/>
      <c r="X133" s="2843">
        <v>0</v>
      </c>
      <c r="Y133" s="2843">
        <v>14.87</v>
      </c>
      <c r="Z133" s="2108">
        <v>14.87</v>
      </c>
      <c r="AA133" s="2844"/>
      <c r="AB133" s="2844"/>
      <c r="AC133" s="2108">
        <v>0</v>
      </c>
      <c r="AD133" s="2108"/>
      <c r="AE133" s="2844"/>
      <c r="AF133" s="2844">
        <v>0</v>
      </c>
      <c r="AG133" s="2108">
        <v>0</v>
      </c>
      <c r="AH133" s="990" t="s">
        <v>9970</v>
      </c>
      <c r="AI133" s="990"/>
      <c r="AJ133" s="990">
        <v>0</v>
      </c>
    </row>
    <row r="134" spans="1:36" s="967" customFormat="1" ht="63">
      <c r="A134" s="991">
        <v>1082</v>
      </c>
      <c r="B134" s="986" t="s">
        <v>2557</v>
      </c>
      <c r="C134" s="987" t="s">
        <v>2558</v>
      </c>
      <c r="D134" s="980" t="s">
        <v>72</v>
      </c>
      <c r="E134" s="988" t="s">
        <v>2559</v>
      </c>
      <c r="F134" s="989" t="s">
        <v>30</v>
      </c>
      <c r="G134" s="990">
        <v>1641.8209999999999</v>
      </c>
      <c r="H134" s="990">
        <v>301.06100000000004</v>
      </c>
      <c r="I134" s="990">
        <v>270</v>
      </c>
      <c r="J134" s="990">
        <v>0</v>
      </c>
      <c r="K134" s="990">
        <v>571.06100000000004</v>
      </c>
      <c r="L134" s="990">
        <v>1070.7599999999998</v>
      </c>
      <c r="M134" s="990">
        <v>624.41899999999998</v>
      </c>
      <c r="N134" s="990">
        <v>446.34100000000001</v>
      </c>
      <c r="O134" s="990">
        <v>1070.76</v>
      </c>
      <c r="P134" s="990"/>
      <c r="Q134" s="990"/>
      <c r="R134" s="990"/>
      <c r="S134" s="990"/>
      <c r="T134" s="990"/>
      <c r="U134" s="990"/>
      <c r="V134" s="990"/>
      <c r="W134" s="990"/>
      <c r="X134" s="2843">
        <v>624.41899999999998</v>
      </c>
      <c r="Y134" s="2843">
        <v>446.34100000000001</v>
      </c>
      <c r="Z134" s="2108">
        <v>1070.76</v>
      </c>
      <c r="AA134" s="2844">
        <v>618.17480999999998</v>
      </c>
      <c r="AB134" s="2844"/>
      <c r="AC134" s="2108">
        <v>618.17480999999998</v>
      </c>
      <c r="AD134" s="2108">
        <v>6.2441899999999997</v>
      </c>
      <c r="AE134" s="2844"/>
      <c r="AF134" s="2844">
        <v>356.10627599999998</v>
      </c>
      <c r="AG134" s="2108">
        <v>356.10627599999998</v>
      </c>
      <c r="AH134" s="990"/>
      <c r="AI134" s="990" t="s">
        <v>10070</v>
      </c>
      <c r="AJ134" s="990">
        <v>0</v>
      </c>
    </row>
    <row r="135" spans="1:36" s="967" customFormat="1" ht="94.5">
      <c r="A135" s="991">
        <v>1083</v>
      </c>
      <c r="B135" s="986" t="s">
        <v>2560</v>
      </c>
      <c r="C135" s="1018" t="s">
        <v>2561</v>
      </c>
      <c r="D135" s="980" t="s">
        <v>2562</v>
      </c>
      <c r="E135" s="988" t="s">
        <v>2563</v>
      </c>
      <c r="F135" s="989" t="s">
        <v>30</v>
      </c>
      <c r="G135" s="990">
        <v>1743.6949999999999</v>
      </c>
      <c r="H135" s="990">
        <v>1369.5800000000002</v>
      </c>
      <c r="I135" s="990">
        <v>0</v>
      </c>
      <c r="J135" s="990">
        <v>0</v>
      </c>
      <c r="K135" s="990">
        <v>1369.5800000000002</v>
      </c>
      <c r="L135" s="990">
        <v>374.11499999999978</v>
      </c>
      <c r="M135" s="990">
        <v>0</v>
      </c>
      <c r="N135" s="990">
        <v>374.11500000000001</v>
      </c>
      <c r="O135" s="990">
        <v>374.11500000000001</v>
      </c>
      <c r="P135" s="990"/>
      <c r="Q135" s="990"/>
      <c r="R135" s="990"/>
      <c r="S135" s="990"/>
      <c r="T135" s="990"/>
      <c r="U135" s="990"/>
      <c r="V135" s="990"/>
      <c r="W135" s="990"/>
      <c r="X135" s="2843">
        <v>0</v>
      </c>
      <c r="Y135" s="2843">
        <v>374.11500000000001</v>
      </c>
      <c r="Z135" s="2108">
        <v>374.11500000000001</v>
      </c>
      <c r="AA135" s="2844"/>
      <c r="AB135" s="2844"/>
      <c r="AC135" s="2108">
        <v>0</v>
      </c>
      <c r="AD135" s="2108"/>
      <c r="AE135" s="2844"/>
      <c r="AF135" s="2844">
        <v>0</v>
      </c>
      <c r="AG135" s="2108">
        <v>0</v>
      </c>
      <c r="AH135" s="990" t="s">
        <v>9970</v>
      </c>
      <c r="AI135" s="990"/>
      <c r="AJ135" s="990">
        <v>0</v>
      </c>
    </row>
    <row r="136" spans="1:36" s="967" customFormat="1" ht="63">
      <c r="A136" s="991">
        <v>1084</v>
      </c>
      <c r="B136" s="986" t="s">
        <v>2564</v>
      </c>
      <c r="C136" s="987" t="s">
        <v>2565</v>
      </c>
      <c r="D136" s="980" t="s">
        <v>2566</v>
      </c>
      <c r="E136" s="988" t="s">
        <v>2567</v>
      </c>
      <c r="F136" s="989" t="s">
        <v>30</v>
      </c>
      <c r="G136" s="990">
        <v>3440.5749999999998</v>
      </c>
      <c r="H136" s="990">
        <v>3107.069</v>
      </c>
      <c r="I136" s="990">
        <v>0</v>
      </c>
      <c r="J136" s="990">
        <v>0</v>
      </c>
      <c r="K136" s="990">
        <v>3107.069</v>
      </c>
      <c r="L136" s="990">
        <v>333.50599999999986</v>
      </c>
      <c r="M136" s="990">
        <v>112.58</v>
      </c>
      <c r="N136" s="990">
        <v>220.92599999999999</v>
      </c>
      <c r="O136" s="990">
        <v>333.50599999999997</v>
      </c>
      <c r="P136" s="990"/>
      <c r="Q136" s="990"/>
      <c r="R136" s="990"/>
      <c r="S136" s="990"/>
      <c r="T136" s="990"/>
      <c r="U136" s="990"/>
      <c r="V136" s="990"/>
      <c r="W136" s="990"/>
      <c r="X136" s="2843">
        <v>112.58</v>
      </c>
      <c r="Y136" s="2843">
        <v>220.92599999999999</v>
      </c>
      <c r="Z136" s="2108">
        <v>333.50599999999997</v>
      </c>
      <c r="AA136" s="2844">
        <v>0</v>
      </c>
      <c r="AB136" s="2844"/>
      <c r="AC136" s="2108">
        <v>0</v>
      </c>
      <c r="AD136" s="2108">
        <v>0</v>
      </c>
      <c r="AE136" s="2844"/>
      <c r="AF136" s="2844">
        <v>0</v>
      </c>
      <c r="AG136" s="2108">
        <v>0</v>
      </c>
      <c r="AH136" s="990" t="s">
        <v>9944</v>
      </c>
      <c r="AI136" s="990"/>
      <c r="AJ136" s="990">
        <v>0</v>
      </c>
    </row>
    <row r="137" spans="1:36" s="967" customFormat="1" ht="94.5">
      <c r="A137" s="991">
        <v>1085</v>
      </c>
      <c r="B137" s="986" t="s">
        <v>2568</v>
      </c>
      <c r="C137" s="987" t="s">
        <v>2569</v>
      </c>
      <c r="D137" s="980" t="s">
        <v>2570</v>
      </c>
      <c r="E137" s="988" t="s">
        <v>2571</v>
      </c>
      <c r="F137" s="989" t="s">
        <v>30</v>
      </c>
      <c r="G137" s="990">
        <v>4863.9059999999999</v>
      </c>
      <c r="H137" s="990">
        <v>3334.0259999999998</v>
      </c>
      <c r="I137" s="990">
        <v>51.244999999999997</v>
      </c>
      <c r="J137" s="990">
        <v>0</v>
      </c>
      <c r="K137" s="990">
        <v>3385.2709999999997</v>
      </c>
      <c r="L137" s="990">
        <v>1478.6350000000002</v>
      </c>
      <c r="M137" s="990">
        <v>135.48599999999999</v>
      </c>
      <c r="N137" s="990">
        <v>1343.1489999999999</v>
      </c>
      <c r="O137" s="990">
        <v>1478.6349999999998</v>
      </c>
      <c r="P137" s="990"/>
      <c r="Q137" s="990"/>
      <c r="R137" s="990"/>
      <c r="S137" s="990"/>
      <c r="T137" s="990"/>
      <c r="U137" s="990"/>
      <c r="V137" s="990"/>
      <c r="W137" s="990"/>
      <c r="X137" s="2843">
        <v>135.48599999999999</v>
      </c>
      <c r="Y137" s="2843">
        <v>1343.1489999999999</v>
      </c>
      <c r="Z137" s="2108">
        <v>1478.6349999999998</v>
      </c>
      <c r="AA137" s="2844">
        <v>0</v>
      </c>
      <c r="AB137" s="2844"/>
      <c r="AC137" s="2108">
        <v>0</v>
      </c>
      <c r="AD137" s="2108">
        <v>0</v>
      </c>
      <c r="AE137" s="2844"/>
      <c r="AF137" s="2844">
        <v>0</v>
      </c>
      <c r="AG137" s="2108">
        <v>0</v>
      </c>
      <c r="AH137" s="990" t="s">
        <v>9944</v>
      </c>
      <c r="AI137" s="990"/>
      <c r="AJ137" s="990">
        <v>0</v>
      </c>
    </row>
    <row r="138" spans="1:36" s="967" customFormat="1" ht="63">
      <c r="A138" s="991">
        <v>1086</v>
      </c>
      <c r="B138" s="986" t="s">
        <v>2572</v>
      </c>
      <c r="C138" s="987" t="s">
        <v>2573</v>
      </c>
      <c r="D138" s="980" t="s">
        <v>2574</v>
      </c>
      <c r="E138" s="988" t="s">
        <v>2575</v>
      </c>
      <c r="F138" s="989" t="s">
        <v>30</v>
      </c>
      <c r="G138" s="990">
        <v>2483.8609999999999</v>
      </c>
      <c r="H138" s="990">
        <v>1855.7520000000002</v>
      </c>
      <c r="I138" s="990">
        <v>102.08199999999999</v>
      </c>
      <c r="J138" s="990">
        <v>0</v>
      </c>
      <c r="K138" s="990">
        <v>1957.8340000000003</v>
      </c>
      <c r="L138" s="990">
        <v>526.02699999999959</v>
      </c>
      <c r="M138" s="990">
        <v>54.225999999999999</v>
      </c>
      <c r="N138" s="990">
        <v>471.80099999999999</v>
      </c>
      <c r="O138" s="990">
        <v>526.02700000000004</v>
      </c>
      <c r="P138" s="990"/>
      <c r="Q138" s="990"/>
      <c r="R138" s="990"/>
      <c r="S138" s="990"/>
      <c r="T138" s="990"/>
      <c r="U138" s="990"/>
      <c r="V138" s="990"/>
      <c r="W138" s="990"/>
      <c r="X138" s="2843">
        <v>54.225999999999999</v>
      </c>
      <c r="Y138" s="2843">
        <v>471.80099999999999</v>
      </c>
      <c r="Z138" s="2108">
        <v>526.02700000000004</v>
      </c>
      <c r="AA138" s="2844">
        <v>13.420935000000002</v>
      </c>
      <c r="AB138" s="2844"/>
      <c r="AC138" s="2108">
        <v>13.420935000000002</v>
      </c>
      <c r="AD138" s="2108">
        <v>0.13556500000000002</v>
      </c>
      <c r="AE138" s="2844"/>
      <c r="AF138" s="2844">
        <v>0</v>
      </c>
      <c r="AG138" s="2108">
        <v>0</v>
      </c>
      <c r="AH138" s="990"/>
      <c r="AI138" s="990" t="s">
        <v>9941</v>
      </c>
      <c r="AJ138" s="990">
        <v>0</v>
      </c>
    </row>
    <row r="139" spans="1:36" s="967" customFormat="1" ht="78.75">
      <c r="A139" s="991">
        <v>1087</v>
      </c>
      <c r="B139" s="986" t="s">
        <v>2576</v>
      </c>
      <c r="C139" s="987" t="s">
        <v>2577</v>
      </c>
      <c r="D139" s="980" t="s">
        <v>2578</v>
      </c>
      <c r="E139" s="988" t="s">
        <v>2579</v>
      </c>
      <c r="F139" s="989" t="s">
        <v>30</v>
      </c>
      <c r="G139" s="990">
        <v>763.22699999999998</v>
      </c>
      <c r="H139" s="990">
        <v>184.27199999999999</v>
      </c>
      <c r="I139" s="990">
        <v>150</v>
      </c>
      <c r="J139" s="990">
        <v>0</v>
      </c>
      <c r="K139" s="990">
        <v>334.27199999999999</v>
      </c>
      <c r="L139" s="990">
        <v>428.95499999999998</v>
      </c>
      <c r="M139" s="990">
        <v>211.27</v>
      </c>
      <c r="N139" s="990">
        <v>217.685</v>
      </c>
      <c r="O139" s="990">
        <v>428.95500000000004</v>
      </c>
      <c r="P139" s="990"/>
      <c r="Q139" s="990"/>
      <c r="R139" s="990"/>
      <c r="S139" s="990"/>
      <c r="T139" s="990"/>
      <c r="U139" s="990"/>
      <c r="V139" s="990"/>
      <c r="W139" s="990"/>
      <c r="X139" s="2843">
        <v>211.27</v>
      </c>
      <c r="Y139" s="2843">
        <v>217.685</v>
      </c>
      <c r="Z139" s="2108">
        <v>428.95500000000004</v>
      </c>
      <c r="AA139" s="2844">
        <v>104.57865000000001</v>
      </c>
      <c r="AB139" s="2844"/>
      <c r="AC139" s="2108">
        <v>104.57865000000001</v>
      </c>
      <c r="AD139" s="2108">
        <v>1.0563500000000001</v>
      </c>
      <c r="AE139" s="2844"/>
      <c r="AF139" s="2844">
        <v>69.248724999999993</v>
      </c>
      <c r="AG139" s="2108">
        <v>69.248724999999993</v>
      </c>
      <c r="AH139" s="990"/>
      <c r="AI139" s="990" t="s">
        <v>9941</v>
      </c>
      <c r="AJ139" s="990">
        <v>0</v>
      </c>
    </row>
    <row r="140" spans="1:36" s="967" customFormat="1" ht="47.25">
      <c r="A140" s="991">
        <v>1088</v>
      </c>
      <c r="B140" s="986" t="s">
        <v>2580</v>
      </c>
      <c r="C140" s="987" t="s">
        <v>2581</v>
      </c>
      <c r="D140" s="980" t="s">
        <v>59</v>
      </c>
      <c r="E140" s="988" t="s">
        <v>734</v>
      </c>
      <c r="F140" s="989" t="s">
        <v>30</v>
      </c>
      <c r="G140" s="990">
        <v>808.83699999999999</v>
      </c>
      <c r="H140" s="990">
        <v>0</v>
      </c>
      <c r="I140" s="990">
        <v>129.11799999999999</v>
      </c>
      <c r="J140" s="990">
        <v>0</v>
      </c>
      <c r="K140" s="990">
        <v>129.11799999999999</v>
      </c>
      <c r="L140" s="990">
        <v>679.71900000000005</v>
      </c>
      <c r="M140" s="990">
        <v>0</v>
      </c>
      <c r="N140" s="990">
        <v>679.71900000000005</v>
      </c>
      <c r="O140" s="990">
        <v>679.71900000000005</v>
      </c>
      <c r="P140" s="990"/>
      <c r="Q140" s="990"/>
      <c r="R140" s="990"/>
      <c r="S140" s="990"/>
      <c r="T140" s="990"/>
      <c r="U140" s="990"/>
      <c r="V140" s="990"/>
      <c r="W140" s="990"/>
      <c r="X140" s="2843">
        <v>0</v>
      </c>
      <c r="Y140" s="2843">
        <v>679.71900000000005</v>
      </c>
      <c r="Z140" s="2108">
        <v>679.71900000000005</v>
      </c>
      <c r="AA140" s="2844"/>
      <c r="AB140" s="2844"/>
      <c r="AC140" s="2108">
        <v>0</v>
      </c>
      <c r="AD140" s="2108"/>
      <c r="AE140" s="2844"/>
      <c r="AF140" s="2844">
        <v>0</v>
      </c>
      <c r="AG140" s="2108">
        <v>0</v>
      </c>
      <c r="AH140" s="990" t="s">
        <v>9970</v>
      </c>
      <c r="AI140" s="990"/>
      <c r="AJ140" s="990">
        <v>0</v>
      </c>
    </row>
    <row r="141" spans="1:36" s="967" customFormat="1" ht="78.75">
      <c r="A141" s="991">
        <v>1089</v>
      </c>
      <c r="B141" s="986" t="s">
        <v>2582</v>
      </c>
      <c r="C141" s="987" t="s">
        <v>2583</v>
      </c>
      <c r="D141" s="980" t="s">
        <v>51</v>
      </c>
      <c r="E141" s="988" t="s">
        <v>2584</v>
      </c>
      <c r="F141" s="989" t="s">
        <v>47</v>
      </c>
      <c r="G141" s="990">
        <v>3334.1610000000001</v>
      </c>
      <c r="H141" s="990">
        <v>2083.9969999999998</v>
      </c>
      <c r="I141" s="990">
        <v>0</v>
      </c>
      <c r="J141" s="990">
        <v>0</v>
      </c>
      <c r="K141" s="990">
        <v>2083.9969999999998</v>
      </c>
      <c r="L141" s="990">
        <v>1250.1640000000002</v>
      </c>
      <c r="M141" s="990">
        <v>0</v>
      </c>
      <c r="N141" s="990">
        <v>212.11099999999999</v>
      </c>
      <c r="O141" s="990">
        <v>212.11099999999999</v>
      </c>
      <c r="P141" s="990"/>
      <c r="Q141" s="990"/>
      <c r="R141" s="990"/>
      <c r="S141" s="990"/>
      <c r="T141" s="990"/>
      <c r="U141" s="990"/>
      <c r="V141" s="990"/>
      <c r="W141" s="990"/>
      <c r="X141" s="2843">
        <v>0</v>
      </c>
      <c r="Y141" s="2843">
        <v>212.11099999999999</v>
      </c>
      <c r="Z141" s="2108">
        <v>212.11099999999999</v>
      </c>
      <c r="AA141" s="2844"/>
      <c r="AB141" s="2844"/>
      <c r="AC141" s="2108">
        <v>0</v>
      </c>
      <c r="AD141" s="2108"/>
      <c r="AE141" s="2844"/>
      <c r="AF141" s="2844">
        <v>0</v>
      </c>
      <c r="AG141" s="2108">
        <v>0</v>
      </c>
      <c r="AH141" s="990" t="s">
        <v>9972</v>
      </c>
      <c r="AI141" s="990"/>
      <c r="AJ141" s="990">
        <v>0</v>
      </c>
    </row>
    <row r="142" spans="1:36" ht="63">
      <c r="A142" s="991">
        <v>1090</v>
      </c>
      <c r="B142" s="986" t="s">
        <v>2585</v>
      </c>
      <c r="C142" s="987" t="s">
        <v>2586</v>
      </c>
      <c r="D142" s="980" t="s">
        <v>51</v>
      </c>
      <c r="E142" s="988" t="s">
        <v>2587</v>
      </c>
      <c r="F142" s="989" t="s">
        <v>30</v>
      </c>
      <c r="G142" s="990">
        <v>90</v>
      </c>
      <c r="H142" s="990">
        <v>0</v>
      </c>
      <c r="I142" s="990">
        <v>40</v>
      </c>
      <c r="J142" s="990">
        <v>0</v>
      </c>
      <c r="K142" s="990">
        <v>40</v>
      </c>
      <c r="L142" s="990">
        <v>50</v>
      </c>
      <c r="M142" s="990">
        <v>0</v>
      </c>
      <c r="N142" s="990">
        <v>50</v>
      </c>
      <c r="O142" s="990">
        <v>50</v>
      </c>
      <c r="P142" s="990"/>
      <c r="Q142" s="990"/>
      <c r="R142" s="990"/>
      <c r="S142" s="990"/>
      <c r="T142" s="990"/>
      <c r="U142" s="990"/>
      <c r="V142" s="990"/>
      <c r="W142" s="990"/>
      <c r="X142" s="2843">
        <v>0</v>
      </c>
      <c r="Y142" s="2843">
        <v>50</v>
      </c>
      <c r="Z142" s="2108">
        <v>50</v>
      </c>
      <c r="AA142" s="2844"/>
      <c r="AB142" s="2844"/>
      <c r="AC142" s="2108">
        <v>0</v>
      </c>
      <c r="AD142" s="2108"/>
      <c r="AE142" s="2844"/>
      <c r="AF142" s="2844">
        <v>0</v>
      </c>
      <c r="AG142" s="2108">
        <v>0</v>
      </c>
      <c r="AH142" s="990" t="s">
        <v>9970</v>
      </c>
      <c r="AI142" s="990"/>
      <c r="AJ142" s="990">
        <v>0</v>
      </c>
    </row>
    <row r="143" spans="1:36">
      <c r="A143" s="991"/>
      <c r="B143" s="986"/>
      <c r="C143" s="987"/>
      <c r="D143" s="980"/>
      <c r="E143" s="988"/>
      <c r="F143" s="989"/>
      <c r="G143" s="990"/>
      <c r="H143" s="990"/>
      <c r="I143" s="990"/>
      <c r="J143" s="990"/>
      <c r="K143" s="990"/>
      <c r="L143" s="990"/>
      <c r="M143" s="990"/>
      <c r="N143" s="990"/>
      <c r="O143" s="990"/>
      <c r="P143" s="990"/>
      <c r="Q143" s="990"/>
      <c r="R143" s="990"/>
      <c r="S143" s="990"/>
      <c r="T143" s="990"/>
      <c r="U143" s="990"/>
      <c r="V143" s="990"/>
      <c r="W143" s="990"/>
      <c r="X143" s="2843"/>
      <c r="Y143" s="2843"/>
      <c r="Z143" s="2108"/>
      <c r="AA143" s="2844"/>
      <c r="AB143" s="2844"/>
      <c r="AC143" s="2108"/>
      <c r="AD143" s="2108"/>
      <c r="AE143" s="2844"/>
      <c r="AF143" s="2844"/>
      <c r="AG143" s="2108"/>
      <c r="AH143" s="990"/>
      <c r="AI143" s="990"/>
      <c r="AJ143" s="990"/>
    </row>
    <row r="144" spans="1:36" s="967" customFormat="1">
      <c r="A144" s="991" t="s">
        <v>188</v>
      </c>
      <c r="B144" s="994"/>
      <c r="C144" s="995" t="s">
        <v>2588</v>
      </c>
      <c r="D144" s="996"/>
      <c r="E144" s="997"/>
      <c r="F144" s="996"/>
      <c r="G144" s="998">
        <v>38866.830000000009</v>
      </c>
      <c r="H144" s="998">
        <v>22797.836000000003</v>
      </c>
      <c r="I144" s="998">
        <v>2848.0999999999995</v>
      </c>
      <c r="J144" s="998">
        <v>0</v>
      </c>
      <c r="K144" s="998">
        <v>25645.935999999994</v>
      </c>
      <c r="L144" s="998">
        <v>13220.893999999997</v>
      </c>
      <c r="M144" s="998">
        <v>3928.6139999999991</v>
      </c>
      <c r="N144" s="998">
        <v>6804.4270000000006</v>
      </c>
      <c r="O144" s="998">
        <v>10733.041000000001</v>
      </c>
      <c r="P144" s="998">
        <v>0</v>
      </c>
      <c r="Q144" s="998">
        <v>0</v>
      </c>
      <c r="R144" s="998">
        <v>0</v>
      </c>
      <c r="S144" s="998">
        <v>0</v>
      </c>
      <c r="T144" s="998">
        <v>0</v>
      </c>
      <c r="U144" s="998">
        <v>0</v>
      </c>
      <c r="V144" s="998">
        <v>0</v>
      </c>
      <c r="W144" s="998">
        <v>0</v>
      </c>
      <c r="X144" s="998">
        <v>3928.6139999999991</v>
      </c>
      <c r="Y144" s="998">
        <v>6804.4270000000006</v>
      </c>
      <c r="Z144" s="998">
        <v>10733.041000000001</v>
      </c>
      <c r="AA144" s="998">
        <v>1768.1025425000003</v>
      </c>
      <c r="AB144" s="998">
        <v>0</v>
      </c>
      <c r="AC144" s="998">
        <v>1768.1025425000003</v>
      </c>
      <c r="AD144" s="998">
        <v>17.868517499999996</v>
      </c>
      <c r="AE144" s="998">
        <v>0</v>
      </c>
      <c r="AF144" s="998">
        <v>473.97971299999995</v>
      </c>
      <c r="AG144" s="998">
        <v>473.97971299999995</v>
      </c>
      <c r="AH144" s="998"/>
      <c r="AI144" s="998"/>
      <c r="AJ144" s="998">
        <v>0</v>
      </c>
    </row>
    <row r="145" spans="1:36" s="967" customFormat="1">
      <c r="A145" s="991" t="s">
        <v>188</v>
      </c>
      <c r="B145" s="994"/>
      <c r="C145" s="999"/>
      <c r="D145" s="1000"/>
      <c r="E145" s="1001"/>
      <c r="F145" s="1000"/>
      <c r="G145" s="1002"/>
      <c r="H145" s="1002"/>
      <c r="I145" s="1002"/>
      <c r="J145" s="1002"/>
      <c r="K145" s="1002"/>
      <c r="L145" s="1002"/>
      <c r="M145" s="1002"/>
      <c r="N145" s="1002"/>
      <c r="O145" s="1002"/>
      <c r="P145" s="1002"/>
      <c r="Q145" s="1002"/>
      <c r="R145" s="1002"/>
      <c r="S145" s="1002"/>
      <c r="T145" s="1002"/>
      <c r="U145" s="1002"/>
      <c r="V145" s="1002"/>
      <c r="W145" s="1002"/>
      <c r="X145" s="1002"/>
      <c r="Y145" s="1002"/>
      <c r="Z145" s="1002"/>
      <c r="AA145" s="1002"/>
      <c r="AB145" s="1002"/>
      <c r="AC145" s="1002"/>
      <c r="AD145" s="1002"/>
      <c r="AE145" s="1002"/>
      <c r="AF145" s="1002"/>
      <c r="AG145" s="1002"/>
      <c r="AH145" s="1002"/>
      <c r="AI145" s="1002"/>
      <c r="AJ145" s="1002"/>
    </row>
    <row r="146" spans="1:36" s="967" customFormat="1">
      <c r="A146" s="991" t="s">
        <v>188</v>
      </c>
      <c r="B146" s="994"/>
      <c r="C146" s="1003" t="s">
        <v>2589</v>
      </c>
      <c r="D146" s="982"/>
      <c r="E146" s="988"/>
      <c r="F146" s="983"/>
      <c r="G146" s="983"/>
      <c r="H146" s="983"/>
      <c r="I146" s="983"/>
      <c r="J146" s="983"/>
      <c r="K146" s="983"/>
      <c r="L146" s="983"/>
      <c r="M146" s="983"/>
      <c r="N146" s="984"/>
      <c r="O146" s="983"/>
      <c r="P146" s="983"/>
      <c r="Q146" s="983"/>
      <c r="R146" s="983"/>
      <c r="S146" s="983"/>
      <c r="T146" s="983"/>
      <c r="U146" s="983"/>
      <c r="V146" s="983"/>
      <c r="W146" s="983"/>
      <c r="X146" s="983"/>
      <c r="Y146" s="983"/>
      <c r="Z146" s="983"/>
      <c r="AA146" s="983"/>
      <c r="AB146" s="983"/>
      <c r="AC146" s="983"/>
      <c r="AD146" s="983"/>
      <c r="AE146" s="983"/>
      <c r="AF146" s="983"/>
      <c r="AG146" s="983"/>
      <c r="AH146" s="983"/>
      <c r="AI146" s="983"/>
      <c r="AJ146" s="983"/>
    </row>
    <row r="147" spans="1:36" s="967" customFormat="1" ht="52.5" customHeight="1">
      <c r="A147" s="991">
        <v>1091</v>
      </c>
      <c r="B147" s="986" t="s">
        <v>2590</v>
      </c>
      <c r="C147" s="987" t="s">
        <v>2591</v>
      </c>
      <c r="D147" s="980" t="s">
        <v>88</v>
      </c>
      <c r="E147" s="988" t="s">
        <v>42</v>
      </c>
      <c r="F147" s="989" t="s">
        <v>43</v>
      </c>
      <c r="G147" s="990">
        <v>201.297</v>
      </c>
      <c r="H147" s="990">
        <v>0</v>
      </c>
      <c r="I147" s="990">
        <v>0</v>
      </c>
      <c r="J147" s="990">
        <v>0</v>
      </c>
      <c r="K147" s="990">
        <v>0</v>
      </c>
      <c r="L147" s="990">
        <v>201.297</v>
      </c>
      <c r="M147" s="990">
        <v>50.323999999999998</v>
      </c>
      <c r="N147" s="990">
        <v>0</v>
      </c>
      <c r="O147" s="990">
        <v>50.323999999999998</v>
      </c>
      <c r="P147" s="990"/>
      <c r="Q147" s="990"/>
      <c r="R147" s="990"/>
      <c r="S147" s="990"/>
      <c r="T147" s="990"/>
      <c r="U147" s="990"/>
      <c r="V147" s="990"/>
      <c r="W147" s="990"/>
      <c r="X147" s="2843">
        <v>50.323999999999998</v>
      </c>
      <c r="Y147" s="2843">
        <v>0</v>
      </c>
      <c r="Z147" s="2108">
        <v>50.323999999999998</v>
      </c>
      <c r="AA147" s="2844"/>
      <c r="AB147" s="2844"/>
      <c r="AC147" s="2108">
        <v>0</v>
      </c>
      <c r="AD147" s="2108"/>
      <c r="AE147" s="2844"/>
      <c r="AF147" s="2844">
        <v>0</v>
      </c>
      <c r="AG147" s="2108">
        <v>0</v>
      </c>
      <c r="AH147" s="990"/>
      <c r="AI147" s="990"/>
      <c r="AJ147" s="990">
        <v>0</v>
      </c>
    </row>
    <row r="148" spans="1:36" s="967" customFormat="1" ht="47.25">
      <c r="A148" s="991">
        <v>1092</v>
      </c>
      <c r="B148" s="986" t="s">
        <v>2592</v>
      </c>
      <c r="C148" s="987" t="s">
        <v>2593</v>
      </c>
      <c r="D148" s="980" t="s">
        <v>2594</v>
      </c>
      <c r="E148" s="988" t="s">
        <v>42</v>
      </c>
      <c r="F148" s="989" t="s">
        <v>43</v>
      </c>
      <c r="G148" s="990">
        <v>100</v>
      </c>
      <c r="H148" s="990">
        <v>0</v>
      </c>
      <c r="I148" s="990">
        <v>0</v>
      </c>
      <c r="J148" s="990">
        <v>0</v>
      </c>
      <c r="K148" s="990">
        <v>0</v>
      </c>
      <c r="L148" s="990">
        <v>100</v>
      </c>
      <c r="M148" s="990">
        <v>25</v>
      </c>
      <c r="N148" s="990">
        <v>0</v>
      </c>
      <c r="O148" s="990">
        <v>25</v>
      </c>
      <c r="P148" s="990"/>
      <c r="Q148" s="990"/>
      <c r="R148" s="990"/>
      <c r="S148" s="990"/>
      <c r="T148" s="990"/>
      <c r="U148" s="990"/>
      <c r="V148" s="990"/>
      <c r="W148" s="990"/>
      <c r="X148" s="2843">
        <v>25</v>
      </c>
      <c r="Y148" s="2843">
        <v>0</v>
      </c>
      <c r="Z148" s="2108">
        <v>25</v>
      </c>
      <c r="AA148" s="2844"/>
      <c r="AB148" s="2844"/>
      <c r="AC148" s="2108">
        <v>0</v>
      </c>
      <c r="AD148" s="2108"/>
      <c r="AE148" s="2844"/>
      <c r="AF148" s="2844">
        <v>0</v>
      </c>
      <c r="AG148" s="2108">
        <v>0</v>
      </c>
      <c r="AH148" s="990"/>
      <c r="AI148" s="990"/>
      <c r="AJ148" s="990">
        <v>0</v>
      </c>
    </row>
    <row r="149" spans="1:36" s="967" customFormat="1" ht="31.5">
      <c r="A149" s="991">
        <v>1093</v>
      </c>
      <c r="B149" s="986" t="s">
        <v>2595</v>
      </c>
      <c r="C149" s="987" t="s">
        <v>2596</v>
      </c>
      <c r="D149" s="980" t="s">
        <v>321</v>
      </c>
      <c r="E149" s="988" t="s">
        <v>42</v>
      </c>
      <c r="F149" s="989" t="s">
        <v>43</v>
      </c>
      <c r="G149" s="990">
        <v>120</v>
      </c>
      <c r="H149" s="990">
        <v>0</v>
      </c>
      <c r="I149" s="990">
        <v>0</v>
      </c>
      <c r="J149" s="990">
        <v>0</v>
      </c>
      <c r="K149" s="990">
        <v>0</v>
      </c>
      <c r="L149" s="990">
        <v>120</v>
      </c>
      <c r="M149" s="990">
        <v>30</v>
      </c>
      <c r="N149" s="990">
        <v>0</v>
      </c>
      <c r="O149" s="990">
        <v>30</v>
      </c>
      <c r="P149" s="990"/>
      <c r="Q149" s="990"/>
      <c r="R149" s="990"/>
      <c r="S149" s="990"/>
      <c r="T149" s="990"/>
      <c r="U149" s="990"/>
      <c r="V149" s="990"/>
      <c r="W149" s="990"/>
      <c r="X149" s="2843">
        <v>30</v>
      </c>
      <c r="Y149" s="2843">
        <v>0</v>
      </c>
      <c r="Z149" s="2108">
        <v>30</v>
      </c>
      <c r="AA149" s="2844"/>
      <c r="AB149" s="2844"/>
      <c r="AC149" s="2108">
        <v>0</v>
      </c>
      <c r="AD149" s="2108"/>
      <c r="AE149" s="2844"/>
      <c r="AF149" s="2844">
        <v>0</v>
      </c>
      <c r="AG149" s="2108">
        <v>0</v>
      </c>
      <c r="AH149" s="990"/>
      <c r="AI149" s="990"/>
      <c r="AJ149" s="990">
        <v>0</v>
      </c>
    </row>
    <row r="150" spans="1:36" s="967" customFormat="1" ht="31.5">
      <c r="A150" s="991">
        <v>1094</v>
      </c>
      <c r="B150" s="1004" t="s">
        <v>2597</v>
      </c>
      <c r="C150" s="1005" t="s">
        <v>2598</v>
      </c>
      <c r="D150" s="1010" t="s">
        <v>2599</v>
      </c>
      <c r="E150" s="1007" t="s">
        <v>42</v>
      </c>
      <c r="F150" s="989" t="s">
        <v>43</v>
      </c>
      <c r="G150" s="1012">
        <v>300</v>
      </c>
      <c r="H150" s="990">
        <v>0</v>
      </c>
      <c r="I150" s="990">
        <v>0</v>
      </c>
      <c r="J150" s="990">
        <v>0</v>
      </c>
      <c r="K150" s="990">
        <v>0</v>
      </c>
      <c r="L150" s="990">
        <v>300</v>
      </c>
      <c r="M150" s="990">
        <v>75</v>
      </c>
      <c r="N150" s="990">
        <v>0</v>
      </c>
      <c r="O150" s="990">
        <v>75</v>
      </c>
      <c r="P150" s="990"/>
      <c r="Q150" s="990"/>
      <c r="R150" s="990"/>
      <c r="S150" s="990"/>
      <c r="T150" s="990"/>
      <c r="U150" s="990"/>
      <c r="V150" s="990"/>
      <c r="W150" s="990"/>
      <c r="X150" s="2843">
        <v>75</v>
      </c>
      <c r="Y150" s="2843">
        <v>0</v>
      </c>
      <c r="Z150" s="2108">
        <v>75</v>
      </c>
      <c r="AA150" s="2844"/>
      <c r="AB150" s="2844"/>
      <c r="AC150" s="2108">
        <v>0</v>
      </c>
      <c r="AD150" s="2108"/>
      <c r="AE150" s="2844"/>
      <c r="AF150" s="2844">
        <v>0</v>
      </c>
      <c r="AG150" s="2108">
        <v>0</v>
      </c>
      <c r="AH150" s="990"/>
      <c r="AI150" s="990"/>
      <c r="AJ150" s="990">
        <v>0</v>
      </c>
    </row>
    <row r="151" spans="1:36" s="967" customFormat="1" ht="63">
      <c r="A151" s="991">
        <v>1095</v>
      </c>
      <c r="B151" s="1004" t="s">
        <v>2600</v>
      </c>
      <c r="C151" s="1005" t="s">
        <v>2601</v>
      </c>
      <c r="D151" s="1010" t="s">
        <v>2599</v>
      </c>
      <c r="E151" s="1007" t="s">
        <v>42</v>
      </c>
      <c r="F151" s="989" t="s">
        <v>43</v>
      </c>
      <c r="G151" s="1012">
        <v>150</v>
      </c>
      <c r="H151" s="990">
        <v>0</v>
      </c>
      <c r="I151" s="990">
        <v>0</v>
      </c>
      <c r="J151" s="990">
        <v>0</v>
      </c>
      <c r="K151" s="990">
        <v>0</v>
      </c>
      <c r="L151" s="990">
        <v>150</v>
      </c>
      <c r="M151" s="990">
        <v>37.5</v>
      </c>
      <c r="N151" s="990">
        <v>0</v>
      </c>
      <c r="O151" s="990">
        <v>37.5</v>
      </c>
      <c r="P151" s="990"/>
      <c r="Q151" s="990"/>
      <c r="R151" s="990"/>
      <c r="S151" s="990"/>
      <c r="T151" s="990"/>
      <c r="U151" s="990"/>
      <c r="V151" s="990"/>
      <c r="W151" s="990"/>
      <c r="X151" s="2843">
        <v>37.5</v>
      </c>
      <c r="Y151" s="2843">
        <v>0</v>
      </c>
      <c r="Z151" s="2108">
        <v>37.5</v>
      </c>
      <c r="AA151" s="2844"/>
      <c r="AB151" s="2844"/>
      <c r="AC151" s="2108">
        <v>0</v>
      </c>
      <c r="AD151" s="2108"/>
      <c r="AE151" s="2844"/>
      <c r="AF151" s="2844">
        <v>0</v>
      </c>
      <c r="AG151" s="2108">
        <v>0</v>
      </c>
      <c r="AH151" s="990"/>
      <c r="AI151" s="990"/>
      <c r="AJ151" s="990">
        <v>0</v>
      </c>
    </row>
    <row r="152" spans="1:36" s="992" customFormat="1" ht="63">
      <c r="A152" s="991">
        <v>1096</v>
      </c>
      <c r="B152" s="1004" t="s">
        <v>2602</v>
      </c>
      <c r="C152" s="1005" t="s">
        <v>2603</v>
      </c>
      <c r="D152" s="1010" t="s">
        <v>2599</v>
      </c>
      <c r="E152" s="1007" t="s">
        <v>42</v>
      </c>
      <c r="F152" s="989" t="s">
        <v>47</v>
      </c>
      <c r="G152" s="1012">
        <v>100</v>
      </c>
      <c r="H152" s="990">
        <v>0</v>
      </c>
      <c r="I152" s="990">
        <v>0</v>
      </c>
      <c r="J152" s="990">
        <v>0</v>
      </c>
      <c r="K152" s="990">
        <v>0</v>
      </c>
      <c r="L152" s="990">
        <v>100</v>
      </c>
      <c r="M152" s="990">
        <v>25</v>
      </c>
      <c r="N152" s="990">
        <v>0</v>
      </c>
      <c r="O152" s="990">
        <v>25</v>
      </c>
      <c r="P152" s="990"/>
      <c r="Q152" s="990"/>
      <c r="R152" s="990"/>
      <c r="S152" s="990"/>
      <c r="T152" s="990"/>
      <c r="U152" s="990"/>
      <c r="V152" s="990"/>
      <c r="W152" s="990"/>
      <c r="X152" s="2843">
        <v>25</v>
      </c>
      <c r="Y152" s="2843">
        <v>0</v>
      </c>
      <c r="Z152" s="2108">
        <v>25</v>
      </c>
      <c r="AA152" s="2844"/>
      <c r="AB152" s="2844"/>
      <c r="AC152" s="2108">
        <v>0</v>
      </c>
      <c r="AD152" s="2108"/>
      <c r="AE152" s="2844"/>
      <c r="AF152" s="2844">
        <v>0</v>
      </c>
      <c r="AG152" s="2108">
        <v>0</v>
      </c>
      <c r="AH152" s="990"/>
      <c r="AI152" s="990"/>
      <c r="AJ152" s="990">
        <v>0</v>
      </c>
    </row>
    <row r="153" spans="1:36" s="967" customFormat="1" ht="63">
      <c r="A153" s="991">
        <v>1097</v>
      </c>
      <c r="B153" s="1004" t="s">
        <v>2604</v>
      </c>
      <c r="C153" s="1005" t="s">
        <v>2605</v>
      </c>
      <c r="D153" s="1010" t="s">
        <v>2599</v>
      </c>
      <c r="E153" s="1007" t="s">
        <v>42</v>
      </c>
      <c r="F153" s="989" t="s">
        <v>47</v>
      </c>
      <c r="G153" s="1012">
        <v>80</v>
      </c>
      <c r="H153" s="990">
        <v>0</v>
      </c>
      <c r="I153" s="990">
        <v>0</v>
      </c>
      <c r="J153" s="990">
        <v>0</v>
      </c>
      <c r="K153" s="990">
        <v>0</v>
      </c>
      <c r="L153" s="990">
        <v>80</v>
      </c>
      <c r="M153" s="990">
        <v>20</v>
      </c>
      <c r="N153" s="990">
        <v>0</v>
      </c>
      <c r="O153" s="990">
        <v>20</v>
      </c>
      <c r="P153" s="990"/>
      <c r="Q153" s="990"/>
      <c r="R153" s="990"/>
      <c r="S153" s="990"/>
      <c r="T153" s="990"/>
      <c r="U153" s="990"/>
      <c r="V153" s="990"/>
      <c r="W153" s="990"/>
      <c r="X153" s="2843">
        <v>20</v>
      </c>
      <c r="Y153" s="2843">
        <v>0</v>
      </c>
      <c r="Z153" s="2108">
        <v>20</v>
      </c>
      <c r="AA153" s="2844"/>
      <c r="AB153" s="2844"/>
      <c r="AC153" s="2108">
        <v>0</v>
      </c>
      <c r="AD153" s="2108"/>
      <c r="AE153" s="2844"/>
      <c r="AF153" s="2844">
        <v>0</v>
      </c>
      <c r="AG153" s="2108">
        <v>0</v>
      </c>
      <c r="AH153" s="990"/>
      <c r="AI153" s="990"/>
      <c r="AJ153" s="990">
        <v>0</v>
      </c>
    </row>
    <row r="154" spans="1:36" s="967" customFormat="1" ht="47.25">
      <c r="A154" s="991">
        <v>1098</v>
      </c>
      <c r="B154" s="1004" t="s">
        <v>2606</v>
      </c>
      <c r="C154" s="1009" t="s">
        <v>2607</v>
      </c>
      <c r="D154" s="1010" t="s">
        <v>88</v>
      </c>
      <c r="E154" s="1007" t="s">
        <v>42</v>
      </c>
      <c r="F154" s="989" t="s">
        <v>43</v>
      </c>
      <c r="G154" s="1011">
        <v>200</v>
      </c>
      <c r="H154" s="1011">
        <v>0</v>
      </c>
      <c r="I154" s="1011">
        <v>0</v>
      </c>
      <c r="J154" s="1011">
        <v>0</v>
      </c>
      <c r="K154" s="990">
        <v>0</v>
      </c>
      <c r="L154" s="990">
        <v>200</v>
      </c>
      <c r="M154" s="1011">
        <v>50</v>
      </c>
      <c r="N154" s="1011">
        <v>0</v>
      </c>
      <c r="O154" s="990">
        <v>50</v>
      </c>
      <c r="P154" s="990"/>
      <c r="Q154" s="990"/>
      <c r="R154" s="990"/>
      <c r="S154" s="990"/>
      <c r="T154" s="990"/>
      <c r="U154" s="990"/>
      <c r="V154" s="990"/>
      <c r="W154" s="990"/>
      <c r="X154" s="2843">
        <v>50</v>
      </c>
      <c r="Y154" s="2843">
        <v>0</v>
      </c>
      <c r="Z154" s="2108">
        <v>50</v>
      </c>
      <c r="AA154" s="2844"/>
      <c r="AB154" s="2844"/>
      <c r="AC154" s="2108">
        <v>0</v>
      </c>
      <c r="AD154" s="2108"/>
      <c r="AE154" s="2844"/>
      <c r="AF154" s="2844">
        <v>0</v>
      </c>
      <c r="AG154" s="2108">
        <v>0</v>
      </c>
      <c r="AH154" s="990"/>
      <c r="AI154" s="990"/>
      <c r="AJ154" s="990">
        <v>0</v>
      </c>
    </row>
    <row r="155" spans="1:36" s="967" customFormat="1" ht="39.75" customHeight="1">
      <c r="A155" s="991">
        <v>1099</v>
      </c>
      <c r="B155" s="1004" t="s">
        <v>2608</v>
      </c>
      <c r="C155" s="1022" t="s">
        <v>2609</v>
      </c>
      <c r="D155" s="511" t="s">
        <v>2599</v>
      </c>
      <c r="E155" s="1023" t="s">
        <v>42</v>
      </c>
      <c r="F155" s="1024" t="s">
        <v>43</v>
      </c>
      <c r="G155" s="1025">
        <v>1000</v>
      </c>
      <c r="H155" s="1026">
        <v>0</v>
      </c>
      <c r="I155" s="1026">
        <v>0</v>
      </c>
      <c r="J155" s="1026">
        <v>0</v>
      </c>
      <c r="K155" s="1026">
        <v>0</v>
      </c>
      <c r="L155" s="1026">
        <v>1000</v>
      </c>
      <c r="M155" s="1026">
        <v>50</v>
      </c>
      <c r="N155" s="1026">
        <v>0</v>
      </c>
      <c r="O155" s="1026">
        <v>50</v>
      </c>
      <c r="P155" s="1026"/>
      <c r="Q155" s="1026"/>
      <c r="R155" s="1026"/>
      <c r="S155" s="1026"/>
      <c r="T155" s="1026"/>
      <c r="U155" s="1026"/>
      <c r="V155" s="1026"/>
      <c r="W155" s="1026"/>
      <c r="X155" s="2843">
        <v>50</v>
      </c>
      <c r="Y155" s="2843">
        <v>0</v>
      </c>
      <c r="Z155" s="2108">
        <v>50</v>
      </c>
      <c r="AA155" s="2844"/>
      <c r="AB155" s="2844"/>
      <c r="AC155" s="2108">
        <v>0</v>
      </c>
      <c r="AD155" s="2108"/>
      <c r="AE155" s="2844"/>
      <c r="AF155" s="2844">
        <v>0</v>
      </c>
      <c r="AG155" s="2108">
        <v>0</v>
      </c>
      <c r="AH155" s="1026"/>
      <c r="AI155" s="1026"/>
      <c r="AJ155" s="1026">
        <v>0</v>
      </c>
    </row>
    <row r="156" spans="1:36" s="967" customFormat="1" ht="40.5" customHeight="1">
      <c r="A156" s="991">
        <v>1100</v>
      </c>
      <c r="B156" s="1004" t="s">
        <v>2610</v>
      </c>
      <c r="C156" s="1022" t="s">
        <v>2611</v>
      </c>
      <c r="D156" s="511" t="s">
        <v>2599</v>
      </c>
      <c r="E156" s="1023" t="s">
        <v>42</v>
      </c>
      <c r="F156" s="989" t="s">
        <v>47</v>
      </c>
      <c r="G156" s="1025">
        <v>60</v>
      </c>
      <c r="H156" s="1026">
        <v>0</v>
      </c>
      <c r="I156" s="1026">
        <v>0</v>
      </c>
      <c r="J156" s="1026">
        <v>0</v>
      </c>
      <c r="K156" s="1026">
        <v>0</v>
      </c>
      <c r="L156" s="1026">
        <v>60</v>
      </c>
      <c r="M156" s="1026">
        <v>15</v>
      </c>
      <c r="N156" s="1026">
        <v>0</v>
      </c>
      <c r="O156" s="1026">
        <v>15</v>
      </c>
      <c r="P156" s="1026"/>
      <c r="Q156" s="1026"/>
      <c r="R156" s="1026"/>
      <c r="S156" s="1026"/>
      <c r="T156" s="1026"/>
      <c r="U156" s="1026"/>
      <c r="V156" s="1026"/>
      <c r="W156" s="1026"/>
      <c r="X156" s="2843">
        <v>15</v>
      </c>
      <c r="Y156" s="2843">
        <v>0</v>
      </c>
      <c r="Z156" s="2108">
        <v>15</v>
      </c>
      <c r="AA156" s="2844"/>
      <c r="AB156" s="2844"/>
      <c r="AC156" s="2108">
        <v>0</v>
      </c>
      <c r="AD156" s="2108"/>
      <c r="AE156" s="2844"/>
      <c r="AF156" s="2844">
        <v>0</v>
      </c>
      <c r="AG156" s="2108">
        <v>0</v>
      </c>
      <c r="AH156" s="1026"/>
      <c r="AI156" s="1026"/>
      <c r="AJ156" s="1026">
        <v>0</v>
      </c>
    </row>
    <row r="157" spans="1:36" s="967" customFormat="1" ht="34.5" customHeight="1">
      <c r="A157" s="991">
        <v>1101</v>
      </c>
      <c r="B157" s="1004" t="s">
        <v>2612</v>
      </c>
      <c r="C157" s="987" t="s">
        <v>2613</v>
      </c>
      <c r="D157" s="980" t="s">
        <v>429</v>
      </c>
      <c r="E157" s="988" t="s">
        <v>42</v>
      </c>
      <c r="F157" s="989" t="s">
        <v>47</v>
      </c>
      <c r="G157" s="990">
        <v>100</v>
      </c>
      <c r="H157" s="990">
        <v>0</v>
      </c>
      <c r="I157" s="990">
        <v>0</v>
      </c>
      <c r="J157" s="990">
        <v>0</v>
      </c>
      <c r="K157" s="990">
        <v>0</v>
      </c>
      <c r="L157" s="990">
        <v>100</v>
      </c>
      <c r="M157" s="990">
        <v>25</v>
      </c>
      <c r="N157" s="990">
        <v>0</v>
      </c>
      <c r="O157" s="990">
        <v>25</v>
      </c>
      <c r="P157" s="990"/>
      <c r="Q157" s="990"/>
      <c r="R157" s="990"/>
      <c r="S157" s="990"/>
      <c r="T157" s="990"/>
      <c r="U157" s="990"/>
      <c r="V157" s="990"/>
      <c r="W157" s="990"/>
      <c r="X157" s="2843">
        <v>25</v>
      </c>
      <c r="Y157" s="2843">
        <v>0</v>
      </c>
      <c r="Z157" s="2108">
        <v>25</v>
      </c>
      <c r="AA157" s="2844"/>
      <c r="AB157" s="2844"/>
      <c r="AC157" s="2108">
        <v>0</v>
      </c>
      <c r="AD157" s="2108"/>
      <c r="AE157" s="2844"/>
      <c r="AF157" s="2844">
        <v>0</v>
      </c>
      <c r="AG157" s="2108">
        <v>0</v>
      </c>
      <c r="AH157" s="990"/>
      <c r="AI157" s="990"/>
      <c r="AJ157" s="990">
        <v>0</v>
      </c>
    </row>
    <row r="158" spans="1:36" s="967" customFormat="1" ht="31.5">
      <c r="A158" s="991">
        <v>1102</v>
      </c>
      <c r="B158" s="1004" t="s">
        <v>2614</v>
      </c>
      <c r="C158" s="1009" t="s">
        <v>2615</v>
      </c>
      <c r="D158" s="1010" t="s">
        <v>429</v>
      </c>
      <c r="E158" s="1007" t="s">
        <v>42</v>
      </c>
      <c r="F158" s="989" t="s">
        <v>43</v>
      </c>
      <c r="G158" s="1012">
        <v>150</v>
      </c>
      <c r="H158" s="990">
        <v>0</v>
      </c>
      <c r="I158" s="990">
        <v>0</v>
      </c>
      <c r="J158" s="990">
        <v>0</v>
      </c>
      <c r="K158" s="990">
        <v>0</v>
      </c>
      <c r="L158" s="990">
        <v>150</v>
      </c>
      <c r="M158" s="990">
        <v>37.5</v>
      </c>
      <c r="N158" s="990">
        <v>0</v>
      </c>
      <c r="O158" s="990">
        <v>37.5</v>
      </c>
      <c r="P158" s="990"/>
      <c r="Q158" s="990"/>
      <c r="R158" s="990"/>
      <c r="S158" s="990"/>
      <c r="T158" s="990"/>
      <c r="U158" s="990"/>
      <c r="V158" s="990"/>
      <c r="W158" s="990"/>
      <c r="X158" s="2843">
        <v>37.5</v>
      </c>
      <c r="Y158" s="2843">
        <v>0</v>
      </c>
      <c r="Z158" s="2108">
        <v>37.5</v>
      </c>
      <c r="AA158" s="2844"/>
      <c r="AB158" s="2844"/>
      <c r="AC158" s="2108">
        <v>0</v>
      </c>
      <c r="AD158" s="2108"/>
      <c r="AE158" s="2844"/>
      <c r="AF158" s="2844">
        <v>0</v>
      </c>
      <c r="AG158" s="2108">
        <v>0</v>
      </c>
      <c r="AH158" s="990"/>
      <c r="AI158" s="990"/>
      <c r="AJ158" s="990">
        <v>0</v>
      </c>
    </row>
    <row r="159" spans="1:36" s="967" customFormat="1" ht="78.75">
      <c r="A159" s="991">
        <v>1103</v>
      </c>
      <c r="B159" s="1004" t="s">
        <v>2616</v>
      </c>
      <c r="C159" s="1022" t="s">
        <v>2617</v>
      </c>
      <c r="D159" s="1010" t="s">
        <v>429</v>
      </c>
      <c r="E159" s="1007" t="s">
        <v>42</v>
      </c>
      <c r="F159" s="989" t="s">
        <v>47</v>
      </c>
      <c r="G159" s="1012">
        <v>50</v>
      </c>
      <c r="H159" s="990">
        <v>0</v>
      </c>
      <c r="I159" s="990">
        <v>0</v>
      </c>
      <c r="J159" s="990">
        <v>0</v>
      </c>
      <c r="K159" s="990">
        <v>0</v>
      </c>
      <c r="L159" s="990">
        <v>50</v>
      </c>
      <c r="M159" s="990">
        <v>12.5</v>
      </c>
      <c r="N159" s="990">
        <v>0</v>
      </c>
      <c r="O159" s="990">
        <v>12.5</v>
      </c>
      <c r="P159" s="990"/>
      <c r="Q159" s="990"/>
      <c r="R159" s="990"/>
      <c r="S159" s="990"/>
      <c r="T159" s="990"/>
      <c r="U159" s="990"/>
      <c r="V159" s="990"/>
      <c r="W159" s="990"/>
      <c r="X159" s="2843">
        <v>12.5</v>
      </c>
      <c r="Y159" s="2843">
        <v>0</v>
      </c>
      <c r="Z159" s="2108">
        <v>12.5</v>
      </c>
      <c r="AA159" s="2844"/>
      <c r="AB159" s="2844"/>
      <c r="AC159" s="2108">
        <v>0</v>
      </c>
      <c r="AD159" s="2108"/>
      <c r="AE159" s="2844"/>
      <c r="AF159" s="2844">
        <v>0</v>
      </c>
      <c r="AG159" s="2108">
        <v>0</v>
      </c>
      <c r="AH159" s="990"/>
      <c r="AI159" s="990"/>
      <c r="AJ159" s="990">
        <v>0</v>
      </c>
    </row>
    <row r="160" spans="1:36" s="967" customFormat="1" ht="47.25">
      <c r="A160" s="991">
        <v>1104</v>
      </c>
      <c r="B160" s="1004" t="s">
        <v>2618</v>
      </c>
      <c r="C160" s="987" t="s">
        <v>2619</v>
      </c>
      <c r="D160" s="980" t="s">
        <v>326</v>
      </c>
      <c r="E160" s="988" t="s">
        <v>42</v>
      </c>
      <c r="F160" s="989" t="s">
        <v>43</v>
      </c>
      <c r="G160" s="990">
        <v>450</v>
      </c>
      <c r="H160" s="990">
        <v>0</v>
      </c>
      <c r="I160" s="990">
        <v>0</v>
      </c>
      <c r="J160" s="990">
        <v>0</v>
      </c>
      <c r="K160" s="990">
        <v>0</v>
      </c>
      <c r="L160" s="990">
        <v>450</v>
      </c>
      <c r="M160" s="990">
        <v>112.5</v>
      </c>
      <c r="N160" s="990">
        <v>0</v>
      </c>
      <c r="O160" s="990">
        <v>112.5</v>
      </c>
      <c r="P160" s="990"/>
      <c r="Q160" s="990"/>
      <c r="R160" s="990"/>
      <c r="S160" s="990"/>
      <c r="T160" s="990"/>
      <c r="U160" s="990"/>
      <c r="V160" s="990"/>
      <c r="W160" s="990"/>
      <c r="X160" s="2843">
        <v>112.5</v>
      </c>
      <c r="Y160" s="2843">
        <v>0</v>
      </c>
      <c r="Z160" s="2108">
        <v>112.5</v>
      </c>
      <c r="AA160" s="2844"/>
      <c r="AB160" s="2844"/>
      <c r="AC160" s="2108">
        <v>0</v>
      </c>
      <c r="AD160" s="2108"/>
      <c r="AE160" s="2844"/>
      <c r="AF160" s="2844">
        <v>0</v>
      </c>
      <c r="AG160" s="2108">
        <v>0</v>
      </c>
      <c r="AH160" s="990"/>
      <c r="AI160" s="990"/>
      <c r="AJ160" s="990">
        <v>0</v>
      </c>
    </row>
    <row r="161" spans="1:36" s="967" customFormat="1" ht="31.5">
      <c r="A161" s="991">
        <v>1105</v>
      </c>
      <c r="B161" s="1004" t="s">
        <v>2620</v>
      </c>
      <c r="C161" s="987" t="s">
        <v>2621</v>
      </c>
      <c r="D161" s="980" t="s">
        <v>326</v>
      </c>
      <c r="E161" s="988" t="s">
        <v>42</v>
      </c>
      <c r="F161" s="989" t="s">
        <v>43</v>
      </c>
      <c r="G161" s="990">
        <v>225</v>
      </c>
      <c r="H161" s="990">
        <v>0</v>
      </c>
      <c r="I161" s="990">
        <v>0</v>
      </c>
      <c r="J161" s="990">
        <v>0</v>
      </c>
      <c r="K161" s="990">
        <v>0</v>
      </c>
      <c r="L161" s="990">
        <v>225</v>
      </c>
      <c r="M161" s="990">
        <v>56.25</v>
      </c>
      <c r="N161" s="990">
        <v>0</v>
      </c>
      <c r="O161" s="990">
        <v>56.25</v>
      </c>
      <c r="P161" s="990"/>
      <c r="Q161" s="990"/>
      <c r="R161" s="990"/>
      <c r="S161" s="990"/>
      <c r="T161" s="990"/>
      <c r="U161" s="990"/>
      <c r="V161" s="990"/>
      <c r="W161" s="990"/>
      <c r="X161" s="2843">
        <v>56.25</v>
      </c>
      <c r="Y161" s="2843">
        <v>0</v>
      </c>
      <c r="Z161" s="2108">
        <v>56.25</v>
      </c>
      <c r="AA161" s="2844"/>
      <c r="AB161" s="2844"/>
      <c r="AC161" s="2108">
        <v>0</v>
      </c>
      <c r="AD161" s="2108"/>
      <c r="AE161" s="2844"/>
      <c r="AF161" s="2844">
        <v>0</v>
      </c>
      <c r="AG161" s="2108">
        <v>0</v>
      </c>
      <c r="AH161" s="990"/>
      <c r="AI161" s="990"/>
      <c r="AJ161" s="990">
        <v>0</v>
      </c>
    </row>
    <row r="162" spans="1:36" s="967" customFormat="1" ht="52.5" customHeight="1">
      <c r="A162" s="991">
        <v>1106</v>
      </c>
      <c r="B162" s="986" t="s">
        <v>2622</v>
      </c>
      <c r="C162" s="987" t="s">
        <v>2623</v>
      </c>
      <c r="D162" s="980" t="s">
        <v>28</v>
      </c>
      <c r="E162" s="988" t="s">
        <v>42</v>
      </c>
      <c r="F162" s="989" t="s">
        <v>43</v>
      </c>
      <c r="G162" s="990">
        <v>327.37200000000001</v>
      </c>
      <c r="H162" s="990">
        <v>0</v>
      </c>
      <c r="I162" s="990">
        <v>0</v>
      </c>
      <c r="J162" s="990">
        <v>0</v>
      </c>
      <c r="K162" s="990">
        <v>0</v>
      </c>
      <c r="L162" s="990">
        <v>327.37200000000001</v>
      </c>
      <c r="M162" s="990">
        <v>81.843000000000004</v>
      </c>
      <c r="N162" s="990">
        <v>0</v>
      </c>
      <c r="O162" s="990">
        <v>81.843000000000004</v>
      </c>
      <c r="P162" s="990"/>
      <c r="Q162" s="990"/>
      <c r="R162" s="990"/>
      <c r="S162" s="990"/>
      <c r="T162" s="990"/>
      <c r="U162" s="990"/>
      <c r="V162" s="990"/>
      <c r="W162" s="990"/>
      <c r="X162" s="2843">
        <v>81.843000000000004</v>
      </c>
      <c r="Y162" s="2843">
        <v>0</v>
      </c>
      <c r="Z162" s="2108">
        <v>81.843000000000004</v>
      </c>
      <c r="AA162" s="2844"/>
      <c r="AB162" s="2844"/>
      <c r="AC162" s="2108">
        <v>0</v>
      </c>
      <c r="AD162" s="2108"/>
      <c r="AE162" s="2844"/>
      <c r="AF162" s="2844">
        <v>0</v>
      </c>
      <c r="AG162" s="2108">
        <v>0</v>
      </c>
      <c r="AH162" s="990"/>
      <c r="AI162" s="990"/>
      <c r="AJ162" s="990">
        <v>0</v>
      </c>
    </row>
    <row r="163" spans="1:36" s="967" customFormat="1" ht="47.25">
      <c r="A163" s="991">
        <v>1107</v>
      </c>
      <c r="B163" s="1004" t="s">
        <v>2624</v>
      </c>
      <c r="C163" s="1009" t="s">
        <v>2625</v>
      </c>
      <c r="D163" s="1010" t="s">
        <v>2626</v>
      </c>
      <c r="E163" s="1007" t="s">
        <v>42</v>
      </c>
      <c r="F163" s="989" t="s">
        <v>43</v>
      </c>
      <c r="G163" s="1011">
        <v>200</v>
      </c>
      <c r="H163" s="990">
        <v>0</v>
      </c>
      <c r="I163" s="990">
        <v>0</v>
      </c>
      <c r="J163" s="990">
        <v>0</v>
      </c>
      <c r="K163" s="990">
        <v>0</v>
      </c>
      <c r="L163" s="990">
        <v>200</v>
      </c>
      <c r="M163" s="990">
        <v>50</v>
      </c>
      <c r="N163" s="990">
        <v>0</v>
      </c>
      <c r="O163" s="990">
        <v>50</v>
      </c>
      <c r="P163" s="990"/>
      <c r="Q163" s="990"/>
      <c r="R163" s="990"/>
      <c r="S163" s="990"/>
      <c r="T163" s="990"/>
      <c r="U163" s="990"/>
      <c r="V163" s="990"/>
      <c r="W163" s="990"/>
      <c r="X163" s="2843">
        <v>50</v>
      </c>
      <c r="Y163" s="2843">
        <v>0</v>
      </c>
      <c r="Z163" s="2108">
        <v>50</v>
      </c>
      <c r="AA163" s="2844"/>
      <c r="AB163" s="2844"/>
      <c r="AC163" s="2108">
        <v>0</v>
      </c>
      <c r="AD163" s="2108"/>
      <c r="AE163" s="2844"/>
      <c r="AF163" s="2844">
        <v>0</v>
      </c>
      <c r="AG163" s="2108">
        <v>0</v>
      </c>
      <c r="AH163" s="990"/>
      <c r="AI163" s="990"/>
      <c r="AJ163" s="990">
        <v>0</v>
      </c>
    </row>
    <row r="164" spans="1:36" s="967" customFormat="1" ht="47.25">
      <c r="A164" s="991">
        <v>1108</v>
      </c>
      <c r="B164" s="1004" t="s">
        <v>2627</v>
      </c>
      <c r="C164" s="1009" t="s">
        <v>2628</v>
      </c>
      <c r="D164" s="1010" t="s">
        <v>2626</v>
      </c>
      <c r="E164" s="1007" t="s">
        <v>42</v>
      </c>
      <c r="F164" s="989" t="s">
        <v>43</v>
      </c>
      <c r="G164" s="1011">
        <v>200</v>
      </c>
      <c r="H164" s="990">
        <v>0</v>
      </c>
      <c r="I164" s="990">
        <v>0</v>
      </c>
      <c r="J164" s="990">
        <v>0</v>
      </c>
      <c r="K164" s="990">
        <v>0</v>
      </c>
      <c r="L164" s="990">
        <v>200</v>
      </c>
      <c r="M164" s="990">
        <v>50</v>
      </c>
      <c r="N164" s="990">
        <v>0</v>
      </c>
      <c r="O164" s="990">
        <v>50</v>
      </c>
      <c r="P164" s="990"/>
      <c r="Q164" s="990"/>
      <c r="R164" s="990"/>
      <c r="S164" s="990"/>
      <c r="T164" s="990"/>
      <c r="U164" s="990"/>
      <c r="V164" s="990"/>
      <c r="W164" s="990"/>
      <c r="X164" s="2843">
        <v>50</v>
      </c>
      <c r="Y164" s="2843">
        <v>0</v>
      </c>
      <c r="Z164" s="2108">
        <v>50</v>
      </c>
      <c r="AA164" s="2844"/>
      <c r="AB164" s="2844"/>
      <c r="AC164" s="2108">
        <v>0</v>
      </c>
      <c r="AD164" s="2108"/>
      <c r="AE164" s="2844"/>
      <c r="AF164" s="2844">
        <v>0</v>
      </c>
      <c r="AG164" s="2108">
        <v>0</v>
      </c>
      <c r="AH164" s="990"/>
      <c r="AI164" s="990"/>
      <c r="AJ164" s="990">
        <v>0</v>
      </c>
    </row>
    <row r="165" spans="1:36" s="967" customFormat="1" ht="31.5">
      <c r="A165" s="991">
        <v>1109</v>
      </c>
      <c r="B165" s="1004" t="s">
        <v>2629</v>
      </c>
      <c r="C165" s="1009" t="s">
        <v>2630</v>
      </c>
      <c r="D165" s="1010" t="s">
        <v>601</v>
      </c>
      <c r="E165" s="1007" t="s">
        <v>42</v>
      </c>
      <c r="F165" s="989" t="s">
        <v>47</v>
      </c>
      <c r="G165" s="1011">
        <v>100</v>
      </c>
      <c r="H165" s="990">
        <v>0</v>
      </c>
      <c r="I165" s="990">
        <v>0</v>
      </c>
      <c r="J165" s="990">
        <v>0</v>
      </c>
      <c r="K165" s="990">
        <v>0</v>
      </c>
      <c r="L165" s="990">
        <v>100</v>
      </c>
      <c r="M165" s="990">
        <v>25</v>
      </c>
      <c r="N165" s="990">
        <v>0</v>
      </c>
      <c r="O165" s="990">
        <v>25</v>
      </c>
      <c r="P165" s="990"/>
      <c r="Q165" s="990"/>
      <c r="R165" s="990"/>
      <c r="S165" s="990"/>
      <c r="T165" s="990"/>
      <c r="U165" s="990"/>
      <c r="V165" s="990"/>
      <c r="W165" s="990"/>
      <c r="X165" s="2843">
        <v>25</v>
      </c>
      <c r="Y165" s="2843">
        <v>0</v>
      </c>
      <c r="Z165" s="2108">
        <v>25</v>
      </c>
      <c r="AA165" s="2844"/>
      <c r="AB165" s="2844"/>
      <c r="AC165" s="2108">
        <v>0</v>
      </c>
      <c r="AD165" s="2108"/>
      <c r="AE165" s="2844"/>
      <c r="AF165" s="2844">
        <v>0</v>
      </c>
      <c r="AG165" s="2108">
        <v>0</v>
      </c>
      <c r="AH165" s="990"/>
      <c r="AI165" s="990"/>
      <c r="AJ165" s="990">
        <v>0</v>
      </c>
    </row>
    <row r="166" spans="1:36" s="967" customFormat="1" ht="31.5">
      <c r="A166" s="991">
        <v>1110</v>
      </c>
      <c r="B166" s="1004" t="s">
        <v>2631</v>
      </c>
      <c r="C166" s="1009" t="s">
        <v>2632</v>
      </c>
      <c r="D166" s="1010" t="s">
        <v>601</v>
      </c>
      <c r="E166" s="1007" t="s">
        <v>42</v>
      </c>
      <c r="F166" s="989" t="s">
        <v>47</v>
      </c>
      <c r="G166" s="1011">
        <v>100</v>
      </c>
      <c r="H166" s="990">
        <v>0</v>
      </c>
      <c r="I166" s="990">
        <v>0</v>
      </c>
      <c r="J166" s="990">
        <v>0</v>
      </c>
      <c r="K166" s="990">
        <v>0</v>
      </c>
      <c r="L166" s="990">
        <v>100</v>
      </c>
      <c r="M166" s="990">
        <v>25</v>
      </c>
      <c r="N166" s="990">
        <v>0</v>
      </c>
      <c r="O166" s="990">
        <v>25</v>
      </c>
      <c r="P166" s="990"/>
      <c r="Q166" s="990"/>
      <c r="R166" s="990"/>
      <c r="S166" s="990"/>
      <c r="T166" s="990"/>
      <c r="U166" s="990"/>
      <c r="V166" s="990"/>
      <c r="W166" s="990"/>
      <c r="X166" s="2843">
        <v>25</v>
      </c>
      <c r="Y166" s="2843">
        <v>0</v>
      </c>
      <c r="Z166" s="2108">
        <v>25</v>
      </c>
      <c r="AA166" s="2844"/>
      <c r="AB166" s="2844"/>
      <c r="AC166" s="2108">
        <v>0</v>
      </c>
      <c r="AD166" s="2108"/>
      <c r="AE166" s="2844"/>
      <c r="AF166" s="2844">
        <v>0</v>
      </c>
      <c r="AG166" s="2108">
        <v>0</v>
      </c>
      <c r="AH166" s="990"/>
      <c r="AI166" s="990"/>
      <c r="AJ166" s="990">
        <v>0</v>
      </c>
    </row>
    <row r="167" spans="1:36" s="967" customFormat="1" ht="31.5">
      <c r="A167" s="991">
        <v>1111</v>
      </c>
      <c r="B167" s="1004" t="s">
        <v>2633</v>
      </c>
      <c r="C167" s="1009" t="s">
        <v>2634</v>
      </c>
      <c r="D167" s="1010" t="s">
        <v>187</v>
      </c>
      <c r="E167" s="1007" t="s">
        <v>42</v>
      </c>
      <c r="F167" s="989" t="s">
        <v>43</v>
      </c>
      <c r="G167" s="1011">
        <v>150</v>
      </c>
      <c r="H167" s="990">
        <v>0</v>
      </c>
      <c r="I167" s="990">
        <v>0</v>
      </c>
      <c r="J167" s="990">
        <v>0</v>
      </c>
      <c r="K167" s="990">
        <v>0</v>
      </c>
      <c r="L167" s="990">
        <v>150</v>
      </c>
      <c r="M167" s="990">
        <v>37.5</v>
      </c>
      <c r="N167" s="990">
        <v>0</v>
      </c>
      <c r="O167" s="990">
        <v>37.5</v>
      </c>
      <c r="P167" s="990"/>
      <c r="Q167" s="990"/>
      <c r="R167" s="990"/>
      <c r="S167" s="990"/>
      <c r="T167" s="990"/>
      <c r="U167" s="990"/>
      <c r="V167" s="990"/>
      <c r="W167" s="990"/>
      <c r="X167" s="2843">
        <v>37.5</v>
      </c>
      <c r="Y167" s="2843">
        <v>0</v>
      </c>
      <c r="Z167" s="2108">
        <v>37.5</v>
      </c>
      <c r="AA167" s="2844"/>
      <c r="AB167" s="2844"/>
      <c r="AC167" s="2108">
        <v>0</v>
      </c>
      <c r="AD167" s="2108"/>
      <c r="AE167" s="2844"/>
      <c r="AF167" s="2844">
        <v>0</v>
      </c>
      <c r="AG167" s="2108">
        <v>0</v>
      </c>
      <c r="AH167" s="990"/>
      <c r="AI167" s="990"/>
      <c r="AJ167" s="990">
        <v>0</v>
      </c>
    </row>
    <row r="168" spans="1:36" s="967" customFormat="1" ht="31.5">
      <c r="A168" s="991">
        <v>1112</v>
      </c>
      <c r="B168" s="1004" t="s">
        <v>2635</v>
      </c>
      <c r="C168" s="1009" t="s">
        <v>2636</v>
      </c>
      <c r="D168" s="1010" t="s">
        <v>187</v>
      </c>
      <c r="E168" s="1007" t="s">
        <v>42</v>
      </c>
      <c r="F168" s="989" t="s">
        <v>43</v>
      </c>
      <c r="G168" s="1011">
        <v>150</v>
      </c>
      <c r="H168" s="990">
        <v>0</v>
      </c>
      <c r="I168" s="990">
        <v>0</v>
      </c>
      <c r="J168" s="990">
        <v>0</v>
      </c>
      <c r="K168" s="990">
        <v>0</v>
      </c>
      <c r="L168" s="990">
        <v>150</v>
      </c>
      <c r="M168" s="990">
        <v>37.5</v>
      </c>
      <c r="N168" s="990">
        <v>0</v>
      </c>
      <c r="O168" s="990">
        <v>37.5</v>
      </c>
      <c r="P168" s="990"/>
      <c r="Q168" s="990"/>
      <c r="R168" s="990"/>
      <c r="S168" s="990"/>
      <c r="T168" s="990"/>
      <c r="U168" s="990"/>
      <c r="V168" s="990"/>
      <c r="W168" s="990"/>
      <c r="X168" s="2843">
        <v>37.5</v>
      </c>
      <c r="Y168" s="2843">
        <v>0</v>
      </c>
      <c r="Z168" s="2108">
        <v>37.5</v>
      </c>
      <c r="AA168" s="2844"/>
      <c r="AB168" s="2844"/>
      <c r="AC168" s="2108">
        <v>0</v>
      </c>
      <c r="AD168" s="2108"/>
      <c r="AE168" s="2844"/>
      <c r="AF168" s="2844">
        <v>0</v>
      </c>
      <c r="AG168" s="2108">
        <v>0</v>
      </c>
      <c r="AH168" s="990"/>
      <c r="AI168" s="990"/>
      <c r="AJ168" s="990">
        <v>0</v>
      </c>
    </row>
    <row r="169" spans="1:36" s="967" customFormat="1" ht="31.5">
      <c r="A169" s="991">
        <v>1113</v>
      </c>
      <c r="B169" s="986" t="s">
        <v>2637</v>
      </c>
      <c r="C169" s="987" t="s">
        <v>2638</v>
      </c>
      <c r="D169" s="980" t="s">
        <v>564</v>
      </c>
      <c r="E169" s="988" t="s">
        <v>42</v>
      </c>
      <c r="F169" s="989" t="s">
        <v>30</v>
      </c>
      <c r="G169" s="990">
        <v>148.40199999999999</v>
      </c>
      <c r="H169" s="990">
        <v>0</v>
      </c>
      <c r="I169" s="990">
        <v>0</v>
      </c>
      <c r="J169" s="990">
        <v>0</v>
      </c>
      <c r="K169" s="990">
        <v>0</v>
      </c>
      <c r="L169" s="990">
        <v>148.40199999999999</v>
      </c>
      <c r="M169" s="990">
        <v>97.893000000000001</v>
      </c>
      <c r="N169" s="990">
        <v>50.509</v>
      </c>
      <c r="O169" s="990">
        <v>148.40199999999999</v>
      </c>
      <c r="P169" s="990"/>
      <c r="Q169" s="990"/>
      <c r="R169" s="990"/>
      <c r="S169" s="990"/>
      <c r="T169" s="990"/>
      <c r="U169" s="990"/>
      <c r="V169" s="990"/>
      <c r="W169" s="990"/>
      <c r="X169" s="2843">
        <v>97.893000000000001</v>
      </c>
      <c r="Y169" s="2843">
        <v>50.509</v>
      </c>
      <c r="Z169" s="2108">
        <v>148.40199999999999</v>
      </c>
      <c r="AA169" s="2844"/>
      <c r="AB169" s="2844"/>
      <c r="AC169" s="2108">
        <v>0</v>
      </c>
      <c r="AD169" s="2108"/>
      <c r="AE169" s="2844"/>
      <c r="AF169" s="2844">
        <v>0</v>
      </c>
      <c r="AG169" s="2108">
        <v>0</v>
      </c>
      <c r="AH169" s="990"/>
      <c r="AI169" s="990"/>
      <c r="AJ169" s="990">
        <v>0</v>
      </c>
    </row>
    <row r="170" spans="1:36" s="967" customFormat="1" ht="31.5">
      <c r="A170" s="991">
        <v>1114</v>
      </c>
      <c r="B170" s="986" t="s">
        <v>2639</v>
      </c>
      <c r="C170" s="987" t="s">
        <v>2640</v>
      </c>
      <c r="D170" s="980" t="s">
        <v>564</v>
      </c>
      <c r="E170" s="988" t="s">
        <v>42</v>
      </c>
      <c r="F170" s="989" t="s">
        <v>47</v>
      </c>
      <c r="G170" s="990">
        <v>88.724000000000004</v>
      </c>
      <c r="H170" s="990">
        <v>0</v>
      </c>
      <c r="I170" s="990">
        <v>0</v>
      </c>
      <c r="J170" s="990">
        <v>0</v>
      </c>
      <c r="K170" s="990">
        <v>0</v>
      </c>
      <c r="L170" s="990">
        <v>88.724000000000004</v>
      </c>
      <c r="M170" s="990">
        <v>22.181000000000001</v>
      </c>
      <c r="N170" s="990">
        <v>0</v>
      </c>
      <c r="O170" s="990">
        <v>22.181000000000001</v>
      </c>
      <c r="P170" s="990"/>
      <c r="Q170" s="990"/>
      <c r="R170" s="990"/>
      <c r="S170" s="990"/>
      <c r="T170" s="990"/>
      <c r="U170" s="990"/>
      <c r="V170" s="990"/>
      <c r="W170" s="990"/>
      <c r="X170" s="2843">
        <v>22.181000000000001</v>
      </c>
      <c r="Y170" s="2843">
        <v>0</v>
      </c>
      <c r="Z170" s="2108">
        <v>22.181000000000001</v>
      </c>
      <c r="AA170" s="2844"/>
      <c r="AB170" s="2844"/>
      <c r="AC170" s="2108">
        <v>0</v>
      </c>
      <c r="AD170" s="2108"/>
      <c r="AE170" s="2844"/>
      <c r="AF170" s="2844">
        <v>0</v>
      </c>
      <c r="AG170" s="2108">
        <v>0</v>
      </c>
      <c r="AH170" s="990"/>
      <c r="AI170" s="990"/>
      <c r="AJ170" s="990">
        <v>0</v>
      </c>
    </row>
    <row r="171" spans="1:36" s="967" customFormat="1" ht="47.25">
      <c r="A171" s="991">
        <v>1115</v>
      </c>
      <c r="B171" s="1004" t="s">
        <v>2641</v>
      </c>
      <c r="C171" s="1009" t="s">
        <v>2642</v>
      </c>
      <c r="D171" s="980" t="s">
        <v>1295</v>
      </c>
      <c r="E171" s="988" t="s">
        <v>42</v>
      </c>
      <c r="F171" s="989" t="s">
        <v>43</v>
      </c>
      <c r="G171" s="990">
        <v>200</v>
      </c>
      <c r="H171" s="990">
        <v>0</v>
      </c>
      <c r="I171" s="990">
        <v>0</v>
      </c>
      <c r="J171" s="990">
        <v>0</v>
      </c>
      <c r="K171" s="990">
        <v>0</v>
      </c>
      <c r="L171" s="990">
        <v>200</v>
      </c>
      <c r="M171" s="990">
        <v>50</v>
      </c>
      <c r="N171" s="990">
        <v>0</v>
      </c>
      <c r="O171" s="990">
        <v>50</v>
      </c>
      <c r="P171" s="990"/>
      <c r="Q171" s="990"/>
      <c r="R171" s="990"/>
      <c r="S171" s="990"/>
      <c r="T171" s="990"/>
      <c r="U171" s="990"/>
      <c r="V171" s="990"/>
      <c r="W171" s="990"/>
      <c r="X171" s="2843">
        <v>50</v>
      </c>
      <c r="Y171" s="2843">
        <v>0</v>
      </c>
      <c r="Z171" s="2108">
        <v>50</v>
      </c>
      <c r="AA171" s="2844"/>
      <c r="AB171" s="2844"/>
      <c r="AC171" s="2108">
        <v>0</v>
      </c>
      <c r="AD171" s="2108"/>
      <c r="AE171" s="2844"/>
      <c r="AF171" s="2844">
        <v>0</v>
      </c>
      <c r="AG171" s="2108">
        <v>0</v>
      </c>
      <c r="AH171" s="990"/>
      <c r="AI171" s="990"/>
      <c r="AJ171" s="990">
        <v>0</v>
      </c>
    </row>
    <row r="172" spans="1:36" s="967" customFormat="1" ht="47.25">
      <c r="A172" s="991">
        <v>1116</v>
      </c>
      <c r="B172" s="1004" t="s">
        <v>2643</v>
      </c>
      <c r="C172" s="1009" t="s">
        <v>2644</v>
      </c>
      <c r="D172" s="980" t="s">
        <v>1295</v>
      </c>
      <c r="E172" s="988" t="s">
        <v>42</v>
      </c>
      <c r="F172" s="989" t="s">
        <v>47</v>
      </c>
      <c r="G172" s="990">
        <v>50</v>
      </c>
      <c r="H172" s="990">
        <v>0</v>
      </c>
      <c r="I172" s="990">
        <v>0</v>
      </c>
      <c r="J172" s="990">
        <v>0</v>
      </c>
      <c r="K172" s="990">
        <v>0</v>
      </c>
      <c r="L172" s="990">
        <v>50</v>
      </c>
      <c r="M172" s="990">
        <v>12.5</v>
      </c>
      <c r="N172" s="990">
        <v>0</v>
      </c>
      <c r="O172" s="990">
        <v>12.5</v>
      </c>
      <c r="P172" s="990"/>
      <c r="Q172" s="990"/>
      <c r="R172" s="990"/>
      <c r="S172" s="990"/>
      <c r="T172" s="990"/>
      <c r="U172" s="990"/>
      <c r="V172" s="990"/>
      <c r="W172" s="990"/>
      <c r="X172" s="2843">
        <v>12.5</v>
      </c>
      <c r="Y172" s="2843">
        <v>0</v>
      </c>
      <c r="Z172" s="2108">
        <v>12.5</v>
      </c>
      <c r="AA172" s="2844"/>
      <c r="AB172" s="2844"/>
      <c r="AC172" s="2108">
        <v>0</v>
      </c>
      <c r="AD172" s="2108"/>
      <c r="AE172" s="2844"/>
      <c r="AF172" s="2844">
        <v>0</v>
      </c>
      <c r="AG172" s="2108">
        <v>0</v>
      </c>
      <c r="AH172" s="990"/>
      <c r="AI172" s="990"/>
      <c r="AJ172" s="990">
        <v>0</v>
      </c>
    </row>
    <row r="173" spans="1:36" s="967" customFormat="1" ht="31.5">
      <c r="A173" s="991">
        <v>1117</v>
      </c>
      <c r="B173" s="986" t="s">
        <v>2645</v>
      </c>
      <c r="C173" s="987" t="s">
        <v>2646</v>
      </c>
      <c r="D173" s="980" t="s">
        <v>400</v>
      </c>
      <c r="E173" s="988" t="s">
        <v>42</v>
      </c>
      <c r="F173" s="989" t="s">
        <v>47</v>
      </c>
      <c r="G173" s="990">
        <v>82</v>
      </c>
      <c r="H173" s="990">
        <v>0</v>
      </c>
      <c r="I173" s="990">
        <v>0</v>
      </c>
      <c r="J173" s="990">
        <v>0</v>
      </c>
      <c r="K173" s="990">
        <v>0</v>
      </c>
      <c r="L173" s="990">
        <v>82</v>
      </c>
      <c r="M173" s="990">
        <v>20.5</v>
      </c>
      <c r="N173" s="990">
        <v>0</v>
      </c>
      <c r="O173" s="990">
        <v>20.5</v>
      </c>
      <c r="P173" s="990"/>
      <c r="Q173" s="990"/>
      <c r="R173" s="990"/>
      <c r="S173" s="990"/>
      <c r="T173" s="990"/>
      <c r="U173" s="990"/>
      <c r="V173" s="990"/>
      <c r="W173" s="990"/>
      <c r="X173" s="2843">
        <v>20.5</v>
      </c>
      <c r="Y173" s="2843">
        <v>0</v>
      </c>
      <c r="Z173" s="2108">
        <v>20.5</v>
      </c>
      <c r="AA173" s="2844"/>
      <c r="AB173" s="2844"/>
      <c r="AC173" s="2108">
        <v>0</v>
      </c>
      <c r="AD173" s="2108"/>
      <c r="AE173" s="2844"/>
      <c r="AF173" s="2844">
        <v>0</v>
      </c>
      <c r="AG173" s="2108">
        <v>0</v>
      </c>
      <c r="AH173" s="990"/>
      <c r="AI173" s="990"/>
      <c r="AJ173" s="990">
        <v>0</v>
      </c>
    </row>
    <row r="174" spans="1:36" s="967" customFormat="1" ht="47.25">
      <c r="A174" s="991">
        <v>1118</v>
      </c>
      <c r="B174" s="1004" t="s">
        <v>2647</v>
      </c>
      <c r="C174" s="1009" t="s">
        <v>2648</v>
      </c>
      <c r="D174" s="1006" t="s">
        <v>400</v>
      </c>
      <c r="E174" s="1007" t="s">
        <v>42</v>
      </c>
      <c r="F174" s="989" t="s">
        <v>47</v>
      </c>
      <c r="G174" s="1008">
        <v>80</v>
      </c>
      <c r="H174" s="990">
        <v>0</v>
      </c>
      <c r="I174" s="990">
        <v>0</v>
      </c>
      <c r="J174" s="990">
        <v>0</v>
      </c>
      <c r="K174" s="990">
        <v>0</v>
      </c>
      <c r="L174" s="990">
        <v>80</v>
      </c>
      <c r="M174" s="990">
        <v>20</v>
      </c>
      <c r="N174" s="990">
        <v>0</v>
      </c>
      <c r="O174" s="990">
        <v>20</v>
      </c>
      <c r="P174" s="990"/>
      <c r="Q174" s="990"/>
      <c r="R174" s="990"/>
      <c r="S174" s="990"/>
      <c r="T174" s="990"/>
      <c r="U174" s="990"/>
      <c r="V174" s="990"/>
      <c r="W174" s="990"/>
      <c r="X174" s="2843">
        <v>20</v>
      </c>
      <c r="Y174" s="2843">
        <v>0</v>
      </c>
      <c r="Z174" s="2108">
        <v>20</v>
      </c>
      <c r="AA174" s="2844"/>
      <c r="AB174" s="2844"/>
      <c r="AC174" s="2108">
        <v>0</v>
      </c>
      <c r="AD174" s="2108"/>
      <c r="AE174" s="2844"/>
      <c r="AF174" s="2844">
        <v>0</v>
      </c>
      <c r="AG174" s="2108">
        <v>0</v>
      </c>
      <c r="AH174" s="990"/>
      <c r="AI174" s="990"/>
      <c r="AJ174" s="990">
        <v>0</v>
      </c>
    </row>
    <row r="175" spans="1:36" s="967" customFormat="1" ht="52.5" customHeight="1">
      <c r="A175" s="991">
        <v>1119</v>
      </c>
      <c r="B175" s="1004" t="s">
        <v>2649</v>
      </c>
      <c r="C175" s="1009" t="s">
        <v>2650</v>
      </c>
      <c r="D175" s="1006" t="s">
        <v>400</v>
      </c>
      <c r="E175" s="1007" t="s">
        <v>42</v>
      </c>
      <c r="F175" s="989" t="s">
        <v>47</v>
      </c>
      <c r="G175" s="1008">
        <v>100</v>
      </c>
      <c r="H175" s="990">
        <v>0</v>
      </c>
      <c r="I175" s="990">
        <v>0</v>
      </c>
      <c r="J175" s="990">
        <v>0</v>
      </c>
      <c r="K175" s="990">
        <v>0</v>
      </c>
      <c r="L175" s="990">
        <v>100</v>
      </c>
      <c r="M175" s="990">
        <v>25</v>
      </c>
      <c r="N175" s="990">
        <v>0</v>
      </c>
      <c r="O175" s="990">
        <v>25</v>
      </c>
      <c r="P175" s="990"/>
      <c r="Q175" s="990"/>
      <c r="R175" s="990"/>
      <c r="S175" s="990"/>
      <c r="T175" s="990"/>
      <c r="U175" s="990"/>
      <c r="V175" s="990"/>
      <c r="W175" s="990"/>
      <c r="X175" s="2843">
        <v>25</v>
      </c>
      <c r="Y175" s="2843">
        <v>0</v>
      </c>
      <c r="Z175" s="2108">
        <v>25</v>
      </c>
      <c r="AA175" s="2844"/>
      <c r="AB175" s="2844"/>
      <c r="AC175" s="2108">
        <v>0</v>
      </c>
      <c r="AD175" s="2108"/>
      <c r="AE175" s="2844"/>
      <c r="AF175" s="2844">
        <v>0</v>
      </c>
      <c r="AG175" s="2108">
        <v>0</v>
      </c>
      <c r="AH175" s="990"/>
      <c r="AI175" s="990"/>
      <c r="AJ175" s="990">
        <v>0</v>
      </c>
    </row>
    <row r="176" spans="1:36" s="967" customFormat="1" ht="31.5">
      <c r="A176" s="991">
        <v>1120</v>
      </c>
      <c r="B176" s="986" t="s">
        <v>2651</v>
      </c>
      <c r="C176" s="987" t="s">
        <v>2652</v>
      </c>
      <c r="D176" s="980" t="s">
        <v>577</v>
      </c>
      <c r="E176" s="1007" t="s">
        <v>42</v>
      </c>
      <c r="F176" s="989" t="s">
        <v>47</v>
      </c>
      <c r="G176" s="990">
        <v>96</v>
      </c>
      <c r="H176" s="990">
        <v>0</v>
      </c>
      <c r="I176" s="990">
        <v>0</v>
      </c>
      <c r="J176" s="990">
        <v>0</v>
      </c>
      <c r="K176" s="990">
        <v>0</v>
      </c>
      <c r="L176" s="990">
        <v>96</v>
      </c>
      <c r="M176" s="990">
        <v>24</v>
      </c>
      <c r="N176" s="990">
        <v>0</v>
      </c>
      <c r="O176" s="990">
        <v>24</v>
      </c>
      <c r="P176" s="990"/>
      <c r="Q176" s="990"/>
      <c r="R176" s="990"/>
      <c r="S176" s="990"/>
      <c r="T176" s="990"/>
      <c r="U176" s="990"/>
      <c r="V176" s="990"/>
      <c r="W176" s="990"/>
      <c r="X176" s="2843">
        <v>24</v>
      </c>
      <c r="Y176" s="2843">
        <v>0</v>
      </c>
      <c r="Z176" s="2108">
        <v>24</v>
      </c>
      <c r="AA176" s="2844"/>
      <c r="AB176" s="2844"/>
      <c r="AC176" s="2108">
        <v>0</v>
      </c>
      <c r="AD176" s="2108"/>
      <c r="AE176" s="2844"/>
      <c r="AF176" s="2844">
        <v>0</v>
      </c>
      <c r="AG176" s="2108">
        <v>0</v>
      </c>
      <c r="AH176" s="990"/>
      <c r="AI176" s="990"/>
      <c r="AJ176" s="990">
        <v>0</v>
      </c>
    </row>
    <row r="177" spans="1:36" s="967" customFormat="1" ht="31.5" customHeight="1">
      <c r="A177" s="991">
        <v>1121</v>
      </c>
      <c r="B177" s="1004" t="s">
        <v>2653</v>
      </c>
      <c r="C177" s="1009" t="s">
        <v>2654</v>
      </c>
      <c r="D177" s="1010" t="s">
        <v>577</v>
      </c>
      <c r="E177" s="1007" t="s">
        <v>42</v>
      </c>
      <c r="F177" s="989" t="s">
        <v>43</v>
      </c>
      <c r="G177" s="1012">
        <v>150</v>
      </c>
      <c r="H177" s="990">
        <v>0</v>
      </c>
      <c r="I177" s="990">
        <v>0</v>
      </c>
      <c r="J177" s="990">
        <v>0</v>
      </c>
      <c r="K177" s="990">
        <v>0</v>
      </c>
      <c r="L177" s="990">
        <v>150</v>
      </c>
      <c r="M177" s="990">
        <v>37.5</v>
      </c>
      <c r="N177" s="990">
        <v>0</v>
      </c>
      <c r="O177" s="990">
        <v>37.5</v>
      </c>
      <c r="P177" s="990"/>
      <c r="Q177" s="990"/>
      <c r="R177" s="990"/>
      <c r="S177" s="990"/>
      <c r="T177" s="990"/>
      <c r="U177" s="990"/>
      <c r="V177" s="990"/>
      <c r="W177" s="990"/>
      <c r="X177" s="2843">
        <v>37.5</v>
      </c>
      <c r="Y177" s="2843">
        <v>0</v>
      </c>
      <c r="Z177" s="2108">
        <v>37.5</v>
      </c>
      <c r="AA177" s="2844"/>
      <c r="AB177" s="2844"/>
      <c r="AC177" s="2108">
        <v>0</v>
      </c>
      <c r="AD177" s="2108"/>
      <c r="AE177" s="2844"/>
      <c r="AF177" s="2844">
        <v>0</v>
      </c>
      <c r="AG177" s="2108">
        <v>0</v>
      </c>
      <c r="AH177" s="990"/>
      <c r="AI177" s="990"/>
      <c r="AJ177" s="990">
        <v>0</v>
      </c>
    </row>
    <row r="178" spans="1:36" s="967" customFormat="1" ht="31.5">
      <c r="A178" s="991">
        <v>1122</v>
      </c>
      <c r="B178" s="1004" t="s">
        <v>2655</v>
      </c>
      <c r="C178" s="1009" t="s">
        <v>2656</v>
      </c>
      <c r="D178" s="1010" t="s">
        <v>577</v>
      </c>
      <c r="E178" s="1007" t="s">
        <v>42</v>
      </c>
      <c r="F178" s="989" t="s">
        <v>43</v>
      </c>
      <c r="G178" s="1012">
        <v>150</v>
      </c>
      <c r="H178" s="990">
        <v>0</v>
      </c>
      <c r="I178" s="990">
        <v>0</v>
      </c>
      <c r="J178" s="990">
        <v>0</v>
      </c>
      <c r="K178" s="990">
        <v>0</v>
      </c>
      <c r="L178" s="990">
        <v>150</v>
      </c>
      <c r="M178" s="990">
        <v>37.5</v>
      </c>
      <c r="N178" s="990">
        <v>0</v>
      </c>
      <c r="O178" s="990">
        <v>37.5</v>
      </c>
      <c r="P178" s="990"/>
      <c r="Q178" s="990"/>
      <c r="R178" s="990"/>
      <c r="S178" s="990"/>
      <c r="T178" s="990"/>
      <c r="U178" s="990"/>
      <c r="V178" s="990"/>
      <c r="W178" s="990"/>
      <c r="X178" s="2843">
        <v>37.5</v>
      </c>
      <c r="Y178" s="2843">
        <v>0</v>
      </c>
      <c r="Z178" s="2108">
        <v>37.5</v>
      </c>
      <c r="AA178" s="2844"/>
      <c r="AB178" s="2844"/>
      <c r="AC178" s="2108">
        <v>0</v>
      </c>
      <c r="AD178" s="2108"/>
      <c r="AE178" s="2844"/>
      <c r="AF178" s="2844">
        <v>0</v>
      </c>
      <c r="AG178" s="2108">
        <v>0</v>
      </c>
      <c r="AH178" s="990"/>
      <c r="AI178" s="990"/>
      <c r="AJ178" s="990">
        <v>0</v>
      </c>
    </row>
    <row r="179" spans="1:36" s="967" customFormat="1" ht="31.5">
      <c r="A179" s="991">
        <v>1123</v>
      </c>
      <c r="B179" s="986" t="s">
        <v>2657</v>
      </c>
      <c r="C179" s="987" t="s">
        <v>2658</v>
      </c>
      <c r="D179" s="980" t="s">
        <v>221</v>
      </c>
      <c r="E179" s="988" t="s">
        <v>42</v>
      </c>
      <c r="F179" s="989" t="s">
        <v>43</v>
      </c>
      <c r="G179" s="990">
        <v>1300</v>
      </c>
      <c r="H179" s="990">
        <v>0</v>
      </c>
      <c r="I179" s="990">
        <v>0</v>
      </c>
      <c r="J179" s="990">
        <v>0</v>
      </c>
      <c r="K179" s="990">
        <v>0</v>
      </c>
      <c r="L179" s="990">
        <v>1300</v>
      </c>
      <c r="M179" s="990">
        <v>325</v>
      </c>
      <c r="N179" s="990">
        <v>0</v>
      </c>
      <c r="O179" s="990">
        <v>325</v>
      </c>
      <c r="P179" s="990"/>
      <c r="Q179" s="990"/>
      <c r="R179" s="990"/>
      <c r="S179" s="990"/>
      <c r="T179" s="990"/>
      <c r="U179" s="990"/>
      <c r="V179" s="990"/>
      <c r="W179" s="990"/>
      <c r="X179" s="2843">
        <v>325</v>
      </c>
      <c r="Y179" s="2843">
        <v>0</v>
      </c>
      <c r="Z179" s="2108">
        <v>325</v>
      </c>
      <c r="AA179" s="2844"/>
      <c r="AB179" s="2844"/>
      <c r="AC179" s="2108">
        <v>0</v>
      </c>
      <c r="AD179" s="2108"/>
      <c r="AE179" s="2844"/>
      <c r="AF179" s="2844">
        <v>0</v>
      </c>
      <c r="AG179" s="2108">
        <v>0</v>
      </c>
      <c r="AH179" s="990"/>
      <c r="AI179" s="990"/>
      <c r="AJ179" s="990">
        <v>0</v>
      </c>
    </row>
    <row r="180" spans="1:36" s="967" customFormat="1" ht="31.5">
      <c r="A180" s="991">
        <v>1124</v>
      </c>
      <c r="B180" s="1004" t="s">
        <v>2659</v>
      </c>
      <c r="C180" s="987" t="s">
        <v>2660</v>
      </c>
      <c r="D180" s="1010" t="s">
        <v>221</v>
      </c>
      <c r="E180" s="1007" t="s">
        <v>42</v>
      </c>
      <c r="F180" s="989" t="s">
        <v>43</v>
      </c>
      <c r="G180" s="1011">
        <v>100</v>
      </c>
      <c r="H180" s="990">
        <v>0</v>
      </c>
      <c r="I180" s="990">
        <v>0</v>
      </c>
      <c r="J180" s="990">
        <v>0</v>
      </c>
      <c r="K180" s="990">
        <v>0</v>
      </c>
      <c r="L180" s="990">
        <v>100</v>
      </c>
      <c r="M180" s="990">
        <v>25</v>
      </c>
      <c r="N180" s="990">
        <v>0</v>
      </c>
      <c r="O180" s="990">
        <v>25</v>
      </c>
      <c r="P180" s="990"/>
      <c r="Q180" s="990"/>
      <c r="R180" s="990"/>
      <c r="S180" s="990"/>
      <c r="T180" s="990"/>
      <c r="U180" s="990"/>
      <c r="V180" s="990"/>
      <c r="W180" s="990"/>
      <c r="X180" s="2843">
        <v>25</v>
      </c>
      <c r="Y180" s="2843">
        <v>0</v>
      </c>
      <c r="Z180" s="2108">
        <v>25</v>
      </c>
      <c r="AA180" s="2844"/>
      <c r="AB180" s="2844"/>
      <c r="AC180" s="2108">
        <v>0</v>
      </c>
      <c r="AD180" s="2108"/>
      <c r="AE180" s="2844"/>
      <c r="AF180" s="2844">
        <v>0</v>
      </c>
      <c r="AG180" s="2108">
        <v>0</v>
      </c>
      <c r="AH180" s="990"/>
      <c r="AI180" s="990"/>
      <c r="AJ180" s="990">
        <v>0</v>
      </c>
    </row>
    <row r="181" spans="1:36" s="967" customFormat="1" ht="47.25">
      <c r="A181" s="991">
        <v>1125</v>
      </c>
      <c r="B181" s="1004" t="s">
        <v>2661</v>
      </c>
      <c r="C181" s="987" t="s">
        <v>2662</v>
      </c>
      <c r="D181" s="1010" t="s">
        <v>221</v>
      </c>
      <c r="E181" s="1007" t="s">
        <v>42</v>
      </c>
      <c r="F181" s="989" t="s">
        <v>43</v>
      </c>
      <c r="G181" s="1011">
        <v>50</v>
      </c>
      <c r="H181" s="990">
        <v>0</v>
      </c>
      <c r="I181" s="990">
        <v>0</v>
      </c>
      <c r="J181" s="990">
        <v>0</v>
      </c>
      <c r="K181" s="990">
        <v>0</v>
      </c>
      <c r="L181" s="990">
        <v>50</v>
      </c>
      <c r="M181" s="990">
        <v>12.5</v>
      </c>
      <c r="N181" s="990">
        <v>0</v>
      </c>
      <c r="O181" s="990">
        <v>12.5</v>
      </c>
      <c r="P181" s="990"/>
      <c r="Q181" s="990"/>
      <c r="R181" s="990"/>
      <c r="S181" s="990"/>
      <c r="T181" s="990"/>
      <c r="U181" s="990"/>
      <c r="V181" s="990"/>
      <c r="W181" s="990"/>
      <c r="X181" s="2843">
        <v>12.5</v>
      </c>
      <c r="Y181" s="2843">
        <v>0</v>
      </c>
      <c r="Z181" s="2108">
        <v>12.5</v>
      </c>
      <c r="AA181" s="2844"/>
      <c r="AB181" s="2844"/>
      <c r="AC181" s="2108">
        <v>0</v>
      </c>
      <c r="AD181" s="2108"/>
      <c r="AE181" s="2844"/>
      <c r="AF181" s="2844">
        <v>0</v>
      </c>
      <c r="AG181" s="2108">
        <v>0</v>
      </c>
      <c r="AH181" s="990"/>
      <c r="AI181" s="990"/>
      <c r="AJ181" s="990">
        <v>0</v>
      </c>
    </row>
    <row r="182" spans="1:36" s="967" customFormat="1" ht="31.5">
      <c r="A182" s="991">
        <v>1126</v>
      </c>
      <c r="B182" s="986" t="s">
        <v>2663</v>
      </c>
      <c r="C182" s="987" t="s">
        <v>2664</v>
      </c>
      <c r="D182" s="980" t="s">
        <v>393</v>
      </c>
      <c r="E182" s="988" t="s">
        <v>42</v>
      </c>
      <c r="F182" s="989" t="s">
        <v>43</v>
      </c>
      <c r="G182" s="990">
        <v>216.91800000000001</v>
      </c>
      <c r="H182" s="990">
        <v>0</v>
      </c>
      <c r="I182" s="990">
        <v>0</v>
      </c>
      <c r="J182" s="990">
        <v>0</v>
      </c>
      <c r="K182" s="990">
        <v>0</v>
      </c>
      <c r="L182" s="990">
        <v>216.91800000000001</v>
      </c>
      <c r="M182" s="990">
        <v>54.23</v>
      </c>
      <c r="N182" s="990">
        <v>0</v>
      </c>
      <c r="O182" s="990">
        <v>54.23</v>
      </c>
      <c r="P182" s="990"/>
      <c r="Q182" s="990"/>
      <c r="R182" s="990"/>
      <c r="S182" s="990"/>
      <c r="T182" s="990"/>
      <c r="U182" s="990"/>
      <c r="V182" s="990"/>
      <c r="W182" s="990"/>
      <c r="X182" s="2843">
        <v>54.23</v>
      </c>
      <c r="Y182" s="2843">
        <v>0</v>
      </c>
      <c r="Z182" s="2108">
        <v>54.23</v>
      </c>
      <c r="AA182" s="2844"/>
      <c r="AB182" s="2844"/>
      <c r="AC182" s="2108">
        <v>0</v>
      </c>
      <c r="AD182" s="2108"/>
      <c r="AE182" s="2844"/>
      <c r="AF182" s="2844">
        <v>0</v>
      </c>
      <c r="AG182" s="2108">
        <v>0</v>
      </c>
      <c r="AH182" s="990"/>
      <c r="AI182" s="990"/>
      <c r="AJ182" s="990">
        <v>0</v>
      </c>
    </row>
    <row r="183" spans="1:36" s="967" customFormat="1" ht="63">
      <c r="A183" s="991">
        <v>1127</v>
      </c>
      <c r="B183" s="1004" t="s">
        <v>2665</v>
      </c>
      <c r="C183" s="1009" t="s">
        <v>2666</v>
      </c>
      <c r="D183" s="1010" t="s">
        <v>393</v>
      </c>
      <c r="E183" s="1007" t="s">
        <v>42</v>
      </c>
      <c r="F183" s="989" t="s">
        <v>43</v>
      </c>
      <c r="G183" s="1011">
        <v>100</v>
      </c>
      <c r="H183" s="990">
        <v>0</v>
      </c>
      <c r="I183" s="990">
        <v>0</v>
      </c>
      <c r="J183" s="990">
        <v>0</v>
      </c>
      <c r="K183" s="990">
        <v>0</v>
      </c>
      <c r="L183" s="990">
        <v>100</v>
      </c>
      <c r="M183" s="990">
        <v>25</v>
      </c>
      <c r="N183" s="990">
        <v>0</v>
      </c>
      <c r="O183" s="990">
        <v>25</v>
      </c>
      <c r="P183" s="990"/>
      <c r="Q183" s="990"/>
      <c r="R183" s="990"/>
      <c r="S183" s="990"/>
      <c r="T183" s="990"/>
      <c r="U183" s="990"/>
      <c r="V183" s="990"/>
      <c r="W183" s="990"/>
      <c r="X183" s="2843">
        <v>25</v>
      </c>
      <c r="Y183" s="2843">
        <v>0</v>
      </c>
      <c r="Z183" s="2108">
        <v>25</v>
      </c>
      <c r="AA183" s="2844"/>
      <c r="AB183" s="2844"/>
      <c r="AC183" s="2108">
        <v>0</v>
      </c>
      <c r="AD183" s="2108"/>
      <c r="AE183" s="2844"/>
      <c r="AF183" s="2844">
        <v>0</v>
      </c>
      <c r="AG183" s="2108">
        <v>0</v>
      </c>
      <c r="AH183" s="990"/>
      <c r="AI183" s="990"/>
      <c r="AJ183" s="990">
        <v>0</v>
      </c>
    </row>
    <row r="184" spans="1:36" s="967" customFormat="1" ht="31.5">
      <c r="A184" s="991">
        <v>1128</v>
      </c>
      <c r="B184" s="1004" t="s">
        <v>2667</v>
      </c>
      <c r="C184" s="987" t="s">
        <v>2668</v>
      </c>
      <c r="D184" s="1010" t="s">
        <v>393</v>
      </c>
      <c r="E184" s="1007" t="s">
        <v>42</v>
      </c>
      <c r="F184" s="989" t="s">
        <v>47</v>
      </c>
      <c r="G184" s="1011">
        <v>150</v>
      </c>
      <c r="H184" s="990">
        <v>0</v>
      </c>
      <c r="I184" s="990">
        <v>0</v>
      </c>
      <c r="J184" s="990">
        <v>0</v>
      </c>
      <c r="K184" s="990">
        <v>0</v>
      </c>
      <c r="L184" s="990">
        <v>150</v>
      </c>
      <c r="M184" s="990">
        <v>37.5</v>
      </c>
      <c r="N184" s="990">
        <v>0</v>
      </c>
      <c r="O184" s="990">
        <v>37.5</v>
      </c>
      <c r="P184" s="990"/>
      <c r="Q184" s="990"/>
      <c r="R184" s="990"/>
      <c r="S184" s="990"/>
      <c r="T184" s="990"/>
      <c r="U184" s="990"/>
      <c r="V184" s="990"/>
      <c r="W184" s="990"/>
      <c r="X184" s="2843">
        <v>37.5</v>
      </c>
      <c r="Y184" s="2843">
        <v>0</v>
      </c>
      <c r="Z184" s="2108">
        <v>37.5</v>
      </c>
      <c r="AA184" s="2844"/>
      <c r="AB184" s="2844"/>
      <c r="AC184" s="2108">
        <v>0</v>
      </c>
      <c r="AD184" s="2108"/>
      <c r="AE184" s="2844"/>
      <c r="AF184" s="2844">
        <v>0</v>
      </c>
      <c r="AG184" s="2108">
        <v>0</v>
      </c>
      <c r="AH184" s="990"/>
      <c r="AI184" s="990"/>
      <c r="AJ184" s="990">
        <v>0</v>
      </c>
    </row>
    <row r="185" spans="1:36" s="967" customFormat="1" ht="31.5">
      <c r="A185" s="991">
        <v>1129</v>
      </c>
      <c r="B185" s="1004" t="s">
        <v>2669</v>
      </c>
      <c r="C185" s="987" t="s">
        <v>2670</v>
      </c>
      <c r="D185" s="1010" t="s">
        <v>393</v>
      </c>
      <c r="E185" s="1007" t="s">
        <v>42</v>
      </c>
      <c r="F185" s="989" t="s">
        <v>47</v>
      </c>
      <c r="G185" s="1011">
        <v>150</v>
      </c>
      <c r="H185" s="990">
        <v>0</v>
      </c>
      <c r="I185" s="990">
        <v>0</v>
      </c>
      <c r="J185" s="990">
        <v>0</v>
      </c>
      <c r="K185" s="990">
        <v>0</v>
      </c>
      <c r="L185" s="990">
        <v>150</v>
      </c>
      <c r="M185" s="990">
        <v>37.5</v>
      </c>
      <c r="N185" s="990">
        <v>0</v>
      </c>
      <c r="O185" s="990">
        <v>37.5</v>
      </c>
      <c r="P185" s="990"/>
      <c r="Q185" s="990"/>
      <c r="R185" s="990"/>
      <c r="S185" s="990"/>
      <c r="T185" s="990"/>
      <c r="U185" s="990"/>
      <c r="V185" s="990"/>
      <c r="W185" s="990"/>
      <c r="X185" s="2843">
        <v>37.5</v>
      </c>
      <c r="Y185" s="2843">
        <v>0</v>
      </c>
      <c r="Z185" s="2108">
        <v>37.5</v>
      </c>
      <c r="AA185" s="2844"/>
      <c r="AB185" s="2844"/>
      <c r="AC185" s="2108">
        <v>0</v>
      </c>
      <c r="AD185" s="2108"/>
      <c r="AE185" s="2844"/>
      <c r="AF185" s="2844">
        <v>0</v>
      </c>
      <c r="AG185" s="2108">
        <v>0</v>
      </c>
      <c r="AH185" s="990"/>
      <c r="AI185" s="990"/>
      <c r="AJ185" s="990">
        <v>0</v>
      </c>
    </row>
    <row r="186" spans="1:36" s="967" customFormat="1" ht="31.5">
      <c r="A186" s="991">
        <v>1130</v>
      </c>
      <c r="B186" s="1004" t="s">
        <v>2671</v>
      </c>
      <c r="C186" s="987" t="s">
        <v>2672</v>
      </c>
      <c r="D186" s="1010" t="s">
        <v>393</v>
      </c>
      <c r="E186" s="1007" t="s">
        <v>42</v>
      </c>
      <c r="F186" s="989" t="s">
        <v>47</v>
      </c>
      <c r="G186" s="1011">
        <v>150</v>
      </c>
      <c r="H186" s="990">
        <v>0</v>
      </c>
      <c r="I186" s="990">
        <v>0</v>
      </c>
      <c r="J186" s="990">
        <v>0</v>
      </c>
      <c r="K186" s="990">
        <v>0</v>
      </c>
      <c r="L186" s="990">
        <v>150</v>
      </c>
      <c r="M186" s="990">
        <v>37.5</v>
      </c>
      <c r="N186" s="990">
        <v>0</v>
      </c>
      <c r="O186" s="990">
        <v>37.5</v>
      </c>
      <c r="P186" s="990"/>
      <c r="Q186" s="990"/>
      <c r="R186" s="990"/>
      <c r="S186" s="990"/>
      <c r="T186" s="990"/>
      <c r="U186" s="990"/>
      <c r="V186" s="990"/>
      <c r="W186" s="990"/>
      <c r="X186" s="2843">
        <v>37.5</v>
      </c>
      <c r="Y186" s="2843">
        <v>0</v>
      </c>
      <c r="Z186" s="2108">
        <v>37.5</v>
      </c>
      <c r="AA186" s="2844"/>
      <c r="AB186" s="2844"/>
      <c r="AC186" s="2108">
        <v>0</v>
      </c>
      <c r="AD186" s="2108"/>
      <c r="AE186" s="2844"/>
      <c r="AF186" s="2844">
        <v>0</v>
      </c>
      <c r="AG186" s="2108">
        <v>0</v>
      </c>
      <c r="AH186" s="990"/>
      <c r="AI186" s="990"/>
      <c r="AJ186" s="990">
        <v>0</v>
      </c>
    </row>
    <row r="187" spans="1:36" s="967" customFormat="1" ht="47.25">
      <c r="A187" s="991">
        <v>1131</v>
      </c>
      <c r="B187" s="986" t="s">
        <v>2673</v>
      </c>
      <c r="C187" s="987" t="s">
        <v>2674</v>
      </c>
      <c r="D187" s="980" t="s">
        <v>230</v>
      </c>
      <c r="E187" s="988" t="s">
        <v>42</v>
      </c>
      <c r="F187" s="989" t="s">
        <v>43</v>
      </c>
      <c r="G187" s="990">
        <v>140</v>
      </c>
      <c r="H187" s="990">
        <v>0</v>
      </c>
      <c r="I187" s="990">
        <v>0</v>
      </c>
      <c r="J187" s="990">
        <v>0</v>
      </c>
      <c r="K187" s="990">
        <v>0</v>
      </c>
      <c r="L187" s="990">
        <v>140</v>
      </c>
      <c r="M187" s="990">
        <v>35</v>
      </c>
      <c r="N187" s="990">
        <v>0</v>
      </c>
      <c r="O187" s="990">
        <v>35</v>
      </c>
      <c r="P187" s="990"/>
      <c r="Q187" s="990"/>
      <c r="R187" s="990"/>
      <c r="S187" s="990"/>
      <c r="T187" s="990"/>
      <c r="U187" s="990"/>
      <c r="V187" s="990"/>
      <c r="W187" s="990"/>
      <c r="X187" s="2843">
        <v>35</v>
      </c>
      <c r="Y187" s="2843">
        <v>0</v>
      </c>
      <c r="Z187" s="2108">
        <v>35</v>
      </c>
      <c r="AA187" s="2844"/>
      <c r="AB187" s="2844"/>
      <c r="AC187" s="2108">
        <v>0</v>
      </c>
      <c r="AD187" s="2108"/>
      <c r="AE187" s="2844"/>
      <c r="AF187" s="2844">
        <v>0</v>
      </c>
      <c r="AG187" s="2108">
        <v>0</v>
      </c>
      <c r="AH187" s="990"/>
      <c r="AI187" s="990"/>
      <c r="AJ187" s="990">
        <v>0</v>
      </c>
    </row>
    <row r="188" spans="1:36" s="967" customFormat="1" ht="63">
      <c r="A188" s="991">
        <v>1132</v>
      </c>
      <c r="B188" s="1004" t="s">
        <v>2675</v>
      </c>
      <c r="C188" s="987" t="s">
        <v>2676</v>
      </c>
      <c r="D188" s="980" t="s">
        <v>230</v>
      </c>
      <c r="E188" s="988" t="s">
        <v>42</v>
      </c>
      <c r="F188" s="989" t="s">
        <v>43</v>
      </c>
      <c r="G188" s="990">
        <v>300</v>
      </c>
      <c r="H188" s="990">
        <v>0</v>
      </c>
      <c r="I188" s="990">
        <v>0</v>
      </c>
      <c r="J188" s="990">
        <v>0</v>
      </c>
      <c r="K188" s="990">
        <v>0</v>
      </c>
      <c r="L188" s="990">
        <v>300</v>
      </c>
      <c r="M188" s="990">
        <v>75</v>
      </c>
      <c r="N188" s="990">
        <v>0</v>
      </c>
      <c r="O188" s="990">
        <v>75</v>
      </c>
      <c r="P188" s="990"/>
      <c r="Q188" s="990"/>
      <c r="R188" s="990"/>
      <c r="S188" s="990"/>
      <c r="T188" s="990"/>
      <c r="U188" s="990"/>
      <c r="V188" s="990"/>
      <c r="W188" s="990"/>
      <c r="X188" s="2843">
        <v>75</v>
      </c>
      <c r="Y188" s="2843">
        <v>0</v>
      </c>
      <c r="Z188" s="2108">
        <v>75</v>
      </c>
      <c r="AA188" s="2844"/>
      <c r="AB188" s="2844"/>
      <c r="AC188" s="2108">
        <v>0</v>
      </c>
      <c r="AD188" s="2108"/>
      <c r="AE188" s="2844"/>
      <c r="AF188" s="2844">
        <v>0</v>
      </c>
      <c r="AG188" s="2108">
        <v>0</v>
      </c>
      <c r="AH188" s="990"/>
      <c r="AI188" s="990"/>
      <c r="AJ188" s="990">
        <v>0</v>
      </c>
    </row>
    <row r="189" spans="1:36" s="967" customFormat="1" ht="47.25">
      <c r="A189" s="991">
        <v>1133</v>
      </c>
      <c r="B189" s="986" t="s">
        <v>2677</v>
      </c>
      <c r="C189" s="987" t="s">
        <v>2678</v>
      </c>
      <c r="D189" s="980" t="s">
        <v>2679</v>
      </c>
      <c r="E189" s="988" t="s">
        <v>42</v>
      </c>
      <c r="F189" s="989" t="s">
        <v>43</v>
      </c>
      <c r="G189" s="990">
        <v>120</v>
      </c>
      <c r="H189" s="990">
        <v>0</v>
      </c>
      <c r="I189" s="990">
        <v>0</v>
      </c>
      <c r="J189" s="990">
        <v>0</v>
      </c>
      <c r="K189" s="990">
        <v>0</v>
      </c>
      <c r="L189" s="990">
        <v>120</v>
      </c>
      <c r="M189" s="990">
        <v>30</v>
      </c>
      <c r="N189" s="990">
        <v>0</v>
      </c>
      <c r="O189" s="990">
        <v>30</v>
      </c>
      <c r="P189" s="990"/>
      <c r="Q189" s="990"/>
      <c r="R189" s="990"/>
      <c r="S189" s="990"/>
      <c r="T189" s="990"/>
      <c r="U189" s="990"/>
      <c r="V189" s="990"/>
      <c r="W189" s="990"/>
      <c r="X189" s="2843">
        <v>30</v>
      </c>
      <c r="Y189" s="2843">
        <v>0</v>
      </c>
      <c r="Z189" s="2108">
        <v>30</v>
      </c>
      <c r="AA189" s="2844"/>
      <c r="AB189" s="2844"/>
      <c r="AC189" s="2108">
        <v>0</v>
      </c>
      <c r="AD189" s="2108"/>
      <c r="AE189" s="2844"/>
      <c r="AF189" s="2844">
        <v>0</v>
      </c>
      <c r="AG189" s="2108">
        <v>0</v>
      </c>
      <c r="AH189" s="990"/>
      <c r="AI189" s="990"/>
      <c r="AJ189" s="990">
        <v>0</v>
      </c>
    </row>
    <row r="190" spans="1:36" s="967" customFormat="1" ht="63">
      <c r="A190" s="991">
        <v>1134</v>
      </c>
      <c r="B190" s="1004" t="s">
        <v>2680</v>
      </c>
      <c r="C190" s="1009" t="s">
        <v>2681</v>
      </c>
      <c r="D190" s="1010" t="s">
        <v>226</v>
      </c>
      <c r="E190" s="1007" t="s">
        <v>42</v>
      </c>
      <c r="F190" s="989" t="s">
        <v>43</v>
      </c>
      <c r="G190" s="1011">
        <v>120</v>
      </c>
      <c r="H190" s="990">
        <v>0</v>
      </c>
      <c r="I190" s="990">
        <v>0</v>
      </c>
      <c r="J190" s="990">
        <v>0</v>
      </c>
      <c r="K190" s="990">
        <v>0</v>
      </c>
      <c r="L190" s="990">
        <v>120</v>
      </c>
      <c r="M190" s="990">
        <v>30</v>
      </c>
      <c r="N190" s="990">
        <v>0</v>
      </c>
      <c r="O190" s="990">
        <v>30</v>
      </c>
      <c r="P190" s="990"/>
      <c r="Q190" s="990"/>
      <c r="R190" s="990"/>
      <c r="S190" s="990"/>
      <c r="T190" s="990"/>
      <c r="U190" s="990"/>
      <c r="V190" s="990"/>
      <c r="W190" s="990"/>
      <c r="X190" s="2843">
        <v>30</v>
      </c>
      <c r="Y190" s="2843">
        <v>0</v>
      </c>
      <c r="Z190" s="2108">
        <v>30</v>
      </c>
      <c r="AA190" s="2844"/>
      <c r="AB190" s="2844"/>
      <c r="AC190" s="2108">
        <v>0</v>
      </c>
      <c r="AD190" s="2108"/>
      <c r="AE190" s="2844"/>
      <c r="AF190" s="2844">
        <v>0</v>
      </c>
      <c r="AG190" s="2108">
        <v>0</v>
      </c>
      <c r="AH190" s="990"/>
      <c r="AI190" s="990"/>
      <c r="AJ190" s="990">
        <v>0</v>
      </c>
    </row>
    <row r="191" spans="1:36" s="967" customFormat="1" ht="31.5">
      <c r="A191" s="991">
        <v>1135</v>
      </c>
      <c r="B191" s="1004" t="s">
        <v>2682</v>
      </c>
      <c r="C191" s="1009" t="s">
        <v>2683</v>
      </c>
      <c r="D191" s="1010" t="s">
        <v>226</v>
      </c>
      <c r="E191" s="1007" t="s">
        <v>42</v>
      </c>
      <c r="F191" s="989" t="s">
        <v>43</v>
      </c>
      <c r="G191" s="1011">
        <v>100</v>
      </c>
      <c r="H191" s="990">
        <v>0</v>
      </c>
      <c r="I191" s="990">
        <v>0</v>
      </c>
      <c r="J191" s="990">
        <v>0</v>
      </c>
      <c r="K191" s="990">
        <v>0</v>
      </c>
      <c r="L191" s="990">
        <v>100</v>
      </c>
      <c r="M191" s="990">
        <v>25</v>
      </c>
      <c r="N191" s="990">
        <v>0</v>
      </c>
      <c r="O191" s="990">
        <v>25</v>
      </c>
      <c r="P191" s="990"/>
      <c r="Q191" s="990"/>
      <c r="R191" s="990"/>
      <c r="S191" s="990"/>
      <c r="T191" s="990"/>
      <c r="U191" s="990"/>
      <c r="V191" s="990"/>
      <c r="W191" s="990"/>
      <c r="X191" s="2843">
        <v>25</v>
      </c>
      <c r="Y191" s="2843">
        <v>0</v>
      </c>
      <c r="Z191" s="2108">
        <v>25</v>
      </c>
      <c r="AA191" s="2844"/>
      <c r="AB191" s="2844"/>
      <c r="AC191" s="2108">
        <v>0</v>
      </c>
      <c r="AD191" s="2108"/>
      <c r="AE191" s="2844"/>
      <c r="AF191" s="2844">
        <v>0</v>
      </c>
      <c r="AG191" s="2108">
        <v>0</v>
      </c>
      <c r="AH191" s="990"/>
      <c r="AI191" s="990"/>
      <c r="AJ191" s="990">
        <v>0</v>
      </c>
    </row>
    <row r="192" spans="1:36" s="967" customFormat="1" ht="31.5">
      <c r="A192" s="991">
        <v>1136</v>
      </c>
      <c r="B192" s="986" t="s">
        <v>2684</v>
      </c>
      <c r="C192" s="987" t="s">
        <v>2685</v>
      </c>
      <c r="D192" s="980" t="s">
        <v>56</v>
      </c>
      <c r="E192" s="988" t="s">
        <v>42</v>
      </c>
      <c r="F192" s="989" t="s">
        <v>43</v>
      </c>
      <c r="G192" s="990">
        <v>200</v>
      </c>
      <c r="H192" s="990">
        <v>0</v>
      </c>
      <c r="I192" s="990">
        <v>0</v>
      </c>
      <c r="J192" s="990">
        <v>0</v>
      </c>
      <c r="K192" s="990">
        <v>0</v>
      </c>
      <c r="L192" s="990">
        <v>200</v>
      </c>
      <c r="M192" s="990">
        <v>50</v>
      </c>
      <c r="N192" s="990">
        <v>0</v>
      </c>
      <c r="O192" s="990">
        <v>50</v>
      </c>
      <c r="P192" s="990"/>
      <c r="Q192" s="990"/>
      <c r="R192" s="990"/>
      <c r="S192" s="990"/>
      <c r="T192" s="990"/>
      <c r="U192" s="990"/>
      <c r="V192" s="990"/>
      <c r="W192" s="990"/>
      <c r="X192" s="2843">
        <v>50</v>
      </c>
      <c r="Y192" s="2843">
        <v>0</v>
      </c>
      <c r="Z192" s="2108">
        <v>50</v>
      </c>
      <c r="AA192" s="2844"/>
      <c r="AB192" s="2844"/>
      <c r="AC192" s="2108">
        <v>0</v>
      </c>
      <c r="AD192" s="2108"/>
      <c r="AE192" s="2844"/>
      <c r="AF192" s="2844">
        <v>0</v>
      </c>
      <c r="AG192" s="2108">
        <v>0</v>
      </c>
      <c r="AH192" s="990"/>
      <c r="AI192" s="990"/>
      <c r="AJ192" s="990">
        <v>0</v>
      </c>
    </row>
    <row r="193" spans="1:36" s="967" customFormat="1" ht="47.25">
      <c r="A193" s="991">
        <v>1137</v>
      </c>
      <c r="B193" s="986" t="s">
        <v>2686</v>
      </c>
      <c r="C193" s="987" t="s">
        <v>2687</v>
      </c>
      <c r="D193" s="980" t="s">
        <v>1238</v>
      </c>
      <c r="E193" s="988" t="s">
        <v>42</v>
      </c>
      <c r="F193" s="989" t="s">
        <v>43</v>
      </c>
      <c r="G193" s="990">
        <v>130.12200000000001</v>
      </c>
      <c r="H193" s="990">
        <v>0</v>
      </c>
      <c r="I193" s="990">
        <v>0</v>
      </c>
      <c r="J193" s="990">
        <v>0</v>
      </c>
      <c r="K193" s="990">
        <v>0</v>
      </c>
      <c r="L193" s="990">
        <v>130.12200000000001</v>
      </c>
      <c r="M193" s="990">
        <v>32.530999999999999</v>
      </c>
      <c r="N193" s="990">
        <v>0</v>
      </c>
      <c r="O193" s="990">
        <v>32.530999999999999</v>
      </c>
      <c r="P193" s="990"/>
      <c r="Q193" s="990"/>
      <c r="R193" s="990"/>
      <c r="S193" s="990"/>
      <c r="T193" s="990"/>
      <c r="U193" s="990"/>
      <c r="V193" s="990"/>
      <c r="W193" s="990"/>
      <c r="X193" s="2843">
        <v>32.530999999999999</v>
      </c>
      <c r="Y193" s="2843">
        <v>0</v>
      </c>
      <c r="Z193" s="2108">
        <v>32.530999999999999</v>
      </c>
      <c r="AA193" s="2844"/>
      <c r="AB193" s="2844"/>
      <c r="AC193" s="2108">
        <v>0</v>
      </c>
      <c r="AD193" s="2108"/>
      <c r="AE193" s="2844"/>
      <c r="AF193" s="2844">
        <v>0</v>
      </c>
      <c r="AG193" s="2108">
        <v>0</v>
      </c>
      <c r="AH193" s="990"/>
      <c r="AI193" s="990"/>
      <c r="AJ193" s="990">
        <v>0</v>
      </c>
    </row>
    <row r="194" spans="1:36" s="967" customFormat="1" ht="54.75" customHeight="1">
      <c r="A194" s="991">
        <v>1138</v>
      </c>
      <c r="B194" s="986" t="s">
        <v>2688</v>
      </c>
      <c r="C194" s="987" t="s">
        <v>2689</v>
      </c>
      <c r="D194" s="980" t="s">
        <v>213</v>
      </c>
      <c r="E194" s="988" t="s">
        <v>42</v>
      </c>
      <c r="F194" s="989" t="s">
        <v>43</v>
      </c>
      <c r="G194" s="990">
        <v>93</v>
      </c>
      <c r="H194" s="990">
        <v>0</v>
      </c>
      <c r="I194" s="990">
        <v>0</v>
      </c>
      <c r="J194" s="990">
        <v>0</v>
      </c>
      <c r="K194" s="990">
        <v>0</v>
      </c>
      <c r="L194" s="990">
        <v>93</v>
      </c>
      <c r="M194" s="1011">
        <v>23.25</v>
      </c>
      <c r="N194" s="990">
        <v>0</v>
      </c>
      <c r="O194" s="990">
        <v>23.25</v>
      </c>
      <c r="P194" s="990"/>
      <c r="Q194" s="990"/>
      <c r="R194" s="990"/>
      <c r="S194" s="990"/>
      <c r="T194" s="990"/>
      <c r="U194" s="990"/>
      <c r="V194" s="990"/>
      <c r="W194" s="990"/>
      <c r="X194" s="2843">
        <v>23.25</v>
      </c>
      <c r="Y194" s="2843">
        <v>0</v>
      </c>
      <c r="Z194" s="2108">
        <v>23.25</v>
      </c>
      <c r="AA194" s="2844"/>
      <c r="AB194" s="2844"/>
      <c r="AC194" s="2108">
        <v>0</v>
      </c>
      <c r="AD194" s="2108"/>
      <c r="AE194" s="2844"/>
      <c r="AF194" s="2844">
        <v>0</v>
      </c>
      <c r="AG194" s="2108">
        <v>0</v>
      </c>
      <c r="AH194" s="990"/>
      <c r="AI194" s="990"/>
      <c r="AJ194" s="990">
        <v>0</v>
      </c>
    </row>
    <row r="195" spans="1:36" s="967" customFormat="1" ht="31.5">
      <c r="A195" s="991">
        <v>1139</v>
      </c>
      <c r="B195" s="1004" t="s">
        <v>2690</v>
      </c>
      <c r="C195" s="1009" t="s">
        <v>2691</v>
      </c>
      <c r="D195" s="1010" t="s">
        <v>213</v>
      </c>
      <c r="E195" s="1007" t="s">
        <v>42</v>
      </c>
      <c r="F195" s="989" t="s">
        <v>43</v>
      </c>
      <c r="G195" s="1012">
        <v>225</v>
      </c>
      <c r="H195" s="990">
        <v>0</v>
      </c>
      <c r="I195" s="990">
        <v>0</v>
      </c>
      <c r="J195" s="990">
        <v>0</v>
      </c>
      <c r="K195" s="990">
        <v>0</v>
      </c>
      <c r="L195" s="990">
        <v>225</v>
      </c>
      <c r="M195" s="1011">
        <v>56.25</v>
      </c>
      <c r="N195" s="990">
        <v>0</v>
      </c>
      <c r="O195" s="990">
        <v>56.25</v>
      </c>
      <c r="P195" s="990"/>
      <c r="Q195" s="990"/>
      <c r="R195" s="990"/>
      <c r="S195" s="990"/>
      <c r="T195" s="990"/>
      <c r="U195" s="990"/>
      <c r="V195" s="990"/>
      <c r="W195" s="990"/>
      <c r="X195" s="2843">
        <v>56.25</v>
      </c>
      <c r="Y195" s="2843">
        <v>0</v>
      </c>
      <c r="Z195" s="2108">
        <v>56.25</v>
      </c>
      <c r="AA195" s="2844"/>
      <c r="AB195" s="2844"/>
      <c r="AC195" s="2108">
        <v>0</v>
      </c>
      <c r="AD195" s="2108"/>
      <c r="AE195" s="2844"/>
      <c r="AF195" s="2844">
        <v>0</v>
      </c>
      <c r="AG195" s="2108">
        <v>0</v>
      </c>
      <c r="AH195" s="990"/>
      <c r="AI195" s="990"/>
      <c r="AJ195" s="990">
        <v>0</v>
      </c>
    </row>
    <row r="196" spans="1:36" s="967" customFormat="1" ht="31.5">
      <c r="A196" s="991">
        <v>1140</v>
      </c>
      <c r="B196" s="1004" t="s">
        <v>2692</v>
      </c>
      <c r="C196" s="1009" t="s">
        <v>2693</v>
      </c>
      <c r="D196" s="1010" t="s">
        <v>213</v>
      </c>
      <c r="E196" s="1007" t="s">
        <v>42</v>
      </c>
      <c r="F196" s="989" t="s">
        <v>47</v>
      </c>
      <c r="G196" s="1012">
        <v>50</v>
      </c>
      <c r="H196" s="990">
        <v>0</v>
      </c>
      <c r="I196" s="990">
        <v>0</v>
      </c>
      <c r="J196" s="990">
        <v>0</v>
      </c>
      <c r="K196" s="990">
        <v>0</v>
      </c>
      <c r="L196" s="1012">
        <v>50</v>
      </c>
      <c r="M196" s="1011">
        <v>12.5</v>
      </c>
      <c r="N196" s="990">
        <v>0</v>
      </c>
      <c r="O196" s="990">
        <v>12.5</v>
      </c>
      <c r="P196" s="990"/>
      <c r="Q196" s="990"/>
      <c r="R196" s="990"/>
      <c r="S196" s="990"/>
      <c r="T196" s="990"/>
      <c r="U196" s="990"/>
      <c r="V196" s="990"/>
      <c r="W196" s="990"/>
      <c r="X196" s="2843">
        <v>12.5</v>
      </c>
      <c r="Y196" s="2843">
        <v>0</v>
      </c>
      <c r="Z196" s="2108">
        <v>12.5</v>
      </c>
      <c r="AA196" s="2844"/>
      <c r="AB196" s="2844"/>
      <c r="AC196" s="2108">
        <v>0</v>
      </c>
      <c r="AD196" s="2108"/>
      <c r="AE196" s="2844"/>
      <c r="AF196" s="2844">
        <v>0</v>
      </c>
      <c r="AG196" s="2108">
        <v>0</v>
      </c>
      <c r="AH196" s="990"/>
      <c r="AI196" s="990"/>
      <c r="AJ196" s="990">
        <v>0</v>
      </c>
    </row>
    <row r="197" spans="1:36" s="967" customFormat="1" ht="54.75" customHeight="1">
      <c r="A197" s="991">
        <v>1141</v>
      </c>
      <c r="B197" s="1004" t="s">
        <v>2694</v>
      </c>
      <c r="C197" s="1009" t="s">
        <v>2695</v>
      </c>
      <c r="D197" s="1010" t="s">
        <v>213</v>
      </c>
      <c r="E197" s="1007" t="s">
        <v>42</v>
      </c>
      <c r="F197" s="989" t="s">
        <v>47</v>
      </c>
      <c r="G197" s="1012">
        <v>7</v>
      </c>
      <c r="H197" s="990">
        <v>0</v>
      </c>
      <c r="I197" s="990">
        <v>0</v>
      </c>
      <c r="J197" s="990">
        <v>0</v>
      </c>
      <c r="K197" s="990">
        <v>0</v>
      </c>
      <c r="L197" s="1012">
        <v>7</v>
      </c>
      <c r="M197" s="1011">
        <v>1.75</v>
      </c>
      <c r="N197" s="990">
        <v>0</v>
      </c>
      <c r="O197" s="990">
        <v>1.75</v>
      </c>
      <c r="P197" s="990"/>
      <c r="Q197" s="990"/>
      <c r="R197" s="990"/>
      <c r="S197" s="990"/>
      <c r="T197" s="990"/>
      <c r="U197" s="990"/>
      <c r="V197" s="990"/>
      <c r="W197" s="990"/>
      <c r="X197" s="2843">
        <v>1.75</v>
      </c>
      <c r="Y197" s="2843">
        <v>0</v>
      </c>
      <c r="Z197" s="2108">
        <v>1.75</v>
      </c>
      <c r="AA197" s="2844"/>
      <c r="AB197" s="2844"/>
      <c r="AC197" s="2108">
        <v>0</v>
      </c>
      <c r="AD197" s="2108"/>
      <c r="AE197" s="2844"/>
      <c r="AF197" s="2844">
        <v>0</v>
      </c>
      <c r="AG197" s="2108">
        <v>0</v>
      </c>
      <c r="AH197" s="990"/>
      <c r="AI197" s="990"/>
      <c r="AJ197" s="990">
        <v>0</v>
      </c>
    </row>
    <row r="198" spans="1:36" s="967" customFormat="1" ht="31.5">
      <c r="A198" s="991">
        <v>1142</v>
      </c>
      <c r="B198" s="1004" t="s">
        <v>2696</v>
      </c>
      <c r="C198" s="1009" t="s">
        <v>2697</v>
      </c>
      <c r="D198" s="1010" t="s">
        <v>542</v>
      </c>
      <c r="E198" s="1007" t="s">
        <v>42</v>
      </c>
      <c r="F198" s="989" t="s">
        <v>43</v>
      </c>
      <c r="G198" s="1012">
        <v>130</v>
      </c>
      <c r="H198" s="990">
        <v>0</v>
      </c>
      <c r="I198" s="990">
        <v>0</v>
      </c>
      <c r="J198" s="990">
        <v>0</v>
      </c>
      <c r="K198" s="990">
        <v>0</v>
      </c>
      <c r="L198" s="990">
        <v>130</v>
      </c>
      <c r="M198" s="990">
        <v>32.5</v>
      </c>
      <c r="N198" s="990">
        <v>0</v>
      </c>
      <c r="O198" s="990">
        <v>32.5</v>
      </c>
      <c r="P198" s="990"/>
      <c r="Q198" s="990"/>
      <c r="R198" s="990"/>
      <c r="S198" s="990"/>
      <c r="T198" s="990"/>
      <c r="U198" s="990"/>
      <c r="V198" s="990"/>
      <c r="W198" s="990"/>
      <c r="X198" s="2843">
        <v>32.5</v>
      </c>
      <c r="Y198" s="2843">
        <v>0</v>
      </c>
      <c r="Z198" s="2108">
        <v>32.5</v>
      </c>
      <c r="AA198" s="2844"/>
      <c r="AB198" s="2844"/>
      <c r="AC198" s="2108">
        <v>0</v>
      </c>
      <c r="AD198" s="2108"/>
      <c r="AE198" s="2844"/>
      <c r="AF198" s="2844">
        <v>0</v>
      </c>
      <c r="AG198" s="2108">
        <v>0</v>
      </c>
      <c r="AH198" s="990"/>
      <c r="AI198" s="990"/>
      <c r="AJ198" s="990">
        <v>0</v>
      </c>
    </row>
    <row r="199" spans="1:36" s="967" customFormat="1" ht="31.5">
      <c r="A199" s="991">
        <v>1143</v>
      </c>
      <c r="B199" s="986" t="s">
        <v>2698</v>
      </c>
      <c r="C199" s="987" t="s">
        <v>2699</v>
      </c>
      <c r="D199" s="980" t="s">
        <v>72</v>
      </c>
      <c r="E199" s="988" t="s">
        <v>42</v>
      </c>
      <c r="F199" s="989" t="s">
        <v>43</v>
      </c>
      <c r="G199" s="990">
        <v>194.87</v>
      </c>
      <c r="H199" s="990">
        <v>0</v>
      </c>
      <c r="I199" s="990">
        <v>0</v>
      </c>
      <c r="J199" s="990">
        <v>0</v>
      </c>
      <c r="K199" s="990">
        <v>0</v>
      </c>
      <c r="L199" s="990">
        <v>194.87</v>
      </c>
      <c r="M199" s="990">
        <v>48.718000000000004</v>
      </c>
      <c r="N199" s="990">
        <v>0</v>
      </c>
      <c r="O199" s="990">
        <v>48.718000000000004</v>
      </c>
      <c r="P199" s="990"/>
      <c r="Q199" s="990"/>
      <c r="R199" s="990"/>
      <c r="S199" s="990"/>
      <c r="T199" s="990"/>
      <c r="U199" s="990"/>
      <c r="V199" s="990"/>
      <c r="W199" s="990"/>
      <c r="X199" s="2843">
        <v>48.718000000000004</v>
      </c>
      <c r="Y199" s="2843">
        <v>0</v>
      </c>
      <c r="Z199" s="2108">
        <v>48.718000000000004</v>
      </c>
      <c r="AA199" s="2844"/>
      <c r="AB199" s="2844"/>
      <c r="AC199" s="2108">
        <v>0</v>
      </c>
      <c r="AD199" s="2108"/>
      <c r="AE199" s="2844"/>
      <c r="AF199" s="2844">
        <v>0</v>
      </c>
      <c r="AG199" s="2108">
        <v>0</v>
      </c>
      <c r="AH199" s="990"/>
      <c r="AI199" s="990"/>
      <c r="AJ199" s="990">
        <v>0</v>
      </c>
    </row>
    <row r="200" spans="1:36" s="967" customFormat="1" ht="31.5">
      <c r="A200" s="991">
        <v>1144</v>
      </c>
      <c r="B200" s="1004" t="s">
        <v>2700</v>
      </c>
      <c r="C200" s="987" t="s">
        <v>2701</v>
      </c>
      <c r="D200" s="980" t="s">
        <v>72</v>
      </c>
      <c r="E200" s="1007" t="s">
        <v>42</v>
      </c>
      <c r="F200" s="989" t="s">
        <v>47</v>
      </c>
      <c r="G200" s="990">
        <v>200</v>
      </c>
      <c r="H200" s="990">
        <v>0</v>
      </c>
      <c r="I200" s="990">
        <v>0</v>
      </c>
      <c r="J200" s="990">
        <v>0</v>
      </c>
      <c r="K200" s="990">
        <v>0</v>
      </c>
      <c r="L200" s="990">
        <v>200</v>
      </c>
      <c r="M200" s="990">
        <v>50</v>
      </c>
      <c r="N200" s="990">
        <v>0</v>
      </c>
      <c r="O200" s="990">
        <v>50</v>
      </c>
      <c r="P200" s="990"/>
      <c r="Q200" s="990"/>
      <c r="R200" s="990"/>
      <c r="S200" s="990"/>
      <c r="T200" s="990"/>
      <c r="U200" s="990"/>
      <c r="V200" s="990"/>
      <c r="W200" s="990"/>
      <c r="X200" s="2843">
        <v>50</v>
      </c>
      <c r="Y200" s="2843">
        <v>0</v>
      </c>
      <c r="Z200" s="2108">
        <v>50</v>
      </c>
      <c r="AA200" s="2844"/>
      <c r="AB200" s="2844"/>
      <c r="AC200" s="2108">
        <v>0</v>
      </c>
      <c r="AD200" s="2108"/>
      <c r="AE200" s="2844"/>
      <c r="AF200" s="2844">
        <v>0</v>
      </c>
      <c r="AG200" s="2108">
        <v>0</v>
      </c>
      <c r="AH200" s="990"/>
      <c r="AI200" s="990"/>
      <c r="AJ200" s="990">
        <v>0</v>
      </c>
    </row>
    <row r="201" spans="1:36" s="967" customFormat="1" ht="31.5">
      <c r="A201" s="991">
        <v>1145</v>
      </c>
      <c r="B201" s="986" t="s">
        <v>2702</v>
      </c>
      <c r="C201" s="987" t="s">
        <v>2703</v>
      </c>
      <c r="D201" s="980" t="s">
        <v>72</v>
      </c>
      <c r="E201" s="988" t="s">
        <v>42</v>
      </c>
      <c r="F201" s="989" t="s">
        <v>43</v>
      </c>
      <c r="G201" s="990">
        <v>104.70399999999999</v>
      </c>
      <c r="H201" s="990">
        <v>0</v>
      </c>
      <c r="I201" s="990">
        <v>0</v>
      </c>
      <c r="J201" s="990">
        <v>0</v>
      </c>
      <c r="K201" s="990">
        <v>0</v>
      </c>
      <c r="L201" s="990">
        <v>104.70399999999999</v>
      </c>
      <c r="M201" s="990">
        <v>26.175999999999998</v>
      </c>
      <c r="N201" s="990">
        <v>0</v>
      </c>
      <c r="O201" s="990">
        <v>26.175999999999998</v>
      </c>
      <c r="P201" s="990"/>
      <c r="Q201" s="990"/>
      <c r="R201" s="990"/>
      <c r="S201" s="990"/>
      <c r="T201" s="990"/>
      <c r="U201" s="990"/>
      <c r="V201" s="990"/>
      <c r="W201" s="990"/>
      <c r="X201" s="2843">
        <v>26.175999999999998</v>
      </c>
      <c r="Y201" s="2843">
        <v>0</v>
      </c>
      <c r="Z201" s="2108">
        <v>26.175999999999998</v>
      </c>
      <c r="AA201" s="2844"/>
      <c r="AB201" s="2844"/>
      <c r="AC201" s="2108">
        <v>0</v>
      </c>
      <c r="AD201" s="2108"/>
      <c r="AE201" s="2844"/>
      <c r="AF201" s="2844">
        <v>0</v>
      </c>
      <c r="AG201" s="2108">
        <v>0</v>
      </c>
      <c r="AH201" s="990"/>
      <c r="AI201" s="990"/>
      <c r="AJ201" s="990">
        <v>0</v>
      </c>
    </row>
    <row r="202" spans="1:36" s="993" customFormat="1" ht="47.25">
      <c r="A202" s="991">
        <v>1146</v>
      </c>
      <c r="B202" s="986" t="s">
        <v>2704</v>
      </c>
      <c r="C202" s="987" t="s">
        <v>2705</v>
      </c>
      <c r="D202" s="980" t="s">
        <v>72</v>
      </c>
      <c r="E202" s="988" t="s">
        <v>42</v>
      </c>
      <c r="F202" s="989" t="s">
        <v>30</v>
      </c>
      <c r="G202" s="990">
        <v>76</v>
      </c>
      <c r="H202" s="990">
        <v>0</v>
      </c>
      <c r="I202" s="990">
        <v>0</v>
      </c>
      <c r="J202" s="990">
        <v>0</v>
      </c>
      <c r="K202" s="990">
        <v>0</v>
      </c>
      <c r="L202" s="990">
        <v>76</v>
      </c>
      <c r="M202" s="990">
        <v>64.918999999999997</v>
      </c>
      <c r="N202" s="990">
        <v>11.081</v>
      </c>
      <c r="O202" s="990">
        <v>76</v>
      </c>
      <c r="P202" s="990"/>
      <c r="Q202" s="990"/>
      <c r="R202" s="990"/>
      <c r="S202" s="990"/>
      <c r="T202" s="990"/>
      <c r="U202" s="990"/>
      <c r="V202" s="990"/>
      <c r="W202" s="990"/>
      <c r="X202" s="2843">
        <v>64.918999999999997</v>
      </c>
      <c r="Y202" s="2843">
        <v>11.081</v>
      </c>
      <c r="Z202" s="2108">
        <v>76</v>
      </c>
      <c r="AA202" s="2844"/>
      <c r="AB202" s="2844"/>
      <c r="AC202" s="2108">
        <v>0</v>
      </c>
      <c r="AD202" s="2108"/>
      <c r="AE202" s="2844"/>
      <c r="AF202" s="2844">
        <v>0</v>
      </c>
      <c r="AG202" s="2108">
        <v>0</v>
      </c>
      <c r="AH202" s="990"/>
      <c r="AI202" s="990"/>
      <c r="AJ202" s="990">
        <v>0</v>
      </c>
    </row>
    <row r="203" spans="1:36" s="967" customFormat="1" ht="31.5">
      <c r="A203" s="991">
        <v>1147</v>
      </c>
      <c r="B203" s="986" t="s">
        <v>2706</v>
      </c>
      <c r="C203" s="987" t="s">
        <v>2707</v>
      </c>
      <c r="D203" s="980" t="s">
        <v>72</v>
      </c>
      <c r="E203" s="988" t="s">
        <v>42</v>
      </c>
      <c r="F203" s="989" t="s">
        <v>30</v>
      </c>
      <c r="G203" s="990">
        <v>115.41200000000001</v>
      </c>
      <c r="H203" s="990">
        <v>0</v>
      </c>
      <c r="I203" s="990">
        <v>0</v>
      </c>
      <c r="J203" s="990">
        <v>0</v>
      </c>
      <c r="K203" s="990">
        <v>0</v>
      </c>
      <c r="L203" s="990">
        <v>115.41200000000001</v>
      </c>
      <c r="M203" s="990">
        <v>82.543000000000006</v>
      </c>
      <c r="N203" s="990">
        <v>32.869</v>
      </c>
      <c r="O203" s="990">
        <v>115.41200000000001</v>
      </c>
      <c r="P203" s="990"/>
      <c r="Q203" s="990"/>
      <c r="R203" s="990"/>
      <c r="S203" s="990"/>
      <c r="T203" s="990"/>
      <c r="U203" s="990"/>
      <c r="V203" s="990"/>
      <c r="W203" s="990"/>
      <c r="X203" s="2843">
        <v>82.543000000000006</v>
      </c>
      <c r="Y203" s="2843">
        <v>32.869</v>
      </c>
      <c r="Z203" s="2108">
        <v>115.41200000000001</v>
      </c>
      <c r="AA203" s="2844"/>
      <c r="AB203" s="2844"/>
      <c r="AC203" s="2108">
        <v>0</v>
      </c>
      <c r="AD203" s="2108"/>
      <c r="AE203" s="2844"/>
      <c r="AF203" s="2844">
        <v>0</v>
      </c>
      <c r="AG203" s="2108">
        <v>0</v>
      </c>
      <c r="AH203" s="990"/>
      <c r="AI203" s="990"/>
      <c r="AJ203" s="990">
        <v>0</v>
      </c>
    </row>
    <row r="204" spans="1:36" s="967" customFormat="1" ht="35.25" customHeight="1">
      <c r="A204" s="991">
        <v>1148</v>
      </c>
      <c r="B204" s="1004" t="s">
        <v>2708</v>
      </c>
      <c r="C204" s="1009" t="s">
        <v>2709</v>
      </c>
      <c r="D204" s="1010" t="s">
        <v>72</v>
      </c>
      <c r="E204" s="1007" t="s">
        <v>42</v>
      </c>
      <c r="F204" s="989" t="s">
        <v>47</v>
      </c>
      <c r="G204" s="1011">
        <v>80</v>
      </c>
      <c r="H204" s="990">
        <v>0</v>
      </c>
      <c r="I204" s="990">
        <v>0</v>
      </c>
      <c r="J204" s="990">
        <v>0</v>
      </c>
      <c r="K204" s="990">
        <v>0</v>
      </c>
      <c r="L204" s="990">
        <v>80</v>
      </c>
      <c r="M204" s="990">
        <v>20</v>
      </c>
      <c r="N204" s="990">
        <v>0</v>
      </c>
      <c r="O204" s="990">
        <v>20</v>
      </c>
      <c r="P204" s="990"/>
      <c r="Q204" s="990"/>
      <c r="R204" s="990"/>
      <c r="S204" s="990"/>
      <c r="T204" s="990"/>
      <c r="U204" s="990"/>
      <c r="V204" s="990"/>
      <c r="W204" s="990"/>
      <c r="X204" s="2843">
        <v>20</v>
      </c>
      <c r="Y204" s="2843">
        <v>0</v>
      </c>
      <c r="Z204" s="2108">
        <v>20</v>
      </c>
      <c r="AA204" s="2844"/>
      <c r="AB204" s="2844"/>
      <c r="AC204" s="2108">
        <v>0</v>
      </c>
      <c r="AD204" s="2108"/>
      <c r="AE204" s="2844"/>
      <c r="AF204" s="2844">
        <v>0</v>
      </c>
      <c r="AG204" s="2108">
        <v>0</v>
      </c>
      <c r="AH204" s="990"/>
      <c r="AI204" s="990"/>
      <c r="AJ204" s="990">
        <v>0</v>
      </c>
    </row>
    <row r="205" spans="1:36" s="992" customFormat="1" ht="31.5">
      <c r="A205" s="991">
        <v>1149</v>
      </c>
      <c r="B205" s="1004" t="s">
        <v>2710</v>
      </c>
      <c r="C205" s="1009" t="s">
        <v>2711</v>
      </c>
      <c r="D205" s="1010" t="s">
        <v>72</v>
      </c>
      <c r="E205" s="1007" t="s">
        <v>42</v>
      </c>
      <c r="F205" s="989" t="s">
        <v>47</v>
      </c>
      <c r="G205" s="1011">
        <v>50</v>
      </c>
      <c r="H205" s="990">
        <v>0</v>
      </c>
      <c r="I205" s="990">
        <v>0</v>
      </c>
      <c r="J205" s="990">
        <v>0</v>
      </c>
      <c r="K205" s="990">
        <v>0</v>
      </c>
      <c r="L205" s="990">
        <v>50</v>
      </c>
      <c r="M205" s="990">
        <v>12.5</v>
      </c>
      <c r="N205" s="990">
        <v>0</v>
      </c>
      <c r="O205" s="990">
        <v>12.5</v>
      </c>
      <c r="P205" s="990"/>
      <c r="Q205" s="990"/>
      <c r="R205" s="990"/>
      <c r="S205" s="990"/>
      <c r="T205" s="990"/>
      <c r="U205" s="990"/>
      <c r="V205" s="990"/>
      <c r="W205" s="990"/>
      <c r="X205" s="2843">
        <v>12.5</v>
      </c>
      <c r="Y205" s="2843">
        <v>0</v>
      </c>
      <c r="Z205" s="2108">
        <v>12.5</v>
      </c>
      <c r="AA205" s="2844"/>
      <c r="AB205" s="2844"/>
      <c r="AC205" s="2108">
        <v>0</v>
      </c>
      <c r="AD205" s="2108"/>
      <c r="AE205" s="2844"/>
      <c r="AF205" s="2844">
        <v>0</v>
      </c>
      <c r="AG205" s="2108">
        <v>0</v>
      </c>
      <c r="AH205" s="990"/>
      <c r="AI205" s="990"/>
      <c r="AJ205" s="990">
        <v>0</v>
      </c>
    </row>
    <row r="206" spans="1:36" s="967" customFormat="1" ht="47.25">
      <c r="A206" s="991">
        <v>1150</v>
      </c>
      <c r="B206" s="1004" t="s">
        <v>2712</v>
      </c>
      <c r="C206" s="1009" t="s">
        <v>2713</v>
      </c>
      <c r="D206" s="1010" t="s">
        <v>72</v>
      </c>
      <c r="E206" s="1007" t="s">
        <v>42</v>
      </c>
      <c r="F206" s="989" t="s">
        <v>47</v>
      </c>
      <c r="G206" s="1011">
        <v>80</v>
      </c>
      <c r="H206" s="990">
        <v>0</v>
      </c>
      <c r="I206" s="990">
        <v>0</v>
      </c>
      <c r="J206" s="990">
        <v>0</v>
      </c>
      <c r="K206" s="990">
        <v>0</v>
      </c>
      <c r="L206" s="990">
        <v>80</v>
      </c>
      <c r="M206" s="990">
        <v>20</v>
      </c>
      <c r="N206" s="990">
        <v>0</v>
      </c>
      <c r="O206" s="990">
        <v>20</v>
      </c>
      <c r="P206" s="990"/>
      <c r="Q206" s="990"/>
      <c r="R206" s="990"/>
      <c r="S206" s="990"/>
      <c r="T206" s="990"/>
      <c r="U206" s="990"/>
      <c r="V206" s="990"/>
      <c r="W206" s="990"/>
      <c r="X206" s="2843">
        <v>20</v>
      </c>
      <c r="Y206" s="2843">
        <v>0</v>
      </c>
      <c r="Z206" s="2108">
        <v>20</v>
      </c>
      <c r="AA206" s="2844"/>
      <c r="AB206" s="2844"/>
      <c r="AC206" s="2108">
        <v>0</v>
      </c>
      <c r="AD206" s="2108"/>
      <c r="AE206" s="2844"/>
      <c r="AF206" s="2844">
        <v>0</v>
      </c>
      <c r="AG206" s="2108">
        <v>0</v>
      </c>
      <c r="AH206" s="990"/>
      <c r="AI206" s="990"/>
      <c r="AJ206" s="990">
        <v>0</v>
      </c>
    </row>
    <row r="207" spans="1:36" s="967" customFormat="1" ht="31.5">
      <c r="A207" s="991">
        <v>1151</v>
      </c>
      <c r="B207" s="1004" t="s">
        <v>2714</v>
      </c>
      <c r="C207" s="1009" t="s">
        <v>2715</v>
      </c>
      <c r="D207" s="1010" t="s">
        <v>72</v>
      </c>
      <c r="E207" s="1007" t="s">
        <v>42</v>
      </c>
      <c r="F207" s="989" t="s">
        <v>47</v>
      </c>
      <c r="G207" s="1011">
        <v>130</v>
      </c>
      <c r="H207" s="990">
        <v>0</v>
      </c>
      <c r="I207" s="990">
        <v>0</v>
      </c>
      <c r="J207" s="990">
        <v>0</v>
      </c>
      <c r="K207" s="990">
        <v>0</v>
      </c>
      <c r="L207" s="990">
        <v>130</v>
      </c>
      <c r="M207" s="990">
        <v>32.5</v>
      </c>
      <c r="N207" s="990">
        <v>0</v>
      </c>
      <c r="O207" s="990">
        <v>32.5</v>
      </c>
      <c r="P207" s="990"/>
      <c r="Q207" s="990"/>
      <c r="R207" s="990"/>
      <c r="S207" s="990"/>
      <c r="T207" s="990"/>
      <c r="U207" s="990"/>
      <c r="V207" s="990"/>
      <c r="W207" s="990"/>
      <c r="X207" s="2843">
        <v>32.5</v>
      </c>
      <c r="Y207" s="2843">
        <v>0</v>
      </c>
      <c r="Z207" s="2108">
        <v>32.5</v>
      </c>
      <c r="AA207" s="2844"/>
      <c r="AB207" s="2844"/>
      <c r="AC207" s="2108">
        <v>0</v>
      </c>
      <c r="AD207" s="2108"/>
      <c r="AE207" s="2844"/>
      <c r="AF207" s="2844">
        <v>0</v>
      </c>
      <c r="AG207" s="2108">
        <v>0</v>
      </c>
      <c r="AH207" s="990"/>
      <c r="AI207" s="990"/>
      <c r="AJ207" s="990">
        <v>0</v>
      </c>
    </row>
    <row r="208" spans="1:36" s="967" customFormat="1" ht="47.25">
      <c r="A208" s="991">
        <v>1152</v>
      </c>
      <c r="B208" s="1004" t="s">
        <v>2716</v>
      </c>
      <c r="C208" s="1009" t="s">
        <v>2717</v>
      </c>
      <c r="D208" s="1010" t="s">
        <v>45</v>
      </c>
      <c r="E208" s="1007" t="s">
        <v>42</v>
      </c>
      <c r="F208" s="989" t="s">
        <v>47</v>
      </c>
      <c r="G208" s="1011">
        <v>50</v>
      </c>
      <c r="H208" s="990">
        <v>0</v>
      </c>
      <c r="I208" s="990">
        <v>0</v>
      </c>
      <c r="J208" s="990">
        <v>0</v>
      </c>
      <c r="K208" s="990">
        <v>0</v>
      </c>
      <c r="L208" s="990">
        <v>50</v>
      </c>
      <c r="M208" s="990">
        <v>12.5</v>
      </c>
      <c r="N208" s="990">
        <v>0</v>
      </c>
      <c r="O208" s="990">
        <v>12.5</v>
      </c>
      <c r="P208" s="990"/>
      <c r="Q208" s="990"/>
      <c r="R208" s="990"/>
      <c r="S208" s="990"/>
      <c r="T208" s="990"/>
      <c r="U208" s="990"/>
      <c r="V208" s="990"/>
      <c r="W208" s="990"/>
      <c r="X208" s="2843">
        <v>12.5</v>
      </c>
      <c r="Y208" s="2843">
        <v>0</v>
      </c>
      <c r="Z208" s="2108">
        <v>12.5</v>
      </c>
      <c r="AA208" s="2844"/>
      <c r="AB208" s="2844"/>
      <c r="AC208" s="2108">
        <v>0</v>
      </c>
      <c r="AD208" s="2108"/>
      <c r="AE208" s="2844"/>
      <c r="AF208" s="2844">
        <v>0</v>
      </c>
      <c r="AG208" s="2108">
        <v>0</v>
      </c>
      <c r="AH208" s="990"/>
      <c r="AI208" s="990"/>
      <c r="AJ208" s="990">
        <v>0</v>
      </c>
    </row>
    <row r="209" spans="1:36" s="967" customFormat="1" ht="31.5">
      <c r="A209" s="991">
        <v>1153</v>
      </c>
      <c r="B209" s="1004" t="s">
        <v>2718</v>
      </c>
      <c r="C209" s="1009" t="s">
        <v>2719</v>
      </c>
      <c r="D209" s="1010" t="s">
        <v>389</v>
      </c>
      <c r="E209" s="1007" t="s">
        <v>42</v>
      </c>
      <c r="F209" s="989" t="s">
        <v>43</v>
      </c>
      <c r="G209" s="1012">
        <v>250</v>
      </c>
      <c r="H209" s="990">
        <v>0</v>
      </c>
      <c r="I209" s="990">
        <v>0</v>
      </c>
      <c r="J209" s="990">
        <v>0</v>
      </c>
      <c r="K209" s="990">
        <v>0</v>
      </c>
      <c r="L209" s="990">
        <v>250</v>
      </c>
      <c r="M209" s="990">
        <v>62.5</v>
      </c>
      <c r="N209" s="990">
        <v>0</v>
      </c>
      <c r="O209" s="990">
        <v>62.5</v>
      </c>
      <c r="P209" s="990"/>
      <c r="Q209" s="990"/>
      <c r="R209" s="990"/>
      <c r="S209" s="990"/>
      <c r="T209" s="990"/>
      <c r="U209" s="990"/>
      <c r="V209" s="990"/>
      <c r="W209" s="990"/>
      <c r="X209" s="2843">
        <v>62.5</v>
      </c>
      <c r="Y209" s="2843">
        <v>0</v>
      </c>
      <c r="Z209" s="2108">
        <v>62.5</v>
      </c>
      <c r="AA209" s="2844"/>
      <c r="AB209" s="2844"/>
      <c r="AC209" s="2108">
        <v>0</v>
      </c>
      <c r="AD209" s="2108"/>
      <c r="AE209" s="2844"/>
      <c r="AF209" s="2844">
        <v>0</v>
      </c>
      <c r="AG209" s="2108">
        <v>0</v>
      </c>
      <c r="AH209" s="990"/>
      <c r="AI209" s="990"/>
      <c r="AJ209" s="990">
        <v>0</v>
      </c>
    </row>
    <row r="210" spans="1:36" s="967" customFormat="1" ht="31.5">
      <c r="A210" s="991">
        <v>1154</v>
      </c>
      <c r="B210" s="1004" t="s">
        <v>2720</v>
      </c>
      <c r="C210" s="1009" t="s">
        <v>2721</v>
      </c>
      <c r="D210" s="1010" t="s">
        <v>389</v>
      </c>
      <c r="E210" s="1007" t="s">
        <v>42</v>
      </c>
      <c r="F210" s="989" t="s">
        <v>43</v>
      </c>
      <c r="G210" s="1012">
        <v>250</v>
      </c>
      <c r="H210" s="990">
        <v>0</v>
      </c>
      <c r="I210" s="990">
        <v>0</v>
      </c>
      <c r="J210" s="990">
        <v>0</v>
      </c>
      <c r="K210" s="990">
        <v>0</v>
      </c>
      <c r="L210" s="990">
        <v>250</v>
      </c>
      <c r="M210" s="990">
        <v>62.5</v>
      </c>
      <c r="N210" s="990">
        <v>0</v>
      </c>
      <c r="O210" s="990">
        <v>62.5</v>
      </c>
      <c r="P210" s="990"/>
      <c r="Q210" s="990"/>
      <c r="R210" s="990"/>
      <c r="S210" s="990"/>
      <c r="T210" s="990"/>
      <c r="U210" s="990"/>
      <c r="V210" s="990"/>
      <c r="W210" s="990"/>
      <c r="X210" s="2843">
        <v>62.5</v>
      </c>
      <c r="Y210" s="2843">
        <v>0</v>
      </c>
      <c r="Z210" s="2108">
        <v>62.5</v>
      </c>
      <c r="AA210" s="2844"/>
      <c r="AB210" s="2844"/>
      <c r="AC210" s="2108">
        <v>0</v>
      </c>
      <c r="AD210" s="2108"/>
      <c r="AE210" s="2844"/>
      <c r="AF210" s="2844">
        <v>0</v>
      </c>
      <c r="AG210" s="2108">
        <v>0</v>
      </c>
      <c r="AH210" s="990"/>
      <c r="AI210" s="990"/>
      <c r="AJ210" s="990">
        <v>0</v>
      </c>
    </row>
    <row r="211" spans="1:36" s="967" customFormat="1" ht="31.5">
      <c r="A211" s="991">
        <v>1155</v>
      </c>
      <c r="B211" s="1004" t="s">
        <v>2722</v>
      </c>
      <c r="C211" s="1009" t="s">
        <v>2723</v>
      </c>
      <c r="D211" s="1010" t="s">
        <v>389</v>
      </c>
      <c r="E211" s="1007" t="s">
        <v>42</v>
      </c>
      <c r="F211" s="989" t="s">
        <v>47</v>
      </c>
      <c r="G211" s="1012">
        <v>130</v>
      </c>
      <c r="H211" s="990">
        <v>0</v>
      </c>
      <c r="I211" s="990">
        <v>0</v>
      </c>
      <c r="J211" s="990">
        <v>0</v>
      </c>
      <c r="K211" s="990">
        <v>0</v>
      </c>
      <c r="L211" s="990">
        <v>130</v>
      </c>
      <c r="M211" s="990">
        <v>32.5</v>
      </c>
      <c r="N211" s="990">
        <v>0</v>
      </c>
      <c r="O211" s="990">
        <v>32.5</v>
      </c>
      <c r="P211" s="990"/>
      <c r="Q211" s="990"/>
      <c r="R211" s="990"/>
      <c r="S211" s="990"/>
      <c r="T211" s="990"/>
      <c r="U211" s="990"/>
      <c r="V211" s="990"/>
      <c r="W211" s="990"/>
      <c r="X211" s="2843">
        <v>32.5</v>
      </c>
      <c r="Y211" s="2843">
        <v>0</v>
      </c>
      <c r="Z211" s="2108">
        <v>32.5</v>
      </c>
      <c r="AA211" s="2844"/>
      <c r="AB211" s="2844"/>
      <c r="AC211" s="2108">
        <v>0</v>
      </c>
      <c r="AD211" s="2108"/>
      <c r="AE211" s="2844"/>
      <c r="AF211" s="2844">
        <v>0</v>
      </c>
      <c r="AG211" s="2108">
        <v>0</v>
      </c>
      <c r="AH211" s="990"/>
      <c r="AI211" s="990"/>
      <c r="AJ211" s="990">
        <v>0</v>
      </c>
    </row>
    <row r="212" spans="1:36" s="967" customFormat="1" ht="31.5">
      <c r="A212" s="991">
        <v>1156</v>
      </c>
      <c r="B212" s="1004" t="s">
        <v>2724</v>
      </c>
      <c r="C212" s="1009" t="s">
        <v>2725</v>
      </c>
      <c r="D212" s="1010" t="s">
        <v>389</v>
      </c>
      <c r="E212" s="1007" t="s">
        <v>42</v>
      </c>
      <c r="F212" s="989" t="s">
        <v>43</v>
      </c>
      <c r="G212" s="1012">
        <v>100</v>
      </c>
      <c r="H212" s="990">
        <v>0</v>
      </c>
      <c r="I212" s="990">
        <v>0</v>
      </c>
      <c r="J212" s="990">
        <v>0</v>
      </c>
      <c r="K212" s="990">
        <v>0</v>
      </c>
      <c r="L212" s="990">
        <v>100</v>
      </c>
      <c r="M212" s="990">
        <v>25</v>
      </c>
      <c r="N212" s="990">
        <v>0</v>
      </c>
      <c r="O212" s="990">
        <v>25</v>
      </c>
      <c r="P212" s="990"/>
      <c r="Q212" s="990"/>
      <c r="R212" s="990"/>
      <c r="S212" s="990"/>
      <c r="T212" s="990"/>
      <c r="U212" s="990"/>
      <c r="V212" s="990"/>
      <c r="W212" s="990"/>
      <c r="X212" s="2843">
        <v>25</v>
      </c>
      <c r="Y212" s="2843">
        <v>0</v>
      </c>
      <c r="Z212" s="2108">
        <v>25</v>
      </c>
      <c r="AA212" s="2844"/>
      <c r="AB212" s="2844"/>
      <c r="AC212" s="2108">
        <v>0</v>
      </c>
      <c r="AD212" s="2108"/>
      <c r="AE212" s="2844"/>
      <c r="AF212" s="2844">
        <v>0</v>
      </c>
      <c r="AG212" s="2108">
        <v>0</v>
      </c>
      <c r="AH212" s="990"/>
      <c r="AI212" s="990"/>
      <c r="AJ212" s="990">
        <v>0</v>
      </c>
    </row>
    <row r="213" spans="1:36" s="967" customFormat="1" ht="31.5">
      <c r="A213" s="991">
        <v>1157</v>
      </c>
      <c r="B213" s="986" t="s">
        <v>2726</v>
      </c>
      <c r="C213" s="987" t="s">
        <v>2727</v>
      </c>
      <c r="D213" s="980" t="s">
        <v>384</v>
      </c>
      <c r="E213" s="988" t="s">
        <v>42</v>
      </c>
      <c r="F213" s="989" t="s">
        <v>43</v>
      </c>
      <c r="G213" s="990">
        <v>2000</v>
      </c>
      <c r="H213" s="990">
        <v>0</v>
      </c>
      <c r="I213" s="990">
        <v>0</v>
      </c>
      <c r="J213" s="990">
        <v>0</v>
      </c>
      <c r="K213" s="990">
        <v>0</v>
      </c>
      <c r="L213" s="990">
        <v>2000</v>
      </c>
      <c r="M213" s="990">
        <v>325</v>
      </c>
      <c r="N213" s="990">
        <v>0</v>
      </c>
      <c r="O213" s="1026">
        <v>325</v>
      </c>
      <c r="P213" s="1026"/>
      <c r="Q213" s="1026"/>
      <c r="R213" s="1026"/>
      <c r="S213" s="1026"/>
      <c r="T213" s="1026"/>
      <c r="U213" s="1026"/>
      <c r="V213" s="1026"/>
      <c r="W213" s="1026"/>
      <c r="X213" s="2843">
        <v>325</v>
      </c>
      <c r="Y213" s="2843">
        <v>0</v>
      </c>
      <c r="Z213" s="2108">
        <v>325</v>
      </c>
      <c r="AA213" s="2844"/>
      <c r="AB213" s="2844"/>
      <c r="AC213" s="2108">
        <v>0</v>
      </c>
      <c r="AD213" s="2108"/>
      <c r="AE213" s="2844"/>
      <c r="AF213" s="2844">
        <v>0</v>
      </c>
      <c r="AG213" s="2108">
        <v>0</v>
      </c>
      <c r="AH213" s="1026"/>
      <c r="AI213" s="1026"/>
      <c r="AJ213" s="990">
        <v>0</v>
      </c>
    </row>
    <row r="214" spans="1:36" s="967" customFormat="1" ht="47.25">
      <c r="A214" s="991">
        <v>1158</v>
      </c>
      <c r="B214" s="986" t="s">
        <v>2728</v>
      </c>
      <c r="C214" s="987" t="s">
        <v>2729</v>
      </c>
      <c r="D214" s="980" t="s">
        <v>393</v>
      </c>
      <c r="E214" s="988" t="s">
        <v>42</v>
      </c>
      <c r="F214" s="989" t="s">
        <v>43</v>
      </c>
      <c r="G214" s="990">
        <v>2000</v>
      </c>
      <c r="H214" s="990">
        <v>0</v>
      </c>
      <c r="I214" s="990">
        <v>0</v>
      </c>
      <c r="J214" s="990">
        <v>0</v>
      </c>
      <c r="K214" s="990">
        <v>0</v>
      </c>
      <c r="L214" s="990">
        <v>2000</v>
      </c>
      <c r="M214" s="990">
        <v>325</v>
      </c>
      <c r="N214" s="990">
        <v>0</v>
      </c>
      <c r="O214" s="1026">
        <v>325</v>
      </c>
      <c r="P214" s="1026"/>
      <c r="Q214" s="1026"/>
      <c r="R214" s="1026"/>
      <c r="S214" s="1026"/>
      <c r="T214" s="1026"/>
      <c r="U214" s="1026"/>
      <c r="V214" s="1026"/>
      <c r="W214" s="1026"/>
      <c r="X214" s="2843">
        <v>325</v>
      </c>
      <c r="Y214" s="2843">
        <v>0</v>
      </c>
      <c r="Z214" s="2108">
        <v>325</v>
      </c>
      <c r="AA214" s="2844"/>
      <c r="AB214" s="2844"/>
      <c r="AC214" s="2108">
        <v>0</v>
      </c>
      <c r="AD214" s="2108"/>
      <c r="AE214" s="2844"/>
      <c r="AF214" s="2844">
        <v>0</v>
      </c>
      <c r="AG214" s="2108">
        <v>0</v>
      </c>
      <c r="AH214" s="1026"/>
      <c r="AI214" s="1026"/>
      <c r="AJ214" s="990">
        <v>0</v>
      </c>
    </row>
    <row r="215" spans="1:36" s="967" customFormat="1" ht="36.75" customHeight="1">
      <c r="A215" s="991">
        <v>1159</v>
      </c>
      <c r="B215" s="986" t="s">
        <v>2730</v>
      </c>
      <c r="C215" s="987" t="s">
        <v>2731</v>
      </c>
      <c r="D215" s="980" t="s">
        <v>28</v>
      </c>
      <c r="E215" s="988" t="s">
        <v>42</v>
      </c>
      <c r="F215" s="989" t="s">
        <v>43</v>
      </c>
      <c r="G215" s="990">
        <v>2000</v>
      </c>
      <c r="H215" s="990">
        <v>0</v>
      </c>
      <c r="I215" s="990">
        <v>0</v>
      </c>
      <c r="J215" s="990">
        <v>0</v>
      </c>
      <c r="K215" s="990">
        <v>0</v>
      </c>
      <c r="L215" s="990">
        <v>2000</v>
      </c>
      <c r="M215" s="990">
        <v>325</v>
      </c>
      <c r="N215" s="990">
        <v>0</v>
      </c>
      <c r="O215" s="1026">
        <v>325</v>
      </c>
      <c r="P215" s="1026"/>
      <c r="Q215" s="1026"/>
      <c r="R215" s="1026"/>
      <c r="S215" s="1026"/>
      <c r="T215" s="1026"/>
      <c r="U215" s="1026"/>
      <c r="V215" s="1026"/>
      <c r="W215" s="1026"/>
      <c r="X215" s="2843">
        <v>325</v>
      </c>
      <c r="Y215" s="2843">
        <v>0</v>
      </c>
      <c r="Z215" s="2108">
        <v>325</v>
      </c>
      <c r="AA215" s="2844"/>
      <c r="AB215" s="2844"/>
      <c r="AC215" s="2108">
        <v>0</v>
      </c>
      <c r="AD215" s="2108"/>
      <c r="AE215" s="2844"/>
      <c r="AF215" s="2844">
        <v>0</v>
      </c>
      <c r="AG215" s="2108">
        <v>0</v>
      </c>
      <c r="AH215" s="1026"/>
      <c r="AI215" s="1026"/>
      <c r="AJ215" s="990">
        <v>0</v>
      </c>
    </row>
    <row r="216" spans="1:36" s="967" customFormat="1" ht="31.5">
      <c r="A216" s="991">
        <v>1160</v>
      </c>
      <c r="B216" s="986" t="s">
        <v>2732</v>
      </c>
      <c r="C216" s="987" t="s">
        <v>2733</v>
      </c>
      <c r="D216" s="980" t="s">
        <v>187</v>
      </c>
      <c r="E216" s="988" t="s">
        <v>42</v>
      </c>
      <c r="F216" s="989" t="s">
        <v>43</v>
      </c>
      <c r="G216" s="990">
        <v>2000</v>
      </c>
      <c r="H216" s="990">
        <v>0</v>
      </c>
      <c r="I216" s="990">
        <v>0</v>
      </c>
      <c r="J216" s="990">
        <v>0</v>
      </c>
      <c r="K216" s="990">
        <v>0</v>
      </c>
      <c r="L216" s="990">
        <v>2000</v>
      </c>
      <c r="M216" s="990">
        <v>325</v>
      </c>
      <c r="N216" s="990">
        <v>0</v>
      </c>
      <c r="O216" s="1026">
        <v>325</v>
      </c>
      <c r="P216" s="1026"/>
      <c r="Q216" s="1026"/>
      <c r="R216" s="1026"/>
      <c r="S216" s="1026"/>
      <c r="T216" s="1026"/>
      <c r="U216" s="1026"/>
      <c r="V216" s="1026"/>
      <c r="W216" s="1026"/>
      <c r="X216" s="2843">
        <v>325</v>
      </c>
      <c r="Y216" s="2843">
        <v>0</v>
      </c>
      <c r="Z216" s="2108">
        <v>325</v>
      </c>
      <c r="AA216" s="2844"/>
      <c r="AB216" s="2844"/>
      <c r="AC216" s="2108">
        <v>0</v>
      </c>
      <c r="AD216" s="2108"/>
      <c r="AE216" s="2844"/>
      <c r="AF216" s="2844">
        <v>0</v>
      </c>
      <c r="AG216" s="2108">
        <v>0</v>
      </c>
      <c r="AH216" s="1026"/>
      <c r="AI216" s="1026"/>
      <c r="AJ216" s="990">
        <v>0</v>
      </c>
    </row>
    <row r="217" spans="1:36" s="967" customFormat="1" ht="47.25">
      <c r="A217" s="991">
        <v>1161</v>
      </c>
      <c r="B217" s="986" t="s">
        <v>2734</v>
      </c>
      <c r="C217" s="987" t="s">
        <v>2735</v>
      </c>
      <c r="D217" s="980" t="s">
        <v>45</v>
      </c>
      <c r="E217" s="988" t="s">
        <v>42</v>
      </c>
      <c r="F217" s="989" t="s">
        <v>43</v>
      </c>
      <c r="G217" s="990">
        <v>2000</v>
      </c>
      <c r="H217" s="990">
        <v>0</v>
      </c>
      <c r="I217" s="990">
        <v>0</v>
      </c>
      <c r="J217" s="990">
        <v>0</v>
      </c>
      <c r="K217" s="990">
        <v>0</v>
      </c>
      <c r="L217" s="990">
        <v>2000</v>
      </c>
      <c r="M217" s="990">
        <v>325</v>
      </c>
      <c r="N217" s="990">
        <v>0</v>
      </c>
      <c r="O217" s="1026">
        <v>325</v>
      </c>
      <c r="P217" s="1026"/>
      <c r="Q217" s="1026"/>
      <c r="R217" s="1026"/>
      <c r="S217" s="1026"/>
      <c r="T217" s="1026"/>
      <c r="U217" s="1026"/>
      <c r="V217" s="1026"/>
      <c r="W217" s="1026"/>
      <c r="X217" s="2843">
        <v>325</v>
      </c>
      <c r="Y217" s="2843">
        <v>0</v>
      </c>
      <c r="Z217" s="2108">
        <v>325</v>
      </c>
      <c r="AA217" s="2844"/>
      <c r="AB217" s="2844"/>
      <c r="AC217" s="2108">
        <v>0</v>
      </c>
      <c r="AD217" s="2108"/>
      <c r="AE217" s="2844"/>
      <c r="AF217" s="2844">
        <v>0</v>
      </c>
      <c r="AG217" s="2108">
        <v>0</v>
      </c>
      <c r="AH217" s="1026"/>
      <c r="AI217" s="1026"/>
      <c r="AJ217" s="990">
        <v>0</v>
      </c>
    </row>
    <row r="218" spans="1:36" s="967" customFormat="1">
      <c r="A218" s="991"/>
      <c r="B218" s="986"/>
      <c r="C218" s="987"/>
      <c r="D218" s="980"/>
      <c r="E218" s="988"/>
      <c r="F218" s="989"/>
      <c r="G218" s="990"/>
      <c r="H218" s="990"/>
      <c r="I218" s="990"/>
      <c r="J218" s="990"/>
      <c r="K218" s="990"/>
      <c r="L218" s="990"/>
      <c r="M218" s="990"/>
      <c r="N218" s="990"/>
      <c r="O218" s="1026"/>
      <c r="P218" s="1026"/>
      <c r="Q218" s="1026"/>
      <c r="R218" s="1026"/>
      <c r="S218" s="1026"/>
      <c r="T218" s="1026"/>
      <c r="U218" s="1026"/>
      <c r="V218" s="1026"/>
      <c r="W218" s="1026"/>
      <c r="X218" s="2843"/>
      <c r="Y218" s="2843"/>
      <c r="Z218" s="2108"/>
      <c r="AA218" s="2844"/>
      <c r="AB218" s="2844"/>
      <c r="AC218" s="2108"/>
      <c r="AD218" s="2108"/>
      <c r="AE218" s="2844"/>
      <c r="AF218" s="2844"/>
      <c r="AG218" s="2108"/>
      <c r="AH218" s="1026"/>
      <c r="AI218" s="1026"/>
      <c r="AJ218" s="990"/>
    </row>
    <row r="219" spans="1:36" s="1032" customFormat="1">
      <c r="A219" s="991" t="s">
        <v>188</v>
      </c>
      <c r="B219" s="1027"/>
      <c r="C219" s="1028" t="s">
        <v>2736</v>
      </c>
      <c r="D219" s="1029"/>
      <c r="E219" s="1030"/>
      <c r="F219" s="1029"/>
      <c r="G219" s="1031">
        <v>21301.821</v>
      </c>
      <c r="H219" s="1031">
        <v>0</v>
      </c>
      <c r="I219" s="1031">
        <v>0</v>
      </c>
      <c r="J219" s="1031">
        <v>0</v>
      </c>
      <c r="K219" s="1031">
        <v>0</v>
      </c>
      <c r="L219" s="1031">
        <v>21301.821</v>
      </c>
      <c r="M219" s="1031">
        <v>4410.8580000000002</v>
      </c>
      <c r="N219" s="1031">
        <v>94.459000000000003</v>
      </c>
      <c r="O219" s="1031">
        <v>4505.3169999999991</v>
      </c>
      <c r="P219" s="1031">
        <v>0</v>
      </c>
      <c r="Q219" s="1031">
        <v>0</v>
      </c>
      <c r="R219" s="1031">
        <v>0</v>
      </c>
      <c r="S219" s="1031">
        <v>0</v>
      </c>
      <c r="T219" s="1031">
        <v>0</v>
      </c>
      <c r="U219" s="1031">
        <v>0</v>
      </c>
      <c r="V219" s="1031">
        <v>0</v>
      </c>
      <c r="W219" s="1031">
        <v>0</v>
      </c>
      <c r="X219" s="1031">
        <v>4410.8580000000002</v>
      </c>
      <c r="Y219" s="1031">
        <v>94.459000000000003</v>
      </c>
      <c r="Z219" s="1031">
        <v>4505.3169999999991</v>
      </c>
      <c r="AA219" s="1031">
        <v>0</v>
      </c>
      <c r="AB219" s="1031">
        <v>0</v>
      </c>
      <c r="AC219" s="1031">
        <v>0</v>
      </c>
      <c r="AD219" s="1031">
        <v>0</v>
      </c>
      <c r="AE219" s="1031">
        <v>0</v>
      </c>
      <c r="AF219" s="1031">
        <v>0</v>
      </c>
      <c r="AG219" s="1031">
        <v>0</v>
      </c>
      <c r="AH219" s="1031"/>
      <c r="AI219" s="1031"/>
      <c r="AJ219" s="1031">
        <v>0</v>
      </c>
    </row>
    <row r="220" spans="1:36" s="1037" customFormat="1">
      <c r="A220" s="991" t="s">
        <v>188</v>
      </c>
      <c r="B220" s="1027"/>
      <c r="C220" s="1033" t="s">
        <v>2737</v>
      </c>
      <c r="D220" s="1034"/>
      <c r="E220" s="1035"/>
      <c r="F220" s="1034"/>
      <c r="G220" s="1036">
        <v>60168.651000000013</v>
      </c>
      <c r="H220" s="1036">
        <v>22797.836000000003</v>
      </c>
      <c r="I220" s="1036">
        <v>2848.0999999999995</v>
      </c>
      <c r="J220" s="1036">
        <v>0</v>
      </c>
      <c r="K220" s="1036">
        <v>25645.935999999994</v>
      </c>
      <c r="L220" s="1036">
        <v>34522.714999999997</v>
      </c>
      <c r="M220" s="1036">
        <v>8339.4719999999998</v>
      </c>
      <c r="N220" s="1036">
        <v>6898.8860000000004</v>
      </c>
      <c r="O220" s="1036">
        <v>15238.358</v>
      </c>
      <c r="P220" s="1036">
        <v>0</v>
      </c>
      <c r="Q220" s="1036">
        <v>0</v>
      </c>
      <c r="R220" s="1036">
        <v>0</v>
      </c>
      <c r="S220" s="1036">
        <v>0</v>
      </c>
      <c r="T220" s="1036">
        <v>0</v>
      </c>
      <c r="U220" s="1036">
        <v>0</v>
      </c>
      <c r="V220" s="1036">
        <v>0</v>
      </c>
      <c r="W220" s="1036">
        <v>0</v>
      </c>
      <c r="X220" s="1036">
        <v>8339.4719999999998</v>
      </c>
      <c r="Y220" s="1036">
        <v>6898.8860000000004</v>
      </c>
      <c r="Z220" s="1036">
        <v>15238.358</v>
      </c>
      <c r="AA220" s="1036">
        <v>1768.1025425000003</v>
      </c>
      <c r="AB220" s="1036">
        <v>0</v>
      </c>
      <c r="AC220" s="1036">
        <v>1768.1025425000003</v>
      </c>
      <c r="AD220" s="1036">
        <v>17.868517499999996</v>
      </c>
      <c r="AE220" s="1036">
        <v>0</v>
      </c>
      <c r="AF220" s="1036">
        <v>473.97971299999995</v>
      </c>
      <c r="AG220" s="1036">
        <v>473.97971299999995</v>
      </c>
      <c r="AH220" s="1036"/>
      <c r="AI220" s="1036"/>
      <c r="AJ220" s="1036">
        <v>0</v>
      </c>
    </row>
    <row r="221" spans="1:36" s="1037" customFormat="1">
      <c r="A221" s="991" t="s">
        <v>188</v>
      </c>
      <c r="B221" s="1027"/>
      <c r="C221" s="1038"/>
      <c r="D221" s="1039"/>
      <c r="E221" s="1040"/>
      <c r="F221" s="1039"/>
      <c r="G221" s="1041"/>
      <c r="H221" s="1041"/>
      <c r="I221" s="1041"/>
      <c r="J221" s="1041"/>
      <c r="K221" s="1041"/>
      <c r="L221" s="1041"/>
      <c r="M221" s="1041"/>
      <c r="N221" s="1041"/>
      <c r="O221" s="1041"/>
      <c r="P221" s="1041"/>
      <c r="Q221" s="1041"/>
      <c r="R221" s="1041"/>
      <c r="S221" s="1041"/>
      <c r="T221" s="1041"/>
      <c r="U221" s="1041"/>
      <c r="V221" s="1041"/>
      <c r="W221" s="1041"/>
      <c r="X221" s="1041"/>
      <c r="Y221" s="1041"/>
      <c r="Z221" s="1041"/>
      <c r="AA221" s="1041"/>
      <c r="AB221" s="1041"/>
      <c r="AC221" s="1041"/>
      <c r="AD221" s="1041"/>
      <c r="AE221" s="1041"/>
      <c r="AF221" s="1041"/>
      <c r="AG221" s="1041"/>
      <c r="AH221" s="1041"/>
      <c r="AI221" s="1041"/>
      <c r="AJ221" s="1041"/>
    </row>
    <row r="222" spans="1:36" s="967" customFormat="1">
      <c r="A222" s="991" t="s">
        <v>188</v>
      </c>
      <c r="B222" s="994"/>
      <c r="C222" s="1003" t="s">
        <v>2738</v>
      </c>
      <c r="D222" s="982"/>
      <c r="E222" s="988"/>
      <c r="F222" s="983"/>
      <c r="G222" s="983"/>
      <c r="H222" s="983"/>
      <c r="I222" s="983"/>
      <c r="J222" s="983"/>
      <c r="K222" s="983"/>
      <c r="L222" s="983"/>
      <c r="M222" s="983"/>
      <c r="N222" s="984"/>
      <c r="O222" s="983"/>
      <c r="P222" s="983"/>
      <c r="Q222" s="983"/>
      <c r="R222" s="983"/>
      <c r="S222" s="983"/>
      <c r="T222" s="983"/>
      <c r="U222" s="983"/>
      <c r="V222" s="983"/>
      <c r="W222" s="983"/>
      <c r="X222" s="983"/>
      <c r="Y222" s="983"/>
      <c r="Z222" s="983"/>
      <c r="AA222" s="983"/>
      <c r="AB222" s="983"/>
      <c r="AC222" s="983"/>
      <c r="AD222" s="983"/>
      <c r="AE222" s="983"/>
      <c r="AF222" s="983"/>
      <c r="AG222" s="983"/>
      <c r="AH222" s="983"/>
      <c r="AI222" s="983"/>
      <c r="AJ222" s="983"/>
    </row>
    <row r="223" spans="1:36" s="967" customFormat="1" ht="53.25" customHeight="1">
      <c r="A223" s="991">
        <v>1162</v>
      </c>
      <c r="B223" s="986" t="s">
        <v>2739</v>
      </c>
      <c r="C223" s="987" t="s">
        <v>2740</v>
      </c>
      <c r="D223" s="980" t="s">
        <v>88</v>
      </c>
      <c r="E223" s="988" t="s">
        <v>2741</v>
      </c>
      <c r="F223" s="989" t="s">
        <v>47</v>
      </c>
      <c r="G223" s="990">
        <v>1141.2</v>
      </c>
      <c r="H223" s="990">
        <v>710.92399999999998</v>
      </c>
      <c r="I223" s="990">
        <v>0</v>
      </c>
      <c r="J223" s="990">
        <v>0</v>
      </c>
      <c r="K223" s="990">
        <v>710.92399999999998</v>
      </c>
      <c r="L223" s="990">
        <v>430.27600000000007</v>
      </c>
      <c r="M223" s="990">
        <v>69.468000000000004</v>
      </c>
      <c r="N223" s="990">
        <v>0</v>
      </c>
      <c r="O223" s="990">
        <v>69.468000000000004</v>
      </c>
      <c r="P223" s="990"/>
      <c r="Q223" s="990"/>
      <c r="R223" s="990"/>
      <c r="S223" s="990"/>
      <c r="T223" s="990"/>
      <c r="U223" s="990"/>
      <c r="V223" s="990"/>
      <c r="W223" s="990"/>
      <c r="X223" s="2843">
        <v>69.468000000000004</v>
      </c>
      <c r="Y223" s="2843">
        <v>0</v>
      </c>
      <c r="Z223" s="2108">
        <v>69.468000000000004</v>
      </c>
      <c r="AA223" s="2844">
        <v>0</v>
      </c>
      <c r="AB223" s="2844"/>
      <c r="AC223" s="2108">
        <v>0</v>
      </c>
      <c r="AD223" s="2108">
        <v>0</v>
      </c>
      <c r="AE223" s="2844"/>
      <c r="AF223" s="2844">
        <v>0</v>
      </c>
      <c r="AG223" s="2108">
        <v>0</v>
      </c>
      <c r="AH223" s="990" t="s">
        <v>9944</v>
      </c>
      <c r="AI223" s="990"/>
      <c r="AJ223" s="990">
        <v>0</v>
      </c>
    </row>
    <row r="224" spans="1:36" s="993" customFormat="1" ht="78.75">
      <c r="A224" s="991">
        <v>1163</v>
      </c>
      <c r="B224" s="986" t="s">
        <v>2742</v>
      </c>
      <c r="C224" s="987" t="s">
        <v>2743</v>
      </c>
      <c r="D224" s="980" t="s">
        <v>88</v>
      </c>
      <c r="E224" s="988" t="s">
        <v>448</v>
      </c>
      <c r="F224" s="989" t="s">
        <v>30</v>
      </c>
      <c r="G224" s="990">
        <v>1654.931</v>
      </c>
      <c r="H224" s="990">
        <v>1191.22</v>
      </c>
      <c r="I224" s="990">
        <v>351.68799999999999</v>
      </c>
      <c r="J224" s="990">
        <v>0</v>
      </c>
      <c r="K224" s="990">
        <v>1542.9079999999999</v>
      </c>
      <c r="L224" s="990">
        <v>112.02300000000014</v>
      </c>
      <c r="M224" s="990">
        <v>112.023</v>
      </c>
      <c r="N224" s="990">
        <v>0</v>
      </c>
      <c r="O224" s="990">
        <v>112.023</v>
      </c>
      <c r="P224" s="990"/>
      <c r="Q224" s="990"/>
      <c r="R224" s="990"/>
      <c r="S224" s="990"/>
      <c r="T224" s="990"/>
      <c r="U224" s="990"/>
      <c r="V224" s="990"/>
      <c r="W224" s="990"/>
      <c r="X224" s="2843">
        <v>112.023</v>
      </c>
      <c r="Y224" s="2843">
        <v>0</v>
      </c>
      <c r="Z224" s="2108">
        <v>112.023</v>
      </c>
      <c r="AA224" s="2844">
        <v>55.4516925</v>
      </c>
      <c r="AB224" s="2844"/>
      <c r="AC224" s="2108">
        <v>55.4516925</v>
      </c>
      <c r="AD224" s="2108">
        <v>0.5600575000000001</v>
      </c>
      <c r="AE224" s="2844"/>
      <c r="AF224" s="2844">
        <v>0</v>
      </c>
      <c r="AG224" s="2108">
        <v>0</v>
      </c>
      <c r="AH224" s="990"/>
      <c r="AI224" s="990" t="s">
        <v>10033</v>
      </c>
      <c r="AJ224" s="990">
        <v>0</v>
      </c>
    </row>
    <row r="225" spans="1:36" s="967" customFormat="1" ht="47.25">
      <c r="A225" s="991">
        <v>1164</v>
      </c>
      <c r="B225" s="1004" t="s">
        <v>2744</v>
      </c>
      <c r="C225" s="987" t="s">
        <v>2745</v>
      </c>
      <c r="D225" s="980" t="s">
        <v>28</v>
      </c>
      <c r="E225" s="988" t="s">
        <v>2741</v>
      </c>
      <c r="F225" s="989" t="s">
        <v>43</v>
      </c>
      <c r="G225" s="990">
        <v>1394.4670000000001</v>
      </c>
      <c r="H225" s="990">
        <v>978.82299999999998</v>
      </c>
      <c r="I225" s="990">
        <v>0</v>
      </c>
      <c r="J225" s="990">
        <v>0</v>
      </c>
      <c r="K225" s="990">
        <v>978.82299999999998</v>
      </c>
      <c r="L225" s="990">
        <v>415.64400000000012</v>
      </c>
      <c r="M225" s="990">
        <v>40</v>
      </c>
      <c r="N225" s="990">
        <v>12.122</v>
      </c>
      <c r="O225" s="990">
        <v>52.122</v>
      </c>
      <c r="P225" s="990"/>
      <c r="Q225" s="990"/>
      <c r="R225" s="990"/>
      <c r="S225" s="990"/>
      <c r="T225" s="990"/>
      <c r="U225" s="990"/>
      <c r="V225" s="990"/>
      <c r="W225" s="990"/>
      <c r="X225" s="2843">
        <v>40</v>
      </c>
      <c r="Y225" s="2843">
        <v>12.122</v>
      </c>
      <c r="Z225" s="2108">
        <v>52.122</v>
      </c>
      <c r="AA225" s="2844">
        <v>9.9</v>
      </c>
      <c r="AB225" s="2844"/>
      <c r="AC225" s="2108">
        <v>9.9</v>
      </c>
      <c r="AD225" s="2108">
        <v>0.1</v>
      </c>
      <c r="AE225" s="2844"/>
      <c r="AF225" s="2844">
        <v>0</v>
      </c>
      <c r="AG225" s="2108">
        <v>0</v>
      </c>
      <c r="AH225" s="990"/>
      <c r="AI225" s="990" t="s">
        <v>9941</v>
      </c>
      <c r="AJ225" s="990">
        <v>0</v>
      </c>
    </row>
    <row r="226" spans="1:36" s="967" customFormat="1" ht="78.75">
      <c r="A226" s="991">
        <v>1165</v>
      </c>
      <c r="B226" s="986" t="s">
        <v>2746</v>
      </c>
      <c r="C226" s="1018" t="s">
        <v>2747</v>
      </c>
      <c r="D226" s="980" t="s">
        <v>384</v>
      </c>
      <c r="E226" s="988" t="s">
        <v>2748</v>
      </c>
      <c r="F226" s="989" t="s">
        <v>43</v>
      </c>
      <c r="G226" s="990">
        <v>4766.7780000000002</v>
      </c>
      <c r="H226" s="990">
        <v>2303.0589999999997</v>
      </c>
      <c r="I226" s="990">
        <v>336.21800000000002</v>
      </c>
      <c r="J226" s="990">
        <v>0</v>
      </c>
      <c r="K226" s="990">
        <v>2639.2769999999996</v>
      </c>
      <c r="L226" s="990">
        <v>2127.5010000000007</v>
      </c>
      <c r="M226" s="990">
        <v>300</v>
      </c>
      <c r="N226" s="990">
        <v>0</v>
      </c>
      <c r="O226" s="990">
        <v>300</v>
      </c>
      <c r="P226" s="990"/>
      <c r="Q226" s="990"/>
      <c r="R226" s="990"/>
      <c r="S226" s="990"/>
      <c r="T226" s="990"/>
      <c r="U226" s="990"/>
      <c r="V226" s="990"/>
      <c r="W226" s="990"/>
      <c r="X226" s="2843">
        <v>300</v>
      </c>
      <c r="Y226" s="2843">
        <v>0</v>
      </c>
      <c r="Z226" s="2108">
        <v>300</v>
      </c>
      <c r="AA226" s="2844">
        <v>74.25</v>
      </c>
      <c r="AB226" s="2844"/>
      <c r="AC226" s="2108">
        <v>74.25</v>
      </c>
      <c r="AD226" s="2108">
        <v>0.75</v>
      </c>
      <c r="AE226" s="2844"/>
      <c r="AF226" s="2844">
        <v>19.315725</v>
      </c>
      <c r="AG226" s="2108">
        <v>19.315725</v>
      </c>
      <c r="AH226" s="990"/>
      <c r="AI226" s="990" t="s">
        <v>9941</v>
      </c>
      <c r="AJ226" s="990">
        <v>0</v>
      </c>
    </row>
    <row r="227" spans="1:36" s="967" customFormat="1" ht="63">
      <c r="A227" s="991">
        <v>1166</v>
      </c>
      <c r="B227" s="986" t="s">
        <v>2749</v>
      </c>
      <c r="C227" s="987" t="s">
        <v>2750</v>
      </c>
      <c r="D227" s="980" t="s">
        <v>213</v>
      </c>
      <c r="E227" s="988" t="s">
        <v>2751</v>
      </c>
      <c r="F227" s="989" t="s">
        <v>43</v>
      </c>
      <c r="G227" s="990">
        <v>1575.992</v>
      </c>
      <c r="H227" s="990">
        <v>754.52199999999993</v>
      </c>
      <c r="I227" s="990">
        <v>259.18400000000003</v>
      </c>
      <c r="J227" s="990">
        <v>0</v>
      </c>
      <c r="K227" s="990">
        <v>1013.7059999999999</v>
      </c>
      <c r="L227" s="990">
        <v>562.28600000000006</v>
      </c>
      <c r="M227" s="990">
        <v>50</v>
      </c>
      <c r="N227" s="990">
        <v>121.316</v>
      </c>
      <c r="O227" s="990">
        <v>171.316</v>
      </c>
      <c r="P227" s="990"/>
      <c r="Q227" s="990"/>
      <c r="R227" s="990"/>
      <c r="S227" s="990"/>
      <c r="T227" s="990"/>
      <c r="U227" s="990"/>
      <c r="V227" s="990"/>
      <c r="W227" s="990"/>
      <c r="X227" s="2843">
        <v>50</v>
      </c>
      <c r="Y227" s="2843">
        <v>121.316</v>
      </c>
      <c r="Z227" s="2108">
        <v>171.316</v>
      </c>
      <c r="AA227" s="2844">
        <v>24.75</v>
      </c>
      <c r="AB227" s="2844"/>
      <c r="AC227" s="2108">
        <v>24.75</v>
      </c>
      <c r="AD227" s="2108">
        <v>0.25</v>
      </c>
      <c r="AE227" s="2844"/>
      <c r="AF227" s="2844">
        <v>12.375</v>
      </c>
      <c r="AG227" s="2108">
        <v>12.375</v>
      </c>
      <c r="AH227" s="990"/>
      <c r="AI227" s="990" t="s">
        <v>10070</v>
      </c>
      <c r="AJ227" s="990">
        <v>0</v>
      </c>
    </row>
    <row r="228" spans="1:36" ht="47.25">
      <c r="A228" s="991">
        <v>1167</v>
      </c>
      <c r="B228" s="986" t="s">
        <v>2752</v>
      </c>
      <c r="C228" s="987" t="s">
        <v>2753</v>
      </c>
      <c r="D228" s="980" t="s">
        <v>45</v>
      </c>
      <c r="E228" s="988" t="s">
        <v>2754</v>
      </c>
      <c r="F228" s="989" t="s">
        <v>30</v>
      </c>
      <c r="G228" s="990">
        <v>2049.83</v>
      </c>
      <c r="H228" s="990">
        <v>712.34900000000005</v>
      </c>
      <c r="I228" s="990">
        <v>125</v>
      </c>
      <c r="J228" s="990">
        <v>0</v>
      </c>
      <c r="K228" s="990">
        <v>837.34900000000005</v>
      </c>
      <c r="L228" s="990">
        <v>1212.4809999999998</v>
      </c>
      <c r="M228" s="990">
        <v>662.66099999999994</v>
      </c>
      <c r="N228" s="990">
        <v>549.82000000000005</v>
      </c>
      <c r="O228" s="990">
        <v>1212.481</v>
      </c>
      <c r="P228" s="990"/>
      <c r="Q228" s="990"/>
      <c r="R228" s="990"/>
      <c r="S228" s="990"/>
      <c r="T228" s="990"/>
      <c r="U228" s="990"/>
      <c r="V228" s="990"/>
      <c r="W228" s="990"/>
      <c r="X228" s="2843">
        <v>662.66099999999994</v>
      </c>
      <c r="Y228" s="2843">
        <v>549.82000000000005</v>
      </c>
      <c r="Z228" s="2108">
        <v>1212.481</v>
      </c>
      <c r="AA228" s="2844">
        <v>328.01719499999996</v>
      </c>
      <c r="AB228" s="2844"/>
      <c r="AC228" s="2108">
        <v>328.01719499999996</v>
      </c>
      <c r="AD228" s="2108">
        <v>3.3133049999999997</v>
      </c>
      <c r="AE228" s="2844"/>
      <c r="AF228" s="2844">
        <v>0</v>
      </c>
      <c r="AG228" s="2108">
        <v>0</v>
      </c>
      <c r="AH228" s="990"/>
      <c r="AI228" s="990"/>
      <c r="AJ228" s="990">
        <v>0</v>
      </c>
    </row>
    <row r="229" spans="1:36" s="1013" customFormat="1" ht="63.75" customHeight="1">
      <c r="A229" s="991">
        <v>1168</v>
      </c>
      <c r="B229" s="986" t="s">
        <v>2755</v>
      </c>
      <c r="C229" s="987" t="s">
        <v>2756</v>
      </c>
      <c r="D229" s="980" t="s">
        <v>226</v>
      </c>
      <c r="E229" s="988" t="s">
        <v>1241</v>
      </c>
      <c r="F229" s="989" t="s">
        <v>43</v>
      </c>
      <c r="G229" s="990">
        <v>426.20699999999999</v>
      </c>
      <c r="H229" s="990">
        <v>0</v>
      </c>
      <c r="I229" s="990">
        <v>100</v>
      </c>
      <c r="J229" s="990">
        <v>0</v>
      </c>
      <c r="K229" s="990">
        <v>100</v>
      </c>
      <c r="L229" s="990">
        <v>326.20699999999999</v>
      </c>
      <c r="M229" s="990">
        <v>257.65300000000002</v>
      </c>
      <c r="N229" s="990">
        <v>0</v>
      </c>
      <c r="O229" s="990">
        <v>257.65300000000002</v>
      </c>
      <c r="P229" s="990"/>
      <c r="Q229" s="990"/>
      <c r="R229" s="990"/>
      <c r="S229" s="990"/>
      <c r="T229" s="990"/>
      <c r="U229" s="990"/>
      <c r="V229" s="990"/>
      <c r="W229" s="990"/>
      <c r="X229" s="2843">
        <v>257.65300000000002</v>
      </c>
      <c r="Y229" s="2843">
        <v>0</v>
      </c>
      <c r="Z229" s="2108">
        <v>257.65300000000002</v>
      </c>
      <c r="AA229" s="2844">
        <v>63.769117500000007</v>
      </c>
      <c r="AB229" s="2844"/>
      <c r="AC229" s="2108">
        <v>63.769117500000007</v>
      </c>
      <c r="AD229" s="2108">
        <v>0.6441325</v>
      </c>
      <c r="AE229" s="2844"/>
      <c r="AF229" s="2844">
        <v>0</v>
      </c>
      <c r="AG229" s="2108">
        <v>0</v>
      </c>
      <c r="AH229" s="990"/>
      <c r="AI229" s="990" t="s">
        <v>9941</v>
      </c>
      <c r="AJ229" s="990">
        <v>0</v>
      </c>
    </row>
    <row r="230" spans="1:36" ht="94.5">
      <c r="A230" s="991">
        <v>1169</v>
      </c>
      <c r="B230" s="986" t="s">
        <v>2757</v>
      </c>
      <c r="C230" s="987" t="s">
        <v>2758</v>
      </c>
      <c r="D230" s="980" t="s">
        <v>187</v>
      </c>
      <c r="E230" s="988" t="s">
        <v>2759</v>
      </c>
      <c r="F230" s="989" t="s">
        <v>30</v>
      </c>
      <c r="G230" s="990">
        <v>1111.211</v>
      </c>
      <c r="H230" s="990">
        <v>1007.2629999999999</v>
      </c>
      <c r="I230" s="990">
        <v>22.340000000000003</v>
      </c>
      <c r="J230" s="990">
        <v>0</v>
      </c>
      <c r="K230" s="990">
        <v>1029.6029999999998</v>
      </c>
      <c r="L230" s="990">
        <v>81.608000000000175</v>
      </c>
      <c r="M230" s="990">
        <v>36.978000000000002</v>
      </c>
      <c r="N230" s="990">
        <v>44.63</v>
      </c>
      <c r="O230" s="990">
        <v>81.608000000000004</v>
      </c>
      <c r="P230" s="990"/>
      <c r="Q230" s="990"/>
      <c r="R230" s="990"/>
      <c r="S230" s="990"/>
      <c r="T230" s="990"/>
      <c r="U230" s="990"/>
      <c r="V230" s="990"/>
      <c r="W230" s="990"/>
      <c r="X230" s="2843">
        <v>36.978000000000002</v>
      </c>
      <c r="Y230" s="2843">
        <v>44.63</v>
      </c>
      <c r="Z230" s="2108">
        <v>81.608000000000004</v>
      </c>
      <c r="AA230" s="2844">
        <v>9.1520550000000007</v>
      </c>
      <c r="AB230" s="2844"/>
      <c r="AC230" s="2108">
        <v>9.1520550000000007</v>
      </c>
      <c r="AD230" s="2108">
        <v>9.2444999999999999E-2</v>
      </c>
      <c r="AE230" s="2844"/>
      <c r="AF230" s="2844">
        <v>0</v>
      </c>
      <c r="AG230" s="2108">
        <v>0</v>
      </c>
      <c r="AH230" s="990"/>
      <c r="AI230" s="990" t="s">
        <v>9941</v>
      </c>
      <c r="AJ230" s="990">
        <v>0</v>
      </c>
    </row>
    <row r="231" spans="1:36">
      <c r="A231" s="991"/>
      <c r="B231" s="986"/>
      <c r="C231" s="987"/>
      <c r="D231" s="980"/>
      <c r="E231" s="988"/>
      <c r="F231" s="989"/>
      <c r="G231" s="990"/>
      <c r="H231" s="990"/>
      <c r="I231" s="990"/>
      <c r="J231" s="990"/>
      <c r="K231" s="990"/>
      <c r="L231" s="990"/>
      <c r="M231" s="990"/>
      <c r="N231" s="990"/>
      <c r="O231" s="990"/>
      <c r="P231" s="990"/>
      <c r="Q231" s="990"/>
      <c r="R231" s="990"/>
      <c r="S231" s="990"/>
      <c r="T231" s="990"/>
      <c r="U231" s="990"/>
      <c r="V231" s="990"/>
      <c r="W231" s="990"/>
      <c r="X231" s="2843"/>
      <c r="Y231" s="2843"/>
      <c r="Z231" s="2108"/>
      <c r="AA231" s="2844"/>
      <c r="AB231" s="2844"/>
      <c r="AC231" s="2108"/>
      <c r="AD231" s="2108"/>
      <c r="AE231" s="2844"/>
      <c r="AF231" s="2844"/>
      <c r="AG231" s="2108"/>
      <c r="AH231" s="990"/>
      <c r="AI231" s="990"/>
      <c r="AJ231" s="990"/>
    </row>
    <row r="232" spans="1:36" s="1037" customFormat="1">
      <c r="A232" s="991" t="s">
        <v>188</v>
      </c>
      <c r="B232" s="1027"/>
      <c r="C232" s="1033" t="s">
        <v>2760</v>
      </c>
      <c r="D232" s="1034"/>
      <c r="E232" s="1035"/>
      <c r="F232" s="1034"/>
      <c r="G232" s="1036">
        <v>14120.616</v>
      </c>
      <c r="H232" s="1036">
        <v>7658.16</v>
      </c>
      <c r="I232" s="1036">
        <v>1194.4299999999998</v>
      </c>
      <c r="J232" s="1036">
        <v>0</v>
      </c>
      <c r="K232" s="1036">
        <v>8852.5899999999983</v>
      </c>
      <c r="L232" s="1036">
        <v>5268.0260000000017</v>
      </c>
      <c r="M232" s="1036">
        <v>1528.7830000000001</v>
      </c>
      <c r="N232" s="1036">
        <v>727.88800000000003</v>
      </c>
      <c r="O232" s="1036">
        <v>2256.6710000000003</v>
      </c>
      <c r="P232" s="1036">
        <v>0</v>
      </c>
      <c r="Q232" s="1036">
        <v>0</v>
      </c>
      <c r="R232" s="1036">
        <v>0</v>
      </c>
      <c r="S232" s="1036">
        <v>0</v>
      </c>
      <c r="T232" s="1036">
        <v>0</v>
      </c>
      <c r="U232" s="1036">
        <v>0</v>
      </c>
      <c r="V232" s="1036">
        <v>0</v>
      </c>
      <c r="W232" s="1036">
        <v>0</v>
      </c>
      <c r="X232" s="1036">
        <v>1528.7830000000001</v>
      </c>
      <c r="Y232" s="1036">
        <v>727.88800000000003</v>
      </c>
      <c r="Z232" s="1036">
        <v>2256.6710000000003</v>
      </c>
      <c r="AA232" s="1036">
        <v>565.29006000000004</v>
      </c>
      <c r="AB232" s="1036">
        <v>0</v>
      </c>
      <c r="AC232" s="1036">
        <v>565.29006000000004</v>
      </c>
      <c r="AD232" s="1036">
        <v>5.7099399999999996</v>
      </c>
      <c r="AE232" s="1036">
        <v>0</v>
      </c>
      <c r="AF232" s="1036">
        <v>31.690725</v>
      </c>
      <c r="AG232" s="1036">
        <v>31.690725</v>
      </c>
      <c r="AH232" s="1036"/>
      <c r="AI232" s="1036"/>
      <c r="AJ232" s="1036">
        <v>0</v>
      </c>
    </row>
    <row r="233" spans="1:36" s="1037" customFormat="1">
      <c r="A233" s="991" t="s">
        <v>188</v>
      </c>
      <c r="B233" s="1027"/>
      <c r="C233" s="1038"/>
      <c r="D233" s="1039"/>
      <c r="E233" s="1040"/>
      <c r="F233" s="1039"/>
      <c r="G233" s="1041"/>
      <c r="H233" s="1041"/>
      <c r="I233" s="1041"/>
      <c r="J233" s="1041"/>
      <c r="K233" s="1041"/>
      <c r="L233" s="1041"/>
      <c r="M233" s="1041"/>
      <c r="N233" s="1041"/>
      <c r="O233" s="1041"/>
      <c r="P233" s="1041"/>
      <c r="Q233" s="1041"/>
      <c r="R233" s="1041"/>
      <c r="S233" s="1041"/>
      <c r="T233" s="1041"/>
      <c r="U233" s="1041"/>
      <c r="V233" s="1041"/>
      <c r="W233" s="1041"/>
      <c r="X233" s="1041"/>
      <c r="Y233" s="1041"/>
      <c r="Z233" s="1041"/>
      <c r="AA233" s="1041"/>
      <c r="AB233" s="1041"/>
      <c r="AC233" s="1041"/>
      <c r="AD233" s="1041"/>
      <c r="AE233" s="1041"/>
      <c r="AF233" s="1041"/>
      <c r="AG233" s="1041"/>
      <c r="AH233" s="1041"/>
      <c r="AI233" s="1041"/>
      <c r="AJ233" s="1041"/>
    </row>
    <row r="234" spans="1:36" s="967" customFormat="1">
      <c r="A234" s="991" t="s">
        <v>188</v>
      </c>
      <c r="B234" s="994"/>
      <c r="C234" s="1003" t="s">
        <v>2761</v>
      </c>
      <c r="D234" s="982"/>
      <c r="E234" s="988"/>
      <c r="F234" s="983"/>
      <c r="G234" s="983"/>
      <c r="H234" s="983"/>
      <c r="I234" s="983"/>
      <c r="J234" s="983"/>
      <c r="K234" s="983"/>
      <c r="L234" s="983"/>
      <c r="M234" s="983"/>
      <c r="N234" s="984"/>
      <c r="O234" s="983"/>
      <c r="P234" s="983"/>
      <c r="Q234" s="983"/>
      <c r="R234" s="983"/>
      <c r="S234" s="983"/>
      <c r="T234" s="983"/>
      <c r="U234" s="983"/>
      <c r="V234" s="983"/>
      <c r="W234" s="983"/>
      <c r="X234" s="983"/>
      <c r="Y234" s="983"/>
      <c r="Z234" s="983"/>
      <c r="AA234" s="983"/>
      <c r="AB234" s="983"/>
      <c r="AC234" s="983"/>
      <c r="AD234" s="983"/>
      <c r="AE234" s="983"/>
      <c r="AF234" s="983"/>
      <c r="AG234" s="983"/>
      <c r="AH234" s="983"/>
      <c r="AI234" s="983"/>
      <c r="AJ234" s="983"/>
    </row>
    <row r="235" spans="1:36" ht="53.25" customHeight="1">
      <c r="A235" s="991">
        <v>1170</v>
      </c>
      <c r="B235" s="1004" t="s">
        <v>2762</v>
      </c>
      <c r="C235" s="1009" t="s">
        <v>2763</v>
      </c>
      <c r="D235" s="1010" t="s">
        <v>88</v>
      </c>
      <c r="E235" s="1007" t="s">
        <v>42</v>
      </c>
      <c r="F235" s="1042" t="s">
        <v>47</v>
      </c>
      <c r="G235" s="1011">
        <v>166</v>
      </c>
      <c r="H235" s="1011">
        <v>0</v>
      </c>
      <c r="I235" s="1011">
        <v>0</v>
      </c>
      <c r="J235" s="1011">
        <v>0</v>
      </c>
      <c r="K235" s="1043">
        <v>0</v>
      </c>
      <c r="L235" s="1043">
        <v>166</v>
      </c>
      <c r="M235" s="1011">
        <v>0</v>
      </c>
      <c r="N235" s="1011">
        <v>41.5</v>
      </c>
      <c r="O235" s="1043">
        <v>41.5</v>
      </c>
      <c r="P235" s="1043"/>
      <c r="Q235" s="1043"/>
      <c r="R235" s="1043"/>
      <c r="S235" s="1043"/>
      <c r="T235" s="1043"/>
      <c r="U235" s="1043"/>
      <c r="V235" s="1043"/>
      <c r="W235" s="1043"/>
      <c r="X235" s="2843">
        <v>0</v>
      </c>
      <c r="Y235" s="2843">
        <v>41.5</v>
      </c>
      <c r="Z235" s="2108">
        <v>41.5</v>
      </c>
      <c r="AA235" s="2844"/>
      <c r="AB235" s="2844"/>
      <c r="AC235" s="2108">
        <v>0</v>
      </c>
      <c r="AD235" s="2108"/>
      <c r="AE235" s="2844"/>
      <c r="AF235" s="2844">
        <v>0</v>
      </c>
      <c r="AG235" s="2108">
        <v>0</v>
      </c>
      <c r="AH235" s="1043"/>
      <c r="AI235" s="1043"/>
      <c r="AJ235" s="1043">
        <v>0</v>
      </c>
    </row>
    <row r="236" spans="1:36" s="993" customFormat="1" ht="52.5" customHeight="1">
      <c r="A236" s="991">
        <v>1171</v>
      </c>
      <c r="B236" s="994" t="s">
        <v>2764</v>
      </c>
      <c r="C236" s="987" t="s">
        <v>2765</v>
      </c>
      <c r="D236" s="983" t="s">
        <v>205</v>
      </c>
      <c r="E236" s="988" t="s">
        <v>42</v>
      </c>
      <c r="F236" s="1042" t="s">
        <v>43</v>
      </c>
      <c r="G236" s="1043">
        <v>6000</v>
      </c>
      <c r="H236" s="1043">
        <v>0</v>
      </c>
      <c r="I236" s="1043">
        <v>0</v>
      </c>
      <c r="J236" s="1043">
        <v>0</v>
      </c>
      <c r="K236" s="1043">
        <v>0</v>
      </c>
      <c r="L236" s="1043">
        <v>6000</v>
      </c>
      <c r="M236" s="1043">
        <v>0</v>
      </c>
      <c r="N236" s="1043">
        <v>20</v>
      </c>
      <c r="O236" s="1043">
        <v>20</v>
      </c>
      <c r="P236" s="1043"/>
      <c r="Q236" s="1043"/>
      <c r="R236" s="1043"/>
      <c r="S236" s="1043"/>
      <c r="T236" s="1043"/>
      <c r="U236" s="1043"/>
      <c r="V236" s="1043"/>
      <c r="W236" s="1043"/>
      <c r="X236" s="2843">
        <v>0</v>
      </c>
      <c r="Y236" s="2843">
        <v>20</v>
      </c>
      <c r="Z236" s="2108">
        <v>20</v>
      </c>
      <c r="AA236" s="2844"/>
      <c r="AB236" s="2844"/>
      <c r="AC236" s="2108">
        <v>0</v>
      </c>
      <c r="AD236" s="2108"/>
      <c r="AE236" s="2844"/>
      <c r="AF236" s="2844">
        <v>0</v>
      </c>
      <c r="AG236" s="2108">
        <v>0</v>
      </c>
      <c r="AH236" s="1043"/>
      <c r="AI236" s="1043"/>
      <c r="AJ236" s="1043">
        <v>0</v>
      </c>
    </row>
    <row r="237" spans="1:36" ht="31.5">
      <c r="A237" s="991">
        <v>1172</v>
      </c>
      <c r="B237" s="994" t="s">
        <v>2766</v>
      </c>
      <c r="C237" s="987" t="s">
        <v>2767</v>
      </c>
      <c r="D237" s="983" t="s">
        <v>187</v>
      </c>
      <c r="E237" s="988" t="s">
        <v>42</v>
      </c>
      <c r="F237" s="1042" t="s">
        <v>43</v>
      </c>
      <c r="G237" s="1043">
        <v>100</v>
      </c>
      <c r="H237" s="1043">
        <v>0</v>
      </c>
      <c r="I237" s="1043">
        <v>0</v>
      </c>
      <c r="J237" s="1043">
        <v>0</v>
      </c>
      <c r="K237" s="1043">
        <v>0</v>
      </c>
      <c r="L237" s="1043">
        <v>100</v>
      </c>
      <c r="M237" s="1043">
        <v>25</v>
      </c>
      <c r="N237" s="1043">
        <v>0</v>
      </c>
      <c r="O237" s="1043">
        <v>25</v>
      </c>
      <c r="P237" s="1043"/>
      <c r="Q237" s="1043"/>
      <c r="R237" s="1043"/>
      <c r="S237" s="1043"/>
      <c r="T237" s="1043"/>
      <c r="U237" s="1043"/>
      <c r="V237" s="1043"/>
      <c r="W237" s="1043"/>
      <c r="X237" s="2843">
        <v>25</v>
      </c>
      <c r="Y237" s="2843">
        <v>0</v>
      </c>
      <c r="Z237" s="2108">
        <v>25</v>
      </c>
      <c r="AA237" s="2844"/>
      <c r="AB237" s="2844"/>
      <c r="AC237" s="2108">
        <v>0</v>
      </c>
      <c r="AD237" s="2108"/>
      <c r="AE237" s="2844"/>
      <c r="AF237" s="2844">
        <v>0</v>
      </c>
      <c r="AG237" s="2108">
        <v>0</v>
      </c>
      <c r="AH237" s="1043"/>
      <c r="AI237" s="1043"/>
      <c r="AJ237" s="1043">
        <v>0</v>
      </c>
    </row>
    <row r="238" spans="1:36" ht="47.25">
      <c r="A238" s="991">
        <v>1173</v>
      </c>
      <c r="B238" s="1004" t="s">
        <v>2768</v>
      </c>
      <c r="C238" s="1009" t="s">
        <v>2769</v>
      </c>
      <c r="D238" s="1010" t="s">
        <v>2770</v>
      </c>
      <c r="E238" s="1007" t="s">
        <v>42</v>
      </c>
      <c r="F238" s="1042" t="s">
        <v>43</v>
      </c>
      <c r="G238" s="1011">
        <v>120</v>
      </c>
      <c r="H238" s="1043">
        <v>0</v>
      </c>
      <c r="I238" s="1043">
        <v>0</v>
      </c>
      <c r="J238" s="1043">
        <v>0</v>
      </c>
      <c r="K238" s="1043">
        <v>0</v>
      </c>
      <c r="L238" s="1043">
        <v>120</v>
      </c>
      <c r="M238" s="1043">
        <v>30</v>
      </c>
      <c r="N238" s="1043">
        <v>0</v>
      </c>
      <c r="O238" s="1043">
        <v>30</v>
      </c>
      <c r="P238" s="1043"/>
      <c r="Q238" s="1043"/>
      <c r="R238" s="1043"/>
      <c r="S238" s="1043"/>
      <c r="T238" s="1043"/>
      <c r="U238" s="1043"/>
      <c r="V238" s="1043"/>
      <c r="W238" s="1043"/>
      <c r="X238" s="2843">
        <v>30</v>
      </c>
      <c r="Y238" s="2843">
        <v>0</v>
      </c>
      <c r="Z238" s="2108">
        <v>30</v>
      </c>
      <c r="AA238" s="2844"/>
      <c r="AB238" s="2844"/>
      <c r="AC238" s="2108">
        <v>0</v>
      </c>
      <c r="AD238" s="2108"/>
      <c r="AE238" s="2844"/>
      <c r="AF238" s="2844">
        <v>0</v>
      </c>
      <c r="AG238" s="2108">
        <v>0</v>
      </c>
      <c r="AH238" s="1043"/>
      <c r="AI238" s="1043"/>
      <c r="AJ238" s="1043">
        <v>0</v>
      </c>
    </row>
    <row r="239" spans="1:36" s="1013" customFormat="1" ht="110.25">
      <c r="A239" s="991">
        <v>1174</v>
      </c>
      <c r="B239" s="1004" t="s">
        <v>2771</v>
      </c>
      <c r="C239" s="1009" t="s">
        <v>2772</v>
      </c>
      <c r="D239" s="1010" t="s">
        <v>2773</v>
      </c>
      <c r="E239" s="1007" t="s">
        <v>42</v>
      </c>
      <c r="F239" s="1042" t="s">
        <v>47</v>
      </c>
      <c r="G239" s="1011">
        <v>730</v>
      </c>
      <c r="H239" s="1011">
        <v>0</v>
      </c>
      <c r="I239" s="1011">
        <v>0</v>
      </c>
      <c r="J239" s="1011">
        <v>0</v>
      </c>
      <c r="K239" s="1043">
        <v>0</v>
      </c>
      <c r="L239" s="1043">
        <v>730</v>
      </c>
      <c r="M239" s="1011">
        <v>0</v>
      </c>
      <c r="N239" s="1011">
        <v>182.5</v>
      </c>
      <c r="O239" s="1043">
        <v>182.5</v>
      </c>
      <c r="P239" s="1043"/>
      <c r="Q239" s="1043"/>
      <c r="R239" s="1043"/>
      <c r="S239" s="1043"/>
      <c r="T239" s="1043"/>
      <c r="U239" s="1043"/>
      <c r="V239" s="1043"/>
      <c r="W239" s="1043"/>
      <c r="X239" s="2843">
        <v>0</v>
      </c>
      <c r="Y239" s="2843">
        <v>182.5</v>
      </c>
      <c r="Z239" s="2108">
        <v>182.5</v>
      </c>
      <c r="AA239" s="2844"/>
      <c r="AB239" s="2844"/>
      <c r="AC239" s="2108">
        <v>0</v>
      </c>
      <c r="AD239" s="2108"/>
      <c r="AE239" s="2844"/>
      <c r="AF239" s="2844">
        <v>0</v>
      </c>
      <c r="AG239" s="2108">
        <v>0</v>
      </c>
      <c r="AH239" s="1043"/>
      <c r="AI239" s="1043"/>
      <c r="AJ239" s="1043">
        <v>0</v>
      </c>
    </row>
    <row r="240" spans="1:36" s="1013" customFormat="1" ht="39" customHeight="1">
      <c r="A240" s="991">
        <v>1175</v>
      </c>
      <c r="B240" s="1004" t="s">
        <v>2774</v>
      </c>
      <c r="C240" s="1009" t="s">
        <v>2775</v>
      </c>
      <c r="D240" s="1010" t="s">
        <v>51</v>
      </c>
      <c r="E240" s="1007" t="s">
        <v>42</v>
      </c>
      <c r="F240" s="1042" t="s">
        <v>47</v>
      </c>
      <c r="G240" s="1011">
        <v>205</v>
      </c>
      <c r="H240" s="1011">
        <v>0</v>
      </c>
      <c r="I240" s="1011">
        <v>0</v>
      </c>
      <c r="J240" s="1011">
        <v>0</v>
      </c>
      <c r="K240" s="1043">
        <v>0</v>
      </c>
      <c r="L240" s="1043">
        <v>205</v>
      </c>
      <c r="M240" s="1011">
        <v>0</v>
      </c>
      <c r="N240" s="1011">
        <v>51.25</v>
      </c>
      <c r="O240" s="1043">
        <v>51.25</v>
      </c>
      <c r="P240" s="1043"/>
      <c r="Q240" s="1043"/>
      <c r="R240" s="1043"/>
      <c r="S240" s="1043"/>
      <c r="T240" s="1043"/>
      <c r="U240" s="1043"/>
      <c r="V240" s="1043"/>
      <c r="W240" s="1043"/>
      <c r="X240" s="2843">
        <v>0</v>
      </c>
      <c r="Y240" s="2843">
        <v>51.25</v>
      </c>
      <c r="Z240" s="2108">
        <v>51.25</v>
      </c>
      <c r="AA240" s="2844"/>
      <c r="AB240" s="2844"/>
      <c r="AC240" s="2108">
        <v>0</v>
      </c>
      <c r="AD240" s="2108"/>
      <c r="AE240" s="2844"/>
      <c r="AF240" s="2844">
        <v>0</v>
      </c>
      <c r="AG240" s="2108">
        <v>0</v>
      </c>
      <c r="AH240" s="1043"/>
      <c r="AI240" s="1043"/>
      <c r="AJ240" s="1043">
        <v>0</v>
      </c>
    </row>
    <row r="241" spans="1:36" s="1013" customFormat="1" ht="39" customHeight="1">
      <c r="A241" s="991">
        <v>1176</v>
      </c>
      <c r="B241" s="1004" t="s">
        <v>2776</v>
      </c>
      <c r="C241" s="1009" t="s">
        <v>2777</v>
      </c>
      <c r="D241" s="1010" t="s">
        <v>51</v>
      </c>
      <c r="E241" s="1007" t="s">
        <v>42</v>
      </c>
      <c r="F241" s="1042" t="s">
        <v>47</v>
      </c>
      <c r="G241" s="1011">
        <v>130</v>
      </c>
      <c r="H241" s="1011">
        <v>0</v>
      </c>
      <c r="I241" s="1011">
        <v>0</v>
      </c>
      <c r="J241" s="1011">
        <v>0</v>
      </c>
      <c r="K241" s="1043">
        <v>0</v>
      </c>
      <c r="L241" s="1043">
        <v>130</v>
      </c>
      <c r="M241" s="1011">
        <v>0</v>
      </c>
      <c r="N241" s="1011">
        <v>32.5</v>
      </c>
      <c r="O241" s="1043">
        <v>32.5</v>
      </c>
      <c r="P241" s="1043"/>
      <c r="Q241" s="1043"/>
      <c r="R241" s="1043"/>
      <c r="S241" s="1043"/>
      <c r="T241" s="1043"/>
      <c r="U241" s="1043"/>
      <c r="V241" s="1043"/>
      <c r="W241" s="1043"/>
      <c r="X241" s="2843">
        <v>0</v>
      </c>
      <c r="Y241" s="2843">
        <v>32.5</v>
      </c>
      <c r="Z241" s="2108">
        <v>32.5</v>
      </c>
      <c r="AA241" s="2844"/>
      <c r="AB241" s="2844"/>
      <c r="AC241" s="2108">
        <v>0</v>
      </c>
      <c r="AD241" s="2108"/>
      <c r="AE241" s="2844"/>
      <c r="AF241" s="2844">
        <v>0</v>
      </c>
      <c r="AG241" s="2108">
        <v>0</v>
      </c>
      <c r="AH241" s="1043"/>
      <c r="AI241" s="1043"/>
      <c r="AJ241" s="1043">
        <v>0</v>
      </c>
    </row>
    <row r="242" spans="1:36" s="1013" customFormat="1" ht="14.25" customHeight="1">
      <c r="A242" s="991"/>
      <c r="B242" s="1004"/>
      <c r="C242" s="1009"/>
      <c r="D242" s="1010"/>
      <c r="E242" s="1007"/>
      <c r="F242" s="1042"/>
      <c r="G242" s="1011"/>
      <c r="H242" s="1011"/>
      <c r="I242" s="1011"/>
      <c r="J242" s="1011"/>
      <c r="K242" s="1043"/>
      <c r="L242" s="1043"/>
      <c r="M242" s="1011"/>
      <c r="N242" s="1011"/>
      <c r="O242" s="1043"/>
      <c r="P242" s="1043"/>
      <c r="Q242" s="1043"/>
      <c r="R242" s="1043"/>
      <c r="S242" s="1043"/>
      <c r="T242" s="1043"/>
      <c r="U242" s="1043"/>
      <c r="V242" s="1043"/>
      <c r="W242" s="1043"/>
      <c r="X242" s="2843"/>
      <c r="Y242" s="2843"/>
      <c r="Z242" s="2108"/>
      <c r="AA242" s="2844"/>
      <c r="AB242" s="2844"/>
      <c r="AC242" s="2108"/>
      <c r="AD242" s="2108"/>
      <c r="AE242" s="2844"/>
      <c r="AF242" s="2844"/>
      <c r="AG242" s="2108"/>
      <c r="AH242" s="1043"/>
      <c r="AI242" s="1043"/>
      <c r="AJ242" s="1043"/>
    </row>
    <row r="243" spans="1:36">
      <c r="A243" s="991" t="s">
        <v>188</v>
      </c>
      <c r="B243" s="994"/>
      <c r="C243" s="1033" t="s">
        <v>2778</v>
      </c>
      <c r="D243" s="1034"/>
      <c r="E243" s="997"/>
      <c r="F243" s="1034"/>
      <c r="G243" s="1036">
        <v>7451</v>
      </c>
      <c r="H243" s="1036">
        <v>0</v>
      </c>
      <c r="I243" s="1036">
        <v>0</v>
      </c>
      <c r="J243" s="1036">
        <v>0</v>
      </c>
      <c r="K243" s="1036">
        <v>0</v>
      </c>
      <c r="L243" s="1036">
        <v>7451</v>
      </c>
      <c r="M243" s="1036">
        <v>55</v>
      </c>
      <c r="N243" s="1036">
        <v>327.75</v>
      </c>
      <c r="O243" s="1036">
        <v>382.75</v>
      </c>
      <c r="P243" s="1036">
        <v>0</v>
      </c>
      <c r="Q243" s="1036">
        <v>0</v>
      </c>
      <c r="R243" s="1036">
        <v>0</v>
      </c>
      <c r="S243" s="1036">
        <v>0</v>
      </c>
      <c r="T243" s="1036">
        <v>0</v>
      </c>
      <c r="U243" s="1036">
        <v>0</v>
      </c>
      <c r="V243" s="1036">
        <v>0</v>
      </c>
      <c r="W243" s="1036">
        <v>0</v>
      </c>
      <c r="X243" s="1036">
        <v>55</v>
      </c>
      <c r="Y243" s="1036">
        <v>327.75</v>
      </c>
      <c r="Z243" s="1036">
        <v>382.75</v>
      </c>
      <c r="AA243" s="1036">
        <v>0</v>
      </c>
      <c r="AB243" s="1036">
        <v>0</v>
      </c>
      <c r="AC243" s="1036">
        <v>0</v>
      </c>
      <c r="AD243" s="1036">
        <v>0</v>
      </c>
      <c r="AE243" s="1036">
        <v>0</v>
      </c>
      <c r="AF243" s="1036">
        <v>0</v>
      </c>
      <c r="AG243" s="1036">
        <v>0</v>
      </c>
      <c r="AH243" s="1036"/>
      <c r="AI243" s="1036"/>
      <c r="AJ243" s="1036">
        <v>0</v>
      </c>
    </row>
    <row r="244" spans="1:36" s="967" customFormat="1">
      <c r="A244" s="991" t="s">
        <v>188</v>
      </c>
      <c r="B244" s="994"/>
      <c r="C244" s="1044" t="s">
        <v>2779</v>
      </c>
      <c r="D244" s="1045"/>
      <c r="E244" s="1046"/>
      <c r="F244" s="1045"/>
      <c r="G244" s="1047">
        <v>21571.616000000002</v>
      </c>
      <c r="H244" s="1047">
        <v>7658.16</v>
      </c>
      <c r="I244" s="1047">
        <v>1194.4299999999998</v>
      </c>
      <c r="J244" s="1047">
        <v>0</v>
      </c>
      <c r="K244" s="1047">
        <v>8852.5899999999983</v>
      </c>
      <c r="L244" s="1047">
        <v>12719.026000000002</v>
      </c>
      <c r="M244" s="1047">
        <v>1583.7830000000001</v>
      </c>
      <c r="N244" s="1047">
        <v>1055.6379999999999</v>
      </c>
      <c r="O244" s="1047">
        <v>2639.4210000000003</v>
      </c>
      <c r="P244" s="1047">
        <v>0</v>
      </c>
      <c r="Q244" s="1047">
        <v>0</v>
      </c>
      <c r="R244" s="1047">
        <v>0</v>
      </c>
      <c r="S244" s="1047">
        <v>0</v>
      </c>
      <c r="T244" s="1047">
        <v>0</v>
      </c>
      <c r="U244" s="1047">
        <v>0</v>
      </c>
      <c r="V244" s="1047">
        <v>0</v>
      </c>
      <c r="W244" s="1047">
        <v>0</v>
      </c>
      <c r="X244" s="1047">
        <v>1583.7830000000001</v>
      </c>
      <c r="Y244" s="1047">
        <v>1055.6379999999999</v>
      </c>
      <c r="Z244" s="1047">
        <v>2639.4210000000003</v>
      </c>
      <c r="AA244" s="1047">
        <v>565.29006000000004</v>
      </c>
      <c r="AB244" s="1047">
        <v>0</v>
      </c>
      <c r="AC244" s="1047">
        <v>565.29006000000004</v>
      </c>
      <c r="AD244" s="1047">
        <v>5.7099399999999996</v>
      </c>
      <c r="AE244" s="1047">
        <v>0</v>
      </c>
      <c r="AF244" s="1047">
        <v>31.690725</v>
      </c>
      <c r="AG244" s="1047">
        <v>31.690725</v>
      </c>
      <c r="AH244" s="1047"/>
      <c r="AI244" s="1047"/>
      <c r="AJ244" s="1047">
        <v>0</v>
      </c>
    </row>
    <row r="245" spans="1:36" s="967" customFormat="1">
      <c r="A245" s="991" t="s">
        <v>188</v>
      </c>
      <c r="B245" s="994"/>
      <c r="C245" s="1038"/>
      <c r="D245" s="1039"/>
      <c r="E245" s="1001"/>
      <c r="F245" s="1039"/>
      <c r="G245" s="1041"/>
      <c r="H245" s="1041"/>
      <c r="I245" s="1041"/>
      <c r="J245" s="1041"/>
      <c r="K245" s="1041"/>
      <c r="L245" s="1041"/>
      <c r="M245" s="1041"/>
      <c r="N245" s="1041"/>
      <c r="O245" s="1041"/>
      <c r="P245" s="1041"/>
      <c r="Q245" s="1041"/>
      <c r="R245" s="1041"/>
      <c r="S245" s="1041"/>
      <c r="T245" s="1041"/>
      <c r="U245" s="1041"/>
      <c r="V245" s="1041"/>
      <c r="W245" s="1041"/>
      <c r="X245" s="1041"/>
      <c r="Y245" s="1041"/>
      <c r="Z245" s="1041"/>
      <c r="AA245" s="1041"/>
      <c r="AB245" s="1041"/>
      <c r="AC245" s="1041"/>
      <c r="AD245" s="1041"/>
      <c r="AE245" s="1041"/>
      <c r="AF245" s="1041"/>
      <c r="AG245" s="1041"/>
      <c r="AH245" s="1041"/>
      <c r="AI245" s="1041"/>
      <c r="AJ245" s="1041"/>
    </row>
    <row r="246" spans="1:36" s="967" customFormat="1">
      <c r="A246" s="991" t="s">
        <v>188</v>
      </c>
      <c r="B246" s="994"/>
      <c r="C246" s="1048" t="s">
        <v>2780</v>
      </c>
      <c r="D246" s="982"/>
      <c r="E246" s="988"/>
      <c r="F246" s="983"/>
      <c r="G246" s="983"/>
      <c r="H246" s="983"/>
      <c r="I246" s="983"/>
      <c r="J246" s="983"/>
      <c r="K246" s="983"/>
      <c r="L246" s="983"/>
      <c r="M246" s="983"/>
      <c r="N246" s="984"/>
      <c r="O246" s="983"/>
      <c r="P246" s="983"/>
      <c r="Q246" s="983"/>
      <c r="R246" s="983"/>
      <c r="S246" s="983"/>
      <c r="T246" s="983"/>
      <c r="U246" s="983"/>
      <c r="V246" s="983"/>
      <c r="W246" s="983"/>
      <c r="X246" s="983"/>
      <c r="Y246" s="983"/>
      <c r="Z246" s="983"/>
      <c r="AA246" s="983"/>
      <c r="AB246" s="983"/>
      <c r="AC246" s="983"/>
      <c r="AD246" s="983"/>
      <c r="AE246" s="983"/>
      <c r="AF246" s="983"/>
      <c r="AG246" s="983"/>
      <c r="AH246" s="983"/>
      <c r="AI246" s="983"/>
      <c r="AJ246" s="983"/>
    </row>
    <row r="247" spans="1:36" s="967" customFormat="1">
      <c r="A247" s="991"/>
      <c r="B247" s="994"/>
      <c r="C247" s="1048"/>
      <c r="D247" s="982"/>
      <c r="E247" s="988"/>
      <c r="F247" s="983"/>
      <c r="G247" s="983"/>
      <c r="H247" s="983"/>
      <c r="I247" s="983"/>
      <c r="J247" s="983"/>
      <c r="K247" s="983"/>
      <c r="L247" s="983"/>
      <c r="M247" s="983"/>
      <c r="N247" s="984"/>
      <c r="O247" s="983"/>
      <c r="P247" s="983"/>
      <c r="Q247" s="983"/>
      <c r="R247" s="983"/>
      <c r="S247" s="983"/>
      <c r="T247" s="983"/>
      <c r="U247" s="983"/>
      <c r="V247" s="983"/>
      <c r="W247" s="983"/>
      <c r="X247" s="983"/>
      <c r="Y247" s="983"/>
      <c r="Z247" s="983"/>
      <c r="AA247" s="983"/>
      <c r="AB247" s="983"/>
      <c r="AC247" s="983"/>
      <c r="AD247" s="983"/>
      <c r="AE247" s="983"/>
      <c r="AF247" s="983"/>
      <c r="AG247" s="983"/>
      <c r="AH247" s="983"/>
      <c r="AI247" s="983"/>
      <c r="AJ247" s="983"/>
    </row>
    <row r="248" spans="1:36" ht="63">
      <c r="A248" s="991">
        <v>1177</v>
      </c>
      <c r="B248" s="994" t="s">
        <v>2781</v>
      </c>
      <c r="C248" s="987" t="s">
        <v>2782</v>
      </c>
      <c r="D248" s="983" t="s">
        <v>393</v>
      </c>
      <c r="E248" s="988" t="s">
        <v>2783</v>
      </c>
      <c r="F248" s="1042" t="s">
        <v>30</v>
      </c>
      <c r="G248" s="1043">
        <v>52.5</v>
      </c>
      <c r="H248" s="1043">
        <v>0</v>
      </c>
      <c r="I248" s="1043">
        <v>0</v>
      </c>
      <c r="J248" s="1043">
        <v>0</v>
      </c>
      <c r="K248" s="1043">
        <v>0</v>
      </c>
      <c r="L248" s="1043">
        <v>52.5</v>
      </c>
      <c r="M248" s="1043">
        <v>0</v>
      </c>
      <c r="N248" s="1043">
        <v>52.5</v>
      </c>
      <c r="O248" s="1043">
        <v>52.5</v>
      </c>
      <c r="P248" s="1043"/>
      <c r="Q248" s="1043"/>
      <c r="R248" s="1043"/>
      <c r="S248" s="1043"/>
      <c r="T248" s="1043"/>
      <c r="U248" s="1043"/>
      <c r="V248" s="1043"/>
      <c r="W248" s="1043"/>
      <c r="X248" s="2843">
        <v>0</v>
      </c>
      <c r="Y248" s="2843">
        <v>52.5</v>
      </c>
      <c r="Z248" s="2108">
        <v>52.5</v>
      </c>
      <c r="AA248" s="2844"/>
      <c r="AB248" s="2844"/>
      <c r="AC248" s="2108">
        <v>0</v>
      </c>
      <c r="AD248" s="2108"/>
      <c r="AE248" s="2844"/>
      <c r="AF248" s="2844">
        <v>0</v>
      </c>
      <c r="AG248" s="2108">
        <v>0</v>
      </c>
      <c r="AH248" s="1043" t="s">
        <v>9970</v>
      </c>
      <c r="AI248" s="1043"/>
      <c r="AJ248" s="1043">
        <v>0</v>
      </c>
    </row>
    <row r="249" spans="1:36">
      <c r="A249" s="991"/>
      <c r="B249" s="994"/>
      <c r="C249" s="987"/>
      <c r="D249" s="983"/>
      <c r="E249" s="988"/>
      <c r="F249" s="1042"/>
      <c r="G249" s="1043"/>
      <c r="H249" s="1043"/>
      <c r="I249" s="1043"/>
      <c r="J249" s="1043"/>
      <c r="K249" s="1043"/>
      <c r="L249" s="1043"/>
      <c r="M249" s="1043"/>
      <c r="N249" s="1043"/>
      <c r="O249" s="1043"/>
      <c r="P249" s="1043"/>
      <c r="Q249" s="1043"/>
      <c r="R249" s="1043"/>
      <c r="S249" s="1043"/>
      <c r="T249" s="1043"/>
      <c r="U249" s="1043"/>
      <c r="V249" s="1043"/>
      <c r="W249" s="1043"/>
      <c r="X249" s="2843"/>
      <c r="Y249" s="2843"/>
      <c r="Z249" s="2108"/>
      <c r="AA249" s="2844"/>
      <c r="AB249" s="2844"/>
      <c r="AC249" s="2108"/>
      <c r="AD249" s="2108"/>
      <c r="AE249" s="2844"/>
      <c r="AF249" s="2844"/>
      <c r="AG249" s="2108"/>
      <c r="AH249" s="1043"/>
      <c r="AI249" s="1043"/>
      <c r="AJ249" s="1043"/>
    </row>
    <row r="250" spans="1:36" s="967" customFormat="1">
      <c r="A250" s="991" t="s">
        <v>188</v>
      </c>
      <c r="B250" s="994"/>
      <c r="C250" s="1033" t="s">
        <v>2784</v>
      </c>
      <c r="D250" s="1034"/>
      <c r="E250" s="997"/>
      <c r="F250" s="1034"/>
      <c r="G250" s="1036">
        <v>52.5</v>
      </c>
      <c r="H250" s="1036">
        <v>0</v>
      </c>
      <c r="I250" s="1036">
        <v>0</v>
      </c>
      <c r="J250" s="1036">
        <v>0</v>
      </c>
      <c r="K250" s="1036">
        <v>0</v>
      </c>
      <c r="L250" s="1036">
        <v>52.5</v>
      </c>
      <c r="M250" s="1036">
        <v>0</v>
      </c>
      <c r="N250" s="1036">
        <v>52.5</v>
      </c>
      <c r="O250" s="1036">
        <v>52.5</v>
      </c>
      <c r="P250" s="1036">
        <v>0</v>
      </c>
      <c r="Q250" s="1036">
        <v>0</v>
      </c>
      <c r="R250" s="1036">
        <v>0</v>
      </c>
      <c r="S250" s="1036">
        <v>0</v>
      </c>
      <c r="T250" s="1036">
        <v>0</v>
      </c>
      <c r="U250" s="1036">
        <v>0</v>
      </c>
      <c r="V250" s="1036">
        <v>0</v>
      </c>
      <c r="W250" s="1036">
        <v>0</v>
      </c>
      <c r="X250" s="1036">
        <v>0</v>
      </c>
      <c r="Y250" s="1036">
        <v>52.5</v>
      </c>
      <c r="Z250" s="1036">
        <v>52.5</v>
      </c>
      <c r="AA250" s="1036">
        <v>0</v>
      </c>
      <c r="AB250" s="1036">
        <v>0</v>
      </c>
      <c r="AC250" s="1036">
        <v>0</v>
      </c>
      <c r="AD250" s="1036">
        <v>0</v>
      </c>
      <c r="AE250" s="1036">
        <v>0</v>
      </c>
      <c r="AF250" s="1036">
        <v>0</v>
      </c>
      <c r="AG250" s="1036">
        <v>0</v>
      </c>
      <c r="AH250" s="1036"/>
      <c r="AI250" s="1036"/>
      <c r="AJ250" s="1036">
        <v>0</v>
      </c>
    </row>
    <row r="251" spans="1:36" s="967" customFormat="1">
      <c r="A251" s="991" t="s">
        <v>188</v>
      </c>
      <c r="B251" s="994"/>
      <c r="C251" s="1038"/>
      <c r="D251" s="1039"/>
      <c r="E251" s="1001"/>
      <c r="F251" s="1039"/>
      <c r="G251" s="1041"/>
      <c r="H251" s="1041"/>
      <c r="I251" s="1041"/>
      <c r="J251" s="1041"/>
      <c r="K251" s="1041"/>
      <c r="L251" s="1041"/>
      <c r="M251" s="1041"/>
      <c r="N251" s="1041"/>
      <c r="O251" s="1041"/>
      <c r="P251" s="1041"/>
      <c r="Q251" s="1041"/>
      <c r="R251" s="1041"/>
      <c r="S251" s="1041"/>
      <c r="T251" s="1041"/>
      <c r="U251" s="1041"/>
      <c r="V251" s="1041"/>
      <c r="W251" s="1041"/>
      <c r="X251" s="1041"/>
      <c r="Y251" s="1041"/>
      <c r="Z251" s="1041"/>
      <c r="AA251" s="1041"/>
      <c r="AB251" s="1041"/>
      <c r="AC251" s="1041"/>
      <c r="AD251" s="1041"/>
      <c r="AE251" s="1041"/>
      <c r="AF251" s="1041"/>
      <c r="AG251" s="1041"/>
      <c r="AH251" s="1041"/>
      <c r="AI251" s="1041"/>
      <c r="AJ251" s="1041"/>
    </row>
    <row r="252" spans="1:36" s="967" customFormat="1">
      <c r="A252" s="991" t="s">
        <v>188</v>
      </c>
      <c r="B252" s="994"/>
      <c r="C252" s="1003" t="s">
        <v>2785</v>
      </c>
      <c r="D252" s="982"/>
      <c r="E252" s="988"/>
      <c r="F252" s="983"/>
      <c r="G252" s="983"/>
      <c r="H252" s="983"/>
      <c r="I252" s="983"/>
      <c r="J252" s="983"/>
      <c r="K252" s="983"/>
      <c r="L252" s="983"/>
      <c r="M252" s="983"/>
      <c r="N252" s="984"/>
      <c r="O252" s="983"/>
      <c r="P252" s="983"/>
      <c r="Q252" s="983"/>
      <c r="R252" s="983"/>
      <c r="S252" s="983"/>
      <c r="T252" s="983"/>
      <c r="U252" s="983"/>
      <c r="V252" s="983"/>
      <c r="W252" s="983"/>
      <c r="X252" s="983"/>
      <c r="Y252" s="983"/>
      <c r="Z252" s="983"/>
      <c r="AA252" s="983"/>
      <c r="AB252" s="983"/>
      <c r="AC252" s="983"/>
      <c r="AD252" s="983"/>
      <c r="AE252" s="983"/>
      <c r="AF252" s="983"/>
      <c r="AG252" s="983"/>
      <c r="AH252" s="983"/>
      <c r="AI252" s="983"/>
      <c r="AJ252" s="983"/>
    </row>
    <row r="253" spans="1:36" s="967" customFormat="1" ht="94.5">
      <c r="A253" s="991">
        <v>1178</v>
      </c>
      <c r="B253" s="994" t="s">
        <v>2786</v>
      </c>
      <c r="C253" s="987" t="s">
        <v>2787</v>
      </c>
      <c r="D253" s="983" t="s">
        <v>51</v>
      </c>
      <c r="E253" s="988" t="s">
        <v>42</v>
      </c>
      <c r="F253" s="1042" t="s">
        <v>43</v>
      </c>
      <c r="G253" s="1043">
        <v>400</v>
      </c>
      <c r="H253" s="1043">
        <v>0</v>
      </c>
      <c r="I253" s="1043">
        <v>0</v>
      </c>
      <c r="J253" s="1043">
        <v>0</v>
      </c>
      <c r="K253" s="1043">
        <v>0</v>
      </c>
      <c r="L253" s="1043">
        <v>400</v>
      </c>
      <c r="M253" s="1043">
        <v>0</v>
      </c>
      <c r="N253" s="1043">
        <v>100</v>
      </c>
      <c r="O253" s="1043">
        <v>100</v>
      </c>
      <c r="P253" s="1043"/>
      <c r="Q253" s="1043"/>
      <c r="R253" s="1043"/>
      <c r="S253" s="1043"/>
      <c r="T253" s="1043"/>
      <c r="U253" s="1043"/>
      <c r="V253" s="1043"/>
      <c r="W253" s="1043"/>
      <c r="X253" s="2843">
        <v>0</v>
      </c>
      <c r="Y253" s="2843">
        <v>100</v>
      </c>
      <c r="Z253" s="2108">
        <v>100</v>
      </c>
      <c r="AA253" s="2844"/>
      <c r="AB253" s="2844"/>
      <c r="AC253" s="2108">
        <v>0</v>
      </c>
      <c r="AD253" s="2108"/>
      <c r="AE253" s="2844"/>
      <c r="AF253" s="2844">
        <v>0</v>
      </c>
      <c r="AG253" s="2108">
        <v>0</v>
      </c>
      <c r="AH253" s="1043"/>
      <c r="AI253" s="1043"/>
      <c r="AJ253" s="1043">
        <v>0</v>
      </c>
    </row>
    <row r="254" spans="1:36" s="967" customFormat="1">
      <c r="A254" s="991"/>
      <c r="B254" s="994"/>
      <c r="C254" s="987"/>
      <c r="D254" s="983"/>
      <c r="E254" s="988"/>
      <c r="F254" s="1042"/>
      <c r="G254" s="1043"/>
      <c r="H254" s="1043"/>
      <c r="I254" s="1043"/>
      <c r="J254" s="1043"/>
      <c r="K254" s="1043"/>
      <c r="L254" s="1043"/>
      <c r="M254" s="1043"/>
      <c r="N254" s="1043"/>
      <c r="O254" s="1043"/>
      <c r="P254" s="1043"/>
      <c r="Q254" s="1043"/>
      <c r="R254" s="1043"/>
      <c r="S254" s="1043"/>
      <c r="T254" s="1043"/>
      <c r="U254" s="1043"/>
      <c r="V254" s="1043"/>
      <c r="W254" s="1043"/>
      <c r="X254" s="2843"/>
      <c r="Y254" s="2843"/>
      <c r="Z254" s="2108"/>
      <c r="AA254" s="2844"/>
      <c r="AB254" s="2844"/>
      <c r="AC254" s="2108"/>
      <c r="AD254" s="2108"/>
      <c r="AE254" s="2844"/>
      <c r="AF254" s="2844"/>
      <c r="AG254" s="2108"/>
      <c r="AH254" s="1043"/>
      <c r="AI254" s="1043"/>
      <c r="AJ254" s="1043"/>
    </row>
    <row r="255" spans="1:36">
      <c r="A255" s="991" t="s">
        <v>188</v>
      </c>
      <c r="B255" s="994"/>
      <c r="C255" s="1028" t="s">
        <v>2788</v>
      </c>
      <c r="D255" s="1029"/>
      <c r="E255" s="1016"/>
      <c r="F255" s="1029"/>
      <c r="G255" s="1031">
        <v>400</v>
      </c>
      <c r="H255" s="1031">
        <v>0</v>
      </c>
      <c r="I255" s="1031">
        <v>0</v>
      </c>
      <c r="J255" s="1031">
        <v>0</v>
      </c>
      <c r="K255" s="1031">
        <v>0</v>
      </c>
      <c r="L255" s="1031">
        <v>400</v>
      </c>
      <c r="M255" s="1031">
        <v>0</v>
      </c>
      <c r="N255" s="1031">
        <v>100</v>
      </c>
      <c r="O255" s="1031">
        <v>100</v>
      </c>
      <c r="P255" s="1031">
        <v>0</v>
      </c>
      <c r="Q255" s="1031">
        <v>0</v>
      </c>
      <c r="R255" s="1031">
        <v>0</v>
      </c>
      <c r="S255" s="1031">
        <v>0</v>
      </c>
      <c r="T255" s="1031">
        <v>0</v>
      </c>
      <c r="U255" s="1031">
        <v>0</v>
      </c>
      <c r="V255" s="1031">
        <v>0</v>
      </c>
      <c r="W255" s="1031">
        <v>0</v>
      </c>
      <c r="X255" s="1031">
        <v>0</v>
      </c>
      <c r="Y255" s="1031">
        <v>100</v>
      </c>
      <c r="Z255" s="1031">
        <v>100</v>
      </c>
      <c r="AA255" s="1031">
        <v>0</v>
      </c>
      <c r="AB255" s="1031">
        <v>0</v>
      </c>
      <c r="AC255" s="1031">
        <v>0</v>
      </c>
      <c r="AD255" s="1031">
        <v>0</v>
      </c>
      <c r="AE255" s="1031">
        <v>0</v>
      </c>
      <c r="AF255" s="1031">
        <v>0</v>
      </c>
      <c r="AG255" s="1031">
        <v>0</v>
      </c>
      <c r="AH255" s="1031"/>
      <c r="AI255" s="1031"/>
      <c r="AJ255" s="1031">
        <v>0</v>
      </c>
    </row>
    <row r="256" spans="1:36" s="967" customFormat="1">
      <c r="A256" s="991" t="s">
        <v>188</v>
      </c>
      <c r="B256" s="994"/>
      <c r="C256" s="1033" t="s">
        <v>2789</v>
      </c>
      <c r="D256" s="1034"/>
      <c r="E256" s="997"/>
      <c r="F256" s="1034"/>
      <c r="G256" s="1036">
        <v>452.5</v>
      </c>
      <c r="H256" s="1036">
        <v>0</v>
      </c>
      <c r="I256" s="1036">
        <v>0</v>
      </c>
      <c r="J256" s="1036">
        <v>0</v>
      </c>
      <c r="K256" s="1036">
        <v>0</v>
      </c>
      <c r="L256" s="1036">
        <v>452.5</v>
      </c>
      <c r="M256" s="1036">
        <v>0</v>
      </c>
      <c r="N256" s="1036">
        <v>152.5</v>
      </c>
      <c r="O256" s="1036">
        <v>152.5</v>
      </c>
      <c r="P256" s="1036">
        <v>0</v>
      </c>
      <c r="Q256" s="1036">
        <v>0</v>
      </c>
      <c r="R256" s="1036">
        <v>0</v>
      </c>
      <c r="S256" s="1036">
        <v>0</v>
      </c>
      <c r="T256" s="1036">
        <v>0</v>
      </c>
      <c r="U256" s="1036">
        <v>0</v>
      </c>
      <c r="V256" s="1036">
        <v>0</v>
      </c>
      <c r="W256" s="1036">
        <v>0</v>
      </c>
      <c r="X256" s="1036">
        <v>0</v>
      </c>
      <c r="Y256" s="1036">
        <v>152.5</v>
      </c>
      <c r="Z256" s="1036">
        <v>152.5</v>
      </c>
      <c r="AA256" s="1036">
        <v>0</v>
      </c>
      <c r="AB256" s="1036">
        <v>0</v>
      </c>
      <c r="AC256" s="1036">
        <v>0</v>
      </c>
      <c r="AD256" s="1036">
        <v>0</v>
      </c>
      <c r="AE256" s="1036">
        <v>0</v>
      </c>
      <c r="AF256" s="1036">
        <v>0</v>
      </c>
      <c r="AG256" s="1036">
        <v>0</v>
      </c>
      <c r="AH256" s="1036"/>
      <c r="AI256" s="1036"/>
      <c r="AJ256" s="1036">
        <v>0</v>
      </c>
    </row>
    <row r="257" spans="1:36" s="967" customFormat="1">
      <c r="A257" s="991" t="s">
        <v>188</v>
      </c>
      <c r="B257" s="994"/>
      <c r="C257" s="1038"/>
      <c r="D257" s="1039"/>
      <c r="E257" s="1001"/>
      <c r="F257" s="1039"/>
      <c r="G257" s="1041"/>
      <c r="H257" s="1041"/>
      <c r="I257" s="1041"/>
      <c r="J257" s="1041"/>
      <c r="K257" s="1041"/>
      <c r="L257" s="1041"/>
      <c r="M257" s="1041"/>
      <c r="N257" s="1041"/>
      <c r="O257" s="1041"/>
      <c r="P257" s="1041"/>
      <c r="Q257" s="1041"/>
      <c r="R257" s="1041"/>
      <c r="S257" s="1041"/>
      <c r="T257" s="1041"/>
      <c r="U257" s="1041"/>
      <c r="V257" s="1041"/>
      <c r="W257" s="1041"/>
      <c r="X257" s="1041"/>
      <c r="Y257" s="1041"/>
      <c r="Z257" s="1041"/>
      <c r="AA257" s="1041"/>
      <c r="AB257" s="1041"/>
      <c r="AC257" s="1041"/>
      <c r="AD257" s="1041"/>
      <c r="AE257" s="1041"/>
      <c r="AF257" s="1041"/>
      <c r="AG257" s="1041"/>
      <c r="AH257" s="1041"/>
      <c r="AI257" s="1041"/>
      <c r="AJ257" s="1041"/>
    </row>
    <row r="258" spans="1:36" s="967" customFormat="1">
      <c r="A258" s="991" t="s">
        <v>188</v>
      </c>
      <c r="B258" s="994"/>
      <c r="C258" s="1003" t="s">
        <v>2790</v>
      </c>
      <c r="D258" s="982"/>
      <c r="E258" s="988"/>
      <c r="F258" s="983"/>
      <c r="G258" s="983"/>
      <c r="H258" s="983"/>
      <c r="I258" s="983"/>
      <c r="J258" s="983"/>
      <c r="K258" s="983"/>
      <c r="L258" s="983"/>
      <c r="M258" s="983"/>
      <c r="N258" s="984"/>
      <c r="O258" s="983"/>
      <c r="P258" s="983"/>
      <c r="Q258" s="983"/>
      <c r="R258" s="983"/>
      <c r="S258" s="983"/>
      <c r="T258" s="983"/>
      <c r="U258" s="983"/>
      <c r="V258" s="983"/>
      <c r="W258" s="983"/>
      <c r="X258" s="983"/>
      <c r="Y258" s="983"/>
      <c r="Z258" s="983"/>
      <c r="AA258" s="983"/>
      <c r="AB258" s="983"/>
      <c r="AC258" s="983"/>
      <c r="AD258" s="983"/>
      <c r="AE258" s="983"/>
      <c r="AF258" s="983"/>
      <c r="AG258" s="983"/>
      <c r="AH258" s="983"/>
      <c r="AI258" s="983"/>
      <c r="AJ258" s="983"/>
    </row>
    <row r="259" spans="1:36" s="967" customFormat="1">
      <c r="A259" s="991"/>
      <c r="B259" s="994"/>
      <c r="C259" s="1003"/>
      <c r="D259" s="982"/>
      <c r="E259" s="988"/>
      <c r="F259" s="983"/>
      <c r="G259" s="983"/>
      <c r="H259" s="983"/>
      <c r="I259" s="983"/>
      <c r="J259" s="983"/>
      <c r="K259" s="983"/>
      <c r="L259" s="983"/>
      <c r="M259" s="983"/>
      <c r="N259" s="984"/>
      <c r="O259" s="983"/>
      <c r="P259" s="983"/>
      <c r="Q259" s="983"/>
      <c r="R259" s="983"/>
      <c r="S259" s="983"/>
      <c r="T259" s="983"/>
      <c r="U259" s="983"/>
      <c r="V259" s="983"/>
      <c r="W259" s="983"/>
      <c r="X259" s="983"/>
      <c r="Y259" s="983"/>
      <c r="Z259" s="983"/>
      <c r="AA259" s="983"/>
      <c r="AB259" s="983"/>
      <c r="AC259" s="983"/>
      <c r="AD259" s="983"/>
      <c r="AE259" s="983"/>
      <c r="AF259" s="983"/>
      <c r="AG259" s="983"/>
      <c r="AH259" s="983"/>
      <c r="AI259" s="983"/>
      <c r="AJ259" s="983"/>
    </row>
    <row r="260" spans="1:36" s="1049" customFormat="1" ht="78.75">
      <c r="A260" s="991">
        <v>1179</v>
      </c>
      <c r="B260" s="994" t="s">
        <v>2791</v>
      </c>
      <c r="C260" s="987" t="s">
        <v>2792</v>
      </c>
      <c r="D260" s="983" t="s">
        <v>88</v>
      </c>
      <c r="E260" s="988" t="s">
        <v>2793</v>
      </c>
      <c r="F260" s="1042" t="s">
        <v>30</v>
      </c>
      <c r="G260" s="1043">
        <v>210.286</v>
      </c>
      <c r="H260" s="1043">
        <v>39.146000000000001</v>
      </c>
      <c r="I260" s="1043">
        <v>64.564999999999998</v>
      </c>
      <c r="J260" s="1043">
        <v>0</v>
      </c>
      <c r="K260" s="1043">
        <v>103.711</v>
      </c>
      <c r="L260" s="1043">
        <v>106.575</v>
      </c>
      <c r="M260" s="1043">
        <v>0</v>
      </c>
      <c r="N260" s="1043">
        <v>106.575</v>
      </c>
      <c r="O260" s="1043">
        <v>106.575</v>
      </c>
      <c r="P260" s="1043"/>
      <c r="Q260" s="1043"/>
      <c r="R260" s="1043"/>
      <c r="S260" s="1043"/>
      <c r="T260" s="1043"/>
      <c r="U260" s="1043"/>
      <c r="V260" s="1043"/>
      <c r="W260" s="1043"/>
      <c r="X260" s="2843">
        <v>0</v>
      </c>
      <c r="Y260" s="2843">
        <v>106.575</v>
      </c>
      <c r="Z260" s="2108">
        <v>106.575</v>
      </c>
      <c r="AA260" s="2844"/>
      <c r="AB260" s="2844"/>
      <c r="AC260" s="2108">
        <v>0</v>
      </c>
      <c r="AD260" s="2108"/>
      <c r="AE260" s="2844"/>
      <c r="AF260" s="2844">
        <v>0</v>
      </c>
      <c r="AG260" s="2108">
        <v>0</v>
      </c>
      <c r="AH260" s="1043" t="s">
        <v>9970</v>
      </c>
      <c r="AI260" s="1043"/>
      <c r="AJ260" s="1043">
        <v>0</v>
      </c>
    </row>
    <row r="261" spans="1:36" ht="31.5">
      <c r="A261" s="991">
        <v>1180</v>
      </c>
      <c r="B261" s="994" t="s">
        <v>2794</v>
      </c>
      <c r="C261" s="987" t="s">
        <v>2795</v>
      </c>
      <c r="D261" s="983" t="s">
        <v>59</v>
      </c>
      <c r="E261" s="988" t="s">
        <v>942</v>
      </c>
      <c r="F261" s="1042" t="s">
        <v>47</v>
      </c>
      <c r="G261" s="1043">
        <v>287.75299999999999</v>
      </c>
      <c r="H261" s="1043">
        <v>0</v>
      </c>
      <c r="I261" s="1043">
        <v>0</v>
      </c>
      <c r="J261" s="1043">
        <v>0</v>
      </c>
      <c r="K261" s="1043">
        <v>0</v>
      </c>
      <c r="L261" s="1043">
        <v>287.75299999999999</v>
      </c>
      <c r="M261" s="1043">
        <v>0</v>
      </c>
      <c r="N261" s="1043">
        <v>100</v>
      </c>
      <c r="O261" s="1043">
        <v>100</v>
      </c>
      <c r="P261" s="1043"/>
      <c r="Q261" s="1043"/>
      <c r="R261" s="1043"/>
      <c r="S261" s="1043"/>
      <c r="T261" s="1043"/>
      <c r="U261" s="1043"/>
      <c r="V261" s="1043"/>
      <c r="W261" s="1043"/>
      <c r="X261" s="2843">
        <v>0</v>
      </c>
      <c r="Y261" s="2843">
        <v>100</v>
      </c>
      <c r="Z261" s="2108">
        <v>100</v>
      </c>
      <c r="AA261" s="2844"/>
      <c r="AB261" s="2844"/>
      <c r="AC261" s="2108">
        <v>0</v>
      </c>
      <c r="AD261" s="2108"/>
      <c r="AE261" s="2844"/>
      <c r="AF261" s="2844">
        <v>0</v>
      </c>
      <c r="AG261" s="2108">
        <v>0</v>
      </c>
      <c r="AH261" s="1043" t="s">
        <v>9970</v>
      </c>
      <c r="AI261" s="1043"/>
      <c r="AJ261" s="1043">
        <v>0</v>
      </c>
    </row>
    <row r="262" spans="1:36">
      <c r="A262" s="991"/>
      <c r="B262" s="994"/>
      <c r="C262" s="987"/>
      <c r="D262" s="983"/>
      <c r="E262" s="988"/>
      <c r="F262" s="1042"/>
      <c r="G262" s="1043"/>
      <c r="H262" s="1043"/>
      <c r="I262" s="1043"/>
      <c r="J262" s="1043"/>
      <c r="K262" s="1043"/>
      <c r="L262" s="1043"/>
      <c r="M262" s="1043"/>
      <c r="N262" s="1043"/>
      <c r="O262" s="1043"/>
      <c r="P262" s="1043"/>
      <c r="Q262" s="1043"/>
      <c r="R262" s="1043"/>
      <c r="S262" s="1043"/>
      <c r="T262" s="1043"/>
      <c r="U262" s="1043"/>
      <c r="V262" s="1043"/>
      <c r="W262" s="1043"/>
      <c r="X262" s="2843"/>
      <c r="Y262" s="2843"/>
      <c r="Z262" s="2108"/>
      <c r="AA262" s="2844"/>
      <c r="AB262" s="2844"/>
      <c r="AC262" s="2108"/>
      <c r="AD262" s="2108"/>
      <c r="AE262" s="2844"/>
      <c r="AF262" s="2844"/>
      <c r="AG262" s="2108"/>
      <c r="AH262" s="1043"/>
      <c r="AI262" s="1043"/>
      <c r="AJ262" s="1043"/>
    </row>
    <row r="263" spans="1:36">
      <c r="A263" s="991" t="s">
        <v>188</v>
      </c>
      <c r="B263" s="994"/>
      <c r="C263" s="1028" t="s">
        <v>2796</v>
      </c>
      <c r="D263" s="1029"/>
      <c r="E263" s="1016"/>
      <c r="F263" s="1029"/>
      <c r="G263" s="1031">
        <v>498.03899999999999</v>
      </c>
      <c r="H263" s="1031">
        <v>39.146000000000001</v>
      </c>
      <c r="I263" s="1031">
        <v>64.564999999999998</v>
      </c>
      <c r="J263" s="1031">
        <v>0</v>
      </c>
      <c r="K263" s="1031">
        <v>103.711</v>
      </c>
      <c r="L263" s="1031">
        <v>394.32799999999997</v>
      </c>
      <c r="M263" s="1031">
        <v>0</v>
      </c>
      <c r="N263" s="1031">
        <v>206.57499999999999</v>
      </c>
      <c r="O263" s="1031">
        <v>206.57499999999999</v>
      </c>
      <c r="P263" s="1031">
        <v>0</v>
      </c>
      <c r="Q263" s="1031">
        <v>0</v>
      </c>
      <c r="R263" s="1031">
        <v>0</v>
      </c>
      <c r="S263" s="1031">
        <v>0</v>
      </c>
      <c r="T263" s="1031">
        <v>0</v>
      </c>
      <c r="U263" s="1031">
        <v>0</v>
      </c>
      <c r="V263" s="1031">
        <v>0</v>
      </c>
      <c r="W263" s="1031">
        <v>0</v>
      </c>
      <c r="X263" s="1031">
        <v>0</v>
      </c>
      <c r="Y263" s="1031">
        <v>206.57499999999999</v>
      </c>
      <c r="Z263" s="1031">
        <v>206.57499999999999</v>
      </c>
      <c r="AA263" s="1031">
        <v>0</v>
      </c>
      <c r="AB263" s="1031">
        <v>0</v>
      </c>
      <c r="AC263" s="1031">
        <v>0</v>
      </c>
      <c r="AD263" s="1031">
        <v>0</v>
      </c>
      <c r="AE263" s="1031">
        <v>0</v>
      </c>
      <c r="AF263" s="1031">
        <v>0</v>
      </c>
      <c r="AG263" s="1031">
        <v>0</v>
      </c>
      <c r="AH263" s="1031"/>
      <c r="AI263" s="1031"/>
      <c r="AJ263" s="1031">
        <v>0</v>
      </c>
    </row>
    <row r="264" spans="1:36" s="967" customFormat="1">
      <c r="A264" s="991" t="s">
        <v>188</v>
      </c>
      <c r="B264" s="994"/>
      <c r="C264" s="1033" t="s">
        <v>2797</v>
      </c>
      <c r="D264" s="1034"/>
      <c r="E264" s="997"/>
      <c r="F264" s="1034"/>
      <c r="G264" s="1036">
        <v>498.03899999999999</v>
      </c>
      <c r="H264" s="1036">
        <v>39.146000000000001</v>
      </c>
      <c r="I264" s="1036">
        <v>64.564999999999998</v>
      </c>
      <c r="J264" s="1036">
        <v>0</v>
      </c>
      <c r="K264" s="1036">
        <v>103.711</v>
      </c>
      <c r="L264" s="1036">
        <v>394.32799999999997</v>
      </c>
      <c r="M264" s="1036">
        <v>0</v>
      </c>
      <c r="N264" s="1036">
        <v>206.57499999999999</v>
      </c>
      <c r="O264" s="1036">
        <v>206.57499999999999</v>
      </c>
      <c r="P264" s="1036">
        <v>0</v>
      </c>
      <c r="Q264" s="1036">
        <v>0</v>
      </c>
      <c r="R264" s="1036">
        <v>0</v>
      </c>
      <c r="S264" s="1036">
        <v>0</v>
      </c>
      <c r="T264" s="1036">
        <v>0</v>
      </c>
      <c r="U264" s="1036">
        <v>0</v>
      </c>
      <c r="V264" s="1036">
        <v>0</v>
      </c>
      <c r="W264" s="1036">
        <v>0</v>
      </c>
      <c r="X264" s="1036">
        <v>0</v>
      </c>
      <c r="Y264" s="1036">
        <v>206.57499999999999</v>
      </c>
      <c r="Z264" s="1036">
        <v>206.57499999999999</v>
      </c>
      <c r="AA264" s="1036">
        <v>0</v>
      </c>
      <c r="AB264" s="1036">
        <v>0</v>
      </c>
      <c r="AC264" s="1036">
        <v>0</v>
      </c>
      <c r="AD264" s="1036">
        <v>0</v>
      </c>
      <c r="AE264" s="1036">
        <v>0</v>
      </c>
      <c r="AF264" s="1036">
        <v>0</v>
      </c>
      <c r="AG264" s="1036">
        <v>0</v>
      </c>
      <c r="AH264" s="1036"/>
      <c r="AI264" s="1036"/>
      <c r="AJ264" s="1036">
        <v>0</v>
      </c>
    </row>
    <row r="265" spans="1:36" s="967" customFormat="1">
      <c r="A265" s="991"/>
      <c r="B265" s="994"/>
      <c r="C265" s="2848"/>
      <c r="D265" s="1039"/>
      <c r="E265" s="2849"/>
      <c r="F265" s="1039"/>
      <c r="G265" s="1041"/>
      <c r="H265" s="1041"/>
      <c r="I265" s="1041"/>
      <c r="J265" s="1041"/>
      <c r="K265" s="1041"/>
      <c r="L265" s="1041"/>
      <c r="M265" s="1041"/>
      <c r="N265" s="1041"/>
      <c r="O265" s="1041"/>
      <c r="P265" s="1041"/>
      <c r="Q265" s="1041"/>
      <c r="R265" s="1041"/>
      <c r="S265" s="1041"/>
      <c r="T265" s="1041"/>
      <c r="U265" s="1041"/>
      <c r="V265" s="1041"/>
      <c r="W265" s="1041"/>
      <c r="X265" s="1041"/>
      <c r="Y265" s="1041"/>
      <c r="Z265" s="1041"/>
      <c r="AA265" s="1041"/>
      <c r="AB265" s="1041"/>
      <c r="AC265" s="1041"/>
      <c r="AD265" s="1041"/>
      <c r="AE265" s="1041"/>
      <c r="AF265" s="1041"/>
      <c r="AG265" s="1041"/>
      <c r="AH265" s="1041"/>
      <c r="AI265" s="1041"/>
      <c r="AJ265" s="1041"/>
    </row>
    <row r="266" spans="1:36" s="967" customFormat="1">
      <c r="A266" s="991" t="s">
        <v>188</v>
      </c>
      <c r="B266" s="994"/>
      <c r="C266" s="1003" t="s">
        <v>2798</v>
      </c>
      <c r="D266" s="982"/>
      <c r="E266" s="988"/>
      <c r="F266" s="983"/>
      <c r="G266" s="983"/>
      <c r="H266" s="983"/>
      <c r="I266" s="983"/>
      <c r="J266" s="983"/>
      <c r="K266" s="983"/>
      <c r="L266" s="983"/>
      <c r="M266" s="983"/>
      <c r="N266" s="984"/>
      <c r="O266" s="983"/>
      <c r="P266" s="983"/>
      <c r="Q266" s="983"/>
      <c r="R266" s="983"/>
      <c r="S266" s="983"/>
      <c r="T266" s="983"/>
      <c r="U266" s="983"/>
      <c r="V266" s="983"/>
      <c r="W266" s="983"/>
      <c r="X266" s="983"/>
      <c r="Y266" s="983"/>
      <c r="Z266" s="983"/>
      <c r="AA266" s="983"/>
      <c r="AB266" s="983"/>
      <c r="AC266" s="983"/>
      <c r="AD266" s="983"/>
      <c r="AE266" s="983"/>
      <c r="AF266" s="983"/>
      <c r="AG266" s="983"/>
      <c r="AH266" s="983"/>
      <c r="AI266" s="983"/>
      <c r="AJ266" s="983"/>
    </row>
    <row r="267" spans="1:36" s="967" customFormat="1">
      <c r="A267" s="991"/>
      <c r="B267" s="994"/>
      <c r="C267" s="1003"/>
      <c r="D267" s="982"/>
      <c r="E267" s="988"/>
      <c r="F267" s="983"/>
      <c r="G267" s="983"/>
      <c r="H267" s="983"/>
      <c r="I267" s="983"/>
      <c r="J267" s="983"/>
      <c r="K267" s="983"/>
      <c r="L267" s="983"/>
      <c r="M267" s="983"/>
      <c r="N267" s="984"/>
      <c r="O267" s="983"/>
      <c r="P267" s="983"/>
      <c r="Q267" s="983"/>
      <c r="R267" s="983"/>
      <c r="S267" s="983"/>
      <c r="T267" s="983"/>
      <c r="U267" s="983"/>
      <c r="V267" s="983"/>
      <c r="W267" s="983"/>
      <c r="X267" s="983"/>
      <c r="Y267" s="983"/>
      <c r="Z267" s="983"/>
      <c r="AA267" s="983"/>
      <c r="AB267" s="983"/>
      <c r="AC267" s="983"/>
      <c r="AD267" s="983"/>
      <c r="AE267" s="983"/>
      <c r="AF267" s="983"/>
      <c r="AG267" s="983"/>
      <c r="AH267" s="983"/>
      <c r="AI267" s="983"/>
      <c r="AJ267" s="983"/>
    </row>
    <row r="268" spans="1:36" s="992" customFormat="1" ht="50.25" customHeight="1">
      <c r="A268" s="991">
        <v>1181</v>
      </c>
      <c r="B268" s="994" t="s">
        <v>2799</v>
      </c>
      <c r="C268" s="987" t="s">
        <v>2800</v>
      </c>
      <c r="D268" s="983" t="s">
        <v>384</v>
      </c>
      <c r="E268" s="988" t="s">
        <v>2801</v>
      </c>
      <c r="F268" s="1042" t="s">
        <v>30</v>
      </c>
      <c r="G268" s="1043">
        <v>162.792</v>
      </c>
      <c r="H268" s="1043">
        <v>12.09</v>
      </c>
      <c r="I268" s="1043">
        <v>35.546999999999997</v>
      </c>
      <c r="J268" s="1043">
        <v>1686.97</v>
      </c>
      <c r="K268" s="1043">
        <v>47.637</v>
      </c>
      <c r="L268" s="1043">
        <v>115.155</v>
      </c>
      <c r="M268" s="1043">
        <v>31.105</v>
      </c>
      <c r="N268" s="1043">
        <v>84.05</v>
      </c>
      <c r="O268" s="1043">
        <v>115.155</v>
      </c>
      <c r="P268" s="1043"/>
      <c r="Q268" s="1043"/>
      <c r="R268" s="1043"/>
      <c r="S268" s="1043"/>
      <c r="T268" s="1043"/>
      <c r="U268" s="1043"/>
      <c r="V268" s="1043"/>
      <c r="W268" s="1043"/>
      <c r="X268" s="2843">
        <v>31.105</v>
      </c>
      <c r="Y268" s="2843">
        <v>84.05</v>
      </c>
      <c r="Z268" s="2108">
        <v>115.155</v>
      </c>
      <c r="AA268" s="2844">
        <v>15.396487499999999</v>
      </c>
      <c r="AB268" s="2844"/>
      <c r="AC268" s="2108">
        <v>15.396487499999999</v>
      </c>
      <c r="AD268" s="2108">
        <v>0.1557625</v>
      </c>
      <c r="AE268" s="2844"/>
      <c r="AF268" s="2844">
        <v>0</v>
      </c>
      <c r="AG268" s="2108">
        <v>0</v>
      </c>
      <c r="AH268" s="1043"/>
      <c r="AI268" s="990" t="s">
        <v>10033</v>
      </c>
      <c r="AJ268" s="1043">
        <v>2321.81</v>
      </c>
    </row>
    <row r="269" spans="1:36" s="967" customFormat="1" ht="67.5" customHeight="1">
      <c r="A269" s="991">
        <v>1182</v>
      </c>
      <c r="B269" s="994" t="s">
        <v>2802</v>
      </c>
      <c r="C269" s="987" t="s">
        <v>2803</v>
      </c>
      <c r="D269" s="983" t="s">
        <v>226</v>
      </c>
      <c r="E269" s="988" t="s">
        <v>2804</v>
      </c>
      <c r="F269" s="1042" t="s">
        <v>43</v>
      </c>
      <c r="G269" s="1043">
        <v>174.22499999999999</v>
      </c>
      <c r="H269" s="1043">
        <v>0</v>
      </c>
      <c r="I269" s="1043">
        <v>15.5</v>
      </c>
      <c r="J269" s="1043">
        <v>40.1</v>
      </c>
      <c r="K269" s="1043">
        <v>15.5</v>
      </c>
      <c r="L269" s="1043">
        <v>158.72499999999999</v>
      </c>
      <c r="M269" s="1043">
        <v>0</v>
      </c>
      <c r="N269" s="1043">
        <v>69</v>
      </c>
      <c r="O269" s="1043">
        <v>69</v>
      </c>
      <c r="P269" s="1043"/>
      <c r="Q269" s="1043"/>
      <c r="R269" s="1043"/>
      <c r="S269" s="1043"/>
      <c r="T269" s="1043"/>
      <c r="U269" s="1043"/>
      <c r="V269" s="1043"/>
      <c r="W269" s="1043"/>
      <c r="X269" s="2843">
        <v>0</v>
      </c>
      <c r="Y269" s="2843">
        <v>69</v>
      </c>
      <c r="Z269" s="2108">
        <v>69</v>
      </c>
      <c r="AA269" s="2844"/>
      <c r="AB269" s="2844"/>
      <c r="AC269" s="2108">
        <v>0</v>
      </c>
      <c r="AD269" s="2108"/>
      <c r="AE269" s="2844"/>
      <c r="AF269" s="2844">
        <v>0</v>
      </c>
      <c r="AG269" s="2108">
        <v>0</v>
      </c>
      <c r="AH269" s="1043" t="s">
        <v>9970</v>
      </c>
      <c r="AI269" s="1043"/>
      <c r="AJ269" s="1043">
        <v>1232.443</v>
      </c>
    </row>
    <row r="270" spans="1:36" ht="47.25">
      <c r="A270" s="991">
        <v>1183</v>
      </c>
      <c r="B270" s="994" t="s">
        <v>2805</v>
      </c>
      <c r="C270" s="987" t="s">
        <v>2806</v>
      </c>
      <c r="D270" s="983" t="s">
        <v>51</v>
      </c>
      <c r="E270" s="988" t="s">
        <v>2807</v>
      </c>
      <c r="F270" s="1042" t="s">
        <v>30</v>
      </c>
      <c r="G270" s="1043">
        <v>123.235</v>
      </c>
      <c r="H270" s="1043">
        <v>0</v>
      </c>
      <c r="I270" s="1043">
        <v>6.4119999999999999</v>
      </c>
      <c r="J270" s="1043">
        <v>82.27</v>
      </c>
      <c r="K270" s="1043">
        <v>6.4119999999999999</v>
      </c>
      <c r="L270" s="1043">
        <v>116.82299999999999</v>
      </c>
      <c r="M270" s="1043">
        <v>0</v>
      </c>
      <c r="N270" s="1043">
        <v>116.82299999999999</v>
      </c>
      <c r="O270" s="1043">
        <v>116.82299999999999</v>
      </c>
      <c r="P270" s="1043"/>
      <c r="Q270" s="1043"/>
      <c r="R270" s="1043"/>
      <c r="S270" s="1043"/>
      <c r="T270" s="1043"/>
      <c r="U270" s="1043"/>
      <c r="V270" s="1043"/>
      <c r="W270" s="1043"/>
      <c r="X270" s="2843">
        <v>0</v>
      </c>
      <c r="Y270" s="2843">
        <v>116.82299999999999</v>
      </c>
      <c r="Z270" s="2108">
        <v>116.82299999999999</v>
      </c>
      <c r="AA270" s="2844"/>
      <c r="AB270" s="2844"/>
      <c r="AC270" s="2108">
        <v>0</v>
      </c>
      <c r="AD270" s="2108"/>
      <c r="AE270" s="2844"/>
      <c r="AF270" s="2844">
        <v>0</v>
      </c>
      <c r="AG270" s="2108">
        <v>0</v>
      </c>
      <c r="AH270" s="1043" t="s">
        <v>9970</v>
      </c>
      <c r="AI270" s="1043"/>
      <c r="AJ270" s="1043">
        <v>75.58</v>
      </c>
    </row>
    <row r="271" spans="1:36" ht="84" customHeight="1">
      <c r="A271" s="991">
        <v>1184</v>
      </c>
      <c r="B271" s="994" t="s">
        <v>2808</v>
      </c>
      <c r="C271" s="987" t="s">
        <v>2809</v>
      </c>
      <c r="D271" s="983" t="s">
        <v>59</v>
      </c>
      <c r="E271" s="988" t="s">
        <v>2810</v>
      </c>
      <c r="F271" s="1042" t="s">
        <v>30</v>
      </c>
      <c r="G271" s="1043">
        <v>27</v>
      </c>
      <c r="H271" s="1043">
        <v>0</v>
      </c>
      <c r="I271" s="1043">
        <v>0</v>
      </c>
      <c r="J271" s="1043">
        <v>0</v>
      </c>
      <c r="K271" s="1043">
        <v>0</v>
      </c>
      <c r="L271" s="1043">
        <v>27</v>
      </c>
      <c r="M271" s="1043">
        <v>0</v>
      </c>
      <c r="N271" s="1043">
        <v>27</v>
      </c>
      <c r="O271" s="1043">
        <v>27</v>
      </c>
      <c r="P271" s="1043"/>
      <c r="Q271" s="1043"/>
      <c r="R271" s="1043"/>
      <c r="S271" s="1043"/>
      <c r="T271" s="1043"/>
      <c r="U271" s="1043"/>
      <c r="V271" s="1043"/>
      <c r="W271" s="1043"/>
      <c r="X271" s="2843">
        <v>0</v>
      </c>
      <c r="Y271" s="2843">
        <v>27</v>
      </c>
      <c r="Z271" s="2108">
        <v>27</v>
      </c>
      <c r="AA271" s="2844"/>
      <c r="AB271" s="2844"/>
      <c r="AC271" s="2108">
        <v>0</v>
      </c>
      <c r="AD271" s="2108"/>
      <c r="AE271" s="2844"/>
      <c r="AF271" s="2844">
        <v>0</v>
      </c>
      <c r="AG271" s="2108">
        <v>0</v>
      </c>
      <c r="AH271" s="1043" t="s">
        <v>9970</v>
      </c>
      <c r="AI271" s="1043"/>
      <c r="AJ271" s="1043">
        <v>0</v>
      </c>
    </row>
    <row r="272" spans="1:36" ht="21" customHeight="1">
      <c r="A272" s="991"/>
      <c r="B272" s="994"/>
      <c r="C272" s="987"/>
      <c r="D272" s="983"/>
      <c r="E272" s="988"/>
      <c r="F272" s="1042"/>
      <c r="G272" s="1043"/>
      <c r="H272" s="1043"/>
      <c r="I272" s="1043"/>
      <c r="J272" s="1043"/>
      <c r="K272" s="1043"/>
      <c r="L272" s="1043"/>
      <c r="M272" s="1043"/>
      <c r="N272" s="1043"/>
      <c r="O272" s="1043"/>
      <c r="P272" s="1043"/>
      <c r="Q272" s="1043"/>
      <c r="R272" s="1043"/>
      <c r="S272" s="1043"/>
      <c r="T272" s="1043"/>
      <c r="U272" s="1043"/>
      <c r="V272" s="1043"/>
      <c r="W272" s="1043"/>
      <c r="X272" s="2843"/>
      <c r="Y272" s="2843"/>
      <c r="Z272" s="2108"/>
      <c r="AA272" s="2844"/>
      <c r="AB272" s="2844"/>
      <c r="AC272" s="2108"/>
      <c r="AD272" s="2108"/>
      <c r="AE272" s="2844"/>
      <c r="AF272" s="2844"/>
      <c r="AG272" s="2108"/>
      <c r="AH272" s="1043"/>
      <c r="AI272" s="1043"/>
      <c r="AJ272" s="1043"/>
    </row>
    <row r="273" spans="1:36" s="967" customFormat="1">
      <c r="A273" s="991" t="s">
        <v>188</v>
      </c>
      <c r="B273" s="994"/>
      <c r="C273" s="1033" t="s">
        <v>2811</v>
      </c>
      <c r="D273" s="1034"/>
      <c r="E273" s="997"/>
      <c r="F273" s="1034"/>
      <c r="G273" s="1036">
        <v>487.25200000000001</v>
      </c>
      <c r="H273" s="1036">
        <v>12.09</v>
      </c>
      <c r="I273" s="1036">
        <v>57.458999999999996</v>
      </c>
      <c r="J273" s="1036">
        <v>1809.34</v>
      </c>
      <c r="K273" s="1036">
        <v>69.549000000000007</v>
      </c>
      <c r="L273" s="1036">
        <v>417.70299999999997</v>
      </c>
      <c r="M273" s="1036">
        <v>31.105</v>
      </c>
      <c r="N273" s="1036">
        <v>296.87299999999999</v>
      </c>
      <c r="O273" s="1036">
        <v>327.97800000000001</v>
      </c>
      <c r="P273" s="1036">
        <v>0</v>
      </c>
      <c r="Q273" s="1036">
        <v>0</v>
      </c>
      <c r="R273" s="1036">
        <v>0</v>
      </c>
      <c r="S273" s="1036">
        <v>0</v>
      </c>
      <c r="T273" s="1036">
        <v>0</v>
      </c>
      <c r="U273" s="1036">
        <v>0</v>
      </c>
      <c r="V273" s="1036">
        <v>0</v>
      </c>
      <c r="W273" s="1036">
        <v>0</v>
      </c>
      <c r="X273" s="1036">
        <v>31.105</v>
      </c>
      <c r="Y273" s="1036">
        <v>296.87299999999999</v>
      </c>
      <c r="Z273" s="1036">
        <v>327.97800000000001</v>
      </c>
      <c r="AA273" s="1036">
        <v>15.396487499999999</v>
      </c>
      <c r="AB273" s="1036">
        <v>0</v>
      </c>
      <c r="AC273" s="1036">
        <v>15.396487499999999</v>
      </c>
      <c r="AD273" s="1036">
        <v>0.1557625</v>
      </c>
      <c r="AE273" s="1036">
        <v>0</v>
      </c>
      <c r="AF273" s="1036">
        <v>0</v>
      </c>
      <c r="AG273" s="1036">
        <v>0</v>
      </c>
      <c r="AH273" s="1036"/>
      <c r="AI273" s="1036"/>
      <c r="AJ273" s="1036">
        <v>3629.8329999999996</v>
      </c>
    </row>
    <row r="274" spans="1:36" s="967" customFormat="1">
      <c r="A274" s="991"/>
      <c r="B274" s="994"/>
      <c r="C274" s="2848"/>
      <c r="D274" s="1039"/>
      <c r="E274" s="2849"/>
      <c r="F274" s="1039"/>
      <c r="G274" s="1041"/>
      <c r="H274" s="1041"/>
      <c r="I274" s="1041"/>
      <c r="J274" s="1041"/>
      <c r="K274" s="1041"/>
      <c r="L274" s="1041"/>
      <c r="M274" s="1041"/>
      <c r="N274" s="1041"/>
      <c r="O274" s="1041"/>
      <c r="P274" s="1041"/>
      <c r="Q274" s="1041"/>
      <c r="R274" s="1041"/>
      <c r="S274" s="1041"/>
      <c r="T274" s="1041"/>
      <c r="U274" s="1041"/>
      <c r="V274" s="1041"/>
      <c r="W274" s="1041"/>
      <c r="X274" s="1041"/>
      <c r="Y274" s="1041"/>
      <c r="Z274" s="1041"/>
      <c r="AA274" s="1041"/>
      <c r="AB274" s="1041"/>
      <c r="AC274" s="1041"/>
      <c r="AD274" s="1041"/>
      <c r="AE274" s="1041"/>
      <c r="AF274" s="1041"/>
      <c r="AG274" s="1041"/>
      <c r="AH274" s="1041"/>
      <c r="AI274" s="1041"/>
      <c r="AJ274" s="1041"/>
    </row>
    <row r="275" spans="1:36" s="967" customFormat="1">
      <c r="A275" s="991" t="s">
        <v>188</v>
      </c>
      <c r="B275" s="994"/>
      <c r="C275" s="1003" t="s">
        <v>2812</v>
      </c>
      <c r="D275" s="982"/>
      <c r="E275" s="988"/>
      <c r="F275" s="983"/>
      <c r="G275" s="983"/>
      <c r="H275" s="983"/>
      <c r="I275" s="983"/>
      <c r="J275" s="983"/>
      <c r="K275" s="983"/>
      <c r="L275" s="983"/>
      <c r="M275" s="983"/>
      <c r="N275" s="984"/>
      <c r="O275" s="983"/>
      <c r="P275" s="983"/>
      <c r="Q275" s="983"/>
      <c r="R275" s="983"/>
      <c r="S275" s="983"/>
      <c r="T275" s="983"/>
      <c r="U275" s="983"/>
      <c r="V275" s="983"/>
      <c r="W275" s="983"/>
      <c r="X275" s="983"/>
      <c r="Y275" s="983"/>
      <c r="Z275" s="983"/>
      <c r="AA275" s="983"/>
      <c r="AB275" s="983"/>
      <c r="AC275" s="983"/>
      <c r="AD275" s="983"/>
      <c r="AE275" s="983"/>
      <c r="AF275" s="983"/>
      <c r="AG275" s="983"/>
      <c r="AH275" s="983"/>
      <c r="AI275" s="983"/>
      <c r="AJ275" s="983"/>
    </row>
    <row r="276" spans="1:36" s="967" customFormat="1">
      <c r="A276" s="991"/>
      <c r="B276" s="994"/>
      <c r="C276" s="1003"/>
      <c r="D276" s="982"/>
      <c r="E276" s="988"/>
      <c r="F276" s="983"/>
      <c r="G276" s="983"/>
      <c r="H276" s="983"/>
      <c r="I276" s="983"/>
      <c r="J276" s="983"/>
      <c r="K276" s="983"/>
      <c r="L276" s="983"/>
      <c r="M276" s="983"/>
      <c r="N276" s="984"/>
      <c r="O276" s="983"/>
      <c r="P276" s="983"/>
      <c r="Q276" s="983"/>
      <c r="R276" s="983"/>
      <c r="S276" s="983"/>
      <c r="T276" s="983"/>
      <c r="U276" s="983"/>
      <c r="V276" s="983"/>
      <c r="W276" s="983"/>
      <c r="X276" s="983"/>
      <c r="Y276" s="983"/>
      <c r="Z276" s="983"/>
      <c r="AA276" s="983"/>
      <c r="AB276" s="983"/>
      <c r="AC276" s="983"/>
      <c r="AD276" s="983"/>
      <c r="AE276" s="983"/>
      <c r="AF276" s="983"/>
      <c r="AG276" s="983"/>
      <c r="AH276" s="983"/>
      <c r="AI276" s="983"/>
      <c r="AJ276" s="983"/>
    </row>
    <row r="277" spans="1:36" ht="47.25">
      <c r="A277" s="991">
        <v>1185</v>
      </c>
      <c r="B277" s="994" t="s">
        <v>2813</v>
      </c>
      <c r="C277" s="987" t="s">
        <v>2814</v>
      </c>
      <c r="D277" s="983" t="s">
        <v>51</v>
      </c>
      <c r="E277" s="988" t="s">
        <v>42</v>
      </c>
      <c r="F277" s="1042" t="s">
        <v>43</v>
      </c>
      <c r="G277" s="1043">
        <v>3000</v>
      </c>
      <c r="H277" s="1043">
        <v>0</v>
      </c>
      <c r="I277" s="1043">
        <v>0</v>
      </c>
      <c r="J277" s="1043">
        <v>0</v>
      </c>
      <c r="K277" s="1043">
        <v>0</v>
      </c>
      <c r="L277" s="1043">
        <v>3000</v>
      </c>
      <c r="M277" s="1043">
        <v>0</v>
      </c>
      <c r="N277" s="1043">
        <v>409.43</v>
      </c>
      <c r="O277" s="1043">
        <v>409.43</v>
      </c>
      <c r="P277" s="1043"/>
      <c r="Q277" s="1043"/>
      <c r="R277" s="1043"/>
      <c r="S277" s="1043"/>
      <c r="T277" s="1043"/>
      <c r="U277" s="1043"/>
      <c r="V277" s="1043"/>
      <c r="W277" s="1043"/>
      <c r="X277" s="2843">
        <v>0</v>
      </c>
      <c r="Y277" s="2843">
        <v>409.43</v>
      </c>
      <c r="Z277" s="2108">
        <v>409.43</v>
      </c>
      <c r="AA277" s="2844"/>
      <c r="AB277" s="2844"/>
      <c r="AC277" s="2108">
        <v>0</v>
      </c>
      <c r="AD277" s="2108"/>
      <c r="AE277" s="2844"/>
      <c r="AF277" s="2844">
        <v>0</v>
      </c>
      <c r="AG277" s="2108">
        <v>0</v>
      </c>
      <c r="AH277" s="1043"/>
      <c r="AI277" s="1043"/>
      <c r="AJ277" s="1043">
        <v>0</v>
      </c>
    </row>
    <row r="278" spans="1:36" ht="47.25">
      <c r="A278" s="991">
        <v>1186</v>
      </c>
      <c r="B278" s="1004" t="s">
        <v>2815</v>
      </c>
      <c r="C278" s="987" t="s">
        <v>2816</v>
      </c>
      <c r="D278" s="983" t="s">
        <v>59</v>
      </c>
      <c r="E278" s="988" t="s">
        <v>42</v>
      </c>
      <c r="F278" s="1042" t="s">
        <v>43</v>
      </c>
      <c r="G278" s="1043">
        <v>308</v>
      </c>
      <c r="H278" s="1043">
        <v>0</v>
      </c>
      <c r="I278" s="1043">
        <v>0</v>
      </c>
      <c r="J278" s="1043">
        <v>0</v>
      </c>
      <c r="K278" s="1043">
        <v>0</v>
      </c>
      <c r="L278" s="1043">
        <v>308</v>
      </c>
      <c r="M278" s="1043">
        <v>0</v>
      </c>
      <c r="N278" s="1043">
        <v>60</v>
      </c>
      <c r="O278" s="1043">
        <v>60</v>
      </c>
      <c r="P278" s="1043"/>
      <c r="Q278" s="1043"/>
      <c r="R278" s="1043"/>
      <c r="S278" s="1043"/>
      <c r="T278" s="1043"/>
      <c r="U278" s="1043"/>
      <c r="V278" s="1043"/>
      <c r="W278" s="1043"/>
      <c r="X278" s="2843">
        <v>0</v>
      </c>
      <c r="Y278" s="2843">
        <v>60</v>
      </c>
      <c r="Z278" s="2108">
        <v>60</v>
      </c>
      <c r="AA278" s="2844"/>
      <c r="AB278" s="2844"/>
      <c r="AC278" s="2108">
        <v>0</v>
      </c>
      <c r="AD278" s="2108"/>
      <c r="AE278" s="2844"/>
      <c r="AF278" s="2844">
        <v>0</v>
      </c>
      <c r="AG278" s="2108">
        <v>0</v>
      </c>
      <c r="AH278" s="1043"/>
      <c r="AI278" s="1043"/>
      <c r="AJ278" s="1043">
        <v>0</v>
      </c>
    </row>
    <row r="279" spans="1:36">
      <c r="A279" s="991"/>
      <c r="B279" s="1004"/>
      <c r="C279" s="987"/>
      <c r="D279" s="983"/>
      <c r="E279" s="988"/>
      <c r="F279" s="1042"/>
      <c r="G279" s="1043"/>
      <c r="H279" s="1043"/>
      <c r="I279" s="1043"/>
      <c r="J279" s="1043"/>
      <c r="K279" s="1043"/>
      <c r="L279" s="1043"/>
      <c r="M279" s="1043"/>
      <c r="N279" s="1043"/>
      <c r="O279" s="1043"/>
      <c r="P279" s="1043"/>
      <c r="Q279" s="1043"/>
      <c r="R279" s="1043"/>
      <c r="S279" s="1043"/>
      <c r="T279" s="1043"/>
      <c r="U279" s="1043"/>
      <c r="V279" s="1043"/>
      <c r="W279" s="1043"/>
      <c r="X279" s="2843"/>
      <c r="Y279" s="2843"/>
      <c r="Z279" s="2108"/>
      <c r="AA279" s="2844"/>
      <c r="AB279" s="2844"/>
      <c r="AC279" s="2108"/>
      <c r="AD279" s="2108"/>
      <c r="AE279" s="2844"/>
      <c r="AF279" s="2844"/>
      <c r="AG279" s="2108"/>
      <c r="AH279" s="1043"/>
      <c r="AI279" s="1043"/>
      <c r="AJ279" s="1043"/>
    </row>
    <row r="280" spans="1:36">
      <c r="A280" s="1050"/>
      <c r="B280" s="994"/>
      <c r="C280" s="1051" t="s">
        <v>2817</v>
      </c>
      <c r="D280" s="1029"/>
      <c r="E280" s="1015"/>
      <c r="F280" s="1029"/>
      <c r="G280" s="1031">
        <v>3308</v>
      </c>
      <c r="H280" s="1031">
        <v>0</v>
      </c>
      <c r="I280" s="1031">
        <v>0</v>
      </c>
      <c r="J280" s="1031">
        <v>0</v>
      </c>
      <c r="K280" s="1031">
        <v>0</v>
      </c>
      <c r="L280" s="1031">
        <v>3308</v>
      </c>
      <c r="M280" s="1031">
        <v>0</v>
      </c>
      <c r="N280" s="1031">
        <v>469.43</v>
      </c>
      <c r="O280" s="1031">
        <v>469.43</v>
      </c>
      <c r="P280" s="1031">
        <v>0</v>
      </c>
      <c r="Q280" s="1031">
        <v>0</v>
      </c>
      <c r="R280" s="1031">
        <v>0</v>
      </c>
      <c r="S280" s="1031">
        <v>0</v>
      </c>
      <c r="T280" s="1031">
        <v>0</v>
      </c>
      <c r="U280" s="1031">
        <v>0</v>
      </c>
      <c r="V280" s="1031">
        <v>0</v>
      </c>
      <c r="W280" s="1031">
        <v>0</v>
      </c>
      <c r="X280" s="1031">
        <v>0</v>
      </c>
      <c r="Y280" s="1031">
        <v>469.43</v>
      </c>
      <c r="Z280" s="1031">
        <v>469.43</v>
      </c>
      <c r="AA280" s="1031">
        <v>0</v>
      </c>
      <c r="AB280" s="1031">
        <v>0</v>
      </c>
      <c r="AC280" s="1031">
        <v>0</v>
      </c>
      <c r="AD280" s="1031">
        <v>0</v>
      </c>
      <c r="AE280" s="1031">
        <v>0</v>
      </c>
      <c r="AF280" s="1031">
        <v>0</v>
      </c>
      <c r="AG280" s="1031">
        <v>0</v>
      </c>
      <c r="AH280" s="1031"/>
      <c r="AI280" s="1031"/>
      <c r="AJ280" s="1031">
        <v>0</v>
      </c>
    </row>
    <row r="281" spans="1:36">
      <c r="A281" s="1052"/>
      <c r="B281" s="994"/>
      <c r="C281" s="1053" t="s">
        <v>2818</v>
      </c>
      <c r="D281" s="1034"/>
      <c r="E281" s="996"/>
      <c r="F281" s="1034"/>
      <c r="G281" s="1036">
        <v>3795.252</v>
      </c>
      <c r="H281" s="1036">
        <v>12.09</v>
      </c>
      <c r="I281" s="1036">
        <v>57.458999999999996</v>
      </c>
      <c r="J281" s="1036">
        <v>1809.34</v>
      </c>
      <c r="K281" s="1036">
        <v>69.549000000000007</v>
      </c>
      <c r="L281" s="1036">
        <v>3725.703</v>
      </c>
      <c r="M281" s="1036">
        <v>31.105</v>
      </c>
      <c r="N281" s="1036">
        <v>766.303</v>
      </c>
      <c r="O281" s="1036">
        <v>797.40800000000002</v>
      </c>
      <c r="P281" s="1036">
        <v>0</v>
      </c>
      <c r="Q281" s="1036">
        <v>0</v>
      </c>
      <c r="R281" s="1036">
        <v>0</v>
      </c>
      <c r="S281" s="1036">
        <v>0</v>
      </c>
      <c r="T281" s="1036">
        <v>0</v>
      </c>
      <c r="U281" s="1036">
        <v>0</v>
      </c>
      <c r="V281" s="1036">
        <v>0</v>
      </c>
      <c r="W281" s="1036">
        <v>0</v>
      </c>
      <c r="X281" s="1036">
        <v>31.105</v>
      </c>
      <c r="Y281" s="1036">
        <v>766.303</v>
      </c>
      <c r="Z281" s="1036">
        <v>797.40800000000002</v>
      </c>
      <c r="AA281" s="1036">
        <v>15.396487499999999</v>
      </c>
      <c r="AB281" s="1036">
        <v>0</v>
      </c>
      <c r="AC281" s="1036">
        <v>15.396487499999999</v>
      </c>
      <c r="AD281" s="1036">
        <v>0.1557625</v>
      </c>
      <c r="AE281" s="1036">
        <v>0</v>
      </c>
      <c r="AF281" s="1036">
        <v>0</v>
      </c>
      <c r="AG281" s="1036">
        <v>0</v>
      </c>
      <c r="AH281" s="1036"/>
      <c r="AI281" s="1036"/>
      <c r="AJ281" s="1036">
        <v>3629.8329999999996</v>
      </c>
    </row>
    <row r="282" spans="1:36">
      <c r="A282" s="1052"/>
      <c r="B282" s="994"/>
      <c r="C282" s="1054" t="s">
        <v>2819</v>
      </c>
      <c r="D282" s="1039"/>
      <c r="E282" s="1000"/>
      <c r="F282" s="1039"/>
      <c r="G282" s="1041">
        <v>61416.08600000001</v>
      </c>
      <c r="H282" s="1041">
        <v>31934.745000000003</v>
      </c>
      <c r="I282" s="1041">
        <v>6843.9149999999991</v>
      </c>
      <c r="J282" s="1041">
        <v>1809.34</v>
      </c>
      <c r="K282" s="1041">
        <v>38778.659999999996</v>
      </c>
      <c r="L282" s="1041">
        <v>22637.425999999999</v>
      </c>
      <c r="M282" s="1041">
        <v>7435.9219999999996</v>
      </c>
      <c r="N282" s="1041">
        <v>9424.8180000000011</v>
      </c>
      <c r="O282" s="1041">
        <v>16860.740000000002</v>
      </c>
      <c r="P282" s="1041">
        <v>0</v>
      </c>
      <c r="Q282" s="1041">
        <v>0</v>
      </c>
      <c r="R282" s="1041">
        <v>0</v>
      </c>
      <c r="S282" s="1041">
        <v>0</v>
      </c>
      <c r="T282" s="1041">
        <v>0</v>
      </c>
      <c r="U282" s="1041">
        <v>0</v>
      </c>
      <c r="V282" s="1041">
        <v>0</v>
      </c>
      <c r="W282" s="1041">
        <v>0</v>
      </c>
      <c r="X282" s="1041">
        <v>7435.9219999999996</v>
      </c>
      <c r="Y282" s="1041">
        <v>9424.8180000000011</v>
      </c>
      <c r="Z282" s="1041">
        <v>16860.740000000002</v>
      </c>
      <c r="AA282" s="1041">
        <v>3366.7161700000006</v>
      </c>
      <c r="AB282" s="1041">
        <v>0</v>
      </c>
      <c r="AC282" s="1041">
        <v>3366.7161700000006</v>
      </c>
      <c r="AD282" s="1041">
        <v>34.016439999999996</v>
      </c>
      <c r="AE282" s="1041">
        <v>0</v>
      </c>
      <c r="AF282" s="1041">
        <v>694.04072699999995</v>
      </c>
      <c r="AG282" s="1041">
        <v>694.04072699999995</v>
      </c>
      <c r="AH282" s="1041"/>
      <c r="AI282" s="1041"/>
      <c r="AJ282" s="1041">
        <v>3629.8329999999996</v>
      </c>
    </row>
    <row r="283" spans="1:36">
      <c r="A283" s="1052"/>
      <c r="B283" s="994"/>
      <c r="C283" s="1053" t="s">
        <v>2820</v>
      </c>
      <c r="D283" s="1034"/>
      <c r="E283" s="996"/>
      <c r="F283" s="1034"/>
      <c r="G283" s="1036">
        <v>39046.269</v>
      </c>
      <c r="H283" s="1036">
        <v>0</v>
      </c>
      <c r="I283" s="1036">
        <v>0</v>
      </c>
      <c r="J283" s="1036">
        <v>0</v>
      </c>
      <c r="K283" s="1036">
        <v>0</v>
      </c>
      <c r="L283" s="1036">
        <v>39046.269</v>
      </c>
      <c r="M283" s="1036">
        <v>4917.7460000000001</v>
      </c>
      <c r="N283" s="1036">
        <v>1556.114</v>
      </c>
      <c r="O283" s="1036">
        <v>6473.86</v>
      </c>
      <c r="P283" s="1036">
        <v>0</v>
      </c>
      <c r="Q283" s="1036">
        <v>0</v>
      </c>
      <c r="R283" s="1036">
        <v>0</v>
      </c>
      <c r="S283" s="1036">
        <v>0</v>
      </c>
      <c r="T283" s="1036">
        <v>0</v>
      </c>
      <c r="U283" s="1036">
        <v>0</v>
      </c>
      <c r="V283" s="1036">
        <v>0</v>
      </c>
      <c r="W283" s="1036">
        <v>0</v>
      </c>
      <c r="X283" s="1036">
        <v>4917.7460000000001</v>
      </c>
      <c r="Y283" s="1036">
        <v>1556.114</v>
      </c>
      <c r="Z283" s="1036">
        <v>6473.86</v>
      </c>
      <c r="AA283" s="1036">
        <v>0</v>
      </c>
      <c r="AB283" s="1036">
        <v>0</v>
      </c>
      <c r="AC283" s="1036">
        <v>0</v>
      </c>
      <c r="AD283" s="1036">
        <v>0</v>
      </c>
      <c r="AE283" s="1036">
        <v>0</v>
      </c>
      <c r="AF283" s="1036">
        <v>0</v>
      </c>
      <c r="AG283" s="1036">
        <v>0</v>
      </c>
      <c r="AH283" s="1036"/>
      <c r="AI283" s="1036"/>
      <c r="AJ283" s="1036">
        <v>0</v>
      </c>
    </row>
    <row r="284" spans="1:36" ht="21" thickBot="1">
      <c r="A284" s="1052"/>
      <c r="B284" s="994"/>
      <c r="C284" s="1055" t="s">
        <v>2821</v>
      </c>
      <c r="D284" s="1056"/>
      <c r="E284" s="1057"/>
      <c r="F284" s="1056"/>
      <c r="G284" s="1058">
        <v>100462.35500000001</v>
      </c>
      <c r="H284" s="1058">
        <v>31934.745000000003</v>
      </c>
      <c r="I284" s="1058">
        <v>6843.9149999999991</v>
      </c>
      <c r="J284" s="1058">
        <v>1809.34</v>
      </c>
      <c r="K284" s="1058">
        <v>38778.659999999996</v>
      </c>
      <c r="L284" s="1058">
        <v>61683.695</v>
      </c>
      <c r="M284" s="1058">
        <v>12353.668</v>
      </c>
      <c r="N284" s="1058">
        <v>10980.932000000001</v>
      </c>
      <c r="O284" s="1058">
        <v>23334.600000000002</v>
      </c>
      <c r="P284" s="1058">
        <v>0</v>
      </c>
      <c r="Q284" s="1058">
        <v>0</v>
      </c>
      <c r="R284" s="1058">
        <v>0</v>
      </c>
      <c r="S284" s="1058">
        <v>0</v>
      </c>
      <c r="T284" s="1058">
        <v>0</v>
      </c>
      <c r="U284" s="1058">
        <v>0</v>
      </c>
      <c r="V284" s="1058">
        <v>0</v>
      </c>
      <c r="W284" s="1058">
        <v>0</v>
      </c>
      <c r="X284" s="1058">
        <v>12353.668</v>
      </c>
      <c r="Y284" s="1058">
        <v>10980.932000000001</v>
      </c>
      <c r="Z284" s="1058">
        <v>23334.600000000002</v>
      </c>
      <c r="AA284" s="1058">
        <v>3366.7161700000006</v>
      </c>
      <c r="AB284" s="1058">
        <v>0</v>
      </c>
      <c r="AC284" s="1058">
        <v>3366.7161700000006</v>
      </c>
      <c r="AD284" s="1058">
        <v>34.016439999999996</v>
      </c>
      <c r="AE284" s="1058">
        <v>0</v>
      </c>
      <c r="AF284" s="1058">
        <v>694.04072699999995</v>
      </c>
      <c r="AG284" s="1058">
        <v>694.04072699999995</v>
      </c>
      <c r="AH284" s="1058"/>
      <c r="AI284" s="1058"/>
      <c r="AJ284" s="1058">
        <v>3629.8329999999996</v>
      </c>
    </row>
    <row r="285" spans="1:36" ht="21" thickTop="1">
      <c r="B285" s="1060"/>
      <c r="C285" s="1060"/>
      <c r="D285" s="1061"/>
      <c r="E285" s="1062"/>
      <c r="F285" s="1063"/>
      <c r="G285" s="1064"/>
      <c r="H285" s="1059"/>
      <c r="I285" s="1059"/>
      <c r="J285" s="1059"/>
      <c r="K285" s="1059"/>
      <c r="L285" s="1059"/>
      <c r="M285" s="1059"/>
      <c r="N285" s="1064"/>
      <c r="O285" s="1064"/>
      <c r="P285" s="1064"/>
      <c r="Q285" s="1064"/>
      <c r="R285" s="1064"/>
      <c r="S285" s="1064"/>
      <c r="T285" s="1064"/>
      <c r="U285" s="1064"/>
      <c r="V285" s="1064"/>
      <c r="W285" s="1064"/>
      <c r="X285" s="1064"/>
      <c r="Y285" s="1064"/>
      <c r="Z285" s="1064"/>
      <c r="AA285" s="1064"/>
      <c r="AB285" s="1064"/>
      <c r="AC285" s="1064"/>
      <c r="AD285" s="1064"/>
      <c r="AE285" s="1064"/>
      <c r="AF285" s="1064"/>
      <c r="AG285" s="1064"/>
      <c r="AH285" s="1064"/>
      <c r="AI285" s="1064"/>
      <c r="AJ285" s="1059"/>
    </row>
    <row r="286" spans="1:36">
      <c r="B286" s="1060"/>
      <c r="C286" s="1060"/>
      <c r="D286" s="1061"/>
      <c r="E286" s="1062"/>
      <c r="F286" s="1063"/>
      <c r="G286" s="1059"/>
      <c r="H286" s="1059"/>
      <c r="I286" s="1059"/>
      <c r="J286" s="1059"/>
      <c r="K286" s="1059"/>
      <c r="L286" s="1059"/>
      <c r="M286" s="1059"/>
      <c r="N286" s="1064"/>
      <c r="O286" s="1064"/>
      <c r="P286" s="1064"/>
      <c r="Q286" s="1064"/>
      <c r="R286" s="1064"/>
      <c r="S286" s="1064"/>
      <c r="T286" s="1064"/>
      <c r="U286" s="1064"/>
      <c r="V286" s="1064"/>
      <c r="W286" s="1064"/>
      <c r="X286" s="1064"/>
      <c r="Y286" s="1064"/>
      <c r="Z286" s="1064"/>
      <c r="AA286" s="1064"/>
      <c r="AB286" s="1064"/>
      <c r="AC286" s="1064"/>
      <c r="AD286" s="1064"/>
      <c r="AE286" s="1064"/>
      <c r="AF286" s="1064"/>
      <c r="AG286" s="1064"/>
      <c r="AH286" s="1064"/>
      <c r="AI286" s="1064"/>
      <c r="AJ286" s="1059"/>
    </row>
    <row r="287" spans="1:36">
      <c r="B287" s="1060"/>
      <c r="C287" s="1060"/>
      <c r="D287" s="1061"/>
      <c r="E287" s="1062"/>
      <c r="F287" s="1063"/>
      <c r="G287" s="1059"/>
      <c r="H287" s="1059"/>
      <c r="I287" s="1059"/>
      <c r="J287" s="1059"/>
      <c r="K287" s="1059"/>
      <c r="L287" s="1059"/>
      <c r="M287" s="1064"/>
      <c r="N287" s="1064"/>
      <c r="O287" s="1064"/>
      <c r="P287" s="1064"/>
      <c r="Q287" s="1064"/>
      <c r="R287" s="1064"/>
      <c r="S287" s="1064"/>
      <c r="T287" s="1064"/>
      <c r="U287" s="1064"/>
      <c r="V287" s="1064"/>
      <c r="W287" s="1064"/>
      <c r="X287" s="1064"/>
      <c r="Y287" s="1064"/>
      <c r="Z287" s="1064"/>
      <c r="AA287" s="1064"/>
      <c r="AB287" s="1064"/>
      <c r="AC287" s="1064"/>
      <c r="AD287" s="1064"/>
      <c r="AE287" s="1064"/>
      <c r="AF287" s="1064"/>
      <c r="AG287" s="1064"/>
      <c r="AH287" s="1064"/>
      <c r="AI287" s="1064"/>
      <c r="AJ287" s="1059"/>
    </row>
    <row r="288" spans="1:36">
      <c r="B288" s="1060"/>
      <c r="C288" s="1060"/>
      <c r="D288" s="1061"/>
      <c r="E288" s="1062"/>
      <c r="F288" s="1063"/>
      <c r="G288" s="1059"/>
      <c r="H288" s="1059"/>
      <c r="I288" s="1059"/>
      <c r="J288" s="1059"/>
      <c r="K288" s="1064"/>
      <c r="L288" s="1059"/>
      <c r="M288" s="1059"/>
      <c r="N288" s="1064"/>
      <c r="O288" s="1064"/>
      <c r="P288" s="1064"/>
      <c r="Q288" s="1064"/>
      <c r="R288" s="1064"/>
      <c r="S288" s="1064"/>
      <c r="T288" s="1064"/>
      <c r="U288" s="1064"/>
      <c r="V288" s="1064"/>
      <c r="W288" s="1064"/>
      <c r="X288" s="1064"/>
      <c r="Y288" s="1064"/>
      <c r="Z288" s="1064"/>
      <c r="AA288" s="1064"/>
      <c r="AB288" s="1064"/>
      <c r="AC288" s="1064"/>
      <c r="AD288" s="1064"/>
      <c r="AE288" s="1064"/>
      <c r="AF288" s="1064"/>
      <c r="AG288" s="1064"/>
      <c r="AH288" s="1064"/>
      <c r="AI288" s="1064"/>
      <c r="AJ288" s="1059"/>
    </row>
    <row r="289" spans="2:36">
      <c r="B289" s="1060"/>
      <c r="C289" s="1060"/>
      <c r="D289" s="1061"/>
      <c r="E289" s="1062"/>
      <c r="F289" s="1063"/>
      <c r="G289" s="1059"/>
      <c r="H289" s="1059"/>
      <c r="I289" s="1059"/>
      <c r="J289" s="1059"/>
      <c r="K289" s="1059"/>
      <c r="L289" s="1059"/>
      <c r="M289" s="1059"/>
      <c r="N289" s="1064"/>
      <c r="O289" s="1064"/>
      <c r="P289" s="1064"/>
      <c r="Q289" s="1064"/>
      <c r="R289" s="1064"/>
      <c r="S289" s="1064"/>
      <c r="T289" s="1064"/>
      <c r="U289" s="1064"/>
      <c r="V289" s="1064"/>
      <c r="W289" s="1064"/>
      <c r="X289" s="1064"/>
      <c r="Y289" s="1064"/>
      <c r="Z289" s="1064"/>
      <c r="AA289" s="1064"/>
      <c r="AB289" s="1064"/>
      <c r="AC289" s="1064"/>
      <c r="AD289" s="1064"/>
      <c r="AE289" s="1064"/>
      <c r="AF289" s="1064"/>
      <c r="AG289" s="1064"/>
      <c r="AH289" s="1064"/>
      <c r="AI289" s="1064"/>
      <c r="AJ289" s="1059"/>
    </row>
    <row r="290" spans="2:36">
      <c r="B290" s="1060"/>
      <c r="C290" s="1060"/>
      <c r="D290" s="1061"/>
      <c r="E290" s="1062"/>
      <c r="F290" s="1063"/>
      <c r="G290" s="1059"/>
      <c r="H290" s="1059"/>
      <c r="I290" s="1059"/>
      <c r="J290" s="1059"/>
      <c r="K290" s="1059"/>
      <c r="L290" s="1059"/>
      <c r="M290" s="1059"/>
      <c r="N290" s="1064"/>
      <c r="O290" s="1059"/>
      <c r="P290" s="1059"/>
      <c r="Q290" s="1059"/>
      <c r="R290" s="1059"/>
      <c r="S290" s="1059"/>
      <c r="T290" s="1059"/>
      <c r="U290" s="1059"/>
      <c r="V290" s="1059"/>
      <c r="W290" s="1059"/>
      <c r="X290" s="1059"/>
      <c r="Y290" s="1059"/>
      <c r="Z290" s="1059"/>
      <c r="AA290" s="1059"/>
      <c r="AB290" s="1059"/>
      <c r="AC290" s="1059"/>
      <c r="AD290" s="1059"/>
      <c r="AE290" s="1059"/>
      <c r="AF290" s="1059"/>
      <c r="AG290" s="1059"/>
      <c r="AH290" s="1059"/>
      <c r="AI290" s="1059"/>
      <c r="AJ290" s="1059"/>
    </row>
    <row r="291" spans="2:36">
      <c r="B291" s="1060"/>
      <c r="C291" s="1060"/>
      <c r="D291" s="1061"/>
      <c r="E291" s="1062"/>
      <c r="F291" s="1063"/>
      <c r="G291" s="1059"/>
      <c r="H291" s="1059"/>
      <c r="I291" s="1059"/>
      <c r="J291" s="1059"/>
      <c r="K291" s="1059"/>
      <c r="L291" s="1059"/>
      <c r="M291" s="1059"/>
      <c r="N291" s="1064"/>
      <c r="O291" s="1059"/>
      <c r="P291" s="1059"/>
      <c r="Q291" s="1059"/>
      <c r="R291" s="1059"/>
      <c r="S291" s="1059"/>
      <c r="T291" s="1059"/>
      <c r="U291" s="1059"/>
      <c r="V291" s="1059"/>
      <c r="W291" s="1059"/>
      <c r="X291" s="1059"/>
      <c r="Y291" s="1059"/>
      <c r="Z291" s="1059"/>
      <c r="AA291" s="1059"/>
      <c r="AB291" s="1059"/>
      <c r="AC291" s="1059"/>
      <c r="AD291" s="1059"/>
      <c r="AE291" s="1059"/>
      <c r="AF291" s="1059"/>
      <c r="AG291" s="1059"/>
      <c r="AH291" s="1059"/>
      <c r="AI291" s="1059"/>
      <c r="AJ291" s="1059"/>
    </row>
    <row r="292" spans="2:36">
      <c r="B292" s="1060"/>
      <c r="C292" s="1060"/>
      <c r="D292" s="1061"/>
      <c r="E292" s="1062"/>
      <c r="F292" s="1063"/>
      <c r="G292" s="1059"/>
      <c r="H292" s="1059"/>
      <c r="I292" s="1059"/>
      <c r="J292" s="1059"/>
      <c r="K292" s="1059"/>
      <c r="L292" s="1059"/>
      <c r="M292" s="1059"/>
      <c r="N292" s="1064"/>
      <c r="O292" s="1059"/>
      <c r="P292" s="1059"/>
      <c r="Q292" s="1059"/>
      <c r="R292" s="1059"/>
      <c r="S292" s="1059"/>
      <c r="T292" s="1059"/>
      <c r="U292" s="1059"/>
      <c r="V292" s="1059"/>
      <c r="W292" s="1059"/>
      <c r="X292" s="1059"/>
      <c r="Y292" s="1059"/>
      <c r="Z292" s="1059"/>
      <c r="AA292" s="1059"/>
      <c r="AB292" s="1059"/>
      <c r="AC292" s="1059"/>
      <c r="AD292" s="1059"/>
      <c r="AE292" s="1059"/>
      <c r="AF292" s="1059"/>
      <c r="AG292" s="1059"/>
      <c r="AH292" s="1059"/>
      <c r="AI292" s="1059"/>
      <c r="AJ292" s="1059"/>
    </row>
    <row r="293" spans="2:36">
      <c r="B293" s="1060"/>
      <c r="C293" s="1060"/>
      <c r="D293" s="1061"/>
      <c r="E293" s="1062"/>
      <c r="F293" s="1063"/>
      <c r="G293" s="1059"/>
      <c r="H293" s="1059"/>
      <c r="I293" s="1059"/>
      <c r="J293" s="1059"/>
      <c r="K293" s="1059"/>
      <c r="L293" s="1059"/>
      <c r="M293" s="1059"/>
      <c r="N293" s="1064"/>
      <c r="O293" s="1059"/>
      <c r="P293" s="1059"/>
      <c r="Q293" s="1059"/>
      <c r="R293" s="1059"/>
      <c r="S293" s="1059"/>
      <c r="T293" s="1059"/>
      <c r="U293" s="1059"/>
      <c r="V293" s="1059"/>
      <c r="W293" s="1059"/>
      <c r="X293" s="1059"/>
      <c r="Y293" s="1059"/>
      <c r="Z293" s="1059"/>
      <c r="AA293" s="1059"/>
      <c r="AB293" s="1059"/>
      <c r="AC293" s="1059"/>
      <c r="AD293" s="1059"/>
      <c r="AE293" s="1059"/>
      <c r="AF293" s="1059"/>
      <c r="AG293" s="1059"/>
      <c r="AH293" s="1059"/>
      <c r="AI293" s="1059"/>
      <c r="AJ293" s="1059"/>
    </row>
    <row r="294" spans="2:36">
      <c r="B294" s="1060"/>
      <c r="C294" s="1060"/>
      <c r="D294" s="1061"/>
      <c r="E294" s="1062"/>
      <c r="F294" s="1063"/>
      <c r="G294" s="1059"/>
      <c r="H294" s="1059"/>
      <c r="I294" s="1059"/>
      <c r="J294" s="1059"/>
      <c r="K294" s="1059"/>
      <c r="L294" s="1059"/>
      <c r="M294" s="1059"/>
      <c r="N294" s="1064"/>
      <c r="O294" s="1059"/>
      <c r="P294" s="1059"/>
      <c r="Q294" s="1059"/>
      <c r="R294" s="1059"/>
      <c r="S294" s="1059"/>
      <c r="T294" s="1059"/>
      <c r="U294" s="1059"/>
      <c r="V294" s="1059"/>
      <c r="W294" s="1059"/>
      <c r="X294" s="1059"/>
      <c r="Y294" s="1059"/>
      <c r="Z294" s="1059"/>
      <c r="AA294" s="1059"/>
      <c r="AB294" s="1059"/>
      <c r="AC294" s="1059"/>
      <c r="AD294" s="1059"/>
      <c r="AE294" s="1059"/>
      <c r="AF294" s="1059"/>
      <c r="AG294" s="1059"/>
      <c r="AH294" s="1059"/>
      <c r="AI294" s="1059"/>
      <c r="AJ294" s="1059"/>
    </row>
    <row r="295" spans="2:36">
      <c r="B295" s="1060"/>
      <c r="C295" s="1060"/>
      <c r="D295" s="1061"/>
      <c r="E295" s="1062"/>
      <c r="F295" s="1063"/>
      <c r="G295" s="1059"/>
      <c r="H295" s="1059"/>
      <c r="I295" s="1059"/>
      <c r="J295" s="1059"/>
      <c r="K295" s="1059"/>
      <c r="L295" s="1059"/>
      <c r="M295" s="1059"/>
      <c r="N295" s="1064"/>
      <c r="O295" s="1059"/>
      <c r="P295" s="1059"/>
      <c r="Q295" s="1059"/>
      <c r="R295" s="1059"/>
      <c r="S295" s="1059"/>
      <c r="T295" s="1059"/>
      <c r="U295" s="1059"/>
      <c r="V295" s="1059"/>
      <c r="W295" s="1059"/>
      <c r="X295" s="1059"/>
      <c r="Y295" s="1059"/>
      <c r="Z295" s="1059"/>
      <c r="AA295" s="1059"/>
      <c r="AB295" s="1059"/>
      <c r="AC295" s="1059"/>
      <c r="AD295" s="1059"/>
      <c r="AE295" s="1059"/>
      <c r="AF295" s="1059"/>
      <c r="AG295" s="1059"/>
      <c r="AH295" s="1059"/>
      <c r="AI295" s="1059"/>
      <c r="AJ295" s="1059"/>
    </row>
    <row r="296" spans="2:36">
      <c r="B296" s="1060"/>
      <c r="C296" s="1060"/>
      <c r="D296" s="1061"/>
      <c r="E296" s="1062"/>
      <c r="F296" s="1063"/>
      <c r="G296" s="1059"/>
      <c r="H296" s="1059"/>
      <c r="I296" s="1059"/>
      <c r="J296" s="1059"/>
      <c r="K296" s="1059"/>
      <c r="L296" s="1059"/>
      <c r="M296" s="1059"/>
      <c r="N296" s="1064"/>
      <c r="O296" s="1059"/>
      <c r="P296" s="1059"/>
      <c r="Q296" s="1059"/>
      <c r="R296" s="1059"/>
      <c r="S296" s="1059"/>
      <c r="T296" s="1059"/>
      <c r="U296" s="1059"/>
      <c r="V296" s="1059"/>
      <c r="W296" s="1059"/>
      <c r="X296" s="1059"/>
      <c r="Y296" s="1059"/>
      <c r="Z296" s="1059"/>
      <c r="AA296" s="1059"/>
      <c r="AB296" s="1059"/>
      <c r="AC296" s="1059"/>
      <c r="AD296" s="1059"/>
      <c r="AE296" s="1059"/>
      <c r="AF296" s="1059"/>
      <c r="AG296" s="1059"/>
      <c r="AH296" s="1059"/>
      <c r="AI296" s="1059"/>
      <c r="AJ296" s="1059"/>
    </row>
    <row r="297" spans="2:36">
      <c r="B297" s="1060"/>
      <c r="C297" s="1060"/>
      <c r="D297" s="1061"/>
      <c r="E297" s="1062"/>
      <c r="F297" s="1063"/>
      <c r="G297" s="1059"/>
      <c r="H297" s="1059"/>
      <c r="I297" s="1059"/>
      <c r="J297" s="1059"/>
      <c r="K297" s="1059"/>
      <c r="L297" s="1059"/>
      <c r="M297" s="1059"/>
      <c r="N297" s="1064"/>
      <c r="O297" s="1059"/>
      <c r="P297" s="1059"/>
      <c r="Q297" s="1059"/>
      <c r="R297" s="1059"/>
      <c r="S297" s="1059"/>
      <c r="T297" s="1059"/>
      <c r="U297" s="1059"/>
      <c r="V297" s="1059"/>
      <c r="W297" s="1059"/>
      <c r="X297" s="1059"/>
      <c r="Y297" s="1059"/>
      <c r="Z297" s="1059"/>
      <c r="AA297" s="1059"/>
      <c r="AB297" s="1059"/>
      <c r="AC297" s="1059"/>
      <c r="AD297" s="1059"/>
      <c r="AE297" s="1059"/>
      <c r="AF297" s="1059"/>
      <c r="AG297" s="1059"/>
      <c r="AH297" s="1059"/>
      <c r="AI297" s="1059"/>
      <c r="AJ297" s="1059"/>
    </row>
    <row r="298" spans="2:36">
      <c r="B298" s="1060"/>
      <c r="C298" s="1060"/>
      <c r="D298" s="1061"/>
      <c r="E298" s="1062"/>
      <c r="F298" s="1063"/>
      <c r="G298" s="1059"/>
      <c r="H298" s="1059"/>
      <c r="I298" s="1059"/>
      <c r="J298" s="1059"/>
      <c r="K298" s="1059"/>
      <c r="L298" s="1059"/>
      <c r="M298" s="1059"/>
      <c r="N298" s="1064"/>
      <c r="O298" s="1059"/>
      <c r="P298" s="1059"/>
      <c r="Q298" s="1059"/>
      <c r="R298" s="1059"/>
      <c r="S298" s="1059"/>
      <c r="T298" s="1059"/>
      <c r="U298" s="1059"/>
      <c r="V298" s="1059"/>
      <c r="W298" s="1059"/>
      <c r="X298" s="1059"/>
      <c r="Y298" s="1059"/>
      <c r="Z298" s="1059"/>
      <c r="AA298" s="1059"/>
      <c r="AB298" s="1059"/>
      <c r="AC298" s="1059"/>
      <c r="AD298" s="1059"/>
      <c r="AE298" s="1059"/>
      <c r="AF298" s="1059"/>
      <c r="AG298" s="1059"/>
      <c r="AH298" s="1059"/>
      <c r="AI298" s="1059"/>
      <c r="AJ298" s="1059"/>
    </row>
    <row r="299" spans="2:36">
      <c r="B299" s="1060"/>
      <c r="C299" s="1060"/>
      <c r="D299" s="1061"/>
      <c r="E299" s="1062"/>
      <c r="F299" s="1063"/>
      <c r="G299" s="1059"/>
      <c r="H299" s="1059"/>
      <c r="I299" s="1059"/>
      <c r="J299" s="1059"/>
      <c r="K299" s="1059"/>
      <c r="L299" s="1059"/>
      <c r="M299" s="1059"/>
      <c r="N299" s="1064"/>
      <c r="O299" s="1059"/>
      <c r="P299" s="1059"/>
      <c r="Q299" s="1059"/>
      <c r="R299" s="1059"/>
      <c r="S299" s="1059"/>
      <c r="T299" s="1059"/>
      <c r="U299" s="1059"/>
      <c r="V299" s="1059"/>
      <c r="W299" s="1059"/>
      <c r="X299" s="1059"/>
      <c r="Y299" s="1059"/>
      <c r="Z299" s="1059"/>
      <c r="AA299" s="1059"/>
      <c r="AB299" s="1059"/>
      <c r="AC299" s="1059"/>
      <c r="AD299" s="1059"/>
      <c r="AE299" s="1059"/>
      <c r="AF299" s="1059"/>
      <c r="AG299" s="1059"/>
      <c r="AH299" s="1059"/>
      <c r="AI299" s="1059"/>
      <c r="AJ299" s="1059"/>
    </row>
    <row r="300" spans="2:36">
      <c r="B300" s="1060"/>
      <c r="C300" s="1060"/>
      <c r="D300" s="1061"/>
      <c r="E300" s="1062"/>
      <c r="F300" s="1063"/>
      <c r="G300" s="1059"/>
      <c r="H300" s="1059"/>
      <c r="I300" s="1059"/>
      <c r="J300" s="1059"/>
      <c r="K300" s="1059"/>
      <c r="L300" s="1059"/>
      <c r="M300" s="1059"/>
      <c r="N300" s="1064"/>
      <c r="O300" s="1059"/>
      <c r="P300" s="1059"/>
      <c r="Q300" s="1059"/>
      <c r="R300" s="1059"/>
      <c r="S300" s="1059"/>
      <c r="T300" s="1059"/>
      <c r="U300" s="1059"/>
      <c r="V300" s="1059"/>
      <c r="W300" s="1059"/>
      <c r="X300" s="1059"/>
      <c r="Y300" s="1059"/>
      <c r="Z300" s="1059"/>
      <c r="AA300" s="1059"/>
      <c r="AB300" s="1059"/>
      <c r="AC300" s="1059"/>
      <c r="AD300" s="1059"/>
      <c r="AE300" s="1059"/>
      <c r="AF300" s="1059"/>
      <c r="AG300" s="1059"/>
      <c r="AH300" s="1059"/>
      <c r="AI300" s="1059"/>
      <c r="AJ300" s="1059"/>
    </row>
    <row r="301" spans="2:36">
      <c r="B301" s="1060"/>
      <c r="C301" s="1060"/>
      <c r="D301" s="1061"/>
      <c r="E301" s="1062"/>
      <c r="F301" s="1063"/>
      <c r="G301" s="1059"/>
      <c r="H301" s="1059"/>
      <c r="I301" s="1059"/>
      <c r="J301" s="1059"/>
      <c r="K301" s="1059"/>
      <c r="L301" s="1059"/>
      <c r="M301" s="1059"/>
      <c r="N301" s="1064"/>
      <c r="O301" s="1059"/>
      <c r="P301" s="1059"/>
      <c r="Q301" s="1059"/>
      <c r="R301" s="1059"/>
      <c r="S301" s="1059"/>
      <c r="T301" s="1059"/>
      <c r="U301" s="1059"/>
      <c r="V301" s="1059"/>
      <c r="W301" s="1059"/>
      <c r="X301" s="1059"/>
      <c r="Y301" s="1059"/>
      <c r="Z301" s="1059"/>
      <c r="AA301" s="1059"/>
      <c r="AB301" s="1059"/>
      <c r="AC301" s="1059"/>
      <c r="AD301" s="1059"/>
      <c r="AE301" s="1059"/>
      <c r="AF301" s="1059"/>
      <c r="AG301" s="1059"/>
      <c r="AH301" s="1059"/>
      <c r="AI301" s="1059"/>
      <c r="AJ301" s="1059"/>
    </row>
    <row r="302" spans="2:36">
      <c r="B302" s="1060"/>
      <c r="C302" s="1060"/>
      <c r="D302" s="1061"/>
      <c r="E302" s="1062"/>
      <c r="F302" s="1063"/>
      <c r="G302" s="1059"/>
      <c r="H302" s="1059"/>
      <c r="I302" s="1059"/>
      <c r="J302" s="1059"/>
      <c r="K302" s="1059"/>
      <c r="L302" s="1059"/>
      <c r="M302" s="1059"/>
      <c r="N302" s="1064"/>
      <c r="O302" s="1059"/>
      <c r="P302" s="1059"/>
      <c r="Q302" s="1059"/>
      <c r="R302" s="1059"/>
      <c r="S302" s="1059"/>
      <c r="T302" s="1059"/>
      <c r="U302" s="1059"/>
      <c r="V302" s="1059"/>
      <c r="W302" s="1059"/>
      <c r="X302" s="1059"/>
      <c r="Y302" s="1059"/>
      <c r="Z302" s="1059"/>
      <c r="AA302" s="1059"/>
      <c r="AB302" s="1059"/>
      <c r="AC302" s="1059"/>
      <c r="AD302" s="1059"/>
      <c r="AE302" s="1059"/>
      <c r="AF302" s="1059"/>
      <c r="AG302" s="1059"/>
      <c r="AH302" s="1059"/>
      <c r="AI302" s="1059"/>
      <c r="AJ302" s="1059"/>
    </row>
    <row r="303" spans="2:36">
      <c r="B303" s="1060"/>
      <c r="C303" s="1060"/>
      <c r="D303" s="1061"/>
      <c r="E303" s="1062"/>
      <c r="F303" s="1063"/>
      <c r="G303" s="1059"/>
      <c r="H303" s="1059"/>
      <c r="I303" s="1059"/>
      <c r="J303" s="1059"/>
      <c r="K303" s="1059"/>
      <c r="L303" s="1059"/>
      <c r="M303" s="1059"/>
      <c r="N303" s="1064"/>
      <c r="O303" s="1059"/>
      <c r="P303" s="1059"/>
      <c r="Q303" s="1059"/>
      <c r="R303" s="1059"/>
      <c r="S303" s="1059"/>
      <c r="T303" s="1059"/>
      <c r="U303" s="1059"/>
      <c r="V303" s="1059"/>
      <c r="W303" s="1059"/>
      <c r="X303" s="1059"/>
      <c r="Y303" s="1059"/>
      <c r="Z303" s="1059"/>
      <c r="AA303" s="1059"/>
      <c r="AB303" s="1059"/>
      <c r="AC303" s="1059"/>
      <c r="AD303" s="1059"/>
      <c r="AE303" s="1059"/>
      <c r="AF303" s="1059"/>
      <c r="AG303" s="1059"/>
      <c r="AH303" s="1059"/>
      <c r="AI303" s="1059"/>
      <c r="AJ303" s="1059"/>
    </row>
    <row r="304" spans="2:36">
      <c r="B304" s="1060"/>
      <c r="C304" s="1060"/>
      <c r="D304" s="1061"/>
      <c r="E304" s="1062"/>
      <c r="F304" s="1063"/>
      <c r="G304" s="1059"/>
      <c r="H304" s="1059"/>
      <c r="I304" s="1059"/>
      <c r="J304" s="1059"/>
      <c r="K304" s="1059"/>
      <c r="L304" s="1059"/>
      <c r="M304" s="1059"/>
      <c r="N304" s="1064"/>
      <c r="O304" s="1059"/>
      <c r="P304" s="1059"/>
      <c r="Q304" s="1059"/>
      <c r="R304" s="1059"/>
      <c r="S304" s="1059"/>
      <c r="T304" s="1059"/>
      <c r="U304" s="1059"/>
      <c r="V304" s="1059"/>
      <c r="W304" s="1059"/>
      <c r="X304" s="1059"/>
      <c r="Y304" s="1059"/>
      <c r="Z304" s="1059"/>
      <c r="AA304" s="1059"/>
      <c r="AB304" s="1059"/>
      <c r="AC304" s="1059"/>
      <c r="AD304" s="1059"/>
      <c r="AE304" s="1059"/>
      <c r="AF304" s="1059"/>
      <c r="AG304" s="1059"/>
      <c r="AH304" s="1059"/>
      <c r="AI304" s="1059"/>
      <c r="AJ304" s="1059"/>
    </row>
    <row r="305" spans="2:36">
      <c r="B305" s="1060"/>
      <c r="C305" s="1060"/>
      <c r="D305" s="1061"/>
      <c r="E305" s="1062"/>
      <c r="F305" s="1063"/>
      <c r="G305" s="1059"/>
      <c r="H305" s="1059"/>
      <c r="I305" s="1059"/>
      <c r="J305" s="1059"/>
      <c r="K305" s="1059"/>
      <c r="L305" s="1059"/>
      <c r="M305" s="1059"/>
      <c r="N305" s="1064"/>
      <c r="O305" s="1059"/>
      <c r="P305" s="1059"/>
      <c r="Q305" s="1059"/>
      <c r="R305" s="1059"/>
      <c r="S305" s="1059"/>
      <c r="T305" s="1059"/>
      <c r="U305" s="1059"/>
      <c r="V305" s="1059"/>
      <c r="W305" s="1059"/>
      <c r="X305" s="1059"/>
      <c r="Y305" s="1059"/>
      <c r="Z305" s="1059"/>
      <c r="AA305" s="1059"/>
      <c r="AB305" s="1059"/>
      <c r="AC305" s="1059"/>
      <c r="AD305" s="1059"/>
      <c r="AE305" s="1059"/>
      <c r="AF305" s="1059"/>
      <c r="AG305" s="1059"/>
      <c r="AH305" s="1059"/>
      <c r="AI305" s="1059"/>
      <c r="AJ305" s="1059"/>
    </row>
    <row r="306" spans="2:36">
      <c r="B306" s="1060"/>
      <c r="C306" s="1060"/>
      <c r="D306" s="1061"/>
      <c r="E306" s="1062"/>
      <c r="F306" s="1063"/>
      <c r="G306" s="1059"/>
      <c r="H306" s="1059"/>
      <c r="I306" s="1059"/>
      <c r="J306" s="1059"/>
      <c r="K306" s="1059"/>
      <c r="L306" s="1059"/>
      <c r="M306" s="1059"/>
      <c r="N306" s="1064"/>
      <c r="O306" s="1059"/>
      <c r="P306" s="1059"/>
      <c r="Q306" s="1059"/>
      <c r="R306" s="1059"/>
      <c r="S306" s="1059"/>
      <c r="T306" s="1059"/>
      <c r="U306" s="1059"/>
      <c r="V306" s="1059"/>
      <c r="W306" s="1059"/>
      <c r="X306" s="1059"/>
      <c r="Y306" s="1059"/>
      <c r="Z306" s="1059"/>
      <c r="AA306" s="1059"/>
      <c r="AB306" s="1059"/>
      <c r="AC306" s="1059"/>
      <c r="AD306" s="1059"/>
      <c r="AE306" s="1059"/>
      <c r="AF306" s="1059"/>
      <c r="AG306" s="1059"/>
      <c r="AH306" s="1059"/>
      <c r="AI306" s="1059"/>
      <c r="AJ306" s="1059"/>
    </row>
    <row r="307" spans="2:36">
      <c r="B307" s="1060"/>
      <c r="C307" s="1060"/>
      <c r="D307" s="1061"/>
      <c r="E307" s="1062"/>
      <c r="F307" s="1063"/>
      <c r="G307" s="1059"/>
      <c r="H307" s="1059"/>
      <c r="I307" s="1059"/>
      <c r="J307" s="1059"/>
      <c r="K307" s="1059"/>
      <c r="L307" s="1059"/>
      <c r="M307" s="1059"/>
      <c r="N307" s="1064"/>
      <c r="O307" s="1059"/>
      <c r="P307" s="1059"/>
      <c r="Q307" s="1059"/>
      <c r="R307" s="1059"/>
      <c r="S307" s="1059"/>
      <c r="T307" s="1059"/>
      <c r="U307" s="1059"/>
      <c r="V307" s="1059"/>
      <c r="W307" s="1059"/>
      <c r="X307" s="1059"/>
      <c r="Y307" s="1059"/>
      <c r="Z307" s="1059"/>
      <c r="AA307" s="1059"/>
      <c r="AB307" s="1059"/>
      <c r="AC307" s="1059"/>
      <c r="AD307" s="1059"/>
      <c r="AE307" s="1059"/>
      <c r="AF307" s="1059"/>
      <c r="AG307" s="1059"/>
      <c r="AH307" s="1059"/>
      <c r="AI307" s="1059"/>
      <c r="AJ307" s="1059"/>
    </row>
    <row r="308" spans="2:36">
      <c r="B308" s="1060"/>
      <c r="C308" s="1060"/>
      <c r="D308" s="1061"/>
      <c r="E308" s="1062"/>
      <c r="F308" s="1063"/>
      <c r="G308" s="1059"/>
      <c r="H308" s="1059"/>
      <c r="I308" s="1059"/>
      <c r="J308" s="1059"/>
      <c r="K308" s="1059"/>
      <c r="L308" s="1059"/>
      <c r="M308" s="1059"/>
      <c r="N308" s="1064"/>
      <c r="O308" s="1059"/>
      <c r="P308" s="1059"/>
      <c r="Q308" s="1059"/>
      <c r="R308" s="1059"/>
      <c r="S308" s="1059"/>
      <c r="T308" s="1059"/>
      <c r="U308" s="1059"/>
      <c r="V308" s="1059"/>
      <c r="W308" s="1059"/>
      <c r="X308" s="1059"/>
      <c r="Y308" s="1059"/>
      <c r="Z308" s="1059"/>
      <c r="AA308" s="1059"/>
      <c r="AB308" s="1059"/>
      <c r="AC308" s="1059"/>
      <c r="AD308" s="1059"/>
      <c r="AE308" s="1059"/>
      <c r="AF308" s="1059"/>
      <c r="AG308" s="1059"/>
      <c r="AH308" s="1059"/>
      <c r="AI308" s="1059"/>
      <c r="AJ308" s="1059"/>
    </row>
    <row r="309" spans="2:36">
      <c r="B309" s="1060"/>
      <c r="C309" s="1060"/>
      <c r="D309" s="1061"/>
      <c r="E309" s="1062"/>
      <c r="F309" s="1063"/>
      <c r="G309" s="1059"/>
      <c r="H309" s="1059"/>
      <c r="I309" s="1059"/>
      <c r="J309" s="1059"/>
      <c r="K309" s="1059"/>
      <c r="L309" s="1059"/>
      <c r="M309" s="1059"/>
      <c r="N309" s="1064"/>
      <c r="O309" s="1059"/>
      <c r="P309" s="1059"/>
      <c r="Q309" s="1059"/>
      <c r="R309" s="1059"/>
      <c r="S309" s="1059"/>
      <c r="T309" s="1059"/>
      <c r="U309" s="1059"/>
      <c r="V309" s="1059"/>
      <c r="W309" s="1059"/>
      <c r="X309" s="1059"/>
      <c r="Y309" s="1059"/>
      <c r="Z309" s="1059"/>
      <c r="AA309" s="1059"/>
      <c r="AB309" s="1059"/>
      <c r="AC309" s="1059"/>
      <c r="AD309" s="1059"/>
      <c r="AE309" s="1059"/>
      <c r="AF309" s="1059"/>
      <c r="AG309" s="1059"/>
      <c r="AH309" s="1059"/>
      <c r="AI309" s="1059"/>
      <c r="AJ309" s="1059"/>
    </row>
    <row r="310" spans="2:36">
      <c r="B310" s="1060"/>
      <c r="C310" s="1060"/>
      <c r="D310" s="1061"/>
      <c r="E310" s="1062"/>
      <c r="F310" s="1063"/>
      <c r="G310" s="1059"/>
      <c r="H310" s="1059"/>
      <c r="I310" s="1059"/>
      <c r="J310" s="1059"/>
      <c r="K310" s="1059"/>
      <c r="L310" s="1059"/>
      <c r="M310" s="1059"/>
      <c r="N310" s="1064"/>
      <c r="O310" s="1059"/>
      <c r="P310" s="1059"/>
      <c r="Q310" s="1059"/>
      <c r="R310" s="1059"/>
      <c r="S310" s="1059"/>
      <c r="T310" s="1059"/>
      <c r="U310" s="1059"/>
      <c r="V310" s="1059"/>
      <c r="W310" s="1059"/>
      <c r="X310" s="1059"/>
      <c r="Y310" s="1059"/>
      <c r="Z310" s="1059"/>
      <c r="AA310" s="1059"/>
      <c r="AB310" s="1059"/>
      <c r="AC310" s="1059"/>
      <c r="AD310" s="1059"/>
      <c r="AE310" s="1059"/>
      <c r="AF310" s="1059"/>
      <c r="AG310" s="1059"/>
      <c r="AH310" s="1059"/>
      <c r="AI310" s="1059"/>
      <c r="AJ310" s="1059"/>
    </row>
    <row r="311" spans="2:36">
      <c r="B311" s="1060"/>
      <c r="C311" s="1060"/>
      <c r="D311" s="1061"/>
      <c r="E311" s="1062"/>
      <c r="F311" s="1063"/>
      <c r="G311" s="1059"/>
      <c r="H311" s="1059"/>
      <c r="I311" s="1059"/>
      <c r="J311" s="1059"/>
      <c r="K311" s="1059"/>
      <c r="L311" s="1059"/>
      <c r="M311" s="1059"/>
      <c r="N311" s="1064"/>
      <c r="O311" s="1059"/>
      <c r="P311" s="1059"/>
      <c r="Q311" s="1059"/>
      <c r="R311" s="1059"/>
      <c r="S311" s="1059"/>
      <c r="T311" s="1059"/>
      <c r="U311" s="1059"/>
      <c r="V311" s="1059"/>
      <c r="W311" s="1059"/>
      <c r="X311" s="1059"/>
      <c r="Y311" s="1059"/>
      <c r="Z311" s="1059"/>
      <c r="AA311" s="1059"/>
      <c r="AB311" s="1059"/>
      <c r="AC311" s="1059"/>
      <c r="AD311" s="1059"/>
      <c r="AE311" s="1059"/>
      <c r="AF311" s="1059"/>
      <c r="AG311" s="1059"/>
      <c r="AH311" s="1059"/>
      <c r="AI311" s="1059"/>
      <c r="AJ311" s="1059"/>
    </row>
    <row r="312" spans="2:36">
      <c r="B312" s="1060"/>
      <c r="C312" s="1060"/>
      <c r="D312" s="1061"/>
      <c r="E312" s="1062"/>
      <c r="F312" s="1063"/>
      <c r="G312" s="1059"/>
      <c r="H312" s="1059"/>
      <c r="I312" s="1059"/>
      <c r="J312" s="1059"/>
      <c r="K312" s="1059"/>
      <c r="L312" s="1059"/>
      <c r="M312" s="1059"/>
      <c r="N312" s="1064"/>
      <c r="O312" s="1059"/>
      <c r="P312" s="1059"/>
      <c r="Q312" s="1059"/>
      <c r="R312" s="1059"/>
      <c r="S312" s="1059"/>
      <c r="T312" s="1059"/>
      <c r="U312" s="1059"/>
      <c r="V312" s="1059"/>
      <c r="W312" s="1059"/>
      <c r="X312" s="1059"/>
      <c r="Y312" s="1059"/>
      <c r="Z312" s="1059"/>
      <c r="AA312" s="1059"/>
      <c r="AB312" s="1059"/>
      <c r="AC312" s="1059"/>
      <c r="AD312" s="1059"/>
      <c r="AE312" s="1059"/>
      <c r="AF312" s="1059"/>
      <c r="AG312" s="1059"/>
      <c r="AH312" s="1059"/>
      <c r="AI312" s="1059"/>
      <c r="AJ312" s="1059"/>
    </row>
    <row r="313" spans="2:36">
      <c r="B313" s="1060"/>
      <c r="C313" s="1060"/>
      <c r="D313" s="1061"/>
      <c r="E313" s="1062"/>
      <c r="F313" s="1063"/>
      <c r="G313" s="1059"/>
      <c r="H313" s="1059"/>
      <c r="I313" s="1059"/>
      <c r="J313" s="1059"/>
      <c r="K313" s="1059"/>
      <c r="L313" s="1059"/>
      <c r="M313" s="1059"/>
      <c r="N313" s="1064"/>
      <c r="O313" s="1059"/>
      <c r="P313" s="1059"/>
      <c r="Q313" s="1059"/>
      <c r="R313" s="1059"/>
      <c r="S313" s="1059"/>
      <c r="T313" s="1059"/>
      <c r="U313" s="1059"/>
      <c r="V313" s="1059"/>
      <c r="W313" s="1059"/>
      <c r="X313" s="1059"/>
      <c r="Y313" s="1059"/>
      <c r="Z313" s="1059"/>
      <c r="AA313" s="1059"/>
      <c r="AB313" s="1059"/>
      <c r="AC313" s="1059"/>
      <c r="AD313" s="1059"/>
      <c r="AE313" s="1059"/>
      <c r="AF313" s="1059"/>
      <c r="AG313" s="1059"/>
      <c r="AH313" s="1059"/>
      <c r="AI313" s="1059"/>
      <c r="AJ313" s="1059"/>
    </row>
    <row r="314" spans="2:36">
      <c r="B314" s="1060"/>
      <c r="C314" s="1060"/>
      <c r="D314" s="1061"/>
      <c r="E314" s="1062"/>
      <c r="F314" s="1063"/>
      <c r="G314" s="1059"/>
      <c r="H314" s="1059"/>
      <c r="I314" s="1059"/>
      <c r="J314" s="1059"/>
      <c r="K314" s="1059"/>
      <c r="L314" s="1059"/>
      <c r="M314" s="1059"/>
      <c r="N314" s="1064"/>
      <c r="O314" s="1059"/>
      <c r="P314" s="1059"/>
      <c r="Q314" s="1059"/>
      <c r="R314" s="1059"/>
      <c r="S314" s="1059"/>
      <c r="T314" s="1059"/>
      <c r="U314" s="1059"/>
      <c r="V314" s="1059"/>
      <c r="W314" s="1059"/>
      <c r="X314" s="1059"/>
      <c r="Y314" s="1059"/>
      <c r="Z314" s="1059"/>
      <c r="AA314" s="1059"/>
      <c r="AB314" s="1059"/>
      <c r="AC314" s="1059"/>
      <c r="AD314" s="1059"/>
      <c r="AE314" s="1059"/>
      <c r="AF314" s="1059"/>
      <c r="AG314" s="1059"/>
      <c r="AH314" s="1059"/>
      <c r="AI314" s="1059"/>
      <c r="AJ314" s="1059"/>
    </row>
    <row r="315" spans="2:36">
      <c r="B315" s="1060"/>
      <c r="C315" s="1060"/>
      <c r="D315" s="1061"/>
      <c r="E315" s="1062"/>
      <c r="F315" s="1063"/>
      <c r="G315" s="1059"/>
      <c r="H315" s="1059"/>
      <c r="I315" s="1059"/>
      <c r="J315" s="1059"/>
      <c r="K315" s="1059"/>
      <c r="L315" s="1059"/>
      <c r="M315" s="1059"/>
      <c r="N315" s="1064"/>
      <c r="O315" s="1059"/>
      <c r="P315" s="1059"/>
      <c r="Q315" s="1059"/>
      <c r="R315" s="1059"/>
      <c r="S315" s="1059"/>
      <c r="T315" s="1059"/>
      <c r="U315" s="1059"/>
      <c r="V315" s="1059"/>
      <c r="W315" s="1059"/>
      <c r="X315" s="1059"/>
      <c r="Y315" s="1059"/>
      <c r="Z315" s="1059"/>
      <c r="AA315" s="1059"/>
      <c r="AB315" s="1059"/>
      <c r="AC315" s="1059"/>
      <c r="AD315" s="1059"/>
      <c r="AE315" s="1059"/>
      <c r="AF315" s="1059"/>
      <c r="AG315" s="1059"/>
      <c r="AH315" s="1059"/>
      <c r="AI315" s="1059"/>
      <c r="AJ315" s="1059"/>
    </row>
    <row r="316" spans="2:36">
      <c r="B316" s="1060"/>
      <c r="C316" s="1060"/>
      <c r="D316" s="1061"/>
      <c r="E316" s="1062"/>
      <c r="F316" s="1063"/>
      <c r="G316" s="1059"/>
      <c r="H316" s="1059"/>
      <c r="I316" s="1059"/>
      <c r="J316" s="1059"/>
      <c r="K316" s="1059"/>
      <c r="L316" s="1059"/>
      <c r="M316" s="1059"/>
      <c r="N316" s="1064"/>
      <c r="O316" s="1059"/>
      <c r="P316" s="1059"/>
      <c r="Q316" s="1059"/>
      <c r="R316" s="1059"/>
      <c r="S316" s="1059"/>
      <c r="T316" s="1059"/>
      <c r="U316" s="1059"/>
      <c r="V316" s="1059"/>
      <c r="W316" s="1059"/>
      <c r="X316" s="1059"/>
      <c r="Y316" s="1059"/>
      <c r="Z316" s="1059"/>
      <c r="AA316" s="1059"/>
      <c r="AB316" s="1059"/>
      <c r="AC316" s="1059"/>
      <c r="AD316" s="1059"/>
      <c r="AE316" s="1059"/>
      <c r="AF316" s="1059"/>
      <c r="AG316" s="1059"/>
      <c r="AH316" s="1059"/>
      <c r="AI316" s="1059"/>
      <c r="AJ316" s="1059"/>
    </row>
    <row r="317" spans="2:36">
      <c r="B317" s="1060"/>
      <c r="C317" s="1060"/>
      <c r="D317" s="1061"/>
      <c r="E317" s="1062"/>
      <c r="F317" s="1063"/>
      <c r="G317" s="1059"/>
      <c r="H317" s="1059"/>
      <c r="I317" s="1059"/>
      <c r="J317" s="1059"/>
      <c r="K317" s="1059"/>
      <c r="L317" s="1059"/>
      <c r="M317" s="1059"/>
      <c r="N317" s="1064"/>
      <c r="O317" s="1059"/>
      <c r="P317" s="1059"/>
      <c r="Q317" s="1059"/>
      <c r="R317" s="1059"/>
      <c r="S317" s="1059"/>
      <c r="T317" s="1059"/>
      <c r="U317" s="1059"/>
      <c r="V317" s="1059"/>
      <c r="W317" s="1059"/>
      <c r="X317" s="1059"/>
      <c r="Y317" s="1059"/>
      <c r="Z317" s="1059"/>
      <c r="AA317" s="1059"/>
      <c r="AB317" s="1059"/>
      <c r="AC317" s="1059"/>
      <c r="AD317" s="1059"/>
      <c r="AE317" s="1059"/>
      <c r="AF317" s="1059"/>
      <c r="AG317" s="1059"/>
      <c r="AH317" s="1059"/>
      <c r="AI317" s="1059"/>
      <c r="AJ317" s="1059"/>
    </row>
    <row r="318" spans="2:36">
      <c r="B318" s="1060"/>
      <c r="C318" s="1060"/>
      <c r="D318" s="1061"/>
      <c r="E318" s="1062"/>
      <c r="F318" s="1063"/>
      <c r="G318" s="1059"/>
      <c r="H318" s="1059"/>
      <c r="I318" s="1059"/>
      <c r="J318" s="1059"/>
      <c r="K318" s="1059"/>
      <c r="L318" s="1059"/>
      <c r="M318" s="1059"/>
      <c r="N318" s="1064"/>
      <c r="O318" s="1059"/>
      <c r="P318" s="1059"/>
      <c r="Q318" s="1059"/>
      <c r="R318" s="1059"/>
      <c r="S318" s="1059"/>
      <c r="T318" s="1059"/>
      <c r="U318" s="1059"/>
      <c r="V318" s="1059"/>
      <c r="W318" s="1059"/>
      <c r="X318" s="1059"/>
      <c r="Y318" s="1059"/>
      <c r="Z318" s="1059"/>
      <c r="AA318" s="1059"/>
      <c r="AB318" s="1059"/>
      <c r="AC318" s="1059"/>
      <c r="AD318" s="1059"/>
      <c r="AE318" s="1059"/>
      <c r="AF318" s="1059"/>
      <c r="AG318" s="1059"/>
      <c r="AH318" s="1059"/>
      <c r="AI318" s="1059"/>
      <c r="AJ318" s="1059"/>
    </row>
    <row r="319" spans="2:36">
      <c r="B319" s="1060"/>
      <c r="C319" s="1060"/>
      <c r="D319" s="1061"/>
      <c r="E319" s="1062"/>
      <c r="F319" s="1063"/>
      <c r="G319" s="1059"/>
      <c r="H319" s="1059"/>
      <c r="I319" s="1059"/>
      <c r="J319" s="1059"/>
      <c r="K319" s="1059"/>
      <c r="L319" s="1059"/>
      <c r="M319" s="1059"/>
      <c r="N319" s="1064"/>
      <c r="O319" s="1059"/>
      <c r="P319" s="1059"/>
      <c r="Q319" s="1059"/>
      <c r="R319" s="1059"/>
      <c r="S319" s="1059"/>
      <c r="T319" s="1059"/>
      <c r="U319" s="1059"/>
      <c r="V319" s="1059"/>
      <c r="W319" s="1059"/>
      <c r="X319" s="1059"/>
      <c r="Y319" s="1059"/>
      <c r="Z319" s="1059"/>
      <c r="AA319" s="1059"/>
      <c r="AB319" s="1059"/>
      <c r="AC319" s="1059"/>
      <c r="AD319" s="1059"/>
      <c r="AE319" s="1059"/>
      <c r="AF319" s="1059"/>
      <c r="AG319" s="1059"/>
      <c r="AH319" s="1059"/>
      <c r="AI319" s="1059"/>
      <c r="AJ319" s="1059"/>
    </row>
    <row r="320" spans="2:36">
      <c r="B320" s="1060"/>
      <c r="C320" s="1060"/>
      <c r="D320" s="1061"/>
      <c r="E320" s="1062"/>
      <c r="F320" s="1063"/>
      <c r="G320" s="1059"/>
      <c r="H320" s="1059"/>
      <c r="I320" s="1059"/>
      <c r="J320" s="1059"/>
      <c r="K320" s="1059"/>
      <c r="L320" s="1059"/>
      <c r="M320" s="1059"/>
      <c r="N320" s="1064"/>
      <c r="O320" s="1059"/>
      <c r="P320" s="1059"/>
      <c r="Q320" s="1059"/>
      <c r="R320" s="1059"/>
      <c r="S320" s="1059"/>
      <c r="T320" s="1059"/>
      <c r="U320" s="1059"/>
      <c r="V320" s="1059"/>
      <c r="W320" s="1059"/>
      <c r="X320" s="1059"/>
      <c r="Y320" s="1059"/>
      <c r="Z320" s="1059"/>
      <c r="AA320" s="1059"/>
      <c r="AB320" s="1059"/>
      <c r="AC320" s="1059"/>
      <c r="AD320" s="1059"/>
      <c r="AE320" s="1059"/>
      <c r="AF320" s="1059"/>
      <c r="AG320" s="1059"/>
      <c r="AH320" s="1059"/>
      <c r="AI320" s="1059"/>
      <c r="AJ320" s="1059"/>
    </row>
    <row r="321" spans="2:36">
      <c r="B321" s="1060"/>
      <c r="C321" s="1060"/>
      <c r="D321" s="1061"/>
      <c r="E321" s="1062"/>
      <c r="F321" s="1063"/>
      <c r="G321" s="1059"/>
      <c r="H321" s="1059"/>
      <c r="I321" s="1059"/>
      <c r="J321" s="1059"/>
      <c r="K321" s="1059"/>
      <c r="L321" s="1059"/>
      <c r="M321" s="1059"/>
      <c r="N321" s="1064"/>
      <c r="O321" s="1059"/>
      <c r="P321" s="1059"/>
      <c r="Q321" s="1059"/>
      <c r="R321" s="1059"/>
      <c r="S321" s="1059"/>
      <c r="T321" s="1059"/>
      <c r="U321" s="1059"/>
      <c r="V321" s="1059"/>
      <c r="W321" s="1059"/>
      <c r="X321" s="1059"/>
      <c r="Y321" s="1059"/>
      <c r="Z321" s="1059"/>
      <c r="AA321" s="1059"/>
      <c r="AB321" s="1059"/>
      <c r="AC321" s="1059"/>
      <c r="AD321" s="1059"/>
      <c r="AE321" s="1059"/>
      <c r="AF321" s="1059"/>
      <c r="AG321" s="1059"/>
      <c r="AH321" s="1059"/>
      <c r="AI321" s="1059"/>
      <c r="AJ321" s="1059"/>
    </row>
    <row r="322" spans="2:36">
      <c r="B322" s="1060"/>
      <c r="C322" s="1060"/>
      <c r="D322" s="1061"/>
      <c r="E322" s="1062"/>
      <c r="F322" s="1063"/>
      <c r="G322" s="1059"/>
      <c r="H322" s="1059"/>
      <c r="I322" s="1059"/>
      <c r="J322" s="1059"/>
      <c r="K322" s="1059"/>
      <c r="L322" s="1059"/>
      <c r="M322" s="1059"/>
      <c r="N322" s="1064"/>
      <c r="O322" s="1059"/>
      <c r="P322" s="1059"/>
      <c r="Q322" s="1059"/>
      <c r="R322" s="1059"/>
      <c r="S322" s="1059"/>
      <c r="T322" s="1059"/>
      <c r="U322" s="1059"/>
      <c r="V322" s="1059"/>
      <c r="W322" s="1059"/>
      <c r="X322" s="1059"/>
      <c r="Y322" s="1059"/>
      <c r="Z322" s="1059"/>
      <c r="AA322" s="1059"/>
      <c r="AB322" s="1059"/>
      <c r="AC322" s="1059"/>
      <c r="AD322" s="1059"/>
      <c r="AE322" s="1059"/>
      <c r="AF322" s="1059"/>
      <c r="AG322" s="1059"/>
      <c r="AH322" s="1059"/>
      <c r="AI322" s="1059"/>
      <c r="AJ322" s="1059"/>
    </row>
    <row r="323" spans="2:36">
      <c r="B323" s="1060"/>
      <c r="C323" s="1060"/>
      <c r="D323" s="1061"/>
      <c r="E323" s="1062"/>
      <c r="F323" s="1063"/>
      <c r="G323" s="1059"/>
      <c r="H323" s="1059"/>
      <c r="I323" s="1059"/>
      <c r="J323" s="1059"/>
      <c r="K323" s="1059"/>
      <c r="L323" s="1059"/>
      <c r="M323" s="1059"/>
      <c r="N323" s="1064"/>
      <c r="O323" s="1059"/>
      <c r="P323" s="1059"/>
      <c r="Q323" s="1059"/>
      <c r="R323" s="1059"/>
      <c r="S323" s="1059"/>
      <c r="T323" s="1059"/>
      <c r="U323" s="1059"/>
      <c r="V323" s="1059"/>
      <c r="W323" s="1059"/>
      <c r="X323" s="1059"/>
      <c r="Y323" s="1059"/>
      <c r="Z323" s="1059"/>
      <c r="AA323" s="1059"/>
      <c r="AB323" s="1059"/>
      <c r="AC323" s="1059"/>
      <c r="AD323" s="1059"/>
      <c r="AE323" s="1059"/>
      <c r="AF323" s="1059"/>
      <c r="AG323" s="1059"/>
      <c r="AH323" s="1059"/>
      <c r="AI323" s="1059"/>
      <c r="AJ323" s="1059"/>
    </row>
    <row r="324" spans="2:36">
      <c r="B324" s="1060"/>
      <c r="C324" s="1060"/>
      <c r="D324" s="1061"/>
      <c r="E324" s="1062"/>
      <c r="F324" s="1063"/>
      <c r="G324" s="1059"/>
      <c r="H324" s="1059"/>
      <c r="I324" s="1059"/>
      <c r="J324" s="1059"/>
      <c r="K324" s="1059"/>
      <c r="L324" s="1059"/>
      <c r="M324" s="1059"/>
      <c r="N324" s="1064"/>
      <c r="O324" s="1059"/>
      <c r="P324" s="1059"/>
      <c r="Q324" s="1059"/>
      <c r="R324" s="1059"/>
      <c r="S324" s="1059"/>
      <c r="T324" s="1059"/>
      <c r="U324" s="1059"/>
      <c r="V324" s="1059"/>
      <c r="W324" s="1059"/>
      <c r="X324" s="1059"/>
      <c r="Y324" s="1059"/>
      <c r="Z324" s="1059"/>
      <c r="AA324" s="1059"/>
      <c r="AB324" s="1059"/>
      <c r="AC324" s="1059"/>
      <c r="AD324" s="1059"/>
      <c r="AE324" s="1059"/>
      <c r="AF324" s="1059"/>
      <c r="AG324" s="1059"/>
      <c r="AH324" s="1059"/>
      <c r="AI324" s="1059"/>
      <c r="AJ324" s="1059"/>
    </row>
    <row r="325" spans="2:36">
      <c r="B325" s="1060"/>
      <c r="C325" s="1060"/>
      <c r="D325" s="1061"/>
      <c r="E325" s="1062"/>
      <c r="F325" s="1063"/>
      <c r="G325" s="1059"/>
      <c r="H325" s="1059"/>
      <c r="I325" s="1059"/>
      <c r="J325" s="1059"/>
      <c r="K325" s="1059"/>
      <c r="L325" s="1059"/>
      <c r="M325" s="1059"/>
      <c r="N325" s="1064"/>
      <c r="O325" s="1059"/>
      <c r="P325" s="1059"/>
      <c r="Q325" s="1059"/>
      <c r="R325" s="1059"/>
      <c r="S325" s="1059"/>
      <c r="T325" s="1059"/>
      <c r="U325" s="1059"/>
      <c r="V325" s="1059"/>
      <c r="W325" s="1059"/>
      <c r="X325" s="1059"/>
      <c r="Y325" s="1059"/>
      <c r="Z325" s="1059"/>
      <c r="AA325" s="1059"/>
      <c r="AB325" s="1059"/>
      <c r="AC325" s="1059"/>
      <c r="AD325" s="1059"/>
      <c r="AE325" s="1059"/>
      <c r="AF325" s="1059"/>
      <c r="AG325" s="1059"/>
      <c r="AH325" s="1059"/>
      <c r="AI325" s="1059"/>
      <c r="AJ325" s="1059"/>
    </row>
    <row r="326" spans="2:36">
      <c r="B326" s="1060"/>
      <c r="C326" s="1060"/>
      <c r="D326" s="1061"/>
      <c r="E326" s="1062"/>
      <c r="F326" s="1063"/>
      <c r="G326" s="1059"/>
      <c r="H326" s="1059"/>
      <c r="I326" s="1059"/>
      <c r="J326" s="1059"/>
      <c r="K326" s="1059"/>
      <c r="L326" s="1059"/>
      <c r="M326" s="1059"/>
      <c r="N326" s="1064"/>
      <c r="O326" s="1059"/>
      <c r="P326" s="1059"/>
      <c r="Q326" s="1059"/>
      <c r="R326" s="1059"/>
      <c r="S326" s="1059"/>
      <c r="T326" s="1059"/>
      <c r="U326" s="1059"/>
      <c r="V326" s="1059"/>
      <c r="W326" s="1059"/>
      <c r="X326" s="1059"/>
      <c r="Y326" s="1059"/>
      <c r="Z326" s="1059"/>
      <c r="AA326" s="1059"/>
      <c r="AB326" s="1059"/>
      <c r="AC326" s="1059"/>
      <c r="AD326" s="1059"/>
      <c r="AE326" s="1059"/>
      <c r="AF326" s="1059"/>
      <c r="AG326" s="1059"/>
      <c r="AH326" s="1059"/>
      <c r="AI326" s="1059"/>
      <c r="AJ326" s="1059"/>
    </row>
    <row r="327" spans="2:36">
      <c r="B327" s="1060"/>
      <c r="C327" s="1060"/>
      <c r="D327" s="1061"/>
      <c r="E327" s="1062"/>
      <c r="F327" s="1063"/>
      <c r="G327" s="1059"/>
      <c r="H327" s="1059"/>
      <c r="I327" s="1059"/>
      <c r="J327" s="1059"/>
      <c r="K327" s="1059"/>
      <c r="L327" s="1059"/>
      <c r="M327" s="1059"/>
      <c r="N327" s="1064"/>
      <c r="O327" s="1059"/>
      <c r="P327" s="1059"/>
      <c r="Q327" s="1059"/>
      <c r="R327" s="1059"/>
      <c r="S327" s="1059"/>
      <c r="T327" s="1059"/>
      <c r="U327" s="1059"/>
      <c r="V327" s="1059"/>
      <c r="W327" s="1059"/>
      <c r="X327" s="1059"/>
      <c r="Y327" s="1059"/>
      <c r="Z327" s="1059"/>
      <c r="AA327" s="1059"/>
      <c r="AB327" s="1059"/>
      <c r="AC327" s="1059"/>
      <c r="AD327" s="1059"/>
      <c r="AE327" s="1059"/>
      <c r="AF327" s="1059"/>
      <c r="AG327" s="1059"/>
      <c r="AH327" s="1059"/>
      <c r="AI327" s="1059"/>
      <c r="AJ327" s="1059"/>
    </row>
    <row r="328" spans="2:36">
      <c r="B328" s="1060"/>
      <c r="C328" s="1060"/>
      <c r="D328" s="1061"/>
      <c r="E328" s="1062"/>
      <c r="F328" s="1063"/>
      <c r="G328" s="1059"/>
      <c r="H328" s="1059"/>
      <c r="I328" s="1059"/>
      <c r="J328" s="1059"/>
      <c r="K328" s="1059"/>
      <c r="L328" s="1059"/>
      <c r="M328" s="1059"/>
      <c r="N328" s="1064"/>
      <c r="O328" s="1059"/>
      <c r="P328" s="1059"/>
      <c r="Q328" s="1059"/>
      <c r="R328" s="1059"/>
      <c r="S328" s="1059"/>
      <c r="T328" s="1059"/>
      <c r="U328" s="1059"/>
      <c r="V328" s="1059"/>
      <c r="W328" s="1059"/>
      <c r="X328" s="1059"/>
      <c r="Y328" s="1059"/>
      <c r="Z328" s="1059"/>
      <c r="AA328" s="1059"/>
      <c r="AB328" s="1059"/>
      <c r="AC328" s="1059"/>
      <c r="AD328" s="1059"/>
      <c r="AE328" s="1059"/>
      <c r="AF328" s="1059"/>
      <c r="AG328" s="1059"/>
      <c r="AH328" s="1059"/>
      <c r="AI328" s="1059"/>
      <c r="AJ328" s="1059"/>
    </row>
    <row r="329" spans="2:36">
      <c r="B329" s="1060"/>
      <c r="C329" s="1060"/>
      <c r="D329" s="1061"/>
      <c r="E329" s="1062"/>
      <c r="F329" s="1063"/>
      <c r="G329" s="1059"/>
      <c r="H329" s="1059"/>
      <c r="I329" s="1059"/>
      <c r="J329" s="1059"/>
      <c r="K329" s="1059"/>
      <c r="L329" s="1059"/>
      <c r="M329" s="1059"/>
      <c r="N329" s="1064"/>
      <c r="O329" s="1059"/>
      <c r="P329" s="1059"/>
      <c r="Q329" s="1059"/>
      <c r="R329" s="1059"/>
      <c r="S329" s="1059"/>
      <c r="T329" s="1059"/>
      <c r="U329" s="1059"/>
      <c r="V329" s="1059"/>
      <c r="W329" s="1059"/>
      <c r="X329" s="1059"/>
      <c r="Y329" s="1059"/>
      <c r="Z329" s="1059"/>
      <c r="AA329" s="1059"/>
      <c r="AB329" s="1059"/>
      <c r="AC329" s="1059"/>
      <c r="AD329" s="1059"/>
      <c r="AE329" s="1059"/>
      <c r="AF329" s="1059"/>
      <c r="AG329" s="1059"/>
      <c r="AH329" s="1059"/>
      <c r="AI329" s="1059"/>
      <c r="AJ329" s="1059"/>
    </row>
    <row r="330" spans="2:36">
      <c r="B330" s="1060"/>
      <c r="C330" s="1060"/>
      <c r="D330" s="1061"/>
      <c r="E330" s="1062"/>
      <c r="F330" s="1063"/>
      <c r="G330" s="1059"/>
      <c r="H330" s="1059"/>
      <c r="I330" s="1059"/>
      <c r="J330" s="1059"/>
      <c r="K330" s="1059"/>
      <c r="L330" s="1059"/>
      <c r="M330" s="1059"/>
      <c r="N330" s="1064"/>
      <c r="O330" s="1059"/>
      <c r="P330" s="1059"/>
      <c r="Q330" s="1059"/>
      <c r="R330" s="1059"/>
      <c r="S330" s="1059"/>
      <c r="T330" s="1059"/>
      <c r="U330" s="1059"/>
      <c r="V330" s="1059"/>
      <c r="W330" s="1059"/>
      <c r="X330" s="1059"/>
      <c r="Y330" s="1059"/>
      <c r="Z330" s="1059"/>
      <c r="AA330" s="1059"/>
      <c r="AB330" s="1059"/>
      <c r="AC330" s="1059"/>
      <c r="AD330" s="1059"/>
      <c r="AE330" s="1059"/>
      <c r="AF330" s="1059"/>
      <c r="AG330" s="1059"/>
      <c r="AH330" s="1059"/>
      <c r="AI330" s="1059"/>
      <c r="AJ330" s="1059"/>
    </row>
    <row r="331" spans="2:36">
      <c r="B331" s="1060"/>
      <c r="C331" s="1060"/>
      <c r="D331" s="1061"/>
      <c r="E331" s="1062"/>
      <c r="F331" s="1063"/>
      <c r="G331" s="1059"/>
      <c r="H331" s="1059"/>
      <c r="I331" s="1059"/>
      <c r="J331" s="1059"/>
      <c r="K331" s="1059"/>
      <c r="L331" s="1059"/>
      <c r="M331" s="1059"/>
      <c r="N331" s="1064"/>
      <c r="O331" s="1059"/>
      <c r="P331" s="1059"/>
      <c r="Q331" s="1059"/>
      <c r="R331" s="1059"/>
      <c r="S331" s="1059"/>
      <c r="T331" s="1059"/>
      <c r="U331" s="1059"/>
      <c r="V331" s="1059"/>
      <c r="W331" s="1059"/>
      <c r="X331" s="1059"/>
      <c r="Y331" s="1059"/>
      <c r="Z331" s="1059"/>
      <c r="AA331" s="1059"/>
      <c r="AB331" s="1059"/>
      <c r="AC331" s="1059"/>
      <c r="AD331" s="1059"/>
      <c r="AE331" s="1059"/>
      <c r="AF331" s="1059"/>
      <c r="AG331" s="1059"/>
      <c r="AH331" s="1059"/>
      <c r="AI331" s="1059"/>
      <c r="AJ331" s="1059"/>
    </row>
    <row r="332" spans="2:36">
      <c r="B332" s="1060"/>
      <c r="C332" s="1060"/>
      <c r="D332" s="1061"/>
      <c r="E332" s="1062"/>
      <c r="F332" s="1063"/>
      <c r="G332" s="1059"/>
      <c r="H332" s="1059"/>
      <c r="I332" s="1059"/>
      <c r="J332" s="1059"/>
      <c r="K332" s="1059"/>
      <c r="L332" s="1059"/>
      <c r="M332" s="1059"/>
      <c r="N332" s="1064"/>
      <c r="O332" s="1059"/>
      <c r="P332" s="1059"/>
      <c r="Q332" s="1059"/>
      <c r="R332" s="1059"/>
      <c r="S332" s="1059"/>
      <c r="T332" s="1059"/>
      <c r="U332" s="1059"/>
      <c r="V332" s="1059"/>
      <c r="W332" s="1059"/>
      <c r="X332" s="1059"/>
      <c r="Y332" s="1059"/>
      <c r="Z332" s="1059"/>
      <c r="AA332" s="1059"/>
      <c r="AB332" s="1059"/>
      <c r="AC332" s="1059"/>
      <c r="AD332" s="1059"/>
      <c r="AE332" s="1059"/>
      <c r="AF332" s="1059"/>
      <c r="AG332" s="1059"/>
      <c r="AH332" s="1059"/>
      <c r="AI332" s="1059"/>
      <c r="AJ332" s="1059"/>
    </row>
    <row r="333" spans="2:36">
      <c r="B333" s="1060"/>
      <c r="C333" s="1060"/>
      <c r="D333" s="1061"/>
      <c r="E333" s="1062"/>
      <c r="F333" s="1063"/>
      <c r="G333" s="1059"/>
      <c r="H333" s="1059"/>
      <c r="I333" s="1059"/>
      <c r="J333" s="1059"/>
      <c r="K333" s="1059"/>
      <c r="L333" s="1059"/>
      <c r="M333" s="1059"/>
      <c r="N333" s="1064"/>
      <c r="O333" s="1059"/>
      <c r="P333" s="1059"/>
      <c r="Q333" s="1059"/>
      <c r="R333" s="1059"/>
      <c r="S333" s="1059"/>
      <c r="T333" s="1059"/>
      <c r="U333" s="1059"/>
      <c r="V333" s="1059"/>
      <c r="W333" s="1059"/>
      <c r="X333" s="1059"/>
      <c r="Y333" s="1059"/>
      <c r="Z333" s="1059"/>
      <c r="AA333" s="1059"/>
      <c r="AB333" s="1059"/>
      <c r="AC333" s="1059"/>
      <c r="AD333" s="1059"/>
      <c r="AE333" s="1059"/>
      <c r="AF333" s="1059"/>
      <c r="AG333" s="1059"/>
      <c r="AH333" s="1059"/>
      <c r="AI333" s="1059"/>
      <c r="AJ333" s="1059"/>
    </row>
    <row r="334" spans="2:36">
      <c r="B334" s="1060"/>
      <c r="C334" s="1060"/>
      <c r="D334" s="1061"/>
      <c r="E334" s="1062"/>
      <c r="F334" s="1063"/>
      <c r="G334" s="1059"/>
      <c r="H334" s="1059"/>
      <c r="I334" s="1059"/>
      <c r="J334" s="1059"/>
      <c r="K334" s="1059"/>
      <c r="L334" s="1059"/>
      <c r="M334" s="1059"/>
      <c r="N334" s="1064"/>
      <c r="O334" s="1059"/>
      <c r="P334" s="1059"/>
      <c r="Q334" s="1059"/>
      <c r="R334" s="1059"/>
      <c r="S334" s="1059"/>
      <c r="T334" s="1059"/>
      <c r="U334" s="1059"/>
      <c r="V334" s="1059"/>
      <c r="W334" s="1059"/>
      <c r="X334" s="1059"/>
      <c r="Y334" s="1059"/>
      <c r="Z334" s="1059"/>
      <c r="AA334" s="1059"/>
      <c r="AB334" s="1059"/>
      <c r="AC334" s="1059"/>
      <c r="AD334" s="1059"/>
      <c r="AE334" s="1059"/>
      <c r="AF334" s="1059"/>
      <c r="AG334" s="1059"/>
      <c r="AH334" s="1059"/>
      <c r="AI334" s="1059"/>
      <c r="AJ334" s="1059"/>
    </row>
    <row r="335" spans="2:36">
      <c r="B335" s="1060"/>
      <c r="C335" s="1060"/>
      <c r="D335" s="1061"/>
      <c r="E335" s="1062"/>
      <c r="F335" s="1063"/>
      <c r="G335" s="1059"/>
      <c r="H335" s="1059"/>
      <c r="I335" s="1059"/>
      <c r="J335" s="1059"/>
      <c r="K335" s="1059"/>
      <c r="L335" s="1059"/>
      <c r="M335" s="1059"/>
      <c r="N335" s="1064"/>
      <c r="O335" s="1059"/>
      <c r="P335" s="1059"/>
      <c r="Q335" s="1059"/>
      <c r="R335" s="1059"/>
      <c r="S335" s="1059"/>
      <c r="T335" s="1059"/>
      <c r="U335" s="1059"/>
      <c r="V335" s="1059"/>
      <c r="W335" s="1059"/>
      <c r="X335" s="1059"/>
      <c r="Y335" s="1059"/>
      <c r="Z335" s="1059"/>
      <c r="AA335" s="1059"/>
      <c r="AB335" s="1059"/>
      <c r="AC335" s="1059"/>
      <c r="AD335" s="1059"/>
      <c r="AE335" s="1059"/>
      <c r="AF335" s="1059"/>
      <c r="AG335" s="1059"/>
      <c r="AH335" s="1059"/>
      <c r="AI335" s="1059"/>
      <c r="AJ335" s="1059"/>
    </row>
    <row r="336" spans="2:36">
      <c r="B336" s="1060"/>
      <c r="C336" s="1060"/>
      <c r="D336" s="1061"/>
      <c r="E336" s="1062"/>
      <c r="F336" s="1063"/>
      <c r="G336" s="1059"/>
      <c r="H336" s="1059"/>
      <c r="I336" s="1059"/>
      <c r="J336" s="1059"/>
      <c r="K336" s="1059"/>
      <c r="L336" s="1059"/>
      <c r="M336" s="1059"/>
      <c r="N336" s="1064"/>
      <c r="O336" s="1059"/>
      <c r="P336" s="1059"/>
      <c r="Q336" s="1059"/>
      <c r="R336" s="1059"/>
      <c r="S336" s="1059"/>
      <c r="T336" s="1059"/>
      <c r="U336" s="1059"/>
      <c r="V336" s="1059"/>
      <c r="W336" s="1059"/>
      <c r="X336" s="1059"/>
      <c r="Y336" s="1059"/>
      <c r="Z336" s="1059"/>
      <c r="AA336" s="1059"/>
      <c r="AB336" s="1059"/>
      <c r="AC336" s="1059"/>
      <c r="AD336" s="1059"/>
      <c r="AE336" s="1059"/>
      <c r="AF336" s="1059"/>
      <c r="AG336" s="1059"/>
      <c r="AH336" s="1059"/>
      <c r="AI336" s="1059"/>
      <c r="AJ336" s="1059"/>
    </row>
    <row r="337" spans="2:36">
      <c r="B337" s="1060"/>
      <c r="C337" s="1060"/>
      <c r="D337" s="1061"/>
      <c r="E337" s="1062"/>
      <c r="F337" s="1063"/>
      <c r="G337" s="1059"/>
      <c r="H337" s="1059"/>
      <c r="I337" s="1059"/>
      <c r="J337" s="1059"/>
      <c r="K337" s="1059"/>
      <c r="L337" s="1059"/>
      <c r="M337" s="1059"/>
      <c r="N337" s="1064"/>
      <c r="O337" s="1059"/>
      <c r="P337" s="1059"/>
      <c r="Q337" s="1059"/>
      <c r="R337" s="1059"/>
      <c r="S337" s="1059"/>
      <c r="T337" s="1059"/>
      <c r="U337" s="1059"/>
      <c r="V337" s="1059"/>
      <c r="W337" s="1059"/>
      <c r="X337" s="1059"/>
      <c r="Y337" s="1059"/>
      <c r="Z337" s="1059"/>
      <c r="AA337" s="1059"/>
      <c r="AB337" s="1059"/>
      <c r="AC337" s="1059"/>
      <c r="AD337" s="1059"/>
      <c r="AE337" s="1059"/>
      <c r="AF337" s="1059"/>
      <c r="AG337" s="1059"/>
      <c r="AH337" s="1059"/>
      <c r="AI337" s="1059"/>
      <c r="AJ337" s="1059"/>
    </row>
    <row r="338" spans="2:36">
      <c r="B338" s="1060"/>
      <c r="C338" s="1060"/>
      <c r="D338" s="1061"/>
      <c r="E338" s="1062"/>
      <c r="F338" s="1063"/>
      <c r="G338" s="1059"/>
      <c r="H338" s="1059"/>
      <c r="I338" s="1059"/>
      <c r="J338" s="1059"/>
      <c r="K338" s="1059"/>
      <c r="L338" s="1059"/>
      <c r="M338" s="1059"/>
      <c r="N338" s="1064"/>
      <c r="O338" s="1059"/>
      <c r="P338" s="1059"/>
      <c r="Q338" s="1059"/>
      <c r="R338" s="1059"/>
      <c r="S338" s="1059"/>
      <c r="T338" s="1059"/>
      <c r="U338" s="1059"/>
      <c r="V338" s="1059"/>
      <c r="W338" s="1059"/>
      <c r="X338" s="1059"/>
      <c r="Y338" s="1059"/>
      <c r="Z338" s="1059"/>
      <c r="AA338" s="1059"/>
      <c r="AB338" s="1059"/>
      <c r="AC338" s="1059"/>
      <c r="AD338" s="1059"/>
      <c r="AE338" s="1059"/>
      <c r="AF338" s="1059"/>
      <c r="AG338" s="1059"/>
      <c r="AH338" s="1059"/>
      <c r="AI338" s="1059"/>
      <c r="AJ338" s="1059"/>
    </row>
    <row r="339" spans="2:36">
      <c r="B339" s="1060"/>
      <c r="C339" s="1060"/>
      <c r="D339" s="1061"/>
      <c r="E339" s="1062"/>
      <c r="F339" s="1063"/>
      <c r="G339" s="1059"/>
      <c r="H339" s="1059"/>
      <c r="I339" s="1059"/>
      <c r="J339" s="1059"/>
      <c r="K339" s="1059"/>
      <c r="L339" s="1059"/>
      <c r="M339" s="1059"/>
      <c r="N339" s="1064"/>
      <c r="O339" s="1059"/>
      <c r="P339" s="1059"/>
      <c r="Q339" s="1059"/>
      <c r="R339" s="1059"/>
      <c r="S339" s="1059"/>
      <c r="T339" s="1059"/>
      <c r="U339" s="1059"/>
      <c r="V339" s="1059"/>
      <c r="W339" s="1059"/>
      <c r="X339" s="1059"/>
      <c r="Y339" s="1059"/>
      <c r="Z339" s="1059"/>
      <c r="AA339" s="1059"/>
      <c r="AB339" s="1059"/>
      <c r="AC339" s="1059"/>
      <c r="AD339" s="1059"/>
      <c r="AE339" s="1059"/>
      <c r="AF339" s="1059"/>
      <c r="AG339" s="1059"/>
      <c r="AH339" s="1059"/>
      <c r="AI339" s="1059"/>
      <c r="AJ339" s="1059"/>
    </row>
    <row r="340" spans="2:36">
      <c r="B340" s="1060"/>
      <c r="C340" s="1060"/>
      <c r="D340" s="1061"/>
      <c r="E340" s="1062"/>
      <c r="F340" s="1063"/>
      <c r="G340" s="1059"/>
      <c r="H340" s="1059"/>
      <c r="I340" s="1059"/>
      <c r="J340" s="1059"/>
      <c r="K340" s="1059"/>
      <c r="L340" s="1059"/>
      <c r="M340" s="1059"/>
      <c r="N340" s="1064"/>
      <c r="O340" s="1059"/>
      <c r="P340" s="1059"/>
      <c r="Q340" s="1059"/>
      <c r="R340" s="1059"/>
      <c r="S340" s="1059"/>
      <c r="T340" s="1059"/>
      <c r="U340" s="1059"/>
      <c r="V340" s="1059"/>
      <c r="W340" s="1059"/>
      <c r="X340" s="1059"/>
      <c r="Y340" s="1059"/>
      <c r="Z340" s="1059"/>
      <c r="AA340" s="1059"/>
      <c r="AB340" s="1059"/>
      <c r="AC340" s="1059"/>
      <c r="AD340" s="1059"/>
      <c r="AE340" s="1059"/>
      <c r="AF340" s="1059"/>
      <c r="AG340" s="1059"/>
      <c r="AH340" s="1059"/>
      <c r="AI340" s="1059"/>
      <c r="AJ340" s="1059"/>
    </row>
    <row r="341" spans="2:36">
      <c r="B341" s="1060"/>
      <c r="C341" s="1060"/>
      <c r="D341" s="1061"/>
      <c r="E341" s="1062"/>
      <c r="F341" s="1063"/>
      <c r="G341" s="1059"/>
      <c r="H341" s="1059"/>
      <c r="I341" s="1059"/>
      <c r="J341" s="1059"/>
      <c r="K341" s="1059"/>
      <c r="L341" s="1059"/>
      <c r="M341" s="1059"/>
      <c r="N341" s="1064"/>
      <c r="O341" s="1059"/>
      <c r="P341" s="1059"/>
      <c r="Q341" s="1059"/>
      <c r="R341" s="1059"/>
      <c r="S341" s="1059"/>
      <c r="T341" s="1059"/>
      <c r="U341" s="1059"/>
      <c r="V341" s="1059"/>
      <c r="W341" s="1059"/>
      <c r="X341" s="1059"/>
      <c r="Y341" s="1059"/>
      <c r="Z341" s="1059"/>
      <c r="AA341" s="1059"/>
      <c r="AB341" s="1059"/>
      <c r="AC341" s="1059"/>
      <c r="AD341" s="1059"/>
      <c r="AE341" s="1059"/>
      <c r="AF341" s="1059"/>
      <c r="AG341" s="1059"/>
      <c r="AH341" s="1059"/>
      <c r="AI341" s="1059"/>
      <c r="AJ341" s="1059"/>
    </row>
    <row r="342" spans="2:36">
      <c r="B342" s="1060"/>
      <c r="C342" s="1060"/>
      <c r="D342" s="1061"/>
      <c r="E342" s="1062"/>
      <c r="F342" s="1063"/>
      <c r="G342" s="1059"/>
      <c r="H342" s="1059"/>
      <c r="I342" s="1059"/>
      <c r="J342" s="1059"/>
      <c r="K342" s="1059"/>
      <c r="L342" s="1059"/>
      <c r="M342" s="1059"/>
      <c r="N342" s="1064"/>
      <c r="O342" s="1059"/>
      <c r="P342" s="1059"/>
      <c r="Q342" s="1059"/>
      <c r="R342" s="1059"/>
      <c r="S342" s="1059"/>
      <c r="T342" s="1059"/>
      <c r="U342" s="1059"/>
      <c r="V342" s="1059"/>
      <c r="W342" s="1059"/>
      <c r="X342" s="1059"/>
      <c r="Y342" s="1059"/>
      <c r="Z342" s="1059"/>
      <c r="AA342" s="1059"/>
      <c r="AB342" s="1059"/>
      <c r="AC342" s="1059"/>
      <c r="AD342" s="1059"/>
      <c r="AE342" s="1059"/>
      <c r="AF342" s="1059"/>
      <c r="AG342" s="1059"/>
      <c r="AH342" s="1059"/>
      <c r="AI342" s="1059"/>
      <c r="AJ342" s="1059"/>
    </row>
    <row r="343" spans="2:36">
      <c r="B343" s="1060"/>
      <c r="C343" s="1060"/>
      <c r="D343" s="1061"/>
      <c r="E343" s="1062"/>
      <c r="F343" s="1063"/>
      <c r="G343" s="1059"/>
      <c r="H343" s="1059"/>
      <c r="I343" s="1059"/>
      <c r="J343" s="1059"/>
      <c r="K343" s="1059"/>
      <c r="L343" s="1059"/>
      <c r="M343" s="1059"/>
      <c r="N343" s="1064"/>
      <c r="O343" s="1059"/>
      <c r="P343" s="1059"/>
      <c r="Q343" s="1059"/>
      <c r="R343" s="1059"/>
      <c r="S343" s="1059"/>
      <c r="T343" s="1059"/>
      <c r="U343" s="1059"/>
      <c r="V343" s="1059"/>
      <c r="W343" s="1059"/>
      <c r="X343" s="1059"/>
      <c r="Y343" s="1059"/>
      <c r="Z343" s="1059"/>
      <c r="AA343" s="1059"/>
      <c r="AB343" s="1059"/>
      <c r="AC343" s="1059"/>
      <c r="AD343" s="1059"/>
      <c r="AE343" s="1059"/>
      <c r="AF343" s="1059"/>
      <c r="AG343" s="1059"/>
      <c r="AH343" s="1059"/>
      <c r="AI343" s="1059"/>
      <c r="AJ343" s="1059"/>
    </row>
    <row r="344" spans="2:36">
      <c r="B344" s="1060"/>
      <c r="C344" s="1060"/>
      <c r="D344" s="1061"/>
      <c r="E344" s="1062"/>
      <c r="F344" s="1063"/>
      <c r="G344" s="1059"/>
      <c r="H344" s="1059"/>
      <c r="I344" s="1059"/>
      <c r="J344" s="1059"/>
      <c r="K344" s="1059"/>
      <c r="L344" s="1059"/>
      <c r="M344" s="1059"/>
      <c r="N344" s="1064"/>
      <c r="O344" s="1059"/>
      <c r="P344" s="1059"/>
      <c r="Q344" s="1059"/>
      <c r="R344" s="1059"/>
      <c r="S344" s="1059"/>
      <c r="T344" s="1059"/>
      <c r="U344" s="1059"/>
      <c r="V344" s="1059"/>
      <c r="W344" s="1059"/>
      <c r="X344" s="1059"/>
      <c r="Y344" s="1059"/>
      <c r="Z344" s="1059"/>
      <c r="AA344" s="1059"/>
      <c r="AB344" s="1059"/>
      <c r="AC344" s="1059"/>
      <c r="AD344" s="1059"/>
      <c r="AE344" s="1059"/>
      <c r="AF344" s="1059"/>
      <c r="AG344" s="1059"/>
      <c r="AH344" s="1059"/>
      <c r="AI344" s="1059"/>
      <c r="AJ344" s="1059"/>
    </row>
    <row r="345" spans="2:36">
      <c r="B345" s="1060"/>
      <c r="C345" s="1060"/>
      <c r="D345" s="1061"/>
      <c r="E345" s="1062"/>
      <c r="F345" s="1063"/>
      <c r="G345" s="1059"/>
      <c r="H345" s="1059"/>
      <c r="I345" s="1059"/>
      <c r="J345" s="1059"/>
      <c r="K345" s="1059"/>
      <c r="L345" s="1059"/>
      <c r="M345" s="1059"/>
      <c r="N345" s="1064"/>
      <c r="O345" s="1059"/>
      <c r="P345" s="1059"/>
      <c r="Q345" s="1059"/>
      <c r="R345" s="1059"/>
      <c r="S345" s="1059"/>
      <c r="T345" s="1059"/>
      <c r="U345" s="1059"/>
      <c r="V345" s="1059"/>
      <c r="W345" s="1059"/>
      <c r="X345" s="1059"/>
      <c r="Y345" s="1059"/>
      <c r="Z345" s="1059"/>
      <c r="AA345" s="1059"/>
      <c r="AB345" s="1059"/>
      <c r="AC345" s="1059"/>
      <c r="AD345" s="1059"/>
      <c r="AE345" s="1059"/>
      <c r="AF345" s="1059"/>
      <c r="AG345" s="1059"/>
      <c r="AH345" s="1059"/>
      <c r="AI345" s="1059"/>
      <c r="AJ345" s="1059"/>
    </row>
    <row r="346" spans="2:36">
      <c r="B346" s="1060"/>
      <c r="C346" s="1060"/>
      <c r="D346" s="1061"/>
      <c r="E346" s="1062"/>
      <c r="F346" s="1063"/>
      <c r="G346" s="1059"/>
      <c r="H346" s="1059"/>
      <c r="I346" s="1059"/>
      <c r="J346" s="1059"/>
      <c r="K346" s="1059"/>
      <c r="L346" s="1059"/>
      <c r="M346" s="1059"/>
      <c r="N346" s="1064"/>
      <c r="O346" s="1059"/>
      <c r="P346" s="1059"/>
      <c r="Q346" s="1059"/>
      <c r="R346" s="1059"/>
      <c r="S346" s="1059"/>
      <c r="T346" s="1059"/>
      <c r="U346" s="1059"/>
      <c r="V346" s="1059"/>
      <c r="W346" s="1059"/>
      <c r="X346" s="1059"/>
      <c r="Y346" s="1059"/>
      <c r="Z346" s="1059"/>
      <c r="AA346" s="1059"/>
      <c r="AB346" s="1059"/>
      <c r="AC346" s="1059"/>
      <c r="AD346" s="1059"/>
      <c r="AE346" s="1059"/>
      <c r="AF346" s="1059"/>
      <c r="AG346" s="1059"/>
      <c r="AH346" s="1059"/>
      <c r="AI346" s="1059"/>
      <c r="AJ346" s="1059"/>
    </row>
    <row r="347" spans="2:36">
      <c r="B347" s="1060"/>
      <c r="C347" s="1060"/>
      <c r="D347" s="1061"/>
      <c r="E347" s="1062"/>
      <c r="F347" s="1063"/>
      <c r="G347" s="1059"/>
      <c r="H347" s="1059"/>
      <c r="I347" s="1059"/>
      <c r="J347" s="1059"/>
      <c r="K347" s="1059"/>
      <c r="L347" s="1059"/>
      <c r="M347" s="1059"/>
      <c r="N347" s="1064"/>
      <c r="O347" s="1059"/>
      <c r="P347" s="1059"/>
      <c r="Q347" s="1059"/>
      <c r="R347" s="1059"/>
      <c r="S347" s="1059"/>
      <c r="T347" s="1059"/>
      <c r="U347" s="1059"/>
      <c r="V347" s="1059"/>
      <c r="W347" s="1059"/>
      <c r="X347" s="1059"/>
      <c r="Y347" s="1059"/>
      <c r="Z347" s="1059"/>
      <c r="AA347" s="1059"/>
      <c r="AB347" s="1059"/>
      <c r="AC347" s="1059"/>
      <c r="AD347" s="1059"/>
      <c r="AE347" s="1059"/>
      <c r="AF347" s="1059"/>
      <c r="AG347" s="1059"/>
      <c r="AH347" s="1059"/>
      <c r="AI347" s="1059"/>
      <c r="AJ347" s="1059"/>
    </row>
    <row r="348" spans="2:36">
      <c r="B348" s="1060"/>
      <c r="C348" s="1060"/>
      <c r="D348" s="1061"/>
      <c r="E348" s="1062"/>
      <c r="F348" s="1063"/>
      <c r="G348" s="1059"/>
      <c r="H348" s="1059"/>
      <c r="I348" s="1059"/>
      <c r="J348" s="1059"/>
      <c r="K348" s="1059"/>
      <c r="L348" s="1059"/>
      <c r="M348" s="1059"/>
      <c r="N348" s="1064"/>
      <c r="O348" s="1059"/>
      <c r="P348" s="1059"/>
      <c r="Q348" s="1059"/>
      <c r="R348" s="1059"/>
      <c r="S348" s="1059"/>
      <c r="T348" s="1059"/>
      <c r="U348" s="1059"/>
      <c r="V348" s="1059"/>
      <c r="W348" s="1059"/>
      <c r="X348" s="1059"/>
      <c r="Y348" s="1059"/>
      <c r="Z348" s="1059"/>
      <c r="AA348" s="1059"/>
      <c r="AB348" s="1059"/>
      <c r="AC348" s="1059"/>
      <c r="AD348" s="1059"/>
      <c r="AE348" s="1059"/>
      <c r="AF348" s="1059"/>
      <c r="AG348" s="1059"/>
      <c r="AH348" s="1059"/>
      <c r="AI348" s="1059"/>
      <c r="AJ348" s="1059"/>
    </row>
    <row r="349" spans="2:36">
      <c r="B349" s="1060"/>
      <c r="C349" s="1060"/>
      <c r="D349" s="1061"/>
      <c r="E349" s="1062"/>
      <c r="F349" s="1063"/>
      <c r="G349" s="1059"/>
      <c r="H349" s="1059"/>
      <c r="I349" s="1059"/>
      <c r="J349" s="1059"/>
      <c r="K349" s="1059"/>
      <c r="L349" s="1059"/>
      <c r="M349" s="1059"/>
      <c r="N349" s="1064"/>
      <c r="O349" s="1059"/>
      <c r="P349" s="1059"/>
      <c r="Q349" s="1059"/>
      <c r="R349" s="1059"/>
      <c r="S349" s="1059"/>
      <c r="T349" s="1059"/>
      <c r="U349" s="1059"/>
      <c r="V349" s="1059"/>
      <c r="W349" s="1059"/>
      <c r="X349" s="1059"/>
      <c r="Y349" s="1059"/>
      <c r="Z349" s="1059"/>
      <c r="AA349" s="1059"/>
      <c r="AB349" s="1059"/>
      <c r="AC349" s="1059"/>
      <c r="AD349" s="1059"/>
      <c r="AE349" s="1059"/>
      <c r="AF349" s="1059"/>
      <c r="AG349" s="1059"/>
      <c r="AH349" s="1059"/>
      <c r="AI349" s="1059"/>
      <c r="AJ349" s="1059"/>
    </row>
    <row r="350" spans="2:36">
      <c r="B350" s="1060"/>
      <c r="C350" s="1060"/>
      <c r="D350" s="1061"/>
      <c r="E350" s="1062"/>
      <c r="F350" s="1063"/>
      <c r="G350" s="1059"/>
      <c r="H350" s="1059"/>
      <c r="I350" s="1059"/>
      <c r="J350" s="1059"/>
      <c r="K350" s="1059"/>
      <c r="L350" s="1059"/>
      <c r="M350" s="1059"/>
      <c r="N350" s="1064"/>
      <c r="O350" s="1059"/>
      <c r="P350" s="1059"/>
      <c r="Q350" s="1059"/>
      <c r="R350" s="1059"/>
      <c r="S350" s="1059"/>
      <c r="T350" s="1059"/>
      <c r="U350" s="1059"/>
      <c r="V350" s="1059"/>
      <c r="W350" s="1059"/>
      <c r="X350" s="1059"/>
      <c r="Y350" s="1059"/>
      <c r="Z350" s="1059"/>
      <c r="AA350" s="1059"/>
      <c r="AB350" s="1059"/>
      <c r="AC350" s="1059"/>
      <c r="AD350" s="1059"/>
      <c r="AE350" s="1059"/>
      <c r="AF350" s="1059"/>
      <c r="AG350" s="1059"/>
      <c r="AH350" s="1059"/>
      <c r="AI350" s="1059"/>
      <c r="AJ350" s="1059"/>
    </row>
    <row r="351" spans="2:36">
      <c r="B351" s="1060"/>
      <c r="C351" s="1060"/>
      <c r="D351" s="1061"/>
      <c r="E351" s="1062"/>
      <c r="F351" s="1063"/>
      <c r="G351" s="1059"/>
      <c r="H351" s="1059"/>
      <c r="I351" s="1059"/>
      <c r="J351" s="1059"/>
      <c r="K351" s="1059"/>
      <c r="L351" s="1059"/>
      <c r="M351" s="1059"/>
      <c r="N351" s="1064"/>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row>
    <row r="352" spans="2:36">
      <c r="B352" s="1060"/>
      <c r="C352" s="1060"/>
      <c r="D352" s="1061"/>
      <c r="E352" s="1062"/>
      <c r="F352" s="1063"/>
      <c r="G352" s="1059"/>
      <c r="H352" s="1059"/>
      <c r="I352" s="1059"/>
      <c r="J352" s="1059"/>
      <c r="K352" s="1059"/>
      <c r="L352" s="1059"/>
      <c r="M352" s="1059"/>
      <c r="N352" s="1064"/>
      <c r="O352" s="1059"/>
      <c r="P352" s="1059"/>
      <c r="Q352" s="1059"/>
      <c r="R352" s="1059"/>
      <c r="S352" s="1059"/>
      <c r="T352" s="1059"/>
      <c r="U352" s="1059"/>
      <c r="V352" s="1059"/>
      <c r="W352" s="1059"/>
      <c r="X352" s="1059"/>
      <c r="Y352" s="1059"/>
      <c r="Z352" s="1059"/>
      <c r="AA352" s="1059"/>
      <c r="AB352" s="1059"/>
      <c r="AC352" s="1059"/>
      <c r="AD352" s="1059"/>
      <c r="AE352" s="1059"/>
      <c r="AF352" s="1059"/>
      <c r="AG352" s="1059"/>
      <c r="AH352" s="1059"/>
      <c r="AI352" s="1059"/>
      <c r="AJ352" s="1059"/>
    </row>
    <row r="353" spans="2:36">
      <c r="B353" s="1060"/>
      <c r="C353" s="1060"/>
      <c r="D353" s="1061"/>
      <c r="E353" s="1062"/>
      <c r="F353" s="1063"/>
      <c r="G353" s="1059"/>
      <c r="H353" s="1059"/>
      <c r="I353" s="1059"/>
      <c r="J353" s="1059"/>
      <c r="K353" s="1059"/>
      <c r="L353" s="1059"/>
      <c r="M353" s="1059"/>
      <c r="N353" s="1064"/>
      <c r="O353" s="1059"/>
      <c r="P353" s="1059"/>
      <c r="Q353" s="1059"/>
      <c r="R353" s="1059"/>
      <c r="S353" s="1059"/>
      <c r="T353" s="1059"/>
      <c r="U353" s="1059"/>
      <c r="V353" s="1059"/>
      <c r="W353" s="1059"/>
      <c r="X353" s="1059"/>
      <c r="Y353" s="1059"/>
      <c r="Z353" s="1059"/>
      <c r="AA353" s="1059"/>
      <c r="AB353" s="1059"/>
      <c r="AC353" s="1059"/>
      <c r="AD353" s="1059"/>
      <c r="AE353" s="1059"/>
      <c r="AF353" s="1059"/>
      <c r="AG353" s="1059"/>
      <c r="AH353" s="1059"/>
      <c r="AI353" s="1059"/>
      <c r="AJ353" s="1059"/>
    </row>
    <row r="354" spans="2:36">
      <c r="B354" s="1060"/>
      <c r="C354" s="1060"/>
      <c r="D354" s="1061"/>
      <c r="E354" s="1062"/>
      <c r="F354" s="1063"/>
      <c r="G354" s="1059"/>
      <c r="H354" s="1059"/>
      <c r="I354" s="1059"/>
      <c r="J354" s="1059"/>
      <c r="K354" s="1059"/>
      <c r="L354" s="1059"/>
      <c r="M354" s="1059"/>
      <c r="N354" s="1064"/>
      <c r="O354" s="1059"/>
      <c r="P354" s="1059"/>
      <c r="Q354" s="1059"/>
      <c r="R354" s="1059"/>
      <c r="S354" s="1059"/>
      <c r="T354" s="1059"/>
      <c r="U354" s="1059"/>
      <c r="V354" s="1059"/>
      <c r="W354" s="1059"/>
      <c r="X354" s="1059"/>
      <c r="Y354" s="1059"/>
      <c r="Z354" s="1059"/>
      <c r="AA354" s="1059"/>
      <c r="AB354" s="1059"/>
      <c r="AC354" s="1059"/>
      <c r="AD354" s="1059"/>
      <c r="AE354" s="1059"/>
      <c r="AF354" s="1059"/>
      <c r="AG354" s="1059"/>
      <c r="AH354" s="1059"/>
      <c r="AI354" s="1059"/>
      <c r="AJ354" s="1059"/>
    </row>
    <row r="355" spans="2:36">
      <c r="B355" s="1060"/>
      <c r="C355" s="1060"/>
      <c r="D355" s="1061"/>
      <c r="E355" s="1062"/>
      <c r="F355" s="1063"/>
      <c r="G355" s="1059"/>
      <c r="H355" s="1059"/>
      <c r="I355" s="1059"/>
      <c r="J355" s="1059"/>
      <c r="K355" s="1059"/>
      <c r="L355" s="1059"/>
      <c r="M355" s="1059"/>
      <c r="N355" s="1064"/>
      <c r="O355" s="1059"/>
      <c r="P355" s="1059"/>
      <c r="Q355" s="1059"/>
      <c r="R355" s="1059"/>
      <c r="S355" s="1059"/>
      <c r="T355" s="1059"/>
      <c r="U355" s="1059"/>
      <c r="V355" s="1059"/>
      <c r="W355" s="1059"/>
      <c r="X355" s="1059"/>
      <c r="Y355" s="1059"/>
      <c r="Z355" s="1059"/>
      <c r="AA355" s="1059"/>
      <c r="AB355" s="1059"/>
      <c r="AC355" s="1059"/>
      <c r="AD355" s="1059"/>
      <c r="AE355" s="1059"/>
      <c r="AF355" s="1059"/>
      <c r="AG355" s="1059"/>
      <c r="AH355" s="1059"/>
      <c r="AI355" s="1059"/>
      <c r="AJ355" s="1059"/>
    </row>
    <row r="356" spans="2:36">
      <c r="B356" s="1060"/>
      <c r="C356" s="1060"/>
      <c r="D356" s="1061"/>
      <c r="E356" s="1062"/>
      <c r="F356" s="1063"/>
      <c r="G356" s="1059"/>
      <c r="H356" s="1059"/>
      <c r="I356" s="1059"/>
      <c r="J356" s="1059"/>
      <c r="K356" s="1059"/>
      <c r="L356" s="1059"/>
      <c r="M356" s="1059"/>
      <c r="N356" s="1064"/>
      <c r="O356" s="1059"/>
      <c r="P356" s="1059"/>
      <c r="Q356" s="1059"/>
      <c r="R356" s="1059"/>
      <c r="S356" s="1059"/>
      <c r="T356" s="1059"/>
      <c r="U356" s="1059"/>
      <c r="V356" s="1059"/>
      <c r="W356" s="1059"/>
      <c r="X356" s="1059"/>
      <c r="Y356" s="1059"/>
      <c r="Z356" s="1059"/>
      <c r="AA356" s="1059"/>
      <c r="AB356" s="1059"/>
      <c r="AC356" s="1059"/>
      <c r="AD356" s="1059"/>
      <c r="AE356" s="1059"/>
      <c r="AF356" s="1059"/>
      <c r="AG356" s="1059"/>
      <c r="AH356" s="1059"/>
      <c r="AI356" s="1059"/>
      <c r="AJ356" s="1059"/>
    </row>
    <row r="357" spans="2:36">
      <c r="B357" s="1060"/>
      <c r="C357" s="1060"/>
      <c r="D357" s="1061"/>
      <c r="E357" s="1062"/>
      <c r="F357" s="1063"/>
      <c r="G357" s="1059"/>
      <c r="H357" s="1059"/>
      <c r="I357" s="1059"/>
      <c r="J357" s="1059"/>
      <c r="K357" s="1059"/>
      <c r="L357" s="1059"/>
      <c r="M357" s="1059"/>
      <c r="N357" s="1064"/>
      <c r="O357" s="1059"/>
      <c r="P357" s="1059"/>
      <c r="Q357" s="1059"/>
      <c r="R357" s="1059"/>
      <c r="S357" s="1059"/>
      <c r="T357" s="1059"/>
      <c r="U357" s="1059"/>
      <c r="V357" s="1059"/>
      <c r="W357" s="1059"/>
      <c r="X357" s="1059"/>
      <c r="Y357" s="1059"/>
      <c r="Z357" s="1059"/>
      <c r="AA357" s="1059"/>
      <c r="AB357" s="1059"/>
      <c r="AC357" s="1059"/>
      <c r="AD357" s="1059"/>
      <c r="AE357" s="1059"/>
      <c r="AF357" s="1059"/>
      <c r="AG357" s="1059"/>
      <c r="AH357" s="1059"/>
      <c r="AI357" s="1059"/>
      <c r="AJ357" s="1059"/>
    </row>
    <row r="358" spans="2:36">
      <c r="B358" s="1060"/>
      <c r="C358" s="1060"/>
      <c r="D358" s="1061"/>
      <c r="E358" s="1062"/>
      <c r="F358" s="1063"/>
      <c r="G358" s="1059"/>
      <c r="H358" s="1059"/>
      <c r="I358" s="1059"/>
      <c r="J358" s="1059"/>
      <c r="K358" s="1059"/>
      <c r="L358" s="1059"/>
      <c r="M358" s="1059"/>
      <c r="N358" s="1064"/>
      <c r="O358" s="1059"/>
      <c r="P358" s="1059"/>
      <c r="Q358" s="1059"/>
      <c r="R358" s="1059"/>
      <c r="S358" s="1059"/>
      <c r="T358" s="1059"/>
      <c r="U358" s="1059"/>
      <c r="V358" s="1059"/>
      <c r="W358" s="1059"/>
      <c r="X358" s="1059"/>
      <c r="Y358" s="1059"/>
      <c r="Z358" s="1059"/>
      <c r="AA358" s="1059"/>
      <c r="AB358" s="1059"/>
      <c r="AC358" s="1059"/>
      <c r="AD358" s="1059"/>
      <c r="AE358" s="1059"/>
      <c r="AF358" s="1059"/>
      <c r="AG358" s="1059"/>
      <c r="AH358" s="1059"/>
      <c r="AI358" s="1059"/>
      <c r="AJ358" s="1059"/>
    </row>
    <row r="359" spans="2:36">
      <c r="B359" s="1060"/>
      <c r="C359" s="1060"/>
      <c r="D359" s="1061"/>
      <c r="E359" s="1062"/>
      <c r="F359" s="1063"/>
      <c r="G359" s="1059"/>
      <c r="H359" s="1059"/>
      <c r="I359" s="1059"/>
      <c r="J359" s="1059"/>
      <c r="K359" s="1059"/>
      <c r="L359" s="1059"/>
      <c r="M359" s="1059"/>
      <c r="N359" s="1064"/>
      <c r="O359" s="1059"/>
      <c r="P359" s="1059"/>
      <c r="Q359" s="1059"/>
      <c r="R359" s="1059"/>
      <c r="S359" s="1059"/>
      <c r="T359" s="1059"/>
      <c r="U359" s="1059"/>
      <c r="V359" s="1059"/>
      <c r="W359" s="1059"/>
      <c r="X359" s="1059"/>
      <c r="Y359" s="1059"/>
      <c r="Z359" s="1059"/>
      <c r="AA359" s="1059"/>
      <c r="AB359" s="1059"/>
      <c r="AC359" s="1059"/>
      <c r="AD359" s="1059"/>
      <c r="AE359" s="1059"/>
      <c r="AF359" s="1059"/>
      <c r="AG359" s="1059"/>
      <c r="AH359" s="1059"/>
      <c r="AI359" s="1059"/>
      <c r="AJ359" s="1059"/>
    </row>
    <row r="360" spans="2:36">
      <c r="B360" s="1060"/>
      <c r="C360" s="1060"/>
      <c r="D360" s="1061"/>
      <c r="E360" s="1062"/>
      <c r="F360" s="1063"/>
      <c r="G360" s="1059"/>
      <c r="H360" s="1059"/>
      <c r="I360" s="1059"/>
      <c r="J360" s="1059"/>
      <c r="K360" s="1059"/>
      <c r="L360" s="1059"/>
      <c r="M360" s="1059"/>
      <c r="N360" s="1064"/>
      <c r="O360" s="1059"/>
      <c r="P360" s="1059"/>
      <c r="Q360" s="1059"/>
      <c r="R360" s="1059"/>
      <c r="S360" s="1059"/>
      <c r="T360" s="1059"/>
      <c r="U360" s="1059"/>
      <c r="V360" s="1059"/>
      <c r="W360" s="1059"/>
      <c r="X360" s="1059"/>
      <c r="Y360" s="1059"/>
      <c r="Z360" s="1059"/>
      <c r="AA360" s="1059"/>
      <c r="AB360" s="1059"/>
      <c r="AC360" s="1059"/>
      <c r="AD360" s="1059"/>
      <c r="AE360" s="1059"/>
      <c r="AF360" s="1059"/>
      <c r="AG360" s="1059"/>
      <c r="AH360" s="1059"/>
      <c r="AI360" s="1059"/>
      <c r="AJ360" s="1059"/>
    </row>
    <row r="361" spans="2:36">
      <c r="B361" s="1060"/>
      <c r="C361" s="1060"/>
      <c r="D361" s="1061"/>
      <c r="E361" s="1062"/>
      <c r="F361" s="1063"/>
      <c r="G361" s="1059"/>
      <c r="H361" s="1059"/>
      <c r="I361" s="1059"/>
      <c r="J361" s="1059"/>
      <c r="K361" s="1059"/>
      <c r="L361" s="1059"/>
      <c r="M361" s="1059"/>
      <c r="N361" s="1064"/>
      <c r="O361" s="1059"/>
      <c r="P361" s="1059"/>
      <c r="Q361" s="1059"/>
      <c r="R361" s="1059"/>
      <c r="S361" s="1059"/>
      <c r="T361" s="1059"/>
      <c r="U361" s="1059"/>
      <c r="V361" s="1059"/>
      <c r="W361" s="1059"/>
      <c r="X361" s="1059"/>
      <c r="Y361" s="1059"/>
      <c r="Z361" s="1059"/>
      <c r="AA361" s="1059"/>
      <c r="AB361" s="1059"/>
      <c r="AC361" s="1059"/>
      <c r="AD361" s="1059"/>
      <c r="AE361" s="1059"/>
      <c r="AF361" s="1059"/>
      <c r="AG361" s="1059"/>
      <c r="AH361" s="1059"/>
      <c r="AI361" s="1059"/>
      <c r="AJ361" s="1059"/>
    </row>
    <row r="362" spans="2:36">
      <c r="B362" s="1060"/>
      <c r="C362" s="1060"/>
      <c r="D362" s="1061"/>
      <c r="E362" s="1062"/>
      <c r="F362" s="1063"/>
      <c r="G362" s="1059"/>
      <c r="H362" s="1059"/>
      <c r="I362" s="1059"/>
      <c r="J362" s="1059"/>
      <c r="K362" s="1059"/>
      <c r="L362" s="1059"/>
      <c r="M362" s="1059"/>
      <c r="N362" s="1064"/>
      <c r="O362" s="1059"/>
      <c r="P362" s="1059"/>
      <c r="Q362" s="1059"/>
      <c r="R362" s="1059"/>
      <c r="S362" s="1059"/>
      <c r="T362" s="1059"/>
      <c r="U362" s="1059"/>
      <c r="V362" s="1059"/>
      <c r="W362" s="1059"/>
      <c r="X362" s="1059"/>
      <c r="Y362" s="1059"/>
      <c r="Z362" s="1059"/>
      <c r="AA362" s="1059"/>
      <c r="AB362" s="1059"/>
      <c r="AC362" s="1059"/>
      <c r="AD362" s="1059"/>
      <c r="AE362" s="1059"/>
      <c r="AF362" s="1059"/>
      <c r="AG362" s="1059"/>
      <c r="AH362" s="1059"/>
      <c r="AI362" s="1059"/>
      <c r="AJ362" s="1059"/>
    </row>
    <row r="363" spans="2:36">
      <c r="B363" s="1060"/>
      <c r="C363" s="1060"/>
      <c r="D363" s="1061"/>
      <c r="E363" s="1062"/>
      <c r="F363" s="1063"/>
      <c r="G363" s="1059"/>
      <c r="H363" s="1059"/>
      <c r="I363" s="1059"/>
      <c r="J363" s="1059"/>
      <c r="K363" s="1059"/>
      <c r="L363" s="1059"/>
      <c r="M363" s="1059"/>
      <c r="N363" s="1064"/>
      <c r="O363" s="1059"/>
      <c r="P363" s="1059"/>
      <c r="Q363" s="1059"/>
      <c r="R363" s="1059"/>
      <c r="S363" s="1059"/>
      <c r="T363" s="1059"/>
      <c r="U363" s="1059"/>
      <c r="V363" s="1059"/>
      <c r="W363" s="1059"/>
      <c r="X363" s="1059"/>
      <c r="Y363" s="1059"/>
      <c r="Z363" s="1059"/>
      <c r="AA363" s="1059"/>
      <c r="AB363" s="1059"/>
      <c r="AC363" s="1059"/>
      <c r="AD363" s="1059"/>
      <c r="AE363" s="1059"/>
      <c r="AF363" s="1059"/>
      <c r="AG363" s="1059"/>
      <c r="AH363" s="1059"/>
      <c r="AI363" s="1059"/>
      <c r="AJ363" s="1059"/>
    </row>
    <row r="364" spans="2:36">
      <c r="B364" s="1060"/>
      <c r="C364" s="1060"/>
      <c r="D364" s="1061"/>
      <c r="E364" s="1062"/>
      <c r="F364" s="1063"/>
      <c r="G364" s="1059"/>
      <c r="H364" s="1059"/>
      <c r="I364" s="1059"/>
      <c r="J364" s="1059"/>
      <c r="K364" s="1059"/>
      <c r="L364" s="1059"/>
      <c r="M364" s="1059"/>
      <c r="N364" s="1064"/>
      <c r="O364" s="1059"/>
      <c r="P364" s="1059"/>
      <c r="Q364" s="1059"/>
      <c r="R364" s="1059"/>
      <c r="S364" s="1059"/>
      <c r="T364" s="1059"/>
      <c r="U364" s="1059"/>
      <c r="V364" s="1059"/>
      <c r="W364" s="1059"/>
      <c r="X364" s="1059"/>
      <c r="Y364" s="1059"/>
      <c r="Z364" s="1059"/>
      <c r="AA364" s="1059"/>
      <c r="AB364" s="1059"/>
      <c r="AC364" s="1059"/>
      <c r="AD364" s="1059"/>
      <c r="AE364" s="1059"/>
      <c r="AF364" s="1059"/>
      <c r="AG364" s="1059"/>
      <c r="AH364" s="1059"/>
      <c r="AI364" s="1059"/>
      <c r="AJ364" s="1059"/>
    </row>
    <row r="365" spans="2:36">
      <c r="B365" s="1060"/>
      <c r="C365" s="1060"/>
      <c r="D365" s="1061"/>
      <c r="E365" s="1062"/>
      <c r="F365" s="1063"/>
      <c r="G365" s="1059"/>
      <c r="H365" s="1059"/>
      <c r="I365" s="1059"/>
      <c r="J365" s="1059"/>
      <c r="K365" s="1059"/>
      <c r="L365" s="1059"/>
      <c r="M365" s="1059"/>
      <c r="N365" s="1064"/>
      <c r="O365" s="1059"/>
      <c r="P365" s="1059"/>
      <c r="Q365" s="1059"/>
      <c r="R365" s="1059"/>
      <c r="S365" s="1059"/>
      <c r="T365" s="1059"/>
      <c r="U365" s="1059"/>
      <c r="V365" s="1059"/>
      <c r="W365" s="1059"/>
      <c r="X365" s="1059"/>
      <c r="Y365" s="1059"/>
      <c r="Z365" s="1059"/>
      <c r="AA365" s="1059"/>
      <c r="AB365" s="1059"/>
      <c r="AC365" s="1059"/>
      <c r="AD365" s="1059"/>
      <c r="AE365" s="1059"/>
      <c r="AF365" s="1059"/>
      <c r="AG365" s="1059"/>
      <c r="AH365" s="1059"/>
      <c r="AI365" s="1059"/>
      <c r="AJ365" s="1059"/>
    </row>
    <row r="366" spans="2:36">
      <c r="B366" s="1060"/>
      <c r="C366" s="1060"/>
      <c r="D366" s="1061"/>
      <c r="E366" s="1062"/>
      <c r="F366" s="1063"/>
      <c r="G366" s="1059"/>
      <c r="H366" s="1059"/>
      <c r="I366" s="1059"/>
      <c r="J366" s="1059"/>
      <c r="K366" s="1059"/>
      <c r="L366" s="1059"/>
      <c r="M366" s="1059"/>
      <c r="N366" s="1064"/>
      <c r="O366" s="1059"/>
      <c r="P366" s="1059"/>
      <c r="Q366" s="1059"/>
      <c r="R366" s="1059"/>
      <c r="S366" s="1059"/>
      <c r="T366" s="1059"/>
      <c r="U366" s="1059"/>
      <c r="V366" s="1059"/>
      <c r="W366" s="1059"/>
      <c r="X366" s="1059"/>
      <c r="Y366" s="1059"/>
      <c r="Z366" s="1059"/>
      <c r="AA366" s="1059"/>
      <c r="AB366" s="1059"/>
      <c r="AC366" s="1059"/>
      <c r="AD366" s="1059"/>
      <c r="AE366" s="1059"/>
      <c r="AF366" s="1059"/>
      <c r="AG366" s="1059"/>
      <c r="AH366" s="1059"/>
      <c r="AI366" s="1059"/>
      <c r="AJ366" s="1059"/>
    </row>
    <row r="367" spans="2:36">
      <c r="B367" s="1060"/>
      <c r="C367" s="1060"/>
      <c r="D367" s="1061"/>
      <c r="E367" s="1062"/>
      <c r="F367" s="1063"/>
      <c r="G367" s="1059"/>
      <c r="H367" s="1059"/>
      <c r="I367" s="1059"/>
      <c r="J367" s="1059"/>
      <c r="K367" s="1059"/>
      <c r="L367" s="1059"/>
      <c r="M367" s="1059"/>
      <c r="N367" s="1064"/>
      <c r="O367" s="1059"/>
      <c r="P367" s="1059"/>
      <c r="Q367" s="1059"/>
      <c r="R367" s="1059"/>
      <c r="S367" s="1059"/>
      <c r="T367" s="1059"/>
      <c r="U367" s="1059"/>
      <c r="V367" s="1059"/>
      <c r="W367" s="1059"/>
      <c r="X367" s="1059"/>
      <c r="Y367" s="1059"/>
      <c r="Z367" s="1059"/>
      <c r="AA367" s="1059"/>
      <c r="AB367" s="1059"/>
      <c r="AC367" s="1059"/>
      <c r="AD367" s="1059"/>
      <c r="AE367" s="1059"/>
      <c r="AF367" s="1059"/>
      <c r="AG367" s="1059"/>
      <c r="AH367" s="1059"/>
      <c r="AI367" s="1059"/>
      <c r="AJ367" s="1059"/>
    </row>
    <row r="368" spans="2:36">
      <c r="B368" s="1060"/>
      <c r="C368" s="1060"/>
      <c r="D368" s="1061"/>
      <c r="E368" s="1062"/>
      <c r="F368" s="1063"/>
      <c r="G368" s="1059"/>
      <c r="H368" s="1059"/>
      <c r="I368" s="1059"/>
      <c r="J368" s="1059"/>
      <c r="K368" s="1059"/>
      <c r="L368" s="1059"/>
      <c r="M368" s="1059"/>
      <c r="N368" s="1064"/>
      <c r="O368" s="1059"/>
      <c r="P368" s="1059"/>
      <c r="Q368" s="1059"/>
      <c r="R368" s="1059"/>
      <c r="S368" s="1059"/>
      <c r="T368" s="1059"/>
      <c r="U368" s="1059"/>
      <c r="V368" s="1059"/>
      <c r="W368" s="1059"/>
      <c r="X368" s="1059"/>
      <c r="Y368" s="1059"/>
      <c r="Z368" s="1059"/>
      <c r="AA368" s="1059"/>
      <c r="AB368" s="1059"/>
      <c r="AC368" s="1059"/>
      <c r="AD368" s="1059"/>
      <c r="AE368" s="1059"/>
      <c r="AF368" s="1059"/>
      <c r="AG368" s="1059"/>
      <c r="AH368" s="1059"/>
      <c r="AI368" s="1059"/>
      <c r="AJ368" s="1059"/>
    </row>
    <row r="369" spans="2:36">
      <c r="B369" s="1060"/>
      <c r="C369" s="1060"/>
      <c r="D369" s="1061"/>
      <c r="E369" s="1062"/>
      <c r="F369" s="1063"/>
      <c r="G369" s="1059"/>
      <c r="H369" s="1059"/>
      <c r="I369" s="1059"/>
      <c r="J369" s="1059"/>
      <c r="K369" s="1059"/>
      <c r="L369" s="1059"/>
      <c r="M369" s="1059"/>
      <c r="N369" s="1064"/>
      <c r="O369" s="1059"/>
      <c r="P369" s="1059"/>
      <c r="Q369" s="1059"/>
      <c r="R369" s="1059"/>
      <c r="S369" s="1059"/>
      <c r="T369" s="1059"/>
      <c r="U369" s="1059"/>
      <c r="V369" s="1059"/>
      <c r="W369" s="1059"/>
      <c r="X369" s="1059"/>
      <c r="Y369" s="1059"/>
      <c r="Z369" s="1059"/>
      <c r="AA369" s="1059"/>
      <c r="AB369" s="1059"/>
      <c r="AC369" s="1059"/>
      <c r="AD369" s="1059"/>
      <c r="AE369" s="1059"/>
      <c r="AF369" s="1059"/>
      <c r="AG369" s="1059"/>
      <c r="AH369" s="1059"/>
      <c r="AI369" s="1059"/>
      <c r="AJ369" s="1059"/>
    </row>
    <row r="370" spans="2:36">
      <c r="B370" s="1060"/>
      <c r="C370" s="1060"/>
      <c r="D370" s="1061"/>
      <c r="E370" s="1062"/>
      <c r="F370" s="1063"/>
      <c r="G370" s="1059"/>
      <c r="H370" s="1059"/>
      <c r="I370" s="1059"/>
      <c r="J370" s="1059"/>
      <c r="K370" s="1059"/>
      <c r="L370" s="1059"/>
      <c r="M370" s="1059"/>
      <c r="N370" s="1064"/>
      <c r="O370" s="1059"/>
      <c r="P370" s="1059"/>
      <c r="Q370" s="1059"/>
      <c r="R370" s="1059"/>
      <c r="S370" s="1059"/>
      <c r="T370" s="1059"/>
      <c r="U370" s="1059"/>
      <c r="V370" s="1059"/>
      <c r="W370" s="1059"/>
      <c r="X370" s="1059"/>
      <c r="Y370" s="1059"/>
      <c r="Z370" s="1059"/>
      <c r="AA370" s="1059"/>
      <c r="AB370" s="1059"/>
      <c r="AC370" s="1059"/>
      <c r="AD370" s="1059"/>
      <c r="AE370" s="1059"/>
      <c r="AF370" s="1059"/>
      <c r="AG370" s="1059"/>
      <c r="AH370" s="1059"/>
      <c r="AI370" s="1059"/>
      <c r="AJ370" s="1059"/>
    </row>
    <row r="371" spans="2:36">
      <c r="B371" s="1060"/>
      <c r="C371" s="1060"/>
      <c r="D371" s="1061"/>
      <c r="E371" s="1062"/>
      <c r="F371" s="1063"/>
      <c r="G371" s="1059"/>
      <c r="H371" s="1059"/>
      <c r="I371" s="1059"/>
      <c r="J371" s="1059"/>
      <c r="K371" s="1059"/>
      <c r="L371" s="1059"/>
      <c r="M371" s="1059"/>
      <c r="N371" s="1064"/>
      <c r="O371" s="1059"/>
      <c r="P371" s="1059"/>
      <c r="Q371" s="1059"/>
      <c r="R371" s="1059"/>
      <c r="S371" s="1059"/>
      <c r="T371" s="1059"/>
      <c r="U371" s="1059"/>
      <c r="V371" s="1059"/>
      <c r="W371" s="1059"/>
      <c r="X371" s="1059"/>
      <c r="Y371" s="1059"/>
      <c r="Z371" s="1059"/>
      <c r="AA371" s="1059"/>
      <c r="AB371" s="1059"/>
      <c r="AC371" s="1059"/>
      <c r="AD371" s="1059"/>
      <c r="AE371" s="1059"/>
      <c r="AF371" s="1059"/>
      <c r="AG371" s="1059"/>
      <c r="AH371" s="1059"/>
      <c r="AI371" s="1059"/>
      <c r="AJ371" s="1059"/>
    </row>
    <row r="372" spans="2:36">
      <c r="B372" s="1060"/>
      <c r="C372" s="1060"/>
      <c r="D372" s="1061"/>
      <c r="E372" s="1062"/>
      <c r="F372" s="1063"/>
      <c r="G372" s="1059"/>
      <c r="H372" s="1059"/>
      <c r="I372" s="1059"/>
      <c r="J372" s="1059"/>
      <c r="K372" s="1059"/>
      <c r="L372" s="1059"/>
      <c r="M372" s="1059"/>
      <c r="N372" s="1064"/>
      <c r="O372" s="1059"/>
      <c r="P372" s="1059"/>
      <c r="Q372" s="1059"/>
      <c r="R372" s="1059"/>
      <c r="S372" s="1059"/>
      <c r="T372" s="1059"/>
      <c r="U372" s="1059"/>
      <c r="V372" s="1059"/>
      <c r="W372" s="1059"/>
      <c r="X372" s="1059"/>
      <c r="Y372" s="1059"/>
      <c r="Z372" s="1059"/>
      <c r="AA372" s="1059"/>
      <c r="AB372" s="1059"/>
      <c r="AC372" s="1059"/>
      <c r="AD372" s="1059"/>
      <c r="AE372" s="1059"/>
      <c r="AF372" s="1059"/>
      <c r="AG372" s="1059"/>
      <c r="AH372" s="1059"/>
      <c r="AI372" s="1059"/>
      <c r="AJ372" s="1059"/>
    </row>
    <row r="373" spans="2:36">
      <c r="B373" s="1060"/>
      <c r="C373" s="1060"/>
      <c r="D373" s="1061"/>
      <c r="E373" s="1062"/>
      <c r="F373" s="1063"/>
      <c r="G373" s="1059"/>
      <c r="H373" s="1059"/>
      <c r="I373" s="1059"/>
      <c r="J373" s="1059"/>
      <c r="K373" s="1059"/>
      <c r="L373" s="1059"/>
      <c r="M373" s="1059"/>
      <c r="N373" s="1064"/>
      <c r="O373" s="1059"/>
      <c r="P373" s="1059"/>
      <c r="Q373" s="1059"/>
      <c r="R373" s="1059"/>
      <c r="S373" s="1059"/>
      <c r="T373" s="1059"/>
      <c r="U373" s="1059"/>
      <c r="V373" s="1059"/>
      <c r="W373" s="1059"/>
      <c r="X373" s="1059"/>
      <c r="Y373" s="1059"/>
      <c r="Z373" s="1059"/>
      <c r="AA373" s="1059"/>
      <c r="AB373" s="1059"/>
      <c r="AC373" s="1059"/>
      <c r="AD373" s="1059"/>
      <c r="AE373" s="1059"/>
      <c r="AF373" s="1059"/>
      <c r="AG373" s="1059"/>
      <c r="AH373" s="1059"/>
      <c r="AI373" s="1059"/>
      <c r="AJ373" s="1059"/>
    </row>
    <row r="374" spans="2:36">
      <c r="B374" s="1060"/>
      <c r="C374" s="1060"/>
      <c r="D374" s="1061"/>
      <c r="E374" s="1062"/>
      <c r="F374" s="1063"/>
      <c r="G374" s="1059"/>
      <c r="H374" s="1059"/>
      <c r="I374" s="1059"/>
      <c r="J374" s="1059"/>
      <c r="K374" s="1059"/>
      <c r="L374" s="1059"/>
      <c r="M374" s="1059"/>
      <c r="N374" s="1064"/>
      <c r="O374" s="1059"/>
      <c r="P374" s="1059"/>
      <c r="Q374" s="1059"/>
      <c r="R374" s="1059"/>
      <c r="S374" s="1059"/>
      <c r="T374" s="1059"/>
      <c r="U374" s="1059"/>
      <c r="V374" s="1059"/>
      <c r="W374" s="1059"/>
      <c r="X374" s="1059"/>
      <c r="Y374" s="1059"/>
      <c r="Z374" s="1059"/>
      <c r="AA374" s="1059"/>
      <c r="AB374" s="1059"/>
      <c r="AC374" s="1059"/>
      <c r="AD374" s="1059"/>
      <c r="AE374" s="1059"/>
      <c r="AF374" s="1059"/>
      <c r="AG374" s="1059"/>
      <c r="AH374" s="1059"/>
      <c r="AI374" s="1059"/>
      <c r="AJ374" s="1059"/>
    </row>
    <row r="375" spans="2:36">
      <c r="B375" s="1060"/>
      <c r="C375" s="1060"/>
      <c r="D375" s="1061"/>
      <c r="E375" s="1062"/>
      <c r="F375" s="1063"/>
      <c r="G375" s="1059"/>
      <c r="H375" s="1059"/>
      <c r="I375" s="1059"/>
      <c r="J375" s="1059"/>
      <c r="K375" s="1059"/>
      <c r="L375" s="1059"/>
      <c r="M375" s="1059"/>
      <c r="N375" s="1064"/>
      <c r="O375" s="1059"/>
      <c r="P375" s="1059"/>
      <c r="Q375" s="1059"/>
      <c r="R375" s="1059"/>
      <c r="S375" s="1059"/>
      <c r="T375" s="1059"/>
      <c r="U375" s="1059"/>
      <c r="V375" s="1059"/>
      <c r="W375" s="1059"/>
      <c r="X375" s="1059"/>
      <c r="Y375" s="1059"/>
      <c r="Z375" s="1059"/>
      <c r="AA375" s="1059"/>
      <c r="AB375" s="1059"/>
      <c r="AC375" s="1059"/>
      <c r="AD375" s="1059"/>
      <c r="AE375" s="1059"/>
      <c r="AF375" s="1059"/>
      <c r="AG375" s="1059"/>
      <c r="AH375" s="1059"/>
      <c r="AI375" s="1059"/>
      <c r="AJ375" s="1059"/>
    </row>
    <row r="376" spans="2:36">
      <c r="B376" s="1060"/>
      <c r="C376" s="1060"/>
      <c r="D376" s="1061"/>
      <c r="E376" s="1062"/>
      <c r="F376" s="1063"/>
      <c r="G376" s="1059"/>
      <c r="H376" s="1059"/>
      <c r="I376" s="1059"/>
      <c r="J376" s="1059"/>
      <c r="K376" s="1059"/>
      <c r="L376" s="1059"/>
      <c r="M376" s="1059"/>
      <c r="N376" s="1064"/>
      <c r="O376" s="1059"/>
      <c r="P376" s="1059"/>
      <c r="Q376" s="1059"/>
      <c r="R376" s="1059"/>
      <c r="S376" s="1059"/>
      <c r="T376" s="1059"/>
      <c r="U376" s="1059"/>
      <c r="V376" s="1059"/>
      <c r="W376" s="1059"/>
      <c r="X376" s="1059"/>
      <c r="Y376" s="1059"/>
      <c r="Z376" s="1059"/>
      <c r="AA376" s="1059"/>
      <c r="AB376" s="1059"/>
      <c r="AC376" s="1059"/>
      <c r="AD376" s="1059"/>
      <c r="AE376" s="1059"/>
      <c r="AF376" s="1059"/>
      <c r="AG376" s="1059"/>
      <c r="AH376" s="1059"/>
      <c r="AI376" s="1059"/>
      <c r="AJ376" s="1059"/>
    </row>
    <row r="377" spans="2:36">
      <c r="B377" s="1060"/>
      <c r="C377" s="1060"/>
      <c r="D377" s="1061"/>
      <c r="E377" s="1062"/>
      <c r="F377" s="1063"/>
      <c r="G377" s="1059"/>
      <c r="H377" s="1059"/>
      <c r="I377" s="1059"/>
      <c r="J377" s="1059"/>
      <c r="K377" s="1059"/>
      <c r="L377" s="1059"/>
      <c r="M377" s="1059"/>
      <c r="N377" s="1064"/>
      <c r="O377" s="1059"/>
      <c r="P377" s="1059"/>
      <c r="Q377" s="1059"/>
      <c r="R377" s="1059"/>
      <c r="S377" s="1059"/>
      <c r="T377" s="1059"/>
      <c r="U377" s="1059"/>
      <c r="V377" s="1059"/>
      <c r="W377" s="1059"/>
      <c r="X377" s="1059"/>
      <c r="Y377" s="1059"/>
      <c r="Z377" s="1059"/>
      <c r="AA377" s="1059"/>
      <c r="AB377" s="1059"/>
      <c r="AC377" s="1059"/>
      <c r="AD377" s="1059"/>
      <c r="AE377" s="1059"/>
      <c r="AF377" s="1059"/>
      <c r="AG377" s="1059"/>
      <c r="AH377" s="1059"/>
      <c r="AI377" s="1059"/>
      <c r="AJ377" s="1059"/>
    </row>
    <row r="378" spans="2:36">
      <c r="B378" s="1060"/>
      <c r="C378" s="1060"/>
      <c r="D378" s="1061"/>
      <c r="E378" s="1062"/>
      <c r="F378" s="1063"/>
      <c r="G378" s="1059"/>
      <c r="H378" s="1059"/>
      <c r="I378" s="1059"/>
      <c r="J378" s="1059"/>
      <c r="K378" s="1059"/>
      <c r="L378" s="1059"/>
      <c r="M378" s="1059"/>
      <c r="N378" s="1064"/>
      <c r="O378" s="1059"/>
      <c r="P378" s="1059"/>
      <c r="Q378" s="1059"/>
      <c r="R378" s="1059"/>
      <c r="S378" s="1059"/>
      <c r="T378" s="1059"/>
      <c r="U378" s="1059"/>
      <c r="V378" s="1059"/>
      <c r="W378" s="1059"/>
      <c r="X378" s="1059"/>
      <c r="Y378" s="1059"/>
      <c r="Z378" s="1059"/>
      <c r="AA378" s="1059"/>
      <c r="AB378" s="1059"/>
      <c r="AC378" s="1059"/>
      <c r="AD378" s="1059"/>
      <c r="AE378" s="1059"/>
      <c r="AF378" s="1059"/>
      <c r="AG378" s="1059"/>
      <c r="AH378" s="1059"/>
      <c r="AI378" s="1059"/>
      <c r="AJ378" s="1059"/>
    </row>
    <row r="379" spans="2:36">
      <c r="B379" s="1060"/>
      <c r="C379" s="1060"/>
      <c r="D379" s="1061"/>
      <c r="E379" s="1062"/>
      <c r="F379" s="1063"/>
      <c r="G379" s="1059"/>
      <c r="H379" s="1059"/>
      <c r="I379" s="1059"/>
      <c r="J379" s="1059"/>
      <c r="K379" s="1059"/>
      <c r="L379" s="1059"/>
      <c r="M379" s="1059"/>
      <c r="N379" s="1064"/>
      <c r="O379" s="1059"/>
      <c r="P379" s="1059"/>
      <c r="Q379" s="1059"/>
      <c r="R379" s="1059"/>
      <c r="S379" s="1059"/>
      <c r="T379" s="1059"/>
      <c r="U379" s="1059"/>
      <c r="V379" s="1059"/>
      <c r="W379" s="1059"/>
      <c r="X379" s="1059"/>
      <c r="Y379" s="1059"/>
      <c r="Z379" s="1059"/>
      <c r="AA379" s="1059"/>
      <c r="AB379" s="1059"/>
      <c r="AC379" s="1059"/>
      <c r="AD379" s="1059"/>
      <c r="AE379" s="1059"/>
      <c r="AF379" s="1059"/>
      <c r="AG379" s="1059"/>
      <c r="AH379" s="1059"/>
      <c r="AI379" s="1059"/>
      <c r="AJ379" s="1059"/>
    </row>
    <row r="380" spans="2:36">
      <c r="B380" s="1060"/>
      <c r="C380" s="1060"/>
      <c r="D380" s="1061"/>
      <c r="E380" s="1062"/>
      <c r="F380" s="1063"/>
      <c r="G380" s="1059"/>
      <c r="H380" s="1059"/>
      <c r="I380" s="1059"/>
      <c r="J380" s="1059"/>
      <c r="K380" s="1059"/>
      <c r="L380" s="1059"/>
      <c r="M380" s="1059"/>
      <c r="N380" s="1064"/>
      <c r="O380" s="1059"/>
      <c r="P380" s="1059"/>
      <c r="Q380" s="1059"/>
      <c r="R380" s="1059"/>
      <c r="S380" s="1059"/>
      <c r="T380" s="1059"/>
      <c r="U380" s="1059"/>
      <c r="V380" s="1059"/>
      <c r="W380" s="1059"/>
      <c r="X380" s="1059"/>
      <c r="Y380" s="1059"/>
      <c r="Z380" s="1059"/>
      <c r="AA380" s="1059"/>
      <c r="AB380" s="1059"/>
      <c r="AC380" s="1059"/>
      <c r="AD380" s="1059"/>
      <c r="AE380" s="1059"/>
      <c r="AF380" s="1059"/>
      <c r="AG380" s="1059"/>
      <c r="AH380" s="1059"/>
      <c r="AI380" s="1059"/>
      <c r="AJ380" s="1059"/>
    </row>
    <row r="381" spans="2:36">
      <c r="B381" s="1060"/>
      <c r="C381" s="1060"/>
      <c r="D381" s="1061"/>
      <c r="E381" s="1062"/>
      <c r="F381" s="1063"/>
      <c r="G381" s="1059"/>
      <c r="H381" s="1059"/>
      <c r="I381" s="1059"/>
      <c r="J381" s="1059"/>
      <c r="K381" s="1059"/>
      <c r="L381" s="1059"/>
      <c r="M381" s="1059"/>
      <c r="N381" s="1064"/>
      <c r="O381" s="1059"/>
      <c r="P381" s="1059"/>
      <c r="Q381" s="1059"/>
      <c r="R381" s="1059"/>
      <c r="S381" s="1059"/>
      <c r="T381" s="1059"/>
      <c r="U381" s="1059"/>
      <c r="V381" s="1059"/>
      <c r="W381" s="1059"/>
      <c r="X381" s="1059"/>
      <c r="Y381" s="1059"/>
      <c r="Z381" s="1059"/>
      <c r="AA381" s="1059"/>
      <c r="AB381" s="1059"/>
      <c r="AC381" s="1059"/>
      <c r="AD381" s="1059"/>
      <c r="AE381" s="1059"/>
      <c r="AF381" s="1059"/>
      <c r="AG381" s="1059"/>
      <c r="AH381" s="1059"/>
      <c r="AI381" s="1059"/>
      <c r="AJ381" s="1059"/>
    </row>
    <row r="382" spans="2:36">
      <c r="B382" s="1060"/>
      <c r="C382" s="1060"/>
      <c r="D382" s="1061"/>
      <c r="E382" s="1062"/>
      <c r="F382" s="1063"/>
      <c r="G382" s="1059"/>
      <c r="H382" s="1059"/>
      <c r="I382" s="1059"/>
      <c r="J382" s="1059"/>
      <c r="K382" s="1059"/>
      <c r="L382" s="1059"/>
      <c r="M382" s="1059"/>
      <c r="N382" s="1064"/>
      <c r="O382" s="1059"/>
      <c r="P382" s="1059"/>
      <c r="Q382" s="1059"/>
      <c r="R382" s="1059"/>
      <c r="S382" s="1059"/>
      <c r="T382" s="1059"/>
      <c r="U382" s="1059"/>
      <c r="V382" s="1059"/>
      <c r="W382" s="1059"/>
      <c r="X382" s="1059"/>
      <c r="Y382" s="1059"/>
      <c r="Z382" s="1059"/>
      <c r="AA382" s="1059"/>
      <c r="AB382" s="1059"/>
      <c r="AC382" s="1059"/>
      <c r="AD382" s="1059"/>
      <c r="AE382" s="1059"/>
      <c r="AF382" s="1059"/>
      <c r="AG382" s="1059"/>
      <c r="AH382" s="1059"/>
      <c r="AI382" s="1059"/>
      <c r="AJ382" s="1059"/>
    </row>
    <row r="383" spans="2:36">
      <c r="B383" s="1060"/>
      <c r="C383" s="1060"/>
      <c r="D383" s="1061"/>
      <c r="E383" s="1062"/>
      <c r="F383" s="1063"/>
      <c r="G383" s="1059"/>
      <c r="H383" s="1059"/>
      <c r="I383" s="1059"/>
      <c r="J383" s="1059"/>
      <c r="K383" s="1059"/>
      <c r="L383" s="1059"/>
      <c r="M383" s="1059"/>
      <c r="N383" s="1064"/>
      <c r="O383" s="1059"/>
      <c r="P383" s="1059"/>
      <c r="Q383" s="1059"/>
      <c r="R383" s="1059"/>
      <c r="S383" s="1059"/>
      <c r="T383" s="1059"/>
      <c r="U383" s="1059"/>
      <c r="V383" s="1059"/>
      <c r="W383" s="1059"/>
      <c r="X383" s="1059"/>
      <c r="Y383" s="1059"/>
      <c r="Z383" s="1059"/>
      <c r="AA383" s="1059"/>
      <c r="AB383" s="1059"/>
      <c r="AC383" s="1059"/>
      <c r="AD383" s="1059"/>
      <c r="AE383" s="1059"/>
      <c r="AF383" s="1059"/>
      <c r="AG383" s="1059"/>
      <c r="AH383" s="1059"/>
      <c r="AI383" s="1059"/>
      <c r="AJ383" s="1059"/>
    </row>
    <row r="384" spans="2:36">
      <c r="B384" s="1060"/>
      <c r="C384" s="1060"/>
      <c r="D384" s="1061"/>
      <c r="E384" s="1062"/>
      <c r="F384" s="1063"/>
      <c r="G384" s="1059"/>
      <c r="H384" s="1059"/>
      <c r="I384" s="1059"/>
      <c r="J384" s="1059"/>
      <c r="K384" s="1059"/>
      <c r="L384" s="1059"/>
      <c r="M384" s="1059"/>
      <c r="N384" s="1064"/>
      <c r="O384" s="1059"/>
      <c r="P384" s="1059"/>
      <c r="Q384" s="1059"/>
      <c r="R384" s="1059"/>
      <c r="S384" s="1059"/>
      <c r="T384" s="1059"/>
      <c r="U384" s="1059"/>
      <c r="V384" s="1059"/>
      <c r="W384" s="1059"/>
      <c r="X384" s="1059"/>
      <c r="Y384" s="1059"/>
      <c r="Z384" s="1059"/>
      <c r="AA384" s="1059"/>
      <c r="AB384" s="1059"/>
      <c r="AC384" s="1059"/>
      <c r="AD384" s="1059"/>
      <c r="AE384" s="1059"/>
      <c r="AF384" s="1059"/>
      <c r="AG384" s="1059"/>
      <c r="AH384" s="1059"/>
      <c r="AI384" s="1059"/>
      <c r="AJ384" s="1059"/>
    </row>
    <row r="385" spans="2:36">
      <c r="B385" s="1060"/>
      <c r="C385" s="1060"/>
      <c r="D385" s="1061"/>
      <c r="E385" s="1062"/>
      <c r="F385" s="1063"/>
      <c r="G385" s="1059"/>
      <c r="H385" s="1059"/>
      <c r="I385" s="1059"/>
      <c r="J385" s="1059"/>
      <c r="K385" s="1059"/>
      <c r="L385" s="1059"/>
      <c r="M385" s="1059"/>
      <c r="N385" s="1064"/>
      <c r="O385" s="1059"/>
      <c r="P385" s="1059"/>
      <c r="Q385" s="1059"/>
      <c r="R385" s="1059"/>
      <c r="S385" s="1059"/>
      <c r="T385" s="1059"/>
      <c r="U385" s="1059"/>
      <c r="V385" s="1059"/>
      <c r="W385" s="1059"/>
      <c r="X385" s="1059"/>
      <c r="Y385" s="1059"/>
      <c r="Z385" s="1059"/>
      <c r="AA385" s="1059"/>
      <c r="AB385" s="1059"/>
      <c r="AC385" s="1059"/>
      <c r="AD385" s="1059"/>
      <c r="AE385" s="1059"/>
      <c r="AF385" s="1059"/>
      <c r="AG385" s="1059"/>
      <c r="AH385" s="1059"/>
      <c r="AI385" s="1059"/>
      <c r="AJ385" s="1059"/>
    </row>
    <row r="386" spans="2:36">
      <c r="B386" s="1060"/>
      <c r="C386" s="1060"/>
      <c r="D386" s="1061"/>
      <c r="E386" s="1062"/>
      <c r="F386" s="1063"/>
      <c r="G386" s="1059"/>
      <c r="H386" s="1059"/>
      <c r="I386" s="1059"/>
      <c r="J386" s="1059"/>
      <c r="K386" s="1059"/>
      <c r="L386" s="1059"/>
      <c r="M386" s="1059"/>
      <c r="N386" s="1064"/>
      <c r="O386" s="1059"/>
      <c r="P386" s="1059"/>
      <c r="Q386" s="1059"/>
      <c r="R386" s="1059"/>
      <c r="S386" s="1059"/>
      <c r="T386" s="1059"/>
      <c r="U386" s="1059"/>
      <c r="V386" s="1059"/>
      <c r="W386" s="1059"/>
      <c r="X386" s="1059"/>
      <c r="Y386" s="1059"/>
      <c r="Z386" s="1059"/>
      <c r="AA386" s="1059"/>
      <c r="AB386" s="1059"/>
      <c r="AC386" s="1059"/>
      <c r="AD386" s="1059"/>
      <c r="AE386" s="1059"/>
      <c r="AF386" s="1059"/>
      <c r="AG386" s="1059"/>
      <c r="AH386" s="1059"/>
      <c r="AI386" s="1059"/>
      <c r="AJ386" s="1059"/>
    </row>
    <row r="387" spans="2:36">
      <c r="B387" s="1060"/>
      <c r="C387" s="1060"/>
      <c r="D387" s="1061"/>
      <c r="E387" s="1062"/>
      <c r="F387" s="1063"/>
      <c r="G387" s="1059"/>
      <c r="H387" s="1059"/>
      <c r="I387" s="1059"/>
      <c r="J387" s="1059"/>
      <c r="K387" s="1059"/>
      <c r="L387" s="1059"/>
      <c r="M387" s="1059"/>
      <c r="N387" s="1064"/>
      <c r="O387" s="1059"/>
      <c r="P387" s="1059"/>
      <c r="Q387" s="1059"/>
      <c r="R387" s="1059"/>
      <c r="S387" s="1059"/>
      <c r="T387" s="1059"/>
      <c r="U387" s="1059"/>
      <c r="V387" s="1059"/>
      <c r="W387" s="1059"/>
      <c r="X387" s="1059"/>
      <c r="Y387" s="1059"/>
      <c r="Z387" s="1059"/>
      <c r="AA387" s="1059"/>
      <c r="AB387" s="1059"/>
      <c r="AC387" s="1059"/>
      <c r="AD387" s="1059"/>
      <c r="AE387" s="1059"/>
      <c r="AF387" s="1059"/>
      <c r="AG387" s="1059"/>
      <c r="AH387" s="1059"/>
      <c r="AI387" s="1059"/>
      <c r="AJ387" s="1059"/>
    </row>
    <row r="388" spans="2:36">
      <c r="B388" s="1060"/>
      <c r="C388" s="1060"/>
      <c r="D388" s="1061"/>
      <c r="E388" s="1062"/>
      <c r="F388" s="1063"/>
      <c r="G388" s="1059"/>
      <c r="H388" s="1059"/>
      <c r="I388" s="1059"/>
      <c r="J388" s="1059"/>
      <c r="K388" s="1059"/>
      <c r="L388" s="1059"/>
      <c r="M388" s="1059"/>
      <c r="N388" s="1064"/>
      <c r="O388" s="1059"/>
      <c r="P388" s="1059"/>
      <c r="Q388" s="1059"/>
      <c r="R388" s="1059"/>
      <c r="S388" s="1059"/>
      <c r="T388" s="1059"/>
      <c r="U388" s="1059"/>
      <c r="V388" s="1059"/>
      <c r="W388" s="1059"/>
      <c r="X388" s="1059"/>
      <c r="Y388" s="1059"/>
      <c r="Z388" s="1059"/>
      <c r="AA388" s="1059"/>
      <c r="AB388" s="1059"/>
      <c r="AC388" s="1059"/>
      <c r="AD388" s="1059"/>
      <c r="AE388" s="1059"/>
      <c r="AF388" s="1059"/>
      <c r="AG388" s="1059"/>
      <c r="AH388" s="1059"/>
      <c r="AI388" s="1059"/>
      <c r="AJ388" s="1059"/>
    </row>
    <row r="389" spans="2:36">
      <c r="B389" s="1060"/>
      <c r="C389" s="1060"/>
      <c r="D389" s="1061"/>
      <c r="E389" s="1062"/>
      <c r="F389" s="1063"/>
      <c r="G389" s="1059"/>
      <c r="H389" s="1059"/>
      <c r="I389" s="1059"/>
      <c r="J389" s="1059"/>
      <c r="K389" s="1059"/>
      <c r="L389" s="1059"/>
      <c r="M389" s="1059"/>
      <c r="N389" s="1064"/>
      <c r="O389" s="1059"/>
      <c r="P389" s="1059"/>
      <c r="Q389" s="1059"/>
      <c r="R389" s="1059"/>
      <c r="S389" s="1059"/>
      <c r="T389" s="1059"/>
      <c r="U389" s="1059"/>
      <c r="V389" s="1059"/>
      <c r="W389" s="1059"/>
      <c r="X389" s="1059"/>
      <c r="Y389" s="1059"/>
      <c r="Z389" s="1059"/>
      <c r="AA389" s="1059"/>
      <c r="AB389" s="1059"/>
      <c r="AC389" s="1059"/>
      <c r="AD389" s="1059"/>
      <c r="AE389" s="1059"/>
      <c r="AF389" s="1059"/>
      <c r="AG389" s="1059"/>
      <c r="AH389" s="1059"/>
      <c r="AI389" s="1059"/>
      <c r="AJ389" s="1059"/>
    </row>
    <row r="390" spans="2:36">
      <c r="B390" s="1060"/>
      <c r="C390" s="1060"/>
      <c r="D390" s="1061"/>
      <c r="E390" s="1062"/>
      <c r="F390" s="1063"/>
      <c r="G390" s="1059"/>
      <c r="H390" s="1059"/>
      <c r="I390" s="1059"/>
      <c r="J390" s="1059"/>
      <c r="K390" s="1059"/>
      <c r="L390" s="1059"/>
      <c r="M390" s="1059"/>
      <c r="N390" s="1064"/>
      <c r="O390" s="1059"/>
      <c r="P390" s="1059"/>
      <c r="Q390" s="1059"/>
      <c r="R390" s="1059"/>
      <c r="S390" s="1059"/>
      <c r="T390" s="1059"/>
      <c r="U390" s="1059"/>
      <c r="V390" s="1059"/>
      <c r="W390" s="1059"/>
      <c r="X390" s="1059"/>
      <c r="Y390" s="1059"/>
      <c r="Z390" s="1059"/>
      <c r="AA390" s="1059"/>
      <c r="AB390" s="1059"/>
      <c r="AC390" s="1059"/>
      <c r="AD390" s="1059"/>
      <c r="AE390" s="1059"/>
      <c r="AF390" s="1059"/>
      <c r="AG390" s="1059"/>
      <c r="AH390" s="1059"/>
      <c r="AI390" s="1059"/>
      <c r="AJ390" s="1059"/>
    </row>
    <row r="391" spans="2:36">
      <c r="B391" s="1060"/>
      <c r="C391" s="1060"/>
      <c r="D391" s="1061"/>
      <c r="E391" s="1062"/>
      <c r="F391" s="1063"/>
      <c r="G391" s="1059"/>
      <c r="H391" s="1059"/>
      <c r="I391" s="1059"/>
      <c r="J391" s="1059"/>
      <c r="K391" s="1059"/>
      <c r="L391" s="1059"/>
      <c r="M391" s="1059"/>
      <c r="N391" s="1064"/>
      <c r="O391" s="1059"/>
      <c r="P391" s="1059"/>
      <c r="Q391" s="1059"/>
      <c r="R391" s="1059"/>
      <c r="S391" s="1059"/>
      <c r="T391" s="1059"/>
      <c r="U391" s="1059"/>
      <c r="V391" s="1059"/>
      <c r="W391" s="1059"/>
      <c r="X391" s="1059"/>
      <c r="Y391" s="1059"/>
      <c r="Z391" s="1059"/>
      <c r="AA391" s="1059"/>
      <c r="AB391" s="1059"/>
      <c r="AC391" s="1059"/>
      <c r="AD391" s="1059"/>
      <c r="AE391" s="1059"/>
      <c r="AF391" s="1059"/>
      <c r="AG391" s="1059"/>
      <c r="AH391" s="1059"/>
      <c r="AI391" s="1059"/>
      <c r="AJ391" s="1059"/>
    </row>
    <row r="392" spans="2:36">
      <c r="B392" s="1060"/>
      <c r="C392" s="1060"/>
      <c r="D392" s="1061"/>
      <c r="E392" s="1062"/>
      <c r="F392" s="1063"/>
      <c r="G392" s="1059"/>
      <c r="H392" s="1059"/>
      <c r="I392" s="1059"/>
      <c r="J392" s="1059"/>
      <c r="K392" s="1059"/>
      <c r="L392" s="1059"/>
      <c r="M392" s="1059"/>
      <c r="N392" s="1064"/>
      <c r="O392" s="1059"/>
      <c r="P392" s="1059"/>
      <c r="Q392" s="1059"/>
      <c r="R392" s="1059"/>
      <c r="S392" s="1059"/>
      <c r="T392" s="1059"/>
      <c r="U392" s="1059"/>
      <c r="V392" s="1059"/>
      <c r="W392" s="1059"/>
      <c r="X392" s="1059"/>
      <c r="Y392" s="1059"/>
      <c r="Z392" s="1059"/>
      <c r="AA392" s="1059"/>
      <c r="AB392" s="1059"/>
      <c r="AC392" s="1059"/>
      <c r="AD392" s="1059"/>
      <c r="AE392" s="1059"/>
      <c r="AF392" s="1059"/>
      <c r="AG392" s="1059"/>
      <c r="AH392" s="1059"/>
      <c r="AI392" s="1059"/>
      <c r="AJ392" s="1059"/>
    </row>
    <row r="393" spans="2:36">
      <c r="B393" s="1060"/>
      <c r="C393" s="1060"/>
      <c r="D393" s="1061"/>
      <c r="E393" s="1062"/>
      <c r="F393" s="1063"/>
      <c r="G393" s="1059"/>
      <c r="H393" s="1059"/>
      <c r="I393" s="1059"/>
      <c r="J393" s="1059"/>
      <c r="K393" s="1059"/>
      <c r="L393" s="1059"/>
      <c r="M393" s="1059"/>
      <c r="N393" s="1064"/>
      <c r="O393" s="1059"/>
      <c r="P393" s="1059"/>
      <c r="Q393" s="1059"/>
      <c r="R393" s="1059"/>
      <c r="S393" s="1059"/>
      <c r="T393" s="1059"/>
      <c r="U393" s="1059"/>
      <c r="V393" s="1059"/>
      <c r="W393" s="1059"/>
      <c r="X393" s="1059"/>
      <c r="Y393" s="1059"/>
      <c r="Z393" s="1059"/>
      <c r="AA393" s="1059"/>
      <c r="AB393" s="1059"/>
      <c r="AC393" s="1059"/>
      <c r="AD393" s="1059"/>
      <c r="AE393" s="1059"/>
      <c r="AF393" s="1059"/>
      <c r="AG393" s="1059"/>
      <c r="AH393" s="1059"/>
      <c r="AI393" s="1059"/>
      <c r="AJ393" s="1059"/>
    </row>
    <row r="394" spans="2:36">
      <c r="B394" s="1060"/>
      <c r="C394" s="1060"/>
      <c r="D394" s="1061"/>
      <c r="E394" s="1062"/>
      <c r="F394" s="1063"/>
      <c r="G394" s="1059"/>
      <c r="H394" s="1059"/>
      <c r="I394" s="1059"/>
      <c r="J394" s="1059"/>
      <c r="K394" s="1059"/>
      <c r="L394" s="1059"/>
      <c r="M394" s="1059"/>
      <c r="N394" s="1064"/>
      <c r="O394" s="1059"/>
      <c r="P394" s="1059"/>
      <c r="Q394" s="1059"/>
      <c r="R394" s="1059"/>
      <c r="S394" s="1059"/>
      <c r="T394" s="1059"/>
      <c r="U394" s="1059"/>
      <c r="V394" s="1059"/>
      <c r="W394" s="1059"/>
      <c r="X394" s="1059"/>
      <c r="Y394" s="1059"/>
      <c r="Z394" s="1059"/>
      <c r="AA394" s="1059"/>
      <c r="AB394" s="1059"/>
      <c r="AC394" s="1059"/>
      <c r="AD394" s="1059"/>
      <c r="AE394" s="1059"/>
      <c r="AF394" s="1059"/>
      <c r="AG394" s="1059"/>
      <c r="AH394" s="1059"/>
      <c r="AI394" s="1059"/>
      <c r="AJ394" s="1059"/>
    </row>
    <row r="395" spans="2:36">
      <c r="B395" s="1060"/>
      <c r="C395" s="1060"/>
      <c r="D395" s="1061"/>
      <c r="E395" s="1062"/>
      <c r="F395" s="1063"/>
      <c r="G395" s="1059"/>
      <c r="H395" s="1059"/>
      <c r="I395" s="1059"/>
      <c r="J395" s="1059"/>
      <c r="K395" s="1059"/>
      <c r="L395" s="1059"/>
      <c r="M395" s="1059"/>
      <c r="N395" s="1064"/>
      <c r="O395" s="1059"/>
      <c r="P395" s="1059"/>
      <c r="Q395" s="1059"/>
      <c r="R395" s="1059"/>
      <c r="S395" s="1059"/>
      <c r="T395" s="1059"/>
      <c r="U395" s="1059"/>
      <c r="V395" s="1059"/>
      <c r="W395" s="1059"/>
      <c r="X395" s="1059"/>
      <c r="Y395" s="1059"/>
      <c r="Z395" s="1059"/>
      <c r="AA395" s="1059"/>
      <c r="AB395" s="1059"/>
      <c r="AC395" s="1059"/>
      <c r="AD395" s="1059"/>
      <c r="AE395" s="1059"/>
      <c r="AF395" s="1059"/>
      <c r="AG395" s="1059"/>
      <c r="AH395" s="1059"/>
      <c r="AI395" s="1059"/>
      <c r="AJ395" s="1059"/>
    </row>
    <row r="396" spans="2:36">
      <c r="B396" s="1060"/>
      <c r="C396" s="1060"/>
      <c r="D396" s="1061"/>
      <c r="E396" s="1062"/>
      <c r="F396" s="1063"/>
      <c r="G396" s="1059"/>
      <c r="H396" s="1059"/>
      <c r="I396" s="1059"/>
      <c r="J396" s="1059"/>
      <c r="K396" s="1059"/>
      <c r="L396" s="1059"/>
      <c r="M396" s="1059"/>
      <c r="N396" s="1064"/>
      <c r="O396" s="1059"/>
      <c r="P396" s="1059"/>
      <c r="Q396" s="1059"/>
      <c r="R396" s="1059"/>
      <c r="S396" s="1059"/>
      <c r="T396" s="1059"/>
      <c r="U396" s="1059"/>
      <c r="V396" s="1059"/>
      <c r="W396" s="1059"/>
      <c r="X396" s="1059"/>
      <c r="Y396" s="1059"/>
      <c r="Z396" s="1059"/>
      <c r="AA396" s="1059"/>
      <c r="AB396" s="1059"/>
      <c r="AC396" s="1059"/>
      <c r="AD396" s="1059"/>
      <c r="AE396" s="1059"/>
      <c r="AF396" s="1059"/>
      <c r="AG396" s="1059"/>
      <c r="AH396" s="1059"/>
      <c r="AI396" s="1059"/>
      <c r="AJ396" s="1059"/>
    </row>
    <row r="397" spans="2:36">
      <c r="B397" s="1060"/>
      <c r="C397" s="1060"/>
      <c r="D397" s="1061"/>
      <c r="E397" s="1062"/>
      <c r="F397" s="1063"/>
      <c r="G397" s="1059"/>
      <c r="H397" s="1059"/>
      <c r="I397" s="1059"/>
      <c r="J397" s="1059"/>
      <c r="K397" s="1059"/>
      <c r="L397" s="1059"/>
      <c r="M397" s="1059"/>
      <c r="N397" s="1064"/>
      <c r="O397" s="1059"/>
      <c r="P397" s="1059"/>
      <c r="Q397" s="1059"/>
      <c r="R397" s="1059"/>
      <c r="S397" s="1059"/>
      <c r="T397" s="1059"/>
      <c r="U397" s="1059"/>
      <c r="V397" s="1059"/>
      <c r="W397" s="1059"/>
      <c r="X397" s="1059"/>
      <c r="Y397" s="1059"/>
      <c r="Z397" s="1059"/>
      <c r="AA397" s="1059"/>
      <c r="AB397" s="1059"/>
      <c r="AC397" s="1059"/>
      <c r="AD397" s="1059"/>
      <c r="AE397" s="1059"/>
      <c r="AF397" s="1059"/>
      <c r="AG397" s="1059"/>
      <c r="AH397" s="1059"/>
      <c r="AI397" s="1059"/>
      <c r="AJ397" s="1059"/>
    </row>
    <row r="398" spans="2:36">
      <c r="B398" s="1060"/>
      <c r="C398" s="1060"/>
      <c r="D398" s="1061"/>
      <c r="E398" s="1062"/>
      <c r="F398" s="1063"/>
      <c r="G398" s="1059"/>
      <c r="H398" s="1059"/>
      <c r="I398" s="1059"/>
      <c r="J398" s="1059"/>
      <c r="K398" s="1059"/>
      <c r="L398" s="1059"/>
      <c r="M398" s="1059"/>
      <c r="N398" s="1064"/>
      <c r="O398" s="1059"/>
      <c r="P398" s="1059"/>
      <c r="Q398" s="1059"/>
      <c r="R398" s="1059"/>
      <c r="S398" s="1059"/>
      <c r="T398" s="1059"/>
      <c r="U398" s="1059"/>
      <c r="V398" s="1059"/>
      <c r="W398" s="1059"/>
      <c r="X398" s="1059"/>
      <c r="Y398" s="1059"/>
      <c r="Z398" s="1059"/>
      <c r="AA398" s="1059"/>
      <c r="AB398" s="1059"/>
      <c r="AC398" s="1059"/>
      <c r="AD398" s="1059"/>
      <c r="AE398" s="1059"/>
      <c r="AF398" s="1059"/>
      <c r="AG398" s="1059"/>
      <c r="AH398" s="1059"/>
      <c r="AI398" s="1059"/>
      <c r="AJ398" s="1059"/>
    </row>
    <row r="399" spans="2:36">
      <c r="B399" s="1060"/>
      <c r="C399" s="1060"/>
      <c r="D399" s="1061"/>
      <c r="E399" s="1062"/>
      <c r="F399" s="1063"/>
      <c r="G399" s="1059"/>
      <c r="H399" s="1059"/>
      <c r="I399" s="1059"/>
      <c r="J399" s="1059"/>
      <c r="K399" s="1059"/>
      <c r="L399" s="1059"/>
      <c r="M399" s="1059"/>
      <c r="N399" s="1064"/>
      <c r="O399" s="1059"/>
      <c r="P399" s="1059"/>
      <c r="Q399" s="1059"/>
      <c r="R399" s="1059"/>
      <c r="S399" s="1059"/>
      <c r="T399" s="1059"/>
      <c r="U399" s="1059"/>
      <c r="V399" s="1059"/>
      <c r="W399" s="1059"/>
      <c r="X399" s="1059"/>
      <c r="Y399" s="1059"/>
      <c r="Z399" s="1059"/>
      <c r="AA399" s="1059"/>
      <c r="AB399" s="1059"/>
      <c r="AC399" s="1059"/>
      <c r="AD399" s="1059"/>
      <c r="AE399" s="1059"/>
      <c r="AF399" s="1059"/>
      <c r="AG399" s="1059"/>
      <c r="AH399" s="1059"/>
      <c r="AI399" s="1059"/>
      <c r="AJ399" s="1059"/>
    </row>
    <row r="400" spans="2:36">
      <c r="B400" s="1060"/>
      <c r="C400" s="1060"/>
      <c r="D400" s="1061"/>
      <c r="E400" s="1062"/>
      <c r="F400" s="1063"/>
      <c r="G400" s="1059"/>
      <c r="H400" s="1059"/>
      <c r="I400" s="1059"/>
      <c r="J400" s="1059"/>
      <c r="K400" s="1059"/>
      <c r="L400" s="1059"/>
      <c r="M400" s="1059"/>
      <c r="N400" s="1064"/>
      <c r="O400" s="1059"/>
      <c r="P400" s="1059"/>
      <c r="Q400" s="1059"/>
      <c r="R400" s="1059"/>
      <c r="S400" s="1059"/>
      <c r="T400" s="1059"/>
      <c r="U400" s="1059"/>
      <c r="V400" s="1059"/>
      <c r="W400" s="1059"/>
      <c r="X400" s="1059"/>
      <c r="Y400" s="1059"/>
      <c r="Z400" s="1059"/>
      <c r="AA400" s="1059"/>
      <c r="AB400" s="1059"/>
      <c r="AC400" s="1059"/>
      <c r="AD400" s="1059"/>
      <c r="AE400" s="1059"/>
      <c r="AF400" s="1059"/>
      <c r="AG400" s="1059"/>
      <c r="AH400" s="1059"/>
      <c r="AI400" s="1059"/>
      <c r="AJ400" s="1059"/>
    </row>
    <row r="401" spans="2:36">
      <c r="B401" s="1060"/>
      <c r="C401" s="1060"/>
      <c r="D401" s="1061"/>
      <c r="E401" s="1062"/>
      <c r="F401" s="1063"/>
      <c r="G401" s="1059"/>
      <c r="H401" s="1059"/>
      <c r="I401" s="1059"/>
      <c r="J401" s="1059"/>
      <c r="K401" s="1059"/>
      <c r="L401" s="1059"/>
      <c r="M401" s="1059"/>
      <c r="N401" s="1064"/>
      <c r="O401" s="1059"/>
      <c r="P401" s="1059"/>
      <c r="Q401" s="1059"/>
      <c r="R401" s="1059"/>
      <c r="S401" s="1059"/>
      <c r="T401" s="1059"/>
      <c r="U401" s="1059"/>
      <c r="V401" s="1059"/>
      <c r="W401" s="1059"/>
      <c r="X401" s="1059"/>
      <c r="Y401" s="1059"/>
      <c r="Z401" s="1059"/>
      <c r="AA401" s="1059"/>
      <c r="AB401" s="1059"/>
      <c r="AC401" s="1059"/>
      <c r="AD401" s="1059"/>
      <c r="AE401" s="1059"/>
      <c r="AF401" s="1059"/>
      <c r="AG401" s="1059"/>
      <c r="AH401" s="1059"/>
      <c r="AI401" s="1059"/>
      <c r="AJ401" s="1059"/>
    </row>
    <row r="402" spans="2:36">
      <c r="B402" s="1060"/>
      <c r="C402" s="1060"/>
      <c r="D402" s="1061"/>
      <c r="E402" s="1062"/>
      <c r="F402" s="1063"/>
      <c r="G402" s="1059"/>
      <c r="H402" s="1059"/>
      <c r="I402" s="1059"/>
      <c r="J402" s="1059"/>
      <c r="K402" s="1059"/>
      <c r="L402" s="1059"/>
      <c r="M402" s="1059"/>
      <c r="N402" s="1064"/>
      <c r="O402" s="1059"/>
      <c r="P402" s="1059"/>
      <c r="Q402" s="1059"/>
      <c r="R402" s="1059"/>
      <c r="S402" s="1059"/>
      <c r="T402" s="1059"/>
      <c r="U402" s="1059"/>
      <c r="V402" s="1059"/>
      <c r="W402" s="1059"/>
      <c r="X402" s="1059"/>
      <c r="Y402" s="1059"/>
      <c r="Z402" s="1059"/>
      <c r="AA402" s="1059"/>
      <c r="AB402" s="1059"/>
      <c r="AC402" s="1059"/>
      <c r="AD402" s="1059"/>
      <c r="AE402" s="1059"/>
      <c r="AF402" s="1059"/>
      <c r="AG402" s="1059"/>
      <c r="AH402" s="1059"/>
      <c r="AI402" s="1059"/>
      <c r="AJ402" s="1059"/>
    </row>
    <row r="403" spans="2:36">
      <c r="B403" s="1060"/>
      <c r="C403" s="1060"/>
      <c r="D403" s="1061"/>
      <c r="E403" s="1062"/>
      <c r="F403" s="1063"/>
      <c r="G403" s="1059"/>
      <c r="H403" s="1059"/>
      <c r="I403" s="1059"/>
      <c r="J403" s="1059"/>
      <c r="K403" s="1059"/>
      <c r="L403" s="1059"/>
      <c r="M403" s="1059"/>
      <c r="N403" s="1064"/>
      <c r="O403" s="1059"/>
      <c r="P403" s="1059"/>
      <c r="Q403" s="1059"/>
      <c r="R403" s="1059"/>
      <c r="S403" s="1059"/>
      <c r="T403" s="1059"/>
      <c r="U403" s="1059"/>
      <c r="V403" s="1059"/>
      <c r="W403" s="1059"/>
      <c r="X403" s="1059"/>
      <c r="Y403" s="1059"/>
      <c r="Z403" s="1059"/>
      <c r="AA403" s="1059"/>
      <c r="AB403" s="1059"/>
      <c r="AC403" s="1059"/>
      <c r="AD403" s="1059"/>
      <c r="AE403" s="1059"/>
      <c r="AF403" s="1059"/>
      <c r="AG403" s="1059"/>
      <c r="AH403" s="1059"/>
      <c r="AI403" s="1059"/>
      <c r="AJ403" s="1059"/>
    </row>
    <row r="404" spans="2:36">
      <c r="B404" s="1060"/>
      <c r="C404" s="1060"/>
      <c r="D404" s="1061"/>
      <c r="E404" s="1062"/>
      <c r="F404" s="1063"/>
      <c r="G404" s="1059"/>
      <c r="H404" s="1059"/>
      <c r="I404" s="1059"/>
      <c r="J404" s="1059"/>
      <c r="K404" s="1059"/>
      <c r="L404" s="1059"/>
      <c r="M404" s="1059"/>
      <c r="N404" s="1064"/>
      <c r="O404" s="1059"/>
      <c r="P404" s="1059"/>
      <c r="Q404" s="1059"/>
      <c r="R404" s="1059"/>
      <c r="S404" s="1059"/>
      <c r="T404" s="1059"/>
      <c r="U404" s="1059"/>
      <c r="V404" s="1059"/>
      <c r="W404" s="1059"/>
      <c r="X404" s="1059"/>
      <c r="Y404" s="1059"/>
      <c r="Z404" s="1059"/>
      <c r="AA404" s="1059"/>
      <c r="AB404" s="1059"/>
      <c r="AC404" s="1059"/>
      <c r="AD404" s="1059"/>
      <c r="AE404" s="1059"/>
      <c r="AF404" s="1059"/>
      <c r="AG404" s="1059"/>
      <c r="AH404" s="1059"/>
      <c r="AI404" s="1059"/>
      <c r="AJ404" s="1059"/>
    </row>
    <row r="405" spans="2:36">
      <c r="B405" s="1060"/>
      <c r="C405" s="1060"/>
      <c r="D405" s="1061"/>
      <c r="E405" s="1062"/>
      <c r="F405" s="1063"/>
      <c r="G405" s="1059"/>
      <c r="H405" s="1059"/>
      <c r="I405" s="1059"/>
      <c r="J405" s="1059"/>
      <c r="K405" s="1059"/>
      <c r="L405" s="1059"/>
      <c r="M405" s="1059"/>
      <c r="N405" s="1064"/>
      <c r="O405" s="1059"/>
      <c r="P405" s="1059"/>
      <c r="Q405" s="1059"/>
      <c r="R405" s="1059"/>
      <c r="S405" s="1059"/>
      <c r="T405" s="1059"/>
      <c r="U405" s="1059"/>
      <c r="V405" s="1059"/>
      <c r="W405" s="1059"/>
      <c r="X405" s="1059"/>
      <c r="Y405" s="1059"/>
      <c r="Z405" s="1059"/>
      <c r="AA405" s="1059"/>
      <c r="AB405" s="1059"/>
      <c r="AC405" s="1059"/>
      <c r="AD405" s="1059"/>
      <c r="AE405" s="1059"/>
      <c r="AF405" s="1059"/>
      <c r="AG405" s="1059"/>
      <c r="AH405" s="1059"/>
      <c r="AI405" s="1059"/>
      <c r="AJ405" s="1059"/>
    </row>
    <row r="406" spans="2:36">
      <c r="B406" s="1060"/>
      <c r="C406" s="1060"/>
      <c r="D406" s="1061"/>
      <c r="E406" s="1062"/>
      <c r="F406" s="1063"/>
      <c r="G406" s="1059"/>
      <c r="H406" s="1059"/>
      <c r="I406" s="1059"/>
      <c r="J406" s="1059"/>
      <c r="K406" s="1059"/>
      <c r="L406" s="1059"/>
      <c r="M406" s="1059"/>
      <c r="N406" s="1064"/>
      <c r="O406" s="1059"/>
      <c r="P406" s="1059"/>
      <c r="Q406" s="1059"/>
      <c r="R406" s="1059"/>
      <c r="S406" s="1059"/>
      <c r="T406" s="1059"/>
      <c r="U406" s="1059"/>
      <c r="V406" s="1059"/>
      <c r="W406" s="1059"/>
      <c r="X406" s="1059"/>
      <c r="Y406" s="1059"/>
      <c r="Z406" s="1059"/>
      <c r="AA406" s="1059"/>
      <c r="AB406" s="1059"/>
      <c r="AC406" s="1059"/>
      <c r="AD406" s="1059"/>
      <c r="AE406" s="1059"/>
      <c r="AF406" s="1059"/>
      <c r="AG406" s="1059"/>
      <c r="AH406" s="1059"/>
      <c r="AI406" s="1059"/>
      <c r="AJ406" s="1059"/>
    </row>
    <row r="407" spans="2:36">
      <c r="B407" s="1060"/>
      <c r="C407" s="1060"/>
      <c r="D407" s="1061"/>
      <c r="E407" s="1062"/>
      <c r="F407" s="1063"/>
      <c r="G407" s="1059"/>
      <c r="H407" s="1059"/>
      <c r="I407" s="1059"/>
      <c r="J407" s="1059"/>
      <c r="K407" s="1059"/>
      <c r="L407" s="1059"/>
      <c r="M407" s="1059"/>
      <c r="N407" s="1064"/>
      <c r="O407" s="1059"/>
      <c r="P407" s="1059"/>
      <c r="Q407" s="1059"/>
      <c r="R407" s="1059"/>
      <c r="S407" s="1059"/>
      <c r="T407" s="1059"/>
      <c r="U407" s="1059"/>
      <c r="V407" s="1059"/>
      <c r="W407" s="1059"/>
      <c r="X407" s="1059"/>
      <c r="Y407" s="1059"/>
      <c r="Z407" s="1059"/>
      <c r="AA407" s="1059"/>
      <c r="AB407" s="1059"/>
      <c r="AC407" s="1059"/>
      <c r="AD407" s="1059"/>
      <c r="AE407" s="1059"/>
      <c r="AF407" s="1059"/>
      <c r="AG407" s="1059"/>
      <c r="AH407" s="1059"/>
      <c r="AI407" s="1059"/>
      <c r="AJ407" s="1059"/>
    </row>
    <row r="408" spans="2:36">
      <c r="B408" s="1060"/>
      <c r="C408" s="1060"/>
      <c r="D408" s="1061"/>
      <c r="E408" s="1062"/>
      <c r="F408" s="1063"/>
      <c r="G408" s="1059"/>
      <c r="H408" s="1059"/>
      <c r="I408" s="1059"/>
      <c r="J408" s="1059"/>
      <c r="K408" s="1059"/>
      <c r="L408" s="1059"/>
      <c r="M408" s="1059"/>
      <c r="N408" s="1064"/>
      <c r="O408" s="1059"/>
      <c r="P408" s="1059"/>
      <c r="Q408" s="1059"/>
      <c r="R408" s="1059"/>
      <c r="S408" s="1059"/>
      <c r="T408" s="1059"/>
      <c r="U408" s="1059"/>
      <c r="V408" s="1059"/>
      <c r="W408" s="1059"/>
      <c r="X408" s="1059"/>
      <c r="Y408" s="1059"/>
      <c r="Z408" s="1059"/>
      <c r="AA408" s="1059"/>
      <c r="AB408" s="1059"/>
      <c r="AC408" s="1059"/>
      <c r="AD408" s="1059"/>
      <c r="AE408" s="1059"/>
      <c r="AF408" s="1059"/>
      <c r="AG408" s="1059"/>
      <c r="AH408" s="1059"/>
      <c r="AI408" s="1059"/>
      <c r="AJ408" s="1059"/>
    </row>
    <row r="409" spans="2:36">
      <c r="B409" s="1060"/>
      <c r="C409" s="1060"/>
      <c r="D409" s="1061"/>
      <c r="E409" s="1062"/>
      <c r="F409" s="1063"/>
      <c r="G409" s="1059"/>
      <c r="H409" s="1059"/>
      <c r="I409" s="1059"/>
      <c r="J409" s="1059"/>
      <c r="K409" s="1059"/>
      <c r="L409" s="1059"/>
      <c r="M409" s="1059"/>
      <c r="N409" s="1064"/>
      <c r="O409" s="1059"/>
      <c r="P409" s="1059"/>
      <c r="Q409" s="1059"/>
      <c r="R409" s="1059"/>
      <c r="S409" s="1059"/>
      <c r="T409" s="1059"/>
      <c r="U409" s="1059"/>
      <c r="V409" s="1059"/>
      <c r="W409" s="1059"/>
      <c r="X409" s="1059"/>
      <c r="Y409" s="1059"/>
      <c r="Z409" s="1059"/>
      <c r="AA409" s="1059"/>
      <c r="AB409" s="1059"/>
      <c r="AC409" s="1059"/>
      <c r="AD409" s="1059"/>
      <c r="AE409" s="1059"/>
      <c r="AF409" s="1059"/>
      <c r="AG409" s="1059"/>
      <c r="AH409" s="1059"/>
      <c r="AI409" s="1059"/>
      <c r="AJ409" s="1059"/>
    </row>
    <row r="410" spans="2:36">
      <c r="B410" s="1060"/>
      <c r="C410" s="1060"/>
      <c r="D410" s="1061"/>
      <c r="E410" s="1062"/>
      <c r="F410" s="1063"/>
      <c r="G410" s="1059"/>
      <c r="H410" s="1059"/>
      <c r="I410" s="1059"/>
      <c r="J410" s="1059"/>
      <c r="K410" s="1059"/>
      <c r="L410" s="1059"/>
      <c r="M410" s="1059"/>
      <c r="N410" s="1064"/>
      <c r="O410" s="1059"/>
      <c r="P410" s="1059"/>
      <c r="Q410" s="1059"/>
      <c r="R410" s="1059"/>
      <c r="S410" s="1059"/>
      <c r="T410" s="1059"/>
      <c r="U410" s="1059"/>
      <c r="V410" s="1059"/>
      <c r="W410" s="1059"/>
      <c r="X410" s="1059"/>
      <c r="Y410" s="1059"/>
      <c r="Z410" s="1059"/>
      <c r="AA410" s="1059"/>
      <c r="AB410" s="1059"/>
      <c r="AC410" s="1059"/>
      <c r="AD410" s="1059"/>
      <c r="AE410" s="1059"/>
      <c r="AF410" s="1059"/>
      <c r="AG410" s="1059"/>
      <c r="AH410" s="1059"/>
      <c r="AI410" s="1059"/>
      <c r="AJ410" s="1059"/>
    </row>
    <row r="411" spans="2:36">
      <c r="B411" s="1060"/>
      <c r="C411" s="1060"/>
      <c r="D411" s="1061"/>
      <c r="E411" s="1062"/>
      <c r="F411" s="1063"/>
      <c r="G411" s="1059"/>
      <c r="H411" s="1059"/>
      <c r="I411" s="1059"/>
      <c r="J411" s="1059"/>
      <c r="K411" s="1059"/>
      <c r="L411" s="1059"/>
      <c r="M411" s="1059"/>
      <c r="N411" s="1064"/>
      <c r="O411" s="1059"/>
      <c r="P411" s="1059"/>
      <c r="Q411" s="1059"/>
      <c r="R411" s="1059"/>
      <c r="S411" s="1059"/>
      <c r="T411" s="1059"/>
      <c r="U411" s="1059"/>
      <c r="V411" s="1059"/>
      <c r="W411" s="1059"/>
      <c r="X411" s="1059"/>
      <c r="Y411" s="1059"/>
      <c r="Z411" s="1059"/>
      <c r="AA411" s="1059"/>
      <c r="AB411" s="1059"/>
      <c r="AC411" s="1059"/>
      <c r="AD411" s="1059"/>
      <c r="AE411" s="1059"/>
      <c r="AF411" s="1059"/>
      <c r="AG411" s="1059"/>
      <c r="AH411" s="1059"/>
      <c r="AI411" s="1059"/>
      <c r="AJ411" s="1059"/>
    </row>
    <row r="412" spans="2:36">
      <c r="B412" s="1060"/>
      <c r="C412" s="1060"/>
      <c r="D412" s="1061"/>
      <c r="E412" s="1062"/>
      <c r="F412" s="1063"/>
      <c r="G412" s="1059"/>
      <c r="H412" s="1059"/>
      <c r="I412" s="1059"/>
      <c r="J412" s="1059"/>
      <c r="K412" s="1059"/>
      <c r="L412" s="1059"/>
      <c r="M412" s="1059"/>
      <c r="N412" s="1064"/>
      <c r="O412" s="1059"/>
      <c r="P412" s="1059"/>
      <c r="Q412" s="1059"/>
      <c r="R412" s="1059"/>
      <c r="S412" s="1059"/>
      <c r="T412" s="1059"/>
      <c r="U412" s="1059"/>
      <c r="V412" s="1059"/>
      <c r="W412" s="1059"/>
      <c r="X412" s="1059"/>
      <c r="Y412" s="1059"/>
      <c r="Z412" s="1059"/>
      <c r="AA412" s="1059"/>
      <c r="AB412" s="1059"/>
      <c r="AC412" s="1059"/>
      <c r="AD412" s="1059"/>
      <c r="AE412" s="1059"/>
      <c r="AF412" s="1059"/>
      <c r="AG412" s="1059"/>
      <c r="AH412" s="1059"/>
      <c r="AI412" s="1059"/>
      <c r="AJ412" s="1059"/>
    </row>
    <row r="413" spans="2:36">
      <c r="B413" s="1060"/>
      <c r="C413" s="1060"/>
      <c r="D413" s="1061"/>
      <c r="E413" s="1062"/>
      <c r="F413" s="1063"/>
      <c r="G413" s="1059"/>
      <c r="H413" s="1059"/>
      <c r="I413" s="1059"/>
      <c r="J413" s="1059"/>
      <c r="K413" s="1059"/>
      <c r="L413" s="1059"/>
      <c r="M413" s="1059"/>
      <c r="N413" s="1064"/>
      <c r="O413" s="1059"/>
      <c r="P413" s="1059"/>
      <c r="Q413" s="1059"/>
      <c r="R413" s="1059"/>
      <c r="S413" s="1059"/>
      <c r="T413" s="1059"/>
      <c r="U413" s="1059"/>
      <c r="V413" s="1059"/>
      <c r="W413" s="1059"/>
      <c r="X413" s="1059"/>
      <c r="Y413" s="1059"/>
      <c r="Z413" s="1059"/>
      <c r="AA413" s="1059"/>
      <c r="AB413" s="1059"/>
      <c r="AC413" s="1059"/>
      <c r="AD413" s="1059"/>
      <c r="AE413" s="1059"/>
      <c r="AF413" s="1059"/>
      <c r="AG413" s="1059"/>
      <c r="AH413" s="1059"/>
      <c r="AI413" s="1059"/>
      <c r="AJ413" s="1059"/>
    </row>
    <row r="414" spans="2:36">
      <c r="B414" s="1060"/>
      <c r="C414" s="1060"/>
      <c r="D414" s="1061"/>
      <c r="E414" s="1062"/>
      <c r="F414" s="1063"/>
      <c r="G414" s="1059"/>
      <c r="H414" s="1059"/>
      <c r="I414" s="1059"/>
      <c r="J414" s="1059"/>
      <c r="K414" s="1059"/>
      <c r="L414" s="1059"/>
      <c r="M414" s="1059"/>
      <c r="N414" s="1064"/>
      <c r="O414" s="1059"/>
      <c r="P414" s="1059"/>
      <c r="Q414" s="1059"/>
      <c r="R414" s="1059"/>
      <c r="S414" s="1059"/>
      <c r="T414" s="1059"/>
      <c r="U414" s="1059"/>
      <c r="V414" s="1059"/>
      <c r="W414" s="1059"/>
      <c r="X414" s="1059"/>
      <c r="Y414" s="1059"/>
      <c r="Z414" s="1059"/>
      <c r="AA414" s="1059"/>
      <c r="AB414" s="1059"/>
      <c r="AC414" s="1059"/>
      <c r="AD414" s="1059"/>
      <c r="AE414" s="1059"/>
      <c r="AF414" s="1059"/>
      <c r="AG414" s="1059"/>
      <c r="AH414" s="1059"/>
      <c r="AI414" s="1059"/>
      <c r="AJ414" s="1059"/>
    </row>
    <row r="415" spans="2:36">
      <c r="B415" s="1060"/>
      <c r="C415" s="1060"/>
      <c r="D415" s="1061"/>
      <c r="E415" s="1062"/>
      <c r="F415" s="1063"/>
      <c r="G415" s="1059"/>
      <c r="H415" s="1059"/>
      <c r="I415" s="1059"/>
      <c r="J415" s="1059"/>
      <c r="K415" s="1059"/>
      <c r="L415" s="1059"/>
      <c r="M415" s="1059"/>
      <c r="N415" s="1064"/>
      <c r="O415" s="1059"/>
      <c r="P415" s="1059"/>
      <c r="Q415" s="1059"/>
      <c r="R415" s="1059"/>
      <c r="S415" s="1059"/>
      <c r="T415" s="1059"/>
      <c r="U415" s="1059"/>
      <c r="V415" s="1059"/>
      <c r="W415" s="1059"/>
      <c r="X415" s="1059"/>
      <c r="Y415" s="1059"/>
      <c r="Z415" s="1059"/>
      <c r="AA415" s="1059"/>
      <c r="AB415" s="1059"/>
      <c r="AC415" s="1059"/>
      <c r="AD415" s="1059"/>
      <c r="AE415" s="1059"/>
      <c r="AF415" s="1059"/>
      <c r="AG415" s="1059"/>
      <c r="AH415" s="1059"/>
      <c r="AI415" s="1059"/>
      <c r="AJ415" s="1059"/>
    </row>
    <row r="416" spans="2:36">
      <c r="B416" s="1060"/>
      <c r="C416" s="1060"/>
      <c r="D416" s="1061"/>
      <c r="E416" s="1062"/>
      <c r="F416" s="1063"/>
      <c r="G416" s="1059"/>
      <c r="H416" s="1059"/>
      <c r="I416" s="1059"/>
      <c r="J416" s="1059"/>
      <c r="K416" s="1059"/>
      <c r="L416" s="1059"/>
      <c r="M416" s="1059"/>
      <c r="N416" s="1064"/>
      <c r="O416" s="1059"/>
      <c r="P416" s="1059"/>
      <c r="Q416" s="1059"/>
      <c r="R416" s="1059"/>
      <c r="S416" s="1059"/>
      <c r="T416" s="1059"/>
      <c r="U416" s="1059"/>
      <c r="V416" s="1059"/>
      <c r="W416" s="1059"/>
      <c r="X416" s="1059"/>
      <c r="Y416" s="1059"/>
      <c r="Z416" s="1059"/>
      <c r="AA416" s="1059"/>
      <c r="AB416" s="1059"/>
      <c r="AC416" s="1059"/>
      <c r="AD416" s="1059"/>
      <c r="AE416" s="1059"/>
      <c r="AF416" s="1059"/>
      <c r="AG416" s="1059"/>
      <c r="AH416" s="1059"/>
      <c r="AI416" s="1059"/>
      <c r="AJ416" s="1059"/>
    </row>
    <row r="417" spans="2:36">
      <c r="B417" s="1060"/>
      <c r="C417" s="1060"/>
      <c r="D417" s="1061"/>
      <c r="E417" s="1062"/>
      <c r="F417" s="1063"/>
      <c r="G417" s="1059"/>
      <c r="H417" s="1059"/>
      <c r="I417" s="1059"/>
      <c r="J417" s="1059"/>
      <c r="K417" s="1059"/>
      <c r="L417" s="1059"/>
      <c r="M417" s="1059"/>
      <c r="N417" s="1064"/>
      <c r="O417" s="1059"/>
      <c r="P417" s="1059"/>
      <c r="Q417" s="1059"/>
      <c r="R417" s="1059"/>
      <c r="S417" s="1059"/>
      <c r="T417" s="1059"/>
      <c r="U417" s="1059"/>
      <c r="V417" s="1059"/>
      <c r="W417" s="1059"/>
      <c r="X417" s="1059"/>
      <c r="Y417" s="1059"/>
      <c r="Z417" s="1059"/>
      <c r="AA417" s="1059"/>
      <c r="AB417" s="1059"/>
      <c r="AC417" s="1059"/>
      <c r="AD417" s="1059"/>
      <c r="AE417" s="1059"/>
      <c r="AF417" s="1059"/>
      <c r="AG417" s="1059"/>
      <c r="AH417" s="1059"/>
      <c r="AI417" s="1059"/>
      <c r="AJ417" s="1059"/>
    </row>
    <row r="418" spans="2:36">
      <c r="B418" s="1060"/>
      <c r="C418" s="1060"/>
      <c r="D418" s="1061"/>
      <c r="E418" s="1062"/>
      <c r="F418" s="1063"/>
      <c r="G418" s="1059"/>
      <c r="H418" s="1059"/>
      <c r="I418" s="1059"/>
      <c r="J418" s="1059"/>
      <c r="K418" s="1059"/>
      <c r="L418" s="1059"/>
      <c r="M418" s="1059"/>
      <c r="N418" s="1064"/>
      <c r="O418" s="1059"/>
      <c r="P418" s="1059"/>
      <c r="Q418" s="1059"/>
      <c r="R418" s="1059"/>
      <c r="S418" s="1059"/>
      <c r="T418" s="1059"/>
      <c r="U418" s="1059"/>
      <c r="V418" s="1059"/>
      <c r="W418" s="1059"/>
      <c r="X418" s="1059"/>
      <c r="Y418" s="1059"/>
      <c r="Z418" s="1059"/>
      <c r="AA418" s="1059"/>
      <c r="AB418" s="1059"/>
      <c r="AC418" s="1059"/>
      <c r="AD418" s="1059"/>
      <c r="AE418" s="1059"/>
      <c r="AF418" s="1059"/>
      <c r="AG418" s="1059"/>
      <c r="AH418" s="1059"/>
      <c r="AI418" s="1059"/>
      <c r="AJ418" s="1059"/>
    </row>
    <row r="419" spans="2:36">
      <c r="B419" s="1060"/>
      <c r="C419" s="1060"/>
      <c r="D419" s="1061"/>
      <c r="E419" s="1062"/>
      <c r="F419" s="1063"/>
      <c r="G419" s="1059"/>
      <c r="H419" s="1059"/>
      <c r="I419" s="1059"/>
      <c r="J419" s="1059"/>
      <c r="K419" s="1059"/>
      <c r="L419" s="1059"/>
      <c r="M419" s="1059"/>
      <c r="N419" s="1064"/>
      <c r="O419" s="1059"/>
      <c r="P419" s="1059"/>
      <c r="Q419" s="1059"/>
      <c r="R419" s="1059"/>
      <c r="S419" s="1059"/>
      <c r="T419" s="1059"/>
      <c r="U419" s="1059"/>
      <c r="V419" s="1059"/>
      <c r="W419" s="1059"/>
      <c r="X419" s="1059"/>
      <c r="Y419" s="1059"/>
      <c r="Z419" s="1059"/>
      <c r="AA419" s="1059"/>
      <c r="AB419" s="1059"/>
      <c r="AC419" s="1059"/>
      <c r="AD419" s="1059"/>
      <c r="AE419" s="1059"/>
      <c r="AF419" s="1059"/>
      <c r="AG419" s="1059"/>
      <c r="AH419" s="1059"/>
      <c r="AI419" s="1059"/>
      <c r="AJ419" s="1059"/>
    </row>
    <row r="420" spans="2:36">
      <c r="B420" s="1060"/>
      <c r="C420" s="1060"/>
      <c r="D420" s="1061"/>
      <c r="E420" s="1062"/>
      <c r="F420" s="1063"/>
      <c r="G420" s="1059"/>
      <c r="H420" s="1059"/>
      <c r="I420" s="1059"/>
      <c r="J420" s="1059"/>
      <c r="K420" s="1059"/>
      <c r="L420" s="1059"/>
      <c r="M420" s="1059"/>
      <c r="N420" s="1064"/>
      <c r="O420" s="1059"/>
      <c r="P420" s="1059"/>
      <c r="Q420" s="1059"/>
      <c r="R420" s="1059"/>
      <c r="S420" s="1059"/>
      <c r="T420" s="1059"/>
      <c r="U420" s="1059"/>
      <c r="V420" s="1059"/>
      <c r="W420" s="1059"/>
      <c r="X420" s="1059"/>
      <c r="Y420" s="1059"/>
      <c r="Z420" s="1059"/>
      <c r="AA420" s="1059"/>
      <c r="AB420" s="1059"/>
      <c r="AC420" s="1059"/>
      <c r="AD420" s="1059"/>
      <c r="AE420" s="1059"/>
      <c r="AF420" s="1059"/>
      <c r="AG420" s="1059"/>
      <c r="AH420" s="1059"/>
      <c r="AI420" s="1059"/>
      <c r="AJ420" s="1059"/>
    </row>
    <row r="421" spans="2:36">
      <c r="B421" s="1060"/>
      <c r="C421" s="1060"/>
      <c r="D421" s="1061"/>
      <c r="E421" s="1062"/>
      <c r="F421" s="1063"/>
      <c r="G421" s="1059"/>
      <c r="H421" s="1059"/>
      <c r="I421" s="1059"/>
      <c r="J421" s="1059"/>
      <c r="K421" s="1059"/>
      <c r="L421" s="1059"/>
      <c r="M421" s="1059"/>
      <c r="N421" s="1064"/>
      <c r="O421" s="1059"/>
      <c r="P421" s="1059"/>
      <c r="Q421" s="1059"/>
      <c r="R421" s="1059"/>
      <c r="S421" s="1059"/>
      <c r="T421" s="1059"/>
      <c r="U421" s="1059"/>
      <c r="V421" s="1059"/>
      <c r="W421" s="1059"/>
      <c r="X421" s="1059"/>
      <c r="Y421" s="1059"/>
      <c r="Z421" s="1059"/>
      <c r="AA421" s="1059"/>
      <c r="AB421" s="1059"/>
      <c r="AC421" s="1059"/>
      <c r="AD421" s="1059"/>
      <c r="AE421" s="1059"/>
      <c r="AF421" s="1059"/>
      <c r="AG421" s="1059"/>
      <c r="AH421" s="1059"/>
      <c r="AI421" s="1059"/>
      <c r="AJ421" s="1059"/>
    </row>
    <row r="422" spans="2:36">
      <c r="B422" s="1060"/>
      <c r="C422" s="1060"/>
      <c r="D422" s="1061"/>
      <c r="E422" s="1062"/>
      <c r="F422" s="1063"/>
      <c r="G422" s="1059"/>
      <c r="H422" s="1059"/>
      <c r="I422" s="1059"/>
      <c r="J422" s="1059"/>
      <c r="K422" s="1059"/>
      <c r="L422" s="1059"/>
      <c r="M422" s="1059"/>
      <c r="N422" s="1064"/>
      <c r="O422" s="1059"/>
      <c r="P422" s="1059"/>
      <c r="Q422" s="1059"/>
      <c r="R422" s="1059"/>
      <c r="S422" s="1059"/>
      <c r="T422" s="1059"/>
      <c r="U422" s="1059"/>
      <c r="V422" s="1059"/>
      <c r="W422" s="1059"/>
      <c r="X422" s="1059"/>
      <c r="Y422" s="1059"/>
      <c r="Z422" s="1059"/>
      <c r="AA422" s="1059"/>
      <c r="AB422" s="1059"/>
      <c r="AC422" s="1059"/>
      <c r="AD422" s="1059"/>
      <c r="AE422" s="1059"/>
      <c r="AF422" s="1059"/>
      <c r="AG422" s="1059"/>
      <c r="AH422" s="1059"/>
      <c r="AI422" s="1059"/>
      <c r="AJ422" s="1059"/>
    </row>
    <row r="423" spans="2:36">
      <c r="B423" s="1060"/>
      <c r="C423" s="1060"/>
      <c r="D423" s="1061"/>
      <c r="E423" s="1062"/>
      <c r="F423" s="1063"/>
      <c r="G423" s="1059"/>
      <c r="H423" s="1059"/>
      <c r="I423" s="1059"/>
      <c r="J423" s="1059"/>
      <c r="K423" s="1059"/>
      <c r="L423" s="1059"/>
      <c r="M423" s="1059"/>
      <c r="N423" s="1064"/>
      <c r="O423" s="1059"/>
      <c r="P423" s="1059"/>
      <c r="Q423" s="1059"/>
      <c r="R423" s="1059"/>
      <c r="S423" s="1059"/>
      <c r="T423" s="1059"/>
      <c r="U423" s="1059"/>
      <c r="V423" s="1059"/>
      <c r="W423" s="1059"/>
      <c r="X423" s="1059"/>
      <c r="Y423" s="1059"/>
      <c r="Z423" s="1059"/>
      <c r="AA423" s="1059"/>
      <c r="AB423" s="1059"/>
      <c r="AC423" s="1059"/>
      <c r="AD423" s="1059"/>
      <c r="AE423" s="1059"/>
      <c r="AF423" s="1059"/>
      <c r="AG423" s="1059"/>
      <c r="AH423" s="1059"/>
      <c r="AI423" s="1059"/>
      <c r="AJ423" s="1059"/>
    </row>
    <row r="424" spans="2:36">
      <c r="B424" s="1060"/>
      <c r="C424" s="1060"/>
      <c r="D424" s="1061"/>
      <c r="E424" s="1062"/>
      <c r="F424" s="1063"/>
      <c r="G424" s="1059"/>
      <c r="H424" s="1059"/>
      <c r="I424" s="1059"/>
      <c r="J424" s="1059"/>
      <c r="K424" s="1059"/>
      <c r="L424" s="1059"/>
      <c r="M424" s="1059"/>
      <c r="N424" s="1064"/>
      <c r="O424" s="1059"/>
      <c r="P424" s="1059"/>
      <c r="Q424" s="1059"/>
      <c r="R424" s="1059"/>
      <c r="S424" s="1059"/>
      <c r="T424" s="1059"/>
      <c r="U424" s="1059"/>
      <c r="V424" s="1059"/>
      <c r="W424" s="1059"/>
      <c r="X424" s="1059"/>
      <c r="Y424" s="1059"/>
      <c r="Z424" s="1059"/>
      <c r="AA424" s="1059"/>
      <c r="AB424" s="1059"/>
      <c r="AC424" s="1059"/>
      <c r="AD424" s="1059"/>
      <c r="AE424" s="1059"/>
      <c r="AF424" s="1059"/>
      <c r="AG424" s="1059"/>
      <c r="AH424" s="1059"/>
      <c r="AI424" s="1059"/>
      <c r="AJ424" s="1059"/>
    </row>
    <row r="425" spans="2:36">
      <c r="B425" s="1060"/>
      <c r="C425" s="1060"/>
      <c r="D425" s="1061"/>
      <c r="E425" s="1062"/>
      <c r="F425" s="1063"/>
      <c r="G425" s="1059"/>
      <c r="H425" s="1059"/>
      <c r="I425" s="1059"/>
      <c r="J425" s="1059"/>
      <c r="K425" s="1059"/>
      <c r="L425" s="1059"/>
      <c r="M425" s="1059"/>
      <c r="N425" s="1064"/>
      <c r="O425" s="1059"/>
      <c r="P425" s="1059"/>
      <c r="Q425" s="1059"/>
      <c r="R425" s="1059"/>
      <c r="S425" s="1059"/>
      <c r="T425" s="1059"/>
      <c r="U425" s="1059"/>
      <c r="V425" s="1059"/>
      <c r="W425" s="1059"/>
      <c r="X425" s="1059"/>
      <c r="Y425" s="1059"/>
      <c r="Z425" s="1059"/>
      <c r="AA425" s="1059"/>
      <c r="AB425" s="1059"/>
      <c r="AC425" s="1059"/>
      <c r="AD425" s="1059"/>
      <c r="AE425" s="1059"/>
      <c r="AF425" s="1059"/>
      <c r="AG425" s="1059"/>
      <c r="AH425" s="1059"/>
      <c r="AI425" s="1059"/>
      <c r="AJ425" s="1059"/>
    </row>
    <row r="426" spans="2:36">
      <c r="B426" s="1060"/>
      <c r="C426" s="1060"/>
      <c r="D426" s="1061"/>
      <c r="E426" s="1062"/>
      <c r="F426" s="1063"/>
      <c r="G426" s="1059"/>
      <c r="H426" s="1059"/>
      <c r="I426" s="1059"/>
      <c r="J426" s="1059"/>
      <c r="K426" s="1059"/>
      <c r="L426" s="1059"/>
      <c r="M426" s="1059"/>
      <c r="N426" s="1064"/>
      <c r="O426" s="1059"/>
      <c r="P426" s="1059"/>
      <c r="Q426" s="1059"/>
      <c r="R426" s="1059"/>
      <c r="S426" s="1059"/>
      <c r="T426" s="1059"/>
      <c r="U426" s="1059"/>
      <c r="V426" s="1059"/>
      <c r="W426" s="1059"/>
      <c r="X426" s="1059"/>
      <c r="Y426" s="1059"/>
      <c r="Z426" s="1059"/>
      <c r="AA426" s="1059"/>
      <c r="AB426" s="1059"/>
      <c r="AC426" s="1059"/>
      <c r="AD426" s="1059"/>
      <c r="AE426" s="1059"/>
      <c r="AF426" s="1059"/>
      <c r="AG426" s="1059"/>
      <c r="AH426" s="1059"/>
      <c r="AI426" s="1059"/>
      <c r="AJ426" s="1059"/>
    </row>
    <row r="427" spans="2:36">
      <c r="B427" s="1060"/>
      <c r="C427" s="1060"/>
      <c r="D427" s="1061"/>
      <c r="E427" s="1062"/>
      <c r="F427" s="1063"/>
      <c r="G427" s="1059"/>
      <c r="H427" s="1059"/>
      <c r="I427" s="1059"/>
      <c r="J427" s="1059"/>
      <c r="K427" s="1059"/>
      <c r="L427" s="1059"/>
      <c r="M427" s="1059"/>
      <c r="N427" s="1064"/>
      <c r="O427" s="1059"/>
      <c r="P427" s="1059"/>
      <c r="Q427" s="1059"/>
      <c r="R427" s="1059"/>
      <c r="S427" s="1059"/>
      <c r="T427" s="1059"/>
      <c r="U427" s="1059"/>
      <c r="V427" s="1059"/>
      <c r="W427" s="1059"/>
      <c r="X427" s="1059"/>
      <c r="Y427" s="1059"/>
      <c r="Z427" s="1059"/>
      <c r="AA427" s="1059"/>
      <c r="AB427" s="1059"/>
      <c r="AC427" s="1059"/>
      <c r="AD427" s="1059"/>
      <c r="AE427" s="1059"/>
      <c r="AF427" s="1059"/>
      <c r="AG427" s="1059"/>
      <c r="AH427" s="1059"/>
      <c r="AI427" s="1059"/>
      <c r="AJ427" s="1059"/>
    </row>
    <row r="428" spans="2:36">
      <c r="B428" s="1060"/>
      <c r="C428" s="1060"/>
      <c r="D428" s="1061"/>
      <c r="E428" s="1062"/>
      <c r="F428" s="1063"/>
      <c r="G428" s="1059"/>
      <c r="H428" s="1059"/>
      <c r="I428" s="1059"/>
      <c r="J428" s="1059"/>
      <c r="K428" s="1059"/>
      <c r="L428" s="1059"/>
      <c r="M428" s="1059"/>
      <c r="N428" s="1064"/>
      <c r="O428" s="1059"/>
      <c r="P428" s="1059"/>
      <c r="Q428" s="1059"/>
      <c r="R428" s="1059"/>
      <c r="S428" s="1059"/>
      <c r="T428" s="1059"/>
      <c r="U428" s="1059"/>
      <c r="V428" s="1059"/>
      <c r="W428" s="1059"/>
      <c r="X428" s="1059"/>
      <c r="Y428" s="1059"/>
      <c r="Z428" s="1059"/>
      <c r="AA428" s="1059"/>
      <c r="AB428" s="1059"/>
      <c r="AC428" s="1059"/>
      <c r="AD428" s="1059"/>
      <c r="AE428" s="1059"/>
      <c r="AF428" s="1059"/>
      <c r="AG428" s="1059"/>
      <c r="AH428" s="1059"/>
      <c r="AI428" s="1059"/>
      <c r="AJ428" s="1059"/>
    </row>
    <row r="429" spans="2:36">
      <c r="B429" s="1060"/>
      <c r="C429" s="1060"/>
      <c r="D429" s="1061"/>
      <c r="E429" s="1062"/>
      <c r="F429" s="1063"/>
      <c r="G429" s="1059"/>
      <c r="H429" s="1059"/>
      <c r="I429" s="1059"/>
      <c r="J429" s="1059"/>
      <c r="K429" s="1059"/>
      <c r="L429" s="1059"/>
      <c r="M429" s="1059"/>
      <c r="N429" s="1064"/>
      <c r="O429" s="1059"/>
      <c r="P429" s="1059"/>
      <c r="Q429" s="1059"/>
      <c r="R429" s="1059"/>
      <c r="S429" s="1059"/>
      <c r="T429" s="1059"/>
      <c r="U429" s="1059"/>
      <c r="V429" s="1059"/>
      <c r="W429" s="1059"/>
      <c r="X429" s="1059"/>
      <c r="Y429" s="1059"/>
      <c r="Z429" s="1059"/>
      <c r="AA429" s="1059"/>
      <c r="AB429" s="1059"/>
      <c r="AC429" s="1059"/>
      <c r="AD429" s="1059"/>
      <c r="AE429" s="1059"/>
      <c r="AF429" s="1059"/>
      <c r="AG429" s="1059"/>
      <c r="AH429" s="1059"/>
      <c r="AI429" s="1059"/>
      <c r="AJ429" s="1059"/>
    </row>
    <row r="430" spans="2:36">
      <c r="B430" s="1060"/>
      <c r="C430" s="1060"/>
      <c r="D430" s="1061"/>
      <c r="E430" s="1062"/>
      <c r="F430" s="1063"/>
      <c r="G430" s="1059"/>
      <c r="H430" s="1059"/>
      <c r="I430" s="1059"/>
      <c r="J430" s="1059"/>
      <c r="K430" s="1059"/>
      <c r="L430" s="1059"/>
      <c r="M430" s="1059"/>
      <c r="N430" s="1064"/>
      <c r="O430" s="1059"/>
      <c r="P430" s="1059"/>
      <c r="Q430" s="1059"/>
      <c r="R430" s="1059"/>
      <c r="S430" s="1059"/>
      <c r="T430" s="1059"/>
      <c r="U430" s="1059"/>
      <c r="V430" s="1059"/>
      <c r="W430" s="1059"/>
      <c r="X430" s="1059"/>
      <c r="Y430" s="1059"/>
      <c r="Z430" s="1059"/>
      <c r="AA430" s="1059"/>
      <c r="AB430" s="1059"/>
      <c r="AC430" s="1059"/>
      <c r="AD430" s="1059"/>
      <c r="AE430" s="1059"/>
      <c r="AF430" s="1059"/>
      <c r="AG430" s="1059"/>
      <c r="AH430" s="1059"/>
      <c r="AI430" s="1059"/>
      <c r="AJ430" s="1059"/>
    </row>
    <row r="431" spans="2:36">
      <c r="B431" s="1060"/>
      <c r="C431" s="1060"/>
      <c r="D431" s="1061"/>
      <c r="E431" s="1062"/>
      <c r="F431" s="1063"/>
      <c r="G431" s="1059"/>
      <c r="H431" s="1059"/>
      <c r="I431" s="1059"/>
      <c r="J431" s="1059"/>
      <c r="K431" s="1059"/>
      <c r="L431" s="1059"/>
      <c r="M431" s="1059"/>
      <c r="N431" s="1064"/>
      <c r="O431" s="1059"/>
      <c r="P431" s="1059"/>
      <c r="Q431" s="1059"/>
      <c r="R431" s="1059"/>
      <c r="S431" s="1059"/>
      <c r="T431" s="1059"/>
      <c r="U431" s="1059"/>
      <c r="V431" s="1059"/>
      <c r="W431" s="1059"/>
      <c r="X431" s="1059"/>
      <c r="Y431" s="1059"/>
      <c r="Z431" s="1059"/>
      <c r="AA431" s="1059"/>
      <c r="AB431" s="1059"/>
      <c r="AC431" s="1059"/>
      <c r="AD431" s="1059"/>
      <c r="AE431" s="1059"/>
      <c r="AF431" s="1059"/>
      <c r="AG431" s="1059"/>
      <c r="AH431" s="1059"/>
      <c r="AI431" s="1059"/>
      <c r="AJ431" s="1059"/>
    </row>
    <row r="432" spans="2:36">
      <c r="B432" s="1060"/>
      <c r="C432" s="1060"/>
      <c r="D432" s="1061"/>
      <c r="E432" s="1062"/>
      <c r="F432" s="1063"/>
      <c r="G432" s="1059"/>
      <c r="H432" s="1059"/>
      <c r="I432" s="1059"/>
      <c r="J432" s="1059"/>
      <c r="K432" s="1059"/>
      <c r="L432" s="1059"/>
      <c r="M432" s="1059"/>
      <c r="N432" s="1064"/>
      <c r="O432" s="1059"/>
      <c r="P432" s="1059"/>
      <c r="Q432" s="1059"/>
      <c r="R432" s="1059"/>
      <c r="S432" s="1059"/>
      <c r="T432" s="1059"/>
      <c r="U432" s="1059"/>
      <c r="V432" s="1059"/>
      <c r="W432" s="1059"/>
      <c r="X432" s="1059"/>
      <c r="Y432" s="1059"/>
      <c r="Z432" s="1059"/>
      <c r="AA432" s="1059"/>
      <c r="AB432" s="1059"/>
      <c r="AC432" s="1059"/>
      <c r="AD432" s="1059"/>
      <c r="AE432" s="1059"/>
      <c r="AF432" s="1059"/>
      <c r="AG432" s="1059"/>
      <c r="AH432" s="1059"/>
      <c r="AI432" s="1059"/>
      <c r="AJ432" s="1059"/>
    </row>
    <row r="433" spans="2:36">
      <c r="B433" s="1060"/>
      <c r="C433" s="1060"/>
      <c r="D433" s="1061"/>
      <c r="E433" s="1062"/>
      <c r="F433" s="1063"/>
      <c r="G433" s="1059"/>
      <c r="H433" s="1059"/>
      <c r="I433" s="1059"/>
      <c r="J433" s="1059"/>
      <c r="K433" s="1059"/>
      <c r="L433" s="1059"/>
      <c r="M433" s="1059"/>
      <c r="N433" s="1064"/>
      <c r="O433" s="1059"/>
      <c r="P433" s="1059"/>
      <c r="Q433" s="1059"/>
      <c r="R433" s="1059"/>
      <c r="S433" s="1059"/>
      <c r="T433" s="1059"/>
      <c r="U433" s="1059"/>
      <c r="V433" s="1059"/>
      <c r="W433" s="1059"/>
      <c r="X433" s="1059"/>
      <c r="Y433" s="1059"/>
      <c r="Z433" s="1059"/>
      <c r="AA433" s="1059"/>
      <c r="AB433" s="1059"/>
      <c r="AC433" s="1059"/>
      <c r="AD433" s="1059"/>
      <c r="AE433" s="1059"/>
      <c r="AF433" s="1059"/>
      <c r="AG433" s="1059"/>
      <c r="AH433" s="1059"/>
      <c r="AI433" s="1059"/>
      <c r="AJ433" s="1059"/>
    </row>
    <row r="434" spans="2:36">
      <c r="B434" s="1060"/>
      <c r="C434" s="1060"/>
      <c r="D434" s="1061"/>
      <c r="E434" s="1062"/>
      <c r="F434" s="1063"/>
      <c r="G434" s="1059"/>
      <c r="H434" s="1059"/>
      <c r="I434" s="1059"/>
      <c r="J434" s="1059"/>
      <c r="K434" s="1059"/>
      <c r="L434" s="1059"/>
      <c r="M434" s="1059"/>
      <c r="N434" s="1064"/>
      <c r="O434" s="1059"/>
      <c r="P434" s="1059"/>
      <c r="Q434" s="1059"/>
      <c r="R434" s="1059"/>
      <c r="S434" s="1059"/>
      <c r="T434" s="1059"/>
      <c r="U434" s="1059"/>
      <c r="V434" s="1059"/>
      <c r="W434" s="1059"/>
      <c r="X434" s="1059"/>
      <c r="Y434" s="1059"/>
      <c r="Z434" s="1059"/>
      <c r="AA434" s="1059"/>
      <c r="AB434" s="1059"/>
      <c r="AC434" s="1059"/>
      <c r="AD434" s="1059"/>
      <c r="AE434" s="1059"/>
      <c r="AF434" s="1059"/>
      <c r="AG434" s="1059"/>
      <c r="AH434" s="1059"/>
      <c r="AI434" s="1059"/>
      <c r="AJ434" s="1059"/>
    </row>
    <row r="435" spans="2:36">
      <c r="B435" s="1060"/>
      <c r="C435" s="1060"/>
      <c r="D435" s="1061"/>
      <c r="E435" s="1062"/>
      <c r="F435" s="1063"/>
      <c r="G435" s="1059"/>
      <c r="H435" s="1059"/>
      <c r="I435" s="1059"/>
      <c r="J435" s="1059"/>
      <c r="K435" s="1059"/>
      <c r="L435" s="1059"/>
      <c r="M435" s="1059"/>
      <c r="N435" s="1064"/>
      <c r="O435" s="1059"/>
      <c r="P435" s="1059"/>
      <c r="Q435" s="1059"/>
      <c r="R435" s="1059"/>
      <c r="S435" s="1059"/>
      <c r="T435" s="1059"/>
      <c r="U435" s="1059"/>
      <c r="V435" s="1059"/>
      <c r="W435" s="1059"/>
      <c r="X435" s="1059"/>
      <c r="Y435" s="1059"/>
      <c r="Z435" s="1059"/>
      <c r="AA435" s="1059"/>
      <c r="AB435" s="1059"/>
      <c r="AC435" s="1059"/>
      <c r="AD435" s="1059"/>
      <c r="AE435" s="1059"/>
      <c r="AF435" s="1059"/>
      <c r="AG435" s="1059"/>
      <c r="AH435" s="1059"/>
      <c r="AI435" s="1059"/>
      <c r="AJ435" s="1059"/>
    </row>
    <row r="436" spans="2:36">
      <c r="B436" s="1060"/>
      <c r="C436" s="1060"/>
      <c r="D436" s="1061"/>
      <c r="E436" s="1062"/>
      <c r="F436" s="1063"/>
      <c r="G436" s="1059"/>
      <c r="H436" s="1059"/>
      <c r="I436" s="1059"/>
      <c r="J436" s="1059"/>
      <c r="K436" s="1059"/>
      <c r="L436" s="1059"/>
      <c r="M436" s="1059"/>
      <c r="N436" s="1064"/>
      <c r="O436" s="1059"/>
      <c r="P436" s="1059"/>
      <c r="Q436" s="1059"/>
      <c r="R436" s="1059"/>
      <c r="S436" s="1059"/>
      <c r="T436" s="1059"/>
      <c r="U436" s="1059"/>
      <c r="V436" s="1059"/>
      <c r="W436" s="1059"/>
      <c r="X436" s="1059"/>
      <c r="Y436" s="1059"/>
      <c r="Z436" s="1059"/>
      <c r="AA436" s="1059"/>
      <c r="AB436" s="1059"/>
      <c r="AC436" s="1059"/>
      <c r="AD436" s="1059"/>
      <c r="AE436" s="1059"/>
      <c r="AF436" s="1059"/>
      <c r="AG436" s="1059"/>
      <c r="AH436" s="1059"/>
      <c r="AI436" s="1059"/>
      <c r="AJ436" s="1059"/>
    </row>
    <row r="437" spans="2:36">
      <c r="B437" s="1060"/>
      <c r="C437" s="1060"/>
      <c r="D437" s="1061"/>
      <c r="E437" s="1062"/>
      <c r="F437" s="1063"/>
      <c r="G437" s="1059"/>
      <c r="H437" s="1059"/>
      <c r="I437" s="1059"/>
      <c r="J437" s="1059"/>
      <c r="K437" s="1059"/>
      <c r="L437" s="1059"/>
      <c r="M437" s="1059"/>
      <c r="N437" s="1064"/>
      <c r="O437" s="1059"/>
      <c r="P437" s="1059"/>
      <c r="Q437" s="1059"/>
      <c r="R437" s="1059"/>
      <c r="S437" s="1059"/>
      <c r="T437" s="1059"/>
      <c r="U437" s="1059"/>
      <c r="V437" s="1059"/>
      <c r="W437" s="1059"/>
      <c r="X437" s="1059"/>
      <c r="Y437" s="1059"/>
      <c r="Z437" s="1059"/>
      <c r="AA437" s="1059"/>
      <c r="AB437" s="1059"/>
      <c r="AC437" s="1059"/>
      <c r="AD437" s="1059"/>
      <c r="AE437" s="1059"/>
      <c r="AF437" s="1059"/>
      <c r="AG437" s="1059"/>
      <c r="AH437" s="1059"/>
      <c r="AI437" s="1059"/>
      <c r="AJ437" s="1059"/>
    </row>
    <row r="438" spans="2:36">
      <c r="B438" s="1060"/>
      <c r="C438" s="1060"/>
      <c r="D438" s="1061"/>
      <c r="E438" s="1062"/>
      <c r="F438" s="1063"/>
      <c r="G438" s="1059"/>
      <c r="H438" s="1059"/>
      <c r="I438" s="1059"/>
      <c r="J438" s="1059"/>
      <c r="K438" s="1059"/>
      <c r="L438" s="1059"/>
      <c r="M438" s="1059"/>
      <c r="N438" s="1064"/>
      <c r="O438" s="1059"/>
      <c r="P438" s="1059"/>
      <c r="Q438" s="1059"/>
      <c r="R438" s="1059"/>
      <c r="S438" s="1059"/>
      <c r="T438" s="1059"/>
      <c r="U438" s="1059"/>
      <c r="V438" s="1059"/>
      <c r="W438" s="1059"/>
      <c r="X438" s="1059"/>
      <c r="Y438" s="1059"/>
      <c r="Z438" s="1059"/>
      <c r="AA438" s="1059"/>
      <c r="AB438" s="1059"/>
      <c r="AC438" s="1059"/>
      <c r="AD438" s="1059"/>
      <c r="AE438" s="1059"/>
      <c r="AF438" s="1059"/>
      <c r="AG438" s="1059"/>
      <c r="AH438" s="1059"/>
      <c r="AI438" s="1059"/>
      <c r="AJ438" s="1059"/>
    </row>
    <row r="439" spans="2:36">
      <c r="B439" s="1060"/>
      <c r="C439" s="1060"/>
      <c r="D439" s="1061"/>
      <c r="E439" s="1062"/>
      <c r="F439" s="1063"/>
      <c r="G439" s="1059"/>
      <c r="H439" s="1059"/>
      <c r="I439" s="1059"/>
      <c r="J439" s="1059"/>
      <c r="K439" s="1059"/>
      <c r="L439" s="1059"/>
      <c r="M439" s="1059"/>
      <c r="N439" s="1064"/>
      <c r="O439" s="1059"/>
      <c r="P439" s="1059"/>
      <c r="Q439" s="1059"/>
      <c r="R439" s="1059"/>
      <c r="S439" s="1059"/>
      <c r="T439" s="1059"/>
      <c r="U439" s="1059"/>
      <c r="V439" s="1059"/>
      <c r="W439" s="1059"/>
      <c r="X439" s="1059"/>
      <c r="Y439" s="1059"/>
      <c r="Z439" s="1059"/>
      <c r="AA439" s="1059"/>
      <c r="AB439" s="1059"/>
      <c r="AC439" s="1059"/>
      <c r="AD439" s="1059"/>
      <c r="AE439" s="1059"/>
      <c r="AF439" s="1059"/>
      <c r="AG439" s="1059"/>
      <c r="AH439" s="1059"/>
      <c r="AI439" s="1059"/>
      <c r="AJ439" s="1059"/>
    </row>
    <row r="440" spans="2:36">
      <c r="B440" s="1060"/>
      <c r="C440" s="1060"/>
      <c r="D440" s="1061"/>
      <c r="E440" s="1062"/>
      <c r="F440" s="1063"/>
      <c r="G440" s="1059"/>
      <c r="H440" s="1059"/>
      <c r="I440" s="1059"/>
      <c r="J440" s="1059"/>
      <c r="K440" s="1059"/>
      <c r="L440" s="1059"/>
      <c r="M440" s="1059"/>
      <c r="N440" s="1064"/>
      <c r="O440" s="1059"/>
      <c r="P440" s="1059"/>
      <c r="Q440" s="1059"/>
      <c r="R440" s="1059"/>
      <c r="S440" s="1059"/>
      <c r="T440" s="1059"/>
      <c r="U440" s="1059"/>
      <c r="V440" s="1059"/>
      <c r="W440" s="1059"/>
      <c r="X440" s="1059"/>
      <c r="Y440" s="1059"/>
      <c r="Z440" s="1059"/>
      <c r="AA440" s="1059"/>
      <c r="AB440" s="1059"/>
      <c r="AC440" s="1059"/>
      <c r="AD440" s="1059"/>
      <c r="AE440" s="1059"/>
      <c r="AF440" s="1059"/>
      <c r="AG440" s="1059"/>
      <c r="AH440" s="1059"/>
      <c r="AI440" s="1059"/>
      <c r="AJ440" s="1059"/>
    </row>
    <row r="441" spans="2:36">
      <c r="B441" s="1060"/>
      <c r="C441" s="1060"/>
      <c r="D441" s="1061"/>
      <c r="E441" s="1062"/>
      <c r="F441" s="1063"/>
      <c r="G441" s="1059"/>
      <c r="H441" s="1059"/>
      <c r="I441" s="1059"/>
      <c r="J441" s="1059"/>
      <c r="K441" s="1059"/>
      <c r="L441" s="1059"/>
      <c r="M441" s="1059"/>
      <c r="N441" s="1064"/>
      <c r="O441" s="1059"/>
      <c r="P441" s="1059"/>
      <c r="Q441" s="1059"/>
      <c r="R441" s="1059"/>
      <c r="S441" s="1059"/>
      <c r="T441" s="1059"/>
      <c r="U441" s="1059"/>
      <c r="V441" s="1059"/>
      <c r="W441" s="1059"/>
      <c r="X441" s="1059"/>
      <c r="Y441" s="1059"/>
      <c r="Z441" s="1059"/>
      <c r="AA441" s="1059"/>
      <c r="AB441" s="1059"/>
      <c r="AC441" s="1059"/>
      <c r="AD441" s="1059"/>
      <c r="AE441" s="1059"/>
      <c r="AF441" s="1059"/>
      <c r="AG441" s="1059"/>
      <c r="AH441" s="1059"/>
      <c r="AI441" s="1059"/>
      <c r="AJ441" s="1059"/>
    </row>
    <row r="442" spans="2:36">
      <c r="B442" s="1060"/>
      <c r="C442" s="1060"/>
      <c r="D442" s="1061"/>
      <c r="E442" s="1062"/>
      <c r="F442" s="1063"/>
      <c r="G442" s="1059"/>
      <c r="H442" s="1059"/>
      <c r="I442" s="1059"/>
      <c r="J442" s="1059"/>
      <c r="K442" s="1059"/>
      <c r="L442" s="1059"/>
      <c r="M442" s="1059"/>
      <c r="N442" s="1064"/>
      <c r="O442" s="1059"/>
      <c r="P442" s="1059"/>
      <c r="Q442" s="1059"/>
      <c r="R442" s="1059"/>
      <c r="S442" s="1059"/>
      <c r="T442" s="1059"/>
      <c r="U442" s="1059"/>
      <c r="V442" s="1059"/>
      <c r="W442" s="1059"/>
      <c r="X442" s="1059"/>
      <c r="Y442" s="1059"/>
      <c r="Z442" s="1059"/>
      <c r="AA442" s="1059"/>
      <c r="AB442" s="1059"/>
      <c r="AC442" s="1059"/>
      <c r="AD442" s="1059"/>
      <c r="AE442" s="1059"/>
      <c r="AF442" s="1059"/>
      <c r="AG442" s="1059"/>
      <c r="AH442" s="1059"/>
      <c r="AI442" s="1059"/>
      <c r="AJ442" s="1059"/>
    </row>
    <row r="443" spans="2:36">
      <c r="B443" s="1060"/>
      <c r="C443" s="1060"/>
      <c r="D443" s="1061"/>
      <c r="E443" s="1062"/>
      <c r="F443" s="1063"/>
      <c r="G443" s="1059"/>
      <c r="H443" s="1059"/>
      <c r="I443" s="1059"/>
      <c r="J443" s="1059"/>
      <c r="K443" s="1059"/>
      <c r="L443" s="1059"/>
      <c r="M443" s="1059"/>
      <c r="N443" s="1064"/>
      <c r="O443" s="1059"/>
      <c r="P443" s="1059"/>
      <c r="Q443" s="1059"/>
      <c r="R443" s="1059"/>
      <c r="S443" s="1059"/>
      <c r="T443" s="1059"/>
      <c r="U443" s="1059"/>
      <c r="V443" s="1059"/>
      <c r="W443" s="1059"/>
      <c r="X443" s="1059"/>
      <c r="Y443" s="1059"/>
      <c r="Z443" s="1059"/>
      <c r="AA443" s="1059"/>
      <c r="AB443" s="1059"/>
      <c r="AC443" s="1059"/>
      <c r="AD443" s="1059"/>
      <c r="AE443" s="1059"/>
      <c r="AF443" s="1059"/>
      <c r="AG443" s="1059"/>
      <c r="AH443" s="1059"/>
      <c r="AI443" s="1059"/>
      <c r="AJ443" s="1059"/>
    </row>
    <row r="444" spans="2:36">
      <c r="B444" s="1060"/>
      <c r="C444" s="1060"/>
      <c r="D444" s="1061"/>
      <c r="E444" s="1062"/>
      <c r="F444" s="1063"/>
      <c r="G444" s="1059"/>
      <c r="H444" s="1059"/>
      <c r="I444" s="1059"/>
      <c r="J444" s="1059"/>
      <c r="K444" s="1059"/>
      <c r="L444" s="1059"/>
      <c r="M444" s="1059"/>
      <c r="N444" s="1064"/>
      <c r="O444" s="1059"/>
      <c r="P444" s="1059"/>
      <c r="Q444" s="1059"/>
      <c r="R444" s="1059"/>
      <c r="S444" s="1059"/>
      <c r="T444" s="1059"/>
      <c r="U444" s="1059"/>
      <c r="V444" s="1059"/>
      <c r="W444" s="1059"/>
      <c r="X444" s="1059"/>
      <c r="Y444" s="1059"/>
      <c r="Z444" s="1059"/>
      <c r="AA444" s="1059"/>
      <c r="AB444" s="1059"/>
      <c r="AC444" s="1059"/>
      <c r="AD444" s="1059"/>
      <c r="AE444" s="1059"/>
      <c r="AF444" s="1059"/>
      <c r="AG444" s="1059"/>
      <c r="AH444" s="1059"/>
      <c r="AI444" s="1059"/>
      <c r="AJ444" s="1059"/>
    </row>
    <row r="445" spans="2:36">
      <c r="B445" s="1060"/>
      <c r="C445" s="1060"/>
      <c r="D445" s="1061"/>
      <c r="E445" s="1062"/>
      <c r="F445" s="1063"/>
      <c r="G445" s="1059"/>
      <c r="H445" s="1059"/>
      <c r="I445" s="1059"/>
      <c r="J445" s="1059"/>
      <c r="K445" s="1059"/>
      <c r="L445" s="1059"/>
      <c r="M445" s="1059"/>
      <c r="N445" s="1064"/>
      <c r="O445" s="1059"/>
      <c r="P445" s="1059"/>
      <c r="Q445" s="1059"/>
      <c r="R445" s="1059"/>
      <c r="S445" s="1059"/>
      <c r="T445" s="1059"/>
      <c r="U445" s="1059"/>
      <c r="V445" s="1059"/>
      <c r="W445" s="1059"/>
      <c r="X445" s="1059"/>
      <c r="Y445" s="1059"/>
      <c r="Z445" s="1059"/>
      <c r="AA445" s="1059"/>
      <c r="AB445" s="1059"/>
      <c r="AC445" s="1059"/>
      <c r="AD445" s="1059"/>
      <c r="AE445" s="1059"/>
      <c r="AF445" s="1059"/>
      <c r="AG445" s="1059"/>
      <c r="AH445" s="1059"/>
      <c r="AI445" s="1059"/>
      <c r="AJ445" s="1059"/>
    </row>
    <row r="446" spans="2:36">
      <c r="B446" s="1060"/>
      <c r="C446" s="1060"/>
      <c r="D446" s="1061"/>
      <c r="E446" s="1062"/>
      <c r="F446" s="1063"/>
      <c r="G446" s="1059"/>
      <c r="H446" s="1059"/>
      <c r="I446" s="1059"/>
      <c r="J446" s="1059"/>
      <c r="K446" s="1059"/>
      <c r="L446" s="1059"/>
      <c r="M446" s="1059"/>
      <c r="N446" s="1064"/>
      <c r="O446" s="1059"/>
      <c r="P446" s="1059"/>
      <c r="Q446" s="1059"/>
      <c r="R446" s="1059"/>
      <c r="S446" s="1059"/>
      <c r="T446" s="1059"/>
      <c r="U446" s="1059"/>
      <c r="V446" s="1059"/>
      <c r="W446" s="1059"/>
      <c r="X446" s="1059"/>
      <c r="Y446" s="1059"/>
      <c r="Z446" s="1059"/>
      <c r="AA446" s="1059"/>
      <c r="AB446" s="1059"/>
      <c r="AC446" s="1059"/>
      <c r="AD446" s="1059"/>
      <c r="AE446" s="1059"/>
      <c r="AF446" s="1059"/>
      <c r="AG446" s="1059"/>
      <c r="AH446" s="1059"/>
      <c r="AI446" s="1059"/>
      <c r="AJ446" s="1059"/>
    </row>
    <row r="447" spans="2:36">
      <c r="AA447" s="2844"/>
      <c r="AD447" s="2108"/>
    </row>
  </sheetData>
  <autoFilter ref="A1:A447"/>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0" firstPageNumber="124" fitToHeight="0" orientation="landscape" useFirstPageNumber="1" r:id="rId1"/>
  <headerFooter alignWithMargins="0">
    <oddHeader>&amp;R&amp;"Times New Roman,Bold"&amp;14[ &amp;P ]</oddHeader>
  </headerFooter>
  <rowBreaks count="1" manualBreakCount="1">
    <brk id="244" max="3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P185"/>
  <sheetViews>
    <sheetView zoomScale="91" zoomScaleNormal="91" zoomScaleSheetLayoutView="55" workbookViewId="0">
      <pane xSplit="1" ySplit="8" topLeftCell="H116"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75"/>
  <cols>
    <col min="1" max="1" width="8.375" style="1071" customWidth="1"/>
    <col min="2" max="2" width="11.25" style="1072" customWidth="1"/>
    <col min="3" max="3" width="36.25" style="1214" customWidth="1"/>
    <col min="4" max="4" width="12" style="1212" customWidth="1"/>
    <col min="5" max="5" width="9" style="1212" customWidth="1"/>
    <col min="6" max="6" width="7.75" style="1213" customWidth="1"/>
    <col min="7" max="7" width="10.5" style="1070" customWidth="1"/>
    <col min="8" max="8" width="9.5" style="1070" customWidth="1"/>
    <col min="9" max="9" width="8.5" style="1070" customWidth="1"/>
    <col min="10" max="10" width="6.75" style="1070" customWidth="1"/>
    <col min="11" max="11" width="9.375" style="1070" customWidth="1"/>
    <col min="12" max="12" width="9.875" style="1070" customWidth="1"/>
    <col min="13" max="13" width="9.125" style="1070" bestFit="1" customWidth="1"/>
    <col min="14" max="14" width="8.625" style="1070" customWidth="1"/>
    <col min="15" max="15" width="13" style="1127" customWidth="1"/>
    <col min="16" max="23" width="9.125" style="1127" hidden="1" customWidth="1"/>
    <col min="24" max="25" width="9.125" style="1127" customWidth="1"/>
    <col min="26" max="26" width="13.375" style="1127" customWidth="1"/>
    <col min="27" max="35" width="9.125" style="1127" customWidth="1"/>
    <col min="36" max="36" width="7" style="1070" customWidth="1"/>
    <col min="37" max="16384" width="8" style="1070"/>
  </cols>
  <sheetData>
    <row r="1" spans="1:42" ht="27">
      <c r="A1" s="3497" t="s">
        <v>1994</v>
      </c>
      <c r="B1" s="3497"/>
      <c r="C1" s="3497"/>
      <c r="D1" s="3497"/>
      <c r="E1" s="3497"/>
      <c r="F1" s="3497"/>
      <c r="G1" s="3497"/>
      <c r="H1" s="3497"/>
      <c r="I1" s="3497"/>
      <c r="J1" s="3497"/>
      <c r="K1" s="3497"/>
      <c r="L1" s="3497"/>
      <c r="M1" s="3497"/>
      <c r="N1" s="3497"/>
      <c r="O1" s="3497"/>
      <c r="P1" s="3497"/>
      <c r="Q1" s="3497"/>
      <c r="R1" s="3497"/>
      <c r="S1" s="3497"/>
      <c r="T1" s="3497"/>
      <c r="U1" s="3497"/>
      <c r="V1" s="3497"/>
      <c r="W1" s="3497"/>
      <c r="X1" s="3497"/>
      <c r="Y1" s="3497"/>
      <c r="Z1" s="3497"/>
      <c r="AA1" s="3497"/>
      <c r="AB1" s="3497"/>
      <c r="AC1" s="3497"/>
      <c r="AD1" s="3497"/>
      <c r="AE1" s="3497"/>
      <c r="AF1" s="3497"/>
      <c r="AG1" s="3497"/>
      <c r="AH1" s="3497"/>
      <c r="AI1" s="3497"/>
      <c r="AJ1" s="3497"/>
    </row>
    <row r="2" spans="1:42" ht="25.5">
      <c r="A2" s="3498" t="s">
        <v>2822</v>
      </c>
      <c r="B2" s="3498"/>
      <c r="C2" s="3498"/>
      <c r="D2" s="3498"/>
      <c r="E2" s="3498"/>
      <c r="F2" s="3498"/>
      <c r="G2" s="3498"/>
      <c r="H2" s="3498"/>
      <c r="I2" s="3498"/>
      <c r="J2" s="3498"/>
      <c r="K2" s="3498"/>
      <c r="L2" s="3498"/>
      <c r="M2" s="3498"/>
      <c r="N2" s="3498"/>
      <c r="O2" s="3498"/>
      <c r="P2" s="3498"/>
      <c r="Q2" s="3498"/>
      <c r="R2" s="3498"/>
      <c r="S2" s="3498"/>
      <c r="T2" s="3498"/>
      <c r="U2" s="3498"/>
      <c r="V2" s="3498"/>
      <c r="W2" s="3498"/>
      <c r="X2" s="3498"/>
      <c r="Y2" s="3498"/>
      <c r="Z2" s="3498"/>
      <c r="AA2" s="3498"/>
      <c r="AB2" s="3498"/>
      <c r="AC2" s="3498"/>
      <c r="AD2" s="3498"/>
      <c r="AE2" s="3498"/>
      <c r="AF2" s="3498"/>
      <c r="AG2" s="3498"/>
      <c r="AH2" s="3498"/>
      <c r="AI2" s="3498"/>
      <c r="AJ2" s="3498"/>
    </row>
    <row r="3" spans="1:42">
      <c r="C3" s="1073"/>
      <c r="D3" s="1074"/>
      <c r="E3" s="1074"/>
      <c r="F3" s="1074"/>
      <c r="G3" s="1074"/>
      <c r="H3" s="1074"/>
      <c r="I3" s="1074"/>
      <c r="J3" s="1074"/>
      <c r="K3" s="1074"/>
      <c r="L3" s="1074"/>
      <c r="M3" s="1074"/>
      <c r="N3" s="1074"/>
      <c r="O3" s="1075"/>
      <c r="P3" s="1075"/>
      <c r="Q3" s="1075"/>
      <c r="R3" s="1075"/>
      <c r="S3" s="1075"/>
      <c r="T3" s="1075"/>
      <c r="U3" s="1075"/>
      <c r="V3" s="1075"/>
      <c r="W3" s="1075"/>
      <c r="X3" s="1075"/>
      <c r="Y3" s="1075"/>
      <c r="Z3" s="1075"/>
      <c r="AA3" s="1075"/>
      <c r="AB3" s="1075"/>
      <c r="AC3" s="1075"/>
      <c r="AD3" s="1075"/>
      <c r="AE3" s="1075"/>
      <c r="AF3" s="1075"/>
      <c r="AG3" s="1075"/>
      <c r="AH3" s="1075"/>
      <c r="AI3" s="1075"/>
      <c r="AJ3" s="1074"/>
    </row>
    <row r="4" spans="1:42">
      <c r="A4" s="1076"/>
      <c r="B4" s="1077"/>
      <c r="C4" s="1078"/>
      <c r="D4" s="1079"/>
      <c r="E4" s="1080"/>
      <c r="F4" s="1080"/>
      <c r="G4" s="1080"/>
      <c r="H4" s="1081"/>
      <c r="I4" s="1080"/>
      <c r="J4" s="1080"/>
      <c r="K4" s="1080"/>
      <c r="L4" s="1080"/>
      <c r="M4" s="1080"/>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0"/>
    </row>
    <row r="5" spans="1:42" ht="15.6" customHeight="1">
      <c r="A5" s="3499" t="s">
        <v>14</v>
      </c>
      <c r="B5" s="3494" t="s">
        <v>132</v>
      </c>
      <c r="C5" s="3494" t="s">
        <v>15</v>
      </c>
      <c r="D5" s="3494" t="s">
        <v>16</v>
      </c>
      <c r="E5" s="3502" t="s">
        <v>357</v>
      </c>
      <c r="F5" s="3494" t="s">
        <v>2074</v>
      </c>
      <c r="G5" s="3494" t="s">
        <v>18</v>
      </c>
      <c r="H5" s="3494" t="s">
        <v>2075</v>
      </c>
      <c r="I5" s="3487" t="s">
        <v>20</v>
      </c>
      <c r="J5" s="3488"/>
      <c r="K5" s="3491" t="s">
        <v>21</v>
      </c>
      <c r="L5" s="3494" t="s">
        <v>340</v>
      </c>
      <c r="M5" s="3505" t="s">
        <v>23</v>
      </c>
      <c r="N5" s="3505"/>
      <c r="O5" s="3506"/>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42" ht="27.75" customHeight="1">
      <c r="A6" s="3500"/>
      <c r="B6" s="3495"/>
      <c r="C6" s="3495"/>
      <c r="D6" s="3495"/>
      <c r="E6" s="3503"/>
      <c r="F6" s="3495"/>
      <c r="G6" s="3495"/>
      <c r="H6" s="3495"/>
      <c r="I6" s="3489"/>
      <c r="J6" s="3490"/>
      <c r="K6" s="3492"/>
      <c r="L6" s="3495"/>
      <c r="M6" s="3507"/>
      <c r="N6" s="3507"/>
      <c r="O6" s="3508"/>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42" ht="26.25" customHeight="1">
      <c r="A7" s="3501"/>
      <c r="B7" s="3496"/>
      <c r="C7" s="3496"/>
      <c r="D7" s="3496"/>
      <c r="E7" s="3504"/>
      <c r="F7" s="3496"/>
      <c r="G7" s="3496"/>
      <c r="H7" s="3496"/>
      <c r="I7" s="1082" t="s">
        <v>2</v>
      </c>
      <c r="J7" s="1083" t="s">
        <v>3</v>
      </c>
      <c r="K7" s="3493"/>
      <c r="L7" s="3496"/>
      <c r="M7" s="1084" t="s">
        <v>4</v>
      </c>
      <c r="N7" s="1085" t="s">
        <v>5</v>
      </c>
      <c r="O7" s="1085"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42">
      <c r="A8" s="1086">
        <v>1</v>
      </c>
      <c r="B8" s="1086">
        <v>2</v>
      </c>
      <c r="C8" s="1087">
        <v>3</v>
      </c>
      <c r="D8" s="1087">
        <v>4</v>
      </c>
      <c r="E8" s="1088">
        <v>5</v>
      </c>
      <c r="F8" s="1088">
        <v>6</v>
      </c>
      <c r="G8" s="1088">
        <v>7</v>
      </c>
      <c r="H8" s="1089">
        <v>8</v>
      </c>
      <c r="I8" s="1087">
        <v>9</v>
      </c>
      <c r="J8" s="1088">
        <v>10</v>
      </c>
      <c r="K8" s="1087">
        <v>11</v>
      </c>
      <c r="L8" s="1087">
        <v>12</v>
      </c>
      <c r="M8" s="1087">
        <v>13</v>
      </c>
      <c r="N8" s="1087">
        <v>14</v>
      </c>
      <c r="O8" s="109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42">
      <c r="C9" s="1091"/>
      <c r="D9" s="1074"/>
      <c r="E9" s="1074"/>
      <c r="F9" s="1092"/>
      <c r="G9" s="1092"/>
      <c r="H9" s="1092"/>
      <c r="I9" s="1092"/>
      <c r="J9" s="1092"/>
      <c r="K9" s="1092"/>
      <c r="L9" s="1092"/>
      <c r="M9" s="1092"/>
      <c r="N9" s="1092"/>
      <c r="O9" s="1093"/>
      <c r="P9" s="1093"/>
      <c r="Q9" s="1093"/>
      <c r="R9" s="1093"/>
      <c r="S9" s="1093"/>
      <c r="T9" s="1093"/>
      <c r="U9" s="1093"/>
      <c r="V9" s="1093"/>
      <c r="W9" s="1093"/>
      <c r="X9" s="1093"/>
      <c r="Y9" s="1093"/>
      <c r="Z9" s="1093"/>
      <c r="AA9" s="1093"/>
      <c r="AB9" s="1093"/>
      <c r="AC9" s="1093"/>
      <c r="AD9" s="1093"/>
      <c r="AE9" s="1093"/>
      <c r="AF9" s="1093"/>
      <c r="AG9" s="1093"/>
      <c r="AH9" s="1093"/>
      <c r="AI9" s="1093"/>
      <c r="AJ9" s="1092"/>
    </row>
    <row r="10" spans="1:42">
      <c r="A10" s="1094"/>
      <c r="B10" s="1095"/>
      <c r="C10" s="1096" t="s">
        <v>2823</v>
      </c>
      <c r="D10" s="1097"/>
      <c r="E10" s="1097"/>
      <c r="F10" s="1097"/>
      <c r="G10" s="1098"/>
      <c r="H10" s="1098"/>
      <c r="I10" s="1098"/>
      <c r="J10" s="1098"/>
      <c r="K10" s="1098"/>
      <c r="L10" s="1098"/>
      <c r="M10" s="1098"/>
      <c r="N10" s="1098"/>
      <c r="O10" s="1099"/>
      <c r="P10" s="1099"/>
      <c r="Q10" s="1099"/>
      <c r="R10" s="1099"/>
      <c r="S10" s="1099"/>
      <c r="T10" s="1099"/>
      <c r="U10" s="1099"/>
      <c r="V10" s="1099"/>
      <c r="W10" s="1099"/>
      <c r="X10" s="1099"/>
      <c r="Y10" s="1099"/>
      <c r="Z10" s="1099"/>
      <c r="AA10" s="1099"/>
      <c r="AB10" s="1099"/>
      <c r="AC10" s="1099"/>
      <c r="AD10" s="1099"/>
      <c r="AE10" s="1099"/>
      <c r="AF10" s="1099"/>
      <c r="AG10" s="1099"/>
      <c r="AH10" s="1099"/>
      <c r="AI10" s="1099"/>
      <c r="AJ10" s="1098"/>
      <c r="AK10" s="1100"/>
      <c r="AL10" s="1100"/>
      <c r="AM10" s="1100"/>
      <c r="AN10" s="1100"/>
      <c r="AO10" s="1100"/>
      <c r="AP10" s="1100"/>
    </row>
    <row r="11" spans="1:42">
      <c r="A11" s="1101"/>
      <c r="B11" s="1102"/>
      <c r="C11" s="1096" t="s">
        <v>2173</v>
      </c>
      <c r="D11" s="1103"/>
      <c r="E11" s="1103"/>
      <c r="F11" s="1103"/>
      <c r="G11" s="1104"/>
      <c r="H11" s="1104"/>
      <c r="I11" s="1104"/>
      <c r="J11" s="1104"/>
      <c r="K11" s="1104"/>
      <c r="L11" s="1104"/>
      <c r="M11" s="1104"/>
      <c r="N11" s="1104"/>
      <c r="O11" s="1104"/>
      <c r="P11" s="1104"/>
      <c r="Q11" s="1104"/>
      <c r="R11" s="1104"/>
      <c r="S11" s="1104"/>
      <c r="T11" s="1104"/>
      <c r="U11" s="1104"/>
      <c r="V11" s="1104"/>
      <c r="W11" s="1104"/>
      <c r="X11" s="1104"/>
      <c r="Y11" s="1104"/>
      <c r="Z11" s="1104"/>
      <c r="AA11" s="1104"/>
      <c r="AB11" s="1104"/>
      <c r="AC11" s="1104"/>
      <c r="AD11" s="1104"/>
      <c r="AE11" s="1104"/>
      <c r="AF11" s="1104"/>
      <c r="AG11" s="1104"/>
      <c r="AH11" s="1104"/>
      <c r="AI11" s="1104"/>
      <c r="AJ11" s="1104"/>
      <c r="AK11" s="1100"/>
      <c r="AL11" s="1100"/>
      <c r="AM11" s="1100"/>
      <c r="AN11" s="1100"/>
      <c r="AO11" s="1100"/>
      <c r="AP11" s="1100"/>
    </row>
    <row r="12" spans="1:42">
      <c r="A12" s="1101"/>
      <c r="B12" s="1102"/>
      <c r="C12" s="1096" t="s">
        <v>26</v>
      </c>
      <c r="D12" s="1103"/>
      <c r="E12" s="1103"/>
      <c r="F12" s="1103"/>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c r="AE12" s="1104"/>
      <c r="AF12" s="1104"/>
      <c r="AG12" s="1104"/>
      <c r="AH12" s="1104"/>
      <c r="AI12" s="1104"/>
      <c r="AJ12" s="1104"/>
      <c r="AK12" s="1100"/>
      <c r="AL12" s="1100"/>
      <c r="AM12" s="1100"/>
      <c r="AN12" s="1100"/>
      <c r="AO12" s="1100"/>
      <c r="AP12" s="1100"/>
    </row>
    <row r="13" spans="1:42">
      <c r="A13" s="1101"/>
      <c r="B13" s="1102"/>
      <c r="C13" s="1096"/>
      <c r="D13" s="1103"/>
      <c r="E13" s="1103"/>
      <c r="F13" s="1103"/>
      <c r="G13" s="1104"/>
      <c r="H13" s="1104"/>
      <c r="I13" s="1104"/>
      <c r="J13" s="1104"/>
      <c r="K13" s="1104"/>
      <c r="L13" s="1104"/>
      <c r="M13" s="1104"/>
      <c r="N13" s="1104"/>
      <c r="O13" s="1104"/>
      <c r="P13" s="1104"/>
      <c r="Q13" s="1104"/>
      <c r="R13" s="1104"/>
      <c r="S13" s="1104"/>
      <c r="T13" s="1104"/>
      <c r="U13" s="1104"/>
      <c r="V13" s="1104"/>
      <c r="W13" s="1104"/>
      <c r="X13" s="1104"/>
      <c r="Y13" s="1104"/>
      <c r="Z13" s="1104"/>
      <c r="AA13" s="1104"/>
      <c r="AB13" s="1104"/>
      <c r="AC13" s="1104"/>
      <c r="AD13" s="1104"/>
      <c r="AE13" s="1104"/>
      <c r="AF13" s="1104"/>
      <c r="AG13" s="1104"/>
      <c r="AH13" s="1104"/>
      <c r="AI13" s="1104"/>
      <c r="AJ13" s="1104"/>
      <c r="AK13" s="1100"/>
      <c r="AL13" s="1100"/>
      <c r="AM13" s="1100"/>
      <c r="AN13" s="1100"/>
      <c r="AO13" s="1100"/>
      <c r="AP13" s="1100"/>
    </row>
    <row r="14" spans="1:42" ht="78.75">
      <c r="A14" s="1094">
        <v>1187</v>
      </c>
      <c r="B14" s="1105" t="s">
        <v>2824</v>
      </c>
      <c r="C14" s="1106" t="s">
        <v>2825</v>
      </c>
      <c r="D14" s="1105" t="s">
        <v>51</v>
      </c>
      <c r="E14" s="1105" t="s">
        <v>2826</v>
      </c>
      <c r="F14" s="1107" t="s">
        <v>47</v>
      </c>
      <c r="G14" s="1108">
        <v>633.24599999999998</v>
      </c>
      <c r="H14" s="1109">
        <v>472.23399999999998</v>
      </c>
      <c r="I14" s="1110">
        <v>7.5</v>
      </c>
      <c r="J14" s="1111">
        <v>0</v>
      </c>
      <c r="K14" s="1111">
        <v>479.73399999999998</v>
      </c>
      <c r="L14" s="1112">
        <v>153.512</v>
      </c>
      <c r="M14" s="1109">
        <v>30</v>
      </c>
      <c r="N14" s="1112">
        <v>0</v>
      </c>
      <c r="O14" s="1109">
        <v>30</v>
      </c>
      <c r="P14" s="1109"/>
      <c r="Q14" s="1109"/>
      <c r="R14" s="1109"/>
      <c r="S14" s="1109"/>
      <c r="T14" s="1109"/>
      <c r="U14" s="1109"/>
      <c r="V14" s="1109"/>
      <c r="W14" s="1109"/>
      <c r="X14" s="2843">
        <v>30</v>
      </c>
      <c r="Y14" s="2843">
        <v>0</v>
      </c>
      <c r="Z14" s="2108">
        <v>30</v>
      </c>
      <c r="AA14" s="2844">
        <v>7.4249999999999998</v>
      </c>
      <c r="AB14" s="2844"/>
      <c r="AC14" s="2108">
        <v>7.4249999999999998</v>
      </c>
      <c r="AD14" s="2108">
        <v>7.4999999999999997E-2</v>
      </c>
      <c r="AE14" s="2844"/>
      <c r="AF14" s="2844">
        <v>0</v>
      </c>
      <c r="AG14" s="2108">
        <v>0</v>
      </c>
      <c r="AH14" s="1109"/>
      <c r="AI14" s="1108" t="s">
        <v>9941</v>
      </c>
      <c r="AJ14" s="1111">
        <v>0</v>
      </c>
      <c r="AK14" s="1100"/>
      <c r="AL14" s="1100"/>
      <c r="AM14" s="1100"/>
      <c r="AN14" s="1100"/>
      <c r="AO14" s="1100"/>
      <c r="AP14" s="1100"/>
    </row>
    <row r="15" spans="1:42" ht="94.5">
      <c r="A15" s="1113">
        <v>1188</v>
      </c>
      <c r="B15" s="1105" t="s">
        <v>2827</v>
      </c>
      <c r="C15" s="1106" t="s">
        <v>2828</v>
      </c>
      <c r="D15" s="1105" t="s">
        <v>51</v>
      </c>
      <c r="E15" s="1105" t="s">
        <v>2829</v>
      </c>
      <c r="F15" s="1107" t="s">
        <v>47</v>
      </c>
      <c r="G15" s="1109">
        <v>642.101</v>
      </c>
      <c r="H15" s="1109">
        <v>483.31900000000002</v>
      </c>
      <c r="I15" s="1110">
        <v>10</v>
      </c>
      <c r="J15" s="1111">
        <v>0</v>
      </c>
      <c r="K15" s="1111">
        <v>493.31900000000002</v>
      </c>
      <c r="L15" s="1112">
        <v>148.78199999999998</v>
      </c>
      <c r="M15" s="1109">
        <v>70</v>
      </c>
      <c r="N15" s="1112">
        <v>0</v>
      </c>
      <c r="O15" s="1109">
        <v>70</v>
      </c>
      <c r="P15" s="1109"/>
      <c r="Q15" s="1109"/>
      <c r="R15" s="1109"/>
      <c r="S15" s="1109"/>
      <c r="T15" s="1109"/>
      <c r="U15" s="1109"/>
      <c r="V15" s="1109"/>
      <c r="W15" s="1109"/>
      <c r="X15" s="2843">
        <v>70</v>
      </c>
      <c r="Y15" s="2843">
        <v>0</v>
      </c>
      <c r="Z15" s="2108">
        <v>70</v>
      </c>
      <c r="AA15" s="2844"/>
      <c r="AB15" s="2844"/>
      <c r="AC15" s="2108">
        <v>0</v>
      </c>
      <c r="AD15" s="2108"/>
      <c r="AE15" s="2844"/>
      <c r="AF15" s="2844">
        <v>0</v>
      </c>
      <c r="AG15" s="2108">
        <v>0</v>
      </c>
      <c r="AH15" s="3234" t="s">
        <v>9993</v>
      </c>
      <c r="AI15" s="1109"/>
      <c r="AJ15" s="1111">
        <v>0</v>
      </c>
      <c r="AK15" s="1100"/>
      <c r="AL15" s="1100"/>
      <c r="AM15" s="1100"/>
      <c r="AN15" s="1100"/>
      <c r="AO15" s="1100"/>
      <c r="AP15" s="1100"/>
    </row>
    <row r="16" spans="1:42" ht="78.75">
      <c r="A16" s="1113">
        <v>1189</v>
      </c>
      <c r="B16" s="1105" t="s">
        <v>2830</v>
      </c>
      <c r="C16" s="1106" t="s">
        <v>2831</v>
      </c>
      <c r="D16" s="1114" t="s">
        <v>88</v>
      </c>
      <c r="E16" s="1105" t="s">
        <v>2832</v>
      </c>
      <c r="F16" s="1107" t="s">
        <v>30</v>
      </c>
      <c r="G16" s="1112">
        <v>805.23900000000003</v>
      </c>
      <c r="H16" s="1115">
        <v>634.75400000000002</v>
      </c>
      <c r="I16" s="1110">
        <v>63.408999999999999</v>
      </c>
      <c r="J16" s="1111">
        <v>0</v>
      </c>
      <c r="K16" s="1112">
        <v>698.16300000000001</v>
      </c>
      <c r="L16" s="1112">
        <v>107.07600000000002</v>
      </c>
      <c r="M16" s="1109">
        <v>30</v>
      </c>
      <c r="N16" s="1112">
        <v>0</v>
      </c>
      <c r="O16" s="1109">
        <v>30</v>
      </c>
      <c r="P16" s="1109"/>
      <c r="Q16" s="1109"/>
      <c r="R16" s="1109"/>
      <c r="S16" s="1109"/>
      <c r="T16" s="1109"/>
      <c r="U16" s="1109"/>
      <c r="V16" s="1109"/>
      <c r="W16" s="1109"/>
      <c r="X16" s="2843">
        <v>30</v>
      </c>
      <c r="Y16" s="2843">
        <v>0</v>
      </c>
      <c r="Z16" s="2108">
        <v>30</v>
      </c>
      <c r="AA16" s="2844">
        <v>7.4249999999999998</v>
      </c>
      <c r="AB16" s="2844"/>
      <c r="AC16" s="2108">
        <v>7.4249999999999998</v>
      </c>
      <c r="AD16" s="2108">
        <v>7.4999999999999997E-2</v>
      </c>
      <c r="AE16" s="2844"/>
      <c r="AF16" s="2844">
        <v>0</v>
      </c>
      <c r="AG16" s="2108">
        <v>0</v>
      </c>
      <c r="AH16" s="1109"/>
      <c r="AI16" s="1108" t="s">
        <v>9941</v>
      </c>
      <c r="AJ16" s="1111">
        <v>0</v>
      </c>
      <c r="AK16" s="1100"/>
      <c r="AL16" s="1100"/>
      <c r="AM16" s="1100"/>
      <c r="AN16" s="1100"/>
      <c r="AO16" s="1100"/>
      <c r="AP16" s="1100"/>
    </row>
    <row r="17" spans="1:42" ht="63">
      <c r="A17" s="1113">
        <v>1190</v>
      </c>
      <c r="B17" s="1105" t="s">
        <v>2833</v>
      </c>
      <c r="C17" s="1106" t="s">
        <v>2834</v>
      </c>
      <c r="D17" s="1105" t="s">
        <v>66</v>
      </c>
      <c r="E17" s="1105" t="s">
        <v>2835</v>
      </c>
      <c r="F17" s="1107" t="s">
        <v>30</v>
      </c>
      <c r="G17" s="1109">
        <v>29.527999999999999</v>
      </c>
      <c r="H17" s="1115">
        <v>22.786999999999999</v>
      </c>
      <c r="I17" s="1110">
        <v>0</v>
      </c>
      <c r="J17" s="1111">
        <v>0</v>
      </c>
      <c r="K17" s="1112">
        <v>22.786999999999999</v>
      </c>
      <c r="L17" s="1112">
        <v>6.7409999999999997</v>
      </c>
      <c r="M17" s="1109">
        <v>1</v>
      </c>
      <c r="N17" s="1112">
        <v>0</v>
      </c>
      <c r="O17" s="1109">
        <v>1</v>
      </c>
      <c r="P17" s="1109"/>
      <c r="Q17" s="1109"/>
      <c r="R17" s="1109"/>
      <c r="S17" s="1109"/>
      <c r="T17" s="1109"/>
      <c r="U17" s="1109"/>
      <c r="V17" s="1109"/>
      <c r="W17" s="1109"/>
      <c r="X17" s="2843">
        <v>1</v>
      </c>
      <c r="Y17" s="2843">
        <v>0</v>
      </c>
      <c r="Z17" s="2108">
        <v>1</v>
      </c>
      <c r="AA17" s="2844"/>
      <c r="AB17" s="2844"/>
      <c r="AC17" s="2108">
        <v>0</v>
      </c>
      <c r="AD17" s="2108"/>
      <c r="AE17" s="2844"/>
      <c r="AF17" s="2844">
        <v>0</v>
      </c>
      <c r="AG17" s="2108">
        <v>0</v>
      </c>
      <c r="AH17" s="3234" t="s">
        <v>9993</v>
      </c>
      <c r="AI17" s="1109"/>
      <c r="AJ17" s="1111">
        <v>0</v>
      </c>
      <c r="AK17" s="1100"/>
      <c r="AL17" s="1100"/>
      <c r="AM17" s="1100"/>
      <c r="AN17" s="1100"/>
      <c r="AO17" s="1100"/>
      <c r="AP17" s="1100"/>
    </row>
    <row r="18" spans="1:42" ht="63">
      <c r="A18" s="1113">
        <v>1191</v>
      </c>
      <c r="B18" s="1105" t="s">
        <v>2836</v>
      </c>
      <c r="C18" s="1106" t="s">
        <v>2837</v>
      </c>
      <c r="D18" s="1105" t="s">
        <v>205</v>
      </c>
      <c r="E18" s="1105" t="s">
        <v>2838</v>
      </c>
      <c r="F18" s="1107" t="s">
        <v>30</v>
      </c>
      <c r="G18" s="1109">
        <v>33.058</v>
      </c>
      <c r="H18" s="1115">
        <v>5.1050000000000004</v>
      </c>
      <c r="I18" s="1110">
        <v>0.05</v>
      </c>
      <c r="J18" s="1111">
        <v>0</v>
      </c>
      <c r="K18" s="1112">
        <v>5.1550000000000002</v>
      </c>
      <c r="L18" s="1112">
        <v>27.902999999999999</v>
      </c>
      <c r="M18" s="1109">
        <v>27.902999999999999</v>
      </c>
      <c r="N18" s="1112">
        <v>0</v>
      </c>
      <c r="O18" s="1109">
        <v>27.902999999999999</v>
      </c>
      <c r="P18" s="1109"/>
      <c r="Q18" s="1109"/>
      <c r="R18" s="1109"/>
      <c r="S18" s="1109"/>
      <c r="T18" s="1109"/>
      <c r="U18" s="1109"/>
      <c r="V18" s="1109"/>
      <c r="W18" s="1109"/>
      <c r="X18" s="2843">
        <v>27.902999999999999</v>
      </c>
      <c r="Y18" s="2843">
        <v>0</v>
      </c>
      <c r="Z18" s="2108">
        <v>27.902999999999999</v>
      </c>
      <c r="AA18" s="2844">
        <v>27.6239925</v>
      </c>
      <c r="AB18" s="2844"/>
      <c r="AC18" s="2108">
        <v>27.6239925</v>
      </c>
      <c r="AD18" s="2108">
        <v>0.27875749999999999</v>
      </c>
      <c r="AE18" s="2844"/>
      <c r="AF18" s="2844">
        <v>0</v>
      </c>
      <c r="AG18" s="2108">
        <v>0</v>
      </c>
      <c r="AH18" s="1109"/>
      <c r="AI18" s="1108" t="s">
        <v>10033</v>
      </c>
      <c r="AJ18" s="1111">
        <v>0</v>
      </c>
      <c r="AK18" s="1100"/>
      <c r="AL18" s="1100"/>
      <c r="AM18" s="1100"/>
      <c r="AN18" s="1100"/>
      <c r="AO18" s="1100"/>
      <c r="AP18" s="1100"/>
    </row>
    <row r="19" spans="1:42" ht="63">
      <c r="A19" s="1113">
        <v>1192</v>
      </c>
      <c r="B19" s="1105" t="s">
        <v>2839</v>
      </c>
      <c r="C19" s="1106" t="s">
        <v>2840</v>
      </c>
      <c r="D19" s="1105" t="s">
        <v>88</v>
      </c>
      <c r="E19" s="1105" t="s">
        <v>2841</v>
      </c>
      <c r="F19" s="1107" t="s">
        <v>30</v>
      </c>
      <c r="G19" s="1112">
        <v>78.049000000000007</v>
      </c>
      <c r="H19" s="1115">
        <v>27.643999999999998</v>
      </c>
      <c r="I19" s="1110">
        <v>25.202999999999999</v>
      </c>
      <c r="J19" s="1111">
        <v>0</v>
      </c>
      <c r="K19" s="1112">
        <v>52.846999999999994</v>
      </c>
      <c r="L19" s="1112">
        <v>25.202000000000012</v>
      </c>
      <c r="M19" s="1109">
        <v>25.202000000000002</v>
      </c>
      <c r="N19" s="1112">
        <v>0</v>
      </c>
      <c r="O19" s="1109">
        <v>25.202000000000002</v>
      </c>
      <c r="P19" s="1109"/>
      <c r="Q19" s="1109"/>
      <c r="R19" s="1109"/>
      <c r="S19" s="1109"/>
      <c r="T19" s="1109"/>
      <c r="U19" s="1109"/>
      <c r="V19" s="1109"/>
      <c r="W19" s="1109"/>
      <c r="X19" s="2843">
        <v>25.202000000000002</v>
      </c>
      <c r="Y19" s="2843">
        <v>0</v>
      </c>
      <c r="Z19" s="2108">
        <v>25.202000000000002</v>
      </c>
      <c r="AA19" s="2844">
        <v>24.949494999999999</v>
      </c>
      <c r="AB19" s="2844"/>
      <c r="AC19" s="2108">
        <v>24.949494999999999</v>
      </c>
      <c r="AD19" s="2108">
        <v>0.25200500000000003</v>
      </c>
      <c r="AE19" s="2844"/>
      <c r="AF19" s="2844">
        <v>0</v>
      </c>
      <c r="AG19" s="2108">
        <v>0</v>
      </c>
      <c r="AH19" s="1109"/>
      <c r="AI19" s="1108" t="s">
        <v>10033</v>
      </c>
      <c r="AJ19" s="1111">
        <v>0</v>
      </c>
      <c r="AK19" s="1100"/>
      <c r="AL19" s="1100"/>
      <c r="AM19" s="1100"/>
      <c r="AN19" s="1100"/>
      <c r="AO19" s="1100"/>
      <c r="AP19" s="1100"/>
    </row>
    <row r="20" spans="1:42" ht="31.5">
      <c r="A20" s="1113">
        <v>1193</v>
      </c>
      <c r="B20" s="1105" t="s">
        <v>2842</v>
      </c>
      <c r="C20" s="1106" t="s">
        <v>2843</v>
      </c>
      <c r="D20" s="1105" t="s">
        <v>2844</v>
      </c>
      <c r="E20" s="1105" t="s">
        <v>2845</v>
      </c>
      <c r="F20" s="1107" t="s">
        <v>47</v>
      </c>
      <c r="G20" s="1112">
        <v>218.56200000000001</v>
      </c>
      <c r="H20" s="1115">
        <v>7.5</v>
      </c>
      <c r="I20" s="1110">
        <v>45</v>
      </c>
      <c r="J20" s="1111">
        <v>0</v>
      </c>
      <c r="K20" s="1112">
        <v>52.5</v>
      </c>
      <c r="L20" s="1112">
        <v>166.06200000000001</v>
      </c>
      <c r="M20" s="1109">
        <v>40</v>
      </c>
      <c r="N20" s="1112">
        <v>0</v>
      </c>
      <c r="O20" s="1109">
        <v>40</v>
      </c>
      <c r="P20" s="1109"/>
      <c r="Q20" s="1109"/>
      <c r="R20" s="1109"/>
      <c r="S20" s="1109"/>
      <c r="T20" s="1109"/>
      <c r="U20" s="1109"/>
      <c r="V20" s="1109"/>
      <c r="W20" s="1109"/>
      <c r="X20" s="2843">
        <v>40</v>
      </c>
      <c r="Y20" s="2843">
        <v>0</v>
      </c>
      <c r="Z20" s="2108">
        <v>40</v>
      </c>
      <c r="AA20" s="2844">
        <v>9.9</v>
      </c>
      <c r="AB20" s="2844"/>
      <c r="AC20" s="2108">
        <v>9.9</v>
      </c>
      <c r="AD20" s="2108">
        <v>0.1</v>
      </c>
      <c r="AE20" s="2844"/>
      <c r="AF20" s="2844">
        <v>0</v>
      </c>
      <c r="AG20" s="2108">
        <v>0</v>
      </c>
      <c r="AH20" s="1109"/>
      <c r="AI20" s="1108" t="s">
        <v>9941</v>
      </c>
      <c r="AJ20" s="1111">
        <v>0</v>
      </c>
      <c r="AK20" s="1100"/>
      <c r="AL20" s="1100"/>
      <c r="AM20" s="1100"/>
      <c r="AN20" s="1100"/>
      <c r="AO20" s="1100"/>
      <c r="AP20" s="1100"/>
    </row>
    <row r="21" spans="1:42" ht="31.5">
      <c r="A21" s="1113">
        <v>1194</v>
      </c>
      <c r="B21" s="1105" t="s">
        <v>2846</v>
      </c>
      <c r="C21" s="1106" t="s">
        <v>2843</v>
      </c>
      <c r="D21" s="1105" t="s">
        <v>226</v>
      </c>
      <c r="E21" s="1105" t="s">
        <v>2845</v>
      </c>
      <c r="F21" s="1107" t="s">
        <v>47</v>
      </c>
      <c r="G21" s="1112">
        <v>218.56200000000001</v>
      </c>
      <c r="H21" s="1115">
        <v>0</v>
      </c>
      <c r="I21" s="1110">
        <v>0</v>
      </c>
      <c r="J21" s="1111">
        <v>0</v>
      </c>
      <c r="K21" s="1112">
        <v>0</v>
      </c>
      <c r="L21" s="1112">
        <v>218.56200000000001</v>
      </c>
      <c r="M21" s="1109">
        <v>30</v>
      </c>
      <c r="N21" s="1112">
        <v>0</v>
      </c>
      <c r="O21" s="1109">
        <v>30</v>
      </c>
      <c r="P21" s="1109"/>
      <c r="Q21" s="1109"/>
      <c r="R21" s="1109"/>
      <c r="S21" s="1109"/>
      <c r="T21" s="1109"/>
      <c r="U21" s="1109"/>
      <c r="V21" s="1109"/>
      <c r="W21" s="1109"/>
      <c r="X21" s="2843">
        <v>30</v>
      </c>
      <c r="Y21" s="2843">
        <v>0</v>
      </c>
      <c r="Z21" s="2108">
        <v>30</v>
      </c>
      <c r="AA21" s="2844">
        <v>7.4249999999999998</v>
      </c>
      <c r="AB21" s="2844"/>
      <c r="AC21" s="2108">
        <v>7.4249999999999998</v>
      </c>
      <c r="AD21" s="2108">
        <v>7.4999999999999997E-2</v>
      </c>
      <c r="AE21" s="2844"/>
      <c r="AF21" s="2844">
        <v>0</v>
      </c>
      <c r="AG21" s="2108">
        <v>0</v>
      </c>
      <c r="AH21" s="1109"/>
      <c r="AI21" s="1108" t="s">
        <v>9941</v>
      </c>
      <c r="AJ21" s="1111">
        <v>0</v>
      </c>
      <c r="AK21" s="1100"/>
      <c r="AL21" s="1100"/>
      <c r="AM21" s="1100"/>
      <c r="AN21" s="1100"/>
      <c r="AO21" s="1100"/>
      <c r="AP21" s="1100"/>
    </row>
    <row r="22" spans="1:42" ht="63">
      <c r="A22" s="1113">
        <v>1195</v>
      </c>
      <c r="B22" s="1105" t="s">
        <v>2847</v>
      </c>
      <c r="C22" s="1106" t="s">
        <v>2848</v>
      </c>
      <c r="D22" s="1105" t="s">
        <v>257</v>
      </c>
      <c r="E22" s="1105" t="s">
        <v>2408</v>
      </c>
      <c r="F22" s="1107" t="s">
        <v>30</v>
      </c>
      <c r="G22" s="1109">
        <v>35.569000000000003</v>
      </c>
      <c r="H22" s="1115">
        <v>13.589</v>
      </c>
      <c r="I22" s="1110">
        <v>10.241</v>
      </c>
      <c r="J22" s="1111">
        <v>0</v>
      </c>
      <c r="K22" s="1112">
        <v>23.83</v>
      </c>
      <c r="L22" s="1112">
        <v>11.739000000000004</v>
      </c>
      <c r="M22" s="1109">
        <v>11.739000000000001</v>
      </c>
      <c r="N22" s="1112">
        <v>0</v>
      </c>
      <c r="O22" s="1109">
        <v>11.739000000000001</v>
      </c>
      <c r="P22" s="1109"/>
      <c r="Q22" s="1109"/>
      <c r="R22" s="1109"/>
      <c r="S22" s="1109"/>
      <c r="T22" s="1109"/>
      <c r="U22" s="1109"/>
      <c r="V22" s="1109"/>
      <c r="W22" s="1109"/>
      <c r="X22" s="2843">
        <v>11.739000000000001</v>
      </c>
      <c r="Y22" s="2843">
        <v>0</v>
      </c>
      <c r="Z22" s="2108">
        <v>11.739000000000001</v>
      </c>
      <c r="AA22" s="2844">
        <v>11.621402499999999</v>
      </c>
      <c r="AB22" s="2844"/>
      <c r="AC22" s="2108">
        <v>11.621402499999999</v>
      </c>
      <c r="AD22" s="2108">
        <v>0.11734749999999999</v>
      </c>
      <c r="AE22" s="2844"/>
      <c r="AF22" s="2844">
        <v>0</v>
      </c>
      <c r="AG22" s="2108">
        <v>0</v>
      </c>
      <c r="AH22" s="1109"/>
      <c r="AI22" s="1108" t="s">
        <v>10033</v>
      </c>
      <c r="AJ22" s="1111">
        <v>0</v>
      </c>
      <c r="AK22" s="1100"/>
      <c r="AL22" s="1100"/>
      <c r="AM22" s="1100"/>
      <c r="AN22" s="1100"/>
      <c r="AO22" s="1100"/>
      <c r="AP22" s="1100"/>
    </row>
    <row r="23" spans="1:42" ht="63">
      <c r="A23" s="1113">
        <v>1196</v>
      </c>
      <c r="B23" s="1105" t="s">
        <v>2849</v>
      </c>
      <c r="C23" s="1106" t="s">
        <v>2850</v>
      </c>
      <c r="D23" s="1105" t="s">
        <v>88</v>
      </c>
      <c r="E23" s="1105" t="s">
        <v>2408</v>
      </c>
      <c r="F23" s="1107" t="s">
        <v>30</v>
      </c>
      <c r="G23" s="1109">
        <v>65.566000000000003</v>
      </c>
      <c r="H23" s="1115">
        <v>25.623000000000001</v>
      </c>
      <c r="I23" s="1110">
        <v>29.957000000000001</v>
      </c>
      <c r="J23" s="1111">
        <v>0</v>
      </c>
      <c r="K23" s="1112">
        <v>55.58</v>
      </c>
      <c r="L23" s="1112">
        <v>9.9860000000000042</v>
      </c>
      <c r="M23" s="1109">
        <v>9.9860000000000007</v>
      </c>
      <c r="N23" s="1112">
        <v>0</v>
      </c>
      <c r="O23" s="1109">
        <v>9.9860000000000007</v>
      </c>
      <c r="P23" s="1109"/>
      <c r="Q23" s="1109"/>
      <c r="R23" s="1109"/>
      <c r="S23" s="1109"/>
      <c r="T23" s="1109"/>
      <c r="U23" s="1109"/>
      <c r="V23" s="1109"/>
      <c r="W23" s="1109"/>
      <c r="X23" s="2843">
        <v>9.9860000000000007</v>
      </c>
      <c r="Y23" s="2843">
        <v>0</v>
      </c>
      <c r="Z23" s="2108">
        <v>9.9860000000000007</v>
      </c>
      <c r="AA23" s="2844">
        <v>9.8859999999999992</v>
      </c>
      <c r="AB23" s="2844"/>
      <c r="AC23" s="2108">
        <v>9.8859999999999992</v>
      </c>
      <c r="AD23" s="2108">
        <v>0.1</v>
      </c>
      <c r="AE23" s="2844"/>
      <c r="AF23" s="2844">
        <v>0</v>
      </c>
      <c r="AG23" s="2108">
        <v>0</v>
      </c>
      <c r="AH23" s="1109"/>
      <c r="AI23" s="1108" t="s">
        <v>10033</v>
      </c>
      <c r="AJ23" s="1111">
        <v>0</v>
      </c>
      <c r="AK23" s="1100"/>
      <c r="AL23" s="1100"/>
      <c r="AM23" s="1100"/>
      <c r="AN23" s="1100"/>
      <c r="AO23" s="1100"/>
      <c r="AP23" s="1100"/>
    </row>
    <row r="24" spans="1:42" ht="63">
      <c r="A24" s="1113">
        <v>1197</v>
      </c>
      <c r="B24" s="1105" t="s">
        <v>2851</v>
      </c>
      <c r="C24" s="1106" t="s">
        <v>2852</v>
      </c>
      <c r="D24" s="1105" t="s">
        <v>88</v>
      </c>
      <c r="E24" s="1105" t="s">
        <v>1774</v>
      </c>
      <c r="F24" s="1107" t="s">
        <v>30</v>
      </c>
      <c r="G24" s="1109">
        <v>134.584</v>
      </c>
      <c r="H24" s="1115">
        <v>31.015999999999998</v>
      </c>
      <c r="I24" s="1110">
        <v>51.783999999999999</v>
      </c>
      <c r="J24" s="1111">
        <v>0</v>
      </c>
      <c r="K24" s="1112">
        <v>82.8</v>
      </c>
      <c r="L24" s="1112">
        <v>51.784000000000006</v>
      </c>
      <c r="M24" s="1109">
        <v>51.783999999999999</v>
      </c>
      <c r="N24" s="1112">
        <v>0</v>
      </c>
      <c r="O24" s="1109">
        <v>51.783999999999999</v>
      </c>
      <c r="P24" s="1109"/>
      <c r="Q24" s="1109"/>
      <c r="R24" s="1109"/>
      <c r="S24" s="1109"/>
      <c r="T24" s="1109"/>
      <c r="U24" s="1109"/>
      <c r="V24" s="1109"/>
      <c r="W24" s="1109"/>
      <c r="X24" s="2843">
        <v>51.783999999999999</v>
      </c>
      <c r="Y24" s="2843">
        <v>0</v>
      </c>
      <c r="Z24" s="2108">
        <v>51.783999999999999</v>
      </c>
      <c r="AA24" s="2844">
        <v>51.266000000000005</v>
      </c>
      <c r="AB24" s="2844"/>
      <c r="AC24" s="2108">
        <v>51.266000000000005</v>
      </c>
      <c r="AD24" s="2108">
        <v>0.51800000000000002</v>
      </c>
      <c r="AE24" s="2844"/>
      <c r="AF24" s="2844">
        <v>0</v>
      </c>
      <c r="AG24" s="2108">
        <v>0</v>
      </c>
      <c r="AH24" s="1109"/>
      <c r="AI24" s="1108" t="s">
        <v>10033</v>
      </c>
      <c r="AJ24" s="1111">
        <v>0</v>
      </c>
      <c r="AK24" s="1100"/>
      <c r="AL24" s="1100"/>
      <c r="AM24" s="1100"/>
      <c r="AN24" s="1100"/>
      <c r="AO24" s="1100"/>
      <c r="AP24" s="1100"/>
    </row>
    <row r="25" spans="1:42" ht="78.75">
      <c r="A25" s="1113">
        <v>1198</v>
      </c>
      <c r="B25" s="1105" t="s">
        <v>2853</v>
      </c>
      <c r="C25" s="1106" t="s">
        <v>2854</v>
      </c>
      <c r="D25" s="1105" t="s">
        <v>88</v>
      </c>
      <c r="E25" s="1105" t="s">
        <v>2845</v>
      </c>
      <c r="F25" s="1107" t="s">
        <v>47</v>
      </c>
      <c r="G25" s="1109">
        <v>433.12599999999998</v>
      </c>
      <c r="H25" s="1115">
        <v>10.260999999999999</v>
      </c>
      <c r="I25" s="1110">
        <v>45</v>
      </c>
      <c r="J25" s="1111">
        <v>0</v>
      </c>
      <c r="K25" s="1112">
        <v>55.260999999999996</v>
      </c>
      <c r="L25" s="1112">
        <v>377.86500000000001</v>
      </c>
      <c r="M25" s="1109">
        <v>125</v>
      </c>
      <c r="N25" s="1112">
        <v>0</v>
      </c>
      <c r="O25" s="1109">
        <v>125</v>
      </c>
      <c r="P25" s="1109"/>
      <c r="Q25" s="1109"/>
      <c r="R25" s="1109"/>
      <c r="S25" s="1109"/>
      <c r="T25" s="1109"/>
      <c r="U25" s="1109"/>
      <c r="V25" s="1109"/>
      <c r="W25" s="1109"/>
      <c r="X25" s="2843">
        <v>125</v>
      </c>
      <c r="Y25" s="2843">
        <v>0</v>
      </c>
      <c r="Z25" s="2108">
        <v>125</v>
      </c>
      <c r="AA25" s="2844">
        <v>30.9375</v>
      </c>
      <c r="AB25" s="2844"/>
      <c r="AC25" s="2108">
        <v>30.9375</v>
      </c>
      <c r="AD25" s="2108">
        <v>0.3125</v>
      </c>
      <c r="AE25" s="2844"/>
      <c r="AF25" s="2844">
        <v>0</v>
      </c>
      <c r="AG25" s="2108">
        <v>0</v>
      </c>
      <c r="AH25" s="1109"/>
      <c r="AI25" s="1108" t="s">
        <v>9941</v>
      </c>
      <c r="AJ25" s="1111">
        <v>0</v>
      </c>
      <c r="AK25" s="1100"/>
      <c r="AL25" s="1100"/>
      <c r="AM25" s="1100"/>
      <c r="AN25" s="1100"/>
      <c r="AO25" s="1100"/>
      <c r="AP25" s="1100"/>
    </row>
    <row r="26" spans="1:42" ht="31.5">
      <c r="A26" s="1113">
        <v>1199</v>
      </c>
      <c r="B26" s="1105" t="s">
        <v>2855</v>
      </c>
      <c r="C26" s="1077" t="s">
        <v>2856</v>
      </c>
      <c r="D26" s="1105" t="s">
        <v>2857</v>
      </c>
      <c r="E26" s="1105" t="s">
        <v>2858</v>
      </c>
      <c r="F26" s="1107" t="s">
        <v>30</v>
      </c>
      <c r="G26" s="1116">
        <v>340.351</v>
      </c>
      <c r="H26" s="1115">
        <v>127.749</v>
      </c>
      <c r="I26" s="1110">
        <v>85</v>
      </c>
      <c r="J26" s="1111">
        <v>0</v>
      </c>
      <c r="K26" s="1112">
        <v>212.749</v>
      </c>
      <c r="L26" s="1112">
        <v>127.602</v>
      </c>
      <c r="M26" s="1109">
        <v>110</v>
      </c>
      <c r="N26" s="1112">
        <v>0</v>
      </c>
      <c r="O26" s="1109">
        <v>110</v>
      </c>
      <c r="P26" s="1109"/>
      <c r="Q26" s="1109"/>
      <c r="R26" s="1109"/>
      <c r="S26" s="1109"/>
      <c r="T26" s="1109"/>
      <c r="U26" s="1109"/>
      <c r="V26" s="1109"/>
      <c r="W26" s="1109"/>
      <c r="X26" s="2843">
        <v>110</v>
      </c>
      <c r="Y26" s="2843">
        <v>0</v>
      </c>
      <c r="Z26" s="2108">
        <v>110</v>
      </c>
      <c r="AA26" s="2844">
        <v>27.225000000000001</v>
      </c>
      <c r="AB26" s="2844"/>
      <c r="AC26" s="2108">
        <v>27.225000000000001</v>
      </c>
      <c r="AD26" s="2108">
        <v>0.27500000000000002</v>
      </c>
      <c r="AE26" s="2844"/>
      <c r="AF26" s="2844">
        <v>0</v>
      </c>
      <c r="AG26" s="2108">
        <v>0</v>
      </c>
      <c r="AH26" s="1109"/>
      <c r="AI26" s="1108" t="s">
        <v>9941</v>
      </c>
      <c r="AJ26" s="1111">
        <v>0</v>
      </c>
      <c r="AK26" s="1100"/>
      <c r="AL26" s="1100"/>
      <c r="AM26" s="1100"/>
      <c r="AN26" s="1100"/>
      <c r="AO26" s="1100"/>
      <c r="AP26" s="1100"/>
    </row>
    <row r="27" spans="1:42" ht="47.25">
      <c r="A27" s="1113">
        <v>1200</v>
      </c>
      <c r="B27" s="1105" t="s">
        <v>2859</v>
      </c>
      <c r="C27" s="1077" t="s">
        <v>2860</v>
      </c>
      <c r="D27" s="1105" t="s">
        <v>88</v>
      </c>
      <c r="E27" s="1105" t="s">
        <v>2861</v>
      </c>
      <c r="F27" s="1107" t="s">
        <v>47</v>
      </c>
      <c r="G27" s="1109">
        <v>29.838000000000001</v>
      </c>
      <c r="H27" s="1115">
        <v>14.5</v>
      </c>
      <c r="I27" s="1110">
        <v>15.337999999999999</v>
      </c>
      <c r="J27" s="1111">
        <v>29.838000000000001</v>
      </c>
      <c r="K27" s="1112">
        <v>29.838000000000001</v>
      </c>
      <c r="L27" s="1112">
        <v>0</v>
      </c>
      <c r="M27" s="1109">
        <v>1E-3</v>
      </c>
      <c r="N27" s="1112">
        <v>0</v>
      </c>
      <c r="O27" s="1109">
        <v>1E-3</v>
      </c>
      <c r="P27" s="1109"/>
      <c r="Q27" s="1109"/>
      <c r="R27" s="1109"/>
      <c r="S27" s="1109"/>
      <c r="T27" s="1109"/>
      <c r="U27" s="1109"/>
      <c r="V27" s="1109"/>
      <c r="W27" s="1109"/>
      <c r="X27" s="2843">
        <v>1E-3</v>
      </c>
      <c r="Y27" s="2843">
        <v>0</v>
      </c>
      <c r="Z27" s="2108">
        <v>1E-3</v>
      </c>
      <c r="AA27" s="2844"/>
      <c r="AB27" s="2844"/>
      <c r="AC27" s="2108">
        <v>0</v>
      </c>
      <c r="AD27" s="2108"/>
      <c r="AE27" s="2844"/>
      <c r="AF27" s="2844">
        <v>0</v>
      </c>
      <c r="AG27" s="2108">
        <v>0</v>
      </c>
      <c r="AH27" s="3234" t="s">
        <v>9994</v>
      </c>
      <c r="AI27" s="1109"/>
      <c r="AJ27" s="1111">
        <v>0</v>
      </c>
      <c r="AK27" s="1117"/>
      <c r="AL27" s="1117"/>
      <c r="AM27" s="1117"/>
      <c r="AN27" s="1117"/>
      <c r="AO27" s="1117"/>
      <c r="AP27" s="1117"/>
    </row>
    <row r="28" spans="1:42" ht="31.5">
      <c r="A28" s="1113">
        <v>1201</v>
      </c>
      <c r="B28" s="1105" t="s">
        <v>2862</v>
      </c>
      <c r="C28" s="1106" t="s">
        <v>2863</v>
      </c>
      <c r="D28" s="1107" t="s">
        <v>51</v>
      </c>
      <c r="E28" s="1105" t="s">
        <v>2864</v>
      </c>
      <c r="F28" s="1107" t="s">
        <v>47</v>
      </c>
      <c r="G28" s="1111">
        <v>612.83399999999995</v>
      </c>
      <c r="H28" s="1111">
        <v>67.995000000000005</v>
      </c>
      <c r="I28" s="1110">
        <v>80</v>
      </c>
      <c r="J28" s="1111">
        <v>0</v>
      </c>
      <c r="K28" s="1112">
        <v>147.995</v>
      </c>
      <c r="L28" s="1112">
        <v>464.83899999999994</v>
      </c>
      <c r="M28" s="1109">
        <v>70</v>
      </c>
      <c r="N28" s="1112">
        <v>0</v>
      </c>
      <c r="O28" s="1109">
        <v>70</v>
      </c>
      <c r="P28" s="1109"/>
      <c r="Q28" s="1109"/>
      <c r="R28" s="1109"/>
      <c r="S28" s="1109"/>
      <c r="T28" s="1109"/>
      <c r="U28" s="1109"/>
      <c r="V28" s="1109"/>
      <c r="W28" s="1109"/>
      <c r="X28" s="2843">
        <v>70</v>
      </c>
      <c r="Y28" s="2843">
        <v>0</v>
      </c>
      <c r="Z28" s="2108">
        <v>70</v>
      </c>
      <c r="AA28" s="2844">
        <v>17.324999999999999</v>
      </c>
      <c r="AB28" s="2844"/>
      <c r="AC28" s="2108">
        <v>17.324999999999999</v>
      </c>
      <c r="AD28" s="2108">
        <v>0.17499999999999999</v>
      </c>
      <c r="AE28" s="2844"/>
      <c r="AF28" s="2844">
        <v>0</v>
      </c>
      <c r="AG28" s="2108">
        <v>0</v>
      </c>
      <c r="AH28" s="1109"/>
      <c r="AI28" s="1108" t="s">
        <v>9941</v>
      </c>
      <c r="AJ28" s="1111">
        <v>0</v>
      </c>
      <c r="AK28" s="1100"/>
      <c r="AL28" s="1100"/>
      <c r="AM28" s="1100"/>
      <c r="AN28" s="1100"/>
      <c r="AO28" s="1100"/>
      <c r="AP28" s="1100"/>
    </row>
    <row r="29" spans="1:42" ht="63">
      <c r="A29" s="1113">
        <v>1202</v>
      </c>
      <c r="B29" s="1105" t="s">
        <v>2865</v>
      </c>
      <c r="C29" s="1106" t="s">
        <v>2866</v>
      </c>
      <c r="D29" s="1107" t="s">
        <v>400</v>
      </c>
      <c r="E29" s="1105" t="s">
        <v>2867</v>
      </c>
      <c r="F29" s="1107" t="s">
        <v>30</v>
      </c>
      <c r="G29" s="1111">
        <v>44.997999999999998</v>
      </c>
      <c r="H29" s="1111">
        <v>5.6260000000000003</v>
      </c>
      <c r="I29" s="1110">
        <v>29.53</v>
      </c>
      <c r="J29" s="1111">
        <v>0</v>
      </c>
      <c r="K29" s="1112">
        <v>35.155999999999999</v>
      </c>
      <c r="L29" s="1112">
        <v>9.8419999999999987</v>
      </c>
      <c r="M29" s="1109">
        <v>9.8420000000000005</v>
      </c>
      <c r="N29" s="1112">
        <v>0</v>
      </c>
      <c r="O29" s="1109">
        <v>9.8420000000000005</v>
      </c>
      <c r="P29" s="1109"/>
      <c r="Q29" s="1109"/>
      <c r="R29" s="1109"/>
      <c r="S29" s="1109"/>
      <c r="T29" s="1109"/>
      <c r="U29" s="1109"/>
      <c r="V29" s="1109"/>
      <c r="W29" s="1109"/>
      <c r="X29" s="2843">
        <v>9.8420000000000005</v>
      </c>
      <c r="Y29" s="2843">
        <v>0</v>
      </c>
      <c r="Z29" s="2108">
        <v>9.8420000000000005</v>
      </c>
      <c r="AA29" s="2844">
        <v>9.7438950000000002</v>
      </c>
      <c r="AB29" s="2844"/>
      <c r="AC29" s="2108">
        <v>9.7438950000000002</v>
      </c>
      <c r="AD29" s="2108">
        <v>9.8604999999999998E-2</v>
      </c>
      <c r="AE29" s="2844"/>
      <c r="AF29" s="2844">
        <v>0</v>
      </c>
      <c r="AG29" s="2108">
        <v>0</v>
      </c>
      <c r="AH29" s="1109"/>
      <c r="AI29" s="1108" t="s">
        <v>10033</v>
      </c>
      <c r="AJ29" s="1111">
        <v>0</v>
      </c>
      <c r="AK29" s="1100"/>
      <c r="AL29" s="1100"/>
      <c r="AM29" s="1100"/>
      <c r="AN29" s="1100"/>
      <c r="AO29" s="1100"/>
      <c r="AP29" s="1100"/>
    </row>
    <row r="30" spans="1:42" ht="126">
      <c r="A30" s="1113">
        <v>1203</v>
      </c>
      <c r="B30" s="1105" t="s">
        <v>2868</v>
      </c>
      <c r="C30" s="1106" t="s">
        <v>2869</v>
      </c>
      <c r="D30" s="1105" t="s">
        <v>393</v>
      </c>
      <c r="E30" s="1105" t="s">
        <v>2870</v>
      </c>
      <c r="F30" s="1107" t="s">
        <v>47</v>
      </c>
      <c r="G30" s="1118">
        <v>293.95</v>
      </c>
      <c r="H30" s="1119">
        <v>0</v>
      </c>
      <c r="I30" s="1119">
        <v>33.75</v>
      </c>
      <c r="J30" s="1111">
        <v>0</v>
      </c>
      <c r="K30" s="1120">
        <v>33.75</v>
      </c>
      <c r="L30" s="1121">
        <v>260.2</v>
      </c>
      <c r="M30" s="1122">
        <v>60</v>
      </c>
      <c r="N30" s="1121">
        <v>0</v>
      </c>
      <c r="O30" s="1122">
        <v>60</v>
      </c>
      <c r="P30" s="1122"/>
      <c r="Q30" s="1122"/>
      <c r="R30" s="1122"/>
      <c r="S30" s="1122"/>
      <c r="T30" s="1122"/>
      <c r="U30" s="1122"/>
      <c r="V30" s="1122"/>
      <c r="W30" s="1122"/>
      <c r="X30" s="2843">
        <v>60</v>
      </c>
      <c r="Y30" s="2843">
        <v>0</v>
      </c>
      <c r="Z30" s="2108">
        <v>60</v>
      </c>
      <c r="AA30" s="2844">
        <v>14.85</v>
      </c>
      <c r="AB30" s="2844"/>
      <c r="AC30" s="2108">
        <v>14.85</v>
      </c>
      <c r="AD30" s="2108">
        <v>0.15</v>
      </c>
      <c r="AE30" s="2844"/>
      <c r="AF30" s="2844">
        <v>0</v>
      </c>
      <c r="AG30" s="2108">
        <v>0</v>
      </c>
      <c r="AH30" s="1122"/>
      <c r="AI30" s="1108" t="s">
        <v>9941</v>
      </c>
      <c r="AJ30" s="1111">
        <v>0</v>
      </c>
      <c r="AK30" s="1100"/>
      <c r="AL30" s="1100"/>
      <c r="AM30" s="1100"/>
      <c r="AN30" s="1100"/>
      <c r="AO30" s="1100"/>
      <c r="AP30" s="1100"/>
    </row>
    <row r="31" spans="1:42" ht="31.5">
      <c r="A31" s="1113">
        <v>1204</v>
      </c>
      <c r="B31" s="1105" t="s">
        <v>2871</v>
      </c>
      <c r="C31" s="1106" t="s">
        <v>2872</v>
      </c>
      <c r="D31" s="1123" t="s">
        <v>51</v>
      </c>
      <c r="E31" s="1105" t="s">
        <v>2873</v>
      </c>
      <c r="F31" s="1107" t="s">
        <v>47</v>
      </c>
      <c r="G31" s="1118">
        <v>292.13600000000002</v>
      </c>
      <c r="H31" s="1119">
        <v>0</v>
      </c>
      <c r="I31" s="1119">
        <v>56.25</v>
      </c>
      <c r="J31" s="1111">
        <v>0</v>
      </c>
      <c r="K31" s="1120">
        <v>56.25</v>
      </c>
      <c r="L31" s="1121">
        <v>235.88600000000002</v>
      </c>
      <c r="M31" s="1122">
        <v>235.886</v>
      </c>
      <c r="N31" s="1121">
        <v>0</v>
      </c>
      <c r="O31" s="1122">
        <v>235.886</v>
      </c>
      <c r="P31" s="1122"/>
      <c r="Q31" s="1122"/>
      <c r="R31" s="1122"/>
      <c r="S31" s="1122"/>
      <c r="T31" s="1122"/>
      <c r="U31" s="1122"/>
      <c r="V31" s="1122"/>
      <c r="W31" s="1122"/>
      <c r="X31" s="2843">
        <v>235.886</v>
      </c>
      <c r="Y31" s="2843">
        <v>0</v>
      </c>
      <c r="Z31" s="2108">
        <v>235.886</v>
      </c>
      <c r="AA31" s="2844">
        <v>116.764</v>
      </c>
      <c r="AB31" s="2844"/>
      <c r="AC31" s="2108">
        <v>116.764</v>
      </c>
      <c r="AD31" s="2108">
        <v>1.179</v>
      </c>
      <c r="AE31" s="2844"/>
      <c r="AF31" s="2844">
        <v>0</v>
      </c>
      <c r="AG31" s="2108">
        <v>0</v>
      </c>
      <c r="AH31" s="1122"/>
      <c r="AI31" s="1108" t="s">
        <v>9941</v>
      </c>
      <c r="AJ31" s="1111">
        <v>0</v>
      </c>
      <c r="AK31" s="1100"/>
      <c r="AL31" s="1100"/>
      <c r="AM31" s="1100"/>
      <c r="AN31" s="1100"/>
      <c r="AO31" s="1100"/>
      <c r="AP31" s="1100"/>
    </row>
    <row r="32" spans="1:42" ht="63">
      <c r="A32" s="1113">
        <v>1205</v>
      </c>
      <c r="B32" s="1105" t="s">
        <v>2874</v>
      </c>
      <c r="C32" s="1106" t="s">
        <v>2875</v>
      </c>
      <c r="D32" s="1123" t="s">
        <v>56</v>
      </c>
      <c r="E32" s="1105" t="s">
        <v>2876</v>
      </c>
      <c r="F32" s="1107" t="s">
        <v>47</v>
      </c>
      <c r="G32" s="1118">
        <v>16.12</v>
      </c>
      <c r="H32" s="1119">
        <v>0</v>
      </c>
      <c r="I32" s="1119">
        <v>1.843</v>
      </c>
      <c r="J32" s="1111">
        <v>0</v>
      </c>
      <c r="K32" s="1120">
        <v>1.843</v>
      </c>
      <c r="L32" s="1121">
        <v>14.277000000000001</v>
      </c>
      <c r="M32" s="1122">
        <v>14.276999999999999</v>
      </c>
      <c r="N32" s="1121">
        <v>0</v>
      </c>
      <c r="O32" s="1122">
        <v>14.276999999999999</v>
      </c>
      <c r="P32" s="1122"/>
      <c r="Q32" s="1122"/>
      <c r="R32" s="1122"/>
      <c r="S32" s="1122"/>
      <c r="T32" s="1122"/>
      <c r="U32" s="1122"/>
      <c r="V32" s="1122"/>
      <c r="W32" s="1122"/>
      <c r="X32" s="2843">
        <v>14.276999999999999</v>
      </c>
      <c r="Y32" s="2843">
        <v>0</v>
      </c>
      <c r="Z32" s="2108">
        <v>14.276999999999999</v>
      </c>
      <c r="AA32" s="2844">
        <v>14.134</v>
      </c>
      <c r="AB32" s="2844"/>
      <c r="AC32" s="2108">
        <v>14.134</v>
      </c>
      <c r="AD32" s="2108">
        <v>0.14299999999999999</v>
      </c>
      <c r="AE32" s="2844"/>
      <c r="AF32" s="2844">
        <v>0</v>
      </c>
      <c r="AG32" s="2108">
        <v>0</v>
      </c>
      <c r="AH32" s="1122"/>
      <c r="AI32" s="1108" t="s">
        <v>9941</v>
      </c>
      <c r="AJ32" s="1111">
        <v>0</v>
      </c>
      <c r="AK32" s="1100"/>
      <c r="AL32" s="1100"/>
      <c r="AM32" s="1100"/>
      <c r="AN32" s="1100"/>
      <c r="AO32" s="1100"/>
      <c r="AP32" s="1100"/>
    </row>
    <row r="33" spans="1:42" ht="63">
      <c r="A33" s="1113">
        <v>1206</v>
      </c>
      <c r="B33" s="1105" t="s">
        <v>2877</v>
      </c>
      <c r="C33" s="1106" t="s">
        <v>2878</v>
      </c>
      <c r="D33" s="1123" t="s">
        <v>51</v>
      </c>
      <c r="E33" s="1105" t="s">
        <v>2876</v>
      </c>
      <c r="F33" s="1107" t="s">
        <v>47</v>
      </c>
      <c r="G33" s="1118">
        <v>44.259</v>
      </c>
      <c r="H33" s="1119">
        <v>0</v>
      </c>
      <c r="I33" s="1119">
        <v>5.1710000000000003</v>
      </c>
      <c r="J33" s="1111">
        <v>0</v>
      </c>
      <c r="K33" s="1120">
        <v>5.1710000000000003</v>
      </c>
      <c r="L33" s="1121">
        <v>39.088000000000001</v>
      </c>
      <c r="M33" s="1122">
        <v>39.088000000000001</v>
      </c>
      <c r="N33" s="1121">
        <v>0</v>
      </c>
      <c r="O33" s="1122">
        <v>39.088000000000001</v>
      </c>
      <c r="P33" s="1122"/>
      <c r="Q33" s="1122"/>
      <c r="R33" s="1122"/>
      <c r="S33" s="1122"/>
      <c r="T33" s="1122"/>
      <c r="U33" s="1122"/>
      <c r="V33" s="1122"/>
      <c r="W33" s="1122"/>
      <c r="X33" s="2843">
        <v>39.088000000000001</v>
      </c>
      <c r="Y33" s="2843">
        <v>0</v>
      </c>
      <c r="Z33" s="2108">
        <v>39.088000000000001</v>
      </c>
      <c r="AA33" s="2844">
        <v>38.697279999999999</v>
      </c>
      <c r="AB33" s="2844"/>
      <c r="AC33" s="2108">
        <v>38.697279999999999</v>
      </c>
      <c r="AD33" s="2108">
        <v>0.39071999999999996</v>
      </c>
      <c r="AE33" s="2844"/>
      <c r="AF33" s="2844">
        <v>0</v>
      </c>
      <c r="AG33" s="2108">
        <v>0</v>
      </c>
      <c r="AH33" s="1122"/>
      <c r="AI33" s="1108" t="s">
        <v>10033</v>
      </c>
      <c r="AJ33" s="1111">
        <v>0</v>
      </c>
      <c r="AK33" s="1100"/>
      <c r="AL33" s="1100"/>
      <c r="AM33" s="1100"/>
      <c r="AN33" s="1100"/>
      <c r="AO33" s="1100"/>
      <c r="AP33" s="1100"/>
    </row>
    <row r="34" spans="1:42" ht="31.5">
      <c r="A34" s="1113">
        <v>1207</v>
      </c>
      <c r="B34" s="1105" t="s">
        <v>2879</v>
      </c>
      <c r="C34" s="1106" t="s">
        <v>2880</v>
      </c>
      <c r="D34" s="1123" t="s">
        <v>205</v>
      </c>
      <c r="E34" s="1105" t="s">
        <v>2876</v>
      </c>
      <c r="F34" s="1107" t="s">
        <v>30</v>
      </c>
      <c r="G34" s="1118">
        <v>4.3739999999999997</v>
      </c>
      <c r="H34" s="1119">
        <v>0</v>
      </c>
      <c r="I34" s="1119">
        <v>0.5</v>
      </c>
      <c r="J34" s="1111">
        <v>0</v>
      </c>
      <c r="K34" s="1120">
        <v>0.5</v>
      </c>
      <c r="L34" s="1121">
        <v>3.8739999999999997</v>
      </c>
      <c r="M34" s="1122">
        <v>3.8740000000000001</v>
      </c>
      <c r="N34" s="1121">
        <v>0</v>
      </c>
      <c r="O34" s="1122">
        <v>3.8740000000000001</v>
      </c>
      <c r="P34" s="1122"/>
      <c r="Q34" s="1122"/>
      <c r="R34" s="1122"/>
      <c r="S34" s="1122"/>
      <c r="T34" s="1122"/>
      <c r="U34" s="1122"/>
      <c r="V34" s="1122"/>
      <c r="W34" s="1122"/>
      <c r="X34" s="2843">
        <v>3.8740000000000001</v>
      </c>
      <c r="Y34" s="2843">
        <v>0</v>
      </c>
      <c r="Z34" s="2108">
        <v>3.8740000000000001</v>
      </c>
      <c r="AA34" s="2844">
        <v>3.835</v>
      </c>
      <c r="AB34" s="2844"/>
      <c r="AC34" s="2108">
        <v>3.835</v>
      </c>
      <c r="AD34" s="2108">
        <v>3.9E-2</v>
      </c>
      <c r="AE34" s="2844"/>
      <c r="AF34" s="2844">
        <v>0</v>
      </c>
      <c r="AG34" s="2108">
        <v>0</v>
      </c>
      <c r="AH34" s="1122"/>
      <c r="AI34" s="1108" t="s">
        <v>9941</v>
      </c>
      <c r="AJ34" s="1111">
        <v>0</v>
      </c>
      <c r="AK34" s="1100"/>
      <c r="AL34" s="1100"/>
      <c r="AM34" s="1100"/>
      <c r="AN34" s="1100"/>
      <c r="AO34" s="1100"/>
      <c r="AP34" s="1100"/>
    </row>
    <row r="35" spans="1:42" ht="31.5">
      <c r="A35" s="1113" t="s">
        <v>188</v>
      </c>
      <c r="B35" s="1128"/>
      <c r="C35" s="1096" t="s">
        <v>2881</v>
      </c>
      <c r="D35" s="1123"/>
      <c r="E35" s="1105"/>
      <c r="F35" s="1107"/>
      <c r="G35" s="1118"/>
      <c r="H35" s="1119"/>
      <c r="I35" s="1119"/>
      <c r="J35" s="1111"/>
      <c r="K35" s="1120"/>
      <c r="L35" s="1121"/>
      <c r="M35" s="1122"/>
      <c r="N35" s="1121"/>
      <c r="O35" s="1122"/>
      <c r="P35" s="1122"/>
      <c r="Q35" s="1122"/>
      <c r="R35" s="1122"/>
      <c r="S35" s="1122"/>
      <c r="T35" s="1122"/>
      <c r="U35" s="1122"/>
      <c r="V35" s="1122"/>
      <c r="W35" s="1122"/>
      <c r="X35" s="1122"/>
      <c r="Y35" s="1122"/>
      <c r="Z35" s="1122"/>
      <c r="AA35" s="1122"/>
      <c r="AB35" s="1122"/>
      <c r="AC35" s="1122"/>
      <c r="AD35" s="1122"/>
      <c r="AE35" s="1122"/>
      <c r="AF35" s="2844">
        <v>0</v>
      </c>
      <c r="AG35" s="1122"/>
      <c r="AH35" s="1122"/>
      <c r="AI35" s="1122"/>
      <c r="AJ35" s="1111"/>
      <c r="AK35" s="1100"/>
      <c r="AL35" s="1100"/>
      <c r="AM35" s="1100"/>
      <c r="AN35" s="1100"/>
      <c r="AO35" s="1100"/>
      <c r="AP35" s="1100"/>
    </row>
    <row r="36" spans="1:42" ht="63">
      <c r="A36" s="1113">
        <v>1208</v>
      </c>
      <c r="B36" s="1129" t="s">
        <v>2882</v>
      </c>
      <c r="C36" s="1106" t="s">
        <v>2883</v>
      </c>
      <c r="D36" s="1123" t="s">
        <v>209</v>
      </c>
      <c r="E36" s="1105" t="s">
        <v>2884</v>
      </c>
      <c r="F36" s="1107" t="s">
        <v>30</v>
      </c>
      <c r="G36" s="1118">
        <v>37.198</v>
      </c>
      <c r="H36" s="1119">
        <v>37.439</v>
      </c>
      <c r="I36" s="1119">
        <v>0</v>
      </c>
      <c r="J36" s="1111">
        <v>0</v>
      </c>
      <c r="K36" s="1120">
        <v>37.439</v>
      </c>
      <c r="L36" s="1121">
        <v>-0.24099999999999966</v>
      </c>
      <c r="M36" s="1122">
        <v>1E-3</v>
      </c>
      <c r="N36" s="1121">
        <v>0</v>
      </c>
      <c r="O36" s="1122">
        <v>1E-3</v>
      </c>
      <c r="P36" s="1122"/>
      <c r="Q36" s="1122"/>
      <c r="R36" s="1122"/>
      <c r="S36" s="1122"/>
      <c r="T36" s="1122"/>
      <c r="U36" s="1122"/>
      <c r="V36" s="1122"/>
      <c r="W36" s="1122"/>
      <c r="X36" s="2843">
        <v>1E-3</v>
      </c>
      <c r="Y36" s="2843">
        <v>0</v>
      </c>
      <c r="Z36" s="2108">
        <v>1E-3</v>
      </c>
      <c r="AA36" s="2844"/>
      <c r="AB36" s="2844"/>
      <c r="AC36" s="2108">
        <v>0</v>
      </c>
      <c r="AD36" s="2108"/>
      <c r="AE36" s="2844"/>
      <c r="AF36" s="2844">
        <v>0</v>
      </c>
      <c r="AG36" s="2108">
        <v>0</v>
      </c>
      <c r="AH36" s="3234" t="s">
        <v>9994</v>
      </c>
      <c r="AI36" s="1122"/>
      <c r="AJ36" s="1111">
        <v>0</v>
      </c>
      <c r="AK36" s="1117"/>
      <c r="AL36" s="1117"/>
      <c r="AM36" s="1117"/>
      <c r="AN36" s="1117"/>
      <c r="AO36" s="1117"/>
      <c r="AP36" s="1117"/>
    </row>
    <row r="37" spans="1:42" ht="63">
      <c r="A37" s="1113">
        <v>1209</v>
      </c>
      <c r="B37" s="1129" t="s">
        <v>2885</v>
      </c>
      <c r="C37" s="1106" t="s">
        <v>2886</v>
      </c>
      <c r="D37" s="1123" t="s">
        <v>209</v>
      </c>
      <c r="E37" s="1105" t="s">
        <v>2887</v>
      </c>
      <c r="F37" s="1107" t="s">
        <v>30</v>
      </c>
      <c r="G37" s="1118">
        <v>29.527999999999999</v>
      </c>
      <c r="H37" s="1119">
        <v>29.527999999999999</v>
      </c>
      <c r="I37" s="1119">
        <v>0</v>
      </c>
      <c r="J37" s="1111">
        <v>0</v>
      </c>
      <c r="K37" s="1120">
        <v>29.527999999999999</v>
      </c>
      <c r="L37" s="1121">
        <v>0</v>
      </c>
      <c r="M37" s="1122">
        <v>1E-3</v>
      </c>
      <c r="N37" s="1121">
        <v>0</v>
      </c>
      <c r="O37" s="1122">
        <v>1E-3</v>
      </c>
      <c r="P37" s="1122"/>
      <c r="Q37" s="1122"/>
      <c r="R37" s="1122"/>
      <c r="S37" s="1122"/>
      <c r="T37" s="1122"/>
      <c r="U37" s="1122"/>
      <c r="V37" s="1122"/>
      <c r="W37" s="1122"/>
      <c r="X37" s="2843">
        <v>1E-3</v>
      </c>
      <c r="Y37" s="2843">
        <v>0</v>
      </c>
      <c r="Z37" s="2108">
        <v>1E-3</v>
      </c>
      <c r="AA37" s="2844"/>
      <c r="AB37" s="2844"/>
      <c r="AC37" s="2108">
        <v>0</v>
      </c>
      <c r="AD37" s="2108"/>
      <c r="AE37" s="2844"/>
      <c r="AF37" s="2844">
        <v>0</v>
      </c>
      <c r="AG37" s="2108">
        <v>0</v>
      </c>
      <c r="AH37" s="3234" t="s">
        <v>9994</v>
      </c>
      <c r="AI37" s="1122"/>
      <c r="AJ37" s="1111">
        <v>0</v>
      </c>
      <c r="AK37" s="1117"/>
      <c r="AL37" s="1117"/>
      <c r="AM37" s="1117"/>
      <c r="AN37" s="1117"/>
      <c r="AO37" s="1117"/>
      <c r="AP37" s="1117"/>
    </row>
    <row r="38" spans="1:42" ht="393.75">
      <c r="A38" s="1113">
        <v>1210</v>
      </c>
      <c r="B38" s="1129" t="s">
        <v>2888</v>
      </c>
      <c r="C38" s="1106" t="s">
        <v>2889</v>
      </c>
      <c r="D38" s="1123" t="s">
        <v>88</v>
      </c>
      <c r="E38" s="1105" t="s">
        <v>1546</v>
      </c>
      <c r="F38" s="1107" t="s">
        <v>30</v>
      </c>
      <c r="G38" s="1118">
        <v>29.672000000000001</v>
      </c>
      <c r="H38" s="1119">
        <v>15.067</v>
      </c>
      <c r="I38" s="1119">
        <v>0</v>
      </c>
      <c r="J38" s="1111">
        <v>0</v>
      </c>
      <c r="K38" s="1120">
        <v>15.067</v>
      </c>
      <c r="L38" s="1121">
        <v>14.605</v>
      </c>
      <c r="M38" s="1122">
        <v>14.605</v>
      </c>
      <c r="N38" s="1121">
        <v>0</v>
      </c>
      <c r="O38" s="1122">
        <v>14.605</v>
      </c>
      <c r="P38" s="1122"/>
      <c r="Q38" s="1122"/>
      <c r="R38" s="1122"/>
      <c r="S38" s="1122"/>
      <c r="T38" s="1122"/>
      <c r="U38" s="1122"/>
      <c r="V38" s="1122"/>
      <c r="W38" s="1122"/>
      <c r="X38" s="2843">
        <v>14.605</v>
      </c>
      <c r="Y38" s="2843">
        <v>0</v>
      </c>
      <c r="Z38" s="2108">
        <v>14.605</v>
      </c>
      <c r="AA38" s="2844"/>
      <c r="AB38" s="2844"/>
      <c r="AC38" s="2108">
        <v>0</v>
      </c>
      <c r="AD38" s="2108"/>
      <c r="AE38" s="2844"/>
      <c r="AF38" s="2844">
        <v>0</v>
      </c>
      <c r="AG38" s="2108">
        <v>0</v>
      </c>
      <c r="AH38" s="1122"/>
      <c r="AI38" s="3234" t="s">
        <v>9990</v>
      </c>
      <c r="AJ38" s="1111">
        <v>0</v>
      </c>
      <c r="AK38" s="1100"/>
      <c r="AL38" s="1100"/>
      <c r="AM38" s="1100"/>
      <c r="AN38" s="1100"/>
      <c r="AO38" s="1100"/>
      <c r="AP38" s="1100"/>
    </row>
    <row r="39" spans="1:42" ht="63">
      <c r="A39" s="1113">
        <v>1211</v>
      </c>
      <c r="B39" s="1129" t="s">
        <v>2890</v>
      </c>
      <c r="C39" s="1106" t="s">
        <v>2891</v>
      </c>
      <c r="D39" s="1123" t="s">
        <v>393</v>
      </c>
      <c r="E39" s="1105" t="s">
        <v>2835</v>
      </c>
      <c r="F39" s="1107" t="s">
        <v>30</v>
      </c>
      <c r="G39" s="1118">
        <v>33.106999999999999</v>
      </c>
      <c r="H39" s="1119">
        <v>29.425000000000001</v>
      </c>
      <c r="I39" s="1119">
        <v>0</v>
      </c>
      <c r="J39" s="1111">
        <v>0</v>
      </c>
      <c r="K39" s="1120">
        <v>29.425000000000001</v>
      </c>
      <c r="L39" s="1121">
        <v>3.6819999999999986</v>
      </c>
      <c r="M39" s="1122">
        <v>3.6819999999999999</v>
      </c>
      <c r="N39" s="1121">
        <v>0</v>
      </c>
      <c r="O39" s="1122">
        <v>3.6819999999999999</v>
      </c>
      <c r="P39" s="1122"/>
      <c r="Q39" s="1122"/>
      <c r="R39" s="1122"/>
      <c r="S39" s="1122"/>
      <c r="T39" s="1122"/>
      <c r="U39" s="1122"/>
      <c r="V39" s="1122"/>
      <c r="W39" s="1122"/>
      <c r="X39" s="2843">
        <v>3.6819999999999999</v>
      </c>
      <c r="Y39" s="2843">
        <v>0</v>
      </c>
      <c r="Z39" s="2108">
        <v>3.6819999999999999</v>
      </c>
      <c r="AA39" s="2844">
        <v>3.645</v>
      </c>
      <c r="AB39" s="2844"/>
      <c r="AC39" s="2108">
        <v>3.645</v>
      </c>
      <c r="AD39" s="2108">
        <v>3.6999999999999998E-2</v>
      </c>
      <c r="AE39" s="2844"/>
      <c r="AF39" s="2844">
        <v>0</v>
      </c>
      <c r="AG39" s="2108">
        <v>0</v>
      </c>
      <c r="AH39" s="1122"/>
      <c r="AI39" s="1108" t="s">
        <v>9941</v>
      </c>
      <c r="AJ39" s="1111">
        <v>0</v>
      </c>
      <c r="AK39" s="1100"/>
      <c r="AL39" s="1100"/>
      <c r="AM39" s="1100"/>
      <c r="AN39" s="1100"/>
      <c r="AO39" s="1100"/>
      <c r="AP39" s="1100"/>
    </row>
    <row r="40" spans="1:42" ht="63">
      <c r="A40" s="1113">
        <v>1212</v>
      </c>
      <c r="B40" s="1129" t="s">
        <v>2892</v>
      </c>
      <c r="C40" s="1106" t="s">
        <v>2893</v>
      </c>
      <c r="D40" s="1123" t="s">
        <v>254</v>
      </c>
      <c r="E40" s="1105" t="s">
        <v>2894</v>
      </c>
      <c r="F40" s="1107" t="s">
        <v>30</v>
      </c>
      <c r="G40" s="1118">
        <v>41.679000000000002</v>
      </c>
      <c r="H40" s="1119">
        <v>41.668799999999997</v>
      </c>
      <c r="I40" s="1119">
        <v>0</v>
      </c>
      <c r="J40" s="1111">
        <v>0</v>
      </c>
      <c r="K40" s="1112">
        <v>41.668799999999997</v>
      </c>
      <c r="L40" s="1111">
        <v>1.020000000000465E-2</v>
      </c>
      <c r="M40" s="1122">
        <v>0.01</v>
      </c>
      <c r="N40" s="1111">
        <v>0</v>
      </c>
      <c r="O40" s="1122">
        <v>0.01</v>
      </c>
      <c r="P40" s="1122"/>
      <c r="Q40" s="1122"/>
      <c r="R40" s="1122"/>
      <c r="S40" s="1122"/>
      <c r="T40" s="1122"/>
      <c r="U40" s="1122"/>
      <c r="V40" s="1122"/>
      <c r="W40" s="1122"/>
      <c r="X40" s="2843">
        <v>0.01</v>
      </c>
      <c r="Y40" s="2843">
        <v>0</v>
      </c>
      <c r="Z40" s="2108">
        <v>0.01</v>
      </c>
      <c r="AA40" s="2844">
        <v>0.01</v>
      </c>
      <c r="AB40" s="2844"/>
      <c r="AC40" s="2108">
        <v>0.01</v>
      </c>
      <c r="AD40" s="2108">
        <v>0</v>
      </c>
      <c r="AE40" s="2844"/>
      <c r="AF40" s="2844">
        <v>0</v>
      </c>
      <c r="AG40" s="2108">
        <v>0</v>
      </c>
      <c r="AH40" s="3234" t="s">
        <v>9994</v>
      </c>
      <c r="AI40" s="1122" t="s">
        <v>10036</v>
      </c>
      <c r="AJ40" s="1111">
        <v>0</v>
      </c>
      <c r="AK40" s="1100"/>
      <c r="AL40" s="1100"/>
      <c r="AM40" s="1100"/>
      <c r="AN40" s="1100"/>
      <c r="AO40" s="1100"/>
      <c r="AP40" s="1100"/>
    </row>
    <row r="41" spans="1:42" ht="63">
      <c r="A41" s="1113">
        <v>1213</v>
      </c>
      <c r="B41" s="1129" t="s">
        <v>2895</v>
      </c>
      <c r="C41" s="1106" t="s">
        <v>2896</v>
      </c>
      <c r="D41" s="1123" t="s">
        <v>209</v>
      </c>
      <c r="E41" s="1105" t="s">
        <v>2894</v>
      </c>
      <c r="F41" s="1107" t="s">
        <v>30</v>
      </c>
      <c r="G41" s="1118">
        <v>36.058</v>
      </c>
      <c r="H41" s="1119">
        <v>36.057000000000002</v>
      </c>
      <c r="I41" s="1119">
        <v>0</v>
      </c>
      <c r="J41" s="1111">
        <v>0</v>
      </c>
      <c r="K41" s="1112">
        <v>36.057000000000002</v>
      </c>
      <c r="L41" s="1111">
        <v>9.9999999999766942E-4</v>
      </c>
      <c r="M41" s="1122">
        <v>1E-3</v>
      </c>
      <c r="N41" s="1111">
        <v>0</v>
      </c>
      <c r="O41" s="1122">
        <v>1E-3</v>
      </c>
      <c r="P41" s="1122"/>
      <c r="Q41" s="1122"/>
      <c r="R41" s="1122"/>
      <c r="S41" s="1122"/>
      <c r="T41" s="1122"/>
      <c r="U41" s="1122"/>
      <c r="V41" s="1122"/>
      <c r="W41" s="1122"/>
      <c r="X41" s="2843">
        <v>1E-3</v>
      </c>
      <c r="Y41" s="2843">
        <v>0</v>
      </c>
      <c r="Z41" s="2108">
        <v>1E-3</v>
      </c>
      <c r="AA41" s="2844"/>
      <c r="AB41" s="2844"/>
      <c r="AC41" s="2108">
        <v>0</v>
      </c>
      <c r="AD41" s="2108"/>
      <c r="AE41" s="2844"/>
      <c r="AF41" s="2844">
        <v>0</v>
      </c>
      <c r="AG41" s="2108">
        <v>0</v>
      </c>
      <c r="AH41" s="3234" t="s">
        <v>9994</v>
      </c>
      <c r="AI41" s="1122"/>
      <c r="AJ41" s="1111">
        <v>0</v>
      </c>
      <c r="AK41" s="1100"/>
      <c r="AL41" s="1100"/>
      <c r="AM41" s="1100"/>
      <c r="AN41" s="1100"/>
      <c r="AO41" s="1100"/>
      <c r="AP41" s="1100"/>
    </row>
    <row r="42" spans="1:42" ht="330.75">
      <c r="A42" s="1113">
        <v>1214</v>
      </c>
      <c r="B42" s="1129" t="s">
        <v>2897</v>
      </c>
      <c r="C42" s="1106" t="s">
        <v>2898</v>
      </c>
      <c r="D42" s="1123" t="s">
        <v>88</v>
      </c>
      <c r="E42" s="1105" t="s">
        <v>2408</v>
      </c>
      <c r="F42" s="1107" t="s">
        <v>30</v>
      </c>
      <c r="G42" s="1118">
        <v>55.767000000000003</v>
      </c>
      <c r="H42" s="1119">
        <v>49.7044</v>
      </c>
      <c r="I42" s="1119">
        <v>0</v>
      </c>
      <c r="J42" s="1111">
        <v>0</v>
      </c>
      <c r="K42" s="1112">
        <v>49.7044</v>
      </c>
      <c r="L42" s="1111">
        <v>6.0626000000000033</v>
      </c>
      <c r="M42" s="1122">
        <v>6.0629999999999997</v>
      </c>
      <c r="N42" s="1111">
        <v>0</v>
      </c>
      <c r="O42" s="1122">
        <v>6.0629999999999997</v>
      </c>
      <c r="P42" s="1122"/>
      <c r="Q42" s="1122"/>
      <c r="R42" s="1122"/>
      <c r="S42" s="1122"/>
      <c r="T42" s="1122"/>
      <c r="U42" s="1122"/>
      <c r="V42" s="1122"/>
      <c r="W42" s="1122"/>
      <c r="X42" s="2843">
        <v>6.0629999999999997</v>
      </c>
      <c r="Y42" s="2843">
        <v>0</v>
      </c>
      <c r="Z42" s="2108">
        <v>6.0629999999999997</v>
      </c>
      <c r="AA42" s="2844">
        <v>6.0019999999999998</v>
      </c>
      <c r="AB42" s="2844"/>
      <c r="AC42" s="2108">
        <v>6.0019999999999998</v>
      </c>
      <c r="AD42" s="2108">
        <v>6.0999999999999999E-2</v>
      </c>
      <c r="AE42" s="2844"/>
      <c r="AF42" s="2844">
        <v>0</v>
      </c>
      <c r="AG42" s="2108">
        <v>0</v>
      </c>
      <c r="AH42" s="3234" t="s">
        <v>9991</v>
      </c>
      <c r="AI42" s="1118" t="s">
        <v>10053</v>
      </c>
      <c r="AJ42" s="1111">
        <v>0</v>
      </c>
      <c r="AK42" s="1100"/>
      <c r="AL42" s="1100"/>
      <c r="AM42" s="1100"/>
      <c r="AN42" s="1100"/>
      <c r="AO42" s="1100"/>
      <c r="AP42" s="1100"/>
    </row>
    <row r="43" spans="1:42" ht="330.75">
      <c r="A43" s="1113">
        <v>1215</v>
      </c>
      <c r="B43" s="1129" t="s">
        <v>2899</v>
      </c>
      <c r="C43" s="1106" t="s">
        <v>2900</v>
      </c>
      <c r="D43" s="1123" t="s">
        <v>88</v>
      </c>
      <c r="E43" s="1105" t="s">
        <v>2408</v>
      </c>
      <c r="F43" s="1107" t="s">
        <v>30</v>
      </c>
      <c r="G43" s="1118">
        <v>34.136000000000003</v>
      </c>
      <c r="H43" s="1119">
        <v>23.516000000000002</v>
      </c>
      <c r="I43" s="1119">
        <v>0</v>
      </c>
      <c r="J43" s="1111">
        <v>0</v>
      </c>
      <c r="K43" s="1112">
        <v>23.516000000000002</v>
      </c>
      <c r="L43" s="1111">
        <v>10.620000000000001</v>
      </c>
      <c r="M43" s="1122">
        <v>10.62</v>
      </c>
      <c r="N43" s="1111">
        <v>0</v>
      </c>
      <c r="O43" s="1122">
        <v>10.62</v>
      </c>
      <c r="P43" s="1122"/>
      <c r="Q43" s="1122"/>
      <c r="R43" s="1122"/>
      <c r="S43" s="1122"/>
      <c r="T43" s="1122"/>
      <c r="U43" s="1122"/>
      <c r="V43" s="1122"/>
      <c r="W43" s="1122"/>
      <c r="X43" s="2843">
        <v>10.62</v>
      </c>
      <c r="Y43" s="2843">
        <v>0</v>
      </c>
      <c r="Z43" s="2108">
        <v>10.62</v>
      </c>
      <c r="AA43" s="2844">
        <v>10.513999999999999</v>
      </c>
      <c r="AB43" s="2844"/>
      <c r="AC43" s="2108">
        <v>10.513999999999999</v>
      </c>
      <c r="AD43" s="2108">
        <v>0.106</v>
      </c>
      <c r="AE43" s="2844"/>
      <c r="AF43" s="2844">
        <v>0</v>
      </c>
      <c r="AG43" s="2108">
        <v>0</v>
      </c>
      <c r="AH43" s="3234" t="s">
        <v>9991</v>
      </c>
      <c r="AI43" s="1118" t="s">
        <v>10053</v>
      </c>
      <c r="AJ43" s="1111">
        <v>0</v>
      </c>
      <c r="AK43" s="1100"/>
      <c r="AL43" s="1100"/>
      <c r="AM43" s="1100"/>
      <c r="AN43" s="1100"/>
      <c r="AO43" s="1100"/>
      <c r="AP43" s="1100"/>
    </row>
    <row r="44" spans="1:42">
      <c r="A44" s="1113" t="s">
        <v>188</v>
      </c>
      <c r="B44" s="1128"/>
      <c r="C44" s="1106"/>
      <c r="D44" s="1107"/>
      <c r="E44" s="1105"/>
      <c r="F44" s="1107"/>
      <c r="G44" s="1111"/>
      <c r="H44" s="1111"/>
      <c r="I44" s="1110"/>
      <c r="J44" s="1111"/>
      <c r="K44" s="1112"/>
      <c r="L44" s="1112"/>
      <c r="M44" s="1109"/>
      <c r="N44" s="1112"/>
      <c r="O44" s="1109"/>
      <c r="P44" s="1109"/>
      <c r="Q44" s="1109"/>
      <c r="R44" s="1109"/>
      <c r="S44" s="1109"/>
      <c r="T44" s="1109"/>
      <c r="U44" s="1109"/>
      <c r="V44" s="1109"/>
      <c r="W44" s="1109"/>
      <c r="X44" s="1109"/>
      <c r="Y44" s="1109"/>
      <c r="Z44" s="1109"/>
      <c r="AA44" s="1109"/>
      <c r="AB44" s="1109"/>
      <c r="AC44" s="1109"/>
      <c r="AD44" s="1109"/>
      <c r="AE44" s="1109"/>
      <c r="AF44" s="1109"/>
      <c r="AG44" s="1109"/>
      <c r="AH44" s="1109"/>
      <c r="AI44" s="1109"/>
      <c r="AJ44" s="1111"/>
      <c r="AK44" s="1100"/>
      <c r="AL44" s="1100"/>
      <c r="AM44" s="1100"/>
      <c r="AN44" s="1100"/>
      <c r="AO44" s="1100"/>
      <c r="AP44" s="1100"/>
    </row>
    <row r="45" spans="1:42">
      <c r="A45" s="1113" t="s">
        <v>188</v>
      </c>
      <c r="B45" s="1130"/>
      <c r="C45" s="1131" t="s">
        <v>2901</v>
      </c>
      <c r="D45" s="1132"/>
      <c r="E45" s="1132"/>
      <c r="F45" s="1132"/>
      <c r="G45" s="1133">
        <v>5303.1949999999997</v>
      </c>
      <c r="H45" s="1133">
        <v>2212.1071999999999</v>
      </c>
      <c r="I45" s="1133">
        <v>595.52599999999995</v>
      </c>
      <c r="J45" s="1133">
        <v>29.838000000000001</v>
      </c>
      <c r="K45" s="1133">
        <v>2807.6331999999989</v>
      </c>
      <c r="L45" s="1133">
        <v>2495.5618000000004</v>
      </c>
      <c r="M45" s="1133">
        <v>1030.5649999999998</v>
      </c>
      <c r="N45" s="1133">
        <v>0</v>
      </c>
      <c r="O45" s="1133">
        <v>1030.5649999999998</v>
      </c>
      <c r="P45" s="1133">
        <v>0</v>
      </c>
      <c r="Q45" s="1133">
        <v>0</v>
      </c>
      <c r="R45" s="1133">
        <v>0</v>
      </c>
      <c r="S45" s="1133">
        <v>0</v>
      </c>
      <c r="T45" s="1133">
        <v>0</v>
      </c>
      <c r="U45" s="1133">
        <v>0</v>
      </c>
      <c r="V45" s="1133">
        <v>0</v>
      </c>
      <c r="W45" s="1133">
        <v>0</v>
      </c>
      <c r="X45" s="1133">
        <v>1030.5649999999998</v>
      </c>
      <c r="Y45" s="1133">
        <v>0</v>
      </c>
      <c r="Z45" s="1133">
        <v>1030.5649999999998</v>
      </c>
      <c r="AA45" s="1133">
        <v>451.20456499999995</v>
      </c>
      <c r="AB45" s="1133">
        <v>0</v>
      </c>
      <c r="AC45" s="1133">
        <v>451.20456499999995</v>
      </c>
      <c r="AD45" s="1133">
        <v>4.5579349999999987</v>
      </c>
      <c r="AE45" s="1133">
        <v>0</v>
      </c>
      <c r="AF45" s="1133">
        <v>0</v>
      </c>
      <c r="AG45" s="1133">
        <v>0</v>
      </c>
      <c r="AH45" s="1133"/>
      <c r="AI45" s="1133"/>
      <c r="AJ45" s="1133">
        <v>0</v>
      </c>
      <c r="AK45" s="1100"/>
      <c r="AL45" s="1100"/>
      <c r="AM45" s="1100"/>
      <c r="AN45" s="1100"/>
      <c r="AO45" s="1100"/>
      <c r="AP45" s="1100"/>
    </row>
    <row r="46" spans="1:42">
      <c r="A46" s="1113" t="s">
        <v>188</v>
      </c>
      <c r="B46" s="1130"/>
      <c r="C46" s="1134"/>
      <c r="D46" s="1135"/>
      <c r="E46" s="1135"/>
      <c r="F46" s="1135"/>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00"/>
      <c r="AL46" s="1100"/>
      <c r="AM46" s="1100"/>
      <c r="AN46" s="1100"/>
      <c r="AO46" s="1100"/>
      <c r="AP46" s="1100"/>
    </row>
    <row r="47" spans="1:42">
      <c r="A47" s="1113" t="s">
        <v>188</v>
      </c>
      <c r="B47" s="1102"/>
      <c r="C47" s="1096" t="s">
        <v>2902</v>
      </c>
      <c r="D47" s="1103"/>
      <c r="E47" s="1103"/>
      <c r="F47" s="1103"/>
      <c r="G47" s="1104"/>
      <c r="H47" s="1104"/>
      <c r="I47" s="1104"/>
      <c r="J47" s="1104"/>
      <c r="K47" s="1104"/>
      <c r="L47" s="1104"/>
      <c r="M47" s="1104"/>
      <c r="N47" s="1104"/>
      <c r="O47" s="1104"/>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0"/>
      <c r="AL47" s="1100"/>
      <c r="AM47" s="1100"/>
      <c r="AN47" s="1100"/>
      <c r="AO47" s="1100"/>
      <c r="AP47" s="1100"/>
    </row>
    <row r="48" spans="1:42">
      <c r="A48" s="1113" t="s">
        <v>188</v>
      </c>
      <c r="B48" s="1102"/>
      <c r="C48" s="1096" t="s">
        <v>39</v>
      </c>
      <c r="D48" s="1103"/>
      <c r="E48" s="1103"/>
      <c r="F48" s="1103"/>
      <c r="G48" s="1104"/>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0"/>
      <c r="AL48" s="1100"/>
      <c r="AM48" s="1100"/>
      <c r="AN48" s="1100"/>
      <c r="AO48" s="1100"/>
      <c r="AP48" s="1100"/>
    </row>
    <row r="49" spans="1:42">
      <c r="A49" s="1113" t="s">
        <v>188</v>
      </c>
      <c r="B49" s="1102"/>
      <c r="C49" s="1106"/>
      <c r="D49" s="1123"/>
      <c r="E49" s="1123"/>
      <c r="F49" s="1123"/>
      <c r="G49" s="1111"/>
      <c r="H49" s="1111"/>
      <c r="I49" s="1111"/>
      <c r="J49" s="1111"/>
      <c r="K49" s="1112"/>
      <c r="L49" s="1112"/>
      <c r="M49" s="1111"/>
      <c r="N49" s="1111"/>
      <c r="O49" s="1111"/>
      <c r="P49" s="1111"/>
      <c r="Q49" s="1111"/>
      <c r="R49" s="1111"/>
      <c r="S49" s="1111"/>
      <c r="T49" s="1111"/>
      <c r="U49" s="1111"/>
      <c r="V49" s="1111"/>
      <c r="W49" s="1111"/>
      <c r="X49" s="1111"/>
      <c r="Y49" s="1111"/>
      <c r="Z49" s="1111"/>
      <c r="AA49" s="1111"/>
      <c r="AB49" s="1111"/>
      <c r="AC49" s="1111"/>
      <c r="AD49" s="1111"/>
      <c r="AE49" s="1111"/>
      <c r="AF49" s="1111"/>
      <c r="AG49" s="1111"/>
      <c r="AH49" s="1111"/>
      <c r="AI49" s="1111"/>
      <c r="AJ49" s="1111"/>
      <c r="AK49" s="1100"/>
      <c r="AL49" s="1100"/>
      <c r="AM49" s="1100"/>
      <c r="AN49" s="1100"/>
      <c r="AO49" s="1100"/>
      <c r="AP49" s="1100"/>
    </row>
    <row r="50" spans="1:42" ht="47.25">
      <c r="A50" s="1113">
        <v>1216</v>
      </c>
      <c r="B50" s="1129" t="s">
        <v>2903</v>
      </c>
      <c r="C50" s="1106" t="s">
        <v>2904</v>
      </c>
      <c r="D50" s="1123" t="s">
        <v>51</v>
      </c>
      <c r="E50" s="1123" t="s">
        <v>42</v>
      </c>
      <c r="F50" s="1137" t="s">
        <v>43</v>
      </c>
      <c r="G50" s="1111">
        <v>742.24400000000003</v>
      </c>
      <c r="H50" s="1111">
        <v>0</v>
      </c>
      <c r="I50" s="1111">
        <v>0</v>
      </c>
      <c r="J50" s="1111">
        <v>0</v>
      </c>
      <c r="K50" s="1112">
        <v>0</v>
      </c>
      <c r="L50" s="1111">
        <v>742.24400000000003</v>
      </c>
      <c r="M50" s="1122">
        <v>185.41</v>
      </c>
      <c r="N50" s="1111">
        <v>0</v>
      </c>
      <c r="O50" s="1122">
        <v>185.41</v>
      </c>
      <c r="P50" s="1122"/>
      <c r="Q50" s="1122"/>
      <c r="R50" s="1122"/>
      <c r="S50" s="1122"/>
      <c r="T50" s="1122"/>
      <c r="U50" s="1122"/>
      <c r="V50" s="1122"/>
      <c r="W50" s="1122"/>
      <c r="X50" s="2843">
        <v>185.41</v>
      </c>
      <c r="Y50" s="2843">
        <v>0</v>
      </c>
      <c r="Z50" s="2108">
        <v>185.41</v>
      </c>
      <c r="AA50" s="2844"/>
      <c r="AB50" s="2844"/>
      <c r="AC50" s="2108">
        <v>0</v>
      </c>
      <c r="AD50" s="2108"/>
      <c r="AE50" s="2844"/>
      <c r="AF50" s="2844">
        <v>0</v>
      </c>
      <c r="AG50" s="2108">
        <v>0</v>
      </c>
      <c r="AH50" s="1122"/>
      <c r="AI50" s="1122"/>
      <c r="AJ50" s="1111">
        <v>0</v>
      </c>
      <c r="AK50" s="1100"/>
      <c r="AL50" s="1100"/>
      <c r="AM50" s="1100"/>
      <c r="AN50" s="1100"/>
      <c r="AO50" s="1100"/>
      <c r="AP50" s="1100"/>
    </row>
    <row r="51" spans="1:42" ht="31.5">
      <c r="A51" s="1113">
        <v>1217</v>
      </c>
      <c r="B51" s="1129" t="s">
        <v>2905</v>
      </c>
      <c r="C51" s="1106" t="s">
        <v>2906</v>
      </c>
      <c r="D51" s="1123" t="s">
        <v>2907</v>
      </c>
      <c r="E51" s="1123" t="s">
        <v>42</v>
      </c>
      <c r="F51" s="1137" t="s">
        <v>43</v>
      </c>
      <c r="G51" s="1111">
        <v>214</v>
      </c>
      <c r="H51" s="1111">
        <v>0</v>
      </c>
      <c r="I51" s="1111">
        <v>0</v>
      </c>
      <c r="J51" s="1111">
        <v>0</v>
      </c>
      <c r="K51" s="1112">
        <v>0</v>
      </c>
      <c r="L51" s="1111">
        <v>214</v>
      </c>
      <c r="M51" s="1122">
        <v>53.5</v>
      </c>
      <c r="N51" s="1111">
        <v>0</v>
      </c>
      <c r="O51" s="1122">
        <v>53.5</v>
      </c>
      <c r="P51" s="1122"/>
      <c r="Q51" s="1122"/>
      <c r="R51" s="1122"/>
      <c r="S51" s="1122"/>
      <c r="T51" s="1122"/>
      <c r="U51" s="1122"/>
      <c r="V51" s="1122"/>
      <c r="W51" s="1122"/>
      <c r="X51" s="2843">
        <v>53.5</v>
      </c>
      <c r="Y51" s="2843">
        <v>0</v>
      </c>
      <c r="Z51" s="2108">
        <v>53.5</v>
      </c>
      <c r="AA51" s="2844"/>
      <c r="AB51" s="2844"/>
      <c r="AC51" s="2108">
        <v>0</v>
      </c>
      <c r="AD51" s="2108"/>
      <c r="AE51" s="2844"/>
      <c r="AF51" s="2844">
        <v>0</v>
      </c>
      <c r="AG51" s="2108">
        <v>0</v>
      </c>
      <c r="AH51" s="1122"/>
      <c r="AI51" s="1122"/>
      <c r="AJ51" s="1111">
        <v>0</v>
      </c>
      <c r="AK51" s="1100"/>
      <c r="AL51" s="1100"/>
      <c r="AM51" s="1100"/>
      <c r="AN51" s="1100"/>
      <c r="AO51" s="1100"/>
      <c r="AP51" s="1100"/>
    </row>
    <row r="52" spans="1:42" ht="173.25">
      <c r="A52" s="1113">
        <v>1218</v>
      </c>
      <c r="B52" s="1129" t="s">
        <v>2908</v>
      </c>
      <c r="C52" s="1106" t="s">
        <v>2909</v>
      </c>
      <c r="D52" s="1123" t="s">
        <v>2907</v>
      </c>
      <c r="E52" s="1123" t="s">
        <v>42</v>
      </c>
      <c r="F52" s="1137" t="s">
        <v>47</v>
      </c>
      <c r="G52" s="1111">
        <v>151</v>
      </c>
      <c r="H52" s="1111">
        <v>0</v>
      </c>
      <c r="I52" s="1111">
        <v>0</v>
      </c>
      <c r="J52" s="1111">
        <v>0</v>
      </c>
      <c r="K52" s="1112">
        <v>0</v>
      </c>
      <c r="L52" s="1111">
        <v>151</v>
      </c>
      <c r="M52" s="1122">
        <v>37.75</v>
      </c>
      <c r="N52" s="1111">
        <v>0</v>
      </c>
      <c r="O52" s="1122">
        <v>37.75</v>
      </c>
      <c r="P52" s="1122"/>
      <c r="Q52" s="1122"/>
      <c r="R52" s="1122"/>
      <c r="S52" s="1122"/>
      <c r="T52" s="1122"/>
      <c r="U52" s="1122"/>
      <c r="V52" s="1122"/>
      <c r="W52" s="1122"/>
      <c r="X52" s="2843">
        <v>37.75</v>
      </c>
      <c r="Y52" s="2843">
        <v>0</v>
      </c>
      <c r="Z52" s="2108">
        <v>37.75</v>
      </c>
      <c r="AA52" s="2844"/>
      <c r="AB52" s="2844"/>
      <c r="AC52" s="2108">
        <v>0</v>
      </c>
      <c r="AD52" s="2108"/>
      <c r="AE52" s="2844"/>
      <c r="AF52" s="2844">
        <v>0</v>
      </c>
      <c r="AG52" s="2108">
        <v>0</v>
      </c>
      <c r="AH52" s="1122"/>
      <c r="AI52" s="1122"/>
      <c r="AJ52" s="1111">
        <v>0</v>
      </c>
      <c r="AK52" s="1100"/>
      <c r="AL52" s="1100"/>
      <c r="AM52" s="1100"/>
      <c r="AN52" s="1100"/>
      <c r="AO52" s="1100"/>
      <c r="AP52" s="1100"/>
    </row>
    <row r="53" spans="1:42">
      <c r="A53" s="1113"/>
      <c r="B53" s="1129"/>
      <c r="C53" s="1106"/>
      <c r="D53" s="1123"/>
      <c r="E53" s="1123"/>
      <c r="F53" s="1137"/>
      <c r="G53" s="1111"/>
      <c r="H53" s="1111"/>
      <c r="I53" s="1111"/>
      <c r="J53" s="1111"/>
      <c r="K53" s="1112"/>
      <c r="L53" s="1111"/>
      <c r="M53" s="1122"/>
      <c r="N53" s="1111"/>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11"/>
      <c r="AK53" s="1100"/>
      <c r="AL53" s="1100"/>
      <c r="AM53" s="1100"/>
      <c r="AN53" s="1100"/>
      <c r="AO53" s="1100"/>
      <c r="AP53" s="1100"/>
    </row>
    <row r="54" spans="1:42">
      <c r="A54" s="1113" t="s">
        <v>188</v>
      </c>
      <c r="B54" s="1102"/>
      <c r="C54" s="1131" t="s">
        <v>2910</v>
      </c>
      <c r="D54" s="1138"/>
      <c r="E54" s="1138"/>
      <c r="F54" s="1139"/>
      <c r="G54" s="1140">
        <v>1107.2440000000001</v>
      </c>
      <c r="H54" s="1140">
        <v>0</v>
      </c>
      <c r="I54" s="1140">
        <v>0</v>
      </c>
      <c r="J54" s="1140">
        <v>0</v>
      </c>
      <c r="K54" s="1140">
        <v>0</v>
      </c>
      <c r="L54" s="1140">
        <v>1107.2440000000001</v>
      </c>
      <c r="M54" s="1140">
        <v>276.65999999999997</v>
      </c>
      <c r="N54" s="1140">
        <v>0</v>
      </c>
      <c r="O54" s="1140">
        <v>276.65999999999997</v>
      </c>
      <c r="P54" s="1140">
        <v>0</v>
      </c>
      <c r="Q54" s="1140">
        <v>0</v>
      </c>
      <c r="R54" s="1140">
        <v>0</v>
      </c>
      <c r="S54" s="1140">
        <v>0</v>
      </c>
      <c r="T54" s="1140">
        <v>0</v>
      </c>
      <c r="U54" s="1140">
        <v>0</v>
      </c>
      <c r="V54" s="1140">
        <v>0</v>
      </c>
      <c r="W54" s="1140">
        <v>0</v>
      </c>
      <c r="X54" s="1140">
        <v>276.65999999999997</v>
      </c>
      <c r="Y54" s="1140">
        <v>0</v>
      </c>
      <c r="Z54" s="1140">
        <v>276.65999999999997</v>
      </c>
      <c r="AA54" s="1140">
        <v>0</v>
      </c>
      <c r="AB54" s="1140">
        <v>0</v>
      </c>
      <c r="AC54" s="1140">
        <v>0</v>
      </c>
      <c r="AD54" s="1140">
        <v>0</v>
      </c>
      <c r="AE54" s="1140">
        <v>0</v>
      </c>
      <c r="AF54" s="1140">
        <v>0</v>
      </c>
      <c r="AG54" s="1140">
        <v>0</v>
      </c>
      <c r="AH54" s="1140"/>
      <c r="AI54" s="1140"/>
      <c r="AJ54" s="1140">
        <v>0</v>
      </c>
      <c r="AK54" s="1100"/>
      <c r="AL54" s="1100"/>
      <c r="AM54" s="1100"/>
      <c r="AN54" s="1100"/>
      <c r="AO54" s="1100"/>
      <c r="AP54" s="1100"/>
    </row>
    <row r="55" spans="1:42">
      <c r="A55" s="1113" t="s">
        <v>188</v>
      </c>
      <c r="B55" s="1102"/>
      <c r="C55" s="1141" t="s">
        <v>2911</v>
      </c>
      <c r="D55" s="1138"/>
      <c r="E55" s="1138"/>
      <c r="F55" s="1139"/>
      <c r="G55" s="1140">
        <v>6410.4390000000003</v>
      </c>
      <c r="H55" s="1140">
        <v>2212.1071999999999</v>
      </c>
      <c r="I55" s="1140">
        <v>595.52599999999995</v>
      </c>
      <c r="J55" s="1140">
        <v>29.838000000000001</v>
      </c>
      <c r="K55" s="1140">
        <v>2807.6331999999989</v>
      </c>
      <c r="L55" s="1140">
        <v>3602.8058000000005</v>
      </c>
      <c r="M55" s="1140">
        <v>1307.2249999999999</v>
      </c>
      <c r="N55" s="1140">
        <v>0</v>
      </c>
      <c r="O55" s="1140">
        <v>1307.2249999999999</v>
      </c>
      <c r="P55" s="1140">
        <v>0</v>
      </c>
      <c r="Q55" s="1140">
        <v>0</v>
      </c>
      <c r="R55" s="1140">
        <v>0</v>
      </c>
      <c r="S55" s="1140">
        <v>0</v>
      </c>
      <c r="T55" s="1140">
        <v>0</v>
      </c>
      <c r="U55" s="1140">
        <v>0</v>
      </c>
      <c r="V55" s="1140">
        <v>0</v>
      </c>
      <c r="W55" s="1140">
        <v>0</v>
      </c>
      <c r="X55" s="1140">
        <v>1307.2249999999999</v>
      </c>
      <c r="Y55" s="1140">
        <v>0</v>
      </c>
      <c r="Z55" s="1140">
        <v>1307.2249999999999</v>
      </c>
      <c r="AA55" s="1140">
        <v>451.20456499999995</v>
      </c>
      <c r="AB55" s="1140">
        <v>0</v>
      </c>
      <c r="AC55" s="1140">
        <v>451.20456499999995</v>
      </c>
      <c r="AD55" s="1140">
        <v>4.5579349999999987</v>
      </c>
      <c r="AE55" s="1140">
        <v>0</v>
      </c>
      <c r="AF55" s="1140">
        <v>0</v>
      </c>
      <c r="AG55" s="1140">
        <v>0</v>
      </c>
      <c r="AH55" s="1140"/>
      <c r="AI55" s="1140"/>
      <c r="AJ55" s="1140">
        <v>0</v>
      </c>
      <c r="AK55" s="1100"/>
      <c r="AL55" s="1100"/>
      <c r="AM55" s="1100"/>
      <c r="AN55" s="1100"/>
      <c r="AO55" s="1100"/>
      <c r="AP55" s="1100"/>
    </row>
    <row r="56" spans="1:42">
      <c r="A56" s="1113" t="s">
        <v>188</v>
      </c>
      <c r="B56" s="1102"/>
      <c r="C56" s="1096"/>
      <c r="D56" s="1123"/>
      <c r="E56" s="1123"/>
      <c r="F56" s="1137"/>
      <c r="G56" s="1111"/>
      <c r="H56" s="1111"/>
      <c r="I56" s="1111"/>
      <c r="J56" s="1111"/>
      <c r="K56" s="1112"/>
      <c r="L56" s="1112"/>
      <c r="M56" s="1111"/>
      <c r="N56" s="1111"/>
      <c r="O56" s="1111"/>
      <c r="P56" s="1111"/>
      <c r="Q56" s="1111"/>
      <c r="R56" s="1111"/>
      <c r="S56" s="1111"/>
      <c r="T56" s="1111"/>
      <c r="U56" s="1111"/>
      <c r="V56" s="1111"/>
      <c r="W56" s="1111"/>
      <c r="X56" s="1111"/>
      <c r="Y56" s="1111"/>
      <c r="Z56" s="1111"/>
      <c r="AA56" s="1111"/>
      <c r="AB56" s="1111"/>
      <c r="AC56" s="1111"/>
      <c r="AD56" s="1111"/>
      <c r="AE56" s="1111"/>
      <c r="AF56" s="1111"/>
      <c r="AG56" s="1111"/>
      <c r="AH56" s="1111"/>
      <c r="AI56" s="1111"/>
      <c r="AJ56" s="1111"/>
      <c r="AK56" s="1100"/>
      <c r="AL56" s="1100"/>
      <c r="AM56" s="1100"/>
      <c r="AN56" s="1100"/>
      <c r="AO56" s="1100"/>
      <c r="AP56" s="1100"/>
    </row>
    <row r="57" spans="1:42">
      <c r="A57" s="1113" t="s">
        <v>188</v>
      </c>
      <c r="B57" s="1102"/>
      <c r="C57" s="1142" t="s">
        <v>2912</v>
      </c>
      <c r="D57" s="1143"/>
      <c r="E57" s="1143"/>
      <c r="F57" s="1144"/>
      <c r="G57" s="1116"/>
      <c r="H57" s="1116"/>
      <c r="I57" s="1116"/>
      <c r="J57" s="1111"/>
      <c r="K57" s="1112"/>
      <c r="L57" s="1112"/>
      <c r="M57" s="1116"/>
      <c r="N57" s="1111"/>
      <c r="O57" s="1116"/>
      <c r="P57" s="1116"/>
      <c r="Q57" s="1116"/>
      <c r="R57" s="1116"/>
      <c r="S57" s="1116"/>
      <c r="T57" s="1116"/>
      <c r="U57" s="1116"/>
      <c r="V57" s="1116"/>
      <c r="W57" s="1116"/>
      <c r="X57" s="1116"/>
      <c r="Y57" s="1116"/>
      <c r="Z57" s="1116"/>
      <c r="AA57" s="1116"/>
      <c r="AB57" s="1116"/>
      <c r="AC57" s="1116"/>
      <c r="AD57" s="1116"/>
      <c r="AE57" s="1116"/>
      <c r="AF57" s="1116"/>
      <c r="AG57" s="1116"/>
      <c r="AH57" s="1116"/>
      <c r="AI57" s="1116"/>
      <c r="AJ57" s="1111"/>
      <c r="AK57" s="1100"/>
      <c r="AL57" s="1100"/>
      <c r="AM57" s="1100"/>
      <c r="AN57" s="1100"/>
      <c r="AO57" s="1100"/>
      <c r="AP57" s="1100"/>
    </row>
    <row r="58" spans="1:42">
      <c r="A58" s="1113" t="s">
        <v>188</v>
      </c>
      <c r="B58" s="1102"/>
      <c r="C58" s="1096" t="s">
        <v>360</v>
      </c>
      <c r="D58" s="1123"/>
      <c r="E58" s="1123"/>
      <c r="F58" s="1137"/>
      <c r="G58" s="1111"/>
      <c r="H58" s="1111"/>
      <c r="I58" s="1111"/>
      <c r="J58" s="1111"/>
      <c r="K58" s="1112"/>
      <c r="L58" s="1112"/>
      <c r="M58" s="1111"/>
      <c r="N58" s="1111"/>
      <c r="O58" s="1111"/>
      <c r="P58" s="1111"/>
      <c r="Q58" s="1111"/>
      <c r="R58" s="1111"/>
      <c r="S58" s="1111"/>
      <c r="T58" s="1111"/>
      <c r="U58" s="1111"/>
      <c r="V58" s="1111"/>
      <c r="W58" s="1111"/>
      <c r="X58" s="1111"/>
      <c r="Y58" s="1111"/>
      <c r="Z58" s="1111"/>
      <c r="AA58" s="1111"/>
      <c r="AB58" s="1111"/>
      <c r="AC58" s="1111"/>
      <c r="AD58" s="1111"/>
      <c r="AE58" s="1111"/>
      <c r="AF58" s="1111"/>
      <c r="AG58" s="1111"/>
      <c r="AH58" s="1111"/>
      <c r="AI58" s="1111"/>
      <c r="AJ58" s="1111"/>
      <c r="AK58" s="1100"/>
      <c r="AL58" s="1100"/>
      <c r="AM58" s="1100"/>
      <c r="AN58" s="1100"/>
      <c r="AO58" s="1100"/>
      <c r="AP58" s="1100"/>
    </row>
    <row r="59" spans="1:42">
      <c r="A59" s="1113" t="s">
        <v>188</v>
      </c>
      <c r="B59" s="1102"/>
      <c r="C59" s="1096"/>
      <c r="D59" s="1123"/>
      <c r="E59" s="1123"/>
      <c r="F59" s="1137"/>
      <c r="G59" s="1111"/>
      <c r="H59" s="1111"/>
      <c r="I59" s="1111"/>
      <c r="J59" s="1111"/>
      <c r="K59" s="1112"/>
      <c r="L59" s="1112"/>
      <c r="M59" s="1111"/>
      <c r="N59" s="1111"/>
      <c r="O59" s="1111"/>
      <c r="P59" s="1111"/>
      <c r="Q59" s="1111"/>
      <c r="R59" s="1111"/>
      <c r="S59" s="1111"/>
      <c r="T59" s="1111"/>
      <c r="U59" s="1111"/>
      <c r="V59" s="1111"/>
      <c r="W59" s="1111"/>
      <c r="X59" s="1111"/>
      <c r="Y59" s="1111"/>
      <c r="Z59" s="1111"/>
      <c r="AA59" s="1111"/>
      <c r="AB59" s="1111"/>
      <c r="AC59" s="1111"/>
      <c r="AD59" s="1111"/>
      <c r="AE59" s="1111"/>
      <c r="AF59" s="1111"/>
      <c r="AG59" s="1111"/>
      <c r="AH59" s="1111"/>
      <c r="AI59" s="1111"/>
      <c r="AJ59" s="1111"/>
      <c r="AK59" s="1100"/>
      <c r="AL59" s="1100"/>
      <c r="AM59" s="1100"/>
      <c r="AN59" s="1100"/>
      <c r="AO59" s="1100"/>
      <c r="AP59" s="1100"/>
    </row>
    <row r="60" spans="1:42" ht="47.25">
      <c r="A60" s="1113">
        <v>1219</v>
      </c>
      <c r="B60" s="1105" t="s">
        <v>2913</v>
      </c>
      <c r="C60" s="1106" t="s">
        <v>2914</v>
      </c>
      <c r="D60" s="1114" t="s">
        <v>88</v>
      </c>
      <c r="E60" s="1105" t="s">
        <v>2915</v>
      </c>
      <c r="F60" s="1107" t="s">
        <v>43</v>
      </c>
      <c r="G60" s="1112">
        <v>518.57299999999998</v>
      </c>
      <c r="H60" s="1115">
        <v>207.68799999999999</v>
      </c>
      <c r="I60" s="1110">
        <v>25</v>
      </c>
      <c r="J60" s="1111">
        <v>0</v>
      </c>
      <c r="K60" s="1112">
        <v>232.68799999999999</v>
      </c>
      <c r="L60" s="1112">
        <v>285.88499999999999</v>
      </c>
      <c r="M60" s="1109">
        <v>100</v>
      </c>
      <c r="N60" s="1112">
        <v>0</v>
      </c>
      <c r="O60" s="1109">
        <v>100</v>
      </c>
      <c r="P60" s="1109"/>
      <c r="Q60" s="1109"/>
      <c r="R60" s="1109"/>
      <c r="S60" s="1109"/>
      <c r="T60" s="1109"/>
      <c r="U60" s="1109"/>
      <c r="V60" s="1109"/>
      <c r="W60" s="1109"/>
      <c r="X60" s="2843">
        <v>100</v>
      </c>
      <c r="Y60" s="2843">
        <v>0</v>
      </c>
      <c r="Z60" s="2108">
        <v>100</v>
      </c>
      <c r="AA60" s="2844">
        <v>24.75</v>
      </c>
      <c r="AB60" s="2844"/>
      <c r="AC60" s="2108">
        <v>24.75</v>
      </c>
      <c r="AD60" s="2108">
        <v>0.25</v>
      </c>
      <c r="AE60" s="2844"/>
      <c r="AF60" s="2844">
        <v>0</v>
      </c>
      <c r="AG60" s="2108">
        <v>0</v>
      </c>
      <c r="AH60" s="1109"/>
      <c r="AI60" s="1108" t="s">
        <v>9941</v>
      </c>
      <c r="AJ60" s="1111">
        <v>0</v>
      </c>
      <c r="AK60" s="1100"/>
      <c r="AL60" s="1100"/>
      <c r="AM60" s="1100"/>
      <c r="AN60" s="1100"/>
      <c r="AO60" s="1100"/>
      <c r="AP60" s="1100"/>
    </row>
    <row r="61" spans="1:42" ht="67.150000000000006" customHeight="1">
      <c r="A61" s="1113">
        <v>1220</v>
      </c>
      <c r="B61" s="1105" t="s">
        <v>2916</v>
      </c>
      <c r="C61" s="1106" t="s">
        <v>2917</v>
      </c>
      <c r="D61" s="1114" t="s">
        <v>88</v>
      </c>
      <c r="E61" s="1105" t="s">
        <v>2832</v>
      </c>
      <c r="F61" s="1107" t="s">
        <v>43</v>
      </c>
      <c r="G61" s="1112">
        <v>1171.9829999999999</v>
      </c>
      <c r="H61" s="1115">
        <v>335.67099999999999</v>
      </c>
      <c r="I61" s="1110">
        <v>37.5</v>
      </c>
      <c r="J61" s="1111">
        <v>0</v>
      </c>
      <c r="K61" s="1112">
        <v>373.17099999999999</v>
      </c>
      <c r="L61" s="1112">
        <v>798.8119999999999</v>
      </c>
      <c r="M61" s="1109">
        <v>195</v>
      </c>
      <c r="N61" s="1112">
        <v>0</v>
      </c>
      <c r="O61" s="1109">
        <v>195</v>
      </c>
      <c r="P61" s="1109"/>
      <c r="Q61" s="1109"/>
      <c r="R61" s="1109"/>
      <c r="S61" s="1109"/>
      <c r="T61" s="1109"/>
      <c r="U61" s="1109"/>
      <c r="V61" s="1109"/>
      <c r="W61" s="1109"/>
      <c r="X61" s="2843">
        <v>195</v>
      </c>
      <c r="Y61" s="2843">
        <v>0</v>
      </c>
      <c r="Z61" s="2108">
        <v>195</v>
      </c>
      <c r="AA61" s="2844">
        <v>48.262500000000003</v>
      </c>
      <c r="AB61" s="2844"/>
      <c r="AC61" s="2108">
        <v>48.262500000000003</v>
      </c>
      <c r="AD61" s="2108">
        <v>0.48749999999999999</v>
      </c>
      <c r="AE61" s="2844"/>
      <c r="AF61" s="2844">
        <v>0</v>
      </c>
      <c r="AG61" s="2108">
        <v>0</v>
      </c>
      <c r="AH61" s="1109"/>
      <c r="AI61" s="1108" t="s">
        <v>9941</v>
      </c>
      <c r="AJ61" s="1111">
        <v>0</v>
      </c>
      <c r="AK61" s="1100"/>
      <c r="AL61" s="1100"/>
      <c r="AM61" s="1100"/>
      <c r="AN61" s="1100"/>
      <c r="AO61" s="1100"/>
      <c r="AP61" s="1100"/>
    </row>
    <row r="62" spans="1:42" ht="70.900000000000006" customHeight="1">
      <c r="A62" s="1113">
        <v>1221</v>
      </c>
      <c r="B62" s="1105" t="s">
        <v>2918</v>
      </c>
      <c r="C62" s="1106" t="s">
        <v>2919</v>
      </c>
      <c r="D62" s="1105" t="s">
        <v>577</v>
      </c>
      <c r="E62" s="1105" t="s">
        <v>2920</v>
      </c>
      <c r="F62" s="1107" t="s">
        <v>30</v>
      </c>
      <c r="G62" s="1109">
        <v>53.334000000000003</v>
      </c>
      <c r="H62" s="1115">
        <v>24.138000000000002</v>
      </c>
      <c r="I62" s="1110">
        <v>0</v>
      </c>
      <c r="J62" s="1111">
        <v>0</v>
      </c>
      <c r="K62" s="1112">
        <v>24.138000000000002</v>
      </c>
      <c r="L62" s="1112">
        <v>29.196000000000002</v>
      </c>
      <c r="M62" s="1109">
        <v>29.196000000000002</v>
      </c>
      <c r="N62" s="1112">
        <v>0</v>
      </c>
      <c r="O62" s="1109">
        <v>29.196000000000002</v>
      </c>
      <c r="P62" s="1109"/>
      <c r="Q62" s="1109"/>
      <c r="R62" s="1109"/>
      <c r="S62" s="1109"/>
      <c r="T62" s="1109"/>
      <c r="U62" s="1109"/>
      <c r="V62" s="1109"/>
      <c r="W62" s="1109"/>
      <c r="X62" s="2843">
        <v>29.196000000000002</v>
      </c>
      <c r="Y62" s="2843">
        <v>0</v>
      </c>
      <c r="Z62" s="2108">
        <v>29.196000000000002</v>
      </c>
      <c r="AA62" s="2844">
        <v>28.904</v>
      </c>
      <c r="AB62" s="2844"/>
      <c r="AC62" s="2108">
        <v>28.904</v>
      </c>
      <c r="AD62" s="2108">
        <v>0.29199999999999998</v>
      </c>
      <c r="AE62" s="2844"/>
      <c r="AF62" s="2844">
        <v>0</v>
      </c>
      <c r="AG62" s="2108">
        <v>0</v>
      </c>
      <c r="AH62" s="1109"/>
      <c r="AI62" s="1108" t="s">
        <v>9941</v>
      </c>
      <c r="AJ62" s="1111">
        <v>0</v>
      </c>
      <c r="AK62" s="1100"/>
      <c r="AL62" s="1100"/>
      <c r="AM62" s="1100"/>
      <c r="AN62" s="1100"/>
      <c r="AO62" s="1100"/>
      <c r="AP62" s="1100"/>
    </row>
    <row r="63" spans="1:42" ht="63">
      <c r="A63" s="1113">
        <v>1222</v>
      </c>
      <c r="B63" s="1105" t="s">
        <v>2921</v>
      </c>
      <c r="C63" s="1106" t="s">
        <v>2922</v>
      </c>
      <c r="D63" s="1105" t="s">
        <v>577</v>
      </c>
      <c r="E63" s="1105" t="s">
        <v>2920</v>
      </c>
      <c r="F63" s="1107" t="s">
        <v>30</v>
      </c>
      <c r="G63" s="1109">
        <v>37.792999999999999</v>
      </c>
      <c r="H63" s="1115">
        <v>13.577999999999999</v>
      </c>
      <c r="I63" s="1110">
        <v>0</v>
      </c>
      <c r="J63" s="1111">
        <v>0</v>
      </c>
      <c r="K63" s="1112">
        <v>13.577999999999999</v>
      </c>
      <c r="L63" s="1112">
        <v>24.215</v>
      </c>
      <c r="M63" s="1109">
        <v>13.582000000000001</v>
      </c>
      <c r="N63" s="1112">
        <v>0</v>
      </c>
      <c r="O63" s="1109">
        <v>13.582000000000001</v>
      </c>
      <c r="P63" s="1109"/>
      <c r="Q63" s="1109"/>
      <c r="R63" s="1109"/>
      <c r="S63" s="1109"/>
      <c r="T63" s="1109"/>
      <c r="U63" s="1109"/>
      <c r="V63" s="1109"/>
      <c r="W63" s="1109"/>
      <c r="X63" s="2843">
        <v>13.582000000000001</v>
      </c>
      <c r="Y63" s="2843">
        <v>0</v>
      </c>
      <c r="Z63" s="2108">
        <v>13.582000000000001</v>
      </c>
      <c r="AA63" s="2844"/>
      <c r="AB63" s="2844"/>
      <c r="AC63" s="2108">
        <v>0</v>
      </c>
      <c r="AD63" s="2108"/>
      <c r="AE63" s="2844"/>
      <c r="AF63" s="2844">
        <v>0</v>
      </c>
      <c r="AG63" s="2108">
        <v>0</v>
      </c>
      <c r="AH63" s="3234" t="s">
        <v>9993</v>
      </c>
      <c r="AI63" s="1109"/>
      <c r="AJ63" s="1111">
        <v>0</v>
      </c>
      <c r="AK63" s="1100"/>
      <c r="AL63" s="1100"/>
      <c r="AM63" s="1100"/>
      <c r="AN63" s="1100"/>
      <c r="AO63" s="1100"/>
      <c r="AP63" s="1100"/>
    </row>
    <row r="64" spans="1:42">
      <c r="A64" s="1113" t="s">
        <v>188</v>
      </c>
      <c r="B64" s="1128"/>
      <c r="C64" s="1096" t="s">
        <v>2923</v>
      </c>
      <c r="D64" s="1123"/>
      <c r="E64" s="1105"/>
      <c r="F64" s="1107"/>
      <c r="G64" s="1118"/>
      <c r="H64" s="1119"/>
      <c r="I64" s="1119"/>
      <c r="J64" s="1111"/>
      <c r="K64" s="1112"/>
      <c r="L64" s="1111"/>
      <c r="M64" s="1122"/>
      <c r="N64" s="1111"/>
      <c r="O64" s="1122"/>
      <c r="P64" s="1122"/>
      <c r="Q64" s="1122"/>
      <c r="R64" s="1122"/>
      <c r="S64" s="1122"/>
      <c r="T64" s="1122"/>
      <c r="U64" s="1122"/>
      <c r="V64" s="1122"/>
      <c r="W64" s="1122"/>
      <c r="X64" s="1122"/>
      <c r="Y64" s="1122"/>
      <c r="Z64" s="1122"/>
      <c r="AA64" s="1122"/>
      <c r="AB64" s="1122"/>
      <c r="AC64" s="1122"/>
      <c r="AD64" s="1122"/>
      <c r="AE64" s="1122"/>
      <c r="AF64" s="1122"/>
      <c r="AG64" s="1122"/>
      <c r="AH64" s="1122"/>
      <c r="AI64" s="1122"/>
      <c r="AJ64" s="1111"/>
      <c r="AK64" s="1100"/>
      <c r="AL64" s="1100"/>
      <c r="AM64" s="1100"/>
      <c r="AN64" s="1100"/>
      <c r="AO64" s="1100"/>
      <c r="AP64" s="1100"/>
    </row>
    <row r="65" spans="1:42" ht="31.5">
      <c r="A65" s="1113">
        <v>1223</v>
      </c>
      <c r="B65" s="1129" t="s">
        <v>2924</v>
      </c>
      <c r="C65" s="1106" t="s">
        <v>2925</v>
      </c>
      <c r="D65" s="1105" t="s">
        <v>257</v>
      </c>
      <c r="E65" s="1105" t="s">
        <v>2408</v>
      </c>
      <c r="F65" s="1107" t="s">
        <v>30</v>
      </c>
      <c r="G65" s="1109">
        <v>17.866</v>
      </c>
      <c r="H65" s="1115">
        <v>14.656000000000001</v>
      </c>
      <c r="I65" s="1110">
        <v>0</v>
      </c>
      <c r="J65" s="1111">
        <v>0</v>
      </c>
      <c r="K65" s="1112">
        <v>14.656000000000001</v>
      </c>
      <c r="L65" s="1112">
        <v>3.2099999999999991</v>
      </c>
      <c r="M65" s="1109">
        <v>3.21</v>
      </c>
      <c r="N65" s="1112">
        <v>0</v>
      </c>
      <c r="O65" s="1109">
        <v>3.21</v>
      </c>
      <c r="P65" s="1109"/>
      <c r="Q65" s="1109"/>
      <c r="R65" s="1109"/>
      <c r="S65" s="1109"/>
      <c r="T65" s="1109"/>
      <c r="U65" s="1109"/>
      <c r="V65" s="1109"/>
      <c r="W65" s="1109"/>
      <c r="X65" s="2843">
        <v>3.21</v>
      </c>
      <c r="Y65" s="2843">
        <v>0</v>
      </c>
      <c r="Z65" s="2108">
        <v>3.21</v>
      </c>
      <c r="AA65" s="2844">
        <v>3.1779999999999999</v>
      </c>
      <c r="AB65" s="2844"/>
      <c r="AC65" s="2108">
        <v>3.1779999999999999</v>
      </c>
      <c r="AD65" s="2108">
        <v>3.2000000000000001E-2</v>
      </c>
      <c r="AE65" s="2844"/>
      <c r="AF65" s="2844">
        <v>0</v>
      </c>
      <c r="AG65" s="2108">
        <v>0</v>
      </c>
      <c r="AH65" s="1109"/>
      <c r="AI65" s="1108" t="s">
        <v>9941</v>
      </c>
      <c r="AJ65" s="1111">
        <v>0</v>
      </c>
      <c r="AK65" s="1100"/>
      <c r="AL65" s="1100"/>
      <c r="AM65" s="1100"/>
      <c r="AN65" s="1100"/>
      <c r="AO65" s="1100"/>
      <c r="AP65" s="1100"/>
    </row>
    <row r="66" spans="1:42">
      <c r="A66" s="1113"/>
      <c r="B66" s="1129"/>
      <c r="C66" s="1106"/>
      <c r="D66" s="1105"/>
      <c r="E66" s="1105"/>
      <c r="F66" s="1107"/>
      <c r="G66" s="1109"/>
      <c r="H66" s="1115"/>
      <c r="I66" s="1110"/>
      <c r="J66" s="1111"/>
      <c r="K66" s="1112"/>
      <c r="L66" s="1112"/>
      <c r="M66" s="1109"/>
      <c r="N66" s="1112"/>
      <c r="O66" s="1109"/>
      <c r="P66" s="1109"/>
      <c r="Q66" s="1109"/>
      <c r="R66" s="1109"/>
      <c r="S66" s="1109"/>
      <c r="T66" s="1109"/>
      <c r="U66" s="1109"/>
      <c r="V66" s="1109"/>
      <c r="W66" s="1109"/>
      <c r="X66" s="1109"/>
      <c r="Y66" s="1109"/>
      <c r="Z66" s="1109"/>
      <c r="AA66" s="1109"/>
      <c r="AB66" s="1109"/>
      <c r="AC66" s="1109"/>
      <c r="AD66" s="1109"/>
      <c r="AE66" s="1109"/>
      <c r="AF66" s="1109"/>
      <c r="AG66" s="1109"/>
      <c r="AH66" s="1109"/>
      <c r="AI66" s="1109"/>
      <c r="AJ66" s="1111"/>
      <c r="AK66" s="1100"/>
      <c r="AL66" s="1100"/>
      <c r="AM66" s="1100"/>
      <c r="AN66" s="1100"/>
      <c r="AO66" s="1100"/>
      <c r="AP66" s="1100"/>
    </row>
    <row r="67" spans="1:42">
      <c r="A67" s="1113" t="s">
        <v>188</v>
      </c>
      <c r="B67" s="1102"/>
      <c r="C67" s="1141" t="s">
        <v>2926</v>
      </c>
      <c r="D67" s="1138"/>
      <c r="E67" s="1138"/>
      <c r="F67" s="1139"/>
      <c r="G67" s="1140">
        <v>1799.549</v>
      </c>
      <c r="H67" s="1140">
        <v>595.73099999999988</v>
      </c>
      <c r="I67" s="1140">
        <v>62.5</v>
      </c>
      <c r="J67" s="1140">
        <v>0</v>
      </c>
      <c r="K67" s="1140">
        <v>658.23099999999988</v>
      </c>
      <c r="L67" s="1140">
        <v>1141.3179999999998</v>
      </c>
      <c r="M67" s="1140">
        <v>340.988</v>
      </c>
      <c r="N67" s="1140">
        <v>0</v>
      </c>
      <c r="O67" s="1140">
        <v>340.988</v>
      </c>
      <c r="P67" s="1140">
        <v>0</v>
      </c>
      <c r="Q67" s="1140">
        <v>0</v>
      </c>
      <c r="R67" s="1140">
        <v>0</v>
      </c>
      <c r="S67" s="1140">
        <v>0</v>
      </c>
      <c r="T67" s="1140">
        <v>0</v>
      </c>
      <c r="U67" s="1140">
        <v>0</v>
      </c>
      <c r="V67" s="1140">
        <v>0</v>
      </c>
      <c r="W67" s="1140">
        <v>0</v>
      </c>
      <c r="X67" s="1140">
        <v>340.988</v>
      </c>
      <c r="Y67" s="1140">
        <v>0</v>
      </c>
      <c r="Z67" s="1140">
        <v>340.988</v>
      </c>
      <c r="AA67" s="1140">
        <v>105.0945</v>
      </c>
      <c r="AB67" s="1140">
        <v>0</v>
      </c>
      <c r="AC67" s="1140">
        <v>105.0945</v>
      </c>
      <c r="AD67" s="1140">
        <v>1.0615000000000001</v>
      </c>
      <c r="AE67" s="1140">
        <v>0</v>
      </c>
      <c r="AF67" s="1140">
        <v>0</v>
      </c>
      <c r="AG67" s="1140">
        <v>0</v>
      </c>
      <c r="AH67" s="1140"/>
      <c r="AI67" s="1140"/>
      <c r="AJ67" s="1140">
        <v>0</v>
      </c>
      <c r="AK67" s="1100"/>
      <c r="AL67" s="1100"/>
      <c r="AM67" s="1100"/>
      <c r="AN67" s="1100"/>
      <c r="AO67" s="1100"/>
      <c r="AP67" s="1100"/>
    </row>
    <row r="68" spans="1:42">
      <c r="A68" s="1113" t="s">
        <v>188</v>
      </c>
      <c r="B68" s="1102"/>
      <c r="C68" s="1145"/>
      <c r="D68" s="1146"/>
      <c r="E68" s="1146"/>
      <c r="F68" s="1147"/>
      <c r="G68" s="1148"/>
      <c r="H68" s="1148"/>
      <c r="I68" s="1148"/>
      <c r="J68" s="1148"/>
      <c r="K68" s="1148"/>
      <c r="L68" s="1148"/>
      <c r="M68" s="1148"/>
      <c r="N68" s="1148"/>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00"/>
      <c r="AL68" s="1100"/>
      <c r="AM68" s="1100"/>
      <c r="AN68" s="1100"/>
      <c r="AO68" s="1100"/>
      <c r="AP68" s="1100"/>
    </row>
    <row r="69" spans="1:42">
      <c r="A69" s="1113" t="s">
        <v>188</v>
      </c>
      <c r="B69" s="1102"/>
      <c r="C69" s="1142" t="s">
        <v>2912</v>
      </c>
      <c r="D69" s="1143"/>
      <c r="E69" s="1143"/>
      <c r="F69" s="1144"/>
      <c r="G69" s="1116"/>
      <c r="H69" s="1116"/>
      <c r="I69" s="1116"/>
      <c r="J69" s="1111"/>
      <c r="K69" s="1112"/>
      <c r="L69" s="1112"/>
      <c r="M69" s="1116"/>
      <c r="N69" s="1111"/>
      <c r="O69" s="1116"/>
      <c r="P69" s="1116"/>
      <c r="Q69" s="1116"/>
      <c r="R69" s="1116"/>
      <c r="S69" s="1116"/>
      <c r="T69" s="1116"/>
      <c r="U69" s="1116"/>
      <c r="V69" s="1116"/>
      <c r="W69" s="1116"/>
      <c r="X69" s="1116"/>
      <c r="Y69" s="1116"/>
      <c r="Z69" s="1116"/>
      <c r="AA69" s="1116"/>
      <c r="AB69" s="1116"/>
      <c r="AC69" s="1116"/>
      <c r="AD69" s="1116"/>
      <c r="AE69" s="1116"/>
      <c r="AF69" s="1116"/>
      <c r="AG69" s="1116"/>
      <c r="AH69" s="1116"/>
      <c r="AI69" s="1116"/>
      <c r="AJ69" s="1111"/>
      <c r="AK69" s="1100"/>
      <c r="AL69" s="1100"/>
      <c r="AM69" s="1100"/>
      <c r="AN69" s="1100"/>
      <c r="AO69" s="1100"/>
      <c r="AP69" s="1100"/>
    </row>
    <row r="70" spans="1:42">
      <c r="A70" s="1113" t="s">
        <v>188</v>
      </c>
      <c r="B70" s="1102"/>
      <c r="C70" s="1096" t="s">
        <v>2927</v>
      </c>
      <c r="D70" s="1123"/>
      <c r="E70" s="1123"/>
      <c r="F70" s="1137"/>
      <c r="G70" s="1111"/>
      <c r="H70" s="1111"/>
      <c r="I70" s="1111"/>
      <c r="J70" s="1111"/>
      <c r="K70" s="1112"/>
      <c r="L70" s="1112"/>
      <c r="M70" s="1111"/>
      <c r="N70" s="1111"/>
      <c r="O70" s="1111"/>
      <c r="P70" s="1111"/>
      <c r="Q70" s="1111"/>
      <c r="R70" s="1111"/>
      <c r="S70" s="1111"/>
      <c r="T70" s="1111"/>
      <c r="U70" s="1111"/>
      <c r="V70" s="1111"/>
      <c r="W70" s="1111"/>
      <c r="X70" s="1111"/>
      <c r="Y70" s="1111"/>
      <c r="Z70" s="1111"/>
      <c r="AA70" s="1111"/>
      <c r="AB70" s="1111"/>
      <c r="AC70" s="1111"/>
      <c r="AD70" s="1111"/>
      <c r="AE70" s="1111"/>
      <c r="AF70" s="1111"/>
      <c r="AG70" s="1111"/>
      <c r="AH70" s="1111"/>
      <c r="AI70" s="1111"/>
      <c r="AJ70" s="1111"/>
      <c r="AK70" s="1100"/>
      <c r="AL70" s="1100"/>
      <c r="AM70" s="1100"/>
      <c r="AN70" s="1100"/>
      <c r="AO70" s="1100"/>
      <c r="AP70" s="1100"/>
    </row>
    <row r="71" spans="1:42">
      <c r="A71" s="1113"/>
      <c r="B71" s="1102"/>
      <c r="C71" s="1096"/>
      <c r="D71" s="1123"/>
      <c r="E71" s="1123"/>
      <c r="F71" s="1137"/>
      <c r="G71" s="1111"/>
      <c r="H71" s="1111"/>
      <c r="I71" s="1111"/>
      <c r="J71" s="1111"/>
      <c r="K71" s="1112"/>
      <c r="L71" s="1112"/>
      <c r="M71" s="1111"/>
      <c r="N71" s="1111"/>
      <c r="O71" s="1111"/>
      <c r="P71" s="1111"/>
      <c r="Q71" s="1111"/>
      <c r="R71" s="1111"/>
      <c r="S71" s="1111"/>
      <c r="T71" s="1111"/>
      <c r="U71" s="1111"/>
      <c r="V71" s="1111"/>
      <c r="W71" s="1111"/>
      <c r="X71" s="1111"/>
      <c r="Y71" s="1111"/>
      <c r="Z71" s="1111"/>
      <c r="AA71" s="1111"/>
      <c r="AB71" s="1111"/>
      <c r="AC71" s="1111"/>
      <c r="AD71" s="1111"/>
      <c r="AE71" s="1111"/>
      <c r="AF71" s="1111"/>
      <c r="AG71" s="1111"/>
      <c r="AH71" s="1111"/>
      <c r="AI71" s="1111"/>
      <c r="AJ71" s="1111"/>
      <c r="AK71" s="1100"/>
      <c r="AL71" s="1100"/>
      <c r="AM71" s="1100"/>
      <c r="AN71" s="1100"/>
      <c r="AO71" s="1100"/>
      <c r="AP71" s="1100"/>
    </row>
    <row r="72" spans="1:42" ht="47.25">
      <c r="A72" s="1113">
        <v>1224</v>
      </c>
      <c r="B72" s="1105" t="s">
        <v>2928</v>
      </c>
      <c r="C72" s="1106" t="s">
        <v>2929</v>
      </c>
      <c r="D72" s="1123" t="s">
        <v>88</v>
      </c>
      <c r="E72" s="1105" t="s">
        <v>118</v>
      </c>
      <c r="F72" s="1107" t="s">
        <v>47</v>
      </c>
      <c r="G72" s="1118">
        <v>250</v>
      </c>
      <c r="H72" s="1119">
        <v>0</v>
      </c>
      <c r="I72" s="1119">
        <v>0</v>
      </c>
      <c r="J72" s="1111">
        <v>0</v>
      </c>
      <c r="K72" s="1112">
        <v>0</v>
      </c>
      <c r="L72" s="1111">
        <v>250</v>
      </c>
      <c r="M72" s="1122">
        <v>62.5</v>
      </c>
      <c r="N72" s="1111">
        <v>0</v>
      </c>
      <c r="O72" s="1122">
        <v>62.5</v>
      </c>
      <c r="P72" s="1122"/>
      <c r="Q72" s="1122"/>
      <c r="R72" s="1122"/>
      <c r="S72" s="1122"/>
      <c r="T72" s="1122"/>
      <c r="U72" s="1122"/>
      <c r="V72" s="1122"/>
      <c r="W72" s="1122"/>
      <c r="X72" s="2843">
        <v>62.5</v>
      </c>
      <c r="Y72" s="2843">
        <v>0</v>
      </c>
      <c r="Z72" s="2108">
        <v>62.5</v>
      </c>
      <c r="AA72" s="2844"/>
      <c r="AB72" s="2844"/>
      <c r="AC72" s="2108">
        <v>0</v>
      </c>
      <c r="AD72" s="2108"/>
      <c r="AE72" s="2844"/>
      <c r="AF72" s="2844">
        <v>0</v>
      </c>
      <c r="AG72" s="2108">
        <v>0</v>
      </c>
      <c r="AH72" s="1122"/>
      <c r="AI72" s="1122"/>
      <c r="AJ72" s="1111">
        <v>0</v>
      </c>
      <c r="AK72" s="1100"/>
      <c r="AL72" s="1100"/>
      <c r="AM72" s="1100"/>
      <c r="AN72" s="1100"/>
      <c r="AO72" s="1100"/>
      <c r="AP72" s="1100"/>
    </row>
    <row r="73" spans="1:42">
      <c r="A73" s="1113"/>
      <c r="B73" s="1105"/>
      <c r="C73" s="1106"/>
      <c r="D73" s="1123"/>
      <c r="E73" s="1105"/>
      <c r="F73" s="1107"/>
      <c r="G73" s="1118"/>
      <c r="H73" s="1119"/>
      <c r="I73" s="1119"/>
      <c r="J73" s="1111"/>
      <c r="K73" s="1112"/>
      <c r="L73" s="1111"/>
      <c r="M73" s="1122"/>
      <c r="N73" s="1111"/>
      <c r="O73" s="1122"/>
      <c r="P73" s="1122"/>
      <c r="Q73" s="1122"/>
      <c r="R73" s="1122"/>
      <c r="S73" s="1122"/>
      <c r="T73" s="1122"/>
      <c r="U73" s="1122"/>
      <c r="V73" s="1122"/>
      <c r="W73" s="1122"/>
      <c r="X73" s="1122"/>
      <c r="Y73" s="1122"/>
      <c r="Z73" s="1122"/>
      <c r="AA73" s="1122"/>
      <c r="AB73" s="1122"/>
      <c r="AC73" s="1122"/>
      <c r="AD73" s="1122"/>
      <c r="AE73" s="1122"/>
      <c r="AF73" s="1122"/>
      <c r="AG73" s="1122"/>
      <c r="AH73" s="1122"/>
      <c r="AI73" s="1122"/>
      <c r="AJ73" s="1111"/>
      <c r="AK73" s="1100"/>
      <c r="AL73" s="1100"/>
      <c r="AM73" s="1100"/>
      <c r="AN73" s="1100"/>
      <c r="AO73" s="1100"/>
      <c r="AP73" s="1100"/>
    </row>
    <row r="74" spans="1:42">
      <c r="A74" s="1113" t="s">
        <v>188</v>
      </c>
      <c r="B74" s="1102"/>
      <c r="C74" s="1131" t="s">
        <v>2930</v>
      </c>
      <c r="D74" s="1138"/>
      <c r="E74" s="1138"/>
      <c r="F74" s="1139"/>
      <c r="G74" s="1149">
        <v>250</v>
      </c>
      <c r="H74" s="1149">
        <v>0</v>
      </c>
      <c r="I74" s="1149">
        <v>0</v>
      </c>
      <c r="J74" s="1149">
        <v>0</v>
      </c>
      <c r="K74" s="1149">
        <v>0</v>
      </c>
      <c r="L74" s="1149">
        <v>250</v>
      </c>
      <c r="M74" s="1149">
        <v>62.5</v>
      </c>
      <c r="N74" s="1149">
        <v>0</v>
      </c>
      <c r="O74" s="1149">
        <v>62.5</v>
      </c>
      <c r="P74" s="1149">
        <v>0</v>
      </c>
      <c r="Q74" s="1149">
        <v>0</v>
      </c>
      <c r="R74" s="1149">
        <v>0</v>
      </c>
      <c r="S74" s="1149">
        <v>0</v>
      </c>
      <c r="T74" s="1149">
        <v>0</v>
      </c>
      <c r="U74" s="1149">
        <v>0</v>
      </c>
      <c r="V74" s="1149">
        <v>0</v>
      </c>
      <c r="W74" s="1149">
        <v>0</v>
      </c>
      <c r="X74" s="1149">
        <v>62.5</v>
      </c>
      <c r="Y74" s="1149">
        <v>0</v>
      </c>
      <c r="Z74" s="1149">
        <v>62.5</v>
      </c>
      <c r="AA74" s="1149">
        <v>0</v>
      </c>
      <c r="AB74" s="1149">
        <v>0</v>
      </c>
      <c r="AC74" s="1149">
        <v>0</v>
      </c>
      <c r="AD74" s="1149">
        <v>0</v>
      </c>
      <c r="AE74" s="1149">
        <v>0</v>
      </c>
      <c r="AF74" s="1149">
        <v>0</v>
      </c>
      <c r="AG74" s="1149">
        <v>0</v>
      </c>
      <c r="AH74" s="1149"/>
      <c r="AI74" s="1149"/>
      <c r="AJ74" s="1149">
        <v>0</v>
      </c>
      <c r="AK74" s="1100"/>
      <c r="AL74" s="1100"/>
      <c r="AM74" s="1100"/>
      <c r="AN74" s="1100"/>
      <c r="AO74" s="1100"/>
      <c r="AP74" s="1100"/>
    </row>
    <row r="75" spans="1:42">
      <c r="A75" s="1113" t="s">
        <v>188</v>
      </c>
      <c r="B75" s="1102"/>
      <c r="C75" s="1131" t="s">
        <v>2931</v>
      </c>
      <c r="D75" s="1138"/>
      <c r="E75" s="1138"/>
      <c r="F75" s="1139"/>
      <c r="G75" s="1149">
        <v>2049.549</v>
      </c>
      <c r="H75" s="1149">
        <v>595.73099999999988</v>
      </c>
      <c r="I75" s="1149">
        <v>62.5</v>
      </c>
      <c r="J75" s="1149">
        <v>0</v>
      </c>
      <c r="K75" s="1149">
        <v>658.23099999999988</v>
      </c>
      <c r="L75" s="1149">
        <v>1391.3179999999998</v>
      </c>
      <c r="M75" s="1149">
        <v>403.488</v>
      </c>
      <c r="N75" s="1149">
        <v>0</v>
      </c>
      <c r="O75" s="1149">
        <v>403.488</v>
      </c>
      <c r="P75" s="1149">
        <v>0</v>
      </c>
      <c r="Q75" s="1149">
        <v>0</v>
      </c>
      <c r="R75" s="1149">
        <v>0</v>
      </c>
      <c r="S75" s="1149">
        <v>0</v>
      </c>
      <c r="T75" s="1149">
        <v>0</v>
      </c>
      <c r="U75" s="1149">
        <v>0</v>
      </c>
      <c r="V75" s="1149">
        <v>0</v>
      </c>
      <c r="W75" s="1149">
        <v>0</v>
      </c>
      <c r="X75" s="1149">
        <v>403.488</v>
      </c>
      <c r="Y75" s="1149">
        <v>0</v>
      </c>
      <c r="Z75" s="1149">
        <v>403.488</v>
      </c>
      <c r="AA75" s="1149">
        <v>105.0945</v>
      </c>
      <c r="AB75" s="1149">
        <v>0</v>
      </c>
      <c r="AC75" s="1149">
        <v>105.0945</v>
      </c>
      <c r="AD75" s="1149">
        <v>1.0615000000000001</v>
      </c>
      <c r="AE75" s="1149">
        <v>0</v>
      </c>
      <c r="AF75" s="1149">
        <v>0</v>
      </c>
      <c r="AG75" s="1149">
        <v>0</v>
      </c>
      <c r="AH75" s="1149"/>
      <c r="AI75" s="1149"/>
      <c r="AJ75" s="1149">
        <v>0</v>
      </c>
      <c r="AK75" s="1100"/>
      <c r="AL75" s="1100"/>
      <c r="AM75" s="1100"/>
      <c r="AN75" s="1100"/>
      <c r="AO75" s="1100"/>
      <c r="AP75" s="1100"/>
    </row>
    <row r="76" spans="1:42">
      <c r="A76" s="1113" t="s">
        <v>188</v>
      </c>
      <c r="B76" s="1102"/>
      <c r="C76" s="1078"/>
      <c r="D76" s="1123"/>
      <c r="E76" s="1123"/>
      <c r="F76" s="1137"/>
      <c r="G76" s="1111"/>
      <c r="H76" s="1111"/>
      <c r="I76" s="1111"/>
      <c r="J76" s="1111"/>
      <c r="K76" s="1111"/>
      <c r="L76" s="1111"/>
      <c r="M76" s="1111"/>
      <c r="N76" s="1111"/>
      <c r="O76" s="1111"/>
      <c r="P76" s="1111"/>
      <c r="Q76" s="1111"/>
      <c r="R76" s="1111"/>
      <c r="S76" s="1111"/>
      <c r="T76" s="1111"/>
      <c r="U76" s="1111"/>
      <c r="V76" s="1111"/>
      <c r="W76" s="1111"/>
      <c r="X76" s="1111"/>
      <c r="Y76" s="1111"/>
      <c r="Z76" s="1111"/>
      <c r="AA76" s="1111"/>
      <c r="AB76" s="1111"/>
      <c r="AC76" s="1111"/>
      <c r="AD76" s="1111"/>
      <c r="AE76" s="1111"/>
      <c r="AF76" s="1111"/>
      <c r="AG76" s="1111"/>
      <c r="AH76" s="1111"/>
      <c r="AI76" s="1111"/>
      <c r="AJ76" s="1111"/>
      <c r="AK76" s="1100"/>
      <c r="AL76" s="1100"/>
      <c r="AM76" s="1100"/>
      <c r="AN76" s="1100"/>
      <c r="AO76" s="1100"/>
      <c r="AP76" s="1100"/>
    </row>
    <row r="77" spans="1:42">
      <c r="A77" s="1113" t="s">
        <v>188</v>
      </c>
      <c r="B77" s="1102"/>
      <c r="C77" s="1096" t="s">
        <v>2932</v>
      </c>
      <c r="D77" s="1123"/>
      <c r="E77" s="1123"/>
      <c r="F77" s="1123"/>
      <c r="G77" s="1111"/>
      <c r="H77" s="1111"/>
      <c r="I77" s="1111"/>
      <c r="J77" s="1111"/>
      <c r="K77" s="1112"/>
      <c r="L77" s="1112"/>
      <c r="M77" s="1111"/>
      <c r="N77" s="1111"/>
      <c r="O77" s="1111"/>
      <c r="P77" s="1111"/>
      <c r="Q77" s="1111"/>
      <c r="R77" s="1111"/>
      <c r="S77" s="1111"/>
      <c r="T77" s="1111"/>
      <c r="U77" s="1111"/>
      <c r="V77" s="1111"/>
      <c r="W77" s="1111"/>
      <c r="X77" s="1111"/>
      <c r="Y77" s="1111"/>
      <c r="Z77" s="1111"/>
      <c r="AA77" s="1111"/>
      <c r="AB77" s="1111"/>
      <c r="AC77" s="1111"/>
      <c r="AD77" s="1111"/>
      <c r="AE77" s="1111"/>
      <c r="AF77" s="1111"/>
      <c r="AG77" s="1111"/>
      <c r="AH77" s="1111"/>
      <c r="AI77" s="1111"/>
      <c r="AJ77" s="1111"/>
      <c r="AK77" s="1100"/>
      <c r="AL77" s="1100"/>
      <c r="AM77" s="1100"/>
      <c r="AN77" s="1100"/>
      <c r="AO77" s="1100"/>
      <c r="AP77" s="1100"/>
    </row>
    <row r="78" spans="1:42">
      <c r="A78" s="1113" t="s">
        <v>188</v>
      </c>
      <c r="B78" s="1102"/>
      <c r="C78" s="1096" t="s">
        <v>1600</v>
      </c>
      <c r="D78" s="1123"/>
      <c r="E78" s="1123"/>
      <c r="F78" s="1123"/>
      <c r="G78" s="1111"/>
      <c r="H78" s="1111"/>
      <c r="I78" s="1111"/>
      <c r="J78" s="1111"/>
      <c r="K78" s="1112"/>
      <c r="L78" s="1112"/>
      <c r="M78" s="1111"/>
      <c r="N78" s="1111"/>
      <c r="O78" s="1111"/>
      <c r="P78" s="1111"/>
      <c r="Q78" s="1111"/>
      <c r="R78" s="1111"/>
      <c r="S78" s="1111"/>
      <c r="T78" s="1111"/>
      <c r="U78" s="1111"/>
      <c r="V78" s="1111"/>
      <c r="W78" s="1111"/>
      <c r="X78" s="1111"/>
      <c r="Y78" s="1111"/>
      <c r="Z78" s="1111"/>
      <c r="AA78" s="1111"/>
      <c r="AB78" s="1111"/>
      <c r="AC78" s="1111"/>
      <c r="AD78" s="1111"/>
      <c r="AE78" s="1111"/>
      <c r="AF78" s="1111"/>
      <c r="AG78" s="1111"/>
      <c r="AH78" s="1111"/>
      <c r="AI78" s="1111"/>
      <c r="AJ78" s="1111"/>
      <c r="AK78" s="1100"/>
      <c r="AL78" s="1100"/>
      <c r="AM78" s="1100"/>
      <c r="AN78" s="1100"/>
      <c r="AO78" s="1100"/>
      <c r="AP78" s="1100"/>
    </row>
    <row r="79" spans="1:42">
      <c r="A79" s="1113" t="s">
        <v>188</v>
      </c>
      <c r="B79" s="1102"/>
      <c r="C79" s="1106"/>
      <c r="D79" s="1123"/>
      <c r="E79" s="1123"/>
      <c r="F79" s="1123"/>
      <c r="G79" s="1111"/>
      <c r="H79" s="1111"/>
      <c r="I79" s="1111"/>
      <c r="J79" s="1111"/>
      <c r="K79" s="1112"/>
      <c r="L79" s="1112"/>
      <c r="M79" s="1111"/>
      <c r="N79" s="1111"/>
      <c r="O79" s="1111"/>
      <c r="P79" s="1111"/>
      <c r="Q79" s="1111"/>
      <c r="R79" s="1111"/>
      <c r="S79" s="1111"/>
      <c r="T79" s="1111"/>
      <c r="U79" s="1111"/>
      <c r="V79" s="1111"/>
      <c r="W79" s="1111"/>
      <c r="X79" s="1111"/>
      <c r="Y79" s="1111"/>
      <c r="Z79" s="1111"/>
      <c r="AA79" s="1111"/>
      <c r="AB79" s="1111"/>
      <c r="AC79" s="1111"/>
      <c r="AD79" s="1111"/>
      <c r="AE79" s="1111"/>
      <c r="AF79" s="1111"/>
      <c r="AG79" s="1111"/>
      <c r="AH79" s="1111"/>
      <c r="AI79" s="1111"/>
      <c r="AJ79" s="1111"/>
      <c r="AK79" s="1100"/>
      <c r="AL79" s="1100"/>
      <c r="AM79" s="1100"/>
      <c r="AN79" s="1100"/>
      <c r="AO79" s="1100"/>
      <c r="AP79" s="1100"/>
    </row>
    <row r="80" spans="1:42" ht="47.25">
      <c r="A80" s="1113">
        <v>1225</v>
      </c>
      <c r="B80" s="1105" t="s">
        <v>2933</v>
      </c>
      <c r="C80" s="1106" t="s">
        <v>2934</v>
      </c>
      <c r="D80" s="1105" t="s">
        <v>88</v>
      </c>
      <c r="E80" s="1105" t="s">
        <v>2935</v>
      </c>
      <c r="F80" s="1107" t="s">
        <v>43</v>
      </c>
      <c r="G80" s="1108">
        <v>5426.4089999999997</v>
      </c>
      <c r="H80" s="1111">
        <v>0.42499999999999999</v>
      </c>
      <c r="I80" s="1110">
        <v>80</v>
      </c>
      <c r="J80" s="1111">
        <v>0</v>
      </c>
      <c r="K80" s="1112">
        <v>80.424999999999997</v>
      </c>
      <c r="L80" s="1112">
        <v>5345.9839999999995</v>
      </c>
      <c r="M80" s="1109">
        <v>800</v>
      </c>
      <c r="N80" s="1112">
        <v>200</v>
      </c>
      <c r="O80" s="1109">
        <v>1000</v>
      </c>
      <c r="P80" s="1109"/>
      <c r="Q80" s="1109"/>
      <c r="R80" s="1109"/>
      <c r="S80" s="1109"/>
      <c r="T80" s="1109"/>
      <c r="U80" s="1109"/>
      <c r="V80" s="1109"/>
      <c r="W80" s="1109"/>
      <c r="X80" s="2843">
        <v>800</v>
      </c>
      <c r="Y80" s="2843">
        <v>200</v>
      </c>
      <c r="Z80" s="2108">
        <v>1000</v>
      </c>
      <c r="AA80" s="2844">
        <v>198</v>
      </c>
      <c r="AB80" s="2844">
        <v>50</v>
      </c>
      <c r="AC80" s="2108">
        <v>248</v>
      </c>
      <c r="AD80" s="2108">
        <v>2</v>
      </c>
      <c r="AE80" s="2844"/>
      <c r="AF80" s="2844">
        <v>0</v>
      </c>
      <c r="AG80" s="2108">
        <v>0</v>
      </c>
      <c r="AH80" s="1109"/>
      <c r="AI80" s="1108" t="s">
        <v>9941</v>
      </c>
      <c r="AJ80" s="1111">
        <v>0</v>
      </c>
      <c r="AK80" s="1100"/>
      <c r="AL80" s="1100"/>
      <c r="AM80" s="1100"/>
      <c r="AN80" s="1100"/>
      <c r="AO80" s="1100"/>
      <c r="AP80" s="1100"/>
    </row>
    <row r="81" spans="1:42" ht="31.5">
      <c r="A81" s="1113">
        <v>1226</v>
      </c>
      <c r="B81" s="1105" t="s">
        <v>2936</v>
      </c>
      <c r="C81" s="1106" t="s">
        <v>2937</v>
      </c>
      <c r="D81" s="1105" t="s">
        <v>51</v>
      </c>
      <c r="E81" s="1105" t="s">
        <v>2938</v>
      </c>
      <c r="F81" s="1107" t="s">
        <v>43</v>
      </c>
      <c r="G81" s="1109">
        <v>152.04</v>
      </c>
      <c r="H81" s="1111">
        <v>12.5</v>
      </c>
      <c r="I81" s="1109">
        <v>38</v>
      </c>
      <c r="J81" s="1111">
        <v>0</v>
      </c>
      <c r="K81" s="1112">
        <v>50.5</v>
      </c>
      <c r="L81" s="1112">
        <v>101.53999999999999</v>
      </c>
      <c r="M81" s="1112">
        <v>0</v>
      </c>
      <c r="N81" s="1112">
        <v>20</v>
      </c>
      <c r="O81" s="1109">
        <v>20</v>
      </c>
      <c r="P81" s="1109"/>
      <c r="Q81" s="1109"/>
      <c r="R81" s="1109"/>
      <c r="S81" s="1109"/>
      <c r="T81" s="1109"/>
      <c r="U81" s="1109"/>
      <c r="V81" s="1109"/>
      <c r="W81" s="1109"/>
      <c r="X81" s="2843">
        <v>0</v>
      </c>
      <c r="Y81" s="2843">
        <v>20</v>
      </c>
      <c r="Z81" s="2108">
        <v>20</v>
      </c>
      <c r="AA81" s="2844"/>
      <c r="AB81" s="2844"/>
      <c r="AC81" s="2108">
        <v>0</v>
      </c>
      <c r="AD81" s="2108"/>
      <c r="AE81" s="2844"/>
      <c r="AF81" s="2844">
        <v>0</v>
      </c>
      <c r="AG81" s="2108">
        <v>0</v>
      </c>
      <c r="AH81" s="3234" t="s">
        <v>9992</v>
      </c>
      <c r="AI81" s="1109"/>
      <c r="AJ81" s="1111">
        <v>0</v>
      </c>
      <c r="AK81" s="1100"/>
      <c r="AL81" s="1100"/>
      <c r="AM81" s="1100"/>
      <c r="AN81" s="1100"/>
      <c r="AO81" s="1100"/>
      <c r="AP81" s="1100"/>
    </row>
    <row r="82" spans="1:42" ht="63">
      <c r="A82" s="1113">
        <v>1227</v>
      </c>
      <c r="B82" s="1105" t="s">
        <v>2939</v>
      </c>
      <c r="C82" s="1077" t="s">
        <v>2940</v>
      </c>
      <c r="D82" s="1105" t="s">
        <v>88</v>
      </c>
      <c r="E82" s="1105" t="s">
        <v>2941</v>
      </c>
      <c r="F82" s="1107" t="s">
        <v>30</v>
      </c>
      <c r="G82" s="1109">
        <v>10.9</v>
      </c>
      <c r="H82" s="1111">
        <v>5.45</v>
      </c>
      <c r="I82" s="1109">
        <v>3.8149999999999999</v>
      </c>
      <c r="J82" s="1111">
        <v>0</v>
      </c>
      <c r="K82" s="1112">
        <v>9.2650000000000006</v>
      </c>
      <c r="L82" s="1112">
        <v>1.6349999999999998</v>
      </c>
      <c r="M82" s="1112">
        <v>0</v>
      </c>
      <c r="N82" s="1109">
        <v>1.635</v>
      </c>
      <c r="O82" s="1109">
        <v>1.635</v>
      </c>
      <c r="P82" s="1109"/>
      <c r="Q82" s="1109"/>
      <c r="R82" s="1109"/>
      <c r="S82" s="1109"/>
      <c r="T82" s="1109"/>
      <c r="U82" s="1109"/>
      <c r="V82" s="1109"/>
      <c r="W82" s="1109"/>
      <c r="X82" s="2843">
        <v>0</v>
      </c>
      <c r="Y82" s="2843">
        <v>1.635</v>
      </c>
      <c r="Z82" s="2108">
        <v>1.635</v>
      </c>
      <c r="AA82" s="2844"/>
      <c r="AB82" s="2844"/>
      <c r="AC82" s="2108">
        <v>0</v>
      </c>
      <c r="AD82" s="2108"/>
      <c r="AE82" s="2844"/>
      <c r="AF82" s="2844">
        <v>0</v>
      </c>
      <c r="AG82" s="2108">
        <v>0</v>
      </c>
      <c r="AH82" s="3234" t="s">
        <v>9992</v>
      </c>
      <c r="AI82" s="1109"/>
      <c r="AJ82" s="1111">
        <v>0</v>
      </c>
      <c r="AK82" s="1100"/>
      <c r="AL82" s="1100"/>
      <c r="AM82" s="1100"/>
      <c r="AN82" s="1100"/>
      <c r="AO82" s="1100"/>
      <c r="AP82" s="1100"/>
    </row>
    <row r="83" spans="1:42">
      <c r="A83" s="1113"/>
      <c r="B83" s="1105"/>
      <c r="C83" s="1077"/>
      <c r="D83" s="1105"/>
      <c r="E83" s="1105"/>
      <c r="F83" s="1107"/>
      <c r="G83" s="1109"/>
      <c r="H83" s="1111"/>
      <c r="I83" s="1109"/>
      <c r="J83" s="1111"/>
      <c r="K83" s="1112"/>
      <c r="L83" s="1112"/>
      <c r="M83" s="1112"/>
      <c r="N83" s="1109"/>
      <c r="O83" s="1109"/>
      <c r="P83" s="1109"/>
      <c r="Q83" s="1109"/>
      <c r="R83" s="1109"/>
      <c r="S83" s="1109"/>
      <c r="T83" s="1109"/>
      <c r="U83" s="1109"/>
      <c r="V83" s="1109"/>
      <c r="W83" s="1109"/>
      <c r="X83" s="1109"/>
      <c r="Y83" s="1109"/>
      <c r="Z83" s="1109"/>
      <c r="AA83" s="1109"/>
      <c r="AB83" s="1109"/>
      <c r="AC83" s="1109"/>
      <c r="AD83" s="1109"/>
      <c r="AE83" s="1109"/>
      <c r="AF83" s="1109"/>
      <c r="AG83" s="1109"/>
      <c r="AH83" s="1109"/>
      <c r="AI83" s="1109"/>
      <c r="AJ83" s="1111"/>
      <c r="AK83" s="1100"/>
      <c r="AL83" s="1100"/>
      <c r="AM83" s="1100"/>
      <c r="AN83" s="1100"/>
      <c r="AO83" s="1100"/>
      <c r="AP83" s="1100"/>
    </row>
    <row r="84" spans="1:42">
      <c r="A84" s="1113" t="s">
        <v>188</v>
      </c>
      <c r="B84" s="1150"/>
      <c r="C84" s="1151" t="s">
        <v>2942</v>
      </c>
      <c r="D84" s="1152"/>
      <c r="E84" s="1153"/>
      <c r="F84" s="1153"/>
      <c r="G84" s="1154">
        <v>5589.3489999999993</v>
      </c>
      <c r="H84" s="1154">
        <v>18.375</v>
      </c>
      <c r="I84" s="1154">
        <v>121.815</v>
      </c>
      <c r="J84" s="1154">
        <v>0</v>
      </c>
      <c r="K84" s="1154">
        <v>140.19</v>
      </c>
      <c r="L84" s="1154">
        <v>5449.1589999999997</v>
      </c>
      <c r="M84" s="1154">
        <v>800</v>
      </c>
      <c r="N84" s="1154">
        <v>221.63499999999999</v>
      </c>
      <c r="O84" s="1154">
        <v>1021.635</v>
      </c>
      <c r="P84" s="1154">
        <v>0</v>
      </c>
      <c r="Q84" s="1154">
        <v>0</v>
      </c>
      <c r="R84" s="1154">
        <v>0</v>
      </c>
      <c r="S84" s="1154">
        <v>0</v>
      </c>
      <c r="T84" s="1154">
        <v>0</v>
      </c>
      <c r="U84" s="1154">
        <v>0</v>
      </c>
      <c r="V84" s="1154">
        <v>0</v>
      </c>
      <c r="W84" s="1154">
        <v>0</v>
      </c>
      <c r="X84" s="1154">
        <v>800</v>
      </c>
      <c r="Y84" s="1154">
        <v>221.63499999999999</v>
      </c>
      <c r="Z84" s="1154">
        <v>1021.635</v>
      </c>
      <c r="AA84" s="1154">
        <v>198</v>
      </c>
      <c r="AB84" s="1154">
        <v>50</v>
      </c>
      <c r="AC84" s="1154">
        <v>248</v>
      </c>
      <c r="AD84" s="1154">
        <v>2</v>
      </c>
      <c r="AE84" s="1154">
        <v>0</v>
      </c>
      <c r="AF84" s="1154">
        <v>0</v>
      </c>
      <c r="AG84" s="1154">
        <v>0</v>
      </c>
      <c r="AH84" s="1154"/>
      <c r="AI84" s="1154"/>
      <c r="AJ84" s="1155">
        <v>0</v>
      </c>
      <c r="AK84" s="1100"/>
      <c r="AL84" s="1100"/>
      <c r="AM84" s="1100"/>
      <c r="AN84" s="1100"/>
      <c r="AO84" s="1100"/>
      <c r="AP84" s="1100"/>
    </row>
    <row r="85" spans="1:42" ht="11.25" customHeight="1">
      <c r="A85" s="1113" t="s">
        <v>188</v>
      </c>
      <c r="B85" s="1150"/>
      <c r="C85" s="1151"/>
      <c r="D85" s="1152"/>
      <c r="E85" s="1153"/>
      <c r="F85" s="1153"/>
      <c r="G85" s="1154"/>
      <c r="H85" s="1154"/>
      <c r="I85" s="1154"/>
      <c r="J85" s="1154"/>
      <c r="K85" s="1154"/>
      <c r="L85" s="1154"/>
      <c r="M85" s="1154"/>
      <c r="N85" s="1154"/>
      <c r="O85" s="1154"/>
      <c r="P85" s="1154"/>
      <c r="Q85" s="1154"/>
      <c r="R85" s="1154"/>
      <c r="S85" s="1154"/>
      <c r="T85" s="1154"/>
      <c r="U85" s="1154"/>
      <c r="V85" s="1154"/>
      <c r="W85" s="1154"/>
      <c r="X85" s="1154"/>
      <c r="Y85" s="1154"/>
      <c r="Z85" s="1154"/>
      <c r="AA85" s="1154"/>
      <c r="AB85" s="1154"/>
      <c r="AC85" s="1154"/>
      <c r="AD85" s="1154"/>
      <c r="AE85" s="1154"/>
      <c r="AF85" s="1154"/>
      <c r="AG85" s="1154"/>
      <c r="AH85" s="1154"/>
      <c r="AI85" s="1154"/>
      <c r="AJ85" s="1155"/>
      <c r="AK85" s="1100"/>
      <c r="AL85" s="1100"/>
      <c r="AM85" s="1100"/>
      <c r="AN85" s="1100"/>
      <c r="AO85" s="1100"/>
      <c r="AP85" s="1100"/>
    </row>
    <row r="86" spans="1:42">
      <c r="A86" s="1113" t="s">
        <v>188</v>
      </c>
      <c r="B86" s="1102"/>
      <c r="C86" s="1096" t="s">
        <v>2932</v>
      </c>
      <c r="D86" s="1123"/>
      <c r="E86" s="1123"/>
      <c r="F86" s="1123"/>
      <c r="G86" s="1111"/>
      <c r="H86" s="1111"/>
      <c r="I86" s="1111"/>
      <c r="J86" s="1111"/>
      <c r="K86" s="1112"/>
      <c r="L86" s="1112"/>
      <c r="M86" s="1111"/>
      <c r="N86" s="1111"/>
      <c r="O86" s="1111"/>
      <c r="P86" s="1111"/>
      <c r="Q86" s="1111"/>
      <c r="R86" s="1111"/>
      <c r="S86" s="1111"/>
      <c r="T86" s="1111"/>
      <c r="U86" s="1111"/>
      <c r="V86" s="1111"/>
      <c r="W86" s="1111"/>
      <c r="X86" s="1111"/>
      <c r="Y86" s="1111"/>
      <c r="Z86" s="1111"/>
      <c r="AA86" s="1111"/>
      <c r="AB86" s="1111"/>
      <c r="AC86" s="1111"/>
      <c r="AD86" s="1111"/>
      <c r="AE86" s="1111"/>
      <c r="AF86" s="1111"/>
      <c r="AG86" s="1111"/>
      <c r="AH86" s="1111"/>
      <c r="AI86" s="1111"/>
      <c r="AJ86" s="1111"/>
      <c r="AK86" s="1100"/>
      <c r="AL86" s="1100"/>
      <c r="AM86" s="1100"/>
      <c r="AN86" s="1100"/>
      <c r="AO86" s="1100"/>
      <c r="AP86" s="1100"/>
    </row>
    <row r="87" spans="1:42">
      <c r="A87" s="1113" t="s">
        <v>188</v>
      </c>
      <c r="B87" s="1102"/>
      <c r="C87" s="1096" t="s">
        <v>39</v>
      </c>
      <c r="D87" s="1123"/>
      <c r="E87" s="1123"/>
      <c r="F87" s="1123"/>
      <c r="G87" s="1111"/>
      <c r="H87" s="1111"/>
      <c r="I87" s="1111"/>
      <c r="J87" s="1111"/>
      <c r="K87" s="1112"/>
      <c r="L87" s="1112"/>
      <c r="M87" s="1111"/>
      <c r="N87" s="1111"/>
      <c r="O87" s="1111"/>
      <c r="P87" s="1111"/>
      <c r="Q87" s="1111"/>
      <c r="R87" s="1111"/>
      <c r="S87" s="1111"/>
      <c r="T87" s="1111"/>
      <c r="U87" s="1111"/>
      <c r="V87" s="1111"/>
      <c r="W87" s="1111"/>
      <c r="X87" s="1111"/>
      <c r="Y87" s="1111"/>
      <c r="Z87" s="1111"/>
      <c r="AA87" s="1111"/>
      <c r="AB87" s="1111"/>
      <c r="AC87" s="1111"/>
      <c r="AD87" s="1111"/>
      <c r="AE87" s="1111"/>
      <c r="AF87" s="1111"/>
      <c r="AG87" s="1111"/>
      <c r="AH87" s="1111"/>
      <c r="AI87" s="1111"/>
      <c r="AJ87" s="1111"/>
      <c r="AK87" s="1100"/>
      <c r="AL87" s="1100"/>
      <c r="AM87" s="1100"/>
      <c r="AN87" s="1100"/>
      <c r="AO87" s="1100"/>
      <c r="AP87" s="1100"/>
    </row>
    <row r="88" spans="1:42" ht="9.75" customHeight="1">
      <c r="A88" s="1113" t="s">
        <v>188</v>
      </c>
      <c r="B88" s="1102"/>
      <c r="C88" s="1106"/>
      <c r="D88" s="1123"/>
      <c r="E88" s="1123"/>
      <c r="F88" s="1123"/>
      <c r="G88" s="1111"/>
      <c r="H88" s="1111"/>
      <c r="I88" s="1111"/>
      <c r="J88" s="1111"/>
      <c r="K88" s="1112"/>
      <c r="L88" s="1112"/>
      <c r="M88" s="1111"/>
      <c r="N88" s="1111"/>
      <c r="O88" s="1111"/>
      <c r="P88" s="1111"/>
      <c r="Q88" s="1111"/>
      <c r="R88" s="1111"/>
      <c r="S88" s="1111"/>
      <c r="T88" s="1111"/>
      <c r="U88" s="1111"/>
      <c r="V88" s="1111"/>
      <c r="W88" s="1111"/>
      <c r="X88" s="1111"/>
      <c r="Y88" s="1111"/>
      <c r="Z88" s="1111"/>
      <c r="AA88" s="1111"/>
      <c r="AB88" s="1111"/>
      <c r="AC88" s="1111"/>
      <c r="AD88" s="1111"/>
      <c r="AE88" s="1111"/>
      <c r="AF88" s="1111"/>
      <c r="AG88" s="1111"/>
      <c r="AH88" s="1111"/>
      <c r="AI88" s="1111"/>
      <c r="AJ88" s="1111"/>
      <c r="AK88" s="1100"/>
      <c r="AL88" s="1100"/>
      <c r="AM88" s="1100"/>
      <c r="AN88" s="1100"/>
      <c r="AO88" s="1100"/>
      <c r="AP88" s="1100"/>
    </row>
    <row r="89" spans="1:42" ht="31.5">
      <c r="A89" s="1113">
        <v>1228</v>
      </c>
      <c r="B89" s="1105" t="s">
        <v>2943</v>
      </c>
      <c r="C89" s="1106" t="s">
        <v>2944</v>
      </c>
      <c r="D89" s="1107" t="s">
        <v>51</v>
      </c>
      <c r="E89" s="1105" t="s">
        <v>42</v>
      </c>
      <c r="F89" s="1107" t="s">
        <v>30</v>
      </c>
      <c r="G89" s="1111">
        <v>10</v>
      </c>
      <c r="H89" s="1111">
        <v>0</v>
      </c>
      <c r="I89" s="1110">
        <v>0</v>
      </c>
      <c r="J89" s="1111">
        <v>0</v>
      </c>
      <c r="K89" s="1112">
        <v>0</v>
      </c>
      <c r="L89" s="1111">
        <v>10</v>
      </c>
      <c r="M89" s="1111">
        <v>0</v>
      </c>
      <c r="N89" s="1111">
        <v>10</v>
      </c>
      <c r="O89" s="1156">
        <v>10</v>
      </c>
      <c r="P89" s="1156"/>
      <c r="Q89" s="1156"/>
      <c r="R89" s="1156"/>
      <c r="S89" s="1156"/>
      <c r="T89" s="1156"/>
      <c r="U89" s="1156"/>
      <c r="V89" s="1156"/>
      <c r="W89" s="1156"/>
      <c r="X89" s="2843">
        <v>0</v>
      </c>
      <c r="Y89" s="2843">
        <v>10</v>
      </c>
      <c r="Z89" s="2108">
        <v>10</v>
      </c>
      <c r="AA89" s="2844"/>
      <c r="AB89" s="2844"/>
      <c r="AC89" s="2108">
        <v>0</v>
      </c>
      <c r="AD89" s="2108"/>
      <c r="AE89" s="2844"/>
      <c r="AF89" s="2844">
        <v>0</v>
      </c>
      <c r="AG89" s="2108">
        <v>0</v>
      </c>
      <c r="AH89" s="1156"/>
      <c r="AI89" s="1156"/>
      <c r="AJ89" s="1111">
        <v>0</v>
      </c>
      <c r="AK89" s="1100"/>
      <c r="AL89" s="1100"/>
      <c r="AM89" s="1100"/>
      <c r="AN89" s="1100"/>
      <c r="AO89" s="1100"/>
      <c r="AP89" s="1100"/>
    </row>
    <row r="90" spans="1:42" ht="31.5">
      <c r="A90" s="1113">
        <v>1229</v>
      </c>
      <c r="B90" s="1105" t="s">
        <v>2945</v>
      </c>
      <c r="C90" s="1106" t="s">
        <v>2946</v>
      </c>
      <c r="D90" s="1107" t="s">
        <v>88</v>
      </c>
      <c r="E90" s="1105" t="s">
        <v>42</v>
      </c>
      <c r="F90" s="1107" t="s">
        <v>30</v>
      </c>
      <c r="G90" s="1111">
        <v>10000</v>
      </c>
      <c r="H90" s="1111">
        <v>0</v>
      </c>
      <c r="I90" s="1110">
        <v>0</v>
      </c>
      <c r="J90" s="1111">
        <v>0</v>
      </c>
      <c r="K90" s="1112">
        <v>0</v>
      </c>
      <c r="L90" s="1111">
        <v>10000</v>
      </c>
      <c r="M90" s="1156">
        <v>1500</v>
      </c>
      <c r="N90" s="1111">
        <v>3500</v>
      </c>
      <c r="O90" s="1157">
        <v>5000</v>
      </c>
      <c r="P90" s="1157"/>
      <c r="Q90" s="1157"/>
      <c r="R90" s="1157"/>
      <c r="S90" s="1157"/>
      <c r="T90" s="1157"/>
      <c r="U90" s="1157"/>
      <c r="V90" s="1157"/>
      <c r="W90" s="1157"/>
      <c r="X90" s="2843">
        <v>1500</v>
      </c>
      <c r="Y90" s="2843">
        <v>3500</v>
      </c>
      <c r="Z90" s="2108">
        <v>5000</v>
      </c>
      <c r="AA90" s="2844"/>
      <c r="AB90" s="2844"/>
      <c r="AC90" s="2108">
        <v>0</v>
      </c>
      <c r="AD90" s="2108"/>
      <c r="AE90" s="2844"/>
      <c r="AF90" s="2844">
        <v>0</v>
      </c>
      <c r="AG90" s="2108">
        <v>0</v>
      </c>
      <c r="AH90" s="1157"/>
      <c r="AI90" s="1157"/>
      <c r="AJ90" s="1111">
        <v>0</v>
      </c>
      <c r="AK90" s="1100"/>
      <c r="AL90" s="1100"/>
      <c r="AM90" s="1100"/>
      <c r="AN90" s="1100"/>
      <c r="AO90" s="1100"/>
      <c r="AP90" s="1100"/>
    </row>
    <row r="91" spans="1:42">
      <c r="A91" s="1113"/>
      <c r="B91" s="1105"/>
      <c r="C91" s="1106"/>
      <c r="D91" s="1107"/>
      <c r="E91" s="1105"/>
      <c r="F91" s="1107"/>
      <c r="G91" s="1111"/>
      <c r="H91" s="1111"/>
      <c r="I91" s="1110"/>
      <c r="J91" s="1111"/>
      <c r="K91" s="1112"/>
      <c r="L91" s="1111"/>
      <c r="M91" s="1156"/>
      <c r="N91" s="1111"/>
      <c r="O91" s="1157"/>
      <c r="P91" s="1157"/>
      <c r="Q91" s="1157"/>
      <c r="R91" s="1157"/>
      <c r="S91" s="1157"/>
      <c r="T91" s="1157"/>
      <c r="U91" s="1157"/>
      <c r="V91" s="1157"/>
      <c r="W91" s="1157"/>
      <c r="X91" s="1157"/>
      <c r="Y91" s="1157"/>
      <c r="Z91" s="1157"/>
      <c r="AA91" s="1157"/>
      <c r="AB91" s="1157"/>
      <c r="AC91" s="1157"/>
      <c r="AD91" s="1157"/>
      <c r="AE91" s="1157"/>
      <c r="AF91" s="1157"/>
      <c r="AG91" s="1157"/>
      <c r="AH91" s="1157"/>
      <c r="AI91" s="1157"/>
      <c r="AJ91" s="1111"/>
      <c r="AK91" s="1100"/>
      <c r="AL91" s="1100"/>
      <c r="AM91" s="1100"/>
      <c r="AN91" s="1100"/>
      <c r="AO91" s="1100"/>
      <c r="AP91" s="1100"/>
    </row>
    <row r="92" spans="1:42">
      <c r="A92" s="1113" t="s">
        <v>188</v>
      </c>
      <c r="B92" s="1150"/>
      <c r="C92" s="1151" t="s">
        <v>2947</v>
      </c>
      <c r="D92" s="1152"/>
      <c r="E92" s="1153"/>
      <c r="F92" s="1153"/>
      <c r="G92" s="1154">
        <v>10010</v>
      </c>
      <c r="H92" s="1154">
        <v>0</v>
      </c>
      <c r="I92" s="1154">
        <v>0</v>
      </c>
      <c r="J92" s="1154">
        <v>0</v>
      </c>
      <c r="K92" s="1154">
        <v>0</v>
      </c>
      <c r="L92" s="1154">
        <v>10010</v>
      </c>
      <c r="M92" s="1154">
        <v>1500</v>
      </c>
      <c r="N92" s="1154">
        <v>3510</v>
      </c>
      <c r="O92" s="1154">
        <v>5010</v>
      </c>
      <c r="P92" s="1154">
        <v>0</v>
      </c>
      <c r="Q92" s="1154">
        <v>0</v>
      </c>
      <c r="R92" s="1154">
        <v>0</v>
      </c>
      <c r="S92" s="1154">
        <v>0</v>
      </c>
      <c r="T92" s="1154">
        <v>0</v>
      </c>
      <c r="U92" s="1154">
        <v>0</v>
      </c>
      <c r="V92" s="1154">
        <v>0</v>
      </c>
      <c r="W92" s="1154">
        <v>0</v>
      </c>
      <c r="X92" s="1154">
        <v>1500</v>
      </c>
      <c r="Y92" s="1154">
        <v>3510</v>
      </c>
      <c r="Z92" s="1154">
        <v>5010</v>
      </c>
      <c r="AA92" s="1154">
        <v>0</v>
      </c>
      <c r="AB92" s="1154">
        <v>0</v>
      </c>
      <c r="AC92" s="1154">
        <v>0</v>
      </c>
      <c r="AD92" s="1154">
        <v>0</v>
      </c>
      <c r="AE92" s="1154">
        <v>0</v>
      </c>
      <c r="AF92" s="1154">
        <v>0</v>
      </c>
      <c r="AG92" s="1154">
        <v>0</v>
      </c>
      <c r="AH92" s="1154"/>
      <c r="AI92" s="1154"/>
      <c r="AJ92" s="1154">
        <v>0</v>
      </c>
      <c r="AK92" s="1100"/>
      <c r="AL92" s="1100"/>
      <c r="AM92" s="1100"/>
      <c r="AN92" s="1100"/>
      <c r="AO92" s="1100"/>
      <c r="AP92" s="1100"/>
    </row>
    <row r="93" spans="1:42">
      <c r="A93" s="1113" t="s">
        <v>188</v>
      </c>
      <c r="B93" s="1150"/>
      <c r="C93" s="1151" t="s">
        <v>2948</v>
      </c>
      <c r="D93" s="1152"/>
      <c r="E93" s="1153"/>
      <c r="F93" s="1153"/>
      <c r="G93" s="1154">
        <v>15599.348999999998</v>
      </c>
      <c r="H93" s="1154">
        <v>18.375</v>
      </c>
      <c r="I93" s="1154">
        <v>121.815</v>
      </c>
      <c r="J93" s="1154">
        <v>0</v>
      </c>
      <c r="K93" s="1154">
        <v>140.19</v>
      </c>
      <c r="L93" s="1154">
        <v>15459.159</v>
      </c>
      <c r="M93" s="1154">
        <v>2300</v>
      </c>
      <c r="N93" s="1154">
        <v>3731.6350000000002</v>
      </c>
      <c r="O93" s="1154">
        <v>6031.6350000000002</v>
      </c>
      <c r="P93" s="1154">
        <v>0</v>
      </c>
      <c r="Q93" s="1154">
        <v>0</v>
      </c>
      <c r="R93" s="1154">
        <v>0</v>
      </c>
      <c r="S93" s="1154">
        <v>0</v>
      </c>
      <c r="T93" s="1154">
        <v>0</v>
      </c>
      <c r="U93" s="1154">
        <v>0</v>
      </c>
      <c r="V93" s="1154">
        <v>0</v>
      </c>
      <c r="W93" s="1154">
        <v>0</v>
      </c>
      <c r="X93" s="1154">
        <v>2300</v>
      </c>
      <c r="Y93" s="1154">
        <v>3731.6350000000002</v>
      </c>
      <c r="Z93" s="1154">
        <v>6031.6350000000002</v>
      </c>
      <c r="AA93" s="1154">
        <v>198</v>
      </c>
      <c r="AB93" s="1154">
        <v>50</v>
      </c>
      <c r="AC93" s="1154">
        <v>248</v>
      </c>
      <c r="AD93" s="1154">
        <v>2</v>
      </c>
      <c r="AE93" s="1154">
        <v>0</v>
      </c>
      <c r="AF93" s="1154">
        <v>0</v>
      </c>
      <c r="AG93" s="1154">
        <v>0</v>
      </c>
      <c r="AH93" s="1154"/>
      <c r="AI93" s="1154"/>
      <c r="AJ93" s="1154">
        <v>0</v>
      </c>
      <c r="AK93" s="1100"/>
      <c r="AL93" s="1100"/>
      <c r="AM93" s="1100"/>
      <c r="AN93" s="1100"/>
      <c r="AO93" s="1100"/>
      <c r="AP93" s="1100"/>
    </row>
    <row r="94" spans="1:42">
      <c r="A94" s="1113" t="s">
        <v>188</v>
      </c>
      <c r="B94" s="1150"/>
      <c r="C94" s="1141" t="s">
        <v>2949</v>
      </c>
      <c r="D94" s="1158"/>
      <c r="E94" s="1159"/>
      <c r="F94" s="1159"/>
      <c r="G94" s="1160">
        <v>12692.092999999999</v>
      </c>
      <c r="H94" s="1160">
        <v>2826.2131999999997</v>
      </c>
      <c r="I94" s="1160">
        <v>779.84099999999989</v>
      </c>
      <c r="J94" s="1160">
        <v>29.838000000000001</v>
      </c>
      <c r="K94" s="1160">
        <v>3606.0541999999987</v>
      </c>
      <c r="L94" s="1160">
        <v>9086.0388000000003</v>
      </c>
      <c r="M94" s="1160">
        <v>2171.5529999999999</v>
      </c>
      <c r="N94" s="1160">
        <v>221.63499999999999</v>
      </c>
      <c r="O94" s="1160">
        <v>2393.1880000000001</v>
      </c>
      <c r="P94" s="1160">
        <v>0</v>
      </c>
      <c r="Q94" s="1160">
        <v>0</v>
      </c>
      <c r="R94" s="1160">
        <v>0</v>
      </c>
      <c r="S94" s="1160">
        <v>0</v>
      </c>
      <c r="T94" s="1160">
        <v>0</v>
      </c>
      <c r="U94" s="1160">
        <v>0</v>
      </c>
      <c r="V94" s="1160">
        <v>0</v>
      </c>
      <c r="W94" s="1160">
        <v>0</v>
      </c>
      <c r="X94" s="1160">
        <v>2171.5529999999999</v>
      </c>
      <c r="Y94" s="1160">
        <v>221.63499999999999</v>
      </c>
      <c r="Z94" s="1160">
        <v>2393.1880000000001</v>
      </c>
      <c r="AA94" s="1160">
        <v>754.29906499999993</v>
      </c>
      <c r="AB94" s="1160">
        <v>50</v>
      </c>
      <c r="AC94" s="1160">
        <v>804.29906499999993</v>
      </c>
      <c r="AD94" s="1160">
        <v>7.6194349999999993</v>
      </c>
      <c r="AE94" s="1160">
        <v>0</v>
      </c>
      <c r="AF94" s="1160">
        <v>0</v>
      </c>
      <c r="AG94" s="1160">
        <v>0</v>
      </c>
      <c r="AH94" s="1160"/>
      <c r="AI94" s="1160"/>
      <c r="AJ94" s="1160">
        <v>0</v>
      </c>
      <c r="AK94" s="1100"/>
      <c r="AL94" s="1100"/>
      <c r="AM94" s="1100"/>
      <c r="AN94" s="1100"/>
      <c r="AO94" s="1100"/>
      <c r="AP94" s="1100"/>
    </row>
    <row r="95" spans="1:42">
      <c r="A95" s="1113" t="s">
        <v>188</v>
      </c>
      <c r="B95" s="1161"/>
      <c r="C95" s="1141" t="s">
        <v>2950</v>
      </c>
      <c r="D95" s="1100"/>
      <c r="E95" s="1100"/>
      <c r="F95" s="1100"/>
      <c r="G95" s="1160">
        <v>11367.244000000001</v>
      </c>
      <c r="H95" s="1160">
        <v>0</v>
      </c>
      <c r="I95" s="1160">
        <v>0</v>
      </c>
      <c r="J95" s="1160">
        <v>0</v>
      </c>
      <c r="K95" s="1160">
        <v>0</v>
      </c>
      <c r="L95" s="1160">
        <v>11367.244000000001</v>
      </c>
      <c r="M95" s="1160">
        <v>1839.1599999999999</v>
      </c>
      <c r="N95" s="1160">
        <v>3510</v>
      </c>
      <c r="O95" s="1160">
        <v>5349.16</v>
      </c>
      <c r="P95" s="1160">
        <v>0</v>
      </c>
      <c r="Q95" s="1160">
        <v>0</v>
      </c>
      <c r="R95" s="1160">
        <v>0</v>
      </c>
      <c r="S95" s="1160">
        <v>0</v>
      </c>
      <c r="T95" s="1160">
        <v>0</v>
      </c>
      <c r="U95" s="1160">
        <v>0</v>
      </c>
      <c r="V95" s="1160">
        <v>0</v>
      </c>
      <c r="W95" s="1160">
        <v>0</v>
      </c>
      <c r="X95" s="1160">
        <v>1839.1599999999999</v>
      </c>
      <c r="Y95" s="1160">
        <v>3510</v>
      </c>
      <c r="Z95" s="1160">
        <v>5349.16</v>
      </c>
      <c r="AA95" s="1160">
        <v>0</v>
      </c>
      <c r="AB95" s="1160">
        <v>0</v>
      </c>
      <c r="AC95" s="1160">
        <v>0</v>
      </c>
      <c r="AD95" s="1160">
        <v>0</v>
      </c>
      <c r="AE95" s="1160">
        <v>0</v>
      </c>
      <c r="AF95" s="1160">
        <v>0</v>
      </c>
      <c r="AG95" s="1160">
        <v>0</v>
      </c>
      <c r="AH95" s="1160"/>
      <c r="AI95" s="1160"/>
      <c r="AJ95" s="1160">
        <v>0</v>
      </c>
      <c r="AK95" s="1100"/>
      <c r="AL95" s="1100"/>
      <c r="AM95" s="1100"/>
      <c r="AN95" s="1100"/>
      <c r="AO95" s="1100"/>
      <c r="AP95" s="1100"/>
    </row>
    <row r="96" spans="1:42" ht="16.5" thickBot="1">
      <c r="A96" s="1113" t="s">
        <v>188</v>
      </c>
      <c r="B96" s="1124"/>
      <c r="C96" s="1162" t="s">
        <v>2951</v>
      </c>
      <c r="D96" s="1163"/>
      <c r="E96" s="1163"/>
      <c r="F96" s="1164"/>
      <c r="G96" s="1165">
        <v>24059.337</v>
      </c>
      <c r="H96" s="1165">
        <v>2826.2131999999997</v>
      </c>
      <c r="I96" s="1165">
        <v>779.84099999999989</v>
      </c>
      <c r="J96" s="1165">
        <v>29.838000000000001</v>
      </c>
      <c r="K96" s="1165">
        <v>3606.0541999999987</v>
      </c>
      <c r="L96" s="1165">
        <v>20453.282800000001</v>
      </c>
      <c r="M96" s="1165">
        <v>4010.7129999999997</v>
      </c>
      <c r="N96" s="1165">
        <v>3731.6350000000002</v>
      </c>
      <c r="O96" s="1165">
        <v>7742.348</v>
      </c>
      <c r="P96" s="1165">
        <v>0</v>
      </c>
      <c r="Q96" s="1165">
        <v>0</v>
      </c>
      <c r="R96" s="1165">
        <v>0</v>
      </c>
      <c r="S96" s="1165">
        <v>0</v>
      </c>
      <c r="T96" s="1165">
        <v>0</v>
      </c>
      <c r="U96" s="1165">
        <v>0</v>
      </c>
      <c r="V96" s="1165">
        <v>0</v>
      </c>
      <c r="W96" s="1165">
        <v>0</v>
      </c>
      <c r="X96" s="1165">
        <v>4010.7129999999997</v>
      </c>
      <c r="Y96" s="1165">
        <v>3731.6350000000002</v>
      </c>
      <c r="Z96" s="1165">
        <v>7742.348</v>
      </c>
      <c r="AA96" s="1165">
        <v>754.29906499999993</v>
      </c>
      <c r="AB96" s="1165">
        <v>50</v>
      </c>
      <c r="AC96" s="1165">
        <v>804.29906499999993</v>
      </c>
      <c r="AD96" s="1165">
        <v>7.6194349999999993</v>
      </c>
      <c r="AE96" s="1165">
        <v>0</v>
      </c>
      <c r="AF96" s="1165">
        <v>0</v>
      </c>
      <c r="AG96" s="1165">
        <v>0</v>
      </c>
      <c r="AH96" s="1165"/>
      <c r="AI96" s="1165"/>
      <c r="AJ96" s="1165">
        <v>0</v>
      </c>
      <c r="AK96" s="1100"/>
      <c r="AL96" s="1100"/>
      <c r="AM96" s="1100"/>
      <c r="AN96" s="1100"/>
      <c r="AO96" s="1100"/>
      <c r="AP96" s="1100"/>
    </row>
    <row r="97" spans="1:42">
      <c r="A97" s="1113" t="s">
        <v>188</v>
      </c>
      <c r="B97" s="1124"/>
      <c r="C97" s="1166"/>
      <c r="D97" s="1167"/>
      <c r="E97" s="1167"/>
      <c r="F97" s="1168"/>
      <c r="G97" s="1169"/>
      <c r="H97" s="1169"/>
      <c r="I97" s="1169"/>
      <c r="J97" s="1169"/>
      <c r="K97" s="1169"/>
      <c r="L97" s="1169"/>
      <c r="M97" s="1169"/>
      <c r="N97" s="1169"/>
      <c r="O97" s="1169"/>
      <c r="P97" s="1169"/>
      <c r="Q97" s="1169"/>
      <c r="R97" s="1169"/>
      <c r="S97" s="1169"/>
      <c r="T97" s="1169"/>
      <c r="U97" s="1169"/>
      <c r="V97" s="1169"/>
      <c r="W97" s="1169"/>
      <c r="X97" s="1169"/>
      <c r="Y97" s="1169"/>
      <c r="Z97" s="1169"/>
      <c r="AA97" s="1169"/>
      <c r="AB97" s="1169"/>
      <c r="AC97" s="1169"/>
      <c r="AD97" s="1169"/>
      <c r="AE97" s="1169"/>
      <c r="AF97" s="1169"/>
      <c r="AG97" s="1169"/>
      <c r="AH97" s="1169"/>
      <c r="AI97" s="1169"/>
      <c r="AJ97" s="1169"/>
      <c r="AK97" s="1100"/>
      <c r="AL97" s="1100"/>
      <c r="AM97" s="1100"/>
      <c r="AN97" s="1100"/>
      <c r="AO97" s="1100"/>
      <c r="AP97" s="1100"/>
    </row>
    <row r="98" spans="1:42">
      <c r="A98" s="1113" t="s">
        <v>188</v>
      </c>
      <c r="B98" s="1102"/>
      <c r="C98" s="1096" t="s">
        <v>2952</v>
      </c>
      <c r="D98" s="1105"/>
      <c r="E98" s="1105"/>
      <c r="F98" s="1105"/>
      <c r="G98" s="1111"/>
      <c r="H98" s="1111"/>
      <c r="I98" s="1111"/>
      <c r="J98" s="1111"/>
      <c r="K98" s="1112"/>
      <c r="L98" s="1112"/>
      <c r="M98" s="1111"/>
      <c r="N98" s="1111"/>
      <c r="O98" s="1111"/>
      <c r="P98" s="1111"/>
      <c r="Q98" s="1111"/>
      <c r="R98" s="1111"/>
      <c r="S98" s="1111"/>
      <c r="T98" s="1111"/>
      <c r="U98" s="1111"/>
      <c r="V98" s="1111"/>
      <c r="W98" s="1111"/>
      <c r="X98" s="1111"/>
      <c r="Y98" s="1111"/>
      <c r="Z98" s="1111"/>
      <c r="AA98" s="1111"/>
      <c r="AB98" s="1111"/>
      <c r="AC98" s="1111"/>
      <c r="AD98" s="1111"/>
      <c r="AE98" s="1111"/>
      <c r="AF98" s="1111"/>
      <c r="AG98" s="1111"/>
      <c r="AH98" s="1111"/>
      <c r="AI98" s="1111"/>
      <c r="AJ98" s="1111"/>
      <c r="AK98" s="1100"/>
      <c r="AL98" s="1100"/>
      <c r="AM98" s="1100"/>
      <c r="AN98" s="1100"/>
      <c r="AO98" s="1100"/>
      <c r="AP98" s="1100"/>
    </row>
    <row r="99" spans="1:42">
      <c r="A99" s="1113" t="s">
        <v>188</v>
      </c>
      <c r="B99" s="1102"/>
      <c r="C99" s="1096" t="s">
        <v>2173</v>
      </c>
      <c r="D99" s="1105"/>
      <c r="E99" s="1105"/>
      <c r="F99" s="1105"/>
      <c r="G99" s="1111"/>
      <c r="H99" s="1111"/>
      <c r="I99" s="1111"/>
      <c r="J99" s="1111"/>
      <c r="K99" s="1112"/>
      <c r="L99" s="1112"/>
      <c r="M99" s="1111"/>
      <c r="N99" s="1111"/>
      <c r="O99" s="1111"/>
      <c r="P99" s="1111"/>
      <c r="Q99" s="1111"/>
      <c r="R99" s="1111"/>
      <c r="S99" s="1111"/>
      <c r="T99" s="1111"/>
      <c r="U99" s="1111"/>
      <c r="V99" s="1111"/>
      <c r="W99" s="1111"/>
      <c r="X99" s="1111"/>
      <c r="Y99" s="1111"/>
      <c r="Z99" s="1111"/>
      <c r="AA99" s="1111"/>
      <c r="AB99" s="1111"/>
      <c r="AC99" s="1111"/>
      <c r="AD99" s="1111"/>
      <c r="AE99" s="1111"/>
      <c r="AF99" s="1111"/>
      <c r="AG99" s="1111"/>
      <c r="AH99" s="1111"/>
      <c r="AI99" s="1111"/>
      <c r="AJ99" s="1111"/>
      <c r="AK99" s="1100"/>
      <c r="AL99" s="1100"/>
      <c r="AM99" s="1100"/>
      <c r="AN99" s="1100"/>
      <c r="AO99" s="1100"/>
      <c r="AP99" s="1100"/>
    </row>
    <row r="100" spans="1:42">
      <c r="A100" s="1113" t="s">
        <v>188</v>
      </c>
      <c r="B100" s="1102"/>
      <c r="C100" s="1096" t="s">
        <v>26</v>
      </c>
      <c r="D100" s="1105"/>
      <c r="E100" s="1105"/>
      <c r="F100" s="1105"/>
      <c r="G100" s="1111"/>
      <c r="H100" s="1111"/>
      <c r="I100" s="1111"/>
      <c r="J100" s="1111"/>
      <c r="K100" s="1112"/>
      <c r="L100" s="1112"/>
      <c r="M100" s="1111"/>
      <c r="N100" s="1111"/>
      <c r="O100" s="1111"/>
      <c r="P100" s="1111"/>
      <c r="Q100" s="1111"/>
      <c r="R100" s="1111"/>
      <c r="S100" s="1111"/>
      <c r="T100" s="1111"/>
      <c r="U100" s="1111"/>
      <c r="V100" s="1111"/>
      <c r="W100" s="1111"/>
      <c r="X100" s="1111"/>
      <c r="Y100" s="1111"/>
      <c r="Z100" s="1111"/>
      <c r="AA100" s="1111"/>
      <c r="AB100" s="1111"/>
      <c r="AC100" s="1111"/>
      <c r="AD100" s="1111"/>
      <c r="AE100" s="1111"/>
      <c r="AF100" s="1111"/>
      <c r="AG100" s="1111"/>
      <c r="AH100" s="1111"/>
      <c r="AI100" s="1111"/>
      <c r="AJ100" s="1111"/>
      <c r="AK100" s="1100"/>
      <c r="AL100" s="1100"/>
      <c r="AM100" s="1100"/>
      <c r="AN100" s="1100"/>
      <c r="AO100" s="1100"/>
      <c r="AP100" s="1100"/>
    </row>
    <row r="101" spans="1:42">
      <c r="A101" s="1113" t="s">
        <v>188</v>
      </c>
      <c r="B101" s="1102"/>
      <c r="C101" s="1106"/>
      <c r="D101" s="1105"/>
      <c r="E101" s="1105"/>
      <c r="F101" s="1105"/>
      <c r="G101" s="1111"/>
      <c r="H101" s="1111"/>
      <c r="I101" s="1111"/>
      <c r="J101" s="1111"/>
      <c r="K101" s="1112"/>
      <c r="L101" s="1112"/>
      <c r="M101" s="1111"/>
      <c r="N101" s="1111"/>
      <c r="O101" s="1111"/>
      <c r="P101" s="1111"/>
      <c r="Q101" s="1111"/>
      <c r="R101" s="1111"/>
      <c r="S101" s="1111"/>
      <c r="T101" s="1111"/>
      <c r="U101" s="1111"/>
      <c r="V101" s="1111"/>
      <c r="W101" s="1111"/>
      <c r="X101" s="1111"/>
      <c r="Y101" s="1111"/>
      <c r="Z101" s="1111"/>
      <c r="AA101" s="1111"/>
      <c r="AB101" s="1111"/>
      <c r="AC101" s="1111"/>
      <c r="AD101" s="1111"/>
      <c r="AE101" s="1111"/>
      <c r="AF101" s="1111"/>
      <c r="AG101" s="1111"/>
      <c r="AH101" s="1111"/>
      <c r="AI101" s="1111"/>
      <c r="AJ101" s="1111"/>
      <c r="AK101" s="1100"/>
      <c r="AL101" s="1100"/>
      <c r="AM101" s="1100"/>
      <c r="AN101" s="1100"/>
      <c r="AO101" s="1100"/>
      <c r="AP101" s="1100"/>
    </row>
    <row r="102" spans="1:42" ht="63">
      <c r="A102" s="1113">
        <v>1230</v>
      </c>
      <c r="B102" s="1105" t="s">
        <v>2953</v>
      </c>
      <c r="C102" s="1106" t="s">
        <v>2954</v>
      </c>
      <c r="D102" s="1105" t="s">
        <v>429</v>
      </c>
      <c r="E102" s="1105" t="s">
        <v>2955</v>
      </c>
      <c r="F102" s="1107" t="s">
        <v>47</v>
      </c>
      <c r="G102" s="1111">
        <v>189.93600000000001</v>
      </c>
      <c r="H102" s="1115">
        <v>190.71799999999999</v>
      </c>
      <c r="I102" s="1110">
        <v>1E-3</v>
      </c>
      <c r="J102" s="1111">
        <v>0</v>
      </c>
      <c r="K102" s="1112">
        <v>190.71899999999999</v>
      </c>
      <c r="L102" s="1112">
        <v>-0.78299999999998704</v>
      </c>
      <c r="M102" s="1111">
        <v>1E-3</v>
      </c>
      <c r="N102" s="1111">
        <v>0</v>
      </c>
      <c r="O102" s="1109">
        <v>1E-3</v>
      </c>
      <c r="P102" s="1109"/>
      <c r="Q102" s="1109"/>
      <c r="R102" s="1109"/>
      <c r="S102" s="1109"/>
      <c r="T102" s="1109"/>
      <c r="U102" s="1109"/>
      <c r="V102" s="1109"/>
      <c r="W102" s="1109"/>
      <c r="X102" s="2843">
        <v>1E-3</v>
      </c>
      <c r="Y102" s="2843">
        <v>0</v>
      </c>
      <c r="Z102" s="2108">
        <v>1E-3</v>
      </c>
      <c r="AA102" s="2844"/>
      <c r="AB102" s="2844"/>
      <c r="AC102" s="2108">
        <v>0</v>
      </c>
      <c r="AD102" s="2108"/>
      <c r="AE102" s="2844"/>
      <c r="AF102" s="2844">
        <v>0</v>
      </c>
      <c r="AG102" s="2108">
        <v>0</v>
      </c>
      <c r="AH102" s="3234" t="s">
        <v>9993</v>
      </c>
      <c r="AI102" s="1109"/>
      <c r="AJ102" s="1111">
        <v>0</v>
      </c>
      <c r="AK102" s="1100"/>
      <c r="AL102" s="1100"/>
      <c r="AM102" s="1100"/>
      <c r="AN102" s="1100"/>
      <c r="AO102" s="1100"/>
      <c r="AP102" s="1100"/>
    </row>
    <row r="103" spans="1:42" ht="63">
      <c r="A103" s="1113">
        <v>1231</v>
      </c>
      <c r="B103" s="1105" t="s">
        <v>2956</v>
      </c>
      <c r="C103" s="1106" t="s">
        <v>2957</v>
      </c>
      <c r="D103" s="1105" t="s">
        <v>393</v>
      </c>
      <c r="E103" s="1105" t="s">
        <v>2958</v>
      </c>
      <c r="F103" s="1107" t="s">
        <v>47</v>
      </c>
      <c r="G103" s="1111">
        <v>287.19400000000002</v>
      </c>
      <c r="H103" s="1115">
        <v>249.62799999999999</v>
      </c>
      <c r="I103" s="1110">
        <v>0</v>
      </c>
      <c r="J103" s="1111">
        <v>0</v>
      </c>
      <c r="K103" s="1112">
        <v>249.62799999999999</v>
      </c>
      <c r="L103" s="1112">
        <v>37.566000000000031</v>
      </c>
      <c r="M103" s="1111">
        <v>20</v>
      </c>
      <c r="N103" s="1111">
        <v>0</v>
      </c>
      <c r="O103" s="1109">
        <v>20</v>
      </c>
      <c r="P103" s="1109"/>
      <c r="Q103" s="1109"/>
      <c r="R103" s="1109"/>
      <c r="S103" s="1109"/>
      <c r="T103" s="1109"/>
      <c r="U103" s="1109"/>
      <c r="V103" s="1109"/>
      <c r="W103" s="1109"/>
      <c r="X103" s="2843">
        <v>20</v>
      </c>
      <c r="Y103" s="2843">
        <v>0</v>
      </c>
      <c r="Z103" s="2108">
        <v>20</v>
      </c>
      <c r="AA103" s="2844"/>
      <c r="AB103" s="2844"/>
      <c r="AC103" s="2108">
        <v>0</v>
      </c>
      <c r="AD103" s="2108"/>
      <c r="AE103" s="2844"/>
      <c r="AF103" s="2844">
        <v>0</v>
      </c>
      <c r="AG103" s="2108">
        <v>0</v>
      </c>
      <c r="AH103" s="3234" t="s">
        <v>9993</v>
      </c>
      <c r="AI103" s="1109"/>
      <c r="AJ103" s="1111">
        <v>0</v>
      </c>
      <c r="AK103" s="1100"/>
      <c r="AL103" s="1100"/>
      <c r="AM103" s="1100"/>
      <c r="AN103" s="1100"/>
      <c r="AO103" s="1100"/>
      <c r="AP103" s="1100"/>
    </row>
    <row r="104" spans="1:42" ht="63">
      <c r="A104" s="1113">
        <v>1232</v>
      </c>
      <c r="B104" s="1105" t="s">
        <v>2959</v>
      </c>
      <c r="C104" s="1077" t="s">
        <v>2960</v>
      </c>
      <c r="D104" s="1105" t="s">
        <v>88</v>
      </c>
      <c r="E104" s="1105" t="s">
        <v>857</v>
      </c>
      <c r="F104" s="1107" t="s">
        <v>47</v>
      </c>
      <c r="G104" s="1111">
        <v>359.91899999999998</v>
      </c>
      <c r="H104" s="1115">
        <v>301.27100000000002</v>
      </c>
      <c r="I104" s="1110">
        <v>0</v>
      </c>
      <c r="J104" s="1111">
        <v>0</v>
      </c>
      <c r="K104" s="1112">
        <v>301.27100000000002</v>
      </c>
      <c r="L104" s="1112">
        <v>58.647999999999968</v>
      </c>
      <c r="M104" s="1111">
        <v>58.648000000000003</v>
      </c>
      <c r="N104" s="1111">
        <v>0</v>
      </c>
      <c r="O104" s="1109">
        <v>58.648000000000003</v>
      </c>
      <c r="P104" s="1109"/>
      <c r="Q104" s="1109"/>
      <c r="R104" s="1109"/>
      <c r="S104" s="1109"/>
      <c r="T104" s="1109"/>
      <c r="U104" s="1109"/>
      <c r="V104" s="1109"/>
      <c r="W104" s="1109"/>
      <c r="X104" s="2843">
        <v>58.648000000000003</v>
      </c>
      <c r="Y104" s="2843">
        <v>0</v>
      </c>
      <c r="Z104" s="2108">
        <v>58.648000000000003</v>
      </c>
      <c r="AA104" s="2844"/>
      <c r="AB104" s="2844"/>
      <c r="AC104" s="2108">
        <v>0</v>
      </c>
      <c r="AD104" s="2108"/>
      <c r="AE104" s="2844"/>
      <c r="AF104" s="2844">
        <v>0</v>
      </c>
      <c r="AG104" s="2108">
        <v>0</v>
      </c>
      <c r="AH104" s="3234" t="s">
        <v>9993</v>
      </c>
      <c r="AI104" s="1109"/>
      <c r="AJ104" s="1111">
        <v>0</v>
      </c>
      <c r="AK104" s="1100"/>
      <c r="AL104" s="1100"/>
      <c r="AM104" s="1100"/>
      <c r="AN104" s="1100"/>
      <c r="AO104" s="1100"/>
      <c r="AP104" s="1100"/>
    </row>
    <row r="105" spans="1:42" ht="63">
      <c r="A105" s="1113">
        <v>1233</v>
      </c>
      <c r="B105" s="1105" t="s">
        <v>2961</v>
      </c>
      <c r="C105" s="1077" t="s">
        <v>2962</v>
      </c>
      <c r="D105" s="1105" t="s">
        <v>2963</v>
      </c>
      <c r="E105" s="1105" t="s">
        <v>2964</v>
      </c>
      <c r="F105" s="1107" t="s">
        <v>47</v>
      </c>
      <c r="G105" s="1170">
        <v>1494.441</v>
      </c>
      <c r="H105" s="1115">
        <v>1443.9269999999999</v>
      </c>
      <c r="I105" s="1110">
        <v>25.256</v>
      </c>
      <c r="J105" s="1111">
        <v>0</v>
      </c>
      <c r="K105" s="1112">
        <v>1469.183</v>
      </c>
      <c r="L105" s="1112">
        <v>25.258000000000038</v>
      </c>
      <c r="M105" s="1112">
        <v>25.257999999999999</v>
      </c>
      <c r="N105" s="1111">
        <v>0</v>
      </c>
      <c r="O105" s="1109">
        <v>25.257999999999999</v>
      </c>
      <c r="P105" s="1109"/>
      <c r="Q105" s="1109"/>
      <c r="R105" s="1109"/>
      <c r="S105" s="1109"/>
      <c r="T105" s="1109"/>
      <c r="U105" s="1109"/>
      <c r="V105" s="1109"/>
      <c r="W105" s="1109"/>
      <c r="X105" s="2843">
        <v>25.257999999999999</v>
      </c>
      <c r="Y105" s="2843">
        <v>0</v>
      </c>
      <c r="Z105" s="2108">
        <v>25.257999999999999</v>
      </c>
      <c r="AA105" s="2844">
        <v>25.005355000000002</v>
      </c>
      <c r="AB105" s="2844"/>
      <c r="AC105" s="2108">
        <v>25.005355000000002</v>
      </c>
      <c r="AD105" s="2108">
        <v>0.25214500000000001</v>
      </c>
      <c r="AE105" s="2844"/>
      <c r="AF105" s="2844">
        <v>0</v>
      </c>
      <c r="AG105" s="2108">
        <v>0</v>
      </c>
      <c r="AH105" s="1109"/>
      <c r="AI105" s="1108" t="s">
        <v>10033</v>
      </c>
      <c r="AJ105" s="1111">
        <v>0</v>
      </c>
      <c r="AK105" s="1100"/>
      <c r="AL105" s="1100"/>
      <c r="AM105" s="1100"/>
      <c r="AN105" s="1100"/>
      <c r="AO105" s="1100"/>
      <c r="AP105" s="1100"/>
    </row>
    <row r="106" spans="1:42" ht="99.75" customHeight="1">
      <c r="A106" s="1113">
        <v>1234</v>
      </c>
      <c r="B106" s="1105" t="s">
        <v>2965</v>
      </c>
      <c r="C106" s="1077" t="s">
        <v>2966</v>
      </c>
      <c r="D106" s="1105" t="s">
        <v>2967</v>
      </c>
      <c r="E106" s="1105" t="s">
        <v>2968</v>
      </c>
      <c r="F106" s="1107" t="s">
        <v>47</v>
      </c>
      <c r="G106" s="1112">
        <v>139.92599999999999</v>
      </c>
      <c r="H106" s="1115">
        <v>42.960999999999999</v>
      </c>
      <c r="I106" s="1110">
        <v>31.44</v>
      </c>
      <c r="J106" s="1111">
        <v>0</v>
      </c>
      <c r="K106" s="1112">
        <v>74.400999999999996</v>
      </c>
      <c r="L106" s="1112">
        <v>65.524999999999991</v>
      </c>
      <c r="M106" s="1112">
        <v>65.525000000000006</v>
      </c>
      <c r="N106" s="1111">
        <v>0</v>
      </c>
      <c r="O106" s="1109">
        <v>65.525000000000006</v>
      </c>
      <c r="P106" s="1109"/>
      <c r="Q106" s="1109"/>
      <c r="R106" s="1109"/>
      <c r="S106" s="1109"/>
      <c r="T106" s="1109"/>
      <c r="U106" s="1109"/>
      <c r="V106" s="1109"/>
      <c r="W106" s="1109"/>
      <c r="X106" s="2843">
        <v>65.525000000000006</v>
      </c>
      <c r="Y106" s="2843">
        <v>0</v>
      </c>
      <c r="Z106" s="2108">
        <v>65.525000000000006</v>
      </c>
      <c r="AA106" s="2844">
        <v>64.87</v>
      </c>
      <c r="AB106" s="2844"/>
      <c r="AC106" s="2108">
        <v>64.87</v>
      </c>
      <c r="AD106" s="2108">
        <v>0.65500000000000003</v>
      </c>
      <c r="AE106" s="2844"/>
      <c r="AF106" s="2844">
        <v>0</v>
      </c>
      <c r="AG106" s="2108">
        <v>0</v>
      </c>
      <c r="AH106" s="1108" t="s">
        <v>9944</v>
      </c>
      <c r="AI106" s="1108" t="s">
        <v>9941</v>
      </c>
      <c r="AJ106" s="1111">
        <v>0</v>
      </c>
      <c r="AK106" s="1100"/>
      <c r="AL106" s="1100"/>
      <c r="AM106" s="1100"/>
      <c r="AN106" s="1100"/>
      <c r="AO106" s="1100"/>
      <c r="AP106" s="1100"/>
    </row>
    <row r="107" spans="1:42" ht="47.25">
      <c r="A107" s="1113">
        <v>1235</v>
      </c>
      <c r="B107" s="1105" t="s">
        <v>2969</v>
      </c>
      <c r="C107" s="1077" t="s">
        <v>2970</v>
      </c>
      <c r="D107" s="1105" t="s">
        <v>429</v>
      </c>
      <c r="E107" s="1105" t="s">
        <v>2971</v>
      </c>
      <c r="F107" s="1107" t="s">
        <v>47</v>
      </c>
      <c r="G107" s="1112">
        <v>49.8</v>
      </c>
      <c r="H107" s="1115">
        <v>0</v>
      </c>
      <c r="I107" s="1110">
        <v>1</v>
      </c>
      <c r="J107" s="1111">
        <v>0</v>
      </c>
      <c r="K107" s="1112">
        <v>1</v>
      </c>
      <c r="L107" s="1112">
        <v>48.8</v>
      </c>
      <c r="M107" s="1112">
        <v>0</v>
      </c>
      <c r="N107" s="1111">
        <v>10</v>
      </c>
      <c r="O107" s="1109">
        <v>10</v>
      </c>
      <c r="P107" s="1109"/>
      <c r="Q107" s="1109"/>
      <c r="R107" s="1109"/>
      <c r="S107" s="1109"/>
      <c r="T107" s="1109"/>
      <c r="U107" s="1109"/>
      <c r="V107" s="1109"/>
      <c r="W107" s="1109"/>
      <c r="X107" s="2843">
        <v>0</v>
      </c>
      <c r="Y107" s="2843">
        <v>10</v>
      </c>
      <c r="Z107" s="2108">
        <v>10</v>
      </c>
      <c r="AA107" s="2844"/>
      <c r="AB107" s="2844"/>
      <c r="AC107" s="2108">
        <v>0</v>
      </c>
      <c r="AD107" s="2108"/>
      <c r="AE107" s="2844"/>
      <c r="AF107" s="2844">
        <v>0</v>
      </c>
      <c r="AG107" s="2108">
        <v>0</v>
      </c>
      <c r="AH107" s="3234" t="s">
        <v>9992</v>
      </c>
      <c r="AI107" s="1109"/>
      <c r="AJ107" s="1111">
        <v>0</v>
      </c>
      <c r="AK107" s="1100"/>
      <c r="AL107" s="1100"/>
      <c r="AM107" s="1100"/>
      <c r="AN107" s="1100"/>
      <c r="AO107" s="1100"/>
      <c r="AP107" s="1100"/>
    </row>
    <row r="108" spans="1:42" ht="94.5">
      <c r="A108" s="1113">
        <v>1236</v>
      </c>
      <c r="B108" s="1105" t="s">
        <v>2972</v>
      </c>
      <c r="C108" s="1171" t="s">
        <v>2973</v>
      </c>
      <c r="D108" s="1172" t="s">
        <v>88</v>
      </c>
      <c r="E108" s="1173" t="s">
        <v>2974</v>
      </c>
      <c r="F108" s="1107" t="s">
        <v>47</v>
      </c>
      <c r="G108" s="1174">
        <v>53.131999999999998</v>
      </c>
      <c r="H108" s="1115">
        <v>0.625</v>
      </c>
      <c r="I108" s="1110">
        <v>26.254000000000001</v>
      </c>
      <c r="J108" s="1111">
        <v>0</v>
      </c>
      <c r="K108" s="1112">
        <v>26.879000000000001</v>
      </c>
      <c r="L108" s="1112">
        <v>26.252999999999997</v>
      </c>
      <c r="M108" s="1112">
        <v>26.253</v>
      </c>
      <c r="N108" s="1111">
        <v>0</v>
      </c>
      <c r="O108" s="1109">
        <v>26.253</v>
      </c>
      <c r="P108" s="1109"/>
      <c r="Q108" s="1109"/>
      <c r="R108" s="1109"/>
      <c r="S108" s="1109"/>
      <c r="T108" s="1109"/>
      <c r="U108" s="1109"/>
      <c r="V108" s="1109"/>
      <c r="W108" s="1109"/>
      <c r="X108" s="2843">
        <v>26.253</v>
      </c>
      <c r="Y108" s="2843">
        <v>0</v>
      </c>
      <c r="Z108" s="2108">
        <v>26.253</v>
      </c>
      <c r="AA108" s="2844">
        <v>6.4976174999999996</v>
      </c>
      <c r="AB108" s="2844"/>
      <c r="AC108" s="2108">
        <v>6.4976174999999996</v>
      </c>
      <c r="AD108" s="2108">
        <v>6.5632499999999996E-2</v>
      </c>
      <c r="AE108" s="2844"/>
      <c r="AF108" s="2844">
        <v>0</v>
      </c>
      <c r="AG108" s="2108">
        <v>0</v>
      </c>
      <c r="AH108" s="1109"/>
      <c r="AI108" s="1108" t="s">
        <v>9941</v>
      </c>
      <c r="AJ108" s="1111">
        <v>0</v>
      </c>
      <c r="AK108" s="1100"/>
      <c r="AL108" s="1100"/>
      <c r="AM108" s="1100"/>
      <c r="AN108" s="1100"/>
      <c r="AO108" s="1100"/>
      <c r="AP108" s="1100"/>
    </row>
    <row r="109" spans="1:42" ht="47.25">
      <c r="A109" s="1113">
        <v>1237</v>
      </c>
      <c r="B109" s="1105" t="s">
        <v>2975</v>
      </c>
      <c r="C109" s="1171" t="s">
        <v>2976</v>
      </c>
      <c r="D109" s="1172" t="s">
        <v>88</v>
      </c>
      <c r="E109" s="1173" t="s">
        <v>2974</v>
      </c>
      <c r="F109" s="1107" t="s">
        <v>47</v>
      </c>
      <c r="G109" s="1174">
        <v>32.563000000000002</v>
      </c>
      <c r="H109" s="1115">
        <v>0.375</v>
      </c>
      <c r="I109" s="1110">
        <v>32.188000000000002</v>
      </c>
      <c r="J109" s="1111">
        <v>0</v>
      </c>
      <c r="K109" s="1112">
        <v>32.563000000000002</v>
      </c>
      <c r="L109" s="1112">
        <v>0</v>
      </c>
      <c r="M109" s="1112">
        <v>1E-3</v>
      </c>
      <c r="N109" s="1111">
        <v>0</v>
      </c>
      <c r="O109" s="1109">
        <v>1E-3</v>
      </c>
      <c r="P109" s="1109"/>
      <c r="Q109" s="1109"/>
      <c r="R109" s="1109"/>
      <c r="S109" s="1109"/>
      <c r="T109" s="1109"/>
      <c r="U109" s="1109"/>
      <c r="V109" s="1109"/>
      <c r="W109" s="1109"/>
      <c r="X109" s="2843">
        <v>1E-3</v>
      </c>
      <c r="Y109" s="2843">
        <v>0</v>
      </c>
      <c r="Z109" s="2108">
        <v>1E-3</v>
      </c>
      <c r="AA109" s="2844"/>
      <c r="AB109" s="2844"/>
      <c r="AC109" s="2108">
        <v>0</v>
      </c>
      <c r="AD109" s="2108"/>
      <c r="AE109" s="2844"/>
      <c r="AF109" s="2844">
        <v>0</v>
      </c>
      <c r="AG109" s="2108">
        <v>0</v>
      </c>
      <c r="AH109" s="3234" t="s">
        <v>9994</v>
      </c>
      <c r="AI109" s="1109"/>
      <c r="AJ109" s="1111">
        <v>0</v>
      </c>
      <c r="AK109" s="1100"/>
      <c r="AL109" s="1100"/>
      <c r="AM109" s="1100"/>
      <c r="AN109" s="1100"/>
      <c r="AO109" s="1100"/>
      <c r="AP109" s="1100"/>
    </row>
    <row r="110" spans="1:42" ht="78.75">
      <c r="A110" s="1113">
        <v>1238</v>
      </c>
      <c r="B110" s="1105" t="s">
        <v>2977</v>
      </c>
      <c r="C110" s="1171" t="s">
        <v>2978</v>
      </c>
      <c r="D110" s="1172" t="s">
        <v>187</v>
      </c>
      <c r="E110" s="1173" t="s">
        <v>2979</v>
      </c>
      <c r="F110" s="1107" t="s">
        <v>47</v>
      </c>
      <c r="G110" s="1174">
        <v>76.983000000000004</v>
      </c>
      <c r="H110" s="1115">
        <v>0</v>
      </c>
      <c r="I110" s="1110">
        <v>76.108000000000004</v>
      </c>
      <c r="J110" s="1111">
        <v>0</v>
      </c>
      <c r="K110" s="1112">
        <v>76.108000000000004</v>
      </c>
      <c r="L110" s="1112">
        <v>0.875</v>
      </c>
      <c r="M110" s="1112">
        <v>0.875</v>
      </c>
      <c r="N110" s="1111">
        <v>0</v>
      </c>
      <c r="O110" s="1109">
        <v>0.875</v>
      </c>
      <c r="P110" s="1109"/>
      <c r="Q110" s="1109"/>
      <c r="R110" s="1109"/>
      <c r="S110" s="1109"/>
      <c r="T110" s="1109"/>
      <c r="U110" s="1109"/>
      <c r="V110" s="1109"/>
      <c r="W110" s="1109"/>
      <c r="X110" s="2843">
        <v>0.875</v>
      </c>
      <c r="Y110" s="2843">
        <v>0</v>
      </c>
      <c r="Z110" s="2108">
        <v>0.875</v>
      </c>
      <c r="AA110" s="2844">
        <v>0.86656250000000001</v>
      </c>
      <c r="AB110" s="2844"/>
      <c r="AC110" s="2108">
        <v>0.86656250000000001</v>
      </c>
      <c r="AD110" s="2108">
        <v>9.1875000000000012E-3</v>
      </c>
      <c r="AE110" s="2844"/>
      <c r="AF110" s="2844">
        <v>0</v>
      </c>
      <c r="AG110" s="2108">
        <v>0</v>
      </c>
      <c r="AH110" s="1109"/>
      <c r="AI110" s="1108" t="s">
        <v>10033</v>
      </c>
      <c r="AJ110" s="1111">
        <v>0</v>
      </c>
      <c r="AK110" s="1100"/>
      <c r="AL110" s="1100"/>
      <c r="AM110" s="1100"/>
      <c r="AN110" s="1100"/>
      <c r="AO110" s="1100"/>
      <c r="AP110" s="1100"/>
    </row>
    <row r="111" spans="1:42" ht="53.25" customHeight="1">
      <c r="A111" s="1113">
        <v>1239</v>
      </c>
      <c r="B111" s="1105" t="s">
        <v>2980</v>
      </c>
      <c r="C111" s="1171" t="s">
        <v>2981</v>
      </c>
      <c r="D111" s="1172" t="s">
        <v>564</v>
      </c>
      <c r="E111" s="1173" t="s">
        <v>2979</v>
      </c>
      <c r="F111" s="1107" t="s">
        <v>30</v>
      </c>
      <c r="G111" s="1174">
        <v>65.924999999999997</v>
      </c>
      <c r="H111" s="1115">
        <v>0</v>
      </c>
      <c r="I111" s="1110">
        <v>32.588000000000001</v>
      </c>
      <c r="J111" s="1111">
        <v>0</v>
      </c>
      <c r="K111" s="1112">
        <v>32.588000000000001</v>
      </c>
      <c r="L111" s="1112">
        <v>33.336999999999996</v>
      </c>
      <c r="M111" s="1112">
        <v>33.337000000000003</v>
      </c>
      <c r="N111" s="1111">
        <v>0</v>
      </c>
      <c r="O111" s="1109">
        <v>33.337000000000003</v>
      </c>
      <c r="P111" s="1109"/>
      <c r="Q111" s="1109"/>
      <c r="R111" s="1109"/>
      <c r="S111" s="1109"/>
      <c r="T111" s="1109"/>
      <c r="U111" s="1109"/>
      <c r="V111" s="1109"/>
      <c r="W111" s="1109"/>
      <c r="X111" s="2843">
        <v>33.337000000000003</v>
      </c>
      <c r="Y111" s="2843">
        <v>0</v>
      </c>
      <c r="Z111" s="2108">
        <v>33.337000000000003</v>
      </c>
      <c r="AA111" s="2844">
        <v>33.003907499999997</v>
      </c>
      <c r="AB111" s="2844"/>
      <c r="AC111" s="2108">
        <v>33.003907499999997</v>
      </c>
      <c r="AD111" s="2108">
        <v>0.33334249999999999</v>
      </c>
      <c r="AE111" s="2844"/>
      <c r="AF111" s="2844">
        <v>0</v>
      </c>
      <c r="AG111" s="2108">
        <v>0</v>
      </c>
      <c r="AH111" s="1109"/>
      <c r="AI111" s="1108" t="s">
        <v>10033</v>
      </c>
      <c r="AJ111" s="1111">
        <v>0</v>
      </c>
      <c r="AK111" s="1100"/>
      <c r="AL111" s="1100"/>
      <c r="AM111" s="1100"/>
      <c r="AN111" s="1100"/>
      <c r="AO111" s="1100"/>
      <c r="AP111" s="1100"/>
    </row>
    <row r="112" spans="1:42" ht="94.5">
      <c r="A112" s="1113">
        <v>1240</v>
      </c>
      <c r="B112" s="1105" t="s">
        <v>2982</v>
      </c>
      <c r="C112" s="1175" t="s">
        <v>2983</v>
      </c>
      <c r="D112" s="1176" t="s">
        <v>45</v>
      </c>
      <c r="E112" s="1173" t="s">
        <v>2984</v>
      </c>
      <c r="F112" s="1107" t="s">
        <v>30</v>
      </c>
      <c r="G112" s="1177">
        <v>10.909000000000001</v>
      </c>
      <c r="H112" s="1115">
        <v>0.375</v>
      </c>
      <c r="I112" s="1110">
        <v>10.534000000000001</v>
      </c>
      <c r="J112" s="1111">
        <v>0</v>
      </c>
      <c r="K112" s="1112">
        <v>10.909000000000001</v>
      </c>
      <c r="L112" s="1112">
        <v>0</v>
      </c>
      <c r="M112" s="1112">
        <v>1E-3</v>
      </c>
      <c r="N112" s="1111">
        <v>0</v>
      </c>
      <c r="O112" s="1109">
        <v>1E-3</v>
      </c>
      <c r="P112" s="1109"/>
      <c r="Q112" s="1109"/>
      <c r="R112" s="1109"/>
      <c r="S112" s="1109"/>
      <c r="T112" s="1109"/>
      <c r="U112" s="1109"/>
      <c r="V112" s="1109"/>
      <c r="W112" s="1109"/>
      <c r="X112" s="2843">
        <v>1E-3</v>
      </c>
      <c r="Y112" s="2843">
        <v>0</v>
      </c>
      <c r="Z112" s="2108">
        <v>1E-3</v>
      </c>
      <c r="AA112" s="2844"/>
      <c r="AB112" s="2844"/>
      <c r="AC112" s="2108">
        <v>0</v>
      </c>
      <c r="AD112" s="2108"/>
      <c r="AE112" s="2844"/>
      <c r="AF112" s="2844">
        <v>0</v>
      </c>
      <c r="AG112" s="2108">
        <v>0</v>
      </c>
      <c r="AH112" s="3234" t="s">
        <v>9994</v>
      </c>
      <c r="AI112" s="1109"/>
      <c r="AJ112" s="1111">
        <v>0</v>
      </c>
      <c r="AK112" s="1100"/>
      <c r="AL112" s="1100"/>
      <c r="AM112" s="1100"/>
      <c r="AN112" s="1100"/>
      <c r="AO112" s="1100"/>
      <c r="AP112" s="1100"/>
    </row>
    <row r="113" spans="1:42" ht="63">
      <c r="A113" s="1113">
        <v>1241</v>
      </c>
      <c r="B113" s="1105" t="s">
        <v>2985</v>
      </c>
      <c r="C113" s="1171" t="s">
        <v>2986</v>
      </c>
      <c r="D113" s="1172" t="s">
        <v>28</v>
      </c>
      <c r="E113" s="1173" t="s">
        <v>1301</v>
      </c>
      <c r="F113" s="1107" t="s">
        <v>30</v>
      </c>
      <c r="G113" s="1174">
        <v>62.142000000000003</v>
      </c>
      <c r="H113" s="1115">
        <v>0</v>
      </c>
      <c r="I113" s="1110">
        <v>15</v>
      </c>
      <c r="J113" s="1111">
        <v>0</v>
      </c>
      <c r="K113" s="1112">
        <v>15</v>
      </c>
      <c r="L113" s="1112">
        <v>47.142000000000003</v>
      </c>
      <c r="M113" s="1112">
        <v>47.142000000000003</v>
      </c>
      <c r="N113" s="1111">
        <v>0</v>
      </c>
      <c r="O113" s="1109">
        <v>47.142000000000003</v>
      </c>
      <c r="P113" s="1109"/>
      <c r="Q113" s="1109"/>
      <c r="R113" s="1109"/>
      <c r="S113" s="1109"/>
      <c r="T113" s="1109"/>
      <c r="U113" s="1109"/>
      <c r="V113" s="1109"/>
      <c r="W113" s="1109"/>
      <c r="X113" s="2843">
        <v>47.142000000000003</v>
      </c>
      <c r="Y113" s="2843">
        <v>0</v>
      </c>
      <c r="Z113" s="2108">
        <v>47.142000000000003</v>
      </c>
      <c r="AA113" s="2844">
        <v>46.670999999999999</v>
      </c>
      <c r="AB113" s="2844"/>
      <c r="AC113" s="2108">
        <v>46.670999999999999</v>
      </c>
      <c r="AD113" s="2108">
        <v>0.47099999999999997</v>
      </c>
      <c r="AE113" s="2844"/>
      <c r="AF113" s="2844">
        <v>0</v>
      </c>
      <c r="AG113" s="2108">
        <v>0</v>
      </c>
      <c r="AH113" s="1109"/>
      <c r="AI113" s="1108" t="s">
        <v>9941</v>
      </c>
      <c r="AJ113" s="1111">
        <v>0</v>
      </c>
      <c r="AK113" s="1100"/>
      <c r="AL113" s="1100"/>
      <c r="AM113" s="1100"/>
      <c r="AN113" s="1100"/>
      <c r="AO113" s="1100"/>
      <c r="AP113" s="1100"/>
    </row>
    <row r="114" spans="1:42" ht="67.5" customHeight="1">
      <c r="A114" s="1113">
        <v>1242</v>
      </c>
      <c r="B114" s="1129" t="s">
        <v>2987</v>
      </c>
      <c r="C114" s="1106" t="s">
        <v>2988</v>
      </c>
      <c r="D114" s="1123" t="s">
        <v>88</v>
      </c>
      <c r="E114" s="1105" t="s">
        <v>2225</v>
      </c>
      <c r="F114" s="1107" t="s">
        <v>30</v>
      </c>
      <c r="G114" s="1118">
        <v>98.108999999999995</v>
      </c>
      <c r="H114" s="1119">
        <v>0</v>
      </c>
      <c r="I114" s="1119">
        <v>0</v>
      </c>
      <c r="J114" s="1111">
        <v>0</v>
      </c>
      <c r="K114" s="1112">
        <v>0</v>
      </c>
      <c r="L114" s="1111">
        <v>98.108999999999995</v>
      </c>
      <c r="M114" s="1122">
        <v>91.108999999999995</v>
      </c>
      <c r="N114" s="1111">
        <v>7</v>
      </c>
      <c r="O114" s="1122">
        <v>98.108999999999995</v>
      </c>
      <c r="P114" s="1122"/>
      <c r="Q114" s="1122"/>
      <c r="R114" s="1122"/>
      <c r="S114" s="1122"/>
      <c r="T114" s="1122"/>
      <c r="U114" s="1122"/>
      <c r="V114" s="1122"/>
      <c r="W114" s="1122"/>
      <c r="X114" s="2843">
        <v>91.108999999999995</v>
      </c>
      <c r="Y114" s="2843">
        <v>7</v>
      </c>
      <c r="Z114" s="2108">
        <v>98.108999999999995</v>
      </c>
      <c r="AA114" s="2844">
        <v>90.197999999999993</v>
      </c>
      <c r="AB114" s="2844"/>
      <c r="AC114" s="2108">
        <v>90.197999999999993</v>
      </c>
      <c r="AD114" s="2108">
        <v>0.91100000000000003</v>
      </c>
      <c r="AE114" s="2844"/>
      <c r="AF114" s="2844">
        <v>25.650475</v>
      </c>
      <c r="AG114" s="2108">
        <v>25.650475</v>
      </c>
      <c r="AH114" s="1122"/>
      <c r="AI114" s="1108" t="s">
        <v>9941</v>
      </c>
      <c r="AJ114" s="1111">
        <v>0</v>
      </c>
      <c r="AK114" s="1100"/>
      <c r="AL114" s="1100"/>
      <c r="AM114" s="1100"/>
      <c r="AN114" s="1100"/>
      <c r="AO114" s="1100"/>
      <c r="AP114" s="1100"/>
    </row>
    <row r="115" spans="1:42">
      <c r="A115" s="1113" t="s">
        <v>188</v>
      </c>
      <c r="B115" s="1124"/>
      <c r="C115" s="1096" t="s">
        <v>2989</v>
      </c>
      <c r="D115" s="1125"/>
      <c r="E115" s="1125"/>
      <c r="F115" s="1126"/>
      <c r="G115" s="1100"/>
      <c r="H115" s="1100"/>
      <c r="I115" s="1100"/>
      <c r="J115" s="1100"/>
      <c r="K115" s="1100"/>
      <c r="L115" s="1100"/>
      <c r="M115" s="1100"/>
      <c r="N115" s="1100"/>
      <c r="O115" s="1178"/>
      <c r="P115" s="1178"/>
      <c r="Q115" s="1178"/>
      <c r="R115" s="1178"/>
      <c r="S115" s="1178"/>
      <c r="T115" s="1178"/>
      <c r="U115" s="1178"/>
      <c r="V115" s="1178"/>
      <c r="W115" s="1178"/>
      <c r="X115" s="1178"/>
      <c r="Y115" s="1178"/>
      <c r="Z115" s="1178"/>
      <c r="AA115" s="1178"/>
      <c r="AB115" s="1178"/>
      <c r="AC115" s="1178"/>
      <c r="AD115" s="1178"/>
      <c r="AE115" s="1178"/>
      <c r="AF115" s="1178"/>
      <c r="AG115" s="1178"/>
      <c r="AH115" s="1178"/>
      <c r="AI115" s="1178"/>
      <c r="AJ115" s="1100"/>
      <c r="AK115" s="1100"/>
      <c r="AL115" s="1100"/>
      <c r="AM115" s="1100"/>
      <c r="AN115" s="1100"/>
      <c r="AO115" s="1100"/>
      <c r="AP115" s="1100"/>
    </row>
    <row r="116" spans="1:42" ht="330.75">
      <c r="A116" s="1113">
        <v>1243</v>
      </c>
      <c r="B116" s="1129" t="s">
        <v>2990</v>
      </c>
      <c r="C116" s="1171" t="s">
        <v>2991</v>
      </c>
      <c r="D116" s="1172" t="s">
        <v>51</v>
      </c>
      <c r="E116" s="1173" t="s">
        <v>2992</v>
      </c>
      <c r="F116" s="1107" t="s">
        <v>30</v>
      </c>
      <c r="G116" s="1174">
        <v>1048.268</v>
      </c>
      <c r="H116" s="1115">
        <v>755</v>
      </c>
      <c r="I116" s="1110">
        <v>0</v>
      </c>
      <c r="J116" s="1111">
        <v>0</v>
      </c>
      <c r="K116" s="1112">
        <v>755</v>
      </c>
      <c r="L116" s="1112">
        <v>293.26800000000003</v>
      </c>
      <c r="M116" s="1112">
        <v>139.32599999999999</v>
      </c>
      <c r="N116" s="1111">
        <v>0</v>
      </c>
      <c r="O116" s="1109">
        <v>139.32599999999999</v>
      </c>
      <c r="P116" s="1109"/>
      <c r="Q116" s="1109"/>
      <c r="R116" s="1109"/>
      <c r="S116" s="1109"/>
      <c r="T116" s="1109"/>
      <c r="U116" s="1109"/>
      <c r="V116" s="1109"/>
      <c r="W116" s="1109"/>
      <c r="X116" s="2843">
        <v>139.32599999999999</v>
      </c>
      <c r="Y116" s="2843">
        <v>0</v>
      </c>
      <c r="Z116" s="2108">
        <v>139.32599999999999</v>
      </c>
      <c r="AA116" s="2844">
        <v>34.482999999999997</v>
      </c>
      <c r="AB116" s="2844"/>
      <c r="AC116" s="2108">
        <v>34.482999999999997</v>
      </c>
      <c r="AD116" s="2108">
        <v>0.34799999999999998</v>
      </c>
      <c r="AE116" s="2844"/>
      <c r="AF116" s="2844">
        <v>0</v>
      </c>
      <c r="AG116" s="2108">
        <v>0</v>
      </c>
      <c r="AH116" s="3234" t="s">
        <v>9991</v>
      </c>
      <c r="AI116" s="1108" t="s">
        <v>10074</v>
      </c>
      <c r="AJ116" s="1111">
        <v>0</v>
      </c>
      <c r="AK116" s="1100"/>
      <c r="AL116" s="1100"/>
      <c r="AM116" s="1100"/>
      <c r="AN116" s="1100"/>
      <c r="AO116" s="1100"/>
      <c r="AP116" s="1100"/>
    </row>
    <row r="117" spans="1:42">
      <c r="A117" s="1113"/>
      <c r="B117" s="1129"/>
      <c r="C117" s="1171"/>
      <c r="D117" s="1172"/>
      <c r="E117" s="1173"/>
      <c r="F117" s="1107"/>
      <c r="G117" s="1174"/>
      <c r="H117" s="1115"/>
      <c r="I117" s="1110"/>
      <c r="J117" s="1111"/>
      <c r="K117" s="1112"/>
      <c r="L117" s="1112"/>
      <c r="M117" s="1112"/>
      <c r="N117" s="1111"/>
      <c r="O117" s="1109"/>
      <c r="P117" s="1109"/>
      <c r="Q117" s="1109"/>
      <c r="R117" s="1109"/>
      <c r="S117" s="1109"/>
      <c r="T117" s="1109"/>
      <c r="U117" s="1109"/>
      <c r="V117" s="1109"/>
      <c r="W117" s="1109"/>
      <c r="X117" s="1109"/>
      <c r="Y117" s="1109"/>
      <c r="Z117" s="1109"/>
      <c r="AA117" s="1109"/>
      <c r="AB117" s="1109"/>
      <c r="AC117" s="1109"/>
      <c r="AD117" s="1109"/>
      <c r="AE117" s="1109"/>
      <c r="AF117" s="1109"/>
      <c r="AG117" s="1109"/>
      <c r="AH117" s="1109"/>
      <c r="AI117" s="1109"/>
      <c r="AJ117" s="1111"/>
      <c r="AK117" s="1100"/>
      <c r="AL117" s="1100"/>
      <c r="AM117" s="1100"/>
      <c r="AN117" s="1100"/>
      <c r="AO117" s="1100"/>
      <c r="AP117" s="1100"/>
    </row>
    <row r="118" spans="1:42" ht="16.5" thickBot="1">
      <c r="A118" s="1113" t="s">
        <v>188</v>
      </c>
      <c r="B118" s="1102"/>
      <c r="C118" s="1179" t="s">
        <v>2993</v>
      </c>
      <c r="D118" s="1180"/>
      <c r="E118" s="1180"/>
      <c r="F118" s="1180"/>
      <c r="G118" s="1181">
        <v>3969.2470000000003</v>
      </c>
      <c r="H118" s="1181">
        <v>2984.8799999999997</v>
      </c>
      <c r="I118" s="1181">
        <v>250.369</v>
      </c>
      <c r="J118" s="1181">
        <v>0</v>
      </c>
      <c r="K118" s="1181">
        <v>3235.2490000000003</v>
      </c>
      <c r="L118" s="1181">
        <v>733.99800000000005</v>
      </c>
      <c r="M118" s="1181">
        <v>507.476</v>
      </c>
      <c r="N118" s="1181">
        <v>17</v>
      </c>
      <c r="O118" s="1181">
        <v>524.476</v>
      </c>
      <c r="P118" s="1181">
        <v>0</v>
      </c>
      <c r="Q118" s="1181">
        <v>0</v>
      </c>
      <c r="R118" s="1181">
        <v>0</v>
      </c>
      <c r="S118" s="1181">
        <v>0</v>
      </c>
      <c r="T118" s="1181">
        <v>0</v>
      </c>
      <c r="U118" s="1181">
        <v>0</v>
      </c>
      <c r="V118" s="1181">
        <v>0</v>
      </c>
      <c r="W118" s="1181">
        <v>0</v>
      </c>
      <c r="X118" s="1181">
        <v>507.476</v>
      </c>
      <c r="Y118" s="1181">
        <v>17</v>
      </c>
      <c r="Z118" s="1181">
        <v>524.476</v>
      </c>
      <c r="AA118" s="1181">
        <v>301.59544249999999</v>
      </c>
      <c r="AB118" s="1181">
        <v>0</v>
      </c>
      <c r="AC118" s="1181">
        <v>301.59544249999999</v>
      </c>
      <c r="AD118" s="1181">
        <v>3.0453074999999998</v>
      </c>
      <c r="AE118" s="1181">
        <v>0</v>
      </c>
      <c r="AF118" s="1181">
        <v>25.650475</v>
      </c>
      <c r="AG118" s="1181">
        <v>25.650475</v>
      </c>
      <c r="AH118" s="1181"/>
      <c r="AI118" s="1181"/>
      <c r="AJ118" s="1181">
        <v>0</v>
      </c>
      <c r="AK118" s="1100"/>
      <c r="AL118" s="1100"/>
      <c r="AM118" s="1100"/>
      <c r="AN118" s="1100"/>
      <c r="AO118" s="1100"/>
      <c r="AP118" s="1100"/>
    </row>
    <row r="119" spans="1:42">
      <c r="A119" s="1113" t="s">
        <v>188</v>
      </c>
      <c r="B119" s="1102"/>
      <c r="C119" s="1078"/>
      <c r="D119" s="1105"/>
      <c r="E119" s="1105"/>
      <c r="F119" s="1105"/>
      <c r="G119" s="1111"/>
      <c r="H119" s="1111"/>
      <c r="I119" s="1111"/>
      <c r="J119" s="1111"/>
      <c r="K119" s="1111"/>
      <c r="L119" s="1111"/>
      <c r="M119" s="1111"/>
      <c r="N119" s="1111"/>
      <c r="O119" s="1111"/>
      <c r="P119" s="1111"/>
      <c r="Q119" s="1111"/>
      <c r="R119" s="1111"/>
      <c r="S119" s="1111"/>
      <c r="T119" s="1111"/>
      <c r="U119" s="1111"/>
      <c r="V119" s="1111"/>
      <c r="W119" s="1111"/>
      <c r="X119" s="1111"/>
      <c r="Y119" s="1111"/>
      <c r="Z119" s="1111"/>
      <c r="AA119" s="1111"/>
      <c r="AB119" s="1111"/>
      <c r="AC119" s="1111"/>
      <c r="AD119" s="1111"/>
      <c r="AE119" s="1111"/>
      <c r="AF119" s="1111"/>
      <c r="AG119" s="1111"/>
      <c r="AH119" s="1111"/>
      <c r="AI119" s="1111"/>
      <c r="AJ119" s="1111"/>
      <c r="AK119" s="1100"/>
      <c r="AL119" s="1100"/>
      <c r="AM119" s="1100"/>
      <c r="AN119" s="1100"/>
      <c r="AO119" s="1100"/>
      <c r="AP119" s="1100"/>
    </row>
    <row r="120" spans="1:42">
      <c r="A120" s="1113" t="s">
        <v>188</v>
      </c>
      <c r="B120" s="1102"/>
      <c r="C120" s="1096" t="s">
        <v>2173</v>
      </c>
      <c r="D120" s="1105"/>
      <c r="E120" s="1105"/>
      <c r="F120" s="1105"/>
      <c r="G120" s="1111"/>
      <c r="H120" s="1111"/>
      <c r="I120" s="1111"/>
      <c r="J120" s="1111"/>
      <c r="K120" s="1112"/>
      <c r="L120" s="1112"/>
      <c r="M120" s="1111"/>
      <c r="N120" s="1111"/>
      <c r="O120" s="1111"/>
      <c r="P120" s="1111"/>
      <c r="Q120" s="1111"/>
      <c r="R120" s="1111"/>
      <c r="S120" s="1111"/>
      <c r="T120" s="1111"/>
      <c r="U120" s="1111"/>
      <c r="V120" s="1111"/>
      <c r="W120" s="1111"/>
      <c r="X120" s="1111"/>
      <c r="Y120" s="1111"/>
      <c r="Z120" s="1111"/>
      <c r="AA120" s="1111"/>
      <c r="AB120" s="1111"/>
      <c r="AC120" s="1111"/>
      <c r="AD120" s="1111"/>
      <c r="AE120" s="1111"/>
      <c r="AF120" s="1111"/>
      <c r="AG120" s="1111"/>
      <c r="AH120" s="1111"/>
      <c r="AI120" s="1111"/>
      <c r="AJ120" s="1111"/>
      <c r="AK120" s="1100"/>
      <c r="AL120" s="1100"/>
      <c r="AM120" s="1100"/>
      <c r="AN120" s="1100"/>
      <c r="AO120" s="1100"/>
      <c r="AP120" s="1100"/>
    </row>
    <row r="121" spans="1:42">
      <c r="A121" s="1113" t="s">
        <v>188</v>
      </c>
      <c r="B121" s="1102"/>
      <c r="C121" s="1096" t="s">
        <v>39</v>
      </c>
      <c r="D121" s="1105"/>
      <c r="E121" s="1105"/>
      <c r="F121" s="1105"/>
      <c r="G121" s="1111"/>
      <c r="H121" s="1111"/>
      <c r="I121" s="1111"/>
      <c r="J121" s="1111"/>
      <c r="K121" s="1112"/>
      <c r="L121" s="1112"/>
      <c r="M121" s="1111"/>
      <c r="N121" s="1111"/>
      <c r="O121" s="1111"/>
      <c r="P121" s="1111"/>
      <c r="Q121" s="1111"/>
      <c r="R121" s="1111"/>
      <c r="S121" s="1111"/>
      <c r="T121" s="1111"/>
      <c r="U121" s="1111"/>
      <c r="V121" s="1111"/>
      <c r="W121" s="1111"/>
      <c r="X121" s="1111"/>
      <c r="Y121" s="1111"/>
      <c r="Z121" s="1111"/>
      <c r="AA121" s="1111"/>
      <c r="AB121" s="1111"/>
      <c r="AC121" s="1111"/>
      <c r="AD121" s="1111"/>
      <c r="AE121" s="1111"/>
      <c r="AF121" s="1111"/>
      <c r="AG121" s="1111"/>
      <c r="AH121" s="1111"/>
      <c r="AI121" s="1111"/>
      <c r="AJ121" s="1111"/>
      <c r="AK121" s="1100"/>
      <c r="AL121" s="1100"/>
      <c r="AM121" s="1100"/>
      <c r="AN121" s="1100"/>
      <c r="AO121" s="1100"/>
      <c r="AP121" s="1100"/>
    </row>
    <row r="122" spans="1:42" s="1183" customFormat="1">
      <c r="A122" s="1113" t="s">
        <v>188</v>
      </c>
      <c r="B122" s="1102"/>
      <c r="C122" s="1106"/>
      <c r="D122" s="1105"/>
      <c r="E122" s="1105"/>
      <c r="F122" s="1105"/>
      <c r="G122" s="1111"/>
      <c r="H122" s="1111"/>
      <c r="I122" s="1111"/>
      <c r="J122" s="1111"/>
      <c r="K122" s="1112"/>
      <c r="L122" s="1112"/>
      <c r="M122" s="1111"/>
      <c r="N122" s="1111"/>
      <c r="O122" s="1111"/>
      <c r="P122" s="1111"/>
      <c r="Q122" s="1111"/>
      <c r="R122" s="1111"/>
      <c r="S122" s="1111"/>
      <c r="T122" s="1111"/>
      <c r="U122" s="1111"/>
      <c r="V122" s="1111"/>
      <c r="W122" s="1111"/>
      <c r="X122" s="1111"/>
      <c r="Y122" s="1111"/>
      <c r="Z122" s="1111"/>
      <c r="AA122" s="1111"/>
      <c r="AB122" s="1111"/>
      <c r="AC122" s="1111"/>
      <c r="AD122" s="1111"/>
      <c r="AE122" s="1111"/>
      <c r="AF122" s="1111"/>
      <c r="AG122" s="1111"/>
      <c r="AH122" s="1111"/>
      <c r="AI122" s="1111"/>
      <c r="AJ122" s="1111"/>
      <c r="AK122" s="1182"/>
      <c r="AL122" s="1182"/>
      <c r="AM122" s="1182"/>
      <c r="AN122" s="1182"/>
      <c r="AO122" s="1182"/>
      <c r="AP122" s="1182"/>
    </row>
    <row r="123" spans="1:42" s="1183" customFormat="1" ht="31.5">
      <c r="A123" s="1113">
        <v>1244</v>
      </c>
      <c r="B123" s="1129" t="s">
        <v>2994</v>
      </c>
      <c r="C123" s="1106" t="s">
        <v>2995</v>
      </c>
      <c r="D123" s="1105" t="s">
        <v>88</v>
      </c>
      <c r="E123" s="1105" t="s">
        <v>42</v>
      </c>
      <c r="F123" s="1107" t="s">
        <v>47</v>
      </c>
      <c r="G123" s="1081">
        <v>113.148</v>
      </c>
      <c r="H123" s="1081">
        <v>0</v>
      </c>
      <c r="I123" s="1081">
        <v>0</v>
      </c>
      <c r="J123" s="1081">
        <v>0</v>
      </c>
      <c r="K123" s="1081">
        <v>0</v>
      </c>
      <c r="L123" s="1081">
        <v>113.148</v>
      </c>
      <c r="M123" s="1081">
        <v>28.286999999999999</v>
      </c>
      <c r="N123" s="1081">
        <v>0</v>
      </c>
      <c r="O123" s="1081">
        <v>28.286999999999999</v>
      </c>
      <c r="P123" s="1081"/>
      <c r="Q123" s="1081"/>
      <c r="R123" s="1081"/>
      <c r="S123" s="1081"/>
      <c r="T123" s="1081"/>
      <c r="U123" s="1081"/>
      <c r="V123" s="1081"/>
      <c r="W123" s="1081"/>
      <c r="X123" s="2843">
        <v>28.286999999999999</v>
      </c>
      <c r="Y123" s="2843">
        <v>0</v>
      </c>
      <c r="Z123" s="2108">
        <v>28.286999999999999</v>
      </c>
      <c r="AA123" s="2844"/>
      <c r="AB123" s="2844"/>
      <c r="AC123" s="2108">
        <v>0</v>
      </c>
      <c r="AD123" s="2108"/>
      <c r="AE123" s="2844"/>
      <c r="AF123" s="2844">
        <v>0</v>
      </c>
      <c r="AG123" s="2108">
        <v>0</v>
      </c>
      <c r="AH123" s="1081"/>
      <c r="AI123" s="1081"/>
      <c r="AJ123" s="1081">
        <v>0</v>
      </c>
      <c r="AK123" s="1182"/>
      <c r="AL123" s="1182"/>
      <c r="AM123" s="1182"/>
      <c r="AN123" s="1182"/>
      <c r="AO123" s="1182"/>
      <c r="AP123" s="1182"/>
    </row>
    <row r="124" spans="1:42" s="1183" customFormat="1" ht="31.5">
      <c r="A124" s="1113">
        <v>1245</v>
      </c>
      <c r="B124" s="1129" t="s">
        <v>2996</v>
      </c>
      <c r="C124" s="1106" t="s">
        <v>2997</v>
      </c>
      <c r="D124" s="1105" t="s">
        <v>28</v>
      </c>
      <c r="E124" s="1105" t="s">
        <v>42</v>
      </c>
      <c r="F124" s="1107" t="s">
        <v>47</v>
      </c>
      <c r="G124" s="1081">
        <v>95.938999999999993</v>
      </c>
      <c r="H124" s="1081">
        <v>0</v>
      </c>
      <c r="I124" s="1081">
        <v>0</v>
      </c>
      <c r="J124" s="1081">
        <v>0</v>
      </c>
      <c r="K124" s="1081">
        <v>0</v>
      </c>
      <c r="L124" s="1081">
        <v>95.938999999999993</v>
      </c>
      <c r="M124" s="1081">
        <v>23.984999999999999</v>
      </c>
      <c r="N124" s="1081">
        <v>0</v>
      </c>
      <c r="O124" s="1081">
        <v>23.984999999999999</v>
      </c>
      <c r="P124" s="1081"/>
      <c r="Q124" s="1081"/>
      <c r="R124" s="1081"/>
      <c r="S124" s="1081"/>
      <c r="T124" s="1081"/>
      <c r="U124" s="1081"/>
      <c r="V124" s="1081"/>
      <c r="W124" s="1081"/>
      <c r="X124" s="2843">
        <v>23.984999999999999</v>
      </c>
      <c r="Y124" s="2843">
        <v>0</v>
      </c>
      <c r="Z124" s="2108">
        <v>23.984999999999999</v>
      </c>
      <c r="AA124" s="2844"/>
      <c r="AB124" s="2844"/>
      <c r="AC124" s="2108">
        <v>0</v>
      </c>
      <c r="AD124" s="2108"/>
      <c r="AE124" s="2844"/>
      <c r="AF124" s="2844">
        <v>0</v>
      </c>
      <c r="AG124" s="2108">
        <v>0</v>
      </c>
      <c r="AH124" s="1081"/>
      <c r="AI124" s="1081"/>
      <c r="AJ124" s="1081">
        <v>0</v>
      </c>
      <c r="AK124" s="1182"/>
      <c r="AL124" s="1182"/>
      <c r="AM124" s="1182"/>
      <c r="AN124" s="1182"/>
      <c r="AO124" s="1182"/>
      <c r="AP124" s="1182"/>
    </row>
    <row r="125" spans="1:42" s="1183" customFormat="1" ht="31.5">
      <c r="A125" s="1113">
        <v>1246</v>
      </c>
      <c r="B125" s="1129" t="s">
        <v>2998</v>
      </c>
      <c r="C125" s="1106" t="s">
        <v>2999</v>
      </c>
      <c r="D125" s="1105" t="s">
        <v>384</v>
      </c>
      <c r="E125" s="1105" t="s">
        <v>42</v>
      </c>
      <c r="F125" s="1107" t="s">
        <v>47</v>
      </c>
      <c r="G125" s="1081">
        <v>83.453000000000003</v>
      </c>
      <c r="H125" s="1081">
        <v>0</v>
      </c>
      <c r="I125" s="1081">
        <v>0</v>
      </c>
      <c r="J125" s="1081">
        <v>0</v>
      </c>
      <c r="K125" s="1081">
        <v>0</v>
      </c>
      <c r="L125" s="1081">
        <v>83.453000000000003</v>
      </c>
      <c r="M125" s="1081">
        <v>20.452999999999999</v>
      </c>
      <c r="N125" s="1081">
        <v>0</v>
      </c>
      <c r="O125" s="1081">
        <v>20.452999999999999</v>
      </c>
      <c r="P125" s="1081"/>
      <c r="Q125" s="1081"/>
      <c r="R125" s="1081"/>
      <c r="S125" s="1081"/>
      <c r="T125" s="1081"/>
      <c r="U125" s="1081"/>
      <c r="V125" s="1081"/>
      <c r="W125" s="1081"/>
      <c r="X125" s="2843">
        <v>20.452999999999999</v>
      </c>
      <c r="Y125" s="2843">
        <v>0</v>
      </c>
      <c r="Z125" s="2108">
        <v>20.452999999999999</v>
      </c>
      <c r="AA125" s="2844"/>
      <c r="AB125" s="2844"/>
      <c r="AC125" s="2108">
        <v>0</v>
      </c>
      <c r="AD125" s="2108"/>
      <c r="AE125" s="2844"/>
      <c r="AF125" s="2844">
        <v>0</v>
      </c>
      <c r="AG125" s="2108">
        <v>0</v>
      </c>
      <c r="AH125" s="1081"/>
      <c r="AI125" s="1081"/>
      <c r="AJ125" s="1081">
        <v>0</v>
      </c>
      <c r="AK125" s="1182"/>
      <c r="AL125" s="1182"/>
      <c r="AM125" s="1182"/>
      <c r="AN125" s="1182"/>
      <c r="AO125" s="1182"/>
      <c r="AP125" s="1182"/>
    </row>
    <row r="126" spans="1:42" s="1183" customFormat="1" ht="31.5">
      <c r="A126" s="1113">
        <v>1247</v>
      </c>
      <c r="B126" s="1129" t="s">
        <v>3000</v>
      </c>
      <c r="C126" s="1106" t="s">
        <v>3001</v>
      </c>
      <c r="D126" s="1105" t="s">
        <v>213</v>
      </c>
      <c r="E126" s="1105" t="s">
        <v>42</v>
      </c>
      <c r="F126" s="1107" t="s">
        <v>47</v>
      </c>
      <c r="G126" s="1081">
        <v>118.98699999999999</v>
      </c>
      <c r="H126" s="1081">
        <v>0</v>
      </c>
      <c r="I126" s="1081">
        <v>0</v>
      </c>
      <c r="J126" s="1081">
        <v>0</v>
      </c>
      <c r="K126" s="1081">
        <v>0</v>
      </c>
      <c r="L126" s="1081">
        <v>118.98699999999999</v>
      </c>
      <c r="M126" s="1081">
        <v>29.747</v>
      </c>
      <c r="N126" s="1081">
        <v>0</v>
      </c>
      <c r="O126" s="1081">
        <v>29.747</v>
      </c>
      <c r="P126" s="1081"/>
      <c r="Q126" s="1081"/>
      <c r="R126" s="1081"/>
      <c r="S126" s="1081"/>
      <c r="T126" s="1081"/>
      <c r="U126" s="1081"/>
      <c r="V126" s="1081"/>
      <c r="W126" s="1081"/>
      <c r="X126" s="2843">
        <v>29.747</v>
      </c>
      <c r="Y126" s="2843">
        <v>0</v>
      </c>
      <c r="Z126" s="2108">
        <v>29.747</v>
      </c>
      <c r="AA126" s="2844"/>
      <c r="AB126" s="2844"/>
      <c r="AC126" s="2108">
        <v>0</v>
      </c>
      <c r="AD126" s="2108"/>
      <c r="AE126" s="2844"/>
      <c r="AF126" s="2844">
        <v>0</v>
      </c>
      <c r="AG126" s="2108">
        <v>0</v>
      </c>
      <c r="AH126" s="1081"/>
      <c r="AI126" s="1081"/>
      <c r="AJ126" s="1081">
        <v>0</v>
      </c>
      <c r="AK126" s="1182"/>
      <c r="AL126" s="1182"/>
      <c r="AM126" s="1182"/>
      <c r="AN126" s="1182"/>
      <c r="AO126" s="1182"/>
      <c r="AP126" s="1182"/>
    </row>
    <row r="127" spans="1:42" s="1183" customFormat="1" ht="31.5">
      <c r="A127" s="1113">
        <v>1248</v>
      </c>
      <c r="B127" s="1129" t="s">
        <v>3002</v>
      </c>
      <c r="C127" s="1106" t="s">
        <v>3003</v>
      </c>
      <c r="D127" s="1105" t="s">
        <v>187</v>
      </c>
      <c r="E127" s="1105" t="s">
        <v>42</v>
      </c>
      <c r="F127" s="1107" t="s">
        <v>47</v>
      </c>
      <c r="G127" s="1081">
        <v>142.828</v>
      </c>
      <c r="H127" s="1081">
        <v>0</v>
      </c>
      <c r="I127" s="1081">
        <v>0</v>
      </c>
      <c r="J127" s="1081">
        <v>0</v>
      </c>
      <c r="K127" s="1081">
        <v>0</v>
      </c>
      <c r="L127" s="1081">
        <v>142.828</v>
      </c>
      <c r="M127" s="1081">
        <v>35.707000000000001</v>
      </c>
      <c r="N127" s="1081">
        <v>0</v>
      </c>
      <c r="O127" s="1081">
        <v>35.707000000000001</v>
      </c>
      <c r="P127" s="1081"/>
      <c r="Q127" s="1081"/>
      <c r="R127" s="1081"/>
      <c r="S127" s="1081"/>
      <c r="T127" s="1081"/>
      <c r="U127" s="1081"/>
      <c r="V127" s="1081"/>
      <c r="W127" s="1081"/>
      <c r="X127" s="2843">
        <v>35.707000000000001</v>
      </c>
      <c r="Y127" s="2843">
        <v>0</v>
      </c>
      <c r="Z127" s="2108">
        <v>35.707000000000001</v>
      </c>
      <c r="AA127" s="2844"/>
      <c r="AB127" s="2844"/>
      <c r="AC127" s="2108">
        <v>0</v>
      </c>
      <c r="AD127" s="2108"/>
      <c r="AE127" s="2844"/>
      <c r="AF127" s="2844">
        <v>0</v>
      </c>
      <c r="AG127" s="2108">
        <v>0</v>
      </c>
      <c r="AH127" s="1081"/>
      <c r="AI127" s="1081"/>
      <c r="AJ127" s="1081">
        <v>0</v>
      </c>
      <c r="AK127" s="1182"/>
      <c r="AL127" s="1182"/>
      <c r="AM127" s="1182"/>
      <c r="AN127" s="1182"/>
      <c r="AO127" s="1182"/>
      <c r="AP127" s="1182"/>
    </row>
    <row r="128" spans="1:42" s="1183" customFormat="1" ht="31.5">
      <c r="A128" s="1113">
        <v>1249</v>
      </c>
      <c r="B128" s="1129" t="s">
        <v>3004</v>
      </c>
      <c r="C128" s="1106" t="s">
        <v>3005</v>
      </c>
      <c r="D128" s="1105" t="s">
        <v>45</v>
      </c>
      <c r="E128" s="1105" t="s">
        <v>42</v>
      </c>
      <c r="F128" s="1107" t="s">
        <v>47</v>
      </c>
      <c r="G128" s="1081">
        <v>86.192999999999998</v>
      </c>
      <c r="H128" s="1081">
        <v>0</v>
      </c>
      <c r="I128" s="1081">
        <v>0</v>
      </c>
      <c r="J128" s="1081">
        <v>0</v>
      </c>
      <c r="K128" s="1081">
        <v>0</v>
      </c>
      <c r="L128" s="1081">
        <v>86.192999999999998</v>
      </c>
      <c r="M128" s="1081">
        <v>21.547999999999998</v>
      </c>
      <c r="N128" s="1081">
        <v>0</v>
      </c>
      <c r="O128" s="1081">
        <v>21.547999999999998</v>
      </c>
      <c r="P128" s="1081"/>
      <c r="Q128" s="1081"/>
      <c r="R128" s="1081"/>
      <c r="S128" s="1081"/>
      <c r="T128" s="1081"/>
      <c r="U128" s="1081"/>
      <c r="V128" s="1081"/>
      <c r="W128" s="1081"/>
      <c r="X128" s="2843">
        <v>21.547999999999998</v>
      </c>
      <c r="Y128" s="2843">
        <v>0</v>
      </c>
      <c r="Z128" s="2108">
        <v>21.547999999999998</v>
      </c>
      <c r="AA128" s="2844"/>
      <c r="AB128" s="2844"/>
      <c r="AC128" s="2108">
        <v>0</v>
      </c>
      <c r="AD128" s="2108"/>
      <c r="AE128" s="2844"/>
      <c r="AF128" s="2844">
        <v>0</v>
      </c>
      <c r="AG128" s="2108">
        <v>0</v>
      </c>
      <c r="AH128" s="1081"/>
      <c r="AI128" s="1081"/>
      <c r="AJ128" s="1081">
        <v>0</v>
      </c>
      <c r="AK128" s="1182"/>
      <c r="AL128" s="1182"/>
      <c r="AM128" s="1182"/>
      <c r="AN128" s="1182"/>
      <c r="AO128" s="1182"/>
      <c r="AP128" s="1182"/>
    </row>
    <row r="129" spans="1:42" s="1183" customFormat="1" ht="31.5">
      <c r="A129" s="1113">
        <v>1250</v>
      </c>
      <c r="B129" s="1129" t="s">
        <v>3006</v>
      </c>
      <c r="C129" s="1106" t="s">
        <v>3007</v>
      </c>
      <c r="D129" s="1105" t="s">
        <v>88</v>
      </c>
      <c r="E129" s="1105" t="s">
        <v>42</v>
      </c>
      <c r="F129" s="1107" t="s">
        <v>47</v>
      </c>
      <c r="G129" s="1081">
        <v>38.363999999999997</v>
      </c>
      <c r="H129" s="1081">
        <v>0</v>
      </c>
      <c r="I129" s="1081">
        <v>0</v>
      </c>
      <c r="J129" s="1081">
        <v>0</v>
      </c>
      <c r="K129" s="1081">
        <v>0</v>
      </c>
      <c r="L129" s="1081">
        <v>38.363999999999997</v>
      </c>
      <c r="M129" s="1081">
        <v>9.5909999999999993</v>
      </c>
      <c r="N129" s="1081">
        <v>0</v>
      </c>
      <c r="O129" s="1081">
        <v>9.5909999999999993</v>
      </c>
      <c r="P129" s="1081"/>
      <c r="Q129" s="1081"/>
      <c r="R129" s="1081"/>
      <c r="S129" s="1081"/>
      <c r="T129" s="1081"/>
      <c r="U129" s="1081"/>
      <c r="V129" s="1081"/>
      <c r="W129" s="1081"/>
      <c r="X129" s="2843">
        <v>9.5909999999999993</v>
      </c>
      <c r="Y129" s="2843">
        <v>0</v>
      </c>
      <c r="Z129" s="2108">
        <v>9.5909999999999993</v>
      </c>
      <c r="AA129" s="2844"/>
      <c r="AB129" s="2844"/>
      <c r="AC129" s="2108">
        <v>0</v>
      </c>
      <c r="AD129" s="2108"/>
      <c r="AE129" s="2844"/>
      <c r="AF129" s="2844">
        <v>0</v>
      </c>
      <c r="AG129" s="2108">
        <v>0</v>
      </c>
      <c r="AH129" s="1081"/>
      <c r="AI129" s="1081"/>
      <c r="AJ129" s="1081">
        <v>0</v>
      </c>
      <c r="AK129" s="1182"/>
      <c r="AL129" s="1182"/>
      <c r="AM129" s="1182"/>
      <c r="AN129" s="1182"/>
      <c r="AO129" s="1182"/>
      <c r="AP129" s="1182"/>
    </row>
    <row r="130" spans="1:42" s="1183" customFormat="1" ht="31.5">
      <c r="A130" s="1113">
        <v>1251</v>
      </c>
      <c r="B130" s="1129" t="s">
        <v>3008</v>
      </c>
      <c r="C130" s="1106" t="s">
        <v>3009</v>
      </c>
      <c r="D130" s="1105" t="s">
        <v>88</v>
      </c>
      <c r="E130" s="1105" t="s">
        <v>42</v>
      </c>
      <c r="F130" s="1107" t="s">
        <v>47</v>
      </c>
      <c r="G130" s="1081">
        <v>76.34</v>
      </c>
      <c r="H130" s="1081">
        <v>0</v>
      </c>
      <c r="I130" s="1081">
        <v>0</v>
      </c>
      <c r="J130" s="1081">
        <v>0</v>
      </c>
      <c r="K130" s="1081">
        <v>0</v>
      </c>
      <c r="L130" s="1081">
        <v>76.34</v>
      </c>
      <c r="M130" s="1081">
        <v>19.085000000000001</v>
      </c>
      <c r="N130" s="1081">
        <v>0</v>
      </c>
      <c r="O130" s="1081">
        <v>19.085000000000001</v>
      </c>
      <c r="P130" s="1081"/>
      <c r="Q130" s="1081"/>
      <c r="R130" s="1081"/>
      <c r="S130" s="1081"/>
      <c r="T130" s="1081"/>
      <c r="U130" s="1081"/>
      <c r="V130" s="1081"/>
      <c r="W130" s="1081"/>
      <c r="X130" s="2843">
        <v>19.085000000000001</v>
      </c>
      <c r="Y130" s="2843">
        <v>0</v>
      </c>
      <c r="Z130" s="2108">
        <v>19.085000000000001</v>
      </c>
      <c r="AA130" s="2844"/>
      <c r="AB130" s="2844"/>
      <c r="AC130" s="2108">
        <v>0</v>
      </c>
      <c r="AD130" s="2108"/>
      <c r="AE130" s="2844"/>
      <c r="AF130" s="2844">
        <v>0</v>
      </c>
      <c r="AG130" s="2108">
        <v>0</v>
      </c>
      <c r="AH130" s="1081"/>
      <c r="AI130" s="1081"/>
      <c r="AJ130" s="1081">
        <v>0</v>
      </c>
      <c r="AK130" s="1182"/>
      <c r="AL130" s="1182"/>
      <c r="AM130" s="1182"/>
      <c r="AN130" s="1182"/>
      <c r="AO130" s="1182"/>
      <c r="AP130" s="1182"/>
    </row>
    <row r="131" spans="1:42" s="1183" customFormat="1" ht="31.5">
      <c r="A131" s="1113">
        <v>1252</v>
      </c>
      <c r="B131" s="1129" t="s">
        <v>3010</v>
      </c>
      <c r="C131" s="1106" t="s">
        <v>3011</v>
      </c>
      <c r="D131" s="1105" t="s">
        <v>3012</v>
      </c>
      <c r="E131" s="1105" t="s">
        <v>42</v>
      </c>
      <c r="F131" s="1107" t="s">
        <v>47</v>
      </c>
      <c r="G131" s="1081">
        <v>42.685000000000002</v>
      </c>
      <c r="H131" s="1081">
        <v>0</v>
      </c>
      <c r="I131" s="1081">
        <v>0</v>
      </c>
      <c r="J131" s="1081">
        <v>0</v>
      </c>
      <c r="K131" s="1081">
        <v>0</v>
      </c>
      <c r="L131" s="1081">
        <v>42.685000000000002</v>
      </c>
      <c r="M131" s="1081">
        <v>10.670999999999999</v>
      </c>
      <c r="N131" s="1081">
        <v>0</v>
      </c>
      <c r="O131" s="1081">
        <v>10.670999999999999</v>
      </c>
      <c r="P131" s="1081"/>
      <c r="Q131" s="1081"/>
      <c r="R131" s="1081"/>
      <c r="S131" s="1081"/>
      <c r="T131" s="1081"/>
      <c r="U131" s="1081"/>
      <c r="V131" s="1081"/>
      <c r="W131" s="1081"/>
      <c r="X131" s="2843">
        <v>10.670999999999999</v>
      </c>
      <c r="Y131" s="2843">
        <v>0</v>
      </c>
      <c r="Z131" s="2108">
        <v>10.670999999999999</v>
      </c>
      <c r="AA131" s="2844"/>
      <c r="AB131" s="2844"/>
      <c r="AC131" s="2108">
        <v>0</v>
      </c>
      <c r="AD131" s="2108"/>
      <c r="AE131" s="2844"/>
      <c r="AF131" s="2844">
        <v>0</v>
      </c>
      <c r="AG131" s="2108">
        <v>0</v>
      </c>
      <c r="AH131" s="1081"/>
      <c r="AI131" s="1081"/>
      <c r="AJ131" s="1081">
        <v>0</v>
      </c>
      <c r="AK131" s="1182"/>
      <c r="AL131" s="1182"/>
      <c r="AM131" s="1182"/>
      <c r="AN131" s="1182"/>
      <c r="AO131" s="1182"/>
      <c r="AP131" s="1182"/>
    </row>
    <row r="132" spans="1:42" s="1183" customFormat="1" ht="31.5">
      <c r="A132" s="1113">
        <v>1253</v>
      </c>
      <c r="B132" s="1129" t="s">
        <v>3013</v>
      </c>
      <c r="C132" s="1106" t="s">
        <v>3014</v>
      </c>
      <c r="D132" s="1105" t="s">
        <v>209</v>
      </c>
      <c r="E132" s="1105" t="s">
        <v>42</v>
      </c>
      <c r="F132" s="1107" t="s">
        <v>47</v>
      </c>
      <c r="G132" s="1081">
        <v>10.473000000000001</v>
      </c>
      <c r="H132" s="1081">
        <v>0</v>
      </c>
      <c r="I132" s="1081">
        <v>0</v>
      </c>
      <c r="J132" s="1081">
        <v>0</v>
      </c>
      <c r="K132" s="1081">
        <v>0</v>
      </c>
      <c r="L132" s="1081">
        <v>10.473000000000001</v>
      </c>
      <c r="M132" s="1081">
        <v>2.6179999999999999</v>
      </c>
      <c r="N132" s="1081">
        <v>0</v>
      </c>
      <c r="O132" s="1081">
        <v>2.6179999999999999</v>
      </c>
      <c r="P132" s="1081"/>
      <c r="Q132" s="1081"/>
      <c r="R132" s="1081"/>
      <c r="S132" s="1081"/>
      <c r="T132" s="1081"/>
      <c r="U132" s="1081"/>
      <c r="V132" s="1081"/>
      <c r="W132" s="1081"/>
      <c r="X132" s="2843">
        <v>2.6179999999999999</v>
      </c>
      <c r="Y132" s="2843">
        <v>0</v>
      </c>
      <c r="Z132" s="2108">
        <v>2.6179999999999999</v>
      </c>
      <c r="AA132" s="2844"/>
      <c r="AB132" s="2844"/>
      <c r="AC132" s="2108">
        <v>0</v>
      </c>
      <c r="AD132" s="2108"/>
      <c r="AE132" s="2844"/>
      <c r="AF132" s="2844">
        <v>0</v>
      </c>
      <c r="AG132" s="2108">
        <v>0</v>
      </c>
      <c r="AH132" s="1081"/>
      <c r="AI132" s="1081"/>
      <c r="AJ132" s="1081">
        <v>0</v>
      </c>
      <c r="AK132" s="1182"/>
      <c r="AL132" s="1182"/>
      <c r="AM132" s="1182"/>
      <c r="AN132" s="1182"/>
      <c r="AO132" s="1182"/>
      <c r="AP132" s="1182"/>
    </row>
    <row r="133" spans="1:42" s="1183" customFormat="1" ht="31.5">
      <c r="A133" s="1113">
        <v>1254</v>
      </c>
      <c r="B133" s="1129" t="s">
        <v>3015</v>
      </c>
      <c r="C133" s="1106" t="s">
        <v>3016</v>
      </c>
      <c r="D133" s="1105" t="s">
        <v>254</v>
      </c>
      <c r="E133" s="1105" t="s">
        <v>42</v>
      </c>
      <c r="F133" s="1107" t="s">
        <v>47</v>
      </c>
      <c r="G133" s="1081">
        <v>27.094999999999999</v>
      </c>
      <c r="H133" s="1081">
        <v>0</v>
      </c>
      <c r="I133" s="1081">
        <v>0</v>
      </c>
      <c r="J133" s="1081">
        <v>0</v>
      </c>
      <c r="K133" s="1081">
        <v>0</v>
      </c>
      <c r="L133" s="1081">
        <v>27.094999999999999</v>
      </c>
      <c r="M133" s="1081">
        <v>6.7729999999999997</v>
      </c>
      <c r="N133" s="1081">
        <v>0</v>
      </c>
      <c r="O133" s="1081">
        <v>6.7729999999999997</v>
      </c>
      <c r="P133" s="1081"/>
      <c r="Q133" s="1081"/>
      <c r="R133" s="1081"/>
      <c r="S133" s="1081"/>
      <c r="T133" s="1081"/>
      <c r="U133" s="1081"/>
      <c r="V133" s="1081"/>
      <c r="W133" s="1081"/>
      <c r="X133" s="2843">
        <v>6.7729999999999997</v>
      </c>
      <c r="Y133" s="2843">
        <v>0</v>
      </c>
      <c r="Z133" s="2108">
        <v>6.7729999999999997</v>
      </c>
      <c r="AA133" s="2844"/>
      <c r="AB133" s="2844"/>
      <c r="AC133" s="2108">
        <v>0</v>
      </c>
      <c r="AD133" s="2108"/>
      <c r="AE133" s="2844"/>
      <c r="AF133" s="2844">
        <v>0</v>
      </c>
      <c r="AG133" s="2108">
        <v>0</v>
      </c>
      <c r="AH133" s="1081"/>
      <c r="AI133" s="1081"/>
      <c r="AJ133" s="1081">
        <v>0</v>
      </c>
      <c r="AK133" s="1182"/>
      <c r="AL133" s="1182"/>
      <c r="AM133" s="1182"/>
      <c r="AN133" s="1182"/>
      <c r="AO133" s="1182"/>
      <c r="AP133" s="1182"/>
    </row>
    <row r="134" spans="1:42" s="1183" customFormat="1" ht="47.25">
      <c r="A134" s="1113">
        <v>1255</v>
      </c>
      <c r="B134" s="1129" t="s">
        <v>3017</v>
      </c>
      <c r="C134" s="1106" t="s">
        <v>3018</v>
      </c>
      <c r="D134" s="1105" t="s">
        <v>393</v>
      </c>
      <c r="E134" s="1105" t="s">
        <v>42</v>
      </c>
      <c r="F134" s="1107" t="s">
        <v>47</v>
      </c>
      <c r="G134" s="1081">
        <v>10.331</v>
      </c>
      <c r="H134" s="1081">
        <v>0</v>
      </c>
      <c r="I134" s="1081">
        <v>0</v>
      </c>
      <c r="J134" s="1081">
        <v>0</v>
      </c>
      <c r="K134" s="1081">
        <v>0</v>
      </c>
      <c r="L134" s="1081">
        <v>10.331</v>
      </c>
      <c r="M134" s="1081">
        <v>2.5819999999999999</v>
      </c>
      <c r="N134" s="1081">
        <v>0</v>
      </c>
      <c r="O134" s="1081">
        <v>2.5819999999999999</v>
      </c>
      <c r="P134" s="1081"/>
      <c r="Q134" s="1081"/>
      <c r="R134" s="1081"/>
      <c r="S134" s="1081"/>
      <c r="T134" s="1081"/>
      <c r="U134" s="1081"/>
      <c r="V134" s="1081"/>
      <c r="W134" s="1081"/>
      <c r="X134" s="2843">
        <v>2.5819999999999999</v>
      </c>
      <c r="Y134" s="2843">
        <v>0</v>
      </c>
      <c r="Z134" s="2108">
        <v>2.5819999999999999</v>
      </c>
      <c r="AA134" s="2844"/>
      <c r="AB134" s="2844"/>
      <c r="AC134" s="2108">
        <v>0</v>
      </c>
      <c r="AD134" s="2108"/>
      <c r="AE134" s="2844"/>
      <c r="AF134" s="2844">
        <v>0</v>
      </c>
      <c r="AG134" s="2108">
        <v>0</v>
      </c>
      <c r="AH134" s="1081"/>
      <c r="AI134" s="1081"/>
      <c r="AJ134" s="1081">
        <v>0</v>
      </c>
      <c r="AK134" s="1182"/>
      <c r="AL134" s="1182"/>
      <c r="AM134" s="1182"/>
      <c r="AN134" s="1182"/>
      <c r="AO134" s="1182"/>
      <c r="AP134" s="1182"/>
    </row>
    <row r="135" spans="1:42" s="1183" customFormat="1" ht="31.5">
      <c r="A135" s="1113">
        <v>1256</v>
      </c>
      <c r="B135" s="1129" t="s">
        <v>3019</v>
      </c>
      <c r="C135" s="1106" t="s">
        <v>3020</v>
      </c>
      <c r="D135" s="1105" t="s">
        <v>400</v>
      </c>
      <c r="E135" s="1105" t="s">
        <v>42</v>
      </c>
      <c r="F135" s="1107" t="s">
        <v>47</v>
      </c>
      <c r="G135" s="1081">
        <v>12.183999999999999</v>
      </c>
      <c r="H135" s="1081">
        <v>0</v>
      </c>
      <c r="I135" s="1081">
        <v>0</v>
      </c>
      <c r="J135" s="1081">
        <v>0</v>
      </c>
      <c r="K135" s="1081">
        <v>0</v>
      </c>
      <c r="L135" s="1081">
        <v>12.183999999999999</v>
      </c>
      <c r="M135" s="1081">
        <v>3.0459999999999998</v>
      </c>
      <c r="N135" s="1081">
        <v>0</v>
      </c>
      <c r="O135" s="1081">
        <v>3.0459999999999998</v>
      </c>
      <c r="P135" s="1081"/>
      <c r="Q135" s="1081"/>
      <c r="R135" s="1081"/>
      <c r="S135" s="1081"/>
      <c r="T135" s="1081"/>
      <c r="U135" s="1081"/>
      <c r="V135" s="1081"/>
      <c r="W135" s="1081"/>
      <c r="X135" s="2843">
        <v>3.0459999999999998</v>
      </c>
      <c r="Y135" s="2843">
        <v>0</v>
      </c>
      <c r="Z135" s="2108">
        <v>3.0459999999999998</v>
      </c>
      <c r="AA135" s="2844"/>
      <c r="AB135" s="2844"/>
      <c r="AC135" s="2108">
        <v>0</v>
      </c>
      <c r="AD135" s="2108"/>
      <c r="AE135" s="2844"/>
      <c r="AF135" s="2844">
        <v>0</v>
      </c>
      <c r="AG135" s="2108">
        <v>0</v>
      </c>
      <c r="AH135" s="1081"/>
      <c r="AI135" s="1081"/>
      <c r="AJ135" s="1081">
        <v>0</v>
      </c>
      <c r="AK135" s="1182"/>
      <c r="AL135" s="1182"/>
      <c r="AM135" s="1182"/>
      <c r="AN135" s="1182"/>
      <c r="AO135" s="1182"/>
      <c r="AP135" s="1182"/>
    </row>
    <row r="136" spans="1:42" s="1183" customFormat="1" ht="31.5">
      <c r="A136" s="1113">
        <v>1257</v>
      </c>
      <c r="B136" s="1129" t="s">
        <v>3021</v>
      </c>
      <c r="C136" s="1106" t="s">
        <v>3022</v>
      </c>
      <c r="D136" s="1105" t="s">
        <v>553</v>
      </c>
      <c r="E136" s="1105" t="s">
        <v>42</v>
      </c>
      <c r="F136" s="1107" t="s">
        <v>47</v>
      </c>
      <c r="G136" s="1081">
        <v>81.141000000000005</v>
      </c>
      <c r="H136" s="1081">
        <v>0</v>
      </c>
      <c r="I136" s="1081">
        <v>0</v>
      </c>
      <c r="J136" s="1081">
        <v>0</v>
      </c>
      <c r="K136" s="1081">
        <v>0</v>
      </c>
      <c r="L136" s="1081">
        <v>81.141000000000005</v>
      </c>
      <c r="M136" s="1081">
        <v>20.285</v>
      </c>
      <c r="N136" s="1081">
        <v>0</v>
      </c>
      <c r="O136" s="1081">
        <v>20.285</v>
      </c>
      <c r="P136" s="1081"/>
      <c r="Q136" s="1081"/>
      <c r="R136" s="1081"/>
      <c r="S136" s="1081"/>
      <c r="T136" s="1081"/>
      <c r="U136" s="1081"/>
      <c r="V136" s="1081"/>
      <c r="W136" s="1081"/>
      <c r="X136" s="2843">
        <v>20.285</v>
      </c>
      <c r="Y136" s="2843">
        <v>0</v>
      </c>
      <c r="Z136" s="2108">
        <v>20.285</v>
      </c>
      <c r="AA136" s="2844"/>
      <c r="AB136" s="2844"/>
      <c r="AC136" s="2108">
        <v>0</v>
      </c>
      <c r="AD136" s="2108"/>
      <c r="AE136" s="2844"/>
      <c r="AF136" s="2844">
        <v>0</v>
      </c>
      <c r="AG136" s="2108">
        <v>0</v>
      </c>
      <c r="AH136" s="1081"/>
      <c r="AI136" s="1081"/>
      <c r="AJ136" s="1081">
        <v>0</v>
      </c>
      <c r="AK136" s="1182"/>
      <c r="AL136" s="1182"/>
      <c r="AM136" s="1182"/>
      <c r="AN136" s="1182"/>
      <c r="AO136" s="1182"/>
      <c r="AP136" s="1182"/>
    </row>
    <row r="137" spans="1:42" s="1183" customFormat="1" ht="31.5">
      <c r="A137" s="1113">
        <v>1258</v>
      </c>
      <c r="B137" s="1129" t="s">
        <v>3023</v>
      </c>
      <c r="C137" s="1106" t="s">
        <v>3024</v>
      </c>
      <c r="D137" s="1105" t="s">
        <v>577</v>
      </c>
      <c r="E137" s="1105" t="s">
        <v>42</v>
      </c>
      <c r="F137" s="1107" t="s">
        <v>47</v>
      </c>
      <c r="G137" s="1081">
        <v>66.715000000000003</v>
      </c>
      <c r="H137" s="1081">
        <v>0</v>
      </c>
      <c r="I137" s="1081">
        <v>0</v>
      </c>
      <c r="J137" s="1081">
        <v>0</v>
      </c>
      <c r="K137" s="1081">
        <v>0</v>
      </c>
      <c r="L137" s="1081">
        <v>66.715000000000003</v>
      </c>
      <c r="M137" s="1081">
        <v>16.678000000000001</v>
      </c>
      <c r="N137" s="1081">
        <v>0</v>
      </c>
      <c r="O137" s="1081">
        <v>16.678000000000001</v>
      </c>
      <c r="P137" s="1081"/>
      <c r="Q137" s="1081"/>
      <c r="R137" s="1081"/>
      <c r="S137" s="1081"/>
      <c r="T137" s="1081"/>
      <c r="U137" s="1081"/>
      <c r="V137" s="1081"/>
      <c r="W137" s="1081"/>
      <c r="X137" s="2843">
        <v>16.678000000000001</v>
      </c>
      <c r="Y137" s="2843">
        <v>0</v>
      </c>
      <c r="Z137" s="2108">
        <v>16.678000000000001</v>
      </c>
      <c r="AA137" s="2844"/>
      <c r="AB137" s="2844"/>
      <c r="AC137" s="2108">
        <v>0</v>
      </c>
      <c r="AD137" s="2108"/>
      <c r="AE137" s="2844"/>
      <c r="AF137" s="2844">
        <v>0</v>
      </c>
      <c r="AG137" s="2108">
        <v>0</v>
      </c>
      <c r="AH137" s="1081"/>
      <c r="AI137" s="1081"/>
      <c r="AJ137" s="1081">
        <v>0</v>
      </c>
      <c r="AK137" s="1182"/>
      <c r="AL137" s="1182"/>
      <c r="AM137" s="1182"/>
      <c r="AN137" s="1182"/>
      <c r="AO137" s="1182"/>
      <c r="AP137" s="1182"/>
    </row>
    <row r="138" spans="1:42" s="1183" customFormat="1" ht="31.5">
      <c r="A138" s="1113">
        <v>1259</v>
      </c>
      <c r="B138" s="1129" t="s">
        <v>3025</v>
      </c>
      <c r="C138" s="1106" t="s">
        <v>3026</v>
      </c>
      <c r="D138" s="1105" t="s">
        <v>564</v>
      </c>
      <c r="E138" s="1105" t="s">
        <v>42</v>
      </c>
      <c r="F138" s="1107" t="s">
        <v>47</v>
      </c>
      <c r="G138" s="1081">
        <v>49.386000000000003</v>
      </c>
      <c r="H138" s="1081">
        <v>0</v>
      </c>
      <c r="I138" s="1081">
        <v>0</v>
      </c>
      <c r="J138" s="1081">
        <v>0</v>
      </c>
      <c r="K138" s="1081">
        <v>0</v>
      </c>
      <c r="L138" s="1081">
        <v>49.386000000000003</v>
      </c>
      <c r="M138" s="1081">
        <v>12.346</v>
      </c>
      <c r="N138" s="1081">
        <v>0</v>
      </c>
      <c r="O138" s="1081">
        <v>12.346</v>
      </c>
      <c r="P138" s="1081"/>
      <c r="Q138" s="1081"/>
      <c r="R138" s="1081"/>
      <c r="S138" s="1081"/>
      <c r="T138" s="1081"/>
      <c r="U138" s="1081"/>
      <c r="V138" s="1081"/>
      <c r="W138" s="1081"/>
      <c r="X138" s="2843">
        <v>12.346</v>
      </c>
      <c r="Y138" s="2843">
        <v>0</v>
      </c>
      <c r="Z138" s="2108">
        <v>12.346</v>
      </c>
      <c r="AA138" s="2844"/>
      <c r="AB138" s="2844"/>
      <c r="AC138" s="2108">
        <v>0</v>
      </c>
      <c r="AD138" s="2108"/>
      <c r="AE138" s="2844"/>
      <c r="AF138" s="2844">
        <v>0</v>
      </c>
      <c r="AG138" s="2108">
        <v>0</v>
      </c>
      <c r="AH138" s="1081"/>
      <c r="AI138" s="1081"/>
      <c r="AJ138" s="1081">
        <v>0</v>
      </c>
      <c r="AK138" s="1182"/>
      <c r="AL138" s="1182"/>
      <c r="AM138" s="1182"/>
      <c r="AN138" s="1182"/>
      <c r="AO138" s="1182"/>
      <c r="AP138" s="1182"/>
    </row>
    <row r="139" spans="1:42" s="1183" customFormat="1" ht="31.5">
      <c r="A139" s="1113">
        <v>1260</v>
      </c>
      <c r="B139" s="1129" t="s">
        <v>3027</v>
      </c>
      <c r="C139" s="1106" t="s">
        <v>3028</v>
      </c>
      <c r="D139" s="1105" t="s">
        <v>56</v>
      </c>
      <c r="E139" s="1105" t="s">
        <v>42</v>
      </c>
      <c r="F139" s="1107" t="s">
        <v>47</v>
      </c>
      <c r="G139" s="1081">
        <v>128.25399999999999</v>
      </c>
      <c r="H139" s="1081">
        <v>0</v>
      </c>
      <c r="I139" s="1081">
        <v>0</v>
      </c>
      <c r="J139" s="1081">
        <v>0</v>
      </c>
      <c r="K139" s="1081">
        <v>0</v>
      </c>
      <c r="L139" s="1081">
        <v>128.25399999999999</v>
      </c>
      <c r="M139" s="1081">
        <v>32.063000000000002</v>
      </c>
      <c r="N139" s="1081">
        <v>0</v>
      </c>
      <c r="O139" s="1081">
        <v>32.063000000000002</v>
      </c>
      <c r="P139" s="1081"/>
      <c r="Q139" s="1081"/>
      <c r="R139" s="1081"/>
      <c r="S139" s="1081"/>
      <c r="T139" s="1081"/>
      <c r="U139" s="1081"/>
      <c r="V139" s="1081"/>
      <c r="W139" s="1081"/>
      <c r="X139" s="2843">
        <v>32.063000000000002</v>
      </c>
      <c r="Y139" s="2843">
        <v>0</v>
      </c>
      <c r="Z139" s="2108">
        <v>32.063000000000002</v>
      </c>
      <c r="AA139" s="2844"/>
      <c r="AB139" s="2844"/>
      <c r="AC139" s="2108">
        <v>0</v>
      </c>
      <c r="AD139" s="2108"/>
      <c r="AE139" s="2844"/>
      <c r="AF139" s="2844">
        <v>0</v>
      </c>
      <c r="AG139" s="2108">
        <v>0</v>
      </c>
      <c r="AH139" s="1081"/>
      <c r="AI139" s="1081"/>
      <c r="AJ139" s="1081">
        <v>0</v>
      </c>
      <c r="AK139" s="1182"/>
      <c r="AL139" s="1182"/>
      <c r="AM139" s="1182"/>
      <c r="AN139" s="1182"/>
      <c r="AO139" s="1182"/>
      <c r="AP139" s="1182"/>
    </row>
    <row r="140" spans="1:42" s="1183" customFormat="1" ht="31.5">
      <c r="A140" s="1113">
        <v>1261</v>
      </c>
      <c r="B140" s="1129" t="s">
        <v>3029</v>
      </c>
      <c r="C140" s="1106" t="s">
        <v>3030</v>
      </c>
      <c r="D140" s="1105" t="s">
        <v>28</v>
      </c>
      <c r="E140" s="1105" t="s">
        <v>42</v>
      </c>
      <c r="F140" s="1107" t="s">
        <v>47</v>
      </c>
      <c r="G140" s="1081">
        <v>20.561</v>
      </c>
      <c r="H140" s="1081">
        <v>0</v>
      </c>
      <c r="I140" s="1081">
        <v>0</v>
      </c>
      <c r="J140" s="1081">
        <v>0</v>
      </c>
      <c r="K140" s="1081">
        <v>0</v>
      </c>
      <c r="L140" s="1081">
        <v>20.561</v>
      </c>
      <c r="M140" s="1081">
        <v>5.14</v>
      </c>
      <c r="N140" s="1081">
        <v>0</v>
      </c>
      <c r="O140" s="1081">
        <v>5.14</v>
      </c>
      <c r="P140" s="1081"/>
      <c r="Q140" s="1081"/>
      <c r="R140" s="1081"/>
      <c r="S140" s="1081"/>
      <c r="T140" s="1081"/>
      <c r="U140" s="1081"/>
      <c r="V140" s="1081"/>
      <c r="W140" s="1081"/>
      <c r="X140" s="2843">
        <v>5.14</v>
      </c>
      <c r="Y140" s="2843">
        <v>0</v>
      </c>
      <c r="Z140" s="2108">
        <v>5.14</v>
      </c>
      <c r="AA140" s="2844"/>
      <c r="AB140" s="2844"/>
      <c r="AC140" s="2108">
        <v>0</v>
      </c>
      <c r="AD140" s="2108"/>
      <c r="AE140" s="2844"/>
      <c r="AF140" s="2844">
        <v>0</v>
      </c>
      <c r="AG140" s="2108">
        <v>0</v>
      </c>
      <c r="AH140" s="1081"/>
      <c r="AI140" s="1081"/>
      <c r="AJ140" s="1081">
        <v>0</v>
      </c>
      <c r="AK140" s="1182"/>
      <c r="AL140" s="1182"/>
      <c r="AM140" s="1182"/>
      <c r="AN140" s="1182"/>
      <c r="AO140" s="1182"/>
      <c r="AP140" s="1182"/>
    </row>
    <row r="141" spans="1:42" s="1183" customFormat="1" ht="31.5">
      <c r="A141" s="1113">
        <v>1262</v>
      </c>
      <c r="B141" s="1129" t="s">
        <v>3031</v>
      </c>
      <c r="C141" s="1106" t="s">
        <v>3032</v>
      </c>
      <c r="D141" s="1105" t="s">
        <v>187</v>
      </c>
      <c r="E141" s="1105" t="s">
        <v>42</v>
      </c>
      <c r="F141" s="1107" t="s">
        <v>47</v>
      </c>
      <c r="G141" s="1081">
        <v>48.676000000000002</v>
      </c>
      <c r="H141" s="1081">
        <v>0</v>
      </c>
      <c r="I141" s="1081">
        <v>0</v>
      </c>
      <c r="J141" s="1081">
        <v>0</v>
      </c>
      <c r="K141" s="1081">
        <v>0</v>
      </c>
      <c r="L141" s="1081">
        <v>48.676000000000002</v>
      </c>
      <c r="M141" s="1081">
        <v>12.169</v>
      </c>
      <c r="N141" s="1081">
        <v>0</v>
      </c>
      <c r="O141" s="1081">
        <v>12.169</v>
      </c>
      <c r="P141" s="1081"/>
      <c r="Q141" s="1081"/>
      <c r="R141" s="1081"/>
      <c r="S141" s="1081"/>
      <c r="T141" s="1081"/>
      <c r="U141" s="1081"/>
      <c r="V141" s="1081"/>
      <c r="W141" s="1081"/>
      <c r="X141" s="2843">
        <v>12.169</v>
      </c>
      <c r="Y141" s="2843">
        <v>0</v>
      </c>
      <c r="Z141" s="2108">
        <v>12.169</v>
      </c>
      <c r="AA141" s="2844"/>
      <c r="AB141" s="2844"/>
      <c r="AC141" s="2108">
        <v>0</v>
      </c>
      <c r="AD141" s="2108"/>
      <c r="AE141" s="2844"/>
      <c r="AF141" s="2844">
        <v>0</v>
      </c>
      <c r="AG141" s="2108">
        <v>0</v>
      </c>
      <c r="AH141" s="1081"/>
      <c r="AI141" s="1081"/>
      <c r="AJ141" s="1081">
        <v>0</v>
      </c>
      <c r="AK141" s="1182"/>
      <c r="AL141" s="1182"/>
      <c r="AM141" s="1182"/>
      <c r="AN141" s="1182"/>
      <c r="AO141" s="1182"/>
      <c r="AP141" s="1182"/>
    </row>
    <row r="142" spans="1:42" s="1183" customFormat="1" ht="31.5">
      <c r="A142" s="1113">
        <v>1263</v>
      </c>
      <c r="B142" s="1129" t="s">
        <v>3033</v>
      </c>
      <c r="C142" s="1106" t="s">
        <v>3007</v>
      </c>
      <c r="D142" s="1105" t="s">
        <v>88</v>
      </c>
      <c r="E142" s="1105" t="s">
        <v>42</v>
      </c>
      <c r="F142" s="1107" t="s">
        <v>47</v>
      </c>
      <c r="G142" s="1081">
        <v>55.442</v>
      </c>
      <c r="H142" s="1081">
        <v>0</v>
      </c>
      <c r="I142" s="1081">
        <v>0</v>
      </c>
      <c r="J142" s="1081">
        <v>0</v>
      </c>
      <c r="K142" s="1081">
        <v>0</v>
      </c>
      <c r="L142" s="1081">
        <v>55.442</v>
      </c>
      <c r="M142" s="1081">
        <v>13.86</v>
      </c>
      <c r="N142" s="1081">
        <v>0</v>
      </c>
      <c r="O142" s="1081">
        <v>13.86</v>
      </c>
      <c r="P142" s="1081"/>
      <c r="Q142" s="1081"/>
      <c r="R142" s="1081"/>
      <c r="S142" s="1081"/>
      <c r="T142" s="1081"/>
      <c r="U142" s="1081"/>
      <c r="V142" s="1081"/>
      <c r="W142" s="1081"/>
      <c r="X142" s="2843">
        <v>13.86</v>
      </c>
      <c r="Y142" s="2843">
        <v>0</v>
      </c>
      <c r="Z142" s="2108">
        <v>13.86</v>
      </c>
      <c r="AA142" s="2844"/>
      <c r="AB142" s="2844"/>
      <c r="AC142" s="2108">
        <v>0</v>
      </c>
      <c r="AD142" s="2108"/>
      <c r="AE142" s="2844"/>
      <c r="AF142" s="2844">
        <v>0</v>
      </c>
      <c r="AG142" s="2108">
        <v>0</v>
      </c>
      <c r="AH142" s="1081"/>
      <c r="AI142" s="1081"/>
      <c r="AJ142" s="1081">
        <v>0</v>
      </c>
      <c r="AK142" s="1182"/>
      <c r="AL142" s="1182"/>
      <c r="AM142" s="1182"/>
      <c r="AN142" s="1182"/>
      <c r="AO142" s="1182"/>
      <c r="AP142" s="1182"/>
    </row>
    <row r="143" spans="1:42" s="1183" customFormat="1" ht="31.5">
      <c r="A143" s="1113">
        <v>1264</v>
      </c>
      <c r="B143" s="1129" t="s">
        <v>3034</v>
      </c>
      <c r="C143" s="1106" t="s">
        <v>3035</v>
      </c>
      <c r="D143" s="1105" t="s">
        <v>28</v>
      </c>
      <c r="E143" s="1105" t="s">
        <v>42</v>
      </c>
      <c r="F143" s="1107" t="s">
        <v>47</v>
      </c>
      <c r="G143" s="1081">
        <v>51.595999999999997</v>
      </c>
      <c r="H143" s="1081">
        <v>0</v>
      </c>
      <c r="I143" s="1081">
        <v>0</v>
      </c>
      <c r="J143" s="1081">
        <v>0</v>
      </c>
      <c r="K143" s="1081">
        <v>0</v>
      </c>
      <c r="L143" s="1081">
        <v>51.595999999999997</v>
      </c>
      <c r="M143" s="1081">
        <v>12.898999999999999</v>
      </c>
      <c r="N143" s="1081">
        <v>0</v>
      </c>
      <c r="O143" s="1081">
        <v>12.898999999999999</v>
      </c>
      <c r="P143" s="1081"/>
      <c r="Q143" s="1081"/>
      <c r="R143" s="1081"/>
      <c r="S143" s="1081"/>
      <c r="T143" s="1081"/>
      <c r="U143" s="1081"/>
      <c r="V143" s="1081"/>
      <c r="W143" s="1081"/>
      <c r="X143" s="2843">
        <v>12.898999999999999</v>
      </c>
      <c r="Y143" s="2843">
        <v>0</v>
      </c>
      <c r="Z143" s="2108">
        <v>12.898999999999999</v>
      </c>
      <c r="AA143" s="2844"/>
      <c r="AB143" s="2844"/>
      <c r="AC143" s="2108">
        <v>0</v>
      </c>
      <c r="AD143" s="2108"/>
      <c r="AE143" s="2844"/>
      <c r="AF143" s="2844">
        <v>0</v>
      </c>
      <c r="AG143" s="2108">
        <v>0</v>
      </c>
      <c r="AH143" s="1081"/>
      <c r="AI143" s="1081"/>
      <c r="AJ143" s="1081">
        <v>0</v>
      </c>
      <c r="AK143" s="1182"/>
      <c r="AL143" s="1182"/>
      <c r="AM143" s="1182"/>
      <c r="AN143" s="1182"/>
      <c r="AO143" s="1182"/>
      <c r="AP143" s="1182"/>
    </row>
    <row r="144" spans="1:42" s="1183" customFormat="1" ht="31.5">
      <c r="A144" s="1113">
        <v>1265</v>
      </c>
      <c r="B144" s="1129" t="s">
        <v>3036</v>
      </c>
      <c r="C144" s="1106" t="s">
        <v>3037</v>
      </c>
      <c r="D144" s="1105" t="s">
        <v>384</v>
      </c>
      <c r="E144" s="1105" t="s">
        <v>42</v>
      </c>
      <c r="F144" s="1107" t="s">
        <v>47</v>
      </c>
      <c r="G144" s="1081">
        <v>74.953000000000003</v>
      </c>
      <c r="H144" s="1081">
        <v>0</v>
      </c>
      <c r="I144" s="1081">
        <v>0</v>
      </c>
      <c r="J144" s="1081">
        <v>0</v>
      </c>
      <c r="K144" s="1081">
        <v>0</v>
      </c>
      <c r="L144" s="1081">
        <v>74.953000000000003</v>
      </c>
      <c r="M144" s="1081">
        <v>18.738</v>
      </c>
      <c r="N144" s="1081">
        <v>0</v>
      </c>
      <c r="O144" s="1081">
        <v>18.738</v>
      </c>
      <c r="P144" s="1081"/>
      <c r="Q144" s="1081"/>
      <c r="R144" s="1081"/>
      <c r="S144" s="1081"/>
      <c r="T144" s="1081"/>
      <c r="U144" s="1081"/>
      <c r="V144" s="1081"/>
      <c r="W144" s="1081"/>
      <c r="X144" s="2843">
        <v>18.738</v>
      </c>
      <c r="Y144" s="2843">
        <v>0</v>
      </c>
      <c r="Z144" s="2108">
        <v>18.738</v>
      </c>
      <c r="AA144" s="2844"/>
      <c r="AB144" s="2844"/>
      <c r="AC144" s="2108">
        <v>0</v>
      </c>
      <c r="AD144" s="2108"/>
      <c r="AE144" s="2844"/>
      <c r="AF144" s="2844">
        <v>0</v>
      </c>
      <c r="AG144" s="2108">
        <v>0</v>
      </c>
      <c r="AH144" s="1081"/>
      <c r="AI144" s="1081"/>
      <c r="AJ144" s="1081">
        <v>0</v>
      </c>
      <c r="AK144" s="1182"/>
      <c r="AL144" s="1182"/>
      <c r="AM144" s="1182"/>
      <c r="AN144" s="1182"/>
      <c r="AO144" s="1182"/>
      <c r="AP144" s="1182"/>
    </row>
    <row r="145" spans="1:42" s="1183" customFormat="1" ht="47.25">
      <c r="A145" s="1113">
        <v>1266</v>
      </c>
      <c r="B145" s="1129" t="s">
        <v>3038</v>
      </c>
      <c r="C145" s="1106" t="s">
        <v>3039</v>
      </c>
      <c r="D145" s="1105" t="s">
        <v>88</v>
      </c>
      <c r="E145" s="1105" t="s">
        <v>42</v>
      </c>
      <c r="F145" s="1107" t="s">
        <v>47</v>
      </c>
      <c r="G145" s="1081">
        <v>125</v>
      </c>
      <c r="H145" s="1081">
        <v>0</v>
      </c>
      <c r="I145" s="1081">
        <v>0</v>
      </c>
      <c r="J145" s="1081">
        <v>0</v>
      </c>
      <c r="K145" s="1081">
        <v>0</v>
      </c>
      <c r="L145" s="1081">
        <v>125</v>
      </c>
      <c r="M145" s="1081">
        <v>31.25</v>
      </c>
      <c r="N145" s="1081">
        <v>0</v>
      </c>
      <c r="O145" s="1081">
        <v>31.25</v>
      </c>
      <c r="P145" s="1081"/>
      <c r="Q145" s="1081"/>
      <c r="R145" s="1081"/>
      <c r="S145" s="1081"/>
      <c r="T145" s="1081"/>
      <c r="U145" s="1081"/>
      <c r="V145" s="1081"/>
      <c r="W145" s="1081"/>
      <c r="X145" s="2843">
        <v>31.25</v>
      </c>
      <c r="Y145" s="2843">
        <v>0</v>
      </c>
      <c r="Z145" s="2108">
        <v>31.25</v>
      </c>
      <c r="AA145" s="2844"/>
      <c r="AB145" s="2844"/>
      <c r="AC145" s="2108">
        <v>0</v>
      </c>
      <c r="AD145" s="2108"/>
      <c r="AE145" s="2844"/>
      <c r="AF145" s="2844">
        <v>0</v>
      </c>
      <c r="AG145" s="2108">
        <v>0</v>
      </c>
      <c r="AH145" s="1081"/>
      <c r="AI145" s="1081"/>
      <c r="AJ145" s="1081">
        <v>0</v>
      </c>
      <c r="AK145" s="1182"/>
      <c r="AL145" s="1182"/>
      <c r="AM145" s="1182"/>
      <c r="AN145" s="1182"/>
      <c r="AO145" s="1182"/>
      <c r="AP145" s="1182"/>
    </row>
    <row r="146" spans="1:42" s="1183" customFormat="1" ht="63">
      <c r="A146" s="1113">
        <v>1267</v>
      </c>
      <c r="B146" s="1129" t="s">
        <v>3040</v>
      </c>
      <c r="C146" s="1106" t="s">
        <v>3041</v>
      </c>
      <c r="D146" s="1105" t="s">
        <v>88</v>
      </c>
      <c r="E146" s="1105" t="s">
        <v>42</v>
      </c>
      <c r="F146" s="1107" t="s">
        <v>47</v>
      </c>
      <c r="G146" s="1081">
        <v>50</v>
      </c>
      <c r="H146" s="1081">
        <v>0</v>
      </c>
      <c r="I146" s="1081">
        <v>0</v>
      </c>
      <c r="J146" s="1081">
        <v>0</v>
      </c>
      <c r="K146" s="1081">
        <v>0</v>
      </c>
      <c r="L146" s="1081">
        <v>50</v>
      </c>
      <c r="M146" s="1081">
        <v>12.5</v>
      </c>
      <c r="N146" s="1081">
        <v>0</v>
      </c>
      <c r="O146" s="1081">
        <v>12.5</v>
      </c>
      <c r="P146" s="1081"/>
      <c r="Q146" s="1081"/>
      <c r="R146" s="1081"/>
      <c r="S146" s="1081"/>
      <c r="T146" s="1081"/>
      <c r="U146" s="1081"/>
      <c r="V146" s="1081"/>
      <c r="W146" s="1081"/>
      <c r="X146" s="2843">
        <v>12.5</v>
      </c>
      <c r="Y146" s="2843">
        <v>0</v>
      </c>
      <c r="Z146" s="2108">
        <v>12.5</v>
      </c>
      <c r="AA146" s="2844"/>
      <c r="AB146" s="2844"/>
      <c r="AC146" s="2108">
        <v>0</v>
      </c>
      <c r="AD146" s="2108"/>
      <c r="AE146" s="2844"/>
      <c r="AF146" s="2844">
        <v>0</v>
      </c>
      <c r="AG146" s="2108">
        <v>0</v>
      </c>
      <c r="AH146" s="1081"/>
      <c r="AI146" s="1081"/>
      <c r="AJ146" s="1081">
        <v>0</v>
      </c>
      <c r="AK146" s="1182"/>
      <c r="AL146" s="1182"/>
      <c r="AM146" s="1182"/>
      <c r="AN146" s="1182"/>
      <c r="AO146" s="1182"/>
      <c r="AP146" s="1182"/>
    </row>
    <row r="147" spans="1:42" s="1183" customFormat="1" ht="47.25">
      <c r="A147" s="1113">
        <v>1268</v>
      </c>
      <c r="B147" s="1129" t="s">
        <v>3042</v>
      </c>
      <c r="C147" s="1106" t="s">
        <v>3043</v>
      </c>
      <c r="D147" s="1105" t="s">
        <v>88</v>
      </c>
      <c r="E147" s="1105" t="s">
        <v>42</v>
      </c>
      <c r="F147" s="1107" t="s">
        <v>47</v>
      </c>
      <c r="G147" s="1081">
        <v>100</v>
      </c>
      <c r="H147" s="1081">
        <v>0</v>
      </c>
      <c r="I147" s="1081">
        <v>0</v>
      </c>
      <c r="J147" s="1081">
        <v>0</v>
      </c>
      <c r="K147" s="1081">
        <v>0</v>
      </c>
      <c r="L147" s="1081">
        <v>100</v>
      </c>
      <c r="M147" s="1081">
        <v>25</v>
      </c>
      <c r="N147" s="1081">
        <v>0</v>
      </c>
      <c r="O147" s="1081">
        <v>25</v>
      </c>
      <c r="P147" s="1081"/>
      <c r="Q147" s="1081"/>
      <c r="R147" s="1081"/>
      <c r="S147" s="1081"/>
      <c r="T147" s="1081"/>
      <c r="U147" s="1081"/>
      <c r="V147" s="1081"/>
      <c r="W147" s="1081"/>
      <c r="X147" s="2843">
        <v>25</v>
      </c>
      <c r="Y147" s="2843">
        <v>0</v>
      </c>
      <c r="Z147" s="2108">
        <v>25</v>
      </c>
      <c r="AA147" s="2844"/>
      <c r="AB147" s="2844"/>
      <c r="AC147" s="2108">
        <v>0</v>
      </c>
      <c r="AD147" s="2108"/>
      <c r="AE147" s="2844"/>
      <c r="AF147" s="2844">
        <v>0</v>
      </c>
      <c r="AG147" s="2108">
        <v>0</v>
      </c>
      <c r="AH147" s="1081"/>
      <c r="AI147" s="1081"/>
      <c r="AJ147" s="1081">
        <v>0</v>
      </c>
      <c r="AK147" s="1182"/>
      <c r="AL147" s="1182"/>
      <c r="AM147" s="1182"/>
      <c r="AN147" s="1182"/>
      <c r="AO147" s="1182"/>
      <c r="AP147" s="1182"/>
    </row>
    <row r="148" spans="1:42" s="1183" customFormat="1" ht="47.25">
      <c r="A148" s="1113">
        <v>1269</v>
      </c>
      <c r="B148" s="1129" t="s">
        <v>3044</v>
      </c>
      <c r="C148" s="1106" t="s">
        <v>3045</v>
      </c>
      <c r="D148" s="1105" t="s">
        <v>56</v>
      </c>
      <c r="E148" s="1105" t="s">
        <v>42</v>
      </c>
      <c r="F148" s="1107" t="s">
        <v>47</v>
      </c>
      <c r="G148" s="1081">
        <v>90</v>
      </c>
      <c r="H148" s="1081">
        <v>0</v>
      </c>
      <c r="I148" s="1081">
        <v>0</v>
      </c>
      <c r="J148" s="1081">
        <v>0</v>
      </c>
      <c r="K148" s="1081">
        <v>0</v>
      </c>
      <c r="L148" s="1081">
        <v>90</v>
      </c>
      <c r="M148" s="1081">
        <v>22.5</v>
      </c>
      <c r="N148" s="1081">
        <v>0</v>
      </c>
      <c r="O148" s="1081">
        <v>22.5</v>
      </c>
      <c r="P148" s="1081"/>
      <c r="Q148" s="1081"/>
      <c r="R148" s="1081"/>
      <c r="S148" s="1081"/>
      <c r="T148" s="1081"/>
      <c r="U148" s="1081"/>
      <c r="V148" s="1081"/>
      <c r="W148" s="1081"/>
      <c r="X148" s="2843">
        <v>22.5</v>
      </c>
      <c r="Y148" s="2843">
        <v>0</v>
      </c>
      <c r="Z148" s="2108">
        <v>22.5</v>
      </c>
      <c r="AA148" s="2844"/>
      <c r="AB148" s="2844"/>
      <c r="AC148" s="2108">
        <v>0</v>
      </c>
      <c r="AD148" s="2108"/>
      <c r="AE148" s="2844"/>
      <c r="AF148" s="2844">
        <v>0</v>
      </c>
      <c r="AG148" s="2108">
        <v>0</v>
      </c>
      <c r="AH148" s="1081"/>
      <c r="AI148" s="1081"/>
      <c r="AJ148" s="1081">
        <v>0</v>
      </c>
      <c r="AK148" s="1182"/>
      <c r="AL148" s="1182"/>
      <c r="AM148" s="1182"/>
      <c r="AN148" s="1182"/>
      <c r="AO148" s="1182"/>
      <c r="AP148" s="1182"/>
    </row>
    <row r="149" spans="1:42" s="1183" customFormat="1" ht="47.25">
      <c r="A149" s="1113">
        <v>1270</v>
      </c>
      <c r="B149" s="1129" t="s">
        <v>3046</v>
      </c>
      <c r="C149" s="1106" t="s">
        <v>3047</v>
      </c>
      <c r="D149" s="1105" t="s">
        <v>564</v>
      </c>
      <c r="E149" s="1105" t="s">
        <v>42</v>
      </c>
      <c r="F149" s="1107" t="s">
        <v>47</v>
      </c>
      <c r="G149" s="1081">
        <v>50</v>
      </c>
      <c r="H149" s="1081">
        <v>0</v>
      </c>
      <c r="I149" s="1081">
        <v>0</v>
      </c>
      <c r="J149" s="1081">
        <v>0</v>
      </c>
      <c r="K149" s="1081">
        <v>0</v>
      </c>
      <c r="L149" s="1081">
        <v>50</v>
      </c>
      <c r="M149" s="1081">
        <v>12.5</v>
      </c>
      <c r="N149" s="1081">
        <v>0</v>
      </c>
      <c r="O149" s="1081">
        <v>12.5</v>
      </c>
      <c r="P149" s="1081"/>
      <c r="Q149" s="1081"/>
      <c r="R149" s="1081"/>
      <c r="S149" s="1081"/>
      <c r="T149" s="1081"/>
      <c r="U149" s="1081"/>
      <c r="V149" s="1081"/>
      <c r="W149" s="1081"/>
      <c r="X149" s="2843">
        <v>12.5</v>
      </c>
      <c r="Y149" s="2843">
        <v>0</v>
      </c>
      <c r="Z149" s="2108">
        <v>12.5</v>
      </c>
      <c r="AA149" s="2844"/>
      <c r="AB149" s="2844"/>
      <c r="AC149" s="2108">
        <v>0</v>
      </c>
      <c r="AD149" s="2108"/>
      <c r="AE149" s="2844"/>
      <c r="AF149" s="2844">
        <v>0</v>
      </c>
      <c r="AG149" s="2108">
        <v>0</v>
      </c>
      <c r="AH149" s="1081"/>
      <c r="AI149" s="1081"/>
      <c r="AJ149" s="1081">
        <v>0</v>
      </c>
      <c r="AK149" s="1182"/>
      <c r="AL149" s="1182"/>
      <c r="AM149" s="1182"/>
      <c r="AN149" s="1182"/>
      <c r="AO149" s="1182"/>
      <c r="AP149" s="1182"/>
    </row>
    <row r="150" spans="1:42" s="1183" customFormat="1" ht="47.25">
      <c r="A150" s="1113">
        <v>1271</v>
      </c>
      <c r="B150" s="1129" t="s">
        <v>3048</v>
      </c>
      <c r="C150" s="1106" t="s">
        <v>3049</v>
      </c>
      <c r="D150" s="1105" t="s">
        <v>28</v>
      </c>
      <c r="E150" s="1105" t="s">
        <v>42</v>
      </c>
      <c r="F150" s="1107" t="s">
        <v>47</v>
      </c>
      <c r="G150" s="1081">
        <v>90</v>
      </c>
      <c r="H150" s="1081">
        <v>0</v>
      </c>
      <c r="I150" s="1081">
        <v>0</v>
      </c>
      <c r="J150" s="1081">
        <v>0</v>
      </c>
      <c r="K150" s="1081">
        <v>0</v>
      </c>
      <c r="L150" s="1081">
        <v>90</v>
      </c>
      <c r="M150" s="1081">
        <v>22.5</v>
      </c>
      <c r="N150" s="1081">
        <v>0</v>
      </c>
      <c r="O150" s="1081">
        <v>22.5</v>
      </c>
      <c r="P150" s="1081"/>
      <c r="Q150" s="1081"/>
      <c r="R150" s="1081"/>
      <c r="S150" s="1081"/>
      <c r="T150" s="1081"/>
      <c r="U150" s="1081"/>
      <c r="V150" s="1081"/>
      <c r="W150" s="1081"/>
      <c r="X150" s="2843">
        <v>22.5</v>
      </c>
      <c r="Y150" s="2843">
        <v>0</v>
      </c>
      <c r="Z150" s="2108">
        <v>22.5</v>
      </c>
      <c r="AA150" s="2844"/>
      <c r="AB150" s="2844"/>
      <c r="AC150" s="2108">
        <v>0</v>
      </c>
      <c r="AD150" s="2108"/>
      <c r="AE150" s="2844"/>
      <c r="AF150" s="2844">
        <v>0</v>
      </c>
      <c r="AG150" s="2108">
        <v>0</v>
      </c>
      <c r="AH150" s="1081"/>
      <c r="AI150" s="1081"/>
      <c r="AJ150" s="1081">
        <v>0</v>
      </c>
      <c r="AK150" s="1182"/>
      <c r="AL150" s="1182"/>
      <c r="AM150" s="1182"/>
      <c r="AN150" s="1182"/>
      <c r="AO150" s="1182"/>
      <c r="AP150" s="1182"/>
    </row>
    <row r="151" spans="1:42" s="1183" customFormat="1" ht="47.25">
      <c r="A151" s="1113">
        <v>1272</v>
      </c>
      <c r="B151" s="1129" t="s">
        <v>3050</v>
      </c>
      <c r="C151" s="1106" t="s">
        <v>3051</v>
      </c>
      <c r="D151" s="1105" t="s">
        <v>254</v>
      </c>
      <c r="E151" s="1105" t="s">
        <v>42</v>
      </c>
      <c r="F151" s="1107" t="s">
        <v>47</v>
      </c>
      <c r="G151" s="1081">
        <v>95</v>
      </c>
      <c r="H151" s="1081">
        <v>0</v>
      </c>
      <c r="I151" s="1081">
        <v>0</v>
      </c>
      <c r="J151" s="1081">
        <v>0</v>
      </c>
      <c r="K151" s="1081">
        <v>0</v>
      </c>
      <c r="L151" s="1081">
        <v>95</v>
      </c>
      <c r="M151" s="1081">
        <v>23.75</v>
      </c>
      <c r="N151" s="1081">
        <v>0</v>
      </c>
      <c r="O151" s="1081">
        <v>23.75</v>
      </c>
      <c r="P151" s="1081"/>
      <c r="Q151" s="1081"/>
      <c r="R151" s="1081"/>
      <c r="S151" s="1081"/>
      <c r="T151" s="1081"/>
      <c r="U151" s="1081"/>
      <c r="V151" s="1081"/>
      <c r="W151" s="1081"/>
      <c r="X151" s="2843">
        <v>23.75</v>
      </c>
      <c r="Y151" s="2843">
        <v>0</v>
      </c>
      <c r="Z151" s="2108">
        <v>23.75</v>
      </c>
      <c r="AA151" s="2844"/>
      <c r="AB151" s="2844"/>
      <c r="AC151" s="2108">
        <v>0</v>
      </c>
      <c r="AD151" s="2108"/>
      <c r="AE151" s="2844"/>
      <c r="AF151" s="2844">
        <v>0</v>
      </c>
      <c r="AG151" s="2108">
        <v>0</v>
      </c>
      <c r="AH151" s="1081"/>
      <c r="AI151" s="1081"/>
      <c r="AJ151" s="1081">
        <v>0</v>
      </c>
      <c r="AK151" s="1182"/>
      <c r="AL151" s="1182"/>
      <c r="AM151" s="1182"/>
      <c r="AN151" s="1182"/>
      <c r="AO151" s="1182"/>
      <c r="AP151" s="1182"/>
    </row>
    <row r="152" spans="1:42" ht="31.5">
      <c r="A152" s="1113">
        <v>1273</v>
      </c>
      <c r="B152" s="1129" t="s">
        <v>3052</v>
      </c>
      <c r="C152" s="1106" t="s">
        <v>3053</v>
      </c>
      <c r="D152" s="1105" t="s">
        <v>429</v>
      </c>
      <c r="E152" s="1105" t="s">
        <v>42</v>
      </c>
      <c r="F152" s="1107" t="s">
        <v>47</v>
      </c>
      <c r="G152" s="1081">
        <v>700</v>
      </c>
      <c r="H152" s="1081">
        <v>0</v>
      </c>
      <c r="I152" s="1081">
        <v>0</v>
      </c>
      <c r="J152" s="1081">
        <v>0</v>
      </c>
      <c r="K152" s="1081">
        <v>0</v>
      </c>
      <c r="L152" s="1081">
        <v>700</v>
      </c>
      <c r="M152" s="1081">
        <v>175</v>
      </c>
      <c r="N152" s="1081">
        <v>0</v>
      </c>
      <c r="O152" s="1081">
        <v>175</v>
      </c>
      <c r="P152" s="1081"/>
      <c r="Q152" s="1081"/>
      <c r="R152" s="1081"/>
      <c r="S152" s="1081"/>
      <c r="T152" s="1081"/>
      <c r="U152" s="1081"/>
      <c r="V152" s="1081"/>
      <c r="W152" s="1081"/>
      <c r="X152" s="2843">
        <v>175</v>
      </c>
      <c r="Y152" s="2843">
        <v>0</v>
      </c>
      <c r="Z152" s="2108">
        <v>175</v>
      </c>
      <c r="AA152" s="2844"/>
      <c r="AB152" s="2844"/>
      <c r="AC152" s="2108">
        <v>0</v>
      </c>
      <c r="AD152" s="2108"/>
      <c r="AE152" s="2844"/>
      <c r="AF152" s="2844">
        <v>0</v>
      </c>
      <c r="AG152" s="2108">
        <v>0</v>
      </c>
      <c r="AH152" s="1081"/>
      <c r="AI152" s="1081"/>
      <c r="AJ152" s="1081">
        <v>0</v>
      </c>
      <c r="AK152" s="1100"/>
      <c r="AL152" s="1100"/>
      <c r="AM152" s="1100"/>
      <c r="AN152" s="1100"/>
      <c r="AO152" s="1100"/>
      <c r="AP152" s="1100"/>
    </row>
    <row r="153" spans="1:42">
      <c r="A153" s="1113"/>
      <c r="B153" s="1129"/>
      <c r="C153" s="1106"/>
      <c r="D153" s="1105"/>
      <c r="E153" s="1105"/>
      <c r="F153" s="1107"/>
      <c r="G153" s="1081"/>
      <c r="H153" s="1081"/>
      <c r="I153" s="1081"/>
      <c r="J153" s="1081"/>
      <c r="K153" s="1081"/>
      <c r="L153" s="1081"/>
      <c r="M153" s="1081"/>
      <c r="N153" s="1081"/>
      <c r="O153" s="1081"/>
      <c r="P153" s="1081"/>
      <c r="Q153" s="1081"/>
      <c r="R153" s="1081"/>
      <c r="S153" s="1081"/>
      <c r="T153" s="1081"/>
      <c r="U153" s="1081"/>
      <c r="V153" s="1081"/>
      <c r="W153" s="1081"/>
      <c r="X153" s="1081"/>
      <c r="Y153" s="1081"/>
      <c r="Z153" s="1081"/>
      <c r="AA153" s="1081"/>
      <c r="AB153" s="1081"/>
      <c r="AC153" s="1081"/>
      <c r="AD153" s="1081"/>
      <c r="AE153" s="1081"/>
      <c r="AF153" s="1081"/>
      <c r="AG153" s="1081"/>
      <c r="AH153" s="1081"/>
      <c r="AI153" s="1081"/>
      <c r="AJ153" s="1081"/>
      <c r="AK153" s="1100"/>
      <c r="AL153" s="1100"/>
      <c r="AM153" s="1100"/>
      <c r="AN153" s="1100"/>
      <c r="AO153" s="1100"/>
      <c r="AP153" s="1100"/>
    </row>
    <row r="154" spans="1:42" ht="16.5" thickBot="1">
      <c r="A154" s="1113" t="s">
        <v>188</v>
      </c>
      <c r="B154" s="1102"/>
      <c r="C154" s="1179" t="s">
        <v>3054</v>
      </c>
      <c r="D154" s="1180"/>
      <c r="E154" s="1180"/>
      <c r="F154" s="1180"/>
      <c r="G154" s="1181">
        <v>2734.7439999999997</v>
      </c>
      <c r="H154" s="1181">
        <v>0</v>
      </c>
      <c r="I154" s="1181">
        <v>0</v>
      </c>
      <c r="J154" s="1181">
        <v>0</v>
      </c>
      <c r="K154" s="1181">
        <v>0</v>
      </c>
      <c r="L154" s="1181">
        <v>2734.7439999999997</v>
      </c>
      <c r="M154" s="1181">
        <v>683.27099999999996</v>
      </c>
      <c r="N154" s="1181">
        <v>0</v>
      </c>
      <c r="O154" s="1181">
        <v>683.27099999999996</v>
      </c>
      <c r="P154" s="1181">
        <v>0</v>
      </c>
      <c r="Q154" s="1181">
        <v>0</v>
      </c>
      <c r="R154" s="1181">
        <v>0</v>
      </c>
      <c r="S154" s="1181">
        <v>0</v>
      </c>
      <c r="T154" s="1181">
        <v>0</v>
      </c>
      <c r="U154" s="1181">
        <v>0</v>
      </c>
      <c r="V154" s="1181">
        <v>0</v>
      </c>
      <c r="W154" s="1181">
        <v>0</v>
      </c>
      <c r="X154" s="1181">
        <v>683.27099999999996</v>
      </c>
      <c r="Y154" s="1181">
        <v>0</v>
      </c>
      <c r="Z154" s="1181">
        <v>683.27099999999996</v>
      </c>
      <c r="AA154" s="1181">
        <v>0</v>
      </c>
      <c r="AB154" s="1181">
        <v>0</v>
      </c>
      <c r="AC154" s="1181">
        <v>0</v>
      </c>
      <c r="AD154" s="1181">
        <v>0</v>
      </c>
      <c r="AE154" s="1181">
        <v>0</v>
      </c>
      <c r="AF154" s="1181">
        <v>0</v>
      </c>
      <c r="AG154" s="1181">
        <v>0</v>
      </c>
      <c r="AH154" s="1181"/>
      <c r="AI154" s="1181"/>
      <c r="AJ154" s="1181">
        <v>0</v>
      </c>
      <c r="AK154" s="1100"/>
      <c r="AL154" s="1100"/>
      <c r="AM154" s="1100"/>
      <c r="AN154" s="1100"/>
      <c r="AO154" s="1100"/>
      <c r="AP154" s="1100"/>
    </row>
    <row r="155" spans="1:42" ht="16.5" thickBot="1">
      <c r="A155" s="1113" t="s">
        <v>188</v>
      </c>
      <c r="B155" s="1102"/>
      <c r="C155" s="1179" t="s">
        <v>3055</v>
      </c>
      <c r="D155" s="1180"/>
      <c r="E155" s="1180"/>
      <c r="F155" s="1180"/>
      <c r="G155" s="1181">
        <v>6703.991</v>
      </c>
      <c r="H155" s="1181">
        <v>2984.8799999999997</v>
      </c>
      <c r="I155" s="1181">
        <v>250.369</v>
      </c>
      <c r="J155" s="1181">
        <v>0</v>
      </c>
      <c r="K155" s="1181">
        <v>3235.2490000000003</v>
      </c>
      <c r="L155" s="1181">
        <v>3468.7419999999997</v>
      </c>
      <c r="M155" s="1181">
        <v>1190.7469999999998</v>
      </c>
      <c r="N155" s="1181">
        <v>17</v>
      </c>
      <c r="O155" s="1181">
        <v>1207.7469999999998</v>
      </c>
      <c r="P155" s="1181">
        <v>0</v>
      </c>
      <c r="Q155" s="1181">
        <v>0</v>
      </c>
      <c r="R155" s="1181">
        <v>0</v>
      </c>
      <c r="S155" s="1181">
        <v>0</v>
      </c>
      <c r="T155" s="1181">
        <v>0</v>
      </c>
      <c r="U155" s="1181">
        <v>0</v>
      </c>
      <c r="V155" s="1181">
        <v>0</v>
      </c>
      <c r="W155" s="1181">
        <v>0</v>
      </c>
      <c r="X155" s="1181">
        <v>1190.7469999999998</v>
      </c>
      <c r="Y155" s="1181">
        <v>17</v>
      </c>
      <c r="Z155" s="1181">
        <v>1207.7469999999998</v>
      </c>
      <c r="AA155" s="1181">
        <v>301.59544249999999</v>
      </c>
      <c r="AB155" s="1181">
        <v>0</v>
      </c>
      <c r="AC155" s="1181">
        <v>301.59544249999999</v>
      </c>
      <c r="AD155" s="1181">
        <v>3.0453074999999998</v>
      </c>
      <c r="AE155" s="1181">
        <v>0</v>
      </c>
      <c r="AF155" s="1181">
        <v>25.650475</v>
      </c>
      <c r="AG155" s="1181">
        <v>25.650475</v>
      </c>
      <c r="AH155" s="1181"/>
      <c r="AI155" s="1181"/>
      <c r="AJ155" s="1181">
        <v>0</v>
      </c>
      <c r="AK155" s="1100"/>
      <c r="AL155" s="1100"/>
      <c r="AM155" s="1100"/>
      <c r="AN155" s="1100"/>
      <c r="AO155" s="1100"/>
      <c r="AP155" s="1100"/>
    </row>
    <row r="156" spans="1:42">
      <c r="A156" s="1113"/>
      <c r="B156" s="1102"/>
      <c r="C156" s="1145"/>
      <c r="D156" s="2850"/>
      <c r="E156" s="2850"/>
      <c r="F156" s="2850"/>
      <c r="G156" s="1148"/>
      <c r="H156" s="1148"/>
      <c r="I156" s="1148"/>
      <c r="J156" s="1148"/>
      <c r="K156" s="1148"/>
      <c r="L156" s="1148"/>
      <c r="M156" s="1148"/>
      <c r="N156" s="1148"/>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00"/>
      <c r="AL156" s="1100"/>
      <c r="AM156" s="1100"/>
      <c r="AN156" s="1100"/>
      <c r="AO156" s="1100"/>
      <c r="AP156" s="1100"/>
    </row>
    <row r="157" spans="1:42">
      <c r="A157" s="1113" t="s">
        <v>188</v>
      </c>
      <c r="B157" s="1102"/>
      <c r="C157" s="1142" t="s">
        <v>3056</v>
      </c>
      <c r="D157" s="1114"/>
      <c r="E157" s="1105"/>
      <c r="F157" s="1105"/>
      <c r="G157" s="1111"/>
      <c r="H157" s="1111"/>
      <c r="I157" s="1111"/>
      <c r="J157" s="1111"/>
      <c r="K157" s="1112"/>
      <c r="L157" s="1112"/>
      <c r="M157" s="1111"/>
      <c r="N157" s="1111"/>
      <c r="O157" s="1111"/>
      <c r="P157" s="1111"/>
      <c r="Q157" s="1111"/>
      <c r="R157" s="1111"/>
      <c r="S157" s="1111"/>
      <c r="T157" s="1111"/>
      <c r="U157" s="1111"/>
      <c r="V157" s="1111"/>
      <c r="W157" s="1111"/>
      <c r="X157" s="1111"/>
      <c r="Y157" s="1111"/>
      <c r="Z157" s="1111"/>
      <c r="AA157" s="1111"/>
      <c r="AB157" s="1111"/>
      <c r="AC157" s="1111"/>
      <c r="AD157" s="1111"/>
      <c r="AE157" s="1111"/>
      <c r="AF157" s="1111"/>
      <c r="AG157" s="1111"/>
      <c r="AH157" s="1111"/>
      <c r="AI157" s="1111"/>
      <c r="AJ157" s="1111"/>
      <c r="AK157" s="1100"/>
      <c r="AL157" s="1100"/>
      <c r="AM157" s="1100"/>
      <c r="AN157" s="1100"/>
      <c r="AO157" s="1100"/>
      <c r="AP157" s="1100"/>
    </row>
    <row r="158" spans="1:42">
      <c r="A158" s="1113" t="s">
        <v>188</v>
      </c>
      <c r="B158" s="1102"/>
      <c r="C158" s="1142" t="s">
        <v>360</v>
      </c>
      <c r="D158" s="1114"/>
      <c r="E158" s="1105"/>
      <c r="F158" s="1105"/>
      <c r="G158" s="1111"/>
      <c r="H158" s="1111"/>
      <c r="I158" s="1111"/>
      <c r="J158" s="1111"/>
      <c r="K158" s="1112"/>
      <c r="L158" s="1112"/>
      <c r="M158" s="1111"/>
      <c r="N158" s="1111"/>
      <c r="O158" s="1111"/>
      <c r="P158" s="1111"/>
      <c r="Q158" s="1111"/>
      <c r="R158" s="1111"/>
      <c r="S158" s="1111"/>
      <c r="T158" s="1111"/>
      <c r="U158" s="1111"/>
      <c r="V158" s="1111"/>
      <c r="W158" s="1111"/>
      <c r="X158" s="1111"/>
      <c r="Y158" s="1111"/>
      <c r="Z158" s="1111"/>
      <c r="AA158" s="1111"/>
      <c r="AB158" s="1111"/>
      <c r="AC158" s="1111"/>
      <c r="AD158" s="1111"/>
      <c r="AE158" s="1111"/>
      <c r="AF158" s="1111"/>
      <c r="AG158" s="1111"/>
      <c r="AH158" s="1111"/>
      <c r="AI158" s="1111"/>
      <c r="AJ158" s="1111"/>
      <c r="AK158" s="1100"/>
      <c r="AL158" s="1100"/>
      <c r="AM158" s="1100"/>
      <c r="AN158" s="1100"/>
      <c r="AO158" s="1100"/>
      <c r="AP158" s="1100"/>
    </row>
    <row r="159" spans="1:42">
      <c r="A159" s="1113"/>
      <c r="B159" s="1102"/>
      <c r="C159" s="1142"/>
      <c r="D159" s="1114"/>
      <c r="E159" s="1105"/>
      <c r="F159" s="1105"/>
      <c r="G159" s="1111"/>
      <c r="H159" s="1111"/>
      <c r="I159" s="1111"/>
      <c r="J159" s="1111"/>
      <c r="K159" s="1112"/>
      <c r="L159" s="1112"/>
      <c r="M159" s="1111"/>
      <c r="N159" s="1111"/>
      <c r="O159" s="1111"/>
      <c r="P159" s="1111"/>
      <c r="Q159" s="1111"/>
      <c r="R159" s="1111"/>
      <c r="S159" s="1111"/>
      <c r="T159" s="1111"/>
      <c r="U159" s="1111"/>
      <c r="V159" s="1111"/>
      <c r="W159" s="1111"/>
      <c r="X159" s="1111"/>
      <c r="Y159" s="1111"/>
      <c r="Z159" s="1111"/>
      <c r="AA159" s="1111"/>
      <c r="AB159" s="1111"/>
      <c r="AC159" s="1111"/>
      <c r="AD159" s="1111"/>
      <c r="AE159" s="1111"/>
      <c r="AF159" s="1111"/>
      <c r="AG159" s="1111"/>
      <c r="AH159" s="1111"/>
      <c r="AI159" s="1111"/>
      <c r="AJ159" s="1111"/>
      <c r="AK159" s="1100"/>
      <c r="AL159" s="1100"/>
      <c r="AM159" s="1100"/>
      <c r="AN159" s="1100"/>
      <c r="AO159" s="1100"/>
      <c r="AP159" s="1100"/>
    </row>
    <row r="160" spans="1:42" ht="63">
      <c r="A160" s="1113">
        <v>1274</v>
      </c>
      <c r="B160" s="1105" t="s">
        <v>3057</v>
      </c>
      <c r="C160" s="1077" t="s">
        <v>3058</v>
      </c>
      <c r="D160" s="1105" t="s">
        <v>88</v>
      </c>
      <c r="E160" s="1105" t="s">
        <v>3059</v>
      </c>
      <c r="F160" s="1107" t="s">
        <v>30</v>
      </c>
      <c r="G160" s="1112">
        <v>890.84799999999996</v>
      </c>
      <c r="H160" s="1115">
        <v>620.78599999999994</v>
      </c>
      <c r="I160" s="1110">
        <v>50</v>
      </c>
      <c r="J160" s="1111">
        <v>0</v>
      </c>
      <c r="K160" s="1112">
        <v>670.78599999999994</v>
      </c>
      <c r="L160" s="1112">
        <v>220.06200000000001</v>
      </c>
      <c r="M160" s="1112">
        <v>220.06200000000001</v>
      </c>
      <c r="N160" s="1111">
        <v>0</v>
      </c>
      <c r="O160" s="1109">
        <v>220.06200000000001</v>
      </c>
      <c r="P160" s="1109"/>
      <c r="Q160" s="1109"/>
      <c r="R160" s="1109"/>
      <c r="S160" s="1109"/>
      <c r="T160" s="1109"/>
      <c r="U160" s="1109"/>
      <c r="V160" s="1109"/>
      <c r="W160" s="1109"/>
      <c r="X160" s="2843">
        <v>220.06200000000001</v>
      </c>
      <c r="Y160" s="2843">
        <v>0</v>
      </c>
      <c r="Z160" s="2108">
        <v>220.06200000000001</v>
      </c>
      <c r="AA160" s="2844">
        <v>108.931</v>
      </c>
      <c r="AB160" s="2844"/>
      <c r="AC160" s="2108">
        <v>108.931</v>
      </c>
      <c r="AD160" s="2108">
        <v>1.1000000000000001</v>
      </c>
      <c r="AE160" s="2844"/>
      <c r="AF160" s="2844">
        <v>0</v>
      </c>
      <c r="AG160" s="2108">
        <v>0</v>
      </c>
      <c r="AH160" s="1109"/>
      <c r="AI160" s="1108" t="s">
        <v>9941</v>
      </c>
      <c r="AJ160" s="1111">
        <v>0</v>
      </c>
      <c r="AK160" s="1100"/>
      <c r="AL160" s="1100"/>
      <c r="AM160" s="1100"/>
      <c r="AN160" s="1100"/>
      <c r="AO160" s="1100"/>
      <c r="AP160" s="1100"/>
    </row>
    <row r="161" spans="1:42" ht="78.75">
      <c r="A161" s="1113">
        <v>1275</v>
      </c>
      <c r="B161" s="1105" t="s">
        <v>3060</v>
      </c>
      <c r="C161" s="1077" t="s">
        <v>3061</v>
      </c>
      <c r="D161" s="1105" t="s">
        <v>88</v>
      </c>
      <c r="E161" s="1105" t="s">
        <v>3062</v>
      </c>
      <c r="F161" s="1107" t="s">
        <v>30</v>
      </c>
      <c r="G161" s="1112">
        <v>101.126</v>
      </c>
      <c r="H161" s="1115">
        <v>36</v>
      </c>
      <c r="I161" s="1110">
        <v>65.126000000000005</v>
      </c>
      <c r="J161" s="1111">
        <v>0</v>
      </c>
      <c r="K161" s="1112">
        <v>101.126</v>
      </c>
      <c r="L161" s="1112">
        <v>0</v>
      </c>
      <c r="M161" s="1112">
        <v>1E-3</v>
      </c>
      <c r="N161" s="1111">
        <v>0</v>
      </c>
      <c r="O161" s="1109">
        <v>1E-3</v>
      </c>
      <c r="P161" s="1109"/>
      <c r="Q161" s="1109"/>
      <c r="R161" s="1109"/>
      <c r="S161" s="1109"/>
      <c r="T161" s="1109"/>
      <c r="U161" s="1109"/>
      <c r="V161" s="1109"/>
      <c r="W161" s="1109"/>
      <c r="X161" s="2843">
        <v>1E-3</v>
      </c>
      <c r="Y161" s="2843">
        <v>0</v>
      </c>
      <c r="Z161" s="2108">
        <v>1E-3</v>
      </c>
      <c r="AA161" s="2844"/>
      <c r="AB161" s="2844"/>
      <c r="AC161" s="2108">
        <v>0</v>
      </c>
      <c r="AD161" s="2108"/>
      <c r="AE161" s="2844"/>
      <c r="AF161" s="2844">
        <v>0</v>
      </c>
      <c r="AG161" s="2108">
        <v>0</v>
      </c>
      <c r="AH161" s="3234" t="s">
        <v>9994</v>
      </c>
      <c r="AI161" s="1109"/>
      <c r="AJ161" s="1111">
        <v>0</v>
      </c>
      <c r="AK161" s="1100"/>
      <c r="AL161" s="1100"/>
      <c r="AM161" s="1100"/>
      <c r="AN161" s="1100"/>
      <c r="AO161" s="1100"/>
      <c r="AP161" s="1100"/>
    </row>
    <row r="162" spans="1:42">
      <c r="A162" s="1113"/>
      <c r="B162" s="1105"/>
      <c r="C162" s="1077"/>
      <c r="D162" s="1105"/>
      <c r="E162" s="1105"/>
      <c r="F162" s="1107"/>
      <c r="G162" s="1112"/>
      <c r="H162" s="1115"/>
      <c r="I162" s="1110"/>
      <c r="J162" s="1111"/>
      <c r="K162" s="1112"/>
      <c r="L162" s="1112"/>
      <c r="M162" s="1112"/>
      <c r="N162" s="1111"/>
      <c r="O162" s="1109"/>
      <c r="P162" s="1109"/>
      <c r="Q162" s="1109"/>
      <c r="R162" s="1109"/>
      <c r="S162" s="1109"/>
      <c r="T162" s="1109"/>
      <c r="U162" s="1109"/>
      <c r="V162" s="1109"/>
      <c r="W162" s="1109"/>
      <c r="X162" s="1109"/>
      <c r="Y162" s="1109"/>
      <c r="Z162" s="1109"/>
      <c r="AA162" s="1109"/>
      <c r="AB162" s="1109"/>
      <c r="AC162" s="1109"/>
      <c r="AD162" s="1109"/>
      <c r="AE162" s="1109"/>
      <c r="AF162" s="1109"/>
      <c r="AG162" s="1109"/>
      <c r="AH162" s="1109"/>
      <c r="AI162" s="1109"/>
      <c r="AJ162" s="1111"/>
      <c r="AK162" s="1100"/>
      <c r="AL162" s="1100"/>
      <c r="AM162" s="1100"/>
      <c r="AN162" s="1100"/>
      <c r="AO162" s="1100"/>
      <c r="AP162" s="1100"/>
    </row>
    <row r="163" spans="1:42" ht="16.5" thickBot="1">
      <c r="A163" s="1113" t="s">
        <v>188</v>
      </c>
      <c r="B163" s="1095"/>
      <c r="C163" s="1179" t="s">
        <v>3063</v>
      </c>
      <c r="D163" s="1184"/>
      <c r="E163" s="1185"/>
      <c r="F163" s="1185"/>
      <c r="G163" s="1186">
        <v>991.97399999999993</v>
      </c>
      <c r="H163" s="1186">
        <v>656.78599999999994</v>
      </c>
      <c r="I163" s="1186">
        <v>115.126</v>
      </c>
      <c r="J163" s="1186">
        <v>0</v>
      </c>
      <c r="K163" s="1186">
        <v>771.91199999999992</v>
      </c>
      <c r="L163" s="1186">
        <v>220.06200000000001</v>
      </c>
      <c r="M163" s="1186">
        <v>220.06300000000002</v>
      </c>
      <c r="N163" s="1186">
        <v>0</v>
      </c>
      <c r="O163" s="1186">
        <v>220.06300000000002</v>
      </c>
      <c r="P163" s="1186">
        <v>0</v>
      </c>
      <c r="Q163" s="1186">
        <v>0</v>
      </c>
      <c r="R163" s="1186">
        <v>0</v>
      </c>
      <c r="S163" s="1186">
        <v>0</v>
      </c>
      <c r="T163" s="1186">
        <v>0</v>
      </c>
      <c r="U163" s="1186">
        <v>0</v>
      </c>
      <c r="V163" s="1186">
        <v>0</v>
      </c>
      <c r="W163" s="1186">
        <v>0</v>
      </c>
      <c r="X163" s="1186">
        <v>220.06300000000002</v>
      </c>
      <c r="Y163" s="1186">
        <v>0</v>
      </c>
      <c r="Z163" s="1186">
        <v>220.06300000000002</v>
      </c>
      <c r="AA163" s="1186">
        <v>108.931</v>
      </c>
      <c r="AB163" s="1186">
        <v>0</v>
      </c>
      <c r="AC163" s="1186">
        <v>108.931</v>
      </c>
      <c r="AD163" s="1186">
        <v>1.1000000000000001</v>
      </c>
      <c r="AE163" s="1186">
        <v>0</v>
      </c>
      <c r="AF163" s="1186">
        <v>0</v>
      </c>
      <c r="AG163" s="1186">
        <v>0</v>
      </c>
      <c r="AH163" s="1186"/>
      <c r="AI163" s="1186"/>
      <c r="AJ163" s="1186">
        <v>0</v>
      </c>
      <c r="AK163" s="1100"/>
      <c r="AL163" s="1100"/>
      <c r="AM163" s="1100"/>
      <c r="AN163" s="1100"/>
      <c r="AO163" s="1100"/>
      <c r="AP163" s="1100"/>
    </row>
    <row r="164" spans="1:42" ht="9" customHeight="1">
      <c r="A164" s="1113" t="s">
        <v>188</v>
      </c>
      <c r="B164" s="1102"/>
      <c r="C164" s="1078"/>
      <c r="D164" s="1105"/>
      <c r="E164" s="1105"/>
      <c r="F164" s="1105"/>
      <c r="G164" s="1111"/>
      <c r="H164" s="1111"/>
      <c r="I164" s="1111"/>
      <c r="J164" s="1111"/>
      <c r="K164" s="1111"/>
      <c r="L164" s="1112"/>
      <c r="M164" s="1111"/>
      <c r="N164" s="1111"/>
      <c r="O164" s="1111"/>
      <c r="P164" s="1111"/>
      <c r="Q164" s="1111"/>
      <c r="R164" s="1111"/>
      <c r="S164" s="1111"/>
      <c r="T164" s="1111"/>
      <c r="U164" s="1111"/>
      <c r="V164" s="1111"/>
      <c r="W164" s="1111"/>
      <c r="X164" s="1111"/>
      <c r="Y164" s="1111"/>
      <c r="Z164" s="1111"/>
      <c r="AA164" s="1111"/>
      <c r="AB164" s="1111"/>
      <c r="AC164" s="1111"/>
      <c r="AD164" s="1111"/>
      <c r="AE164" s="1111"/>
      <c r="AF164" s="1111"/>
      <c r="AG164" s="1111"/>
      <c r="AH164" s="1111"/>
      <c r="AI164" s="1111"/>
      <c r="AJ164" s="1111"/>
      <c r="AK164" s="1100"/>
      <c r="AL164" s="1100"/>
      <c r="AM164" s="1100"/>
      <c r="AN164" s="1100"/>
      <c r="AO164" s="1100"/>
      <c r="AP164" s="1100"/>
    </row>
    <row r="165" spans="1:42" ht="20.45" customHeight="1">
      <c r="A165" s="1113" t="s">
        <v>188</v>
      </c>
      <c r="B165" s="1187"/>
      <c r="C165" s="1188" t="s">
        <v>3064</v>
      </c>
      <c r="D165" s="1173"/>
      <c r="E165" s="1173"/>
      <c r="F165" s="1173"/>
      <c r="G165" s="1174"/>
      <c r="H165" s="1169"/>
      <c r="I165" s="1169"/>
      <c r="J165" s="1169"/>
      <c r="K165" s="1169"/>
      <c r="L165" s="1169"/>
      <c r="M165" s="1169"/>
      <c r="N165" s="1169"/>
      <c r="O165" s="1169"/>
      <c r="P165" s="1169"/>
      <c r="Q165" s="1169"/>
      <c r="R165" s="1169"/>
      <c r="S165" s="1169"/>
      <c r="T165" s="1169"/>
      <c r="U165" s="1169"/>
      <c r="V165" s="1169"/>
      <c r="W165" s="1169"/>
      <c r="X165" s="1169"/>
      <c r="Y165" s="1169"/>
      <c r="Z165" s="1169"/>
      <c r="AA165" s="1169"/>
      <c r="AB165" s="1169"/>
      <c r="AC165" s="1169"/>
      <c r="AD165" s="1169"/>
      <c r="AE165" s="1169"/>
      <c r="AF165" s="1169"/>
      <c r="AG165" s="1169"/>
      <c r="AH165" s="1169"/>
      <c r="AI165" s="1169"/>
      <c r="AJ165" s="1169"/>
      <c r="AK165" s="1100"/>
      <c r="AL165" s="1100"/>
      <c r="AM165" s="1100"/>
      <c r="AN165" s="1100"/>
      <c r="AO165" s="1100"/>
      <c r="AP165" s="1100"/>
    </row>
    <row r="166" spans="1:42" ht="47.25">
      <c r="A166" s="1113">
        <v>1276</v>
      </c>
      <c r="B166" s="1129" t="s">
        <v>3065</v>
      </c>
      <c r="C166" s="1077" t="s">
        <v>3066</v>
      </c>
      <c r="D166" s="1105" t="s">
        <v>384</v>
      </c>
      <c r="E166" s="1105" t="s">
        <v>42</v>
      </c>
      <c r="F166" s="1107" t="s">
        <v>47</v>
      </c>
      <c r="G166" s="1112">
        <v>35</v>
      </c>
      <c r="H166" s="1115">
        <v>0</v>
      </c>
      <c r="I166" s="1110">
        <v>0</v>
      </c>
      <c r="J166" s="1111">
        <v>0</v>
      </c>
      <c r="K166" s="1112">
        <v>0</v>
      </c>
      <c r="L166" s="1112">
        <v>35</v>
      </c>
      <c r="M166" s="1112">
        <v>8.75</v>
      </c>
      <c r="N166" s="1111">
        <v>0</v>
      </c>
      <c r="O166" s="1109">
        <v>8.75</v>
      </c>
      <c r="P166" s="1109"/>
      <c r="Q166" s="1109"/>
      <c r="R166" s="1109"/>
      <c r="S166" s="1109"/>
      <c r="T166" s="1109"/>
      <c r="U166" s="1109"/>
      <c r="V166" s="1109"/>
      <c r="W166" s="1109"/>
      <c r="X166" s="2843">
        <v>8.75</v>
      </c>
      <c r="Y166" s="2843">
        <v>0</v>
      </c>
      <c r="Z166" s="2108">
        <v>8.75</v>
      </c>
      <c r="AA166" s="2844"/>
      <c r="AB166" s="2844"/>
      <c r="AC166" s="2108">
        <v>0</v>
      </c>
      <c r="AD166" s="2108"/>
      <c r="AE166" s="2844"/>
      <c r="AF166" s="2844">
        <v>0</v>
      </c>
      <c r="AG166" s="2108">
        <v>0</v>
      </c>
      <c r="AH166" s="1109"/>
      <c r="AI166" s="1109"/>
      <c r="AJ166" s="1111">
        <v>0</v>
      </c>
      <c r="AK166" s="1100"/>
      <c r="AL166" s="1100"/>
      <c r="AM166" s="1100"/>
      <c r="AN166" s="1100"/>
      <c r="AO166" s="1100"/>
      <c r="AP166" s="1100"/>
    </row>
    <row r="167" spans="1:42" ht="47.25">
      <c r="A167" s="1113">
        <v>1277</v>
      </c>
      <c r="B167" s="1129" t="s">
        <v>3067</v>
      </c>
      <c r="C167" s="1077" t="s">
        <v>3068</v>
      </c>
      <c r="D167" s="1105" t="s">
        <v>384</v>
      </c>
      <c r="E167" s="1105" t="s">
        <v>42</v>
      </c>
      <c r="F167" s="1107" t="s">
        <v>47</v>
      </c>
      <c r="G167" s="1112">
        <v>13</v>
      </c>
      <c r="H167" s="1115">
        <v>0</v>
      </c>
      <c r="I167" s="1110">
        <v>0</v>
      </c>
      <c r="J167" s="1111">
        <v>0</v>
      </c>
      <c r="K167" s="1112">
        <v>0</v>
      </c>
      <c r="L167" s="1112">
        <v>13</v>
      </c>
      <c r="M167" s="1112">
        <v>3.25</v>
      </c>
      <c r="N167" s="1111">
        <v>0</v>
      </c>
      <c r="O167" s="1109">
        <v>3.25</v>
      </c>
      <c r="P167" s="1109"/>
      <c r="Q167" s="1109"/>
      <c r="R167" s="1109"/>
      <c r="S167" s="1109"/>
      <c r="T167" s="1109"/>
      <c r="U167" s="1109"/>
      <c r="V167" s="1109"/>
      <c r="W167" s="1109"/>
      <c r="X167" s="2843">
        <v>3.25</v>
      </c>
      <c r="Y167" s="2843">
        <v>0</v>
      </c>
      <c r="Z167" s="2108">
        <v>3.25</v>
      </c>
      <c r="AA167" s="2844"/>
      <c r="AB167" s="2844"/>
      <c r="AC167" s="2108">
        <v>0</v>
      </c>
      <c r="AD167" s="2108"/>
      <c r="AE167" s="2844"/>
      <c r="AF167" s="2844">
        <v>0</v>
      </c>
      <c r="AG167" s="2108">
        <v>0</v>
      </c>
      <c r="AH167" s="1109"/>
      <c r="AI167" s="1109"/>
      <c r="AJ167" s="1111">
        <v>0</v>
      </c>
      <c r="AK167" s="1100"/>
      <c r="AL167" s="1100"/>
      <c r="AM167" s="1100"/>
      <c r="AN167" s="1100"/>
      <c r="AO167" s="1100"/>
      <c r="AP167" s="1100"/>
    </row>
    <row r="168" spans="1:42">
      <c r="A168" s="1113"/>
      <c r="B168" s="1129"/>
      <c r="C168" s="1077"/>
      <c r="D168" s="1105"/>
      <c r="E168" s="1105"/>
      <c r="F168" s="1107"/>
      <c r="G168" s="1112"/>
      <c r="H168" s="1115"/>
      <c r="I168" s="1110"/>
      <c r="J168" s="1111"/>
      <c r="K168" s="1112"/>
      <c r="L168" s="1112"/>
      <c r="M168" s="1112"/>
      <c r="N168" s="1111"/>
      <c r="O168" s="1109"/>
      <c r="P168" s="1109"/>
      <c r="Q168" s="1109"/>
      <c r="R168" s="1109"/>
      <c r="S168" s="1109"/>
      <c r="T168" s="1109"/>
      <c r="U168" s="1109"/>
      <c r="V168" s="1109"/>
      <c r="W168" s="1109"/>
      <c r="X168" s="1109"/>
      <c r="Y168" s="1109"/>
      <c r="Z168" s="1109"/>
      <c r="AA168" s="1109"/>
      <c r="AB168" s="1109"/>
      <c r="AC168" s="1109"/>
      <c r="AD168" s="1109"/>
      <c r="AE168" s="1109"/>
      <c r="AF168" s="1109"/>
      <c r="AG168" s="1109"/>
      <c r="AH168" s="1109"/>
      <c r="AI168" s="1109"/>
      <c r="AJ168" s="1111"/>
      <c r="AK168" s="1100"/>
      <c r="AL168" s="1100"/>
      <c r="AM168" s="1100"/>
      <c r="AN168" s="1100"/>
      <c r="AO168" s="1100"/>
      <c r="AP168" s="1100"/>
    </row>
    <row r="169" spans="1:42">
      <c r="A169" s="1113" t="s">
        <v>188</v>
      </c>
      <c r="B169" s="1189"/>
      <c r="C169" s="1190" t="s">
        <v>3069</v>
      </c>
      <c r="D169" s="1191"/>
      <c r="E169" s="1191"/>
      <c r="F169" s="1191"/>
      <c r="G169" s="1192">
        <v>48</v>
      </c>
      <c r="H169" s="1192">
        <v>0</v>
      </c>
      <c r="I169" s="1192">
        <v>0</v>
      </c>
      <c r="J169" s="1192">
        <v>0</v>
      </c>
      <c r="K169" s="1192">
        <v>0</v>
      </c>
      <c r="L169" s="1192">
        <v>48</v>
      </c>
      <c r="M169" s="1192">
        <v>12</v>
      </c>
      <c r="N169" s="1192">
        <v>0</v>
      </c>
      <c r="O169" s="1192">
        <v>12</v>
      </c>
      <c r="P169" s="1192">
        <v>0</v>
      </c>
      <c r="Q169" s="1192">
        <v>0</v>
      </c>
      <c r="R169" s="1192">
        <v>0</v>
      </c>
      <c r="S169" s="1192">
        <v>0</v>
      </c>
      <c r="T169" s="1192">
        <v>0</v>
      </c>
      <c r="U169" s="1192">
        <v>0</v>
      </c>
      <c r="V169" s="1192">
        <v>0</v>
      </c>
      <c r="W169" s="1192">
        <v>0</v>
      </c>
      <c r="X169" s="1192">
        <v>12</v>
      </c>
      <c r="Y169" s="1192">
        <v>0</v>
      </c>
      <c r="Z169" s="1192">
        <v>12</v>
      </c>
      <c r="AA169" s="1192">
        <v>0</v>
      </c>
      <c r="AB169" s="1192">
        <v>0</v>
      </c>
      <c r="AC169" s="1192">
        <v>0</v>
      </c>
      <c r="AD169" s="1192">
        <v>0</v>
      </c>
      <c r="AE169" s="1192">
        <v>0</v>
      </c>
      <c r="AF169" s="1192">
        <v>0</v>
      </c>
      <c r="AG169" s="1192">
        <v>0</v>
      </c>
      <c r="AH169" s="1192"/>
      <c r="AI169" s="1192"/>
      <c r="AJ169" s="1192">
        <v>0</v>
      </c>
      <c r="AK169" s="1100"/>
      <c r="AL169" s="1100"/>
      <c r="AM169" s="1100"/>
      <c r="AN169" s="1100"/>
      <c r="AO169" s="1100"/>
      <c r="AP169" s="1100"/>
    </row>
    <row r="170" spans="1:42" ht="16.5" thickBot="1">
      <c r="A170" s="1113" t="s">
        <v>188</v>
      </c>
      <c r="B170" s="1189"/>
      <c r="C170" s="1193" t="s">
        <v>3070</v>
      </c>
      <c r="D170" s="1194"/>
      <c r="E170" s="1194"/>
      <c r="F170" s="1194"/>
      <c r="G170" s="1195">
        <v>1039.9739999999999</v>
      </c>
      <c r="H170" s="1195">
        <v>0</v>
      </c>
      <c r="I170" s="1195">
        <v>0</v>
      </c>
      <c r="J170" s="1195">
        <v>0</v>
      </c>
      <c r="K170" s="1195">
        <v>0</v>
      </c>
      <c r="L170" s="1195">
        <v>2782.7439999999997</v>
      </c>
      <c r="M170" s="1195">
        <v>695.27099999999996</v>
      </c>
      <c r="N170" s="1195">
        <v>0</v>
      </c>
      <c r="O170" s="1195">
        <v>695.27099999999996</v>
      </c>
      <c r="P170" s="1195">
        <v>0</v>
      </c>
      <c r="Q170" s="1195">
        <v>0</v>
      </c>
      <c r="R170" s="1195">
        <v>0</v>
      </c>
      <c r="S170" s="1195">
        <v>0</v>
      </c>
      <c r="T170" s="1195">
        <v>0</v>
      </c>
      <c r="U170" s="1195">
        <v>0</v>
      </c>
      <c r="V170" s="1195">
        <v>0</v>
      </c>
      <c r="W170" s="1195">
        <v>0</v>
      </c>
      <c r="X170" s="1195">
        <v>695.27099999999996</v>
      </c>
      <c r="Y170" s="1195">
        <v>0</v>
      </c>
      <c r="Z170" s="1195">
        <v>695.27099999999996</v>
      </c>
      <c r="AA170" s="1195">
        <v>0</v>
      </c>
      <c r="AB170" s="1195">
        <v>0</v>
      </c>
      <c r="AC170" s="1195">
        <v>0</v>
      </c>
      <c r="AD170" s="1195">
        <v>0</v>
      </c>
      <c r="AE170" s="1195">
        <v>0</v>
      </c>
      <c r="AF170" s="1195">
        <v>0</v>
      </c>
      <c r="AG170" s="1195">
        <v>0</v>
      </c>
      <c r="AH170" s="1195"/>
      <c r="AI170" s="1195"/>
      <c r="AJ170" s="1195">
        <v>0</v>
      </c>
      <c r="AK170" s="1100"/>
      <c r="AL170" s="1100"/>
      <c r="AM170" s="1100"/>
      <c r="AN170" s="1100"/>
      <c r="AO170" s="1100"/>
      <c r="AP170" s="1100"/>
    </row>
    <row r="171" spans="1:42" ht="17.45" customHeight="1" thickBot="1">
      <c r="A171" s="1113" t="s">
        <v>188</v>
      </c>
      <c r="B171" s="1095"/>
      <c r="C171" s="1179" t="s">
        <v>3071</v>
      </c>
      <c r="D171" s="1184"/>
      <c r="E171" s="1185"/>
      <c r="F171" s="1185"/>
      <c r="G171" s="1186">
        <v>7743.9650000000001</v>
      </c>
      <c r="H171" s="1186">
        <v>2984.8799999999997</v>
      </c>
      <c r="I171" s="1186">
        <v>250.369</v>
      </c>
      <c r="J171" s="1186">
        <v>0</v>
      </c>
      <c r="K171" s="1186">
        <v>3235.2490000000003</v>
      </c>
      <c r="L171" s="1186">
        <v>6251.485999999999</v>
      </c>
      <c r="M171" s="1186">
        <v>1886.0179999999998</v>
      </c>
      <c r="N171" s="1186">
        <v>17</v>
      </c>
      <c r="O171" s="1186">
        <v>1903.0179999999998</v>
      </c>
      <c r="P171" s="1186">
        <v>0</v>
      </c>
      <c r="Q171" s="1186">
        <v>0</v>
      </c>
      <c r="R171" s="1186">
        <v>0</v>
      </c>
      <c r="S171" s="1186">
        <v>0</v>
      </c>
      <c r="T171" s="1186">
        <v>0</v>
      </c>
      <c r="U171" s="1186">
        <v>0</v>
      </c>
      <c r="V171" s="1186">
        <v>0</v>
      </c>
      <c r="W171" s="1186">
        <v>0</v>
      </c>
      <c r="X171" s="1186">
        <v>1886.0179999999998</v>
      </c>
      <c r="Y171" s="1186">
        <v>17</v>
      </c>
      <c r="Z171" s="1186">
        <v>1903.0179999999998</v>
      </c>
      <c r="AA171" s="1186">
        <v>301.59544249999999</v>
      </c>
      <c r="AB171" s="1186">
        <v>0</v>
      </c>
      <c r="AC171" s="1186">
        <v>301.59544249999999</v>
      </c>
      <c r="AD171" s="1186">
        <v>3.0453074999999998</v>
      </c>
      <c r="AE171" s="1186">
        <v>0</v>
      </c>
      <c r="AF171" s="1186">
        <v>25.650475</v>
      </c>
      <c r="AG171" s="1186">
        <v>25.650475</v>
      </c>
      <c r="AH171" s="1186"/>
      <c r="AI171" s="1186"/>
      <c r="AJ171" s="1186">
        <v>0</v>
      </c>
      <c r="AK171" s="1100"/>
      <c r="AL171" s="1100"/>
      <c r="AM171" s="1100"/>
      <c r="AN171" s="1100"/>
      <c r="AO171" s="1100"/>
      <c r="AP171" s="1100"/>
    </row>
    <row r="172" spans="1:42" ht="6" customHeight="1">
      <c r="A172" s="1113" t="s">
        <v>188</v>
      </c>
      <c r="B172" s="1095"/>
      <c r="C172" s="1078"/>
      <c r="D172" s="1080"/>
      <c r="E172" s="1114"/>
      <c r="F172" s="1114"/>
      <c r="G172" s="1122"/>
      <c r="H172" s="1122"/>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00"/>
      <c r="AL172" s="1100"/>
      <c r="AM172" s="1100"/>
      <c r="AN172" s="1100"/>
      <c r="AO172" s="1100"/>
      <c r="AP172" s="1100"/>
    </row>
    <row r="173" spans="1:42">
      <c r="A173" s="1113" t="s">
        <v>188</v>
      </c>
      <c r="B173" s="1095"/>
      <c r="C173" s="1142" t="s">
        <v>3072</v>
      </c>
      <c r="D173" s="1080"/>
      <c r="E173" s="1114"/>
      <c r="F173" s="1114"/>
      <c r="G173" s="1122"/>
      <c r="H173" s="1122"/>
      <c r="I173" s="1122"/>
      <c r="J173" s="1111"/>
      <c r="K173" s="1112"/>
      <c r="L173" s="1112"/>
      <c r="M173" s="1122"/>
      <c r="N173" s="1111"/>
      <c r="O173" s="1122"/>
      <c r="P173" s="1122"/>
      <c r="Q173" s="1122"/>
      <c r="R173" s="1122"/>
      <c r="S173" s="1122"/>
      <c r="T173" s="1122"/>
      <c r="U173" s="1122"/>
      <c r="V173" s="1122"/>
      <c r="W173" s="1122"/>
      <c r="X173" s="1122"/>
      <c r="Y173" s="1122"/>
      <c r="Z173" s="1122"/>
      <c r="AA173" s="1122"/>
      <c r="AB173" s="1122"/>
      <c r="AC173" s="1122"/>
      <c r="AD173" s="1122"/>
      <c r="AE173" s="1122"/>
      <c r="AF173" s="1122"/>
      <c r="AG173" s="1122"/>
      <c r="AH173" s="1122"/>
      <c r="AI173" s="1122"/>
      <c r="AJ173" s="1111"/>
      <c r="AK173" s="1100"/>
      <c r="AL173" s="1100"/>
      <c r="AM173" s="1100"/>
      <c r="AN173" s="1100"/>
      <c r="AO173" s="1100"/>
      <c r="AP173" s="1100"/>
    </row>
    <row r="174" spans="1:42" ht="21" customHeight="1">
      <c r="A174" s="1113" t="s">
        <v>188</v>
      </c>
      <c r="B174" s="1095"/>
      <c r="C174" s="1096" t="s">
        <v>1600</v>
      </c>
      <c r="D174" s="1080"/>
      <c r="E174" s="1114"/>
      <c r="F174" s="1114"/>
      <c r="G174" s="1122"/>
      <c r="H174" s="1122"/>
      <c r="I174" s="1122"/>
      <c r="J174" s="1111"/>
      <c r="K174" s="1112"/>
      <c r="L174" s="1112"/>
      <c r="M174" s="1122"/>
      <c r="N174" s="1111"/>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11"/>
      <c r="AK174" s="1100"/>
      <c r="AL174" s="1100"/>
      <c r="AM174" s="1100"/>
      <c r="AN174" s="1100"/>
      <c r="AO174" s="1100"/>
      <c r="AP174" s="1100"/>
    </row>
    <row r="175" spans="1:42" s="1197" customFormat="1" ht="79.5" customHeight="1">
      <c r="A175" s="1113">
        <v>1278</v>
      </c>
      <c r="B175" s="1105" t="s">
        <v>3073</v>
      </c>
      <c r="C175" s="1077" t="s">
        <v>3074</v>
      </c>
      <c r="D175" s="1105" t="s">
        <v>3075</v>
      </c>
      <c r="E175" s="1105" t="s">
        <v>3076</v>
      </c>
      <c r="F175" s="1107" t="s">
        <v>30</v>
      </c>
      <c r="G175" s="1111">
        <v>88.072000000000003</v>
      </c>
      <c r="H175" s="1111">
        <v>67.757000000000005</v>
      </c>
      <c r="I175" s="1110">
        <v>0</v>
      </c>
      <c r="J175" s="1111">
        <v>0</v>
      </c>
      <c r="K175" s="1111">
        <v>67.757000000000005</v>
      </c>
      <c r="L175" s="1112">
        <v>20.314999999999998</v>
      </c>
      <c r="M175" s="1111">
        <v>0</v>
      </c>
      <c r="N175" s="1111">
        <v>20.315000000000001</v>
      </c>
      <c r="O175" s="1109">
        <v>20.315000000000001</v>
      </c>
      <c r="P175" s="1109"/>
      <c r="Q175" s="1109"/>
      <c r="R175" s="1109"/>
      <c r="S175" s="1109"/>
      <c r="T175" s="1109"/>
      <c r="U175" s="1109"/>
      <c r="V175" s="1109"/>
      <c r="W175" s="1109"/>
      <c r="X175" s="2843">
        <v>0</v>
      </c>
      <c r="Y175" s="2843">
        <v>20.315000000000001</v>
      </c>
      <c r="Z175" s="2108">
        <v>20.315000000000001</v>
      </c>
      <c r="AA175" s="2844"/>
      <c r="AB175" s="2844"/>
      <c r="AC175" s="2108">
        <v>0</v>
      </c>
      <c r="AD175" s="2108"/>
      <c r="AE175" s="2844"/>
      <c r="AF175" s="2844">
        <v>0</v>
      </c>
      <c r="AG175" s="2108">
        <v>0</v>
      </c>
      <c r="AH175" s="3234" t="s">
        <v>9992</v>
      </c>
      <c r="AI175" s="1109"/>
      <c r="AJ175" s="1111">
        <v>0</v>
      </c>
      <c r="AK175" s="1196"/>
      <c r="AL175" s="1196"/>
      <c r="AM175" s="1196"/>
      <c r="AN175" s="1196"/>
      <c r="AO175" s="1196"/>
      <c r="AP175" s="1196"/>
    </row>
    <row r="176" spans="1:42" s="1197" customFormat="1" ht="9.75" customHeight="1">
      <c r="A176" s="1113"/>
      <c r="B176" s="1105"/>
      <c r="C176" s="1077"/>
      <c r="D176" s="1105"/>
      <c r="E176" s="1105"/>
      <c r="F176" s="1107"/>
      <c r="G176" s="1111"/>
      <c r="H176" s="1111"/>
      <c r="I176" s="1110"/>
      <c r="J176" s="1111"/>
      <c r="K176" s="1111"/>
      <c r="L176" s="1112"/>
      <c r="M176" s="1111"/>
      <c r="N176" s="1111"/>
      <c r="O176" s="1109"/>
      <c r="P176" s="1109"/>
      <c r="Q176" s="1109"/>
      <c r="R176" s="1109"/>
      <c r="S176" s="1109"/>
      <c r="T176" s="1109"/>
      <c r="U176" s="1109"/>
      <c r="V176" s="1109"/>
      <c r="W176" s="1109"/>
      <c r="X176" s="1109"/>
      <c r="Y176" s="1109"/>
      <c r="Z176" s="1109"/>
      <c r="AA176" s="1109"/>
      <c r="AB176" s="1109"/>
      <c r="AC176" s="1109"/>
      <c r="AD176" s="1109"/>
      <c r="AE176" s="1109"/>
      <c r="AF176" s="1109"/>
      <c r="AG176" s="1109"/>
      <c r="AH176" s="1109"/>
      <c r="AI176" s="1109"/>
      <c r="AJ176" s="1111"/>
      <c r="AK176" s="1196"/>
      <c r="AL176" s="1196"/>
      <c r="AM176" s="1196"/>
      <c r="AN176" s="1196"/>
      <c r="AO176" s="1196"/>
      <c r="AP176" s="1196"/>
    </row>
    <row r="177" spans="1:42" s="1197" customFormat="1" ht="18" customHeight="1">
      <c r="A177" s="1198"/>
      <c r="B177" s="1199"/>
      <c r="C177" s="3485" t="s">
        <v>3077</v>
      </c>
      <c r="D177" s="3485"/>
      <c r="E177" s="1200"/>
      <c r="F177" s="1201"/>
      <c r="G177" s="1192">
        <v>88.072000000000003</v>
      </c>
      <c r="H177" s="1192">
        <v>67.757000000000005</v>
      </c>
      <c r="I177" s="1192">
        <v>0</v>
      </c>
      <c r="J177" s="1192">
        <v>0</v>
      </c>
      <c r="K177" s="1192">
        <v>67.757000000000005</v>
      </c>
      <c r="L177" s="1192">
        <v>20.314999999999998</v>
      </c>
      <c r="M177" s="1192">
        <v>0</v>
      </c>
      <c r="N177" s="1192">
        <v>20.315000000000001</v>
      </c>
      <c r="O177" s="1192">
        <v>20.315000000000001</v>
      </c>
      <c r="P177" s="1192">
        <v>0</v>
      </c>
      <c r="Q177" s="1192">
        <v>0</v>
      </c>
      <c r="R177" s="1192">
        <v>0</v>
      </c>
      <c r="S177" s="1192">
        <v>0</v>
      </c>
      <c r="T177" s="1192">
        <v>0</v>
      </c>
      <c r="U177" s="1192">
        <v>0</v>
      </c>
      <c r="V177" s="1192">
        <v>0</v>
      </c>
      <c r="W177" s="1192">
        <v>0</v>
      </c>
      <c r="X177" s="1192">
        <v>0</v>
      </c>
      <c r="Y177" s="1192">
        <v>20.315000000000001</v>
      </c>
      <c r="Z177" s="1192">
        <v>20.315000000000001</v>
      </c>
      <c r="AA177" s="1192">
        <v>0</v>
      </c>
      <c r="AB177" s="1192">
        <v>0</v>
      </c>
      <c r="AC177" s="1192">
        <v>0</v>
      </c>
      <c r="AD177" s="1192">
        <v>0</v>
      </c>
      <c r="AE177" s="1192">
        <v>0</v>
      </c>
      <c r="AF177" s="1192">
        <v>0</v>
      </c>
      <c r="AG177" s="1192">
        <v>0</v>
      </c>
      <c r="AH177" s="1192"/>
      <c r="AI177" s="1192"/>
      <c r="AJ177" s="1192">
        <v>0</v>
      </c>
      <c r="AK177" s="1196"/>
      <c r="AL177" s="1196"/>
      <c r="AM177" s="1196"/>
      <c r="AN177" s="1196"/>
      <c r="AO177" s="1196"/>
      <c r="AP177" s="1196"/>
    </row>
    <row r="178" spans="1:42" s="1197" customFormat="1" ht="18.75" customHeight="1">
      <c r="A178" s="1202"/>
      <c r="B178" s="1203"/>
      <c r="C178" s="1204" t="s">
        <v>3078</v>
      </c>
      <c r="D178" s="1131"/>
      <c r="E178" s="1205"/>
      <c r="F178" s="1205"/>
      <c r="G178" s="1206">
        <v>5049.2930000000006</v>
      </c>
      <c r="H178" s="1206">
        <v>3709.4229999999998</v>
      </c>
      <c r="I178" s="1206">
        <v>365.495</v>
      </c>
      <c r="J178" s="1206">
        <v>0</v>
      </c>
      <c r="K178" s="1206">
        <v>4074.9180000000001</v>
      </c>
      <c r="L178" s="1206">
        <v>974.375</v>
      </c>
      <c r="M178" s="1206">
        <v>727.53899999999999</v>
      </c>
      <c r="N178" s="1206">
        <v>37.314999999999998</v>
      </c>
      <c r="O178" s="1206">
        <v>764.85400000000004</v>
      </c>
      <c r="P178" s="1206">
        <v>0</v>
      </c>
      <c r="Q178" s="1206">
        <v>0</v>
      </c>
      <c r="R178" s="1206">
        <v>0</v>
      </c>
      <c r="S178" s="1206">
        <v>0</v>
      </c>
      <c r="T178" s="1206">
        <v>0</v>
      </c>
      <c r="U178" s="1206">
        <v>0</v>
      </c>
      <c r="V178" s="1206">
        <v>0</v>
      </c>
      <c r="W178" s="1206">
        <v>0</v>
      </c>
      <c r="X178" s="1206">
        <v>727.53899999999999</v>
      </c>
      <c r="Y178" s="1206">
        <v>37.314999999999998</v>
      </c>
      <c r="Z178" s="1206">
        <v>764.85400000000004</v>
      </c>
      <c r="AA178" s="1206">
        <v>410.52644249999997</v>
      </c>
      <c r="AB178" s="1206">
        <v>0</v>
      </c>
      <c r="AC178" s="1206">
        <v>410.52644249999997</v>
      </c>
      <c r="AD178" s="1206">
        <v>4.1453074999999995</v>
      </c>
      <c r="AE178" s="1206">
        <v>0</v>
      </c>
      <c r="AF178" s="1206">
        <v>25.650475</v>
      </c>
      <c r="AG178" s="1206">
        <v>25.650475</v>
      </c>
      <c r="AH178" s="1206"/>
      <c r="AI178" s="1206"/>
      <c r="AJ178" s="1206">
        <v>0</v>
      </c>
      <c r="AK178" s="1196"/>
      <c r="AL178" s="1196"/>
      <c r="AM178" s="1196"/>
      <c r="AN178" s="1196"/>
      <c r="AO178" s="1196"/>
      <c r="AP178" s="1196"/>
    </row>
    <row r="179" spans="1:42" s="1197" customFormat="1" ht="18" customHeight="1">
      <c r="A179" s="1202"/>
      <c r="B179" s="1203"/>
      <c r="C179" s="1204" t="s">
        <v>3079</v>
      </c>
      <c r="D179" s="1131"/>
      <c r="E179" s="1205"/>
      <c r="F179" s="1205"/>
      <c r="G179" s="1206">
        <v>2782.7439999999997</v>
      </c>
      <c r="H179" s="1206">
        <v>0</v>
      </c>
      <c r="I179" s="1206">
        <v>0</v>
      </c>
      <c r="J179" s="1206">
        <v>0</v>
      </c>
      <c r="K179" s="1206">
        <v>0</v>
      </c>
      <c r="L179" s="1206">
        <v>2782.7439999999997</v>
      </c>
      <c r="M179" s="1206">
        <v>695.27099999999996</v>
      </c>
      <c r="N179" s="1206">
        <v>0</v>
      </c>
      <c r="O179" s="1206">
        <v>695.27099999999996</v>
      </c>
      <c r="P179" s="1206">
        <v>0</v>
      </c>
      <c r="Q179" s="1206">
        <v>0</v>
      </c>
      <c r="R179" s="1206">
        <v>0</v>
      </c>
      <c r="S179" s="1206">
        <v>0</v>
      </c>
      <c r="T179" s="1206">
        <v>0</v>
      </c>
      <c r="U179" s="1206">
        <v>0</v>
      </c>
      <c r="V179" s="1206">
        <v>0</v>
      </c>
      <c r="W179" s="1206">
        <v>0</v>
      </c>
      <c r="X179" s="1206">
        <v>695.27099999999996</v>
      </c>
      <c r="Y179" s="1206">
        <v>0</v>
      </c>
      <c r="Z179" s="1206">
        <v>695.27099999999996</v>
      </c>
      <c r="AA179" s="1206">
        <v>0</v>
      </c>
      <c r="AB179" s="1206">
        <v>0</v>
      </c>
      <c r="AC179" s="1206">
        <v>0</v>
      </c>
      <c r="AD179" s="1206">
        <v>0</v>
      </c>
      <c r="AE179" s="1206">
        <v>0</v>
      </c>
      <c r="AF179" s="1206">
        <v>0</v>
      </c>
      <c r="AG179" s="1206">
        <v>0</v>
      </c>
      <c r="AH179" s="1206"/>
      <c r="AI179" s="1206"/>
      <c r="AJ179" s="1206">
        <v>0</v>
      </c>
      <c r="AK179" s="1196"/>
      <c r="AL179" s="1196"/>
      <c r="AM179" s="1196"/>
      <c r="AN179" s="1196"/>
      <c r="AO179" s="1196"/>
      <c r="AP179" s="1196"/>
    </row>
    <row r="180" spans="1:42" s="1197" customFormat="1" ht="20.25" customHeight="1">
      <c r="A180" s="1198"/>
      <c r="B180" s="1199"/>
      <c r="C180" s="1204" t="s">
        <v>3080</v>
      </c>
      <c r="D180" s="1205"/>
      <c r="E180" s="1205"/>
      <c r="F180" s="1205"/>
      <c r="G180" s="1207">
        <v>7832.0370000000003</v>
      </c>
      <c r="H180" s="1207">
        <v>3709.4229999999998</v>
      </c>
      <c r="I180" s="1207">
        <v>365.495</v>
      </c>
      <c r="J180" s="1207">
        <v>0</v>
      </c>
      <c r="K180" s="1207">
        <v>4074.9180000000001</v>
      </c>
      <c r="L180" s="1207">
        <v>3757.1189999999997</v>
      </c>
      <c r="M180" s="1207">
        <v>1422.81</v>
      </c>
      <c r="N180" s="1207">
        <v>37.314999999999998</v>
      </c>
      <c r="O180" s="1207">
        <v>1460.125</v>
      </c>
      <c r="P180" s="1207">
        <v>0</v>
      </c>
      <c r="Q180" s="1207">
        <v>0</v>
      </c>
      <c r="R180" s="1207">
        <v>0</v>
      </c>
      <c r="S180" s="1207">
        <v>0</v>
      </c>
      <c r="T180" s="1207">
        <v>0</v>
      </c>
      <c r="U180" s="1207">
        <v>0</v>
      </c>
      <c r="V180" s="1207">
        <v>0</v>
      </c>
      <c r="W180" s="1207">
        <v>0</v>
      </c>
      <c r="X180" s="1207">
        <v>1422.81</v>
      </c>
      <c r="Y180" s="1207">
        <v>37.314999999999998</v>
      </c>
      <c r="Z180" s="1207">
        <v>1460.125</v>
      </c>
      <c r="AA180" s="1207">
        <v>410.52644249999997</v>
      </c>
      <c r="AB180" s="1207">
        <v>0</v>
      </c>
      <c r="AC180" s="1207">
        <v>410.52644249999997</v>
      </c>
      <c r="AD180" s="1207">
        <v>4.1453074999999995</v>
      </c>
      <c r="AE180" s="1207">
        <v>0</v>
      </c>
      <c r="AF180" s="1207">
        <v>25.650475</v>
      </c>
      <c r="AG180" s="1207">
        <v>25.650475</v>
      </c>
      <c r="AH180" s="1207"/>
      <c r="AI180" s="1207"/>
      <c r="AJ180" s="1207">
        <v>0</v>
      </c>
      <c r="AK180" s="1196"/>
      <c r="AL180" s="1196"/>
      <c r="AM180" s="1196"/>
      <c r="AN180" s="1196"/>
      <c r="AO180" s="1196"/>
      <c r="AP180" s="1196"/>
    </row>
    <row r="181" spans="1:42" s="1197" customFormat="1" ht="18.75" customHeight="1">
      <c r="A181" s="1198"/>
      <c r="B181" s="1199"/>
      <c r="C181" s="1204" t="s">
        <v>3081</v>
      </c>
      <c r="D181" s="1205"/>
      <c r="E181" s="1205"/>
      <c r="F181" s="1205"/>
      <c r="G181" s="1207">
        <v>24059.337</v>
      </c>
      <c r="H181" s="1207">
        <v>2826.2131999999997</v>
      </c>
      <c r="I181" s="1207">
        <v>779.84099999999989</v>
      </c>
      <c r="J181" s="1207">
        <v>29.838000000000001</v>
      </c>
      <c r="K181" s="1207">
        <v>3606.0541999999987</v>
      </c>
      <c r="L181" s="1207">
        <v>20453.282800000001</v>
      </c>
      <c r="M181" s="1207">
        <v>4010.7129999999997</v>
      </c>
      <c r="N181" s="1207">
        <v>3731.6350000000002</v>
      </c>
      <c r="O181" s="1207">
        <v>7742.348</v>
      </c>
      <c r="P181" s="1207">
        <v>0</v>
      </c>
      <c r="Q181" s="1207">
        <v>0</v>
      </c>
      <c r="R181" s="1207">
        <v>0</v>
      </c>
      <c r="S181" s="1207">
        <v>0</v>
      </c>
      <c r="T181" s="1207">
        <v>0</v>
      </c>
      <c r="U181" s="1207">
        <v>0</v>
      </c>
      <c r="V181" s="1207">
        <v>0</v>
      </c>
      <c r="W181" s="1207">
        <v>0</v>
      </c>
      <c r="X181" s="1207">
        <v>4010.7129999999997</v>
      </c>
      <c r="Y181" s="1207">
        <v>3731.6350000000002</v>
      </c>
      <c r="Z181" s="1207">
        <v>7742.348</v>
      </c>
      <c r="AA181" s="1207">
        <v>754.29906499999993</v>
      </c>
      <c r="AB181" s="1207">
        <v>50</v>
      </c>
      <c r="AC181" s="1207">
        <v>804.29906499999993</v>
      </c>
      <c r="AD181" s="1207">
        <v>7.6194349999999993</v>
      </c>
      <c r="AE181" s="1207">
        <v>0</v>
      </c>
      <c r="AF181" s="1207">
        <v>0</v>
      </c>
      <c r="AG181" s="1207">
        <v>0</v>
      </c>
      <c r="AH181" s="1207"/>
      <c r="AI181" s="1207"/>
      <c r="AJ181" s="1207">
        <v>0</v>
      </c>
      <c r="AK181" s="1196"/>
      <c r="AL181" s="1196"/>
      <c r="AM181" s="1196"/>
      <c r="AN181" s="1196"/>
      <c r="AO181" s="1196"/>
      <c r="AP181" s="1196"/>
    </row>
    <row r="182" spans="1:42" ht="16.5" thickBot="1">
      <c r="A182" s="1198"/>
      <c r="B182" s="1199"/>
      <c r="C182" s="3486" t="s">
        <v>3082</v>
      </c>
      <c r="D182" s="3486"/>
      <c r="E182" s="1208"/>
      <c r="F182" s="1209"/>
      <c r="G182" s="1210">
        <v>31891.374</v>
      </c>
      <c r="H182" s="1210">
        <v>6535.636199999999</v>
      </c>
      <c r="I182" s="1210">
        <v>1145.3359999999998</v>
      </c>
      <c r="J182" s="1210">
        <v>29.838000000000001</v>
      </c>
      <c r="K182" s="1210">
        <v>7680.9721999999983</v>
      </c>
      <c r="L182" s="1210">
        <v>24210.4018</v>
      </c>
      <c r="M182" s="1210">
        <v>5433.5229999999992</v>
      </c>
      <c r="N182" s="1210">
        <v>3768.9500000000003</v>
      </c>
      <c r="O182" s="1210">
        <v>9202.473</v>
      </c>
      <c r="P182" s="1210">
        <v>0</v>
      </c>
      <c r="Q182" s="1210">
        <v>0</v>
      </c>
      <c r="R182" s="1210">
        <v>0</v>
      </c>
      <c r="S182" s="1210">
        <v>0</v>
      </c>
      <c r="T182" s="1210">
        <v>0</v>
      </c>
      <c r="U182" s="1210">
        <v>0</v>
      </c>
      <c r="V182" s="1210">
        <v>0</v>
      </c>
      <c r="W182" s="1210">
        <v>0</v>
      </c>
      <c r="X182" s="1210">
        <v>5433.5229999999992</v>
      </c>
      <c r="Y182" s="1210">
        <v>3768.9500000000003</v>
      </c>
      <c r="Z182" s="1210">
        <v>9202.473</v>
      </c>
      <c r="AA182" s="1210">
        <v>1164.8255075</v>
      </c>
      <c r="AB182" s="1210">
        <v>50</v>
      </c>
      <c r="AC182" s="1210">
        <v>1214.8255075</v>
      </c>
      <c r="AD182" s="1210">
        <v>11.764742499999999</v>
      </c>
      <c r="AE182" s="1210">
        <v>0</v>
      </c>
      <c r="AF182" s="1210">
        <v>25.650475</v>
      </c>
      <c r="AG182" s="1210">
        <v>25.650475</v>
      </c>
      <c r="AH182" s="1210"/>
      <c r="AI182" s="1210"/>
      <c r="AJ182" s="1210">
        <v>0</v>
      </c>
      <c r="AK182" s="1100"/>
      <c r="AL182" s="1100"/>
      <c r="AM182" s="1100"/>
      <c r="AN182" s="1100"/>
      <c r="AO182" s="1100"/>
      <c r="AP182" s="1100"/>
    </row>
    <row r="183" spans="1:42" ht="16.5" thickTop="1">
      <c r="C183" s="1211"/>
    </row>
    <row r="184" spans="1:42">
      <c r="AA184" s="2844"/>
      <c r="AD184" s="2108"/>
      <c r="AI184" s="1108"/>
    </row>
    <row r="185" spans="1:42">
      <c r="AI185" s="1108"/>
    </row>
  </sheetData>
  <mergeCells count="26">
    <mergeCell ref="C182:D182"/>
    <mergeCell ref="I5:J6"/>
    <mergeCell ref="K5:K7"/>
    <mergeCell ref="L5:L7"/>
    <mergeCell ref="A1:AJ1"/>
    <mergeCell ref="A2:AJ2"/>
    <mergeCell ref="A5:A7"/>
    <mergeCell ref="B5:B7"/>
    <mergeCell ref="C5:C7"/>
    <mergeCell ref="D5:D7"/>
    <mergeCell ref="E5:E7"/>
    <mergeCell ref="F5:F7"/>
    <mergeCell ref="G5:G7"/>
    <mergeCell ref="H5:H7"/>
    <mergeCell ref="M5:O6"/>
    <mergeCell ref="AJ5:AJ7"/>
    <mergeCell ref="AA5:AC6"/>
    <mergeCell ref="AE5:AG6"/>
    <mergeCell ref="AH5:AH7"/>
    <mergeCell ref="AI5:AI7"/>
    <mergeCell ref="C177:D177"/>
    <mergeCell ref="P5:S5"/>
    <mergeCell ref="T5:U6"/>
    <mergeCell ref="V5:W6"/>
    <mergeCell ref="X5:Z6"/>
    <mergeCell ref="AD5:AD7"/>
  </mergeCells>
  <printOptions horizontalCentered="1"/>
  <pageMargins left="1" right="0" top="0.55000000000000004" bottom="0.55000000000000004" header="0.31496062992126" footer="0.31496062992126"/>
  <pageSetup paperSize="5" scale="51" firstPageNumber="146" fitToHeight="0" orientation="landscape" useFirstPageNumber="1" r:id="rId1"/>
  <headerFooter alignWithMargins="0">
    <oddHeader>&amp;R&amp;"Times New Roman,Bold"&amp;14[ &amp;P ]</oddHeader>
  </headerFooter>
  <rowBreaks count="1" manualBreakCount="1">
    <brk id="96" max="3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J71"/>
  <sheetViews>
    <sheetView view="pageBreakPreview" zoomScale="70" zoomScaleNormal="85" zoomScaleSheetLayoutView="70" workbookViewId="0">
      <pane ySplit="8" topLeftCell="A9" activePane="bottomLeft" state="frozen"/>
      <selection activeCell="A123" sqref="A1:XFD1048576"/>
      <selection pane="bottomLeft" activeCell="A123" sqref="A1:XFD1048576"/>
    </sheetView>
  </sheetViews>
  <sheetFormatPr defaultColWidth="8" defaultRowHeight="15.75"/>
  <cols>
    <col min="1" max="1" width="6.125" style="1215" customWidth="1"/>
    <col min="2" max="2" width="11.25" style="1215" customWidth="1"/>
    <col min="3" max="3" width="37.875" style="1252" customWidth="1"/>
    <col min="4" max="4" width="11.375" style="1215" customWidth="1"/>
    <col min="5" max="5" width="9" style="1215" customWidth="1"/>
    <col min="6" max="6" width="7.75" style="1215" customWidth="1"/>
    <col min="7" max="7" width="10.5" style="1215" customWidth="1"/>
    <col min="8" max="8" width="9.5" style="1215" customWidth="1"/>
    <col min="9" max="9" width="8.5" style="1215" customWidth="1"/>
    <col min="10" max="10" width="6.375" style="1215" customWidth="1"/>
    <col min="11" max="11" width="9.375" style="1215" customWidth="1"/>
    <col min="12" max="12" width="9.875" style="1215" customWidth="1"/>
    <col min="13" max="13" width="9.125" style="1215" bestFit="1" customWidth="1"/>
    <col min="14" max="14" width="8.625" style="1215" customWidth="1"/>
    <col min="15" max="15" width="9.125" style="1215" customWidth="1"/>
    <col min="16" max="23" width="9.125" style="1215" hidden="1" customWidth="1"/>
    <col min="24" max="35" width="9.125" style="1215" customWidth="1"/>
    <col min="36" max="36" width="7" style="1215" customWidth="1"/>
    <col min="37" max="16384" width="8" style="1215"/>
  </cols>
  <sheetData>
    <row r="1" spans="1:36" ht="27">
      <c r="A1" s="3509" t="s">
        <v>12</v>
      </c>
      <c r="B1" s="3509"/>
      <c r="C1" s="3509"/>
      <c r="D1" s="3509"/>
      <c r="E1" s="3509"/>
      <c r="F1" s="3509"/>
      <c r="G1" s="3509"/>
      <c r="H1" s="3509"/>
      <c r="I1" s="3509"/>
      <c r="J1" s="3509"/>
      <c r="K1" s="3509"/>
      <c r="L1" s="3509"/>
      <c r="M1" s="3509"/>
      <c r="N1" s="3509"/>
      <c r="O1" s="3509"/>
      <c r="P1" s="3509"/>
      <c r="Q1" s="3509"/>
      <c r="R1" s="3509"/>
      <c r="S1" s="3509"/>
      <c r="T1" s="3509"/>
      <c r="U1" s="3509"/>
      <c r="V1" s="3509"/>
      <c r="W1" s="3509"/>
      <c r="X1" s="3509"/>
      <c r="Y1" s="3509"/>
      <c r="Z1" s="3509"/>
      <c r="AA1" s="3509"/>
      <c r="AB1" s="3509"/>
      <c r="AC1" s="3509"/>
      <c r="AD1" s="3509"/>
      <c r="AE1" s="3509"/>
      <c r="AF1" s="3509"/>
      <c r="AG1" s="3509"/>
      <c r="AH1" s="3509"/>
      <c r="AI1" s="3509"/>
      <c r="AJ1" s="3509"/>
    </row>
    <row r="2" spans="1:36" ht="25.5">
      <c r="A2" s="3510" t="s">
        <v>3083</v>
      </c>
      <c r="B2" s="3510"/>
      <c r="C2" s="3510"/>
      <c r="D2" s="3510"/>
      <c r="E2" s="3510"/>
      <c r="F2" s="3510"/>
      <c r="G2" s="3510"/>
      <c r="H2" s="3510"/>
      <c r="I2" s="3510"/>
      <c r="J2" s="3510"/>
      <c r="K2" s="3510"/>
      <c r="L2" s="3510"/>
      <c r="M2" s="3510"/>
      <c r="N2" s="3510"/>
      <c r="O2" s="3510"/>
      <c r="P2" s="3510"/>
      <c r="Q2" s="3510"/>
      <c r="R2" s="3510"/>
      <c r="S2" s="3510"/>
      <c r="T2" s="3510"/>
      <c r="U2" s="3510"/>
      <c r="V2" s="3510"/>
      <c r="W2" s="3510"/>
      <c r="X2" s="3510"/>
      <c r="Y2" s="3510"/>
      <c r="Z2" s="3510"/>
      <c r="AA2" s="3510"/>
      <c r="AB2" s="3510"/>
      <c r="AC2" s="3510"/>
      <c r="AD2" s="3510"/>
      <c r="AE2" s="3510"/>
      <c r="AF2" s="3510"/>
      <c r="AG2" s="3510"/>
      <c r="AH2" s="3510"/>
      <c r="AI2" s="3510"/>
      <c r="AJ2" s="3510"/>
    </row>
    <row r="3" spans="1:36">
      <c r="A3" s="1216"/>
      <c r="B3" s="1216"/>
      <c r="C3" s="1216"/>
      <c r="D3" s="1216"/>
      <c r="E3" s="1216"/>
      <c r="F3" s="1216"/>
      <c r="G3" s="1216"/>
      <c r="H3" s="1216"/>
      <c r="I3" s="1216"/>
      <c r="J3" s="1216"/>
      <c r="K3" s="1216"/>
      <c r="L3" s="1216"/>
      <c r="M3" s="1216"/>
      <c r="N3" s="1216"/>
      <c r="O3" s="1216"/>
      <c r="P3" s="1216"/>
      <c r="Q3" s="1216"/>
      <c r="R3" s="1216"/>
      <c r="S3" s="1216"/>
      <c r="T3" s="1216"/>
      <c r="U3" s="1216"/>
      <c r="V3" s="1216"/>
      <c r="W3" s="1216"/>
      <c r="X3" s="1216"/>
      <c r="Y3" s="1216"/>
      <c r="Z3" s="1216"/>
      <c r="AA3" s="1216"/>
      <c r="AB3" s="1216"/>
      <c r="AC3" s="1216"/>
      <c r="AD3" s="1216"/>
      <c r="AE3" s="1216"/>
      <c r="AF3" s="1216"/>
      <c r="AG3" s="1216"/>
      <c r="AH3" s="1216"/>
      <c r="AI3" s="1216"/>
      <c r="AJ3" s="1216"/>
    </row>
    <row r="4" spans="1:36" ht="15.75" customHeight="1">
      <c r="A4" s="1217"/>
      <c r="B4" s="753"/>
      <c r="C4" s="1218"/>
      <c r="D4" s="1219"/>
      <c r="E4" s="1217"/>
      <c r="F4" s="1217"/>
      <c r="G4" s="1217"/>
      <c r="H4" s="1220"/>
      <c r="I4" s="1217"/>
      <c r="J4" s="1217"/>
      <c r="K4" s="1217"/>
      <c r="L4" s="1217"/>
      <c r="M4" s="1217"/>
      <c r="N4" s="1220"/>
      <c r="O4" s="1217"/>
      <c r="P4" s="1217"/>
      <c r="Q4" s="1217"/>
      <c r="R4" s="1217"/>
      <c r="S4" s="1217"/>
      <c r="T4" s="1217"/>
      <c r="U4" s="1217"/>
      <c r="V4" s="1217"/>
      <c r="W4" s="1217"/>
      <c r="X4" s="1217"/>
      <c r="Y4" s="1217"/>
      <c r="Z4" s="1217"/>
      <c r="AA4" s="1217"/>
      <c r="AB4" s="1217"/>
      <c r="AC4" s="1217"/>
      <c r="AD4" s="1217"/>
      <c r="AE4" s="1217"/>
      <c r="AF4" s="1217"/>
      <c r="AG4" s="1217"/>
      <c r="AH4" s="1217"/>
      <c r="AI4" s="1217"/>
      <c r="AJ4" s="1217"/>
    </row>
    <row r="5" spans="1:36" s="174" customFormat="1" ht="23.25" customHeight="1">
      <c r="A5" s="3511" t="s">
        <v>14</v>
      </c>
      <c r="B5" s="3511" t="s">
        <v>132</v>
      </c>
      <c r="C5" s="3511" t="s">
        <v>15</v>
      </c>
      <c r="D5" s="3511" t="s">
        <v>16</v>
      </c>
      <c r="E5" s="3514" t="s">
        <v>2073</v>
      </c>
      <c r="F5" s="3511" t="s">
        <v>2074</v>
      </c>
      <c r="G5" s="3511" t="s">
        <v>18</v>
      </c>
      <c r="H5" s="3511" t="s">
        <v>2075</v>
      </c>
      <c r="I5" s="3517" t="s">
        <v>20</v>
      </c>
      <c r="J5" s="3518"/>
      <c r="K5" s="3521" t="s">
        <v>21</v>
      </c>
      <c r="L5" s="3511" t="s">
        <v>340</v>
      </c>
      <c r="M5" s="3524" t="s">
        <v>23</v>
      </c>
      <c r="N5" s="3524"/>
      <c r="O5" s="3525"/>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s="1221" customFormat="1" ht="24" customHeight="1">
      <c r="A6" s="3512"/>
      <c r="B6" s="3512"/>
      <c r="C6" s="3512"/>
      <c r="D6" s="3512"/>
      <c r="E6" s="3515"/>
      <c r="F6" s="3512"/>
      <c r="G6" s="3512"/>
      <c r="H6" s="3512"/>
      <c r="I6" s="3519"/>
      <c r="J6" s="3520"/>
      <c r="K6" s="3522"/>
      <c r="L6" s="3512"/>
      <c r="M6" s="3526"/>
      <c r="N6" s="3526"/>
      <c r="O6" s="3527"/>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s="1221" customFormat="1" ht="21" customHeight="1">
      <c r="A7" s="3513"/>
      <c r="B7" s="3513"/>
      <c r="C7" s="3513"/>
      <c r="D7" s="3513"/>
      <c r="E7" s="3516"/>
      <c r="F7" s="3513"/>
      <c r="G7" s="3513"/>
      <c r="H7" s="3513"/>
      <c r="I7" s="1222" t="s">
        <v>2</v>
      </c>
      <c r="J7" s="1223" t="s">
        <v>3</v>
      </c>
      <c r="K7" s="3523"/>
      <c r="L7" s="3513"/>
      <c r="M7" s="1224" t="s">
        <v>4</v>
      </c>
      <c r="N7" s="1225" t="s">
        <v>5</v>
      </c>
      <c r="O7" s="1226"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s="1216" customFormat="1">
      <c r="A8" s="1227">
        <v>1</v>
      </c>
      <c r="B8" s="1227">
        <v>2</v>
      </c>
      <c r="C8" s="1228">
        <v>3</v>
      </c>
      <c r="D8" s="1228">
        <v>4</v>
      </c>
      <c r="E8" s="1229">
        <v>5</v>
      </c>
      <c r="F8" s="1229">
        <v>6</v>
      </c>
      <c r="G8" s="1229">
        <v>7</v>
      </c>
      <c r="H8" s="1230">
        <v>8</v>
      </c>
      <c r="I8" s="1228">
        <v>9</v>
      </c>
      <c r="J8" s="1229">
        <v>10</v>
      </c>
      <c r="K8" s="1228">
        <v>11</v>
      </c>
      <c r="L8" s="1228">
        <v>12</v>
      </c>
      <c r="M8" s="1228">
        <v>13</v>
      </c>
      <c r="N8" s="1228">
        <v>14</v>
      </c>
      <c r="O8" s="1228">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1216" customFormat="1" ht="14.25" customHeight="1">
      <c r="A9" s="1232"/>
      <c r="B9" s="1232"/>
      <c r="C9" s="1233"/>
      <c r="D9" s="1232"/>
      <c r="E9" s="1232"/>
      <c r="F9" s="1232"/>
      <c r="G9" s="1232"/>
      <c r="H9" s="1232"/>
      <c r="I9" s="1232"/>
      <c r="J9" s="1232"/>
      <c r="K9" s="1232"/>
      <c r="L9" s="1232"/>
      <c r="M9" s="1232"/>
      <c r="N9" s="1232"/>
      <c r="O9" s="1232"/>
      <c r="P9" s="1232"/>
      <c r="Q9" s="1232"/>
      <c r="R9" s="1232"/>
      <c r="S9" s="1232"/>
      <c r="T9" s="1232"/>
      <c r="U9" s="1232"/>
      <c r="V9" s="1232"/>
      <c r="W9" s="1232"/>
      <c r="X9" s="1232"/>
      <c r="Y9" s="1232"/>
      <c r="Z9" s="1232"/>
      <c r="AA9" s="1232"/>
      <c r="AB9" s="1232"/>
      <c r="AC9" s="1232"/>
      <c r="AD9" s="1232"/>
      <c r="AE9" s="1232"/>
      <c r="AF9" s="1232"/>
      <c r="AG9" s="1232"/>
      <c r="AH9" s="1232"/>
      <c r="AI9" s="1232"/>
      <c r="AJ9" s="1232"/>
    </row>
    <row r="10" spans="1:36">
      <c r="A10" s="142"/>
      <c r="B10" s="142"/>
      <c r="C10" s="1234" t="s">
        <v>3084</v>
      </c>
      <c r="D10" s="142"/>
      <c r="E10" s="142"/>
      <c r="F10" s="142"/>
      <c r="G10" s="580"/>
      <c r="H10" s="580"/>
      <c r="I10" s="580"/>
      <c r="J10" s="580"/>
      <c r="K10" s="580"/>
      <c r="L10" s="580"/>
      <c r="M10" s="144"/>
      <c r="N10" s="580"/>
      <c r="O10" s="580"/>
      <c r="P10" s="580"/>
      <c r="Q10" s="580"/>
      <c r="R10" s="580"/>
      <c r="S10" s="580"/>
      <c r="T10" s="580"/>
      <c r="U10" s="580"/>
      <c r="V10" s="580"/>
      <c r="W10" s="580"/>
      <c r="X10" s="580"/>
      <c r="Y10" s="580"/>
      <c r="Z10" s="580"/>
      <c r="AA10" s="580"/>
      <c r="AB10" s="580"/>
      <c r="AC10" s="580"/>
      <c r="AD10" s="580"/>
      <c r="AE10" s="580"/>
      <c r="AF10" s="580"/>
      <c r="AG10" s="580"/>
      <c r="AH10" s="580"/>
      <c r="AI10" s="580"/>
      <c r="AJ10" s="580"/>
    </row>
    <row r="11" spans="1:36">
      <c r="A11" s="142"/>
      <c r="B11" s="142"/>
      <c r="C11" s="1234" t="s">
        <v>360</v>
      </c>
      <c r="D11" s="142"/>
      <c r="E11" s="142"/>
      <c r="F11" s="142"/>
      <c r="G11" s="580"/>
      <c r="H11" s="580"/>
      <c r="I11" s="580"/>
      <c r="J11" s="580"/>
      <c r="K11" s="580"/>
      <c r="L11" s="580"/>
      <c r="M11" s="144"/>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row>
    <row r="12" spans="1:36">
      <c r="A12" s="142"/>
      <c r="B12" s="142"/>
      <c r="C12" s="141"/>
      <c r="D12" s="142"/>
      <c r="E12" s="142"/>
      <c r="F12" s="142"/>
      <c r="G12" s="580"/>
      <c r="H12" s="580"/>
      <c r="I12" s="580"/>
      <c r="J12" s="580"/>
      <c r="K12" s="580"/>
      <c r="L12" s="580"/>
      <c r="M12" s="144"/>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row>
    <row r="13" spans="1:36" s="599" customFormat="1" ht="31.5">
      <c r="A13" s="1235">
        <v>1279</v>
      </c>
      <c r="B13" s="228" t="s">
        <v>3085</v>
      </c>
      <c r="C13" s="1236" t="s">
        <v>3086</v>
      </c>
      <c r="D13" s="1237" t="s">
        <v>672</v>
      </c>
      <c r="E13" s="1238" t="s">
        <v>3087</v>
      </c>
      <c r="F13" s="1239" t="s">
        <v>47</v>
      </c>
      <c r="G13" s="1240">
        <v>80.361999999999995</v>
      </c>
      <c r="H13" s="1241">
        <v>0</v>
      </c>
      <c r="I13" s="1241">
        <v>0</v>
      </c>
      <c r="J13" s="1241">
        <v>0</v>
      </c>
      <c r="K13" s="1241">
        <v>0</v>
      </c>
      <c r="L13" s="392">
        <v>80.361999999999995</v>
      </c>
      <c r="M13" s="392">
        <v>0</v>
      </c>
      <c r="N13" s="392">
        <v>1E-3</v>
      </c>
      <c r="O13" s="392">
        <v>1E-3</v>
      </c>
      <c r="P13" s="392"/>
      <c r="Q13" s="392"/>
      <c r="R13" s="392"/>
      <c r="S13" s="392"/>
      <c r="T13" s="392"/>
      <c r="U13" s="392"/>
      <c r="V13" s="392"/>
      <c r="W13" s="392"/>
      <c r="X13" s="2843">
        <v>0</v>
      </c>
      <c r="Y13" s="2843">
        <v>1E-3</v>
      </c>
      <c r="Z13" s="2108">
        <v>1E-3</v>
      </c>
      <c r="AA13" s="2844"/>
      <c r="AB13" s="2844"/>
      <c r="AC13" s="2108">
        <v>0</v>
      </c>
      <c r="AD13" s="2108"/>
      <c r="AE13" s="2844"/>
      <c r="AF13" s="2844">
        <v>0</v>
      </c>
      <c r="AG13" s="2108">
        <v>0</v>
      </c>
      <c r="AH13" s="392"/>
      <c r="AI13" s="392"/>
      <c r="AJ13" s="392">
        <v>0</v>
      </c>
    </row>
    <row r="14" spans="1:36" s="599" customFormat="1"/>
    <row r="15" spans="1:36" ht="30.6" customHeight="1">
      <c r="A15" s="604"/>
      <c r="B15" s="604"/>
      <c r="C15" s="1245" t="s">
        <v>3088</v>
      </c>
      <c r="D15" s="1245"/>
      <c r="E15" s="1246"/>
      <c r="F15" s="1246"/>
      <c r="G15" s="1247">
        <v>80.361999999999995</v>
      </c>
      <c r="H15" s="1247">
        <v>0</v>
      </c>
      <c r="I15" s="1247">
        <v>0</v>
      </c>
      <c r="J15" s="1247">
        <v>0</v>
      </c>
      <c r="K15" s="1247">
        <v>0</v>
      </c>
      <c r="L15" s="1247">
        <v>80.361999999999995</v>
      </c>
      <c r="M15" s="1247">
        <v>0</v>
      </c>
      <c r="N15" s="1247">
        <v>1E-3</v>
      </c>
      <c r="O15" s="1247">
        <v>1E-3</v>
      </c>
      <c r="P15" s="1247">
        <v>0</v>
      </c>
      <c r="Q15" s="1247">
        <v>0</v>
      </c>
      <c r="R15" s="1247">
        <v>0</v>
      </c>
      <c r="S15" s="1247">
        <v>0</v>
      </c>
      <c r="T15" s="1247">
        <v>0</v>
      </c>
      <c r="U15" s="1247">
        <v>0</v>
      </c>
      <c r="V15" s="1247">
        <v>0</v>
      </c>
      <c r="W15" s="1247">
        <v>0</v>
      </c>
      <c r="X15" s="1247">
        <v>0</v>
      </c>
      <c r="Y15" s="1247">
        <v>1E-3</v>
      </c>
      <c r="Z15" s="1247">
        <v>1E-3</v>
      </c>
      <c r="AA15" s="1247">
        <v>0</v>
      </c>
      <c r="AB15" s="1247">
        <v>0</v>
      </c>
      <c r="AC15" s="1247">
        <v>0</v>
      </c>
      <c r="AD15" s="1247">
        <v>0</v>
      </c>
      <c r="AE15" s="1247">
        <v>0</v>
      </c>
      <c r="AF15" s="1247">
        <v>0</v>
      </c>
      <c r="AG15" s="1247">
        <v>0</v>
      </c>
      <c r="AH15" s="1247"/>
      <c r="AI15" s="1247"/>
      <c r="AJ15" s="1247">
        <v>0</v>
      </c>
    </row>
    <row r="16" spans="1:36">
      <c r="A16" s="222"/>
      <c r="B16" s="222"/>
      <c r="C16" s="1248"/>
      <c r="D16" s="222"/>
      <c r="E16" s="222"/>
      <c r="F16" s="222"/>
      <c r="G16" s="1249"/>
      <c r="H16" s="1249"/>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c r="AI16" s="1249"/>
      <c r="AJ16" s="1249"/>
    </row>
    <row r="17" spans="1:36">
      <c r="C17" s="1234" t="s">
        <v>3084</v>
      </c>
      <c r="G17" s="1250"/>
      <c r="H17" s="1250"/>
      <c r="I17" s="1250"/>
      <c r="J17" s="1250"/>
      <c r="K17" s="1250"/>
      <c r="L17" s="1250"/>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row>
    <row r="18" spans="1:36">
      <c r="C18" s="1234" t="s">
        <v>365</v>
      </c>
      <c r="G18" s="1250"/>
      <c r="H18" s="1250"/>
      <c r="I18" s="1250"/>
      <c r="J18" s="1250"/>
      <c r="K18" s="1250"/>
      <c r="L18" s="1251"/>
      <c r="M18" s="1250"/>
      <c r="N18" s="1250"/>
      <c r="O18" s="1250"/>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row>
    <row r="19" spans="1:36">
      <c r="G19" s="1250"/>
      <c r="H19" s="1250"/>
      <c r="I19" s="1250"/>
      <c r="J19" s="1250"/>
      <c r="K19" s="1250"/>
      <c r="L19" s="1250"/>
      <c r="M19" s="1250"/>
      <c r="N19" s="1250"/>
      <c r="O19" s="1250"/>
      <c r="P19" s="1250"/>
      <c r="Q19" s="1250"/>
      <c r="R19" s="1250"/>
      <c r="S19" s="1250"/>
      <c r="T19" s="1250"/>
      <c r="U19" s="1250"/>
      <c r="V19" s="1250"/>
      <c r="W19" s="1250"/>
      <c r="X19" s="1250"/>
      <c r="Y19" s="1250"/>
      <c r="Z19" s="1250"/>
      <c r="AA19" s="1250"/>
      <c r="AB19" s="1250"/>
      <c r="AC19" s="1250"/>
      <c r="AD19" s="1250"/>
      <c r="AE19" s="1250"/>
      <c r="AF19" s="1250"/>
      <c r="AG19" s="1250"/>
      <c r="AH19" s="1250"/>
      <c r="AI19" s="1250"/>
      <c r="AJ19" s="1250"/>
    </row>
    <row r="20" spans="1:36" ht="31.5">
      <c r="A20" s="991">
        <v>1280</v>
      </c>
      <c r="B20" s="636" t="s">
        <v>3089</v>
      </c>
      <c r="C20" s="1236" t="s">
        <v>3090</v>
      </c>
      <c r="D20" s="1237" t="s">
        <v>672</v>
      </c>
      <c r="E20" s="1238" t="s">
        <v>42</v>
      </c>
      <c r="F20" s="1239" t="s">
        <v>47</v>
      </c>
      <c r="G20" s="1240">
        <v>158.18600000000001</v>
      </c>
      <c r="H20" s="1241">
        <v>0</v>
      </c>
      <c r="I20" s="1241">
        <v>0</v>
      </c>
      <c r="J20" s="1241">
        <v>0</v>
      </c>
      <c r="K20" s="1241">
        <v>0</v>
      </c>
      <c r="L20" s="392">
        <v>158.18600000000001</v>
      </c>
      <c r="M20" s="392">
        <v>0</v>
      </c>
      <c r="N20" s="392">
        <v>114.999</v>
      </c>
      <c r="O20" s="392">
        <v>114.999</v>
      </c>
      <c r="P20" s="392"/>
      <c r="Q20" s="392"/>
      <c r="R20" s="392"/>
      <c r="S20" s="392"/>
      <c r="T20" s="392"/>
      <c r="U20" s="392"/>
      <c r="V20" s="392"/>
      <c r="W20" s="392"/>
      <c r="X20" s="2843">
        <v>0</v>
      </c>
      <c r="Y20" s="2843">
        <v>114.999</v>
      </c>
      <c r="Z20" s="2108">
        <v>114.999</v>
      </c>
      <c r="AA20" s="2844"/>
      <c r="AB20" s="2844"/>
      <c r="AC20" s="2108">
        <v>0</v>
      </c>
      <c r="AD20" s="2108"/>
      <c r="AE20" s="2844"/>
      <c r="AF20" s="2844">
        <v>0</v>
      </c>
      <c r="AG20" s="2108">
        <v>0</v>
      </c>
      <c r="AH20" s="392"/>
      <c r="AI20" s="392"/>
      <c r="AJ20" s="392">
        <v>0</v>
      </c>
    </row>
    <row r="21" spans="1:36">
      <c r="G21" s="1250"/>
      <c r="H21" s="1250"/>
      <c r="I21" s="1250"/>
      <c r="J21" s="1250"/>
      <c r="K21" s="1250"/>
      <c r="L21" s="1250"/>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row>
    <row r="22" spans="1:36">
      <c r="C22" s="1245" t="s">
        <v>3091</v>
      </c>
      <c r="D22" s="1245"/>
      <c r="E22" s="1246"/>
      <c r="F22" s="1246"/>
      <c r="G22" s="1247">
        <v>158.18600000000001</v>
      </c>
      <c r="H22" s="1247">
        <v>0</v>
      </c>
      <c r="I22" s="1247">
        <v>0</v>
      </c>
      <c r="J22" s="1247">
        <v>0</v>
      </c>
      <c r="K22" s="1247">
        <v>0</v>
      </c>
      <c r="L22" s="1247">
        <v>158.18600000000001</v>
      </c>
      <c r="M22" s="1247">
        <v>0</v>
      </c>
      <c r="N22" s="1247">
        <v>114.999</v>
      </c>
      <c r="O22" s="1247">
        <v>114.999</v>
      </c>
      <c r="P22" s="1247">
        <v>0</v>
      </c>
      <c r="Q22" s="1247">
        <v>0</v>
      </c>
      <c r="R22" s="1247">
        <v>0</v>
      </c>
      <c r="S22" s="1247">
        <v>0</v>
      </c>
      <c r="T22" s="1247">
        <v>0</v>
      </c>
      <c r="U22" s="1247">
        <v>0</v>
      </c>
      <c r="V22" s="1247">
        <v>0</v>
      </c>
      <c r="W22" s="1247">
        <v>0</v>
      </c>
      <c r="X22" s="1247">
        <v>0</v>
      </c>
      <c r="Y22" s="1247">
        <v>114.999</v>
      </c>
      <c r="Z22" s="1247">
        <v>114.999</v>
      </c>
      <c r="AA22" s="1247">
        <v>0</v>
      </c>
      <c r="AB22" s="1247">
        <v>0</v>
      </c>
      <c r="AC22" s="1247">
        <v>0</v>
      </c>
      <c r="AD22" s="1247">
        <v>0</v>
      </c>
      <c r="AE22" s="1247">
        <v>0</v>
      </c>
      <c r="AF22" s="1247">
        <v>0</v>
      </c>
      <c r="AG22" s="1247">
        <v>0</v>
      </c>
      <c r="AH22" s="1247"/>
      <c r="AI22" s="1247"/>
      <c r="AJ22" s="1247">
        <v>0</v>
      </c>
    </row>
    <row r="23" spans="1:36" ht="29.25" customHeight="1" thickBot="1">
      <c r="C23" s="1253" t="s">
        <v>3092</v>
      </c>
      <c r="D23" s="1253"/>
      <c r="E23" s="1254"/>
      <c r="F23" s="1254"/>
      <c r="G23" s="1255">
        <v>238.548</v>
      </c>
      <c r="H23" s="1255">
        <v>0</v>
      </c>
      <c r="I23" s="1255">
        <v>0</v>
      </c>
      <c r="J23" s="1255">
        <v>0</v>
      </c>
      <c r="K23" s="1255">
        <v>0</v>
      </c>
      <c r="L23" s="1255">
        <v>238.548</v>
      </c>
      <c r="M23" s="1255">
        <v>0</v>
      </c>
      <c r="N23" s="1255">
        <v>115</v>
      </c>
      <c r="O23" s="1255">
        <v>115</v>
      </c>
      <c r="P23" s="1255">
        <v>0</v>
      </c>
      <c r="Q23" s="1255">
        <v>0</v>
      </c>
      <c r="R23" s="1255">
        <v>0</v>
      </c>
      <c r="S23" s="1255">
        <v>0</v>
      </c>
      <c r="T23" s="1255">
        <v>0</v>
      </c>
      <c r="U23" s="1255">
        <v>0</v>
      </c>
      <c r="V23" s="1255">
        <v>0</v>
      </c>
      <c r="W23" s="1255">
        <v>0</v>
      </c>
      <c r="X23" s="1255">
        <v>0</v>
      </c>
      <c r="Y23" s="1255">
        <v>115</v>
      </c>
      <c r="Z23" s="1255">
        <v>115</v>
      </c>
      <c r="AA23" s="1255">
        <v>0</v>
      </c>
      <c r="AB23" s="1255">
        <v>0</v>
      </c>
      <c r="AC23" s="1255">
        <v>0</v>
      </c>
      <c r="AD23" s="1255">
        <v>0</v>
      </c>
      <c r="AE23" s="1255">
        <v>0</v>
      </c>
      <c r="AF23" s="1255">
        <v>0</v>
      </c>
      <c r="AG23" s="1255">
        <v>0</v>
      </c>
      <c r="AH23" s="1255"/>
      <c r="AI23" s="1255"/>
      <c r="AJ23" s="1255">
        <v>0</v>
      </c>
    </row>
    <row r="24" spans="1:36" ht="16.5" thickTop="1">
      <c r="G24" s="1250"/>
      <c r="H24" s="1250"/>
      <c r="I24" s="1250"/>
      <c r="J24" s="1250"/>
      <c r="K24" s="1250"/>
      <c r="L24" s="1250"/>
      <c r="M24" s="1250"/>
      <c r="N24" s="1250"/>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row>
    <row r="25" spans="1:36">
      <c r="G25" s="1250"/>
      <c r="H25" s="1250"/>
      <c r="I25" s="1250"/>
      <c r="J25" s="1250"/>
      <c r="K25" s="1250"/>
      <c r="L25" s="1251"/>
      <c r="M25" s="1250"/>
      <c r="N25" s="1250"/>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row>
    <row r="26" spans="1:36">
      <c r="G26" s="1250"/>
      <c r="H26" s="1250"/>
      <c r="I26" s="1250"/>
      <c r="J26" s="1250"/>
      <c r="K26" s="1250"/>
      <c r="L26" s="1250"/>
      <c r="M26" s="1250"/>
      <c r="N26" s="1250"/>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row>
    <row r="27" spans="1:36">
      <c r="G27" s="1250"/>
      <c r="H27" s="1250"/>
      <c r="I27" s="1250"/>
      <c r="J27" s="1250"/>
      <c r="K27" s="1250"/>
      <c r="L27" s="1250"/>
      <c r="M27" s="1250"/>
      <c r="N27" s="1250"/>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row>
    <row r="28" spans="1:36">
      <c r="G28" s="1250"/>
      <c r="H28" s="1250"/>
      <c r="I28" s="1250"/>
      <c r="J28" s="1250"/>
      <c r="K28" s="1250"/>
      <c r="L28" s="1250"/>
      <c r="M28" s="1250"/>
      <c r="N28" s="1250"/>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row>
    <row r="29" spans="1:36">
      <c r="G29" s="1250"/>
      <c r="H29" s="1250"/>
      <c r="I29" s="1250"/>
      <c r="J29" s="1250"/>
      <c r="K29" s="1250"/>
      <c r="L29" s="1250"/>
      <c r="M29" s="1250"/>
      <c r="N29" s="1250"/>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row>
    <row r="30" spans="1:36">
      <c r="G30" s="1250"/>
      <c r="H30" s="1250"/>
      <c r="I30" s="1250"/>
      <c r="J30" s="1250"/>
      <c r="K30" s="1250"/>
      <c r="L30" s="1250"/>
      <c r="M30" s="1250"/>
      <c r="N30" s="1250"/>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row>
    <row r="31" spans="1:36">
      <c r="G31" s="1250"/>
      <c r="H31" s="1250"/>
      <c r="I31" s="1250"/>
      <c r="J31" s="1250"/>
      <c r="K31" s="1250"/>
      <c r="L31" s="1250"/>
      <c r="M31" s="1250"/>
      <c r="N31" s="1250"/>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row>
    <row r="32" spans="1:36">
      <c r="G32" s="1250"/>
      <c r="H32" s="1250"/>
      <c r="I32" s="1250"/>
      <c r="J32" s="1250"/>
      <c r="K32" s="1250"/>
      <c r="L32" s="1250"/>
      <c r="M32" s="1250"/>
      <c r="N32" s="1250"/>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row>
    <row r="33" spans="7:36">
      <c r="G33" s="1250"/>
      <c r="H33" s="1250"/>
      <c r="I33" s="1250"/>
      <c r="J33" s="1250"/>
      <c r="K33" s="1250"/>
      <c r="L33" s="1250"/>
      <c r="M33" s="1250"/>
      <c r="N33" s="1250"/>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row>
    <row r="34" spans="7:36">
      <c r="G34" s="1250"/>
      <c r="H34" s="1250"/>
      <c r="I34" s="1250"/>
      <c r="J34" s="1250"/>
      <c r="K34" s="1250"/>
      <c r="L34" s="1250"/>
      <c r="M34" s="1250"/>
      <c r="N34" s="1250"/>
      <c r="O34" s="1250"/>
      <c r="P34" s="1250"/>
      <c r="Q34" s="1250"/>
      <c r="R34" s="1250"/>
      <c r="S34" s="1250"/>
      <c r="T34" s="1250"/>
      <c r="U34" s="1250"/>
      <c r="V34" s="1250"/>
      <c r="W34" s="1250"/>
      <c r="X34" s="1250"/>
      <c r="Y34" s="1250"/>
      <c r="Z34" s="1250"/>
      <c r="AA34" s="1250"/>
      <c r="AB34" s="1250"/>
      <c r="AC34" s="1250"/>
      <c r="AD34" s="1250"/>
      <c r="AE34" s="1250"/>
      <c r="AF34" s="1250"/>
      <c r="AG34" s="1250"/>
      <c r="AH34" s="1250"/>
      <c r="AI34" s="1250"/>
      <c r="AJ34" s="1250"/>
    </row>
    <row r="35" spans="7:36">
      <c r="G35" s="1250"/>
      <c r="H35" s="1250"/>
      <c r="I35" s="1250"/>
      <c r="J35" s="1250"/>
      <c r="K35" s="1250"/>
      <c r="L35" s="1250"/>
      <c r="M35" s="1250"/>
      <c r="N35" s="1250"/>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row>
    <row r="36" spans="7:36">
      <c r="G36" s="1250"/>
      <c r="H36" s="1250"/>
      <c r="I36" s="1250"/>
      <c r="J36" s="1250"/>
      <c r="K36" s="1250"/>
      <c r="L36" s="1250"/>
      <c r="M36" s="1250"/>
      <c r="N36" s="1250"/>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row>
    <row r="37" spans="7:36">
      <c r="G37" s="1250"/>
      <c r="H37" s="1250"/>
      <c r="I37" s="1250"/>
      <c r="J37" s="1250"/>
      <c r="K37" s="1250"/>
      <c r="L37" s="1250"/>
      <c r="M37" s="1250"/>
      <c r="N37" s="1250"/>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row>
    <row r="38" spans="7:36">
      <c r="G38" s="1250"/>
      <c r="H38" s="1250"/>
      <c r="I38" s="1250"/>
      <c r="J38" s="1250"/>
      <c r="K38" s="1250"/>
      <c r="L38" s="1250"/>
      <c r="M38" s="1250"/>
      <c r="N38" s="1250"/>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row>
    <row r="39" spans="7:36">
      <c r="G39" s="1250"/>
      <c r="H39" s="1250"/>
      <c r="I39" s="1250"/>
      <c r="J39" s="1250"/>
      <c r="K39" s="1250"/>
      <c r="L39" s="1250"/>
      <c r="M39" s="1250"/>
      <c r="N39" s="1250"/>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row>
    <row r="40" spans="7:36">
      <c r="G40" s="1250"/>
      <c r="H40" s="1250"/>
      <c r="I40" s="1250"/>
      <c r="J40" s="1250"/>
      <c r="K40" s="1250"/>
      <c r="L40" s="1250"/>
      <c r="M40" s="1250"/>
      <c r="N40" s="1250"/>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row>
    <row r="41" spans="7:36">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row>
    <row r="42" spans="7:36">
      <c r="G42" s="1250"/>
      <c r="H42" s="1250"/>
      <c r="I42" s="1250"/>
      <c r="J42" s="1250"/>
      <c r="K42" s="1250"/>
      <c r="L42" s="1250"/>
      <c r="M42" s="1250"/>
      <c r="N42" s="1250"/>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row>
    <row r="43" spans="7:36">
      <c r="G43" s="1250"/>
      <c r="H43" s="1250"/>
      <c r="I43" s="1250"/>
      <c r="J43" s="1250"/>
      <c r="K43" s="1250"/>
      <c r="L43" s="1250"/>
      <c r="M43" s="1250"/>
      <c r="N43" s="1250"/>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row>
    <row r="44" spans="7:36">
      <c r="G44" s="1250"/>
      <c r="H44" s="1250"/>
      <c r="I44" s="1250"/>
      <c r="J44" s="1250"/>
      <c r="K44" s="1250"/>
      <c r="L44" s="1250"/>
      <c r="M44" s="1250"/>
      <c r="N44" s="1250"/>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row>
    <row r="45" spans="7:36">
      <c r="G45" s="1250"/>
      <c r="H45" s="1250"/>
      <c r="I45" s="1250"/>
      <c r="J45" s="1250"/>
      <c r="K45" s="1250"/>
      <c r="L45" s="1250"/>
      <c r="M45" s="1250"/>
      <c r="N45" s="1250"/>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row>
    <row r="46" spans="7:36">
      <c r="G46" s="1250"/>
      <c r="H46" s="1250"/>
      <c r="I46" s="1250"/>
      <c r="J46" s="1250"/>
      <c r="K46" s="1250"/>
      <c r="L46" s="1250"/>
      <c r="M46" s="1250"/>
      <c r="N46" s="1250"/>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row>
    <row r="47" spans="7:36">
      <c r="G47" s="1250"/>
      <c r="H47" s="1250"/>
      <c r="I47" s="1250"/>
      <c r="J47" s="1250"/>
      <c r="K47" s="1250"/>
      <c r="L47" s="1250"/>
      <c r="M47" s="1250"/>
      <c r="N47" s="1250"/>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row>
    <row r="48" spans="7:36">
      <c r="G48" s="1250"/>
      <c r="H48" s="1250"/>
      <c r="I48" s="1250"/>
      <c r="J48" s="1250"/>
      <c r="K48" s="1250"/>
      <c r="L48" s="1250"/>
      <c r="M48" s="1250"/>
      <c r="N48" s="1250"/>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row>
    <row r="49" spans="7:36">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row>
    <row r="50" spans="7:36">
      <c r="G50" s="1250"/>
      <c r="H50" s="1250"/>
      <c r="I50" s="1250"/>
      <c r="J50" s="1250"/>
      <c r="K50" s="1250"/>
      <c r="L50" s="1250"/>
      <c r="M50" s="1250"/>
      <c r="N50" s="1250"/>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row>
    <row r="51" spans="7:36">
      <c r="G51" s="1250"/>
      <c r="H51" s="1250"/>
      <c r="I51" s="1250"/>
      <c r="J51" s="1250"/>
      <c r="K51" s="1250"/>
      <c r="L51" s="1250"/>
      <c r="M51" s="1250"/>
      <c r="N51" s="1250"/>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row>
    <row r="52" spans="7:36">
      <c r="G52" s="1250"/>
      <c r="H52" s="1250"/>
      <c r="I52" s="1250"/>
      <c r="J52" s="1250"/>
      <c r="K52" s="1250"/>
      <c r="L52" s="1250"/>
      <c r="M52" s="1250"/>
      <c r="N52" s="1250"/>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row>
    <row r="53" spans="7:36">
      <c r="G53" s="1250"/>
      <c r="H53" s="1250"/>
      <c r="I53" s="1250"/>
      <c r="J53" s="1250"/>
      <c r="K53" s="1250"/>
      <c r="L53" s="1250"/>
      <c r="M53" s="1250"/>
      <c r="N53" s="1250"/>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row>
    <row r="54" spans="7:36">
      <c r="G54" s="1250"/>
      <c r="H54" s="1250"/>
      <c r="I54" s="1250"/>
      <c r="J54" s="1250"/>
      <c r="K54" s="1250"/>
      <c r="L54" s="1250"/>
      <c r="M54" s="1250"/>
      <c r="N54" s="1250"/>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row>
    <row r="55" spans="7:36">
      <c r="G55" s="1250"/>
      <c r="H55" s="1250"/>
      <c r="I55" s="1250"/>
      <c r="J55" s="1250"/>
      <c r="K55" s="1250"/>
      <c r="L55" s="1250"/>
      <c r="M55" s="1250"/>
      <c r="N55" s="1250"/>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row>
    <row r="56" spans="7:36">
      <c r="G56" s="1250"/>
      <c r="H56" s="1250"/>
      <c r="I56" s="1250"/>
      <c r="J56" s="1250"/>
      <c r="K56" s="1250"/>
      <c r="L56" s="1250"/>
      <c r="M56" s="1250"/>
      <c r="N56" s="1250"/>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row>
    <row r="57" spans="7:36">
      <c r="G57" s="1250"/>
      <c r="H57" s="1250"/>
      <c r="I57" s="1250"/>
      <c r="J57" s="1250"/>
      <c r="K57" s="1250"/>
      <c r="L57" s="1250"/>
      <c r="M57" s="1250"/>
      <c r="N57" s="1250"/>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row>
    <row r="58" spans="7:36">
      <c r="G58" s="1250"/>
      <c r="H58" s="1250"/>
      <c r="I58" s="1250"/>
      <c r="J58" s="1250"/>
      <c r="K58" s="1250"/>
      <c r="L58" s="1250"/>
      <c r="M58" s="1250"/>
      <c r="N58" s="1250"/>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row>
    <row r="59" spans="7:36">
      <c r="G59" s="1250"/>
      <c r="H59" s="1250"/>
      <c r="I59" s="1250"/>
      <c r="J59" s="1250"/>
      <c r="K59" s="1250"/>
      <c r="L59" s="1250"/>
      <c r="M59" s="1250"/>
      <c r="N59" s="1250"/>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row>
    <row r="60" spans="7:36">
      <c r="G60" s="1250"/>
      <c r="H60" s="1250"/>
      <c r="I60" s="1250"/>
      <c r="J60" s="1250"/>
      <c r="K60" s="1250"/>
      <c r="L60" s="1250"/>
      <c r="M60" s="1250"/>
      <c r="N60" s="1250"/>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row>
    <row r="61" spans="7:36">
      <c r="G61" s="1250"/>
      <c r="H61" s="1250"/>
      <c r="I61" s="1250"/>
      <c r="J61" s="1250"/>
      <c r="K61" s="1250"/>
      <c r="L61" s="1250"/>
      <c r="M61" s="1250"/>
      <c r="N61" s="1250"/>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row>
    <row r="62" spans="7:36">
      <c r="G62" s="1250"/>
      <c r="H62" s="1250"/>
      <c r="I62" s="1250"/>
      <c r="J62" s="1250"/>
      <c r="K62" s="1250"/>
      <c r="L62" s="1250"/>
      <c r="M62" s="1250"/>
      <c r="N62" s="1250"/>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row>
    <row r="63" spans="7:36">
      <c r="G63" s="1250"/>
      <c r="H63" s="1250"/>
      <c r="I63" s="1250"/>
      <c r="J63" s="1250"/>
      <c r="K63" s="1250"/>
      <c r="L63" s="1250"/>
      <c r="M63" s="1250"/>
      <c r="N63" s="1250"/>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row>
    <row r="64" spans="7:36">
      <c r="G64" s="1250"/>
      <c r="H64" s="1250"/>
      <c r="I64" s="1250"/>
      <c r="J64" s="1250"/>
      <c r="K64" s="1250"/>
      <c r="L64" s="1250"/>
      <c r="M64" s="1250"/>
      <c r="N64" s="1250"/>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row>
    <row r="65" spans="7:36">
      <c r="G65" s="1250"/>
      <c r="H65" s="1250"/>
      <c r="I65" s="1250"/>
      <c r="J65" s="1250"/>
      <c r="K65" s="1250"/>
      <c r="L65" s="1250"/>
      <c r="M65" s="1250"/>
      <c r="N65" s="1250"/>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row>
    <row r="66" spans="7:36">
      <c r="G66" s="1250"/>
      <c r="H66" s="1250"/>
      <c r="I66" s="1250"/>
      <c r="J66" s="1250"/>
      <c r="K66" s="1250"/>
      <c r="L66" s="1250"/>
      <c r="M66" s="1250"/>
      <c r="N66" s="1250"/>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row>
    <row r="67" spans="7:36">
      <c r="G67" s="1250"/>
      <c r="H67" s="1250"/>
      <c r="I67" s="1250"/>
      <c r="J67" s="1250"/>
      <c r="K67" s="1250"/>
      <c r="L67" s="1250"/>
      <c r="M67" s="1250"/>
      <c r="N67" s="1250"/>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row>
    <row r="68" spans="7:36">
      <c r="G68" s="1250"/>
      <c r="H68" s="1250"/>
      <c r="I68" s="1250"/>
      <c r="J68" s="1250"/>
      <c r="K68" s="1250"/>
      <c r="L68" s="1250"/>
      <c r="M68" s="1250"/>
      <c r="N68" s="1250"/>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row>
    <row r="69" spans="7:36">
      <c r="G69" s="1250"/>
      <c r="H69" s="1250"/>
      <c r="I69" s="1250"/>
      <c r="J69" s="1250"/>
      <c r="K69" s="1250"/>
      <c r="L69" s="1250"/>
      <c r="M69" s="1250"/>
      <c r="N69" s="1250"/>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row>
    <row r="70" spans="7:36">
      <c r="G70" s="1250"/>
      <c r="H70" s="1250"/>
      <c r="I70" s="1250"/>
      <c r="J70" s="1250"/>
      <c r="K70" s="1250"/>
      <c r="L70" s="1250"/>
      <c r="M70" s="1250"/>
      <c r="N70" s="1250"/>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row>
    <row r="71" spans="7:36">
      <c r="G71" s="1250"/>
      <c r="H71" s="1250"/>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8" footer="0.26"/>
  <pageSetup paperSize="5" scale="55" firstPageNumber="157" orientation="landscape" useFirstPageNumber="1" r:id="rId1"/>
  <headerFooter alignWithMargins="0">
    <oddHeader>&amp;R&amp;"Times New Roman,Bold"&amp;14[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K317"/>
  <sheetViews>
    <sheetView view="pageBreakPreview" zoomScale="80" zoomScaleNormal="93" zoomScaleSheetLayoutView="80" workbookViewId="0">
      <pane xSplit="2" ySplit="7" topLeftCell="C24" activePane="bottomRight" state="frozen"/>
      <selection pane="topRight" activeCell="C1" sqref="C1"/>
      <selection pane="bottomLeft" activeCell="A7" sqref="A7"/>
      <selection pane="bottomRight" activeCell="M34" sqref="M34"/>
    </sheetView>
  </sheetViews>
  <sheetFormatPr defaultColWidth="9" defaultRowHeight="15.75"/>
  <cols>
    <col min="1" max="1" width="4.5" style="2863" customWidth="1"/>
    <col min="2" max="2" width="34.375" style="2862" customWidth="1"/>
    <col min="3" max="3" width="12.5" style="2861" customWidth="1"/>
    <col min="4" max="4" width="5.375" style="2864" customWidth="1"/>
    <col min="5" max="5" width="12.625" style="2861" customWidth="1"/>
    <col min="6" max="6" width="10.875" style="2861" customWidth="1"/>
    <col min="7" max="7" width="13.125" style="2861" customWidth="1"/>
    <col min="8" max="8" width="5.125" style="2865" customWidth="1"/>
    <col min="9" max="9" width="12" style="2861" customWidth="1"/>
    <col min="10" max="10" width="11.25" style="2861" customWidth="1"/>
    <col min="11" max="11" width="11.75" style="2861" customWidth="1"/>
    <col min="12" max="12" width="5.25" style="2866" customWidth="1"/>
    <col min="13" max="13" width="12.375" style="2861" customWidth="1"/>
    <col min="14" max="14" width="11.875" style="2861" customWidth="1"/>
    <col min="15" max="15" width="10.625" style="2861" customWidth="1"/>
    <col min="16" max="16" width="10.625" style="2861" hidden="1" customWidth="1"/>
    <col min="17" max="17" width="12.375" style="2861" customWidth="1"/>
    <col min="18" max="18" width="9.75" style="2862" customWidth="1"/>
    <col min="19" max="16384" width="9" style="2862"/>
  </cols>
  <sheetData>
    <row r="1" spans="1:19" ht="22.5">
      <c r="A1" s="3281" t="s">
        <v>9782</v>
      </c>
      <c r="B1" s="3281"/>
      <c r="C1" s="3281"/>
      <c r="D1" s="3281"/>
      <c r="E1" s="3281"/>
      <c r="F1" s="3281"/>
      <c r="G1" s="3281"/>
      <c r="H1" s="3281"/>
      <c r="I1" s="3281"/>
      <c r="J1" s="3281"/>
      <c r="K1" s="3281"/>
      <c r="L1" s="3281"/>
      <c r="M1" s="3281"/>
      <c r="N1" s="3281"/>
      <c r="O1" s="3281"/>
      <c r="P1" s="3281"/>
      <c r="Q1" s="3281"/>
    </row>
    <row r="2" spans="1:19" ht="20.25">
      <c r="A2" s="3282" t="s">
        <v>9783</v>
      </c>
      <c r="B2" s="3282"/>
      <c r="C2" s="3282"/>
      <c r="D2" s="3282"/>
      <c r="E2" s="3282"/>
      <c r="F2" s="3282"/>
      <c r="G2" s="3282"/>
      <c r="H2" s="3282"/>
      <c r="I2" s="3282"/>
      <c r="J2" s="3282"/>
      <c r="K2" s="3282"/>
      <c r="L2" s="3282"/>
      <c r="M2" s="3282"/>
      <c r="N2" s="3282"/>
      <c r="O2" s="3282"/>
      <c r="P2" s="3282"/>
      <c r="Q2" s="3282"/>
    </row>
    <row r="3" spans="1:19" ht="20.25">
      <c r="A3" s="3282" t="s">
        <v>9784</v>
      </c>
      <c r="B3" s="3282"/>
      <c r="C3" s="3282"/>
      <c r="D3" s="3282"/>
      <c r="E3" s="3282"/>
      <c r="F3" s="3282"/>
      <c r="G3" s="3282"/>
      <c r="H3" s="3282"/>
      <c r="I3" s="3282"/>
      <c r="J3" s="3282"/>
      <c r="K3" s="3282"/>
      <c r="L3" s="3282"/>
      <c r="M3" s="3282"/>
      <c r="N3" s="3282"/>
      <c r="O3" s="3282"/>
      <c r="P3" s="3282"/>
      <c r="Q3" s="3282"/>
    </row>
    <row r="5" spans="1:19" s="2867" customFormat="1" ht="25.5" customHeight="1">
      <c r="A5" s="3283" t="s">
        <v>9785</v>
      </c>
      <c r="B5" s="3285" t="s">
        <v>9786</v>
      </c>
      <c r="C5" s="3287" t="s">
        <v>9787</v>
      </c>
      <c r="D5" s="3288" t="s">
        <v>9788</v>
      </c>
      <c r="E5" s="3287"/>
      <c r="F5" s="3287"/>
      <c r="G5" s="3289"/>
      <c r="H5" s="3290" t="s">
        <v>9789</v>
      </c>
      <c r="I5" s="3291"/>
      <c r="J5" s="3291"/>
      <c r="K5" s="3292"/>
      <c r="L5" s="3293" t="s">
        <v>9790</v>
      </c>
      <c r="M5" s="3293"/>
      <c r="N5" s="3293"/>
      <c r="O5" s="3293"/>
      <c r="P5" s="3293"/>
      <c r="Q5" s="3293"/>
      <c r="R5" s="3279" t="s">
        <v>9839</v>
      </c>
      <c r="S5" s="3280"/>
    </row>
    <row r="6" spans="1:19" s="2867" customFormat="1" ht="30.75" customHeight="1">
      <c r="A6" s="3284"/>
      <c r="B6" s="3286"/>
      <c r="C6" s="3287"/>
      <c r="D6" s="2868" t="s">
        <v>9791</v>
      </c>
      <c r="E6" s="2869" t="s">
        <v>4</v>
      </c>
      <c r="F6" s="2869" t="s">
        <v>5</v>
      </c>
      <c r="G6" s="2870" t="s">
        <v>2</v>
      </c>
      <c r="H6" s="2871" t="s">
        <v>9791</v>
      </c>
      <c r="I6" s="2872" t="s">
        <v>4</v>
      </c>
      <c r="J6" s="2873" t="s">
        <v>5</v>
      </c>
      <c r="K6" s="2872" t="s">
        <v>2</v>
      </c>
      <c r="L6" s="2871" t="s">
        <v>9791</v>
      </c>
      <c r="M6" s="2961" t="s">
        <v>9836</v>
      </c>
      <c r="N6" s="2961" t="s">
        <v>9837</v>
      </c>
      <c r="O6" s="2962" t="s">
        <v>9838</v>
      </c>
      <c r="P6" s="3215" t="s">
        <v>9942</v>
      </c>
      <c r="Q6" s="2962" t="s">
        <v>9772</v>
      </c>
      <c r="R6" s="2963" t="s">
        <v>9840</v>
      </c>
      <c r="S6" s="2963" t="s">
        <v>9841</v>
      </c>
    </row>
    <row r="7" spans="1:19">
      <c r="A7" s="2874">
        <v>1</v>
      </c>
      <c r="B7" s="2875">
        <v>2</v>
      </c>
      <c r="C7" s="2875">
        <v>3</v>
      </c>
      <c r="D7" s="2875">
        <v>4</v>
      </c>
      <c r="E7" s="2875">
        <v>5</v>
      </c>
      <c r="F7" s="2875">
        <v>6</v>
      </c>
      <c r="G7" s="2875">
        <v>7</v>
      </c>
      <c r="H7" s="2876">
        <v>8</v>
      </c>
      <c r="I7" s="2875">
        <v>9</v>
      </c>
      <c r="J7" s="2875">
        <v>10</v>
      </c>
      <c r="K7" s="2875">
        <v>11</v>
      </c>
      <c r="L7" s="2876">
        <v>12</v>
      </c>
      <c r="M7" s="2875">
        <v>15</v>
      </c>
      <c r="N7" s="2875">
        <v>14</v>
      </c>
      <c r="O7" s="2875">
        <v>15</v>
      </c>
      <c r="P7" s="2875"/>
      <c r="Q7" s="2875">
        <v>16</v>
      </c>
      <c r="R7" s="2964">
        <v>17</v>
      </c>
      <c r="S7" s="2964">
        <v>18</v>
      </c>
    </row>
    <row r="8" spans="1:19">
      <c r="A8" s="2878"/>
      <c r="B8" s="2877"/>
      <c r="C8" s="2877"/>
      <c r="D8" s="2877"/>
      <c r="E8" s="2877"/>
      <c r="F8" s="2879"/>
      <c r="G8" s="2877"/>
      <c r="H8" s="2880"/>
      <c r="I8" s="2877"/>
      <c r="J8" s="2877"/>
      <c r="K8" s="2877"/>
      <c r="L8" s="2880"/>
      <c r="M8" s="2877"/>
      <c r="N8" s="2877"/>
      <c r="O8" s="2877"/>
      <c r="P8" s="2877"/>
      <c r="Q8" s="2877"/>
    </row>
    <row r="9" spans="1:19">
      <c r="A9" s="2882" t="s">
        <v>9792</v>
      </c>
      <c r="B9" s="2883" t="s">
        <v>9793</v>
      </c>
      <c r="C9" s="2877"/>
      <c r="D9" s="2881"/>
      <c r="E9" s="2879"/>
      <c r="F9" s="2879"/>
      <c r="G9" s="2881"/>
      <c r="H9" s="2884"/>
      <c r="I9" s="2881"/>
      <c r="J9" s="2881"/>
      <c r="K9" s="2881"/>
      <c r="L9" s="2884"/>
      <c r="M9" s="2881"/>
      <c r="N9" s="2881"/>
      <c r="O9" s="2881"/>
      <c r="P9" s="2881"/>
      <c r="Q9" s="2881"/>
    </row>
    <row r="10" spans="1:19" s="2890" customFormat="1">
      <c r="A10" s="2882"/>
      <c r="B10" s="2886"/>
      <c r="C10" s="2887"/>
      <c r="D10" s="2881"/>
      <c r="E10" s="2879"/>
      <c r="F10" s="2879"/>
      <c r="G10" s="2885"/>
      <c r="H10" s="2884"/>
      <c r="I10" s="2885"/>
      <c r="J10" s="2885"/>
      <c r="K10" s="2885"/>
      <c r="L10" s="2888"/>
      <c r="M10" s="2889"/>
      <c r="N10" s="2889"/>
      <c r="O10" s="2889"/>
      <c r="P10" s="2889"/>
      <c r="Q10" s="2889"/>
    </row>
    <row r="11" spans="1:19" ht="18.75" customHeight="1">
      <c r="A11" s="2891">
        <v>1</v>
      </c>
      <c r="B11" s="2892" t="s">
        <v>9794</v>
      </c>
      <c r="C11" s="2893">
        <v>20983.917000000001</v>
      </c>
      <c r="D11" s="2894">
        <v>28</v>
      </c>
      <c r="E11" s="2893">
        <v>464.72699999999998</v>
      </c>
      <c r="F11" s="2893">
        <v>4957.808</v>
      </c>
      <c r="G11" s="2895">
        <v>5422.5349999999999</v>
      </c>
      <c r="H11" s="2894">
        <v>18</v>
      </c>
      <c r="I11" s="2893">
        <v>140</v>
      </c>
      <c r="J11" s="2893">
        <v>1887.4650000000001</v>
      </c>
      <c r="K11" s="2895">
        <v>2027.4650000000001</v>
      </c>
      <c r="L11" s="2896">
        <f t="shared" ref="L11" si="0">SUM(D11,H11)</f>
        <v>46</v>
      </c>
      <c r="M11" s="2895">
        <v>7450</v>
      </c>
      <c r="N11" s="2893">
        <f>SUM(Agriculture!AC132)</f>
        <v>1466.9992</v>
      </c>
      <c r="O11" s="2966">
        <f>N11/M11</f>
        <v>0.196912644295302</v>
      </c>
      <c r="P11" s="2893">
        <f>SUM(Agriculture!AD132)</f>
        <v>1.8186</v>
      </c>
      <c r="Q11" s="2893">
        <f>SUM(Agriculture!AG132)</f>
        <v>40.935772</v>
      </c>
      <c r="R11" s="2969">
        <f>Q11/M11</f>
        <v>5.4947344966442954E-3</v>
      </c>
      <c r="S11" s="2969">
        <f>Q11/N11</f>
        <v>2.7904426941746118E-2</v>
      </c>
    </row>
    <row r="12" spans="1:19" s="2890" customFormat="1">
      <c r="A12" s="2891"/>
      <c r="B12" s="2898"/>
      <c r="C12" s="2899"/>
      <c r="D12" s="2900"/>
      <c r="E12" s="2899"/>
      <c r="F12" s="2899"/>
      <c r="G12" s="2885"/>
      <c r="H12" s="2900"/>
      <c r="I12" s="2899"/>
      <c r="J12" s="2899"/>
      <c r="K12" s="2885"/>
      <c r="L12" s="2888"/>
      <c r="M12" s="2901"/>
      <c r="N12" s="2901"/>
      <c r="O12" s="2901"/>
      <c r="P12" s="2901"/>
      <c r="Q12" s="2901"/>
    </row>
    <row r="13" spans="1:19">
      <c r="A13" s="2891">
        <v>2</v>
      </c>
      <c r="B13" s="2892" t="s">
        <v>9795</v>
      </c>
      <c r="C13" s="2893">
        <v>1213.1109999999999</v>
      </c>
      <c r="D13" s="2894">
        <v>42</v>
      </c>
      <c r="E13" s="2893">
        <v>449.75</v>
      </c>
      <c r="F13" s="2893">
        <v>0</v>
      </c>
      <c r="G13" s="2895">
        <v>449.75</v>
      </c>
      <c r="H13" s="2894">
        <v>10</v>
      </c>
      <c r="I13" s="2893">
        <v>50.5</v>
      </c>
      <c r="J13" s="2893">
        <v>0</v>
      </c>
      <c r="K13" s="2895">
        <v>50.5</v>
      </c>
      <c r="L13" s="2896">
        <f t="shared" ref="L13" si="1">SUM(D13,H13)</f>
        <v>52</v>
      </c>
      <c r="M13" s="2895">
        <v>500.25</v>
      </c>
      <c r="N13" s="2893">
        <f>SUM(Auqaf!AC72)</f>
        <v>309.40233500000016</v>
      </c>
      <c r="O13" s="2966">
        <f>N13/M13</f>
        <v>0.6184954222888559</v>
      </c>
      <c r="P13" s="2893">
        <f>SUM(Auqaf!AD72)</f>
        <v>3.131165000000002</v>
      </c>
      <c r="Q13" s="2893">
        <f>SUM(Auqaf!AG72)</f>
        <v>0</v>
      </c>
      <c r="R13" s="2969">
        <f>Q13/M13</f>
        <v>0</v>
      </c>
      <c r="S13" s="2969">
        <f>Q13/N13</f>
        <v>0</v>
      </c>
    </row>
    <row r="14" spans="1:19" s="2890" customFormat="1">
      <c r="A14" s="2891"/>
      <c r="B14" s="2903"/>
      <c r="C14" s="2894"/>
      <c r="D14" s="2894"/>
      <c r="E14" s="2894"/>
      <c r="F14" s="2894"/>
      <c r="G14" s="2885"/>
      <c r="H14" s="2894"/>
      <c r="I14" s="2894"/>
      <c r="J14" s="2894"/>
      <c r="K14" s="2885"/>
      <c r="L14" s="2888"/>
      <c r="M14" s="2901"/>
      <c r="N14" s="2901"/>
      <c r="O14" s="2901"/>
      <c r="P14" s="2901"/>
      <c r="Q14" s="2901"/>
    </row>
    <row r="15" spans="1:19">
      <c r="A15" s="2891">
        <v>3</v>
      </c>
      <c r="B15" s="2892" t="s">
        <v>333</v>
      </c>
      <c r="C15" s="2893">
        <v>358.70600000000024</v>
      </c>
      <c r="D15" s="2894">
        <v>3</v>
      </c>
      <c r="E15" s="2893">
        <v>24.8</v>
      </c>
      <c r="F15" s="2893">
        <v>176.45</v>
      </c>
      <c r="G15" s="2895">
        <v>201.25</v>
      </c>
      <c r="H15" s="2894">
        <v>0</v>
      </c>
      <c r="I15" s="2893">
        <v>0</v>
      </c>
      <c r="J15" s="2893">
        <v>0</v>
      </c>
      <c r="K15" s="2895">
        <v>0</v>
      </c>
      <c r="L15" s="2896">
        <f>SUM(D15,H15)</f>
        <v>3</v>
      </c>
      <c r="M15" s="2895">
        <v>201.25</v>
      </c>
      <c r="N15" s="2893">
        <f>SUM(BOR!AC24)</f>
        <v>35</v>
      </c>
      <c r="O15" s="2966">
        <f>N15/M15</f>
        <v>0.17391304347826086</v>
      </c>
      <c r="P15" s="2893">
        <f>SUM(BOR!AD24)</f>
        <v>0</v>
      </c>
      <c r="Q15" s="2893">
        <f>SUM(BOR!AG24)</f>
        <v>0</v>
      </c>
      <c r="R15" s="2969">
        <f>Q15/M15</f>
        <v>0</v>
      </c>
      <c r="S15" s="2969">
        <f>Q15/N15</f>
        <v>0</v>
      </c>
    </row>
    <row r="16" spans="1:19" s="2904" customFormat="1">
      <c r="A16" s="2891"/>
      <c r="B16" s="2892"/>
      <c r="C16" s="2899"/>
      <c r="D16" s="2900"/>
      <c r="E16" s="2899"/>
      <c r="F16" s="2899"/>
      <c r="G16" s="2885"/>
      <c r="H16" s="2900"/>
      <c r="I16" s="2899"/>
      <c r="J16" s="2899"/>
      <c r="K16" s="2885"/>
      <c r="L16" s="2888"/>
      <c r="M16" s="2901"/>
      <c r="N16" s="2901"/>
      <c r="O16" s="2901"/>
      <c r="P16" s="2901"/>
      <c r="Q16" s="2901"/>
    </row>
    <row r="17" spans="1:219" s="2907" customFormat="1">
      <c r="A17" s="2891">
        <v>4</v>
      </c>
      <c r="B17" s="2905" t="s">
        <v>9796</v>
      </c>
      <c r="C17" s="2893">
        <v>35</v>
      </c>
      <c r="D17" s="2894">
        <v>1</v>
      </c>
      <c r="E17" s="2893">
        <v>0.27200000000000002</v>
      </c>
      <c r="F17" s="2893">
        <v>10.728</v>
      </c>
      <c r="G17" s="2895">
        <v>11</v>
      </c>
      <c r="H17" s="2894">
        <v>1</v>
      </c>
      <c r="I17" s="2893">
        <v>6</v>
      </c>
      <c r="J17" s="2893">
        <v>0</v>
      </c>
      <c r="K17" s="2895">
        <v>6</v>
      </c>
      <c r="L17" s="2896">
        <f t="shared" ref="L17" si="2">SUM(D17,H17)</f>
        <v>2</v>
      </c>
      <c r="M17" s="2895">
        <v>17</v>
      </c>
      <c r="N17" s="2893">
        <f>SUM(Cooperative!AC20)</f>
        <v>0</v>
      </c>
      <c r="O17" s="2966">
        <f>N17/M17</f>
        <v>0</v>
      </c>
      <c r="P17" s="2893">
        <f>SUM(Cooperative!AD20)</f>
        <v>0</v>
      </c>
      <c r="Q17" s="2893">
        <f>SUM(Cooperative!AG20)</f>
        <v>0</v>
      </c>
      <c r="R17" s="2969">
        <f>Q17/M17</f>
        <v>0</v>
      </c>
      <c r="S17" s="2969" t="e">
        <f>Q17/N17</f>
        <v>#DIV/0!</v>
      </c>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906"/>
      <c r="AS17" s="2906"/>
      <c r="AT17" s="2906"/>
      <c r="AU17" s="2906"/>
      <c r="AV17" s="2906"/>
      <c r="AW17" s="2906"/>
      <c r="AX17" s="2906"/>
      <c r="AY17" s="2906"/>
      <c r="AZ17" s="2906"/>
      <c r="BA17" s="2906"/>
      <c r="BB17" s="2906"/>
      <c r="BC17" s="2906"/>
      <c r="BD17" s="2906"/>
      <c r="BE17" s="2906"/>
      <c r="BF17" s="2906"/>
      <c r="BG17" s="2906"/>
      <c r="BH17" s="2906"/>
      <c r="BI17" s="2906"/>
      <c r="BJ17" s="2906"/>
      <c r="BK17" s="2906"/>
      <c r="BL17" s="2906"/>
      <c r="BM17" s="2906"/>
      <c r="BN17" s="2906"/>
      <c r="BO17" s="2906"/>
      <c r="BP17" s="2906"/>
      <c r="BQ17" s="2906"/>
      <c r="BR17" s="2906"/>
      <c r="BS17" s="2906"/>
      <c r="BT17" s="2906"/>
      <c r="BU17" s="2906"/>
      <c r="BV17" s="2906"/>
      <c r="BW17" s="2906"/>
      <c r="BX17" s="2906"/>
      <c r="BY17" s="2906"/>
      <c r="BZ17" s="2906"/>
      <c r="CA17" s="2906"/>
      <c r="CB17" s="2906"/>
      <c r="CC17" s="2906"/>
      <c r="CD17" s="2906"/>
      <c r="CE17" s="2906"/>
      <c r="CF17" s="2906"/>
      <c r="CG17" s="2906"/>
      <c r="CH17" s="2906"/>
      <c r="CI17" s="2906"/>
      <c r="CJ17" s="2906"/>
      <c r="CK17" s="2906"/>
      <c r="CL17" s="2906"/>
      <c r="CM17" s="2906"/>
      <c r="CN17" s="2906"/>
      <c r="CO17" s="2906"/>
      <c r="CP17" s="2906"/>
      <c r="CQ17" s="2906"/>
      <c r="CR17" s="2906"/>
      <c r="CS17" s="2906"/>
      <c r="CT17" s="2906"/>
      <c r="CU17" s="2906"/>
      <c r="CV17" s="2906"/>
      <c r="CW17" s="2906"/>
      <c r="CX17" s="2906"/>
      <c r="CY17" s="2906"/>
      <c r="CZ17" s="2906"/>
      <c r="DA17" s="2906"/>
      <c r="DB17" s="2906"/>
      <c r="DC17" s="2906"/>
      <c r="DD17" s="2906"/>
      <c r="DE17" s="2906"/>
      <c r="DF17" s="2906"/>
      <c r="DG17" s="2906"/>
      <c r="DH17" s="2906"/>
      <c r="DI17" s="2906"/>
      <c r="DJ17" s="2906"/>
      <c r="DK17" s="2906"/>
      <c r="DL17" s="2906"/>
      <c r="DM17" s="2906"/>
      <c r="DN17" s="2906"/>
      <c r="DO17" s="2906"/>
      <c r="DP17" s="2906"/>
      <c r="DQ17" s="2906"/>
      <c r="DR17" s="2906"/>
      <c r="DS17" s="2906"/>
      <c r="DT17" s="2906"/>
      <c r="DU17" s="2906"/>
      <c r="DV17" s="2906"/>
      <c r="DW17" s="2906"/>
      <c r="DX17" s="2906"/>
      <c r="DY17" s="2906"/>
      <c r="DZ17" s="2906"/>
      <c r="EA17" s="2906"/>
      <c r="EB17" s="2906"/>
      <c r="EC17" s="2906"/>
      <c r="ED17" s="2906"/>
      <c r="EE17" s="2906"/>
      <c r="EF17" s="2906"/>
      <c r="EG17" s="2906"/>
      <c r="EH17" s="2906"/>
      <c r="EI17" s="2906"/>
      <c r="EJ17" s="2906"/>
      <c r="EK17" s="2906"/>
      <c r="EL17" s="2906"/>
      <c r="EM17" s="2906"/>
      <c r="EN17" s="2906"/>
      <c r="EO17" s="2906"/>
      <c r="EP17" s="2906"/>
      <c r="EQ17" s="2906"/>
      <c r="ER17" s="2906"/>
      <c r="ES17" s="2906"/>
      <c r="ET17" s="2906"/>
      <c r="EU17" s="2906"/>
      <c r="EV17" s="2906"/>
      <c r="EW17" s="2906"/>
      <c r="EX17" s="2906"/>
      <c r="EY17" s="2906"/>
      <c r="EZ17" s="2906"/>
      <c r="FA17" s="2906"/>
      <c r="FB17" s="2906"/>
      <c r="FC17" s="2906"/>
      <c r="FD17" s="2906"/>
      <c r="FE17" s="2906"/>
      <c r="FF17" s="2906"/>
      <c r="FG17" s="2906"/>
      <c r="FH17" s="2906"/>
      <c r="FI17" s="2906"/>
      <c r="FJ17" s="2906"/>
      <c r="FK17" s="2906"/>
      <c r="FL17" s="2906"/>
      <c r="FM17" s="2906"/>
      <c r="FN17" s="2906"/>
      <c r="FO17" s="2906"/>
      <c r="FP17" s="2906"/>
      <c r="FQ17" s="2906"/>
      <c r="FR17" s="2906"/>
      <c r="FS17" s="2906"/>
      <c r="FT17" s="2906"/>
      <c r="FU17" s="2906"/>
      <c r="FV17" s="2906"/>
      <c r="FW17" s="2906"/>
      <c r="FX17" s="2906"/>
      <c r="FY17" s="2906"/>
      <c r="FZ17" s="2906"/>
      <c r="GA17" s="2906"/>
      <c r="GB17" s="2906"/>
      <c r="GC17" s="2906"/>
      <c r="GD17" s="2906"/>
      <c r="GE17" s="2906"/>
      <c r="GF17" s="2906"/>
      <c r="GG17" s="2906"/>
      <c r="GH17" s="2906"/>
      <c r="GI17" s="2906"/>
      <c r="GJ17" s="2906"/>
      <c r="GK17" s="2906"/>
      <c r="GL17" s="2906"/>
      <c r="GM17" s="2906"/>
      <c r="GN17" s="2906"/>
      <c r="GO17" s="2906"/>
      <c r="GP17" s="2906"/>
      <c r="GQ17" s="2906"/>
      <c r="GR17" s="2906"/>
      <c r="GS17" s="2906"/>
      <c r="GT17" s="2906"/>
      <c r="GU17" s="2906"/>
      <c r="GV17" s="2906"/>
      <c r="GW17" s="2906"/>
      <c r="GX17" s="2906"/>
      <c r="GY17" s="2906"/>
      <c r="GZ17" s="2906"/>
      <c r="HA17" s="2906"/>
      <c r="HB17" s="2906"/>
      <c r="HC17" s="2906"/>
      <c r="HD17" s="2906"/>
      <c r="HE17" s="2906"/>
      <c r="HF17" s="2906"/>
      <c r="HG17" s="2906"/>
      <c r="HH17" s="2906"/>
      <c r="HI17" s="2906"/>
      <c r="HJ17" s="2906"/>
      <c r="HK17" s="2906"/>
    </row>
    <row r="18" spans="1:219" s="2907" customFormat="1">
      <c r="A18" s="2891"/>
      <c r="B18" s="2905"/>
      <c r="C18" s="2899"/>
      <c r="D18" s="2900"/>
      <c r="E18" s="2899"/>
      <c r="F18" s="2899"/>
      <c r="G18" s="2885"/>
      <c r="H18" s="2900"/>
      <c r="I18" s="2899"/>
      <c r="J18" s="2899"/>
      <c r="K18" s="2885"/>
      <c r="L18" s="2888"/>
      <c r="M18" s="2901"/>
      <c r="N18" s="2901"/>
      <c r="O18" s="2901"/>
      <c r="P18" s="2901"/>
      <c r="Q18" s="2901"/>
      <c r="R18" s="2906"/>
      <c r="S18" s="2906"/>
      <c r="T18" s="2906"/>
      <c r="U18" s="2906"/>
      <c r="V18" s="2906"/>
      <c r="W18" s="2906"/>
      <c r="X18" s="2906"/>
      <c r="Y18" s="2906"/>
      <c r="Z18" s="2906"/>
      <c r="AA18" s="2906"/>
      <c r="AB18" s="2906"/>
      <c r="AC18" s="2906"/>
      <c r="AD18" s="2906"/>
      <c r="AE18" s="2906"/>
      <c r="AF18" s="2906"/>
      <c r="AG18" s="2906"/>
      <c r="AH18" s="2906"/>
      <c r="AI18" s="2906"/>
      <c r="AJ18" s="2906"/>
      <c r="AK18" s="2906"/>
      <c r="AL18" s="2906"/>
      <c r="AM18" s="2906"/>
      <c r="AN18" s="2906"/>
      <c r="AO18" s="2906"/>
      <c r="AP18" s="2906"/>
      <c r="AQ18" s="2906"/>
      <c r="AR18" s="2906"/>
      <c r="AS18" s="2906"/>
      <c r="AT18" s="2906"/>
      <c r="AU18" s="2906"/>
      <c r="AV18" s="2906"/>
      <c r="AW18" s="2906"/>
      <c r="AX18" s="2906"/>
      <c r="AY18" s="2906"/>
      <c r="AZ18" s="2906"/>
      <c r="BA18" s="2906"/>
      <c r="BB18" s="2906"/>
      <c r="BC18" s="2906"/>
      <c r="BD18" s="2906"/>
      <c r="BE18" s="2906"/>
      <c r="BF18" s="2906"/>
      <c r="BG18" s="2906"/>
      <c r="BH18" s="2906"/>
      <c r="BI18" s="2906"/>
      <c r="BJ18" s="2906"/>
      <c r="BK18" s="2906"/>
      <c r="BL18" s="2906"/>
      <c r="BM18" s="2906"/>
      <c r="BN18" s="2906"/>
      <c r="BO18" s="2906"/>
      <c r="BP18" s="2906"/>
      <c r="BQ18" s="2906"/>
      <c r="BR18" s="2906"/>
      <c r="BS18" s="2906"/>
      <c r="BT18" s="2906"/>
      <c r="BU18" s="2906"/>
      <c r="BV18" s="2906"/>
      <c r="BW18" s="2906"/>
      <c r="BX18" s="2906"/>
      <c r="BY18" s="2906"/>
      <c r="BZ18" s="2906"/>
      <c r="CA18" s="2906"/>
      <c r="CB18" s="2906"/>
      <c r="CC18" s="2906"/>
      <c r="CD18" s="2906"/>
      <c r="CE18" s="2906"/>
      <c r="CF18" s="2906"/>
      <c r="CG18" s="2906"/>
      <c r="CH18" s="2906"/>
      <c r="CI18" s="2906"/>
      <c r="CJ18" s="2906"/>
      <c r="CK18" s="2906"/>
      <c r="CL18" s="2906"/>
      <c r="CM18" s="2906"/>
      <c r="CN18" s="2906"/>
      <c r="CO18" s="2906"/>
      <c r="CP18" s="2906"/>
      <c r="CQ18" s="2906"/>
      <c r="CR18" s="2906"/>
      <c r="CS18" s="2906"/>
      <c r="CT18" s="2906"/>
      <c r="CU18" s="2906"/>
      <c r="CV18" s="2906"/>
      <c r="CW18" s="2906"/>
      <c r="CX18" s="2906"/>
      <c r="CY18" s="2906"/>
      <c r="CZ18" s="2906"/>
      <c r="DA18" s="2906"/>
      <c r="DB18" s="2906"/>
      <c r="DC18" s="2906"/>
      <c r="DD18" s="2906"/>
      <c r="DE18" s="2906"/>
      <c r="DF18" s="2906"/>
      <c r="DG18" s="2906"/>
      <c r="DH18" s="2906"/>
      <c r="DI18" s="2906"/>
      <c r="DJ18" s="2906"/>
      <c r="DK18" s="2906"/>
      <c r="DL18" s="2906"/>
      <c r="DM18" s="2906"/>
      <c r="DN18" s="2906"/>
      <c r="DO18" s="2906"/>
      <c r="DP18" s="2906"/>
      <c r="DQ18" s="2906"/>
      <c r="DR18" s="2906"/>
      <c r="DS18" s="2906"/>
      <c r="DT18" s="2906"/>
      <c r="DU18" s="2906"/>
      <c r="DV18" s="2906"/>
      <c r="DW18" s="2906"/>
      <c r="DX18" s="2906"/>
      <c r="DY18" s="2906"/>
      <c r="DZ18" s="2906"/>
      <c r="EA18" s="2906"/>
      <c r="EB18" s="2906"/>
      <c r="EC18" s="2906"/>
      <c r="ED18" s="2906"/>
      <c r="EE18" s="2906"/>
      <c r="EF18" s="2906"/>
      <c r="EG18" s="2906"/>
      <c r="EH18" s="2906"/>
      <c r="EI18" s="2906"/>
      <c r="EJ18" s="2906"/>
      <c r="EK18" s="2906"/>
      <c r="EL18" s="2906"/>
      <c r="EM18" s="2906"/>
      <c r="EN18" s="2906"/>
      <c r="EO18" s="2906"/>
      <c r="EP18" s="2906"/>
      <c r="EQ18" s="2906"/>
      <c r="ER18" s="2906"/>
      <c r="ES18" s="2906"/>
      <c r="ET18" s="2906"/>
      <c r="EU18" s="2906"/>
      <c r="EV18" s="2906"/>
      <c r="EW18" s="2906"/>
      <c r="EX18" s="2906"/>
      <c r="EY18" s="2906"/>
      <c r="EZ18" s="2906"/>
      <c r="FA18" s="2906"/>
      <c r="FB18" s="2906"/>
      <c r="FC18" s="2906"/>
      <c r="FD18" s="2906"/>
      <c r="FE18" s="2906"/>
      <c r="FF18" s="2906"/>
      <c r="FG18" s="2906"/>
      <c r="FH18" s="2906"/>
      <c r="FI18" s="2906"/>
      <c r="FJ18" s="2906"/>
      <c r="FK18" s="2906"/>
      <c r="FL18" s="2906"/>
      <c r="FM18" s="2906"/>
      <c r="FN18" s="2906"/>
      <c r="FO18" s="2906"/>
      <c r="FP18" s="2906"/>
      <c r="FQ18" s="2906"/>
      <c r="FR18" s="2906"/>
      <c r="FS18" s="2906"/>
      <c r="FT18" s="2906"/>
      <c r="FU18" s="2906"/>
      <c r="FV18" s="2906"/>
      <c r="FW18" s="2906"/>
      <c r="FX18" s="2906"/>
      <c r="FY18" s="2906"/>
      <c r="FZ18" s="2906"/>
      <c r="GA18" s="2906"/>
      <c r="GB18" s="2906"/>
      <c r="GC18" s="2906"/>
      <c r="GD18" s="2906"/>
      <c r="GE18" s="2906"/>
      <c r="GF18" s="2906"/>
      <c r="GG18" s="2906"/>
      <c r="GH18" s="2906"/>
      <c r="GI18" s="2906"/>
      <c r="GJ18" s="2906"/>
      <c r="GK18" s="2906"/>
      <c r="GL18" s="2906"/>
      <c r="GM18" s="2906"/>
      <c r="GN18" s="2906"/>
      <c r="GO18" s="2906"/>
      <c r="GP18" s="2906"/>
      <c r="GQ18" s="2906"/>
      <c r="GR18" s="2906"/>
      <c r="GS18" s="2906"/>
      <c r="GT18" s="2906"/>
      <c r="GU18" s="2906"/>
      <c r="GV18" s="2906"/>
      <c r="GW18" s="2906"/>
      <c r="GX18" s="2906"/>
      <c r="GY18" s="2906"/>
      <c r="GZ18" s="2906"/>
      <c r="HA18" s="2906"/>
      <c r="HB18" s="2906"/>
      <c r="HC18" s="2906"/>
      <c r="HD18" s="2906"/>
      <c r="HE18" s="2906"/>
      <c r="HF18" s="2906"/>
      <c r="HG18" s="2906"/>
      <c r="HH18" s="2906"/>
      <c r="HI18" s="2906"/>
      <c r="HJ18" s="2906"/>
      <c r="HK18" s="2906"/>
    </row>
    <row r="19" spans="1:219" s="2907" customFormat="1" ht="17.25" customHeight="1">
      <c r="A19" s="2891">
        <v>5</v>
      </c>
      <c r="B19" s="2905" t="s">
        <v>9797</v>
      </c>
      <c r="C19" s="2893">
        <v>3575.8869999999997</v>
      </c>
      <c r="D19" s="2894">
        <v>49</v>
      </c>
      <c r="E19" s="2893">
        <v>1556.0259999999998</v>
      </c>
      <c r="F19" s="2893">
        <v>402.80299999999994</v>
      </c>
      <c r="G19" s="2895">
        <v>1958.8289999999997</v>
      </c>
      <c r="H19" s="2894">
        <v>2</v>
      </c>
      <c r="I19" s="2893">
        <v>37.170999999999999</v>
      </c>
      <c r="J19" s="2893">
        <v>5</v>
      </c>
      <c r="K19" s="2895">
        <v>42.170999999999999</v>
      </c>
      <c r="L19" s="2896">
        <f t="shared" ref="L19" si="3">SUM(D19,H19)</f>
        <v>51</v>
      </c>
      <c r="M19" s="2895">
        <v>2000.9999999999998</v>
      </c>
      <c r="N19" s="2893">
        <f>SUM(Culture!AC99)</f>
        <v>1019.1697075</v>
      </c>
      <c r="O19" s="2966">
        <f>N19/M19</f>
        <v>0.50933018865567226</v>
      </c>
      <c r="P19" s="2893">
        <f>SUM(Culture!AD99)</f>
        <v>10.294542499999999</v>
      </c>
      <c r="Q19" s="2893">
        <f>SUM(Culture!AG99)</f>
        <v>154.187985</v>
      </c>
      <c r="R19" s="2969">
        <f>Q19/M19</f>
        <v>7.7055464767616197E-2</v>
      </c>
      <c r="S19" s="2969">
        <f>Q19/N19</f>
        <v>0.15128784133333359</v>
      </c>
    </row>
    <row r="20" spans="1:219" s="2904" customFormat="1">
      <c r="A20" s="2891"/>
      <c r="B20" s="2905"/>
      <c r="C20" s="2899"/>
      <c r="D20" s="2900"/>
      <c r="E20" s="2908"/>
      <c r="F20" s="2908"/>
      <c r="G20" s="2902"/>
      <c r="H20" s="2900"/>
      <c r="I20" s="2908"/>
      <c r="J20" s="2908"/>
      <c r="K20" s="2902"/>
      <c r="L20" s="2888"/>
      <c r="M20" s="2901"/>
      <c r="N20" s="2901"/>
      <c r="O20" s="2901"/>
      <c r="P20" s="2901"/>
      <c r="Q20" s="2901"/>
    </row>
    <row r="21" spans="1:219" s="2904" customFormat="1">
      <c r="A21" s="2891">
        <v>6</v>
      </c>
      <c r="B21" s="2909" t="s">
        <v>521</v>
      </c>
      <c r="C21" s="2910">
        <v>102900.211364</v>
      </c>
      <c r="D21" s="2911">
        <v>397</v>
      </c>
      <c r="E21" s="2910">
        <v>19095.954999999998</v>
      </c>
      <c r="F21" s="2910">
        <v>5955.496000000001</v>
      </c>
      <c r="G21" s="2910">
        <v>25051.451000000001</v>
      </c>
      <c r="H21" s="2911">
        <v>332</v>
      </c>
      <c r="I21" s="2910">
        <v>8812.2839999999997</v>
      </c>
      <c r="J21" s="2910">
        <v>353.90600000000001</v>
      </c>
      <c r="K21" s="2910">
        <v>9166.19</v>
      </c>
      <c r="L21" s="2911">
        <f t="shared" ref="L21:Q21" si="4">SUBTOTAL(9,L22:L26)</f>
        <v>729</v>
      </c>
      <c r="M21" s="2910">
        <v>34217.641000000003</v>
      </c>
      <c r="N21" s="2910">
        <f t="shared" si="4"/>
        <v>10108.803722500001</v>
      </c>
      <c r="O21" s="2968">
        <f t="shared" ref="O21:O26" si="5">N21/M21</f>
        <v>0.29542666960881375</v>
      </c>
      <c r="P21" s="2910">
        <f t="shared" ref="P21" si="6">SUBTOTAL(9,P22:P26)</f>
        <v>98.685554999999951</v>
      </c>
      <c r="Q21" s="2910">
        <f t="shared" si="4"/>
        <v>193.92831200000001</v>
      </c>
      <c r="R21" s="2970">
        <f t="shared" ref="R21:R26" si="7">Q21/M21</f>
        <v>5.6674950795117633E-3</v>
      </c>
      <c r="S21" s="2970">
        <f t="shared" ref="S21:S26" si="8">Q21/N21</f>
        <v>1.918410103940961E-2</v>
      </c>
    </row>
    <row r="22" spans="1:219" s="2904" customFormat="1" ht="19.899999999999999" customHeight="1">
      <c r="A22" s="2891"/>
      <c r="B22" s="2912" t="s">
        <v>9798</v>
      </c>
      <c r="C22" s="2893">
        <v>50116.81725</v>
      </c>
      <c r="D22" s="2894">
        <v>260</v>
      </c>
      <c r="E22" s="2893">
        <v>8989.5569999999989</v>
      </c>
      <c r="F22" s="2893">
        <v>2081.9100000000008</v>
      </c>
      <c r="G22" s="2895">
        <v>11071.467000000001</v>
      </c>
      <c r="H22" s="2894">
        <v>237</v>
      </c>
      <c r="I22" s="2893">
        <v>4189.348</v>
      </c>
      <c r="J22" s="2893">
        <v>51.599999999999994</v>
      </c>
      <c r="K22" s="2895">
        <v>4240.9480000000003</v>
      </c>
      <c r="L22" s="2896">
        <f t="shared" ref="L22:L26" si="9">SUM(D22,H22)</f>
        <v>497</v>
      </c>
      <c r="M22" s="2895">
        <v>15312.415000000001</v>
      </c>
      <c r="N22" s="2893">
        <f>SUM(Education!AC559)</f>
        <v>5517.6218300000019</v>
      </c>
      <c r="O22" s="2966">
        <f t="shared" si="5"/>
        <v>0.36033648709233662</v>
      </c>
      <c r="P22" s="2893">
        <f>SUM(Education!AD559)</f>
        <v>54.933697499999973</v>
      </c>
      <c r="Q22" s="2893">
        <f>SUM(Education!AG559)</f>
        <v>175.365782</v>
      </c>
      <c r="R22" s="2969">
        <f t="shared" si="7"/>
        <v>1.145252280584088E-2</v>
      </c>
      <c r="S22" s="2969">
        <f t="shared" si="8"/>
        <v>3.1782856347007012E-2</v>
      </c>
    </row>
    <row r="23" spans="1:219" s="2904" customFormat="1" ht="19.899999999999999" customHeight="1">
      <c r="A23" s="2891"/>
      <c r="B23" s="2912" t="s">
        <v>9799</v>
      </c>
      <c r="C23" s="2893">
        <v>12174.152999999998</v>
      </c>
      <c r="D23" s="2894">
        <v>76</v>
      </c>
      <c r="E23" s="2893">
        <v>5026.5149999999994</v>
      </c>
      <c r="F23" s="2893">
        <v>828.13900000000001</v>
      </c>
      <c r="G23" s="2895">
        <v>5854.6539999999995</v>
      </c>
      <c r="H23" s="2894">
        <v>20</v>
      </c>
      <c r="I23" s="2893">
        <v>332</v>
      </c>
      <c r="J23" s="2893">
        <v>52.526000000000003</v>
      </c>
      <c r="K23" s="2895">
        <v>384.52600000000001</v>
      </c>
      <c r="L23" s="2896">
        <f t="shared" si="9"/>
        <v>96</v>
      </c>
      <c r="M23" s="2895">
        <v>6239.1799999999994</v>
      </c>
      <c r="N23" s="2893">
        <f>SUM(Education!AC676)</f>
        <v>2629.1779649999999</v>
      </c>
      <c r="O23" s="2966">
        <f t="shared" si="5"/>
        <v>0.42139799861520266</v>
      </c>
      <c r="P23" s="2893">
        <f>SUM(Education!AD676)</f>
        <v>26.698534999999993</v>
      </c>
      <c r="Q23" s="2893">
        <f>SUM(Education!AG676)</f>
        <v>18.562530000000002</v>
      </c>
      <c r="R23" s="2969">
        <f t="shared" si="7"/>
        <v>2.9751553890094537E-3</v>
      </c>
      <c r="S23" s="2969">
        <f t="shared" si="8"/>
        <v>7.0602029406556374E-3</v>
      </c>
    </row>
    <row r="24" spans="1:219" s="2904" customFormat="1" ht="19.899999999999999" customHeight="1">
      <c r="A24" s="2891"/>
      <c r="B24" s="2912" t="s">
        <v>9800</v>
      </c>
      <c r="C24" s="2893">
        <v>7861.9490000000005</v>
      </c>
      <c r="D24" s="2894">
        <v>7</v>
      </c>
      <c r="E24" s="2893">
        <v>462.32400000000001</v>
      </c>
      <c r="F24" s="2893">
        <v>152.17599999999999</v>
      </c>
      <c r="G24" s="2895">
        <v>614.5</v>
      </c>
      <c r="H24" s="2894">
        <v>34</v>
      </c>
      <c r="I24" s="2893">
        <v>1965.5</v>
      </c>
      <c r="J24" s="2893">
        <v>60</v>
      </c>
      <c r="K24" s="2895">
        <v>2025.5</v>
      </c>
      <c r="L24" s="2896">
        <f t="shared" si="9"/>
        <v>41</v>
      </c>
      <c r="M24" s="2895">
        <v>2640</v>
      </c>
      <c r="N24" s="2893">
        <f>SUM(Education!AC729)</f>
        <v>305.75099999999998</v>
      </c>
      <c r="O24" s="2966">
        <f t="shared" si="5"/>
        <v>0.11581477272727272</v>
      </c>
      <c r="P24" s="2893">
        <f>SUM(Education!AD729)</f>
        <v>3.0880000000000001</v>
      </c>
      <c r="Q24" s="2893">
        <f>SUM(Education!AG729)</f>
        <v>0</v>
      </c>
      <c r="R24" s="2969">
        <f t="shared" si="7"/>
        <v>0</v>
      </c>
      <c r="S24" s="2969">
        <f t="shared" si="8"/>
        <v>0</v>
      </c>
    </row>
    <row r="25" spans="1:219" s="2904" customFormat="1" ht="19.899999999999999" customHeight="1">
      <c r="A25" s="2891"/>
      <c r="B25" s="2912" t="s">
        <v>9801</v>
      </c>
      <c r="C25" s="2893">
        <v>6024.5421139999999</v>
      </c>
      <c r="D25" s="2894">
        <v>19</v>
      </c>
      <c r="E25" s="2893">
        <v>655.06500000000017</v>
      </c>
      <c r="F25" s="2893">
        <v>429.935</v>
      </c>
      <c r="G25" s="2895">
        <v>1085.0000000000002</v>
      </c>
      <c r="H25" s="2894">
        <v>24</v>
      </c>
      <c r="I25" s="2893">
        <v>415</v>
      </c>
      <c r="J25" s="2893">
        <v>0</v>
      </c>
      <c r="K25" s="2895">
        <v>415</v>
      </c>
      <c r="L25" s="2896">
        <f t="shared" si="9"/>
        <v>43</v>
      </c>
      <c r="M25" s="2895">
        <v>1500.0000000000002</v>
      </c>
      <c r="N25" s="2893">
        <f>SUM(Education!AC784)</f>
        <v>155.50769249999999</v>
      </c>
      <c r="O25" s="2966">
        <f t="shared" si="5"/>
        <v>0.10367179499999998</v>
      </c>
      <c r="P25" s="2893">
        <f>SUM(Education!AD784)</f>
        <v>1.5690575000000002</v>
      </c>
      <c r="Q25" s="2893">
        <f>SUM(Education!AG784)</f>
        <v>0</v>
      </c>
      <c r="R25" s="2969">
        <f t="shared" si="7"/>
        <v>0</v>
      </c>
      <c r="S25" s="2969">
        <f t="shared" si="8"/>
        <v>0</v>
      </c>
    </row>
    <row r="26" spans="1:219" s="2904" customFormat="1" ht="19.899999999999999" customHeight="1">
      <c r="A26" s="2891"/>
      <c r="B26" s="2912" t="s">
        <v>9802</v>
      </c>
      <c r="C26" s="2893">
        <v>26722.75</v>
      </c>
      <c r="D26" s="2894">
        <v>35</v>
      </c>
      <c r="E26" s="2893">
        <v>3962.4939999999997</v>
      </c>
      <c r="F26" s="2893">
        <v>2463.3360000000002</v>
      </c>
      <c r="G26" s="2895">
        <v>6425.83</v>
      </c>
      <c r="H26" s="2894">
        <v>17</v>
      </c>
      <c r="I26" s="2893">
        <v>1910.4359999999997</v>
      </c>
      <c r="J26" s="2893">
        <v>189.78</v>
      </c>
      <c r="K26" s="2895">
        <v>2100.2159999999999</v>
      </c>
      <c r="L26" s="2896">
        <f t="shared" si="9"/>
        <v>52</v>
      </c>
      <c r="M26" s="2895">
        <v>8526.0460000000003</v>
      </c>
      <c r="N26" s="2893">
        <f>SUM(Education!AC849)</f>
        <v>1500.7452349999999</v>
      </c>
      <c r="O26" s="2966">
        <f t="shared" si="5"/>
        <v>0.17601889961653969</v>
      </c>
      <c r="P26" s="2893">
        <f>SUM(Education!AD849)</f>
        <v>12.396264999999998</v>
      </c>
      <c r="Q26" s="2893">
        <f>SUM(Education!AG849)</f>
        <v>0</v>
      </c>
      <c r="R26" s="2969">
        <f t="shared" si="7"/>
        <v>0</v>
      </c>
      <c r="S26" s="2969">
        <f t="shared" si="8"/>
        <v>0</v>
      </c>
    </row>
    <row r="27" spans="1:219">
      <c r="A27" s="2913"/>
      <c r="B27" s="2914"/>
      <c r="C27" s="2899"/>
      <c r="D27" s="2900"/>
      <c r="E27" s="2899"/>
      <c r="F27" s="2899"/>
      <c r="G27" s="2895"/>
      <c r="H27" s="2900"/>
      <c r="I27" s="2899"/>
      <c r="J27" s="2899"/>
      <c r="K27" s="2895"/>
      <c r="L27" s="2915"/>
      <c r="M27" s="2901"/>
      <c r="N27" s="2901"/>
      <c r="O27" s="2901"/>
      <c r="P27" s="2901"/>
      <c r="Q27" s="2901"/>
    </row>
    <row r="28" spans="1:219">
      <c r="A28" s="2891">
        <v>7</v>
      </c>
      <c r="B28" s="2892" t="s">
        <v>9803</v>
      </c>
      <c r="C28" s="2893">
        <v>6470.84</v>
      </c>
      <c r="D28" s="2894">
        <v>4</v>
      </c>
      <c r="E28" s="2893">
        <v>883.41199999999992</v>
      </c>
      <c r="F28" s="2893">
        <v>114</v>
      </c>
      <c r="G28" s="2895">
        <v>997.41199999999992</v>
      </c>
      <c r="H28" s="2894">
        <v>27</v>
      </c>
      <c r="I28" s="2893">
        <v>113.075</v>
      </c>
      <c r="J28" s="2893">
        <v>1439.5129999999999</v>
      </c>
      <c r="K28" s="2895">
        <v>1552.588</v>
      </c>
      <c r="L28" s="2896">
        <f t="shared" ref="L28" si="10">SUM(D28,H28)</f>
        <v>31</v>
      </c>
      <c r="M28" s="2895">
        <v>2550</v>
      </c>
      <c r="N28" s="2893">
        <f>SUM(Energy!AC50)</f>
        <v>509.15700000000004</v>
      </c>
      <c r="O28" s="2966">
        <f>N28/M28</f>
        <v>0.1996694117647059</v>
      </c>
      <c r="P28" s="2893">
        <f>SUM(Energy!AD50)</f>
        <v>4.8550000000000004</v>
      </c>
      <c r="Q28" s="2893">
        <f>SUM(Energy!AG50)</f>
        <v>5.6589999999999998</v>
      </c>
      <c r="R28" s="2969">
        <f>Q28/M28</f>
        <v>2.2192156862745095E-3</v>
      </c>
      <c r="S28" s="2969">
        <f>Q28/N28</f>
        <v>1.1114449963370826E-2</v>
      </c>
    </row>
    <row r="29" spans="1:219">
      <c r="A29" s="2891"/>
      <c r="B29" s="2892"/>
      <c r="C29" s="2899"/>
      <c r="D29" s="2900"/>
      <c r="E29" s="2899"/>
      <c r="F29" s="2899"/>
      <c r="G29" s="2895"/>
      <c r="H29" s="2900"/>
      <c r="I29" s="2899"/>
      <c r="J29" s="2899"/>
      <c r="K29" s="2895"/>
      <c r="L29" s="2888"/>
      <c r="M29" s="2901"/>
      <c r="N29" s="2901"/>
      <c r="O29" s="2901"/>
      <c r="P29" s="2901"/>
      <c r="Q29" s="2901"/>
    </row>
    <row r="30" spans="1:219">
      <c r="A30" s="2891">
        <v>8</v>
      </c>
      <c r="B30" s="2892" t="s">
        <v>9804</v>
      </c>
      <c r="C30" s="2893">
        <v>3474.5330000000004</v>
      </c>
      <c r="D30" s="2894">
        <v>8</v>
      </c>
      <c r="E30" s="2893">
        <v>374.37200000000001</v>
      </c>
      <c r="F30" s="2893">
        <v>163.93100000000004</v>
      </c>
      <c r="G30" s="2895">
        <v>538.30300000000011</v>
      </c>
      <c r="H30" s="2894">
        <v>12</v>
      </c>
      <c r="I30" s="2893">
        <v>446.697</v>
      </c>
      <c r="J30" s="2893">
        <v>215</v>
      </c>
      <c r="K30" s="2895">
        <v>661.697</v>
      </c>
      <c r="L30" s="2896">
        <f t="shared" ref="L30" si="11">SUM(D30,H30)</f>
        <v>20</v>
      </c>
      <c r="M30" s="2895">
        <v>1200</v>
      </c>
      <c r="N30" s="2893">
        <f>SUM(Environment!AC51)</f>
        <v>32.174999999999997</v>
      </c>
      <c r="O30" s="2966">
        <f>N30/M30</f>
        <v>2.6812499999999996E-2</v>
      </c>
      <c r="P30" s="2893">
        <f>SUM(Environment!AD51)</f>
        <v>0.32500000000000001</v>
      </c>
      <c r="Q30" s="2893">
        <f>SUM(Environment!AG51)</f>
        <v>0</v>
      </c>
      <c r="R30" s="2969">
        <f>Q30/M30</f>
        <v>0</v>
      </c>
      <c r="S30" s="2969">
        <f>Q30/N30</f>
        <v>0</v>
      </c>
    </row>
    <row r="31" spans="1:219">
      <c r="A31" s="2891"/>
      <c r="B31" s="2892"/>
      <c r="C31" s="2893"/>
      <c r="D31" s="2894"/>
      <c r="E31" s="2893"/>
      <c r="F31" s="2893"/>
      <c r="G31" s="2895"/>
      <c r="H31" s="2894"/>
      <c r="I31" s="2893"/>
      <c r="J31" s="2893"/>
      <c r="K31" s="2895"/>
      <c r="L31" s="2896"/>
      <c r="M31" s="2916"/>
      <c r="N31" s="2916"/>
      <c r="O31" s="2916"/>
      <c r="P31" s="2916"/>
      <c r="Q31" s="2916"/>
    </row>
    <row r="32" spans="1:219" s="2907" customFormat="1">
      <c r="A32" s="2891">
        <v>9</v>
      </c>
      <c r="B32" s="2892" t="s">
        <v>9805</v>
      </c>
      <c r="C32" s="2893">
        <v>419.96699999999998</v>
      </c>
      <c r="D32" s="2894">
        <v>5</v>
      </c>
      <c r="E32" s="2893">
        <v>38.228999999999999</v>
      </c>
      <c r="F32" s="2893">
        <v>9.0259999999999998</v>
      </c>
      <c r="G32" s="2895">
        <v>47.254999999999995</v>
      </c>
      <c r="H32" s="2894">
        <v>4</v>
      </c>
      <c r="I32" s="2893">
        <v>30.678000000000001</v>
      </c>
      <c r="J32" s="2893">
        <v>66.266999999999996</v>
      </c>
      <c r="K32" s="2895">
        <v>96.944999999999993</v>
      </c>
      <c r="L32" s="2896">
        <f t="shared" ref="L32" si="12">SUM(D32,H32)</f>
        <v>9</v>
      </c>
      <c r="M32" s="2895">
        <v>144.19999999999999</v>
      </c>
      <c r="N32" s="2893">
        <f>SUM('Excise &amp; Taxation'!AC37)</f>
        <v>37.671999999999997</v>
      </c>
      <c r="O32" s="2966">
        <f>N32/M32</f>
        <v>0.26124826629680997</v>
      </c>
      <c r="P32" s="2893">
        <f>SUM('Excise &amp; Taxation'!AD37)</f>
        <v>0.38</v>
      </c>
      <c r="Q32" s="2893">
        <f>SUM('Excise &amp; Taxation'!AG37)</f>
        <v>10.252000000000001</v>
      </c>
      <c r="R32" s="2969">
        <f>Q32/M32</f>
        <v>7.1095700416088772E-2</v>
      </c>
      <c r="S32" s="2969">
        <f>Q32/N32</f>
        <v>0.27213845827139527</v>
      </c>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6"/>
      <c r="BA32" s="2906"/>
      <c r="BB32" s="2906"/>
      <c r="BC32" s="2906"/>
      <c r="BD32" s="2906"/>
      <c r="BE32" s="2906"/>
      <c r="BF32" s="2906"/>
      <c r="BG32" s="2906"/>
      <c r="BH32" s="2906"/>
      <c r="BI32" s="2906"/>
      <c r="BJ32" s="2906"/>
      <c r="BK32" s="2906"/>
      <c r="BL32" s="2906"/>
      <c r="BM32" s="2906"/>
      <c r="BN32" s="2906"/>
      <c r="BO32" s="2906"/>
      <c r="BP32" s="2906"/>
      <c r="BQ32" s="2906"/>
      <c r="BR32" s="2906"/>
      <c r="BS32" s="2906"/>
      <c r="BT32" s="2906"/>
      <c r="BU32" s="2906"/>
      <c r="BV32" s="2906"/>
      <c r="BW32" s="2906"/>
      <c r="BX32" s="2906"/>
      <c r="BY32" s="2906"/>
      <c r="BZ32" s="2906"/>
      <c r="CA32" s="2906"/>
      <c r="CB32" s="2906"/>
      <c r="CC32" s="2906"/>
      <c r="CD32" s="2906"/>
      <c r="CE32" s="2906"/>
      <c r="CF32" s="2906"/>
      <c r="CG32" s="2906"/>
      <c r="CH32" s="2906"/>
      <c r="CI32" s="2906"/>
      <c r="CJ32" s="2906"/>
      <c r="CK32" s="2906"/>
      <c r="CL32" s="2906"/>
      <c r="CM32" s="2906"/>
      <c r="CN32" s="2906"/>
      <c r="CO32" s="2906"/>
      <c r="CP32" s="2906"/>
      <c r="CQ32" s="2906"/>
      <c r="CR32" s="2906"/>
      <c r="CS32" s="2906"/>
      <c r="CT32" s="2906"/>
      <c r="CU32" s="2906"/>
      <c r="CV32" s="2906"/>
      <c r="CW32" s="2906"/>
      <c r="CX32" s="2906"/>
      <c r="CY32" s="2906"/>
      <c r="CZ32" s="2906"/>
      <c r="DA32" s="2906"/>
      <c r="DB32" s="2906"/>
      <c r="DC32" s="2906"/>
      <c r="DD32" s="2906"/>
      <c r="DE32" s="2906"/>
      <c r="DF32" s="2906"/>
      <c r="DG32" s="2906"/>
      <c r="DH32" s="2906"/>
      <c r="DI32" s="2906"/>
      <c r="DJ32" s="2906"/>
      <c r="DK32" s="2906"/>
      <c r="DL32" s="2906"/>
      <c r="DM32" s="2906"/>
      <c r="DN32" s="2906"/>
      <c r="DO32" s="2906"/>
      <c r="DP32" s="2906"/>
      <c r="DQ32" s="2906"/>
      <c r="DR32" s="2906"/>
      <c r="DS32" s="2906"/>
      <c r="DT32" s="2906"/>
      <c r="DU32" s="2906"/>
      <c r="DV32" s="2906"/>
      <c r="DW32" s="2906"/>
      <c r="DX32" s="2906"/>
      <c r="DY32" s="2906"/>
      <c r="DZ32" s="2906"/>
      <c r="EA32" s="2906"/>
      <c r="EB32" s="2906"/>
      <c r="EC32" s="2906"/>
      <c r="ED32" s="2906"/>
      <c r="EE32" s="2906"/>
      <c r="EF32" s="2906"/>
      <c r="EG32" s="2906"/>
      <c r="EH32" s="2906"/>
      <c r="EI32" s="2906"/>
      <c r="EJ32" s="2906"/>
      <c r="EK32" s="2906"/>
      <c r="EL32" s="2906"/>
      <c r="EM32" s="2906"/>
      <c r="EN32" s="2906"/>
      <c r="EO32" s="2906"/>
      <c r="EP32" s="2906"/>
      <c r="EQ32" s="2906"/>
      <c r="ER32" s="2906"/>
      <c r="ES32" s="2906"/>
      <c r="ET32" s="2906"/>
      <c r="EU32" s="2906"/>
      <c r="EV32" s="2906"/>
      <c r="EW32" s="2906"/>
      <c r="EX32" s="2906"/>
      <c r="EY32" s="2906"/>
      <c r="EZ32" s="2906"/>
      <c r="FA32" s="2906"/>
      <c r="FB32" s="2906"/>
      <c r="FC32" s="2906"/>
      <c r="FD32" s="2906"/>
      <c r="FE32" s="2906"/>
      <c r="FF32" s="2906"/>
      <c r="FG32" s="2906"/>
      <c r="FH32" s="2906"/>
      <c r="FI32" s="2906"/>
      <c r="FJ32" s="2906"/>
      <c r="FK32" s="2906"/>
      <c r="FL32" s="2906"/>
      <c r="FM32" s="2906"/>
      <c r="FN32" s="2906"/>
      <c r="FO32" s="2906"/>
      <c r="FP32" s="2906"/>
      <c r="FQ32" s="2906"/>
      <c r="FR32" s="2906"/>
      <c r="FS32" s="2906"/>
      <c r="FT32" s="2906"/>
      <c r="FU32" s="2906"/>
      <c r="FV32" s="2906"/>
      <c r="FW32" s="2906"/>
      <c r="FX32" s="2906"/>
      <c r="FY32" s="2906"/>
      <c r="FZ32" s="2906"/>
      <c r="GA32" s="2906"/>
      <c r="GB32" s="2906"/>
      <c r="GC32" s="2906"/>
      <c r="GD32" s="2906"/>
      <c r="GE32" s="2906"/>
      <c r="GF32" s="2906"/>
      <c r="GG32" s="2906"/>
      <c r="GH32" s="2906"/>
      <c r="GI32" s="2906"/>
      <c r="GJ32" s="2906"/>
      <c r="GK32" s="2906"/>
      <c r="GL32" s="2906"/>
      <c r="GM32" s="2906"/>
      <c r="GN32" s="2906"/>
      <c r="GO32" s="2906"/>
      <c r="GP32" s="2906"/>
      <c r="GQ32" s="2906"/>
      <c r="GR32" s="2906"/>
      <c r="GS32" s="2906"/>
      <c r="GT32" s="2906"/>
      <c r="GU32" s="2906"/>
      <c r="GV32" s="2906"/>
      <c r="GW32" s="2906"/>
      <c r="GX32" s="2906"/>
      <c r="GY32" s="2906"/>
      <c r="GZ32" s="2906"/>
      <c r="HA32" s="2906"/>
      <c r="HB32" s="2906"/>
      <c r="HC32" s="2906"/>
      <c r="HD32" s="2906"/>
      <c r="HE32" s="2906"/>
      <c r="HF32" s="2906"/>
      <c r="HG32" s="2906"/>
      <c r="HH32" s="2906"/>
      <c r="HI32" s="2906"/>
      <c r="HJ32" s="2906"/>
      <c r="HK32" s="2906"/>
    </row>
    <row r="33" spans="1:219" s="2907" customFormat="1">
      <c r="A33" s="2891"/>
      <c r="B33" s="2892"/>
      <c r="C33" s="2893"/>
      <c r="D33" s="2894"/>
      <c r="E33" s="2893"/>
      <c r="F33" s="2893"/>
      <c r="G33" s="2895"/>
      <c r="H33" s="2894"/>
      <c r="I33" s="2893"/>
      <c r="J33" s="2893"/>
      <c r="K33" s="2895"/>
      <c r="L33" s="2896"/>
      <c r="M33" s="2916"/>
      <c r="N33" s="2916"/>
      <c r="O33" s="2916"/>
      <c r="P33" s="2916"/>
      <c r="Q33" s="291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6"/>
      <c r="BA33" s="2906"/>
      <c r="BB33" s="2906"/>
      <c r="BC33" s="2906"/>
      <c r="BD33" s="2906"/>
      <c r="BE33" s="2906"/>
      <c r="BF33" s="2906"/>
      <c r="BG33" s="2906"/>
      <c r="BH33" s="2906"/>
      <c r="BI33" s="2906"/>
      <c r="BJ33" s="2906"/>
      <c r="BK33" s="2906"/>
      <c r="BL33" s="2906"/>
      <c r="BM33" s="2906"/>
      <c r="BN33" s="2906"/>
      <c r="BO33" s="2906"/>
      <c r="BP33" s="2906"/>
      <c r="BQ33" s="2906"/>
      <c r="BR33" s="2906"/>
      <c r="BS33" s="2906"/>
      <c r="BT33" s="2906"/>
      <c r="BU33" s="2906"/>
      <c r="BV33" s="2906"/>
      <c r="BW33" s="2906"/>
      <c r="BX33" s="2906"/>
      <c r="BY33" s="2906"/>
      <c r="BZ33" s="2906"/>
      <c r="CA33" s="2906"/>
      <c r="CB33" s="2906"/>
      <c r="CC33" s="2906"/>
      <c r="CD33" s="2906"/>
      <c r="CE33" s="2906"/>
      <c r="CF33" s="2906"/>
      <c r="CG33" s="2906"/>
      <c r="CH33" s="2906"/>
      <c r="CI33" s="2906"/>
      <c r="CJ33" s="2906"/>
      <c r="CK33" s="2906"/>
      <c r="CL33" s="2906"/>
      <c r="CM33" s="2906"/>
      <c r="CN33" s="2906"/>
      <c r="CO33" s="2906"/>
      <c r="CP33" s="2906"/>
      <c r="CQ33" s="2906"/>
      <c r="CR33" s="2906"/>
      <c r="CS33" s="2906"/>
      <c r="CT33" s="2906"/>
      <c r="CU33" s="2906"/>
      <c r="CV33" s="2906"/>
      <c r="CW33" s="2906"/>
      <c r="CX33" s="2906"/>
      <c r="CY33" s="2906"/>
      <c r="CZ33" s="2906"/>
      <c r="DA33" s="2906"/>
      <c r="DB33" s="2906"/>
      <c r="DC33" s="2906"/>
      <c r="DD33" s="2906"/>
      <c r="DE33" s="2906"/>
      <c r="DF33" s="2906"/>
      <c r="DG33" s="2906"/>
      <c r="DH33" s="2906"/>
      <c r="DI33" s="2906"/>
      <c r="DJ33" s="2906"/>
      <c r="DK33" s="2906"/>
      <c r="DL33" s="2906"/>
      <c r="DM33" s="2906"/>
      <c r="DN33" s="2906"/>
      <c r="DO33" s="2906"/>
      <c r="DP33" s="2906"/>
      <c r="DQ33" s="2906"/>
      <c r="DR33" s="2906"/>
      <c r="DS33" s="2906"/>
      <c r="DT33" s="2906"/>
      <c r="DU33" s="2906"/>
      <c r="DV33" s="2906"/>
      <c r="DW33" s="2906"/>
      <c r="DX33" s="2906"/>
      <c r="DY33" s="2906"/>
      <c r="DZ33" s="2906"/>
      <c r="EA33" s="2906"/>
      <c r="EB33" s="2906"/>
      <c r="EC33" s="2906"/>
      <c r="ED33" s="2906"/>
      <c r="EE33" s="2906"/>
      <c r="EF33" s="2906"/>
      <c r="EG33" s="2906"/>
      <c r="EH33" s="2906"/>
      <c r="EI33" s="2906"/>
      <c r="EJ33" s="2906"/>
      <c r="EK33" s="2906"/>
      <c r="EL33" s="2906"/>
      <c r="EM33" s="2906"/>
      <c r="EN33" s="2906"/>
      <c r="EO33" s="2906"/>
      <c r="EP33" s="2906"/>
      <c r="EQ33" s="2906"/>
      <c r="ER33" s="2906"/>
      <c r="ES33" s="2906"/>
      <c r="ET33" s="2906"/>
      <c r="EU33" s="2906"/>
      <c r="EV33" s="2906"/>
      <c r="EW33" s="2906"/>
      <c r="EX33" s="2906"/>
      <c r="EY33" s="2906"/>
      <c r="EZ33" s="2906"/>
      <c r="FA33" s="2906"/>
      <c r="FB33" s="2906"/>
      <c r="FC33" s="2906"/>
      <c r="FD33" s="2906"/>
      <c r="FE33" s="2906"/>
      <c r="FF33" s="2906"/>
      <c r="FG33" s="2906"/>
      <c r="FH33" s="2906"/>
      <c r="FI33" s="2906"/>
      <c r="FJ33" s="2906"/>
      <c r="FK33" s="2906"/>
      <c r="FL33" s="2906"/>
      <c r="FM33" s="2906"/>
      <c r="FN33" s="2906"/>
      <c r="FO33" s="2906"/>
      <c r="FP33" s="2906"/>
      <c r="FQ33" s="2906"/>
      <c r="FR33" s="2906"/>
      <c r="FS33" s="2906"/>
      <c r="FT33" s="2906"/>
      <c r="FU33" s="2906"/>
      <c r="FV33" s="2906"/>
      <c r="FW33" s="2906"/>
      <c r="FX33" s="2906"/>
      <c r="FY33" s="2906"/>
      <c r="FZ33" s="2906"/>
      <c r="GA33" s="2906"/>
      <c r="GB33" s="2906"/>
      <c r="GC33" s="2906"/>
      <c r="GD33" s="2906"/>
      <c r="GE33" s="2906"/>
      <c r="GF33" s="2906"/>
      <c r="GG33" s="2906"/>
      <c r="GH33" s="2906"/>
      <c r="GI33" s="2906"/>
      <c r="GJ33" s="2906"/>
      <c r="GK33" s="2906"/>
      <c r="GL33" s="2906"/>
      <c r="GM33" s="2906"/>
      <c r="GN33" s="2906"/>
      <c r="GO33" s="2906"/>
      <c r="GP33" s="2906"/>
      <c r="GQ33" s="2906"/>
      <c r="GR33" s="2906"/>
      <c r="GS33" s="2906"/>
      <c r="GT33" s="2906"/>
      <c r="GU33" s="2906"/>
      <c r="GV33" s="2906"/>
      <c r="GW33" s="2906"/>
      <c r="GX33" s="2906"/>
      <c r="GY33" s="2906"/>
      <c r="GZ33" s="2906"/>
      <c r="HA33" s="2906"/>
      <c r="HB33" s="2906"/>
      <c r="HC33" s="2906"/>
      <c r="HD33" s="2906"/>
      <c r="HE33" s="2906"/>
      <c r="HF33" s="2906"/>
      <c r="HG33" s="2906"/>
      <c r="HH33" s="2906"/>
      <c r="HI33" s="2906"/>
      <c r="HJ33" s="2906"/>
      <c r="HK33" s="2906"/>
    </row>
    <row r="34" spans="1:219" s="2907" customFormat="1">
      <c r="A34" s="2917">
        <v>10</v>
      </c>
      <c r="B34" s="2905" t="s">
        <v>9806</v>
      </c>
      <c r="C34" s="2893">
        <v>6620.52</v>
      </c>
      <c r="D34" s="2894">
        <v>8</v>
      </c>
      <c r="E34" s="2893">
        <v>206.23400000000001</v>
      </c>
      <c r="F34" s="2893">
        <v>1091.896</v>
      </c>
      <c r="G34" s="2895">
        <v>1298.1299999999999</v>
      </c>
      <c r="H34" s="2894">
        <v>2</v>
      </c>
      <c r="I34" s="2893">
        <v>1.87</v>
      </c>
      <c r="J34" s="2893">
        <v>25</v>
      </c>
      <c r="K34" s="2895">
        <v>26.87</v>
      </c>
      <c r="L34" s="2896">
        <f t="shared" ref="L34" si="13">SUM(D34,H34)</f>
        <v>10</v>
      </c>
      <c r="M34" s="2895">
        <v>1324.9999999999998</v>
      </c>
      <c r="N34" s="2893">
        <f>SUM(Finance!AC50)</f>
        <v>204.173</v>
      </c>
      <c r="O34" s="2966">
        <f>N34/M34</f>
        <v>0.15409283018867928</v>
      </c>
      <c r="P34" s="2893">
        <f>SUM(Finance!AD50)</f>
        <v>2.06</v>
      </c>
      <c r="Q34" s="2893">
        <f>SUM(Finance!AG50)</f>
        <v>16.062999999999999</v>
      </c>
      <c r="R34" s="2969">
        <f>Q34/M34</f>
        <v>1.212301886792453E-2</v>
      </c>
      <c r="S34" s="2969">
        <f>Q34/N34</f>
        <v>7.8673477883951348E-2</v>
      </c>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6"/>
      <c r="BA34" s="2906"/>
      <c r="BB34" s="2906"/>
      <c r="BC34" s="2906"/>
      <c r="BD34" s="2906"/>
      <c r="BE34" s="2906"/>
      <c r="BF34" s="2906"/>
      <c r="BG34" s="2906"/>
      <c r="BH34" s="2906"/>
      <c r="BI34" s="2906"/>
      <c r="BJ34" s="2906"/>
      <c r="BK34" s="2906"/>
      <c r="BL34" s="2906"/>
      <c r="BM34" s="2906"/>
      <c r="BN34" s="2906"/>
      <c r="BO34" s="2906"/>
      <c r="BP34" s="2906"/>
      <c r="BQ34" s="2906"/>
      <c r="BR34" s="2906"/>
      <c r="BS34" s="2906"/>
      <c r="BT34" s="2906"/>
      <c r="BU34" s="2906"/>
      <c r="BV34" s="2906"/>
      <c r="BW34" s="2906"/>
      <c r="BX34" s="2906"/>
      <c r="BY34" s="2906"/>
      <c r="BZ34" s="2906"/>
      <c r="CA34" s="2906"/>
      <c r="CB34" s="2906"/>
      <c r="CC34" s="2906"/>
      <c r="CD34" s="2906"/>
      <c r="CE34" s="2906"/>
      <c r="CF34" s="2906"/>
      <c r="CG34" s="2906"/>
      <c r="CH34" s="2906"/>
      <c r="CI34" s="2906"/>
      <c r="CJ34" s="2906"/>
      <c r="CK34" s="2906"/>
      <c r="CL34" s="2906"/>
      <c r="CM34" s="2906"/>
      <c r="CN34" s="2906"/>
      <c r="CO34" s="2906"/>
      <c r="CP34" s="2906"/>
      <c r="CQ34" s="2906"/>
      <c r="CR34" s="2906"/>
      <c r="CS34" s="2906"/>
      <c r="CT34" s="2906"/>
      <c r="CU34" s="2906"/>
      <c r="CV34" s="2906"/>
      <c r="CW34" s="2906"/>
      <c r="CX34" s="2906"/>
      <c r="CY34" s="2906"/>
      <c r="CZ34" s="2906"/>
      <c r="DA34" s="2906"/>
      <c r="DB34" s="2906"/>
      <c r="DC34" s="2906"/>
      <c r="DD34" s="2906"/>
      <c r="DE34" s="2906"/>
      <c r="DF34" s="2906"/>
      <c r="DG34" s="2906"/>
      <c r="DH34" s="2906"/>
      <c r="DI34" s="2906"/>
      <c r="DJ34" s="2906"/>
      <c r="DK34" s="2906"/>
      <c r="DL34" s="2906"/>
      <c r="DM34" s="2906"/>
      <c r="DN34" s="2906"/>
      <c r="DO34" s="2906"/>
      <c r="DP34" s="2906"/>
      <c r="DQ34" s="2906"/>
      <c r="DR34" s="2906"/>
      <c r="DS34" s="2906"/>
      <c r="DT34" s="2906"/>
      <c r="DU34" s="2906"/>
      <c r="DV34" s="2906"/>
      <c r="DW34" s="2906"/>
      <c r="DX34" s="2906"/>
      <c r="DY34" s="2906"/>
      <c r="DZ34" s="2906"/>
      <c r="EA34" s="2906"/>
      <c r="EB34" s="2906"/>
      <c r="EC34" s="2906"/>
      <c r="ED34" s="2906"/>
      <c r="EE34" s="2906"/>
      <c r="EF34" s="2906"/>
      <c r="EG34" s="2906"/>
      <c r="EH34" s="2906"/>
      <c r="EI34" s="2906"/>
      <c r="EJ34" s="2906"/>
      <c r="EK34" s="2906"/>
      <c r="EL34" s="2906"/>
      <c r="EM34" s="2906"/>
      <c r="EN34" s="2906"/>
      <c r="EO34" s="2906"/>
      <c r="EP34" s="2906"/>
      <c r="EQ34" s="2906"/>
      <c r="ER34" s="2906"/>
      <c r="ES34" s="2906"/>
      <c r="ET34" s="2906"/>
      <c r="EU34" s="2906"/>
      <c r="EV34" s="2906"/>
      <c r="EW34" s="2906"/>
      <c r="EX34" s="2906"/>
      <c r="EY34" s="2906"/>
      <c r="EZ34" s="2906"/>
      <c r="FA34" s="2906"/>
      <c r="FB34" s="2906"/>
      <c r="FC34" s="2906"/>
      <c r="FD34" s="2906"/>
      <c r="FE34" s="2906"/>
      <c r="FF34" s="2906"/>
      <c r="FG34" s="2906"/>
      <c r="FH34" s="2906"/>
      <c r="FI34" s="2906"/>
      <c r="FJ34" s="2906"/>
      <c r="FK34" s="2906"/>
      <c r="FL34" s="2906"/>
      <c r="FM34" s="2906"/>
      <c r="FN34" s="2906"/>
      <c r="FO34" s="2906"/>
      <c r="FP34" s="2906"/>
      <c r="FQ34" s="2906"/>
      <c r="FR34" s="2906"/>
      <c r="FS34" s="2906"/>
      <c r="FT34" s="2906"/>
      <c r="FU34" s="2906"/>
      <c r="FV34" s="2906"/>
      <c r="FW34" s="2906"/>
      <c r="FX34" s="2906"/>
      <c r="FY34" s="2906"/>
      <c r="FZ34" s="2906"/>
      <c r="GA34" s="2906"/>
      <c r="GB34" s="2906"/>
      <c r="GC34" s="2906"/>
      <c r="GD34" s="2906"/>
      <c r="GE34" s="2906"/>
      <c r="GF34" s="2906"/>
      <c r="GG34" s="2906"/>
      <c r="GH34" s="2906"/>
      <c r="GI34" s="2906"/>
      <c r="GJ34" s="2906"/>
      <c r="GK34" s="2906"/>
      <c r="GL34" s="2906"/>
      <c r="GM34" s="2906"/>
      <c r="GN34" s="2906"/>
      <c r="GO34" s="2906"/>
      <c r="GP34" s="2906"/>
      <c r="GQ34" s="2906"/>
      <c r="GR34" s="2906"/>
      <c r="GS34" s="2906"/>
      <c r="GT34" s="2906"/>
      <c r="GU34" s="2906"/>
      <c r="GV34" s="2906"/>
      <c r="GW34" s="2906"/>
      <c r="GX34" s="2906"/>
      <c r="GY34" s="2906"/>
      <c r="GZ34" s="2906"/>
      <c r="HA34" s="2906"/>
      <c r="HB34" s="2906"/>
      <c r="HC34" s="2906"/>
      <c r="HD34" s="2906"/>
      <c r="HE34" s="2906"/>
      <c r="HF34" s="2906"/>
      <c r="HG34" s="2906"/>
      <c r="HH34" s="2906"/>
      <c r="HI34" s="2906"/>
      <c r="HJ34" s="2906"/>
      <c r="HK34" s="2906"/>
    </row>
    <row r="35" spans="1:219" s="2907" customFormat="1">
      <c r="A35" s="2917"/>
      <c r="B35" s="2905"/>
      <c r="C35" s="2899"/>
      <c r="D35" s="2900"/>
      <c r="E35" s="2899"/>
      <c r="F35" s="2899"/>
      <c r="G35" s="2895"/>
      <c r="H35" s="2900"/>
      <c r="I35" s="2899"/>
      <c r="J35" s="2899"/>
      <c r="K35" s="2895"/>
      <c r="L35" s="2896"/>
      <c r="M35" s="2916"/>
      <c r="N35" s="2916"/>
      <c r="O35" s="2916"/>
      <c r="P35" s="2916"/>
      <c r="Q35" s="291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2906"/>
      <c r="AT35" s="2906"/>
      <c r="AU35" s="2906"/>
      <c r="AV35" s="2906"/>
      <c r="AW35" s="2906"/>
      <c r="AX35" s="2906"/>
      <c r="AY35" s="2906"/>
      <c r="AZ35" s="2906"/>
      <c r="BA35" s="2906"/>
      <c r="BB35" s="2906"/>
      <c r="BC35" s="2906"/>
      <c r="BD35" s="2906"/>
      <c r="BE35" s="2906"/>
      <c r="BF35" s="2906"/>
      <c r="BG35" s="2906"/>
      <c r="BH35" s="2906"/>
      <c r="BI35" s="2906"/>
      <c r="BJ35" s="2906"/>
      <c r="BK35" s="2906"/>
      <c r="BL35" s="2906"/>
      <c r="BM35" s="2906"/>
      <c r="BN35" s="2906"/>
      <c r="BO35" s="2906"/>
      <c r="BP35" s="2906"/>
      <c r="BQ35" s="2906"/>
      <c r="BR35" s="2906"/>
      <c r="BS35" s="2906"/>
      <c r="BT35" s="2906"/>
      <c r="BU35" s="2906"/>
      <c r="BV35" s="2906"/>
      <c r="BW35" s="2906"/>
      <c r="BX35" s="2906"/>
      <c r="BY35" s="2906"/>
      <c r="BZ35" s="2906"/>
      <c r="CA35" s="2906"/>
      <c r="CB35" s="2906"/>
      <c r="CC35" s="2906"/>
      <c r="CD35" s="2906"/>
      <c r="CE35" s="2906"/>
      <c r="CF35" s="2906"/>
      <c r="CG35" s="2906"/>
      <c r="CH35" s="2906"/>
      <c r="CI35" s="2906"/>
      <c r="CJ35" s="2906"/>
      <c r="CK35" s="2906"/>
      <c r="CL35" s="2906"/>
      <c r="CM35" s="2906"/>
      <c r="CN35" s="2906"/>
      <c r="CO35" s="2906"/>
      <c r="CP35" s="2906"/>
      <c r="CQ35" s="2906"/>
      <c r="CR35" s="2906"/>
      <c r="CS35" s="2906"/>
      <c r="CT35" s="2906"/>
      <c r="CU35" s="2906"/>
      <c r="CV35" s="2906"/>
      <c r="CW35" s="2906"/>
      <c r="CX35" s="2906"/>
      <c r="CY35" s="2906"/>
      <c r="CZ35" s="2906"/>
      <c r="DA35" s="2906"/>
      <c r="DB35" s="2906"/>
      <c r="DC35" s="2906"/>
      <c r="DD35" s="2906"/>
      <c r="DE35" s="2906"/>
      <c r="DF35" s="2906"/>
      <c r="DG35" s="2906"/>
      <c r="DH35" s="2906"/>
      <c r="DI35" s="2906"/>
      <c r="DJ35" s="2906"/>
      <c r="DK35" s="2906"/>
      <c r="DL35" s="2906"/>
      <c r="DM35" s="2906"/>
      <c r="DN35" s="2906"/>
      <c r="DO35" s="2906"/>
      <c r="DP35" s="2906"/>
      <c r="DQ35" s="2906"/>
      <c r="DR35" s="2906"/>
      <c r="DS35" s="2906"/>
      <c r="DT35" s="2906"/>
      <c r="DU35" s="2906"/>
      <c r="DV35" s="2906"/>
      <c r="DW35" s="2906"/>
      <c r="DX35" s="2906"/>
      <c r="DY35" s="2906"/>
      <c r="DZ35" s="2906"/>
      <c r="EA35" s="2906"/>
      <c r="EB35" s="2906"/>
      <c r="EC35" s="2906"/>
      <c r="ED35" s="2906"/>
      <c r="EE35" s="2906"/>
      <c r="EF35" s="2906"/>
      <c r="EG35" s="2906"/>
      <c r="EH35" s="2906"/>
      <c r="EI35" s="2906"/>
      <c r="EJ35" s="2906"/>
      <c r="EK35" s="2906"/>
      <c r="EL35" s="2906"/>
      <c r="EM35" s="2906"/>
      <c r="EN35" s="2906"/>
      <c r="EO35" s="2906"/>
      <c r="EP35" s="2906"/>
      <c r="EQ35" s="2906"/>
      <c r="ER35" s="2906"/>
      <c r="ES35" s="2906"/>
      <c r="ET35" s="2906"/>
      <c r="EU35" s="2906"/>
      <c r="EV35" s="2906"/>
      <c r="EW35" s="2906"/>
      <c r="EX35" s="2906"/>
      <c r="EY35" s="2906"/>
      <c r="EZ35" s="2906"/>
      <c r="FA35" s="2906"/>
      <c r="FB35" s="2906"/>
      <c r="FC35" s="2906"/>
      <c r="FD35" s="2906"/>
      <c r="FE35" s="2906"/>
      <c r="FF35" s="2906"/>
      <c r="FG35" s="2906"/>
      <c r="FH35" s="2906"/>
      <c r="FI35" s="2906"/>
      <c r="FJ35" s="2906"/>
      <c r="FK35" s="2906"/>
      <c r="FL35" s="2906"/>
      <c r="FM35" s="2906"/>
      <c r="FN35" s="2906"/>
      <c r="FO35" s="2906"/>
      <c r="FP35" s="2906"/>
      <c r="FQ35" s="2906"/>
      <c r="FR35" s="2906"/>
      <c r="FS35" s="2906"/>
      <c r="FT35" s="2906"/>
      <c r="FU35" s="2906"/>
      <c r="FV35" s="2906"/>
      <c r="FW35" s="2906"/>
      <c r="FX35" s="2906"/>
      <c r="FY35" s="2906"/>
      <c r="FZ35" s="2906"/>
      <c r="GA35" s="2906"/>
      <c r="GB35" s="2906"/>
      <c r="GC35" s="2906"/>
      <c r="GD35" s="2906"/>
      <c r="GE35" s="2906"/>
      <c r="GF35" s="2906"/>
      <c r="GG35" s="2906"/>
      <c r="GH35" s="2906"/>
      <c r="GI35" s="2906"/>
      <c r="GJ35" s="2906"/>
      <c r="GK35" s="2906"/>
      <c r="GL35" s="2906"/>
      <c r="GM35" s="2906"/>
      <c r="GN35" s="2906"/>
      <c r="GO35" s="2906"/>
      <c r="GP35" s="2906"/>
      <c r="GQ35" s="2906"/>
      <c r="GR35" s="2906"/>
      <c r="GS35" s="2906"/>
      <c r="GT35" s="2906"/>
      <c r="GU35" s="2906"/>
      <c r="GV35" s="2906"/>
      <c r="GW35" s="2906"/>
      <c r="GX35" s="2906"/>
      <c r="GY35" s="2906"/>
      <c r="GZ35" s="2906"/>
      <c r="HA35" s="2906"/>
      <c r="HB35" s="2906"/>
      <c r="HC35" s="2906"/>
      <c r="HD35" s="2906"/>
      <c r="HE35" s="2906"/>
      <c r="HF35" s="2906"/>
      <c r="HG35" s="2906"/>
      <c r="HH35" s="2906"/>
      <c r="HI35" s="2906"/>
      <c r="HJ35" s="2906"/>
      <c r="HK35" s="2906"/>
    </row>
    <row r="36" spans="1:219" s="2907" customFormat="1">
      <c r="A36" s="2917">
        <v>11</v>
      </c>
      <c r="B36" s="2905" t="s">
        <v>9807</v>
      </c>
      <c r="C36" s="2893">
        <v>933.37999999999988</v>
      </c>
      <c r="D36" s="2894">
        <v>4</v>
      </c>
      <c r="E36" s="2893">
        <v>285.46500000000003</v>
      </c>
      <c r="F36" s="2893">
        <v>59.534999999999997</v>
      </c>
      <c r="G36" s="2895">
        <v>345</v>
      </c>
      <c r="H36" s="2894">
        <v>0</v>
      </c>
      <c r="I36" s="2893">
        <v>0</v>
      </c>
      <c r="J36" s="2893">
        <v>0</v>
      </c>
      <c r="K36" s="2895">
        <v>0</v>
      </c>
      <c r="L36" s="2896">
        <f t="shared" ref="L36" si="14">SUM(D36,H36)</f>
        <v>4</v>
      </c>
      <c r="M36" s="2895">
        <v>345</v>
      </c>
      <c r="N36" s="2893">
        <f>SUM(Food!AC18)</f>
        <v>33.527999999999999</v>
      </c>
      <c r="O36" s="2966">
        <f>N36/M36</f>
        <v>9.7182608695652165E-2</v>
      </c>
      <c r="P36" s="2893">
        <f>SUM(Food!AD18)</f>
        <v>0.3387</v>
      </c>
      <c r="Q36" s="2893">
        <f>SUM(Food!AG18)</f>
        <v>0</v>
      </c>
      <c r="R36" s="2969">
        <f>Q36/M36</f>
        <v>0</v>
      </c>
      <c r="S36" s="2969">
        <f>Q36/N36</f>
        <v>0</v>
      </c>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c r="AS36" s="2906"/>
      <c r="AT36" s="2906"/>
      <c r="AU36" s="2906"/>
      <c r="AV36" s="2906"/>
      <c r="AW36" s="2906"/>
      <c r="AX36" s="2906"/>
      <c r="AY36" s="2906"/>
      <c r="AZ36" s="2906"/>
      <c r="BA36" s="2906"/>
      <c r="BB36" s="2906"/>
      <c r="BC36" s="2906"/>
      <c r="BD36" s="2906"/>
      <c r="BE36" s="2906"/>
      <c r="BF36" s="2906"/>
      <c r="BG36" s="2906"/>
      <c r="BH36" s="2906"/>
      <c r="BI36" s="2906"/>
      <c r="BJ36" s="2906"/>
      <c r="BK36" s="2906"/>
      <c r="BL36" s="2906"/>
      <c r="BM36" s="2906"/>
      <c r="BN36" s="2906"/>
      <c r="BO36" s="2906"/>
      <c r="BP36" s="2906"/>
      <c r="BQ36" s="2906"/>
      <c r="BR36" s="2906"/>
      <c r="BS36" s="2906"/>
      <c r="BT36" s="2906"/>
      <c r="BU36" s="2906"/>
      <c r="BV36" s="2906"/>
      <c r="BW36" s="2906"/>
      <c r="BX36" s="2906"/>
      <c r="BY36" s="2906"/>
      <c r="BZ36" s="2906"/>
      <c r="CA36" s="2906"/>
      <c r="CB36" s="2906"/>
      <c r="CC36" s="2906"/>
      <c r="CD36" s="2906"/>
      <c r="CE36" s="2906"/>
      <c r="CF36" s="2906"/>
      <c r="CG36" s="2906"/>
      <c r="CH36" s="2906"/>
      <c r="CI36" s="2906"/>
      <c r="CJ36" s="2906"/>
      <c r="CK36" s="2906"/>
      <c r="CL36" s="2906"/>
      <c r="CM36" s="2906"/>
      <c r="CN36" s="2906"/>
      <c r="CO36" s="2906"/>
      <c r="CP36" s="2906"/>
      <c r="CQ36" s="2906"/>
      <c r="CR36" s="2906"/>
      <c r="CS36" s="2906"/>
      <c r="CT36" s="2906"/>
      <c r="CU36" s="2906"/>
      <c r="CV36" s="2906"/>
      <c r="CW36" s="2906"/>
      <c r="CX36" s="2906"/>
      <c r="CY36" s="2906"/>
      <c r="CZ36" s="2906"/>
      <c r="DA36" s="2906"/>
      <c r="DB36" s="2906"/>
      <c r="DC36" s="2906"/>
      <c r="DD36" s="2906"/>
      <c r="DE36" s="2906"/>
      <c r="DF36" s="2906"/>
      <c r="DG36" s="2906"/>
      <c r="DH36" s="2906"/>
      <c r="DI36" s="2906"/>
      <c r="DJ36" s="2906"/>
      <c r="DK36" s="2906"/>
      <c r="DL36" s="2906"/>
      <c r="DM36" s="2906"/>
      <c r="DN36" s="2906"/>
      <c r="DO36" s="2906"/>
      <c r="DP36" s="2906"/>
      <c r="DQ36" s="2906"/>
      <c r="DR36" s="2906"/>
      <c r="DS36" s="2906"/>
      <c r="DT36" s="2906"/>
      <c r="DU36" s="2906"/>
      <c r="DV36" s="2906"/>
      <c r="DW36" s="2906"/>
      <c r="DX36" s="2906"/>
      <c r="DY36" s="2906"/>
      <c r="DZ36" s="2906"/>
      <c r="EA36" s="2906"/>
      <c r="EB36" s="2906"/>
      <c r="EC36" s="2906"/>
      <c r="ED36" s="2906"/>
      <c r="EE36" s="2906"/>
      <c r="EF36" s="2906"/>
      <c r="EG36" s="2906"/>
      <c r="EH36" s="2906"/>
      <c r="EI36" s="2906"/>
      <c r="EJ36" s="2906"/>
      <c r="EK36" s="2906"/>
      <c r="EL36" s="2906"/>
      <c r="EM36" s="2906"/>
      <c r="EN36" s="2906"/>
      <c r="EO36" s="2906"/>
      <c r="EP36" s="2906"/>
      <c r="EQ36" s="2906"/>
      <c r="ER36" s="2906"/>
      <c r="ES36" s="2906"/>
      <c r="ET36" s="2906"/>
      <c r="EU36" s="2906"/>
      <c r="EV36" s="2906"/>
      <c r="EW36" s="2906"/>
      <c r="EX36" s="2906"/>
      <c r="EY36" s="2906"/>
      <c r="EZ36" s="2906"/>
      <c r="FA36" s="2906"/>
      <c r="FB36" s="2906"/>
      <c r="FC36" s="2906"/>
      <c r="FD36" s="2906"/>
      <c r="FE36" s="2906"/>
      <c r="FF36" s="2906"/>
      <c r="FG36" s="2906"/>
      <c r="FH36" s="2906"/>
      <c r="FI36" s="2906"/>
      <c r="FJ36" s="2906"/>
      <c r="FK36" s="2906"/>
      <c r="FL36" s="2906"/>
      <c r="FM36" s="2906"/>
      <c r="FN36" s="2906"/>
      <c r="FO36" s="2906"/>
      <c r="FP36" s="2906"/>
      <c r="FQ36" s="2906"/>
      <c r="FR36" s="2906"/>
      <c r="FS36" s="2906"/>
      <c r="FT36" s="2906"/>
      <c r="FU36" s="2906"/>
      <c r="FV36" s="2906"/>
      <c r="FW36" s="2906"/>
      <c r="FX36" s="2906"/>
      <c r="FY36" s="2906"/>
      <c r="FZ36" s="2906"/>
      <c r="GA36" s="2906"/>
      <c r="GB36" s="2906"/>
      <c r="GC36" s="2906"/>
      <c r="GD36" s="2906"/>
      <c r="GE36" s="2906"/>
      <c r="GF36" s="2906"/>
      <c r="GG36" s="2906"/>
      <c r="GH36" s="2906"/>
      <c r="GI36" s="2906"/>
      <c r="GJ36" s="2906"/>
      <c r="GK36" s="2906"/>
      <c r="GL36" s="2906"/>
      <c r="GM36" s="2906"/>
      <c r="GN36" s="2906"/>
      <c r="GO36" s="2906"/>
      <c r="GP36" s="2906"/>
      <c r="GQ36" s="2906"/>
      <c r="GR36" s="2906"/>
      <c r="GS36" s="2906"/>
      <c r="GT36" s="2906"/>
      <c r="GU36" s="2906"/>
      <c r="GV36" s="2906"/>
      <c r="GW36" s="2906"/>
      <c r="GX36" s="2906"/>
      <c r="GY36" s="2906"/>
      <c r="GZ36" s="2906"/>
      <c r="HA36" s="2906"/>
      <c r="HB36" s="2906"/>
      <c r="HC36" s="2906"/>
      <c r="HD36" s="2906"/>
      <c r="HE36" s="2906"/>
      <c r="HF36" s="2906"/>
      <c r="HG36" s="2906"/>
      <c r="HH36" s="2906"/>
      <c r="HI36" s="2906"/>
      <c r="HJ36" s="2906"/>
      <c r="HK36" s="2906"/>
    </row>
    <row r="37" spans="1:219" s="2904" customFormat="1">
      <c r="A37" s="2917"/>
      <c r="B37" s="2905"/>
      <c r="C37" s="2899"/>
      <c r="D37" s="2900"/>
      <c r="E37" s="2899"/>
      <c r="F37" s="2899"/>
      <c r="G37" s="2895"/>
      <c r="H37" s="2900"/>
      <c r="I37" s="2899"/>
      <c r="J37" s="2899"/>
      <c r="K37" s="2895"/>
      <c r="L37" s="2896"/>
      <c r="M37" s="2916"/>
      <c r="N37" s="2916"/>
      <c r="O37" s="2916"/>
      <c r="P37" s="2916"/>
      <c r="Q37" s="2916"/>
    </row>
    <row r="38" spans="1:219" s="2907" customFormat="1">
      <c r="A38" s="2917">
        <v>12</v>
      </c>
      <c r="B38" s="2905" t="s">
        <v>9808</v>
      </c>
      <c r="C38" s="2893">
        <v>3050.4479999999999</v>
      </c>
      <c r="D38" s="2894">
        <v>5</v>
      </c>
      <c r="E38" s="2893">
        <v>15</v>
      </c>
      <c r="F38" s="2893">
        <v>1335.75</v>
      </c>
      <c r="G38" s="2895">
        <v>1350.75</v>
      </c>
      <c r="H38" s="2894">
        <v>3</v>
      </c>
      <c r="I38" s="2893">
        <v>35.25</v>
      </c>
      <c r="J38" s="2893">
        <v>115</v>
      </c>
      <c r="K38" s="2895">
        <v>150.25</v>
      </c>
      <c r="L38" s="2896">
        <f t="shared" ref="L38" si="15">SUM(D38,H38)</f>
        <v>8</v>
      </c>
      <c r="M38" s="2895">
        <v>1501</v>
      </c>
      <c r="N38" s="2893">
        <f>SUM('Forest &amp; Wildlife'!AC34)</f>
        <v>546.98699999999997</v>
      </c>
      <c r="O38" s="2966">
        <f>N38/M38</f>
        <v>0.36441505662891405</v>
      </c>
      <c r="P38" s="2893">
        <f>SUM('Forest &amp; Wildlife'!AD34)</f>
        <v>3.7999999999999999E-2</v>
      </c>
      <c r="Q38" s="2893">
        <f>SUM('Forest &amp; Wildlife'!AG34)</f>
        <v>166.78906000000001</v>
      </c>
      <c r="R38" s="2969">
        <f>Q38/M38</f>
        <v>0.11111862758161226</v>
      </c>
      <c r="S38" s="2969">
        <f>Q38/N38</f>
        <v>0.30492326143034482</v>
      </c>
    </row>
    <row r="39" spans="1:219" s="2907" customFormat="1">
      <c r="A39" s="2917"/>
      <c r="B39" s="2918"/>
      <c r="C39" s="2899"/>
      <c r="D39" s="2900"/>
      <c r="E39" s="2899"/>
      <c r="F39" s="2899"/>
      <c r="G39" s="2895"/>
      <c r="H39" s="2900"/>
      <c r="I39" s="2899"/>
      <c r="J39" s="2899"/>
      <c r="K39" s="2895"/>
      <c r="L39" s="2896"/>
      <c r="M39" s="2916"/>
      <c r="N39" s="2916"/>
      <c r="O39" s="2916"/>
      <c r="P39" s="2916"/>
      <c r="Q39" s="2916"/>
    </row>
    <row r="40" spans="1:219" s="2907" customFormat="1">
      <c r="A40" s="2917">
        <v>13</v>
      </c>
      <c r="B40" s="2905" t="s">
        <v>9809</v>
      </c>
      <c r="C40" s="2893">
        <v>229.506</v>
      </c>
      <c r="D40" s="2894">
        <v>2</v>
      </c>
      <c r="E40" s="2893">
        <v>59.265999999999998</v>
      </c>
      <c r="F40" s="2893">
        <v>9.734</v>
      </c>
      <c r="G40" s="2895">
        <v>69</v>
      </c>
      <c r="H40" s="2894">
        <v>0</v>
      </c>
      <c r="I40" s="2893">
        <v>0</v>
      </c>
      <c r="J40" s="2893">
        <v>0</v>
      </c>
      <c r="K40" s="2895">
        <v>0</v>
      </c>
      <c r="L40" s="2896">
        <f t="shared" ref="L40" si="16">SUM(D40,H40)</f>
        <v>2</v>
      </c>
      <c r="M40" s="2895">
        <v>69</v>
      </c>
      <c r="N40" s="2893">
        <f>SUM('Governor Sectt.'!AC16)</f>
        <v>14.667999999999999</v>
      </c>
      <c r="O40" s="2966">
        <f>N40/M40</f>
        <v>0.21257971014492752</v>
      </c>
      <c r="P40" s="2893">
        <f>SUM('Governor Sectt.'!AD16)</f>
        <v>0.14799999999999999</v>
      </c>
      <c r="Q40" s="2893">
        <f>SUM('Governor Sectt.'!AG16)</f>
        <v>0</v>
      </c>
      <c r="R40" s="2969">
        <f>Q40/M40</f>
        <v>0</v>
      </c>
      <c r="S40" s="2969">
        <f>Q40/N40</f>
        <v>0</v>
      </c>
    </row>
    <row r="41" spans="1:219" s="2904" customFormat="1">
      <c r="A41" s="2917"/>
      <c r="B41" s="2905"/>
      <c r="C41" s="2899"/>
      <c r="D41" s="2900"/>
      <c r="E41" s="2899"/>
      <c r="F41" s="2899"/>
      <c r="G41" s="2895"/>
      <c r="H41" s="2900"/>
      <c r="I41" s="2899"/>
      <c r="J41" s="2899"/>
      <c r="K41" s="2895"/>
      <c r="L41" s="2896"/>
      <c r="M41" s="2916"/>
      <c r="N41" s="2916"/>
      <c r="O41" s="2916"/>
      <c r="P41" s="2916"/>
      <c r="Q41" s="2916"/>
    </row>
    <row r="42" spans="1:219" s="2907" customFormat="1">
      <c r="A42" s="2917">
        <v>14</v>
      </c>
      <c r="B42" s="2905" t="s">
        <v>5691</v>
      </c>
      <c r="C42" s="2919">
        <v>61683.695000000007</v>
      </c>
      <c r="D42" s="2894">
        <v>123</v>
      </c>
      <c r="E42" s="2919">
        <v>7435.9219999999996</v>
      </c>
      <c r="F42" s="2919">
        <v>9424.8180000000011</v>
      </c>
      <c r="G42" s="2895">
        <v>16860.740000000002</v>
      </c>
      <c r="H42" s="2894">
        <v>96</v>
      </c>
      <c r="I42" s="2919">
        <v>4917.7460000000001</v>
      </c>
      <c r="J42" s="2919">
        <v>1556.114</v>
      </c>
      <c r="K42" s="2895">
        <v>6473.8600000000006</v>
      </c>
      <c r="L42" s="2896">
        <f t="shared" ref="L42" si="17">SUM(D42,H42)</f>
        <v>219</v>
      </c>
      <c r="M42" s="2895">
        <v>23334.600000000002</v>
      </c>
      <c r="N42" s="2893">
        <f>SUM(Health!AC284)</f>
        <v>3366.7161700000006</v>
      </c>
      <c r="O42" s="2966">
        <f>N42/M42</f>
        <v>0.14428000351409495</v>
      </c>
      <c r="P42" s="2893">
        <f>SUM(Health!AD284)</f>
        <v>34.016439999999996</v>
      </c>
      <c r="Q42" s="2893">
        <f>SUM(Health!AG284)</f>
        <v>694.04072699999995</v>
      </c>
      <c r="R42" s="2969">
        <f>Q42/M42</f>
        <v>2.9742987966367537E-2</v>
      </c>
      <c r="S42" s="2969">
        <f>Q42/N42</f>
        <v>0.2061476798027794</v>
      </c>
    </row>
    <row r="43" spans="1:219">
      <c r="A43" s="2917"/>
      <c r="B43" s="2905"/>
      <c r="C43" s="2899"/>
      <c r="D43" s="2900"/>
      <c r="E43" s="2899"/>
      <c r="F43" s="2899"/>
      <c r="G43" s="2895"/>
      <c r="H43" s="2900"/>
      <c r="I43" s="2899"/>
      <c r="J43" s="2899"/>
      <c r="K43" s="2895"/>
      <c r="L43" s="2896"/>
      <c r="M43" s="2916"/>
      <c r="N43" s="2916"/>
      <c r="O43" s="2916"/>
      <c r="P43" s="2916"/>
      <c r="Q43" s="2916"/>
    </row>
    <row r="44" spans="1:219">
      <c r="A44" s="2917">
        <v>15</v>
      </c>
      <c r="B44" s="2920" t="s">
        <v>9810</v>
      </c>
      <c r="C44" s="2893">
        <v>24210.4018</v>
      </c>
      <c r="D44" s="2894">
        <v>54</v>
      </c>
      <c r="E44" s="2893">
        <v>2899.0919999999996</v>
      </c>
      <c r="F44" s="2893">
        <v>258.95</v>
      </c>
      <c r="G44" s="2895">
        <v>3158.0419999999995</v>
      </c>
      <c r="H44" s="2894">
        <v>38</v>
      </c>
      <c r="I44" s="2893">
        <v>2534.4309999999996</v>
      </c>
      <c r="J44" s="2893">
        <v>3510</v>
      </c>
      <c r="K44" s="2895">
        <v>6044.4309999999996</v>
      </c>
      <c r="L44" s="2896">
        <f t="shared" ref="L44" si="18">SUM(D44,H44)</f>
        <v>92</v>
      </c>
      <c r="M44" s="2895">
        <v>9202.4729999999981</v>
      </c>
      <c r="N44" s="2893">
        <f>SUM(Home!AC182)</f>
        <v>1214.8255075</v>
      </c>
      <c r="O44" s="2966">
        <f>N44/M44</f>
        <v>0.13201076574742465</v>
      </c>
      <c r="P44" s="2893">
        <f>SUM(Home!AD182)</f>
        <v>11.764742499999999</v>
      </c>
      <c r="Q44" s="2893">
        <f>SUM(Home!AG182)</f>
        <v>25.650475</v>
      </c>
      <c r="R44" s="2969">
        <f>Q44/M44</f>
        <v>2.7873458580101244E-3</v>
      </c>
      <c r="S44" s="2969">
        <f>Q44/N44</f>
        <v>2.1114534426253807E-2</v>
      </c>
    </row>
    <row r="45" spans="1:219">
      <c r="A45" s="2917"/>
      <c r="B45" s="2920"/>
      <c r="C45" s="2893"/>
      <c r="D45" s="2894"/>
      <c r="E45" s="2893"/>
      <c r="F45" s="2893"/>
      <c r="G45" s="2895"/>
      <c r="H45" s="2894"/>
      <c r="I45" s="2893"/>
      <c r="J45" s="2893"/>
      <c r="K45" s="2895"/>
      <c r="L45" s="2896"/>
      <c r="M45" s="2916"/>
      <c r="N45" s="2916"/>
      <c r="O45" s="2916"/>
      <c r="P45" s="2916"/>
      <c r="Q45" s="2916"/>
    </row>
    <row r="46" spans="1:219">
      <c r="A46" s="2917">
        <v>16</v>
      </c>
      <c r="B46" s="2920" t="s">
        <v>3084</v>
      </c>
      <c r="C46" s="2893">
        <v>238.548</v>
      </c>
      <c r="D46" s="2894">
        <v>1</v>
      </c>
      <c r="E46" s="2893">
        <v>0</v>
      </c>
      <c r="F46" s="2893">
        <v>1E-3</v>
      </c>
      <c r="G46" s="2895">
        <v>1E-3</v>
      </c>
      <c r="H46" s="2894">
        <v>1</v>
      </c>
      <c r="I46" s="2893">
        <v>0</v>
      </c>
      <c r="J46" s="2893">
        <v>114.999</v>
      </c>
      <c r="K46" s="2895">
        <v>114.999</v>
      </c>
      <c r="L46" s="2896">
        <f t="shared" ref="L46" si="19">SUM(D46,H46)</f>
        <v>2</v>
      </c>
      <c r="M46" s="2895">
        <v>115</v>
      </c>
      <c r="N46" s="2893">
        <f>SUM('Human Rights'!AC23)</f>
        <v>0</v>
      </c>
      <c r="O46" s="2966">
        <f>N46/M46</f>
        <v>0</v>
      </c>
      <c r="P46" s="2893">
        <f>SUM('Human Rights'!AD23)</f>
        <v>0</v>
      </c>
      <c r="Q46" s="2893">
        <f>SUM('Human Rights'!AG23)</f>
        <v>0</v>
      </c>
      <c r="R46" s="2969">
        <f>Q46/M46</f>
        <v>0</v>
      </c>
      <c r="S46" s="2969" t="e">
        <f>Q46/N46</f>
        <v>#DIV/0!</v>
      </c>
    </row>
    <row r="47" spans="1:219">
      <c r="A47" s="2917"/>
      <c r="B47" s="2921"/>
      <c r="C47" s="2899"/>
      <c r="D47" s="2900"/>
      <c r="E47" s="2899"/>
      <c r="F47" s="2899"/>
      <c r="G47" s="2895"/>
      <c r="H47" s="2900"/>
      <c r="I47" s="2899"/>
      <c r="J47" s="2899"/>
      <c r="K47" s="2895"/>
      <c r="L47" s="2896"/>
      <c r="M47" s="2916"/>
      <c r="N47" s="2916"/>
      <c r="O47" s="2916"/>
      <c r="P47" s="2916"/>
      <c r="Q47" s="2916"/>
    </row>
    <row r="48" spans="1:219">
      <c r="A48" s="2917">
        <v>17</v>
      </c>
      <c r="B48" s="2905" t="s">
        <v>9811</v>
      </c>
      <c r="C48" s="2893">
        <v>94.981999999999999</v>
      </c>
      <c r="D48" s="2894">
        <v>6</v>
      </c>
      <c r="E48" s="2893">
        <v>57.5</v>
      </c>
      <c r="F48" s="2893">
        <v>0</v>
      </c>
      <c r="G48" s="2895">
        <v>57.5</v>
      </c>
      <c r="H48" s="2894">
        <v>0</v>
      </c>
      <c r="I48" s="2893">
        <v>0</v>
      </c>
      <c r="J48" s="2893">
        <v>0</v>
      </c>
      <c r="K48" s="2895">
        <v>0</v>
      </c>
      <c r="L48" s="2896">
        <f>SUM(D48,H48)</f>
        <v>6</v>
      </c>
      <c r="M48" s="2895">
        <v>57.5</v>
      </c>
      <c r="N48" s="2893">
        <f>SUM('Human Settlement'!AC20)</f>
        <v>42.66</v>
      </c>
      <c r="O48" s="2966">
        <f>N48/M48</f>
        <v>0.74191304347826081</v>
      </c>
      <c r="P48" s="2893">
        <f>SUM('Human Settlement'!AD20)</f>
        <v>0.43100000000000005</v>
      </c>
      <c r="Q48" s="2893">
        <f>SUM('Human Settlement'!AG20)</f>
        <v>0</v>
      </c>
      <c r="R48" s="2969">
        <f>Q48/M48</f>
        <v>0</v>
      </c>
      <c r="S48" s="2969">
        <f>Q48/N48</f>
        <v>0</v>
      </c>
    </row>
    <row r="49" spans="1:19">
      <c r="A49" s="2917"/>
      <c r="B49" s="2921"/>
      <c r="C49" s="2899"/>
      <c r="D49" s="2900"/>
      <c r="E49" s="2899"/>
      <c r="F49" s="2899"/>
      <c r="G49" s="2895"/>
      <c r="H49" s="2900"/>
      <c r="I49" s="2899"/>
      <c r="J49" s="2899"/>
      <c r="K49" s="2895"/>
      <c r="L49" s="2896"/>
      <c r="M49" s="2916"/>
      <c r="N49" s="2916"/>
      <c r="O49" s="2916"/>
      <c r="P49" s="2916"/>
      <c r="Q49" s="2916"/>
    </row>
    <row r="50" spans="1:19">
      <c r="A50" s="2917">
        <v>18</v>
      </c>
      <c r="B50" s="2905" t="s">
        <v>9812</v>
      </c>
      <c r="C50" s="2922">
        <v>5662.2969999999996</v>
      </c>
      <c r="D50" s="2923">
        <v>18</v>
      </c>
      <c r="E50" s="2924">
        <v>1178.7799999999997</v>
      </c>
      <c r="F50" s="2924">
        <v>23.47</v>
      </c>
      <c r="G50" s="2895">
        <v>1202.2499999999998</v>
      </c>
      <c r="H50" s="2923">
        <v>11</v>
      </c>
      <c r="I50" s="2924">
        <v>830.75</v>
      </c>
      <c r="J50" s="2924">
        <v>0</v>
      </c>
      <c r="K50" s="2895">
        <v>830.75</v>
      </c>
      <c r="L50" s="2896">
        <f t="shared" ref="L50" si="20">SUM(D50,H50)</f>
        <v>29</v>
      </c>
      <c r="M50" s="2895">
        <v>2032.9999999999998</v>
      </c>
      <c r="N50" s="2893">
        <f>SUM(Industries!AC69)</f>
        <v>614.50722999999994</v>
      </c>
      <c r="O50" s="2966">
        <f>N50/M50</f>
        <v>0.30226622233152978</v>
      </c>
      <c r="P50" s="2893">
        <f>SUM(Industries!AD69)</f>
        <v>6.2097700000000007</v>
      </c>
      <c r="Q50" s="2893">
        <f>SUM(Industries!AG69)</f>
        <v>0</v>
      </c>
      <c r="R50" s="2969">
        <f>Q50/M50</f>
        <v>0</v>
      </c>
      <c r="S50" s="2969">
        <f>Q50/N50</f>
        <v>0</v>
      </c>
    </row>
    <row r="51" spans="1:19" s="2925" customFormat="1" ht="18.75">
      <c r="A51" s="2917"/>
      <c r="B51" s="2905"/>
      <c r="C51" s="2899"/>
      <c r="D51" s="2900"/>
      <c r="E51" s="2899"/>
      <c r="F51" s="2899"/>
      <c r="G51" s="2895"/>
      <c r="H51" s="2900"/>
      <c r="I51" s="2899"/>
      <c r="J51" s="2899"/>
      <c r="K51" s="2895"/>
      <c r="L51" s="2896"/>
      <c r="M51" s="2916"/>
      <c r="N51" s="2916"/>
      <c r="O51" s="2916"/>
      <c r="P51" s="2916"/>
      <c r="Q51" s="2916"/>
    </row>
    <row r="52" spans="1:19">
      <c r="A52" s="2917">
        <v>19</v>
      </c>
      <c r="B52" s="2903" t="s">
        <v>9813</v>
      </c>
      <c r="C52" s="2893">
        <v>361.43100000000004</v>
      </c>
      <c r="D52" s="2894">
        <v>1</v>
      </c>
      <c r="E52" s="2893">
        <v>5.9809999999999999</v>
      </c>
      <c r="F52" s="2893">
        <v>1.5880000000000001</v>
      </c>
      <c r="G52" s="2895">
        <v>7.569</v>
      </c>
      <c r="H52" s="2894">
        <v>8</v>
      </c>
      <c r="I52" s="2893">
        <v>139.43099999999998</v>
      </c>
      <c r="J52" s="2893">
        <v>58</v>
      </c>
      <c r="K52" s="2895">
        <v>197.43099999999998</v>
      </c>
      <c r="L52" s="2896">
        <f t="shared" ref="L52" si="21">SUM(D52,H52)</f>
        <v>9</v>
      </c>
      <c r="M52" s="2895">
        <v>204.99999999999997</v>
      </c>
      <c r="N52" s="2893">
        <f>SUM(Information!AC29)</f>
        <v>5.9350000000000005</v>
      </c>
      <c r="O52" s="2966">
        <f>N52/M52</f>
        <v>2.8951219512195127E-2</v>
      </c>
      <c r="P52" s="2893">
        <f>SUM(Information!AD29)</f>
        <v>5.8899999999999994E-2</v>
      </c>
      <c r="Q52" s="2893">
        <f>SUM(Information!AG29)</f>
        <v>0</v>
      </c>
      <c r="R52" s="2969">
        <f>Q52/M52</f>
        <v>0</v>
      </c>
      <c r="S52" s="2969">
        <f>Q52/N52</f>
        <v>0</v>
      </c>
    </row>
    <row r="53" spans="1:19" s="2925" customFormat="1" ht="18.75">
      <c r="A53" s="2917"/>
      <c r="B53" s="2926"/>
      <c r="C53" s="2899"/>
      <c r="D53" s="2900"/>
      <c r="E53" s="2899"/>
      <c r="F53" s="2899"/>
      <c r="G53" s="2895"/>
      <c r="H53" s="2900"/>
      <c r="I53" s="2899"/>
      <c r="J53" s="2899"/>
      <c r="K53" s="2895"/>
      <c r="L53" s="2896"/>
      <c r="M53" s="2916"/>
      <c r="N53" s="2916"/>
      <c r="O53" s="2916"/>
      <c r="P53" s="2916"/>
      <c r="Q53" s="2916"/>
    </row>
    <row r="54" spans="1:19">
      <c r="A54" s="2917">
        <v>20</v>
      </c>
      <c r="B54" s="2912" t="s">
        <v>9814</v>
      </c>
      <c r="C54" s="2893">
        <v>2277.3524000000002</v>
      </c>
      <c r="D54" s="2894">
        <v>4</v>
      </c>
      <c r="E54" s="2893">
        <v>0</v>
      </c>
      <c r="F54" s="2893">
        <v>381.077</v>
      </c>
      <c r="G54" s="2895">
        <v>381.077</v>
      </c>
      <c r="H54" s="2894">
        <v>10</v>
      </c>
      <c r="I54" s="2893">
        <v>0</v>
      </c>
      <c r="J54" s="2893">
        <v>473.923</v>
      </c>
      <c r="K54" s="2895">
        <v>473.923</v>
      </c>
      <c r="L54" s="2896">
        <f t="shared" ref="L54" si="22">SUM(D54,H54)</f>
        <v>14</v>
      </c>
      <c r="M54" s="2895">
        <v>855</v>
      </c>
      <c r="N54" s="2893">
        <f>SUM('Information Technology'!AC33)</f>
        <v>128.97200000000001</v>
      </c>
      <c r="O54" s="2966">
        <f>N54/M54</f>
        <v>0.15084444444444445</v>
      </c>
      <c r="P54" s="2893">
        <f>SUM('Information Technology'!AD33)</f>
        <v>0</v>
      </c>
      <c r="Q54" s="2893">
        <f>SUM('Information Technology'!AG33)</f>
        <v>0</v>
      </c>
      <c r="R54" s="2969">
        <f>Q54/M54</f>
        <v>0</v>
      </c>
      <c r="S54" s="2969">
        <f>Q54/N54</f>
        <v>0</v>
      </c>
    </row>
    <row r="55" spans="1:19">
      <c r="A55" s="2917"/>
      <c r="B55" s="2912"/>
      <c r="C55" s="2893"/>
      <c r="D55" s="2894"/>
      <c r="E55" s="2893"/>
      <c r="F55" s="2893"/>
      <c r="G55" s="2895"/>
      <c r="H55" s="2894"/>
      <c r="I55" s="2893"/>
      <c r="J55" s="2893"/>
      <c r="K55" s="2895"/>
      <c r="L55" s="2896"/>
      <c r="M55" s="2895"/>
      <c r="N55" s="2893"/>
      <c r="O55" s="2893"/>
      <c r="P55" s="2893"/>
      <c r="Q55" s="2895"/>
    </row>
    <row r="56" spans="1:19">
      <c r="A56" s="2917">
        <v>21</v>
      </c>
      <c r="B56" s="2912" t="s">
        <v>3269</v>
      </c>
      <c r="C56" s="2893">
        <v>1117.7449999999999</v>
      </c>
      <c r="D56" s="2894">
        <v>1</v>
      </c>
      <c r="E56" s="2893">
        <v>0</v>
      </c>
      <c r="F56" s="2893">
        <v>10.744999999999999</v>
      </c>
      <c r="G56" s="2895">
        <v>10.744999999999999</v>
      </c>
      <c r="H56" s="2894">
        <v>2</v>
      </c>
      <c r="I56" s="2893">
        <v>276.255</v>
      </c>
      <c r="J56" s="2893">
        <v>0</v>
      </c>
      <c r="K56" s="2895">
        <v>276.255</v>
      </c>
      <c r="L56" s="2896">
        <f t="shared" ref="L56" si="23">SUM(D56,H56)</f>
        <v>3</v>
      </c>
      <c r="M56" s="2895">
        <v>287</v>
      </c>
      <c r="N56" s="2893">
        <f>SUM(Investment!AC22)</f>
        <v>10.744999999999999</v>
      </c>
      <c r="O56" s="2966">
        <f>N56/M56</f>
        <v>3.7439024390243901E-2</v>
      </c>
      <c r="P56" s="2893">
        <f>SUM(Investment!AD22)</f>
        <v>0</v>
      </c>
      <c r="Q56" s="2893">
        <f>SUM(Investment!AG22)</f>
        <v>0</v>
      </c>
      <c r="R56" s="2969">
        <f>Q56/M56</f>
        <v>0</v>
      </c>
      <c r="S56" s="2969">
        <f>Q56/N56</f>
        <v>0</v>
      </c>
    </row>
    <row r="57" spans="1:19" s="2925" customFormat="1" ht="18.75">
      <c r="A57" s="2917"/>
      <c r="B57" s="2926"/>
      <c r="C57" s="2899"/>
      <c r="D57" s="2900"/>
      <c r="E57" s="2899"/>
      <c r="F57" s="2899"/>
      <c r="G57" s="2895"/>
      <c r="H57" s="2900"/>
      <c r="I57" s="2899"/>
      <c r="J57" s="2899"/>
      <c r="K57" s="2895"/>
      <c r="L57" s="2896"/>
      <c r="M57" s="2916"/>
      <c r="N57" s="2916"/>
      <c r="O57" s="2916"/>
      <c r="P57" s="2916"/>
      <c r="Q57" s="2916"/>
    </row>
    <row r="58" spans="1:19">
      <c r="A58" s="2917">
        <v>22</v>
      </c>
      <c r="B58" s="2905" t="s">
        <v>9815</v>
      </c>
      <c r="C58" s="2893">
        <v>111672.76300000001</v>
      </c>
      <c r="D58" s="2894">
        <v>155</v>
      </c>
      <c r="E58" s="2893">
        <v>20003.010999999999</v>
      </c>
      <c r="F58" s="2893">
        <v>314.05</v>
      </c>
      <c r="G58" s="2895">
        <v>20317.060999999998</v>
      </c>
      <c r="H58" s="2894">
        <v>43</v>
      </c>
      <c r="I58" s="2893">
        <v>2207.9390000000003</v>
      </c>
      <c r="J58" s="2893">
        <v>0</v>
      </c>
      <c r="K58" s="2895">
        <v>2207.9390000000003</v>
      </c>
      <c r="L58" s="2896">
        <f t="shared" ref="L58" si="24">SUM(D58,H58)</f>
        <v>198</v>
      </c>
      <c r="M58" s="2895">
        <v>22525</v>
      </c>
      <c r="N58" s="2893">
        <f>SUM(Irrigation!AC253)</f>
        <v>8458.4199874999977</v>
      </c>
      <c r="O58" s="2966">
        <f>N58/M58</f>
        <v>0.37551254106548271</v>
      </c>
      <c r="P58" s="2893">
        <f>SUM(Irrigation!AD253)</f>
        <v>84.667272499999982</v>
      </c>
      <c r="Q58" s="2893">
        <f>SUM(Irrigation!AG253)</f>
        <v>3316.6950920000008</v>
      </c>
      <c r="R58" s="2969">
        <f>Q58/M58</f>
        <v>0.14724506512763599</v>
      </c>
      <c r="S58" s="2969">
        <f>Q58/N58</f>
        <v>0.39211757005462855</v>
      </c>
    </row>
    <row r="59" spans="1:19">
      <c r="A59" s="2917"/>
      <c r="B59" s="2926"/>
      <c r="C59" s="2899"/>
      <c r="D59" s="2900"/>
      <c r="E59" s="2899"/>
      <c r="F59" s="2899"/>
      <c r="G59" s="2895"/>
      <c r="H59" s="2900"/>
      <c r="I59" s="2899"/>
      <c r="J59" s="2899"/>
      <c r="K59" s="2895"/>
      <c r="L59" s="2896"/>
      <c r="M59" s="2916"/>
      <c r="N59" s="2916"/>
      <c r="O59" s="2916"/>
      <c r="P59" s="2916"/>
      <c r="Q59" s="2916"/>
    </row>
    <row r="60" spans="1:19">
      <c r="A60" s="2917">
        <v>23</v>
      </c>
      <c r="B60" s="2903" t="s">
        <v>9816</v>
      </c>
      <c r="C60" s="2893">
        <v>131.63499999999999</v>
      </c>
      <c r="D60" s="2894">
        <v>6</v>
      </c>
      <c r="E60" s="2893">
        <v>37.04</v>
      </c>
      <c r="F60" s="2893">
        <v>27.675000000000001</v>
      </c>
      <c r="G60" s="2895">
        <v>64.715000000000003</v>
      </c>
      <c r="H60" s="2894">
        <v>4</v>
      </c>
      <c r="I60" s="2893">
        <v>48.285000000000004</v>
      </c>
      <c r="J60" s="2893">
        <v>2</v>
      </c>
      <c r="K60" s="2895">
        <v>50.285000000000004</v>
      </c>
      <c r="L60" s="2896">
        <f t="shared" ref="L60" si="25">SUM(D60,H60)</f>
        <v>10</v>
      </c>
      <c r="M60" s="2895">
        <v>115</v>
      </c>
      <c r="N60" s="2893">
        <f>SUM(Labour!AC31)</f>
        <v>36.67</v>
      </c>
      <c r="O60" s="2966">
        <f>N60/M60</f>
        <v>0.31886956521739129</v>
      </c>
      <c r="P60" s="2893">
        <f>SUM(Labour!AD31)</f>
        <v>0.37</v>
      </c>
      <c r="Q60" s="2893">
        <f>SUM(Labour!AG31)</f>
        <v>0</v>
      </c>
      <c r="R60" s="2969">
        <f>Q60/M60</f>
        <v>0</v>
      </c>
      <c r="S60" s="2969">
        <f>Q60/N60</f>
        <v>0</v>
      </c>
    </row>
    <row r="61" spans="1:19" s="2925" customFormat="1" ht="18.75">
      <c r="A61" s="2917"/>
      <c r="B61" s="2903"/>
      <c r="C61" s="2899"/>
      <c r="D61" s="2900"/>
      <c r="E61" s="2899"/>
      <c r="F61" s="2899"/>
      <c r="G61" s="2895"/>
      <c r="H61" s="2900"/>
      <c r="I61" s="2899"/>
      <c r="J61" s="2899"/>
      <c r="K61" s="2895"/>
      <c r="L61" s="2896"/>
      <c r="M61" s="2916"/>
      <c r="N61" s="2916"/>
      <c r="O61" s="2916"/>
      <c r="P61" s="2916"/>
      <c r="Q61" s="2916"/>
    </row>
    <row r="62" spans="1:19">
      <c r="A62" s="2917">
        <v>24</v>
      </c>
      <c r="B62" s="2905" t="s">
        <v>9817</v>
      </c>
      <c r="C62" s="2893">
        <v>5388.3452500000003</v>
      </c>
      <c r="D62" s="2894">
        <v>47</v>
      </c>
      <c r="E62" s="2893">
        <v>1042.799</v>
      </c>
      <c r="F62" s="2893">
        <v>136.52600000000001</v>
      </c>
      <c r="G62" s="2895">
        <v>1179.325</v>
      </c>
      <c r="H62" s="2894">
        <v>8</v>
      </c>
      <c r="I62" s="2893">
        <v>580.67499999999995</v>
      </c>
      <c r="J62" s="2893">
        <v>0</v>
      </c>
      <c r="K62" s="2895">
        <v>580.67499999999995</v>
      </c>
      <c r="L62" s="2896">
        <f t="shared" ref="L62" si="26">SUM(D62,H62)</f>
        <v>55</v>
      </c>
      <c r="M62" s="2895">
        <v>1760</v>
      </c>
      <c r="N62" s="2893">
        <f>SUM(Law!AC97)</f>
        <v>634.59800000000007</v>
      </c>
      <c r="O62" s="2966">
        <f>N62/M62</f>
        <v>0.36056704545454549</v>
      </c>
      <c r="P62" s="2893">
        <f>SUM(Law!AD97)</f>
        <v>6.4099880000000002</v>
      </c>
      <c r="Q62" s="2893">
        <f>SUM(Law!AG97)</f>
        <v>376.854422</v>
      </c>
      <c r="R62" s="2969">
        <f>Q62/M62</f>
        <v>0.21412183068181817</v>
      </c>
      <c r="S62" s="2969">
        <f>Q62/N62</f>
        <v>0.59384747824607065</v>
      </c>
    </row>
    <row r="63" spans="1:19">
      <c r="A63" s="2917"/>
      <c r="B63" s="2905"/>
      <c r="C63" s="2893"/>
      <c r="D63" s="2894"/>
      <c r="E63" s="2893"/>
      <c r="F63" s="2893"/>
      <c r="G63" s="2895"/>
      <c r="H63" s="2894"/>
      <c r="I63" s="2893"/>
      <c r="J63" s="2893"/>
      <c r="K63" s="2895"/>
      <c r="L63" s="2896"/>
      <c r="M63" s="2895"/>
      <c r="N63" s="2893"/>
      <c r="O63" s="2893"/>
      <c r="P63" s="2893"/>
      <c r="Q63" s="2895"/>
    </row>
    <row r="64" spans="1:19">
      <c r="A64" s="2917">
        <v>25</v>
      </c>
      <c r="B64" s="2905" t="s">
        <v>3980</v>
      </c>
      <c r="C64" s="2893">
        <v>30718.506999999998</v>
      </c>
      <c r="D64" s="2894">
        <v>29</v>
      </c>
      <c r="E64" s="2893">
        <v>5441.9999999999982</v>
      </c>
      <c r="F64" s="2893">
        <v>0</v>
      </c>
      <c r="G64" s="2895">
        <v>5441.9999999999982</v>
      </c>
      <c r="H64" s="2894">
        <v>18</v>
      </c>
      <c r="I64" s="2893">
        <v>4558</v>
      </c>
      <c r="J64" s="2893">
        <v>0</v>
      </c>
      <c r="K64" s="2895">
        <v>4558</v>
      </c>
      <c r="L64" s="2896">
        <f t="shared" ref="L64" si="27">SUM(D64,H64)</f>
        <v>47</v>
      </c>
      <c r="M64" s="2895">
        <v>9999.9999999999982</v>
      </c>
      <c r="N64" s="2893">
        <f>SUM(Lining!AC68)</f>
        <v>1551.796</v>
      </c>
      <c r="O64" s="2966">
        <f>N64/M64</f>
        <v>0.15517960000000003</v>
      </c>
      <c r="P64" s="2893">
        <f>SUM(Lining!AD68)</f>
        <v>15.675000000000001</v>
      </c>
      <c r="Q64" s="2893">
        <f>SUM(Lining!AG68)</f>
        <v>323.67076500000007</v>
      </c>
      <c r="R64" s="2969">
        <f>Q64/M64</f>
        <v>3.2367076500000015E-2</v>
      </c>
      <c r="S64" s="2969">
        <f>Q64/N64</f>
        <v>0.20857816684667319</v>
      </c>
    </row>
    <row r="65" spans="1:19">
      <c r="A65" s="2917"/>
      <c r="B65" s="2905"/>
      <c r="C65" s="2893"/>
      <c r="D65" s="2894"/>
      <c r="E65" s="2893"/>
      <c r="F65" s="2893"/>
      <c r="G65" s="2895"/>
      <c r="H65" s="2894"/>
      <c r="I65" s="2893"/>
      <c r="J65" s="2893"/>
      <c r="K65" s="2895"/>
      <c r="L65" s="2896"/>
      <c r="M65" s="2916"/>
      <c r="N65" s="2916"/>
      <c r="O65" s="2916"/>
      <c r="P65" s="2916"/>
      <c r="Q65" s="2916"/>
    </row>
    <row r="66" spans="1:19">
      <c r="A66" s="2917">
        <v>26</v>
      </c>
      <c r="B66" s="2905" t="s">
        <v>5734</v>
      </c>
      <c r="C66" s="2893">
        <v>7616.0809999999992</v>
      </c>
      <c r="D66" s="2894">
        <v>25</v>
      </c>
      <c r="E66" s="2893">
        <v>605.399</v>
      </c>
      <c r="F66" s="2893">
        <v>682.601</v>
      </c>
      <c r="G66" s="2895">
        <v>1288</v>
      </c>
      <c r="H66" s="2894">
        <v>13</v>
      </c>
      <c r="I66" s="2893">
        <v>120</v>
      </c>
      <c r="J66" s="2893">
        <v>308</v>
      </c>
      <c r="K66" s="2895">
        <v>428</v>
      </c>
      <c r="L66" s="2896">
        <f t="shared" ref="L66" si="28">SUM(D66,H66)</f>
        <v>38</v>
      </c>
      <c r="M66" s="2895">
        <v>1716</v>
      </c>
      <c r="N66" s="2893">
        <f>SUM('Livestock &amp; Fisheries'!AC74)</f>
        <v>282.24099999999999</v>
      </c>
      <c r="O66" s="2966">
        <f>N66/M66</f>
        <v>0.16447610722610723</v>
      </c>
      <c r="P66" s="2893">
        <f>SUM('Livestock &amp; Fisheries'!AD74)</f>
        <v>2.1</v>
      </c>
      <c r="Q66" s="2893">
        <f>SUM('Livestock &amp; Fisheries'!AG74)</f>
        <v>58.064</v>
      </c>
      <c r="R66" s="2969">
        <f>Q66/M66</f>
        <v>3.3836829836829833E-2</v>
      </c>
      <c r="S66" s="2969">
        <f>Q66/N66</f>
        <v>0.20572489468220423</v>
      </c>
    </row>
    <row r="67" spans="1:19">
      <c r="A67" s="2917"/>
      <c r="B67" s="2905"/>
      <c r="C67" s="2899"/>
      <c r="D67" s="2900"/>
      <c r="E67" s="2899"/>
      <c r="F67" s="2899"/>
      <c r="G67" s="2895"/>
      <c r="H67" s="2900"/>
      <c r="I67" s="2899"/>
      <c r="J67" s="2899"/>
      <c r="K67" s="2895"/>
      <c r="L67" s="2896"/>
      <c r="M67" s="2916"/>
      <c r="N67" s="2916"/>
      <c r="O67" s="2916"/>
      <c r="P67" s="2916"/>
      <c r="Q67" s="2916"/>
    </row>
    <row r="68" spans="1:19">
      <c r="A68" s="2917">
        <v>27</v>
      </c>
      <c r="B68" s="2905" t="s">
        <v>9818</v>
      </c>
      <c r="C68" s="2893">
        <v>157226.36739900004</v>
      </c>
      <c r="D68" s="2894">
        <v>438</v>
      </c>
      <c r="E68" s="2893">
        <v>44554.885000000002</v>
      </c>
      <c r="F68" s="2893">
        <v>2625</v>
      </c>
      <c r="G68" s="2895">
        <v>47179.885000000002</v>
      </c>
      <c r="H68" s="2894">
        <v>330</v>
      </c>
      <c r="I68" s="2893">
        <v>14867.418000000001</v>
      </c>
      <c r="J68" s="2893">
        <v>32.5</v>
      </c>
      <c r="K68" s="2895">
        <v>14899.918000000001</v>
      </c>
      <c r="L68" s="2896">
        <f t="shared" ref="L68" si="29">SUM(D68,H68)</f>
        <v>768</v>
      </c>
      <c r="M68" s="2895">
        <v>62079.803</v>
      </c>
      <c r="N68" s="2893">
        <f>SUM('Local Govt.'!AC857)</f>
        <v>26073.460832500001</v>
      </c>
      <c r="O68" s="2966">
        <f>N68/M68</f>
        <v>0.4199990910489842</v>
      </c>
      <c r="P68" s="2893">
        <f>SUM('Local Govt.'!AD857)</f>
        <v>262.58741999999995</v>
      </c>
      <c r="Q68" s="2893">
        <f>SUM('Local Govt.'!AG857)</f>
        <v>2716.4045089999995</v>
      </c>
      <c r="R68" s="2969">
        <f>Q68/M68</f>
        <v>4.3756654785131958E-2</v>
      </c>
      <c r="S68" s="2969">
        <f>Q68/N68</f>
        <v>0.10418273686222967</v>
      </c>
    </row>
    <row r="69" spans="1:19">
      <c r="A69" s="2917"/>
      <c r="B69" s="2905"/>
      <c r="C69" s="2899"/>
      <c r="D69" s="2900"/>
      <c r="E69" s="2899"/>
      <c r="F69" s="2899"/>
      <c r="G69" s="2895"/>
      <c r="H69" s="2900"/>
      <c r="I69" s="2899"/>
      <c r="J69" s="2899"/>
      <c r="K69" s="2895"/>
      <c r="L69" s="2896"/>
      <c r="M69" s="2916"/>
      <c r="N69" s="2916"/>
      <c r="O69" s="2916"/>
      <c r="P69" s="2916"/>
      <c r="Q69" s="2916"/>
    </row>
    <row r="70" spans="1:19">
      <c r="A70" s="2917">
        <v>28</v>
      </c>
      <c r="B70" s="2905" t="s">
        <v>5894</v>
      </c>
      <c r="C70" s="2893">
        <v>16270.368</v>
      </c>
      <c r="D70" s="2894">
        <v>9</v>
      </c>
      <c r="E70" s="2893">
        <v>435</v>
      </c>
      <c r="F70" s="2893">
        <v>1050</v>
      </c>
      <c r="G70" s="2895">
        <v>1485</v>
      </c>
      <c r="H70" s="2894">
        <v>2</v>
      </c>
      <c r="I70" s="2893">
        <v>0</v>
      </c>
      <c r="J70" s="2893">
        <v>85</v>
      </c>
      <c r="K70" s="2895">
        <v>85</v>
      </c>
      <c r="L70" s="2896">
        <f t="shared" ref="L70" si="30">SUM(D70,H70)</f>
        <v>11</v>
      </c>
      <c r="M70" s="2895">
        <v>1570</v>
      </c>
      <c r="N70" s="2893">
        <f>SUM('Matching All.'!AC39)</f>
        <v>82.17</v>
      </c>
      <c r="O70" s="2966">
        <f>N70/M70</f>
        <v>5.2337579617834397E-2</v>
      </c>
      <c r="P70" s="2893">
        <f>SUM('Matching All.'!AD39)</f>
        <v>0.83</v>
      </c>
      <c r="Q70" s="2893">
        <f>SUM('Matching All.'!AG39)</f>
        <v>0</v>
      </c>
      <c r="R70" s="2969">
        <f>Q70/M70</f>
        <v>0</v>
      </c>
      <c r="S70" s="2969">
        <f>Q70/N70</f>
        <v>0</v>
      </c>
    </row>
    <row r="71" spans="1:19" s="2904" customFormat="1">
      <c r="A71" s="2917"/>
      <c r="B71" s="2905"/>
      <c r="C71" s="2899"/>
      <c r="D71" s="2900"/>
      <c r="E71" s="2899"/>
      <c r="F71" s="2899"/>
      <c r="G71" s="2895"/>
      <c r="H71" s="2900"/>
      <c r="I71" s="2899"/>
      <c r="J71" s="2899"/>
      <c r="K71" s="2895"/>
      <c r="L71" s="2896"/>
      <c r="M71" s="2916"/>
      <c r="N71" s="2916"/>
      <c r="O71" s="2916"/>
      <c r="P71" s="2916"/>
      <c r="Q71" s="2916"/>
    </row>
    <row r="72" spans="1:19" s="2904" customFormat="1" ht="31.5">
      <c r="A72" s="2917">
        <v>29</v>
      </c>
      <c r="B72" s="2905" t="s">
        <v>9819</v>
      </c>
      <c r="C72" s="2893">
        <v>10820.796060000001</v>
      </c>
      <c r="D72" s="2894">
        <v>18</v>
      </c>
      <c r="E72" s="2893">
        <v>7719.9999999999991</v>
      </c>
      <c r="F72" s="2893">
        <v>0</v>
      </c>
      <c r="G72" s="2895">
        <v>7719.9999999999991</v>
      </c>
      <c r="H72" s="2894">
        <v>6</v>
      </c>
      <c r="I72" s="2893">
        <v>3100</v>
      </c>
      <c r="J72" s="2893">
        <v>0</v>
      </c>
      <c r="K72" s="2895">
        <v>3100</v>
      </c>
      <c r="L72" s="2896">
        <f t="shared" ref="L72" si="31">SUM(D72,H72)</f>
        <v>24</v>
      </c>
      <c r="M72" s="2895">
        <v>10820</v>
      </c>
      <c r="N72" s="2893">
        <f>SUM('Mega Schemes'!AC45)</f>
        <v>3878.9927124999999</v>
      </c>
      <c r="O72" s="2966">
        <f>N72/M72</f>
        <v>0.35850209912199632</v>
      </c>
      <c r="P72" s="2893">
        <f>SUM('Mega Schemes'!AD45)</f>
        <v>39.181037499999995</v>
      </c>
      <c r="Q72" s="2893">
        <f>SUM('Mega Schemes'!AG45)</f>
        <v>335.42</v>
      </c>
      <c r="R72" s="2969">
        <f>Q72/M72</f>
        <v>3.1E-2</v>
      </c>
      <c r="S72" s="2969">
        <f>Q72/N72</f>
        <v>8.6470902334802993E-2</v>
      </c>
    </row>
    <row r="73" spans="1:19" s="2904" customFormat="1">
      <c r="A73" s="2917"/>
      <c r="B73" s="2905"/>
      <c r="C73" s="2899"/>
      <c r="D73" s="2900"/>
      <c r="E73" s="2899"/>
      <c r="F73" s="2899"/>
      <c r="G73" s="2895"/>
      <c r="H73" s="2900"/>
      <c r="I73" s="2899"/>
      <c r="J73" s="2899"/>
      <c r="K73" s="2895"/>
      <c r="L73" s="2896"/>
      <c r="M73" s="2916"/>
      <c r="N73" s="2916"/>
      <c r="O73" s="2916"/>
      <c r="P73" s="2916"/>
      <c r="Q73" s="2916"/>
    </row>
    <row r="74" spans="1:19" s="2907" customFormat="1">
      <c r="A74" s="2917">
        <v>30</v>
      </c>
      <c r="B74" s="2927" t="s">
        <v>9820</v>
      </c>
      <c r="C74" s="2893">
        <v>230.8</v>
      </c>
      <c r="D74" s="2894">
        <v>1</v>
      </c>
      <c r="E74" s="2893">
        <v>0</v>
      </c>
      <c r="F74" s="2893">
        <v>19.5</v>
      </c>
      <c r="G74" s="2895">
        <v>19.5</v>
      </c>
      <c r="H74" s="2894">
        <v>3</v>
      </c>
      <c r="I74" s="2893">
        <v>19.832999999999998</v>
      </c>
      <c r="J74" s="2893">
        <v>45.667000000000002</v>
      </c>
      <c r="K74" s="2895">
        <v>65.5</v>
      </c>
      <c r="L74" s="2896">
        <f t="shared" ref="L74" si="32">SUM(D74,H74)</f>
        <v>4</v>
      </c>
      <c r="M74" s="2895">
        <v>85</v>
      </c>
      <c r="N74" s="2893">
        <f>SUM('Mines &amp; Mineral'!AC24)</f>
        <v>0</v>
      </c>
      <c r="O74" s="2966">
        <f>N74/M74</f>
        <v>0</v>
      </c>
      <c r="P74" s="2893">
        <f>SUM('Mines &amp; Mineral'!AD24)</f>
        <v>0</v>
      </c>
      <c r="Q74" s="2893">
        <f>SUM('Mines &amp; Mineral'!AG24)</f>
        <v>0</v>
      </c>
      <c r="R74" s="2969">
        <f>Q74/M74</f>
        <v>0</v>
      </c>
      <c r="S74" s="2969" t="e">
        <f>Q74/N74</f>
        <v>#DIV/0!</v>
      </c>
    </row>
    <row r="75" spans="1:19" s="2904" customFormat="1">
      <c r="A75" s="2917"/>
      <c r="B75" s="2905"/>
      <c r="C75" s="2899"/>
      <c r="D75" s="2900"/>
      <c r="E75" s="2899"/>
      <c r="F75" s="2899"/>
      <c r="G75" s="2895"/>
      <c r="H75" s="2900"/>
      <c r="I75" s="2899"/>
      <c r="J75" s="2899"/>
      <c r="K75" s="2895"/>
      <c r="L75" s="2896"/>
      <c r="M75" s="2916"/>
      <c r="N75" s="2916"/>
      <c r="O75" s="2916"/>
      <c r="P75" s="2916"/>
      <c r="Q75" s="2916"/>
    </row>
    <row r="76" spans="1:19" s="2907" customFormat="1">
      <c r="A76" s="2917">
        <v>31</v>
      </c>
      <c r="B76" s="2903" t="s">
        <v>9821</v>
      </c>
      <c r="C76" s="2893">
        <v>3171.2930000000006</v>
      </c>
      <c r="D76" s="2894">
        <v>52</v>
      </c>
      <c r="E76" s="2893">
        <v>799.99999999999989</v>
      </c>
      <c r="F76" s="2893">
        <v>0</v>
      </c>
      <c r="G76" s="2895">
        <v>799.99999999999989</v>
      </c>
      <c r="H76" s="2894">
        <v>64</v>
      </c>
      <c r="I76" s="2893">
        <v>200.5</v>
      </c>
      <c r="J76" s="2893">
        <v>0</v>
      </c>
      <c r="K76" s="2895">
        <v>200.5</v>
      </c>
      <c r="L76" s="2896">
        <f t="shared" ref="L76" si="33">SUM(D76,H76)</f>
        <v>116</v>
      </c>
      <c r="M76" s="2895">
        <v>1000.4999999999999</v>
      </c>
      <c r="N76" s="2893">
        <f>SUM('Minorities Affairs'!AC137)</f>
        <v>311.0402125</v>
      </c>
      <c r="O76" s="2966">
        <f>N76/M76</f>
        <v>0.31088477011494253</v>
      </c>
      <c r="P76" s="2893">
        <f>SUM('Minorities Affairs'!AD137)</f>
        <v>3.1425374999999991</v>
      </c>
      <c r="Q76" s="2893">
        <f>SUM('Minorities Affairs'!AG137)</f>
        <v>0</v>
      </c>
      <c r="R76" s="2969">
        <f>Q76/M76</f>
        <v>0</v>
      </c>
      <c r="S76" s="2969">
        <f>Q76/N76</f>
        <v>0</v>
      </c>
    </row>
    <row r="77" spans="1:19" s="2907" customFormat="1" ht="10.5" customHeight="1">
      <c r="A77" s="2917"/>
      <c r="B77" s="2903"/>
      <c r="C77" s="2893"/>
      <c r="D77" s="2894"/>
      <c r="E77" s="2893"/>
      <c r="F77" s="2893"/>
      <c r="G77" s="2895"/>
      <c r="H77" s="2894"/>
      <c r="I77" s="2893"/>
      <c r="J77" s="2893"/>
      <c r="K77" s="2895"/>
      <c r="L77" s="2896"/>
      <c r="M77" s="2895"/>
      <c r="N77" s="2893"/>
      <c r="O77" s="2893"/>
      <c r="P77" s="2893"/>
      <c r="Q77" s="2895"/>
    </row>
    <row r="78" spans="1:19" s="2907" customFormat="1">
      <c r="A78" s="2917">
        <v>32</v>
      </c>
      <c r="B78" s="2918" t="s">
        <v>9822</v>
      </c>
      <c r="C78" s="2893">
        <v>23896.513000000003</v>
      </c>
      <c r="D78" s="2894">
        <v>18</v>
      </c>
      <c r="E78" s="2893">
        <v>524.30200000000002</v>
      </c>
      <c r="F78" s="2893">
        <v>6088.8959999999997</v>
      </c>
      <c r="G78" s="2895">
        <v>6613.1979999999994</v>
      </c>
      <c r="H78" s="2894">
        <v>10</v>
      </c>
      <c r="I78" s="2893">
        <v>693.601</v>
      </c>
      <c r="J78" s="2893">
        <v>679.20100000000002</v>
      </c>
      <c r="K78" s="2895">
        <v>1372.8020000000001</v>
      </c>
      <c r="L78" s="2896">
        <f t="shared" ref="L78" si="34">SUM(D78,H78)</f>
        <v>28</v>
      </c>
      <c r="M78" s="2895">
        <v>7986</v>
      </c>
      <c r="N78" s="2893">
        <f>SUM('P&amp;D'!AC96)</f>
        <v>208.47426999999999</v>
      </c>
      <c r="O78" s="2966">
        <f>N78/M78</f>
        <v>2.6104967443025293E-2</v>
      </c>
      <c r="P78" s="2893">
        <f>SUM('P&amp;D'!AD96)</f>
        <v>1.3477300000000001</v>
      </c>
      <c r="Q78" s="2893">
        <f>SUM('P&amp;D'!AG96)</f>
        <v>18.187559999999998</v>
      </c>
      <c r="R78" s="2969">
        <f>Q78/M78</f>
        <v>2.2774305033809164E-3</v>
      </c>
      <c r="S78" s="2969">
        <f>Q78/N78</f>
        <v>8.7241269630060334E-2</v>
      </c>
    </row>
    <row r="79" spans="1:19" s="2907" customFormat="1">
      <c r="A79" s="2917"/>
      <c r="B79" s="2918"/>
      <c r="C79" s="2893"/>
      <c r="D79" s="2894"/>
      <c r="E79" s="2893"/>
      <c r="F79" s="2893"/>
      <c r="G79" s="2895"/>
      <c r="H79" s="2894"/>
      <c r="I79" s="2893"/>
      <c r="J79" s="2893"/>
      <c r="K79" s="2895"/>
      <c r="L79" s="2896"/>
      <c r="M79" s="2895"/>
      <c r="N79" s="2893"/>
      <c r="O79" s="2893"/>
      <c r="P79" s="2893"/>
      <c r="Q79" s="2895"/>
    </row>
    <row r="80" spans="1:19" s="2907" customFormat="1">
      <c r="A80" s="2917">
        <v>33</v>
      </c>
      <c r="B80" s="2905" t="s">
        <v>6364</v>
      </c>
      <c r="C80" s="2893">
        <v>1998.1439999999998</v>
      </c>
      <c r="D80" s="2894">
        <v>5</v>
      </c>
      <c r="E80" s="2893">
        <v>36.630000000000003</v>
      </c>
      <c r="F80" s="2893">
        <v>159.82</v>
      </c>
      <c r="G80" s="2895">
        <v>196.45</v>
      </c>
      <c r="H80" s="2894">
        <v>9</v>
      </c>
      <c r="I80" s="2893">
        <v>153.75</v>
      </c>
      <c r="J80" s="2893">
        <v>0</v>
      </c>
      <c r="K80" s="2895">
        <v>153.75</v>
      </c>
      <c r="L80" s="2896">
        <f>SUM(D80,H80)</f>
        <v>14</v>
      </c>
      <c r="M80" s="2895">
        <v>350.2</v>
      </c>
      <c r="N80" s="2893">
        <f>SUM('Population Wel'!AC33)</f>
        <v>50.856999999999999</v>
      </c>
      <c r="O80" s="2966">
        <f>N80/M80</f>
        <v>0.14522272986864648</v>
      </c>
      <c r="P80" s="2893">
        <f>SUM('Population Wel'!AD33)</f>
        <v>0.34</v>
      </c>
      <c r="Q80" s="2893">
        <f>SUM('Population Wel'!AG33)</f>
        <v>0</v>
      </c>
      <c r="R80" s="2969">
        <f>Q80/M80</f>
        <v>0</v>
      </c>
      <c r="S80" s="2969">
        <f>Q80/N80</f>
        <v>0</v>
      </c>
    </row>
    <row r="81" spans="1:219" s="2907" customFormat="1">
      <c r="A81" s="2917"/>
      <c r="B81" s="2905"/>
      <c r="C81" s="2899"/>
      <c r="D81" s="2900"/>
      <c r="E81" s="2899"/>
      <c r="F81" s="2899"/>
      <c r="G81" s="2895"/>
      <c r="H81" s="2900"/>
      <c r="I81" s="2899"/>
      <c r="J81" s="2899"/>
      <c r="K81" s="2895"/>
      <c r="L81" s="2896"/>
      <c r="M81" s="2916"/>
      <c r="N81" s="2916"/>
      <c r="O81" s="2916"/>
      <c r="P81" s="2916"/>
      <c r="Q81" s="2916"/>
    </row>
    <row r="82" spans="1:219">
      <c r="A82" s="2917">
        <v>34</v>
      </c>
      <c r="B82" s="2905" t="s">
        <v>6402</v>
      </c>
      <c r="C82" s="2893">
        <v>1525.8599999999997</v>
      </c>
      <c r="D82" s="2894">
        <v>1</v>
      </c>
      <c r="E82" s="2893">
        <v>345</v>
      </c>
      <c r="F82" s="2893">
        <v>0</v>
      </c>
      <c r="G82" s="2895">
        <v>345</v>
      </c>
      <c r="H82" s="2894">
        <v>0</v>
      </c>
      <c r="I82" s="2893">
        <v>0</v>
      </c>
      <c r="J82" s="2893">
        <v>0</v>
      </c>
      <c r="K82" s="2895">
        <v>0</v>
      </c>
      <c r="L82" s="2896">
        <f t="shared" ref="L82" si="35">SUM(D82,H82)</f>
        <v>1</v>
      </c>
      <c r="M82" s="2895">
        <v>345</v>
      </c>
      <c r="N82" s="2893">
        <f>SUM('Provincial Assembly'!AC15)</f>
        <v>85.388000000000005</v>
      </c>
      <c r="O82" s="2966">
        <f>N82/M82</f>
        <v>0.24750144927536233</v>
      </c>
      <c r="P82" s="2893">
        <f>SUM('Provincial Assembly'!AD15)</f>
        <v>0</v>
      </c>
      <c r="Q82" s="2893">
        <f>SUM('Provincial Assembly'!AG15)</f>
        <v>61.243022000000003</v>
      </c>
      <c r="R82" s="2969">
        <f>Q82/M82</f>
        <v>0.17751600579710147</v>
      </c>
      <c r="S82" s="2969">
        <f>Q82/N82</f>
        <v>0.71723218719257975</v>
      </c>
    </row>
    <row r="83" spans="1:219">
      <c r="A83" s="2917"/>
      <c r="B83" s="2905"/>
      <c r="C83" s="2893"/>
      <c r="D83" s="2894"/>
      <c r="E83" s="2893"/>
      <c r="F83" s="2893"/>
      <c r="G83" s="2895"/>
      <c r="H83" s="2894"/>
      <c r="I83" s="2893"/>
      <c r="J83" s="2893"/>
      <c r="K83" s="2895"/>
      <c r="L83" s="2896"/>
      <c r="M83" s="2916"/>
      <c r="N83" s="2916"/>
      <c r="O83" s="2916"/>
      <c r="P83" s="2916"/>
      <c r="Q83" s="2916"/>
    </row>
    <row r="84" spans="1:219">
      <c r="A84" s="2917">
        <v>35</v>
      </c>
      <c r="B84" s="2905" t="s">
        <v>6407</v>
      </c>
      <c r="C84" s="2893">
        <v>103.021</v>
      </c>
      <c r="D84" s="2894">
        <v>2</v>
      </c>
      <c r="E84" s="2893">
        <v>27.5</v>
      </c>
      <c r="F84" s="2893">
        <v>0</v>
      </c>
      <c r="G84" s="2895">
        <v>27.5</v>
      </c>
      <c r="H84" s="2894">
        <v>2</v>
      </c>
      <c r="I84" s="2893">
        <v>30</v>
      </c>
      <c r="J84" s="2893">
        <v>0</v>
      </c>
      <c r="K84" s="2895">
        <v>30</v>
      </c>
      <c r="L84" s="2896">
        <f t="shared" ref="L84" si="36">SUM(D84,H84)</f>
        <v>4</v>
      </c>
      <c r="M84" s="2895">
        <v>57.5</v>
      </c>
      <c r="N84" s="2893">
        <f>SUM('Provincial Ombudsman'!AC23)</f>
        <v>9.59</v>
      </c>
      <c r="O84" s="2966">
        <f>N84/M84</f>
        <v>0.16678260869565217</v>
      </c>
      <c r="P84" s="2893">
        <f>SUM('Provincial Ombudsman'!AD23)</f>
        <v>9.6000000000000002E-2</v>
      </c>
      <c r="Q84" s="2893">
        <f>SUM('Provincial Ombudsman'!AG23)</f>
        <v>5.8780000000000001</v>
      </c>
      <c r="R84" s="2969">
        <f>Q84/M84</f>
        <v>0.10222608695652174</v>
      </c>
      <c r="S84" s="2969">
        <f>Q84/N84</f>
        <v>0.61293013555787279</v>
      </c>
    </row>
    <row r="85" spans="1:219" s="2890" customFormat="1">
      <c r="A85" s="2917"/>
      <c r="B85" s="2905"/>
      <c r="C85" s="2893"/>
      <c r="D85" s="2894"/>
      <c r="E85" s="2893"/>
      <c r="F85" s="2893"/>
      <c r="G85" s="2902"/>
      <c r="H85" s="2894"/>
      <c r="I85" s="2893"/>
      <c r="J85" s="2893"/>
      <c r="K85" s="2902"/>
      <c r="L85" s="2888"/>
      <c r="M85" s="2901"/>
      <c r="N85" s="2901"/>
      <c r="O85" s="2901"/>
      <c r="P85" s="2901"/>
      <c r="Q85" s="2901"/>
    </row>
    <row r="86" spans="1:219" s="2890" customFormat="1">
      <c r="A86" s="2917">
        <v>36</v>
      </c>
      <c r="B86" s="2909" t="s">
        <v>9823</v>
      </c>
      <c r="C86" s="2910">
        <v>52108.645799999998</v>
      </c>
      <c r="D86" s="2911">
        <v>267</v>
      </c>
      <c r="E86" s="2910">
        <v>16289.848000000002</v>
      </c>
      <c r="F86" s="2910">
        <v>814.976</v>
      </c>
      <c r="G86" s="2910">
        <v>17104.824000000001</v>
      </c>
      <c r="H86" s="2911">
        <v>147</v>
      </c>
      <c r="I86" s="2910">
        <v>4846.1140000000014</v>
      </c>
      <c r="J86" s="2910">
        <v>1525</v>
      </c>
      <c r="K86" s="2910">
        <v>6371.1140000000014</v>
      </c>
      <c r="L86" s="2911">
        <f>SUBTOTAL(9,L87:L88)</f>
        <v>414</v>
      </c>
      <c r="M86" s="2910">
        <v>23475.938000000002</v>
      </c>
      <c r="N86" s="2910">
        <f t="shared" ref="N86:Q86" si="37">SUBTOTAL(9,N87:N88)</f>
        <v>9823.2451575000014</v>
      </c>
      <c r="O86" s="2968">
        <f>N86/M86</f>
        <v>0.4184388780333293</v>
      </c>
      <c r="P86" s="2910">
        <f t="shared" ref="P86" si="38">SUBTOTAL(9,P87:P88)</f>
        <v>98.778092500000014</v>
      </c>
      <c r="Q86" s="2910">
        <f t="shared" si="37"/>
        <v>567.19076699999994</v>
      </c>
      <c r="R86" s="2970">
        <f>Q86/M86</f>
        <v>2.4160515630940918E-2</v>
      </c>
      <c r="S86" s="2970">
        <f>Q86/N86</f>
        <v>5.7739653027691414E-2</v>
      </c>
    </row>
    <row r="87" spans="1:219" s="2890" customFormat="1">
      <c r="A87" s="2917"/>
      <c r="B87" s="2905" t="s">
        <v>9824</v>
      </c>
      <c r="C87" s="2893">
        <v>46411.477800000001</v>
      </c>
      <c r="D87" s="2894">
        <v>229</v>
      </c>
      <c r="E87" s="2893">
        <v>15876.192000000001</v>
      </c>
      <c r="F87" s="2893">
        <v>312.976</v>
      </c>
      <c r="G87" s="2895">
        <v>16189.168000000001</v>
      </c>
      <c r="H87" s="2894">
        <v>139</v>
      </c>
      <c r="I87" s="2893">
        <v>4751.3640000000014</v>
      </c>
      <c r="J87" s="2893">
        <v>0</v>
      </c>
      <c r="K87" s="2895">
        <v>4751.3640000000014</v>
      </c>
      <c r="L87" s="2896">
        <f t="shared" ref="L87:L88" si="39">SUM(D87,H87)</f>
        <v>368</v>
      </c>
      <c r="M87" s="2895">
        <v>20940.532000000003</v>
      </c>
      <c r="N87" s="2893">
        <f>SUM(PHED!AC422)</f>
        <v>9499.2909225000021</v>
      </c>
      <c r="O87" s="2966">
        <f>N87/M87</f>
        <v>0.45363178559646911</v>
      </c>
      <c r="P87" s="2893">
        <f>SUM(PHED!AD422)</f>
        <v>95.505827500000009</v>
      </c>
      <c r="Q87" s="2893">
        <f>SUM(PHED!AG422)</f>
        <v>561.54676699999993</v>
      </c>
      <c r="R87" s="2969">
        <f>Q87/M87</f>
        <v>2.6816260780767168E-2</v>
      </c>
      <c r="S87" s="2969">
        <f>Q87/N87</f>
        <v>5.9114598298060476E-2</v>
      </c>
    </row>
    <row r="88" spans="1:219">
      <c r="A88" s="2917"/>
      <c r="B88" s="2903" t="s">
        <v>9825</v>
      </c>
      <c r="C88" s="2893">
        <v>5697.1680000000006</v>
      </c>
      <c r="D88" s="2894">
        <v>38</v>
      </c>
      <c r="E88" s="2893">
        <v>413.65600000000001</v>
      </c>
      <c r="F88" s="2893">
        <v>502</v>
      </c>
      <c r="G88" s="2895">
        <v>915.65599999999995</v>
      </c>
      <c r="H88" s="2894">
        <v>8</v>
      </c>
      <c r="I88" s="2893">
        <v>94.75</v>
      </c>
      <c r="J88" s="2893">
        <v>1525</v>
      </c>
      <c r="K88" s="2895">
        <v>1619.75</v>
      </c>
      <c r="L88" s="2896">
        <f t="shared" si="39"/>
        <v>46</v>
      </c>
      <c r="M88" s="2895">
        <v>2535.4059999999999</v>
      </c>
      <c r="N88" s="2893">
        <f>SUM(PHED!AC498)</f>
        <v>323.95423499999998</v>
      </c>
      <c r="O88" s="2966">
        <f>N88/M88</f>
        <v>0.12777213393042378</v>
      </c>
      <c r="P88" s="2893">
        <f>SUM(PHED!AD498)</f>
        <v>3.2722649999999995</v>
      </c>
      <c r="Q88" s="2893">
        <f>SUM(PHED!AG498)</f>
        <v>5.6440000000000001</v>
      </c>
      <c r="R88" s="2969">
        <f>Q88/M88</f>
        <v>2.226073457268777E-3</v>
      </c>
      <c r="S88" s="2969">
        <f>Q88/N88</f>
        <v>1.7422213974143601E-2</v>
      </c>
    </row>
    <row r="89" spans="1:219">
      <c r="A89" s="2917"/>
      <c r="B89" s="2903"/>
      <c r="C89" s="2899"/>
      <c r="D89" s="2900"/>
      <c r="E89" s="2899"/>
      <c r="F89" s="2899"/>
      <c r="G89" s="2902"/>
      <c r="H89" s="2900"/>
      <c r="I89" s="2899"/>
      <c r="J89" s="2899"/>
      <c r="K89" s="2902"/>
      <c r="L89" s="2888"/>
      <c r="M89" s="2901"/>
      <c r="N89" s="2901"/>
      <c r="O89" s="2901"/>
      <c r="P89" s="2901"/>
      <c r="Q89" s="2901"/>
    </row>
    <row r="90" spans="1:219" s="2904" customFormat="1">
      <c r="A90" s="2917">
        <v>37</v>
      </c>
      <c r="B90" s="2905" t="s">
        <v>9826</v>
      </c>
      <c r="C90" s="2893">
        <v>1463.808</v>
      </c>
      <c r="D90" s="2894">
        <v>4</v>
      </c>
      <c r="E90" s="2893">
        <v>372.79499999999996</v>
      </c>
      <c r="F90" s="2893">
        <v>627.20500000000004</v>
      </c>
      <c r="G90" s="2895">
        <v>1000</v>
      </c>
      <c r="H90" s="2894">
        <v>0</v>
      </c>
      <c r="I90" s="2893">
        <v>0</v>
      </c>
      <c r="J90" s="2893">
        <v>0</v>
      </c>
      <c r="K90" s="2895">
        <v>0</v>
      </c>
      <c r="L90" s="2896">
        <f t="shared" ref="L90" si="40">SUM(D90,H90)</f>
        <v>4</v>
      </c>
      <c r="M90" s="2895">
        <v>1000</v>
      </c>
      <c r="N90" s="2893">
        <f>SUM(Rehabilitation!AC16)</f>
        <v>64.649000000000001</v>
      </c>
      <c r="O90" s="2966">
        <f>N90/M90</f>
        <v>6.4648999999999998E-2</v>
      </c>
      <c r="P90" s="2893">
        <f>SUM(Rehabilitation!AD16)</f>
        <v>0.60299999999999998</v>
      </c>
      <c r="Q90" s="2893">
        <f>SUM(Rehabilitation!AG16)</f>
        <v>0</v>
      </c>
      <c r="R90" s="2969">
        <f>Q90/M90</f>
        <v>0</v>
      </c>
      <c r="S90" s="2969">
        <f>Q90/N90</f>
        <v>0</v>
      </c>
    </row>
    <row r="91" spans="1:219" s="2904" customFormat="1">
      <c r="A91" s="2917"/>
      <c r="B91" s="2905"/>
      <c r="C91" s="2893"/>
      <c r="D91" s="2894"/>
      <c r="E91" s="2893"/>
      <c r="F91" s="2893"/>
      <c r="G91" s="2902"/>
      <c r="H91" s="2894"/>
      <c r="I91" s="2893"/>
      <c r="J91" s="2893"/>
      <c r="K91" s="2902"/>
      <c r="L91" s="2888"/>
      <c r="M91" s="2901"/>
      <c r="N91" s="2901"/>
      <c r="O91" s="2901"/>
      <c r="P91" s="2901"/>
      <c r="Q91" s="2901"/>
    </row>
    <row r="92" spans="1:219" s="2904" customFormat="1">
      <c r="A92" s="2917">
        <v>38</v>
      </c>
      <c r="B92" s="2905" t="s">
        <v>9827</v>
      </c>
      <c r="C92" s="2893">
        <v>32438.841250000001</v>
      </c>
      <c r="D92" s="2894">
        <v>19</v>
      </c>
      <c r="E92" s="2893">
        <v>1914.924</v>
      </c>
      <c r="F92" s="2893">
        <v>92.129000000000005</v>
      </c>
      <c r="G92" s="2895">
        <v>2007.0529999999999</v>
      </c>
      <c r="H92" s="2894">
        <v>19</v>
      </c>
      <c r="I92" s="2893">
        <v>1413.9469999999999</v>
      </c>
      <c r="J92" s="2893">
        <v>81</v>
      </c>
      <c r="K92" s="2895">
        <v>1494.9469999999999</v>
      </c>
      <c r="L92" s="2896">
        <f t="shared" ref="L92" si="41">SUM(D92,H92)</f>
        <v>38</v>
      </c>
      <c r="M92" s="2895">
        <v>3502</v>
      </c>
      <c r="N92" s="2893">
        <f>SUM('SGA&amp;CD'!AC72)</f>
        <v>470.76943749999998</v>
      </c>
      <c r="O92" s="2966">
        <f>N92/M92</f>
        <v>0.13442873715019987</v>
      </c>
      <c r="P92" s="2893">
        <f>SUM('SGA&amp;CD'!AD72)</f>
        <v>4.7548124999999999</v>
      </c>
      <c r="Q92" s="2893">
        <f>SUM('SGA&amp;CD'!AG72)</f>
        <v>214.592252</v>
      </c>
      <c r="R92" s="2969">
        <f>Q92/M92</f>
        <v>6.1277056539120502E-2</v>
      </c>
      <c r="S92" s="2969">
        <f>Q92/N92</f>
        <v>0.45583301486091055</v>
      </c>
    </row>
    <row r="93" spans="1:219">
      <c r="A93" s="2917"/>
      <c r="B93" s="2905"/>
      <c r="C93" s="2899"/>
      <c r="D93" s="2900"/>
      <c r="E93" s="2899"/>
      <c r="F93" s="2899"/>
      <c r="G93" s="2902"/>
      <c r="H93" s="2900"/>
      <c r="I93" s="2899"/>
      <c r="J93" s="2899"/>
      <c r="K93" s="2902"/>
      <c r="L93" s="2888"/>
      <c r="M93" s="2901"/>
      <c r="N93" s="2901"/>
      <c r="O93" s="2901"/>
      <c r="P93" s="2901"/>
      <c r="Q93" s="2901"/>
      <c r="R93" s="2928"/>
      <c r="S93" s="2928"/>
      <c r="T93" s="2928"/>
      <c r="U93" s="2928"/>
      <c r="V93" s="2928"/>
      <c r="W93" s="2928"/>
      <c r="X93" s="2928"/>
      <c r="Y93" s="2928"/>
      <c r="Z93" s="2928"/>
      <c r="AA93" s="2928"/>
      <c r="AB93" s="2928"/>
      <c r="AC93" s="2928"/>
      <c r="AD93" s="2928"/>
      <c r="AE93" s="2928"/>
      <c r="AF93" s="2928"/>
      <c r="AG93" s="2928"/>
      <c r="AH93" s="2928"/>
      <c r="AI93" s="2928"/>
      <c r="AJ93" s="2928"/>
      <c r="AK93" s="2928"/>
      <c r="AL93" s="2928"/>
      <c r="AM93" s="2928"/>
      <c r="AN93" s="2928"/>
      <c r="AO93" s="2928"/>
      <c r="AP93" s="2928"/>
      <c r="AQ93" s="2928"/>
      <c r="AR93" s="2928"/>
      <c r="AS93" s="2928"/>
      <c r="AT93" s="2928"/>
      <c r="AU93" s="2928"/>
      <c r="AV93" s="2928"/>
      <c r="AW93" s="2928"/>
      <c r="AX93" s="2928"/>
      <c r="AY93" s="2928"/>
      <c r="AZ93" s="2928"/>
      <c r="BA93" s="2928"/>
      <c r="BB93" s="2928"/>
      <c r="BC93" s="2928"/>
      <c r="BD93" s="2928"/>
      <c r="BE93" s="2928"/>
      <c r="BF93" s="2928"/>
      <c r="BG93" s="2928"/>
      <c r="BH93" s="2928"/>
      <c r="BI93" s="2928"/>
      <c r="BJ93" s="2928"/>
      <c r="BK93" s="2928"/>
      <c r="BL93" s="2928"/>
      <c r="BM93" s="2928"/>
      <c r="BN93" s="2928"/>
      <c r="BO93" s="2928"/>
      <c r="BP93" s="2928"/>
      <c r="BQ93" s="2928"/>
      <c r="BR93" s="2928"/>
      <c r="BS93" s="2928"/>
      <c r="BT93" s="2928"/>
      <c r="BU93" s="2928"/>
      <c r="BV93" s="2928"/>
      <c r="BW93" s="2928"/>
      <c r="BX93" s="2928"/>
      <c r="BY93" s="2928"/>
      <c r="BZ93" s="2928"/>
      <c r="CA93" s="2928"/>
      <c r="CB93" s="2928"/>
      <c r="CC93" s="2928"/>
      <c r="CD93" s="2928"/>
      <c r="CE93" s="2928"/>
      <c r="CF93" s="2928"/>
      <c r="CG93" s="2928"/>
      <c r="CH93" s="2928"/>
      <c r="CI93" s="2928"/>
      <c r="CJ93" s="2928"/>
      <c r="CK93" s="2928"/>
      <c r="CL93" s="2928"/>
      <c r="CM93" s="2928"/>
      <c r="CN93" s="2928"/>
      <c r="CO93" s="2928"/>
      <c r="CP93" s="2928"/>
      <c r="CQ93" s="2928"/>
      <c r="CR93" s="2928"/>
      <c r="CS93" s="2928"/>
      <c r="CT93" s="2928"/>
      <c r="CU93" s="2928"/>
      <c r="CV93" s="2928"/>
      <c r="CW93" s="2928"/>
      <c r="CX93" s="2928"/>
      <c r="CY93" s="2928"/>
      <c r="CZ93" s="2928"/>
      <c r="DA93" s="2928"/>
      <c r="DB93" s="2928"/>
      <c r="DC93" s="2928"/>
      <c r="DD93" s="2928"/>
      <c r="DE93" s="2928"/>
      <c r="DF93" s="2928"/>
      <c r="DG93" s="2928"/>
      <c r="DH93" s="2928"/>
      <c r="DI93" s="2928"/>
      <c r="DJ93" s="2928"/>
      <c r="DK93" s="2928"/>
      <c r="DL93" s="2928"/>
      <c r="DM93" s="2928"/>
      <c r="DN93" s="2928"/>
      <c r="DO93" s="2928"/>
      <c r="DP93" s="2928"/>
      <c r="DQ93" s="2928"/>
      <c r="DR93" s="2928"/>
      <c r="DS93" s="2928"/>
      <c r="DT93" s="2928"/>
      <c r="DU93" s="2928"/>
      <c r="DV93" s="2928"/>
      <c r="DW93" s="2928"/>
      <c r="DX93" s="2928"/>
      <c r="DY93" s="2928"/>
      <c r="DZ93" s="2928"/>
      <c r="EA93" s="2928"/>
      <c r="EB93" s="2928"/>
      <c r="EC93" s="2928"/>
      <c r="ED93" s="2928"/>
      <c r="EE93" s="2928"/>
      <c r="EF93" s="2928"/>
      <c r="EG93" s="2928"/>
      <c r="EH93" s="2928"/>
      <c r="EI93" s="2928"/>
      <c r="EJ93" s="2928"/>
      <c r="EK93" s="2928"/>
      <c r="EL93" s="2928"/>
      <c r="EM93" s="2928"/>
      <c r="EN93" s="2928"/>
      <c r="EO93" s="2928"/>
      <c r="EP93" s="2928"/>
      <c r="EQ93" s="2928"/>
      <c r="ER93" s="2928"/>
      <c r="ES93" s="2928"/>
      <c r="ET93" s="2928"/>
      <c r="EU93" s="2928"/>
      <c r="EV93" s="2928"/>
      <c r="EW93" s="2928"/>
      <c r="EX93" s="2928"/>
      <c r="EY93" s="2928"/>
      <c r="EZ93" s="2928"/>
      <c r="FA93" s="2928"/>
      <c r="FB93" s="2928"/>
      <c r="FC93" s="2928"/>
      <c r="FD93" s="2928"/>
      <c r="FE93" s="2928"/>
      <c r="FF93" s="2928"/>
      <c r="FG93" s="2928"/>
      <c r="FH93" s="2928"/>
      <c r="FI93" s="2928"/>
      <c r="FJ93" s="2928"/>
      <c r="FK93" s="2928"/>
      <c r="FL93" s="2928"/>
      <c r="FM93" s="2928"/>
      <c r="FN93" s="2928"/>
      <c r="FO93" s="2928"/>
      <c r="FP93" s="2928"/>
      <c r="FQ93" s="2928"/>
      <c r="FR93" s="2928"/>
      <c r="FS93" s="2928"/>
      <c r="FT93" s="2928"/>
      <c r="FU93" s="2928"/>
      <c r="FV93" s="2928"/>
      <c r="FW93" s="2928"/>
      <c r="FX93" s="2928"/>
      <c r="FY93" s="2928"/>
      <c r="FZ93" s="2928"/>
      <c r="GA93" s="2928"/>
      <c r="GB93" s="2928"/>
      <c r="GC93" s="2928"/>
      <c r="GD93" s="2928"/>
      <c r="GE93" s="2928"/>
      <c r="GF93" s="2928"/>
      <c r="GG93" s="2928"/>
      <c r="GH93" s="2928"/>
      <c r="GI93" s="2928"/>
      <c r="GJ93" s="2928"/>
      <c r="GK93" s="2928"/>
      <c r="GL93" s="2928"/>
      <c r="GM93" s="2928"/>
      <c r="GN93" s="2928"/>
      <c r="GO93" s="2928"/>
      <c r="GP93" s="2928"/>
      <c r="GQ93" s="2928"/>
      <c r="GR93" s="2928"/>
      <c r="GS93" s="2928"/>
      <c r="GT93" s="2928"/>
      <c r="GU93" s="2928"/>
      <c r="GV93" s="2928"/>
      <c r="GW93" s="2928"/>
      <c r="GX93" s="2928"/>
      <c r="GY93" s="2928"/>
      <c r="GZ93" s="2928"/>
      <c r="HA93" s="2928"/>
      <c r="HB93" s="2928"/>
      <c r="HC93" s="2928"/>
      <c r="HD93" s="2928"/>
      <c r="HE93" s="2928"/>
      <c r="HF93" s="2928"/>
      <c r="HG93" s="2928"/>
      <c r="HH93" s="2928"/>
      <c r="HI93" s="2928"/>
      <c r="HJ93" s="2928"/>
      <c r="HK93" s="2928"/>
    </row>
    <row r="94" spans="1:219" s="2907" customFormat="1">
      <c r="A94" s="2917">
        <v>39</v>
      </c>
      <c r="B94" s="2905" t="s">
        <v>7445</v>
      </c>
      <c r="C94" s="2893">
        <v>2460.17</v>
      </c>
      <c r="D94" s="2894">
        <v>2</v>
      </c>
      <c r="E94" s="2893">
        <v>5</v>
      </c>
      <c r="F94" s="2893">
        <v>5</v>
      </c>
      <c r="G94" s="2895">
        <v>10</v>
      </c>
      <c r="H94" s="2894">
        <v>0</v>
      </c>
      <c r="I94" s="2893">
        <v>0</v>
      </c>
      <c r="J94" s="2893">
        <v>0</v>
      </c>
      <c r="K94" s="2895">
        <v>0</v>
      </c>
      <c r="L94" s="2896">
        <f t="shared" ref="L94" si="42">SUM(D94,H94)</f>
        <v>2</v>
      </c>
      <c r="M94" s="2895">
        <v>10</v>
      </c>
      <c r="N94" s="2893">
        <f>SUM('Sindh Revenue Board'!AC15)</f>
        <v>0</v>
      </c>
      <c r="O94" s="2966">
        <f>N94/M94</f>
        <v>0</v>
      </c>
      <c r="P94" s="2893">
        <f>SUM('Sindh Revenue Board'!AD15)</f>
        <v>0</v>
      </c>
      <c r="Q94" s="2893">
        <f>SUM('Sindh Revenue Board'!AG15)</f>
        <v>0</v>
      </c>
      <c r="R94" s="2969">
        <f>Q94/M94</f>
        <v>0</v>
      </c>
      <c r="S94" s="2969" t="e">
        <f>Q94/N94</f>
        <v>#DIV/0!</v>
      </c>
    </row>
    <row r="95" spans="1:219" s="2907" customFormat="1">
      <c r="A95" s="2917"/>
      <c r="B95" s="2905"/>
      <c r="C95" s="2899"/>
      <c r="D95" s="2900"/>
      <c r="E95" s="2899"/>
      <c r="F95" s="2899"/>
      <c r="G95" s="2902"/>
      <c r="H95" s="2900"/>
      <c r="I95" s="2899"/>
      <c r="J95" s="2899"/>
      <c r="K95" s="2902"/>
      <c r="L95" s="2888"/>
      <c r="M95" s="2901"/>
      <c r="N95" s="2901"/>
      <c r="O95" s="2901"/>
      <c r="P95" s="2901"/>
      <c r="Q95" s="2901"/>
    </row>
    <row r="96" spans="1:219" s="2907" customFormat="1">
      <c r="A96" s="2917">
        <v>40</v>
      </c>
      <c r="B96" s="2903" t="s">
        <v>7455</v>
      </c>
      <c r="C96" s="2893">
        <v>21822.451000000001</v>
      </c>
      <c r="D96" s="2894">
        <v>1</v>
      </c>
      <c r="E96" s="2893">
        <v>0</v>
      </c>
      <c r="F96" s="2893">
        <v>994.04899999999998</v>
      </c>
      <c r="G96" s="2895">
        <v>994.04899999999998</v>
      </c>
      <c r="H96" s="2894">
        <v>1</v>
      </c>
      <c r="I96" s="2893">
        <v>0</v>
      </c>
      <c r="J96" s="2893">
        <v>155.95099999999999</v>
      </c>
      <c r="K96" s="2895">
        <v>155.95099999999999</v>
      </c>
      <c r="L96" s="2896">
        <f t="shared" ref="L96" si="43">SUM(D96,H96)</f>
        <v>2</v>
      </c>
      <c r="M96" s="2895">
        <v>1150</v>
      </c>
      <c r="N96" s="2893">
        <f>SUM('Social Protection'!AC23)</f>
        <v>0</v>
      </c>
      <c r="O96" s="2966">
        <f>N96/M96</f>
        <v>0</v>
      </c>
      <c r="P96" s="2893">
        <f>SUM('Social Protection'!AD23)</f>
        <v>0</v>
      </c>
      <c r="Q96" s="2893">
        <f>SUM('Social Protection'!AG23)</f>
        <v>0</v>
      </c>
      <c r="R96" s="2969">
        <f>Q96/M96</f>
        <v>0</v>
      </c>
      <c r="S96" s="2969" t="e">
        <f>Q96/N96</f>
        <v>#DIV/0!</v>
      </c>
    </row>
    <row r="97" spans="1:19" s="2907" customFormat="1">
      <c r="A97" s="2917"/>
      <c r="B97" s="2903"/>
      <c r="C97" s="2899"/>
      <c r="D97" s="2900"/>
      <c r="E97" s="2899"/>
      <c r="F97" s="2899"/>
      <c r="G97" s="2902"/>
      <c r="H97" s="2900"/>
      <c r="I97" s="2899"/>
      <c r="J97" s="2899"/>
      <c r="K97" s="2902"/>
      <c r="L97" s="2888"/>
      <c r="M97" s="2901"/>
      <c r="N97" s="2901"/>
      <c r="O97" s="2901"/>
      <c r="P97" s="2901"/>
      <c r="Q97" s="2901"/>
    </row>
    <row r="98" spans="1:19" s="2907" customFormat="1">
      <c r="A98" s="2917">
        <v>41</v>
      </c>
      <c r="B98" s="2903" t="s">
        <v>7467</v>
      </c>
      <c r="C98" s="2893">
        <v>2903.3380000000002</v>
      </c>
      <c r="D98" s="2894">
        <v>14</v>
      </c>
      <c r="E98" s="2893">
        <v>197.821</v>
      </c>
      <c r="F98" s="2893">
        <v>77.804000000000002</v>
      </c>
      <c r="G98" s="2895">
        <v>275.625</v>
      </c>
      <c r="H98" s="2894">
        <v>25</v>
      </c>
      <c r="I98" s="2893">
        <v>524.77499999999998</v>
      </c>
      <c r="J98" s="2893">
        <v>0</v>
      </c>
      <c r="K98" s="2895">
        <v>524.77499999999998</v>
      </c>
      <c r="L98" s="2896">
        <f t="shared" ref="L98" si="44">SUM(D98,H98)</f>
        <v>39</v>
      </c>
      <c r="M98" s="2895">
        <v>800.4</v>
      </c>
      <c r="N98" s="2893">
        <f>SUM('Social Welfare'!AC59)</f>
        <v>61.74629250000001</v>
      </c>
      <c r="O98" s="2966">
        <f>N98/M98</f>
        <v>7.7144293478260878E-2</v>
      </c>
      <c r="P98" s="2893">
        <f>SUM('Social Welfare'!AD59)</f>
        <v>0.62353250000000005</v>
      </c>
      <c r="Q98" s="2893">
        <f>SUM('Social Welfare'!AG59)</f>
        <v>23.559350999999999</v>
      </c>
      <c r="R98" s="2969">
        <f>Q98/M98</f>
        <v>2.9434471514242878E-2</v>
      </c>
      <c r="S98" s="2969">
        <f>Q98/N98</f>
        <v>0.38155085991600218</v>
      </c>
    </row>
    <row r="99" spans="1:19" s="2907" customFormat="1">
      <c r="A99" s="2917"/>
      <c r="B99" s="2903"/>
      <c r="C99" s="2893"/>
      <c r="D99" s="2894"/>
      <c r="E99" s="2893"/>
      <c r="F99" s="2893"/>
      <c r="G99" s="2895"/>
      <c r="H99" s="2894"/>
      <c r="I99" s="2893"/>
      <c r="J99" s="2893"/>
      <c r="K99" s="2895"/>
      <c r="L99" s="2896"/>
      <c r="M99" s="2916"/>
      <c r="N99" s="2916"/>
      <c r="O99" s="2916"/>
      <c r="P99" s="2916"/>
      <c r="Q99" s="2916"/>
    </row>
    <row r="100" spans="1:19" s="2907" customFormat="1">
      <c r="A100" s="2917">
        <v>42</v>
      </c>
      <c r="B100" s="2905" t="s">
        <v>9828</v>
      </c>
      <c r="C100" s="2893">
        <v>6497.9400000000005</v>
      </c>
      <c r="D100" s="2894">
        <v>66</v>
      </c>
      <c r="E100" s="2893">
        <v>2141.2150000000001</v>
      </c>
      <c r="F100" s="2893">
        <v>63.185000000000002</v>
      </c>
      <c r="G100" s="2895">
        <v>2204.4</v>
      </c>
      <c r="H100" s="2894">
        <v>52</v>
      </c>
      <c r="I100" s="2893">
        <v>557</v>
      </c>
      <c r="J100" s="2893">
        <v>40</v>
      </c>
      <c r="K100" s="2895">
        <v>597</v>
      </c>
      <c r="L100" s="2896">
        <f t="shared" ref="L100" si="45">SUM(D100,H100)</f>
        <v>118</v>
      </c>
      <c r="M100" s="2895">
        <v>2801.4</v>
      </c>
      <c r="N100" s="2893">
        <f>SUM('Sports &amp; Youth Affairs'!AC152)</f>
        <v>1239.9923225</v>
      </c>
      <c r="O100" s="2966">
        <f>N100/M100</f>
        <v>0.44263308435068177</v>
      </c>
      <c r="P100" s="2893">
        <f>SUM('Sports &amp; Youth Affairs'!AD152)</f>
        <v>12.331427499999998</v>
      </c>
      <c r="Q100" s="2893">
        <f>SUM('Sports &amp; Youth Affairs'!AG152)</f>
        <v>161.14236699999998</v>
      </c>
      <c r="R100" s="2969">
        <f>Q100/M100</f>
        <v>5.7522084314985358E-2</v>
      </c>
      <c r="S100" s="2969">
        <f>Q100/N100</f>
        <v>0.12995432639059745</v>
      </c>
    </row>
    <row r="101" spans="1:19" s="2907" customFormat="1" ht="10.5" customHeight="1">
      <c r="A101" s="2917"/>
      <c r="B101" s="2905"/>
      <c r="C101" s="2899"/>
      <c r="D101" s="2900"/>
      <c r="E101" s="2899"/>
      <c r="F101" s="2899"/>
      <c r="G101" s="2902"/>
      <c r="H101" s="2900"/>
      <c r="I101" s="2899"/>
      <c r="J101" s="2899"/>
      <c r="K101" s="2902"/>
      <c r="L101" s="2888"/>
      <c r="M101" s="2901"/>
      <c r="N101" s="2901"/>
      <c r="O101" s="2901"/>
      <c r="P101" s="2901"/>
      <c r="Q101" s="2901"/>
    </row>
    <row r="102" spans="1:19" s="2907" customFormat="1">
      <c r="A102" s="2917">
        <v>43</v>
      </c>
      <c r="B102" s="2903" t="s">
        <v>9829</v>
      </c>
      <c r="C102" s="2893">
        <v>3335.4470000000001</v>
      </c>
      <c r="D102" s="2894">
        <v>4</v>
      </c>
      <c r="E102" s="2893">
        <v>118</v>
      </c>
      <c r="F102" s="2893">
        <v>11</v>
      </c>
      <c r="G102" s="2895">
        <v>129</v>
      </c>
      <c r="H102" s="2894">
        <v>6</v>
      </c>
      <c r="I102" s="2893">
        <v>66.5</v>
      </c>
      <c r="J102" s="2893">
        <v>229</v>
      </c>
      <c r="K102" s="2895">
        <v>295.5</v>
      </c>
      <c r="L102" s="2896">
        <f t="shared" ref="L102" si="46">SUM(D102,H102)</f>
        <v>10</v>
      </c>
      <c r="M102" s="2895">
        <v>424.5</v>
      </c>
      <c r="N102" s="2893">
        <f>SUM('Thar Coal'!AC29)</f>
        <v>115.64</v>
      </c>
      <c r="O102" s="2966">
        <f>N102/M102</f>
        <v>0.272414605418139</v>
      </c>
      <c r="P102" s="2893">
        <f>SUM('Thar Coal'!AD29)</f>
        <v>1.1679999999999999</v>
      </c>
      <c r="Q102" s="2893">
        <f>SUM('Thar Coal'!AG29)</f>
        <v>66.971787000000006</v>
      </c>
      <c r="R102" s="2969">
        <f>Q102/M102</f>
        <v>0.15776628268551238</v>
      </c>
      <c r="S102" s="2969">
        <f>Q102/N102</f>
        <v>0.57914032341750266</v>
      </c>
    </row>
    <row r="103" spans="1:19" s="2907" customFormat="1" ht="12" customHeight="1">
      <c r="A103" s="2917"/>
      <c r="B103" s="2905"/>
      <c r="C103" s="2899"/>
      <c r="D103" s="2900"/>
      <c r="E103" s="2899"/>
      <c r="F103" s="2899"/>
      <c r="G103" s="2902"/>
      <c r="H103" s="2900"/>
      <c r="I103" s="2899"/>
      <c r="J103" s="2899"/>
      <c r="K103" s="2902"/>
      <c r="L103" s="2888"/>
      <c r="M103" s="2901"/>
      <c r="N103" s="2901"/>
      <c r="O103" s="2901"/>
      <c r="P103" s="2901"/>
      <c r="Q103" s="2901"/>
    </row>
    <row r="104" spans="1:19" s="2904" customFormat="1">
      <c r="A104" s="2917">
        <v>44</v>
      </c>
      <c r="B104" s="2929" t="s">
        <v>9830</v>
      </c>
      <c r="C104" s="2893">
        <v>17545.309000000001</v>
      </c>
      <c r="D104" s="2894">
        <v>8</v>
      </c>
      <c r="E104" s="2893">
        <v>5004.4230000000007</v>
      </c>
      <c r="F104" s="2893">
        <v>1239.577</v>
      </c>
      <c r="G104" s="2895">
        <v>6244.0000000000009</v>
      </c>
      <c r="H104" s="2894">
        <v>12</v>
      </c>
      <c r="I104" s="2893">
        <v>735</v>
      </c>
      <c r="J104" s="2893">
        <v>1225</v>
      </c>
      <c r="K104" s="2895">
        <v>1960</v>
      </c>
      <c r="L104" s="2896">
        <f t="shared" ref="L104" si="47">SUM(D104,H104)</f>
        <v>20</v>
      </c>
      <c r="M104" s="2895">
        <v>8204</v>
      </c>
      <c r="N104" s="2893">
        <f>SUM(Transport!AC40)</f>
        <v>1797.3409999999999</v>
      </c>
      <c r="O104" s="2966">
        <f>N104/M104</f>
        <v>0.21908105802047781</v>
      </c>
      <c r="P104" s="2893">
        <f>SUM(Transport!AD40)</f>
        <v>12.257</v>
      </c>
      <c r="Q104" s="2893">
        <f>SUM(Transport!AG40)</f>
        <v>0</v>
      </c>
      <c r="R104" s="2969">
        <f>Q104/M104</f>
        <v>0</v>
      </c>
      <c r="S104" s="2969">
        <f>Q104/N104</f>
        <v>0</v>
      </c>
    </row>
    <row r="105" spans="1:19" s="2904" customFormat="1" ht="12" customHeight="1">
      <c r="A105" s="2917"/>
      <c r="B105" s="2903"/>
      <c r="C105" s="2899"/>
      <c r="D105" s="2900"/>
      <c r="E105" s="2899"/>
      <c r="F105" s="2899"/>
      <c r="G105" s="2902"/>
      <c r="H105" s="2900"/>
      <c r="I105" s="2899"/>
      <c r="J105" s="2899"/>
      <c r="K105" s="2902"/>
      <c r="L105" s="2888"/>
      <c r="M105" s="2901"/>
      <c r="N105" s="2901"/>
      <c r="O105" s="2901"/>
      <c r="P105" s="2901"/>
      <c r="Q105" s="2901"/>
    </row>
    <row r="106" spans="1:19" s="2907" customFormat="1">
      <c r="A106" s="2917">
        <v>45</v>
      </c>
      <c r="B106" s="2905" t="s">
        <v>7910</v>
      </c>
      <c r="C106" s="2893">
        <v>575.35400000000004</v>
      </c>
      <c r="D106" s="2894">
        <v>10</v>
      </c>
      <c r="E106" s="2893">
        <v>60.030999999999999</v>
      </c>
      <c r="F106" s="2893">
        <v>239.96899999999999</v>
      </c>
      <c r="G106" s="2895">
        <v>300</v>
      </c>
      <c r="H106" s="2894">
        <v>0</v>
      </c>
      <c r="I106" s="2893">
        <v>0</v>
      </c>
      <c r="J106" s="2893">
        <v>0</v>
      </c>
      <c r="K106" s="2895">
        <v>0</v>
      </c>
      <c r="L106" s="2896">
        <f t="shared" ref="L106" si="48">SUM(D106,H106)</f>
        <v>10</v>
      </c>
      <c r="M106" s="2895">
        <v>300</v>
      </c>
      <c r="N106" s="2893">
        <f>SUM('Women Dev'!AC23)</f>
        <v>14.85</v>
      </c>
      <c r="O106" s="2966">
        <f>N106/M106</f>
        <v>4.9499999999999995E-2</v>
      </c>
      <c r="P106" s="2893">
        <f>SUM('Women Dev'!AD23)</f>
        <v>0.15009999999999998</v>
      </c>
      <c r="Q106" s="2893">
        <f>SUM('Women Dev'!AG23)</f>
        <v>0</v>
      </c>
      <c r="R106" s="2969">
        <f>Q106/M106</f>
        <v>0</v>
      </c>
      <c r="S106" s="2969">
        <f>Q106/N106</f>
        <v>0</v>
      </c>
    </row>
    <row r="107" spans="1:19" s="2907" customFormat="1" ht="11.25" customHeight="1">
      <c r="A107" s="2917"/>
      <c r="B107" s="2905"/>
      <c r="C107" s="2899"/>
      <c r="D107" s="2900"/>
      <c r="E107" s="2899"/>
      <c r="F107" s="2899"/>
      <c r="G107" s="2902"/>
      <c r="H107" s="2900"/>
      <c r="I107" s="2899"/>
      <c r="J107" s="2899"/>
      <c r="K107" s="2902"/>
      <c r="L107" s="2888"/>
      <c r="M107" s="2901"/>
      <c r="N107" s="2901"/>
      <c r="O107" s="2901"/>
      <c r="P107" s="2901"/>
      <c r="Q107" s="2901"/>
    </row>
    <row r="108" spans="1:19" s="2907" customFormat="1">
      <c r="A108" s="2917">
        <v>46</v>
      </c>
      <c r="B108" s="2905" t="s">
        <v>9831</v>
      </c>
      <c r="C108" s="2893">
        <v>135219.31215000001</v>
      </c>
      <c r="D108" s="2894">
        <v>541</v>
      </c>
      <c r="E108" s="2893">
        <v>70781.023000000016</v>
      </c>
      <c r="F108" s="2893">
        <v>0</v>
      </c>
      <c r="G108" s="2895">
        <v>70781.023000000016</v>
      </c>
      <c r="H108" s="2894">
        <v>301</v>
      </c>
      <c r="I108" s="2893">
        <v>11695.007750000001</v>
      </c>
      <c r="J108" s="2893">
        <v>0</v>
      </c>
      <c r="K108" s="2895">
        <v>11695.007750000001</v>
      </c>
      <c r="L108" s="2896">
        <f t="shared" ref="L108" si="49">SUM(D108,H108)</f>
        <v>842</v>
      </c>
      <c r="M108" s="2895">
        <v>82476.03075000002</v>
      </c>
      <c r="N108" s="2893">
        <f>SUM('W&amp;S'!AC922)</f>
        <v>42959.749680000001</v>
      </c>
      <c r="O108" s="2966">
        <f>N108/M108</f>
        <v>0.52087557184000388</v>
      </c>
      <c r="P108" s="2893">
        <f>SUM('W&amp;S'!AD922)</f>
        <v>433.9386300000001</v>
      </c>
      <c r="Q108" s="2893">
        <f>SUM('W&amp;S'!AG922)</f>
        <v>4939.8884930000022</v>
      </c>
      <c r="R108" s="2969">
        <f>Q108/M108</f>
        <v>5.9894837907194035E-2</v>
      </c>
      <c r="S108" s="2969">
        <f>Q108/N108</f>
        <v>0.11498876343080223</v>
      </c>
    </row>
    <row r="109" spans="1:19" s="2907" customFormat="1" ht="9.75" customHeight="1">
      <c r="A109" s="2930"/>
      <c r="B109" s="2905"/>
      <c r="C109" s="2931"/>
      <c r="D109" s="2932"/>
      <c r="E109" s="2933"/>
      <c r="F109" s="2933"/>
      <c r="G109" s="2933"/>
      <c r="H109" s="2896"/>
      <c r="I109" s="2895"/>
      <c r="J109" s="2895"/>
      <c r="K109" s="2895"/>
      <c r="L109" s="2896"/>
      <c r="M109" s="2933"/>
      <c r="N109" s="2933"/>
      <c r="O109" s="2933"/>
      <c r="P109" s="2933"/>
      <c r="Q109" s="2933"/>
    </row>
    <row r="110" spans="1:19" s="2907" customFormat="1" ht="24.75" customHeight="1" thickBot="1">
      <c r="A110" s="2930"/>
      <c r="B110" s="2934" t="s">
        <v>9832</v>
      </c>
      <c r="C110" s="2965">
        <v>893053.5884730001</v>
      </c>
      <c r="D110" s="2936">
        <v>2506</v>
      </c>
      <c r="E110" s="2965">
        <v>213489.429</v>
      </c>
      <c r="F110" s="2965">
        <v>39656.767999999996</v>
      </c>
      <c r="G110" s="2965">
        <v>253146.19699999999</v>
      </c>
      <c r="H110" s="2936">
        <v>1652</v>
      </c>
      <c r="I110" s="2965">
        <v>64790.48275000001</v>
      </c>
      <c r="J110" s="2972">
        <v>14228.505999999999</v>
      </c>
      <c r="K110" s="2965">
        <v>79018.988750000019</v>
      </c>
      <c r="L110" s="2936">
        <f>SUBTOTAL(9,L11:L108)</f>
        <v>4158</v>
      </c>
      <c r="M110" s="2965">
        <v>332165.18575</v>
      </c>
      <c r="N110" s="2965">
        <f>SUM(N90:N108,N28:N86,N11:N21)</f>
        <v>117913.77677750002</v>
      </c>
      <c r="O110" s="2967">
        <f>N110/M110</f>
        <v>0.35498535619035754</v>
      </c>
      <c r="P110" s="2965">
        <f>SUM(P90:P108,P28:P86,P11:P21)</f>
        <v>1155.9069955000002</v>
      </c>
      <c r="Q110" s="2965">
        <f>SUM(Q90:Q108,Q28:Q86,Q11:Q21)</f>
        <v>14493.268718000008</v>
      </c>
      <c r="R110" s="2967">
        <f>Q110/M110</f>
        <v>4.3632714504006409E-2</v>
      </c>
      <c r="S110" s="2967">
        <f>Q110/N110</f>
        <v>0.12291412516917678</v>
      </c>
    </row>
    <row r="111" spans="1:19" s="2946" customFormat="1" ht="21.75" customHeight="1" thickTop="1">
      <c r="A111" s="2930" t="s">
        <v>9833</v>
      </c>
      <c r="B111" s="2939" t="s">
        <v>9834</v>
      </c>
      <c r="C111" s="2940"/>
      <c r="D111" s="2941"/>
      <c r="E111" s="2940"/>
      <c r="F111" s="2940"/>
      <c r="G111" s="2971">
        <v>20000</v>
      </c>
      <c r="H111" s="2943"/>
      <c r="I111" s="2940"/>
      <c r="J111" s="2940"/>
      <c r="K111" s="2942">
        <v>10000</v>
      </c>
      <c r="L111" s="2944"/>
      <c r="M111" s="2971">
        <v>30000</v>
      </c>
      <c r="N111" s="2945"/>
      <c r="O111" s="2945"/>
      <c r="P111" s="2945"/>
      <c r="Q111" s="2942"/>
    </row>
    <row r="112" spans="1:19" ht="20.25" customHeight="1" thickBot="1">
      <c r="A112" s="2947"/>
      <c r="B112" s="2948" t="s">
        <v>9835</v>
      </c>
      <c r="C112" s="2949"/>
      <c r="D112" s="2950"/>
      <c r="E112" s="2949"/>
      <c r="F112" s="2949"/>
      <c r="G112" s="2965">
        <v>273146.19699999999</v>
      </c>
      <c r="H112" s="2951"/>
      <c r="I112" s="2951"/>
      <c r="J112" s="2951"/>
      <c r="K112" s="2965">
        <v>89018.988750000019</v>
      </c>
      <c r="L112" s="2951"/>
      <c r="M112" s="2965">
        <f>SUM(M110:M111)</f>
        <v>362165.18575</v>
      </c>
      <c r="N112" s="2965">
        <f>SUM(N110:N111)</f>
        <v>117913.77677750002</v>
      </c>
      <c r="O112" s="2967">
        <f>N112/M112</f>
        <v>0.32558009830048945</v>
      </c>
      <c r="P112" s="2965">
        <f>SUM(P110:P111)</f>
        <v>1155.9069955000002</v>
      </c>
      <c r="Q112" s="2965">
        <f>SUM(Q110:Q111)</f>
        <v>14493.268718000008</v>
      </c>
      <c r="R112" s="2967">
        <f>Q112/M112</f>
        <v>4.0018392955099243E-2</v>
      </c>
      <c r="S112" s="2967">
        <f>Q112/N112</f>
        <v>0.12291412516917678</v>
      </c>
    </row>
    <row r="113" spans="1:17" ht="16.5" thickTop="1">
      <c r="A113" s="2947"/>
      <c r="B113" s="2952"/>
      <c r="C113" s="2953"/>
      <c r="D113" s="2954"/>
      <c r="E113" s="2953"/>
      <c r="F113" s="2953"/>
      <c r="G113" s="2953"/>
      <c r="H113" s="2955"/>
      <c r="I113" s="2953"/>
      <c r="J113" s="2953"/>
      <c r="K113" s="2953"/>
      <c r="L113" s="2956"/>
      <c r="M113" s="2958"/>
      <c r="N113" s="2957"/>
      <c r="O113" s="2957"/>
      <c r="P113" s="2957"/>
      <c r="Q113" s="2958"/>
    </row>
    <row r="114" spans="1:17">
      <c r="A114" s="2947"/>
      <c r="B114" s="2952"/>
      <c r="C114" s="2953"/>
      <c r="D114" s="2954"/>
      <c r="E114" s="2953"/>
      <c r="F114" s="2953"/>
      <c r="G114" s="2953"/>
      <c r="H114" s="2955"/>
      <c r="I114" s="2953"/>
      <c r="J114" s="2953"/>
      <c r="K114" s="2953"/>
      <c r="L114" s="2956"/>
      <c r="M114" s="2958"/>
      <c r="N114" s="2957"/>
      <c r="O114" s="2957"/>
      <c r="P114" s="2957"/>
      <c r="Q114" s="2958"/>
    </row>
    <row r="115" spans="1:17">
      <c r="A115" s="2947"/>
      <c r="B115" s="2952"/>
      <c r="C115" s="2953"/>
      <c r="D115" s="2954"/>
      <c r="E115" s="2953"/>
      <c r="F115" s="2953"/>
      <c r="G115" s="2953"/>
      <c r="H115" s="2955"/>
      <c r="I115" s="2953"/>
      <c r="J115" s="2953"/>
      <c r="K115" s="2953"/>
      <c r="L115" s="2956"/>
      <c r="M115" s="2958"/>
      <c r="N115" s="2957"/>
      <c r="O115" s="2957"/>
      <c r="P115" s="2957"/>
      <c r="Q115" s="2958"/>
    </row>
    <row r="116" spans="1:17">
      <c r="A116" s="2947"/>
      <c r="B116" s="2952"/>
      <c r="C116" s="2953"/>
      <c r="D116" s="2954"/>
      <c r="E116" s="2953"/>
      <c r="F116" s="2953"/>
      <c r="G116" s="2953"/>
      <c r="H116" s="2955"/>
      <c r="I116" s="2953"/>
      <c r="J116" s="2953"/>
      <c r="K116" s="2953"/>
      <c r="L116" s="2956"/>
      <c r="M116" s="2958"/>
      <c r="N116" s="2957"/>
      <c r="O116" s="2957"/>
      <c r="P116" s="2957"/>
      <c r="Q116" s="2958"/>
    </row>
    <row r="117" spans="1:17">
      <c r="A117" s="2947"/>
      <c r="M117" s="2959"/>
      <c r="N117" s="2897"/>
      <c r="O117" s="2897"/>
      <c r="P117" s="2897"/>
      <c r="Q117" s="2959"/>
    </row>
    <row r="118" spans="1:17">
      <c r="A118" s="2947"/>
      <c r="M118" s="2959"/>
      <c r="N118" s="2897"/>
      <c r="O118" s="2897"/>
      <c r="P118" s="2897"/>
      <c r="Q118" s="2959"/>
    </row>
    <row r="119" spans="1:17">
      <c r="A119" s="2960"/>
      <c r="M119" s="2959"/>
      <c r="N119" s="2897"/>
      <c r="O119" s="2897"/>
      <c r="P119" s="2897"/>
      <c r="Q119" s="2959"/>
    </row>
    <row r="120" spans="1:17">
      <c r="A120" s="2960"/>
      <c r="M120" s="2959"/>
      <c r="N120" s="2897"/>
      <c r="O120" s="2897"/>
      <c r="P120" s="2897"/>
      <c r="Q120" s="2959"/>
    </row>
    <row r="121" spans="1:17">
      <c r="A121" s="2960"/>
      <c r="M121" s="2959"/>
      <c r="N121" s="2897"/>
      <c r="O121" s="2897"/>
      <c r="P121" s="2897"/>
      <c r="Q121" s="2959"/>
    </row>
    <row r="122" spans="1:17">
      <c r="A122" s="2960"/>
      <c r="M122" s="2959"/>
      <c r="N122" s="2897"/>
      <c r="O122" s="2897"/>
      <c r="P122" s="2897"/>
      <c r="Q122" s="2959"/>
    </row>
    <row r="123" spans="1:17">
      <c r="A123" s="2960"/>
      <c r="M123" s="2959"/>
      <c r="N123" s="2897"/>
      <c r="O123" s="2897"/>
      <c r="P123" s="2897"/>
      <c r="Q123" s="2959"/>
    </row>
    <row r="124" spans="1:17">
      <c r="A124" s="2960"/>
      <c r="M124" s="2959"/>
      <c r="N124" s="2897"/>
      <c r="O124" s="2897"/>
      <c r="P124" s="2897"/>
      <c r="Q124" s="2959"/>
    </row>
    <row r="125" spans="1:17">
      <c r="A125" s="2960"/>
      <c r="M125" s="2959"/>
      <c r="N125" s="2897"/>
      <c r="O125" s="2897"/>
      <c r="P125" s="2897"/>
      <c r="Q125" s="2959"/>
    </row>
    <row r="126" spans="1:17">
      <c r="A126" s="2960"/>
      <c r="M126" s="2959"/>
      <c r="N126" s="2897"/>
      <c r="O126" s="2897"/>
      <c r="P126" s="2897"/>
      <c r="Q126" s="2959"/>
    </row>
    <row r="127" spans="1:17">
      <c r="A127" s="2960"/>
      <c r="M127" s="2959"/>
      <c r="N127" s="2897"/>
      <c r="O127" s="2897"/>
      <c r="P127" s="2897"/>
      <c r="Q127" s="2959"/>
    </row>
    <row r="128" spans="1:17">
      <c r="A128" s="2960"/>
      <c r="M128" s="2959"/>
      <c r="N128" s="2897"/>
      <c r="O128" s="2897"/>
      <c r="P128" s="2897"/>
      <c r="Q128" s="2959"/>
    </row>
    <row r="129" spans="1:17">
      <c r="A129" s="2960"/>
      <c r="M129" s="2897"/>
      <c r="N129" s="2897"/>
      <c r="O129" s="2897"/>
      <c r="P129" s="2897"/>
      <c r="Q129" s="2897"/>
    </row>
    <row r="130" spans="1:17">
      <c r="A130" s="2960"/>
      <c r="M130" s="2897"/>
      <c r="N130" s="2897"/>
      <c r="O130" s="2897"/>
      <c r="P130" s="2897"/>
      <c r="Q130" s="2897"/>
    </row>
    <row r="131" spans="1:17">
      <c r="A131" s="2960"/>
      <c r="M131" s="2897"/>
      <c r="N131" s="2897"/>
      <c r="O131" s="2897"/>
      <c r="P131" s="2897"/>
      <c r="Q131" s="2897"/>
    </row>
    <row r="132" spans="1:17">
      <c r="A132" s="2960"/>
      <c r="M132" s="2897"/>
      <c r="N132" s="2897"/>
      <c r="O132" s="2897"/>
      <c r="P132" s="2897"/>
      <c r="Q132" s="2897"/>
    </row>
    <row r="133" spans="1:17">
      <c r="A133" s="2960"/>
      <c r="M133" s="2897"/>
      <c r="N133" s="2897"/>
      <c r="O133" s="2897"/>
      <c r="P133" s="2897"/>
      <c r="Q133" s="2897"/>
    </row>
    <row r="134" spans="1:17">
      <c r="A134" s="2960"/>
      <c r="M134" s="2897"/>
      <c r="N134" s="2897"/>
      <c r="O134" s="2897"/>
      <c r="P134" s="2897"/>
      <c r="Q134" s="2897"/>
    </row>
    <row r="135" spans="1:17">
      <c r="A135" s="2960"/>
      <c r="M135" s="2897"/>
      <c r="N135" s="2897"/>
      <c r="O135" s="2897"/>
      <c r="P135" s="2897"/>
      <c r="Q135" s="2897"/>
    </row>
    <row r="136" spans="1:17">
      <c r="A136" s="2960"/>
      <c r="M136" s="2897"/>
      <c r="N136" s="2897"/>
      <c r="O136" s="2897"/>
      <c r="P136" s="2897"/>
      <c r="Q136" s="2897"/>
    </row>
    <row r="137" spans="1:17">
      <c r="A137" s="2960"/>
      <c r="M137" s="2897"/>
      <c r="N137" s="2897"/>
      <c r="O137" s="2897"/>
      <c r="P137" s="2897"/>
      <c r="Q137" s="2897"/>
    </row>
    <row r="138" spans="1:17">
      <c r="A138" s="2960"/>
      <c r="M138" s="2897"/>
      <c r="N138" s="2897"/>
      <c r="O138" s="2897"/>
      <c r="P138" s="2897"/>
      <c r="Q138" s="2897"/>
    </row>
    <row r="139" spans="1:17">
      <c r="A139" s="2960"/>
      <c r="M139" s="2897"/>
      <c r="N139" s="2897"/>
      <c r="O139" s="2897"/>
      <c r="P139" s="2897"/>
      <c r="Q139" s="2897"/>
    </row>
    <row r="140" spans="1:17">
      <c r="A140" s="2960"/>
      <c r="M140" s="2897"/>
      <c r="N140" s="2897"/>
      <c r="O140" s="2897"/>
      <c r="P140" s="2897"/>
      <c r="Q140" s="2897"/>
    </row>
    <row r="141" spans="1:17">
      <c r="A141" s="2960"/>
      <c r="M141" s="2897"/>
      <c r="N141" s="2897"/>
      <c r="O141" s="2897"/>
      <c r="P141" s="2897"/>
      <c r="Q141" s="2897"/>
    </row>
    <row r="142" spans="1:17">
      <c r="A142" s="2960"/>
      <c r="M142" s="2897"/>
      <c r="N142" s="2897"/>
      <c r="O142" s="2897"/>
      <c r="P142" s="2897"/>
      <c r="Q142" s="2897"/>
    </row>
    <row r="143" spans="1:17">
      <c r="A143" s="2960"/>
      <c r="M143" s="2897"/>
      <c r="N143" s="2897"/>
      <c r="O143" s="2897"/>
      <c r="P143" s="2897"/>
      <c r="Q143" s="2897"/>
    </row>
    <row r="144" spans="1:17">
      <c r="A144" s="2960"/>
      <c r="M144" s="2897"/>
      <c r="N144" s="2897"/>
      <c r="O144" s="2897"/>
      <c r="P144" s="2897"/>
      <c r="Q144" s="2897"/>
    </row>
    <row r="145" spans="1:17">
      <c r="A145" s="2960"/>
      <c r="M145" s="2897"/>
      <c r="N145" s="2897"/>
      <c r="O145" s="2897"/>
      <c r="P145" s="2897"/>
      <c r="Q145" s="2897"/>
    </row>
    <row r="146" spans="1:17">
      <c r="A146" s="2960"/>
      <c r="M146" s="2897"/>
      <c r="N146" s="2897"/>
      <c r="O146" s="2897"/>
      <c r="P146" s="2897"/>
      <c r="Q146" s="2897"/>
    </row>
    <row r="147" spans="1:17">
      <c r="A147" s="2960"/>
      <c r="M147" s="2897"/>
      <c r="N147" s="2897"/>
      <c r="O147" s="2897"/>
      <c r="P147" s="2897"/>
      <c r="Q147" s="2897"/>
    </row>
    <row r="148" spans="1:17">
      <c r="A148" s="2960"/>
      <c r="M148" s="2897"/>
      <c r="N148" s="2897"/>
      <c r="O148" s="2897"/>
      <c r="P148" s="2897"/>
      <c r="Q148" s="2897"/>
    </row>
    <row r="149" spans="1:17">
      <c r="A149" s="2960"/>
      <c r="M149" s="2897"/>
      <c r="N149" s="2897"/>
      <c r="O149" s="2897"/>
      <c r="P149" s="2897"/>
      <c r="Q149" s="2897"/>
    </row>
    <row r="150" spans="1:17">
      <c r="A150" s="2960"/>
      <c r="M150" s="2897"/>
      <c r="N150" s="2897"/>
      <c r="O150" s="2897"/>
      <c r="P150" s="2897"/>
      <c r="Q150" s="2897"/>
    </row>
    <row r="151" spans="1:17">
      <c r="A151" s="2960"/>
    </row>
    <row r="152" spans="1:17">
      <c r="A152" s="2960"/>
    </row>
    <row r="153" spans="1:17">
      <c r="A153" s="2960"/>
    </row>
    <row r="154" spans="1:17">
      <c r="A154" s="2960"/>
    </row>
    <row r="155" spans="1:17">
      <c r="A155" s="2960"/>
    </row>
    <row r="156" spans="1:17">
      <c r="A156" s="2960"/>
    </row>
    <row r="157" spans="1:17">
      <c r="A157" s="2960"/>
    </row>
    <row r="158" spans="1:17">
      <c r="A158" s="2960"/>
    </row>
    <row r="159" spans="1:17">
      <c r="A159" s="2960"/>
    </row>
    <row r="160" spans="1:17">
      <c r="A160" s="2960"/>
    </row>
    <row r="161" spans="1:1">
      <c r="A161" s="2960"/>
    </row>
    <row r="162" spans="1:1">
      <c r="A162" s="2960"/>
    </row>
    <row r="163" spans="1:1">
      <c r="A163" s="2960"/>
    </row>
    <row r="164" spans="1:1">
      <c r="A164" s="2960"/>
    </row>
    <row r="165" spans="1:1">
      <c r="A165" s="2960"/>
    </row>
    <row r="166" spans="1:1">
      <c r="A166" s="2960"/>
    </row>
    <row r="167" spans="1:1">
      <c r="A167" s="2960"/>
    </row>
    <row r="168" spans="1:1">
      <c r="A168" s="2960"/>
    </row>
    <row r="169" spans="1:1">
      <c r="A169" s="2960"/>
    </row>
    <row r="170" spans="1:1">
      <c r="A170" s="2960"/>
    </row>
    <row r="171" spans="1:1">
      <c r="A171" s="2960"/>
    </row>
    <row r="172" spans="1:1">
      <c r="A172" s="2960"/>
    </row>
    <row r="173" spans="1:1">
      <c r="A173" s="2960"/>
    </row>
    <row r="174" spans="1:1">
      <c r="A174" s="2960"/>
    </row>
    <row r="175" spans="1:1">
      <c r="A175" s="2960"/>
    </row>
    <row r="176" spans="1:1">
      <c r="A176" s="2960"/>
    </row>
    <row r="177" spans="1:1">
      <c r="A177" s="2960"/>
    </row>
    <row r="178" spans="1:1">
      <c r="A178" s="2960"/>
    </row>
    <row r="179" spans="1:1">
      <c r="A179" s="2960"/>
    </row>
    <row r="180" spans="1:1">
      <c r="A180" s="2960"/>
    </row>
    <row r="181" spans="1:1">
      <c r="A181" s="2960"/>
    </row>
    <row r="182" spans="1:1">
      <c r="A182" s="2960"/>
    </row>
    <row r="183" spans="1:1">
      <c r="A183" s="2960"/>
    </row>
    <row r="184" spans="1:1">
      <c r="A184" s="2960"/>
    </row>
    <row r="185" spans="1:1">
      <c r="A185" s="2960"/>
    </row>
    <row r="186" spans="1:1">
      <c r="A186" s="2960"/>
    </row>
    <row r="187" spans="1:1">
      <c r="A187" s="2960"/>
    </row>
    <row r="188" spans="1:1">
      <c r="A188" s="2960"/>
    </row>
    <row r="189" spans="1:1">
      <c r="A189" s="2960"/>
    </row>
    <row r="190" spans="1:1">
      <c r="A190" s="2960"/>
    </row>
    <row r="191" spans="1:1">
      <c r="A191" s="2960"/>
    </row>
    <row r="192" spans="1:1">
      <c r="A192" s="2960"/>
    </row>
    <row r="193" spans="1:1">
      <c r="A193" s="2960"/>
    </row>
    <row r="194" spans="1:1">
      <c r="A194" s="2960"/>
    </row>
    <row r="195" spans="1:1">
      <c r="A195" s="2960"/>
    </row>
    <row r="196" spans="1:1">
      <c r="A196" s="2960"/>
    </row>
    <row r="197" spans="1:1">
      <c r="A197" s="2960"/>
    </row>
    <row r="198" spans="1:1">
      <c r="A198" s="2960"/>
    </row>
    <row r="199" spans="1:1">
      <c r="A199" s="2960"/>
    </row>
    <row r="200" spans="1:1">
      <c r="A200" s="2960"/>
    </row>
    <row r="201" spans="1:1">
      <c r="A201" s="2960"/>
    </row>
    <row r="202" spans="1:1">
      <c r="A202" s="2960"/>
    </row>
    <row r="203" spans="1:1">
      <c r="A203" s="2960"/>
    </row>
    <row r="204" spans="1:1">
      <c r="A204" s="2960"/>
    </row>
    <row r="205" spans="1:1">
      <c r="A205" s="2960"/>
    </row>
    <row r="206" spans="1:1">
      <c r="A206" s="2960"/>
    </row>
    <row r="207" spans="1:1">
      <c r="A207" s="2960"/>
    </row>
    <row r="208" spans="1:1">
      <c r="A208" s="2960"/>
    </row>
    <row r="209" spans="1:1">
      <c r="A209" s="2960"/>
    </row>
    <row r="210" spans="1:1">
      <c r="A210" s="2960"/>
    </row>
    <row r="211" spans="1:1">
      <c r="A211" s="2960"/>
    </row>
    <row r="212" spans="1:1">
      <c r="A212" s="2960"/>
    </row>
    <row r="213" spans="1:1">
      <c r="A213" s="2960"/>
    </row>
    <row r="214" spans="1:1">
      <c r="A214" s="2960"/>
    </row>
    <row r="215" spans="1:1">
      <c r="A215" s="2960"/>
    </row>
    <row r="216" spans="1:1">
      <c r="A216" s="2960"/>
    </row>
    <row r="217" spans="1:1">
      <c r="A217" s="2960"/>
    </row>
    <row r="218" spans="1:1">
      <c r="A218" s="2960"/>
    </row>
    <row r="219" spans="1:1">
      <c r="A219" s="2960"/>
    </row>
    <row r="220" spans="1:1">
      <c r="A220" s="2960"/>
    </row>
    <row r="221" spans="1:1">
      <c r="A221" s="2960"/>
    </row>
    <row r="222" spans="1:1">
      <c r="A222" s="2960"/>
    </row>
    <row r="223" spans="1:1">
      <c r="A223" s="2960"/>
    </row>
    <row r="224" spans="1:1">
      <c r="A224" s="2960"/>
    </row>
    <row r="225" spans="1:1">
      <c r="A225" s="2960"/>
    </row>
    <row r="226" spans="1:1">
      <c r="A226" s="2960"/>
    </row>
    <row r="227" spans="1:1">
      <c r="A227" s="2960"/>
    </row>
    <row r="228" spans="1:1">
      <c r="A228" s="2960"/>
    </row>
    <row r="229" spans="1:1">
      <c r="A229" s="2960"/>
    </row>
    <row r="230" spans="1:1">
      <c r="A230" s="2960"/>
    </row>
    <row r="231" spans="1:1">
      <c r="A231" s="2960"/>
    </row>
    <row r="232" spans="1:1">
      <c r="A232" s="2960"/>
    </row>
    <row r="233" spans="1:1">
      <c r="A233" s="2960"/>
    </row>
    <row r="234" spans="1:1">
      <c r="A234" s="2960"/>
    </row>
    <row r="235" spans="1:1">
      <c r="A235" s="2960"/>
    </row>
    <row r="236" spans="1:1">
      <c r="A236" s="2960"/>
    </row>
    <row r="237" spans="1:1">
      <c r="A237" s="2960"/>
    </row>
    <row r="238" spans="1:1">
      <c r="A238" s="2960"/>
    </row>
    <row r="239" spans="1:1">
      <c r="A239" s="2960"/>
    </row>
    <row r="240" spans="1:1">
      <c r="A240" s="2960"/>
    </row>
    <row r="241" spans="1:1">
      <c r="A241" s="2960"/>
    </row>
    <row r="242" spans="1:1">
      <c r="A242" s="2960"/>
    </row>
    <row r="243" spans="1:1">
      <c r="A243" s="2960"/>
    </row>
    <row r="244" spans="1:1">
      <c r="A244" s="2960"/>
    </row>
    <row r="245" spans="1:1">
      <c r="A245" s="2960"/>
    </row>
    <row r="246" spans="1:1">
      <c r="A246" s="2960"/>
    </row>
    <row r="247" spans="1:1">
      <c r="A247" s="2960"/>
    </row>
    <row r="248" spans="1:1">
      <c r="A248" s="2960"/>
    </row>
    <row r="249" spans="1:1">
      <c r="A249" s="2960"/>
    </row>
    <row r="250" spans="1:1">
      <c r="A250" s="2960"/>
    </row>
    <row r="251" spans="1:1">
      <c r="A251" s="2960"/>
    </row>
    <row r="252" spans="1:1">
      <c r="A252" s="2960"/>
    </row>
    <row r="253" spans="1:1">
      <c r="A253" s="2960"/>
    </row>
    <row r="254" spans="1:1">
      <c r="A254" s="2960"/>
    </row>
    <row r="255" spans="1:1">
      <c r="A255" s="2960"/>
    </row>
    <row r="256" spans="1:1">
      <c r="A256" s="2960"/>
    </row>
    <row r="257" spans="1:1">
      <c r="A257" s="2960"/>
    </row>
    <row r="258" spans="1:1">
      <c r="A258" s="2960"/>
    </row>
    <row r="259" spans="1:1">
      <c r="A259" s="2960"/>
    </row>
    <row r="260" spans="1:1">
      <c r="A260" s="2960"/>
    </row>
    <row r="261" spans="1:1">
      <c r="A261" s="2960"/>
    </row>
    <row r="262" spans="1:1">
      <c r="A262" s="2960"/>
    </row>
    <row r="263" spans="1:1">
      <c r="A263" s="2960"/>
    </row>
    <row r="264" spans="1:1">
      <c r="A264" s="2960"/>
    </row>
    <row r="265" spans="1:1">
      <c r="A265" s="2960"/>
    </row>
    <row r="266" spans="1:1">
      <c r="A266" s="2960"/>
    </row>
    <row r="267" spans="1:1">
      <c r="A267" s="2960"/>
    </row>
    <row r="268" spans="1:1">
      <c r="A268" s="2960"/>
    </row>
    <row r="269" spans="1:1">
      <c r="A269" s="2960"/>
    </row>
    <row r="270" spans="1:1">
      <c r="A270" s="2960"/>
    </row>
    <row r="271" spans="1:1">
      <c r="A271" s="2960"/>
    </row>
    <row r="272" spans="1:1">
      <c r="A272" s="2960"/>
    </row>
    <row r="273" spans="1:1">
      <c r="A273" s="2960"/>
    </row>
    <row r="274" spans="1:1">
      <c r="A274" s="2960"/>
    </row>
    <row r="275" spans="1:1">
      <c r="A275" s="2960"/>
    </row>
    <row r="276" spans="1:1">
      <c r="A276" s="2960"/>
    </row>
    <row r="277" spans="1:1">
      <c r="A277" s="2960"/>
    </row>
    <row r="278" spans="1:1">
      <c r="A278" s="2960"/>
    </row>
    <row r="279" spans="1:1">
      <c r="A279" s="2960"/>
    </row>
    <row r="280" spans="1:1">
      <c r="A280" s="2960"/>
    </row>
    <row r="281" spans="1:1">
      <c r="A281" s="2960"/>
    </row>
    <row r="282" spans="1:1">
      <c r="A282" s="2960"/>
    </row>
    <row r="283" spans="1:1">
      <c r="A283" s="2960"/>
    </row>
    <row r="284" spans="1:1">
      <c r="A284" s="2960"/>
    </row>
    <row r="285" spans="1:1">
      <c r="A285" s="2960"/>
    </row>
    <row r="286" spans="1:1">
      <c r="A286" s="2960"/>
    </row>
    <row r="287" spans="1:1">
      <c r="A287" s="2960"/>
    </row>
    <row r="288" spans="1:1">
      <c r="A288" s="2960"/>
    </row>
    <row r="289" spans="1:1">
      <c r="A289" s="2960"/>
    </row>
    <row r="290" spans="1:1">
      <c r="A290" s="2960"/>
    </row>
    <row r="291" spans="1:1">
      <c r="A291" s="2960"/>
    </row>
    <row r="292" spans="1:1">
      <c r="A292" s="2960"/>
    </row>
    <row r="293" spans="1:1">
      <c r="A293" s="2960"/>
    </row>
    <row r="294" spans="1:1">
      <c r="A294" s="2960"/>
    </row>
    <row r="295" spans="1:1">
      <c r="A295" s="2960"/>
    </row>
    <row r="296" spans="1:1">
      <c r="A296" s="2960"/>
    </row>
    <row r="297" spans="1:1">
      <c r="A297" s="2960"/>
    </row>
    <row r="298" spans="1:1">
      <c r="A298" s="2960"/>
    </row>
    <row r="299" spans="1:1">
      <c r="A299" s="2960"/>
    </row>
    <row r="300" spans="1:1">
      <c r="A300" s="2960"/>
    </row>
    <row r="301" spans="1:1">
      <c r="A301" s="2960"/>
    </row>
    <row r="302" spans="1:1">
      <c r="A302" s="2960"/>
    </row>
    <row r="303" spans="1:1">
      <c r="A303" s="2960"/>
    </row>
    <row r="304" spans="1:1">
      <c r="A304" s="2960"/>
    </row>
    <row r="305" spans="1:1">
      <c r="A305" s="2960"/>
    </row>
    <row r="306" spans="1:1">
      <c r="A306" s="2960"/>
    </row>
    <row r="307" spans="1:1">
      <c r="A307" s="2960"/>
    </row>
    <row r="308" spans="1:1">
      <c r="A308" s="2960"/>
    </row>
    <row r="309" spans="1:1">
      <c r="A309" s="2960"/>
    </row>
    <row r="310" spans="1:1">
      <c r="A310" s="2960"/>
    </row>
    <row r="311" spans="1:1">
      <c r="A311" s="2960"/>
    </row>
    <row r="312" spans="1:1">
      <c r="A312" s="2960"/>
    </row>
    <row r="313" spans="1:1">
      <c r="A313" s="2960"/>
    </row>
    <row r="314" spans="1:1">
      <c r="A314" s="2960"/>
    </row>
    <row r="315" spans="1:1">
      <c r="A315" s="2960"/>
    </row>
    <row r="316" spans="1:1">
      <c r="A316" s="2960"/>
    </row>
    <row r="317" spans="1:1">
      <c r="A317" s="2960"/>
    </row>
  </sheetData>
  <mergeCells count="10">
    <mergeCell ref="R5:S5"/>
    <mergeCell ref="A1:Q1"/>
    <mergeCell ref="A2:Q2"/>
    <mergeCell ref="A3:Q3"/>
    <mergeCell ref="A5:A6"/>
    <mergeCell ref="B5:B6"/>
    <mergeCell ref="C5:C6"/>
    <mergeCell ref="D5:G5"/>
    <mergeCell ref="H5:K5"/>
    <mergeCell ref="L5:Q5"/>
  </mergeCells>
  <printOptions horizontalCentered="1"/>
  <pageMargins left="2.5" right="0" top="0.75" bottom="0.75" header="0.31496062992126" footer="0.25"/>
  <pageSetup paperSize="5" scale="63" orientation="landscape" useFirstPageNumber="1" r:id="rId1"/>
  <headerFooter>
    <oddHeader>&amp;C{&amp;P}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J21"/>
  <sheetViews>
    <sheetView zoomScale="70" zoomScaleNormal="70" workbookViewId="0">
      <pane ySplit="8" topLeftCell="A9" activePane="bottomLeft" state="frozen"/>
      <selection activeCell="A123" sqref="A1:XFD1048576"/>
      <selection pane="bottomLeft" activeCell="A123" sqref="A1:XFD1048576"/>
    </sheetView>
  </sheetViews>
  <sheetFormatPr defaultColWidth="8" defaultRowHeight="15.75"/>
  <cols>
    <col min="1" max="1" width="7" style="785" customWidth="1"/>
    <col min="2" max="2" width="11.875" style="785" customWidth="1"/>
    <col min="3" max="3" width="29" style="750" customWidth="1"/>
    <col min="4" max="4" width="10.375" style="722" customWidth="1"/>
    <col min="5" max="5" width="9.125" style="722" customWidth="1"/>
    <col min="6" max="6" width="10.25" style="658" customWidth="1"/>
    <col min="7" max="7" width="9.375" style="649" customWidth="1"/>
    <col min="8" max="8" width="8.625" style="649" customWidth="1"/>
    <col min="9" max="9" width="7.75" style="649" customWidth="1"/>
    <col min="10" max="10" width="6.25" style="649" customWidth="1"/>
    <col min="11" max="11" width="9.75" style="649" customWidth="1"/>
    <col min="12" max="12" width="9.25" style="649" customWidth="1"/>
    <col min="13" max="13" width="7.375" style="649" customWidth="1"/>
    <col min="14" max="14" width="8.375" style="649" bestFit="1" customWidth="1"/>
    <col min="15" max="15" width="7.375" style="649" customWidth="1"/>
    <col min="16" max="23" width="7.375" style="649" hidden="1" customWidth="1"/>
    <col min="24" max="35" width="7.375" style="649" customWidth="1"/>
    <col min="36" max="36" width="7.5" style="649" customWidth="1"/>
    <col min="37" max="16384" width="8" style="649"/>
  </cols>
  <sheetData>
    <row r="1" spans="1:36" ht="27">
      <c r="A1" s="3396" t="s">
        <v>1994</v>
      </c>
      <c r="B1" s="3396"/>
      <c r="C1" s="3396"/>
      <c r="D1" s="3396"/>
      <c r="E1" s="3396"/>
      <c r="F1" s="3396"/>
      <c r="G1" s="3396"/>
      <c r="H1" s="3396"/>
      <c r="I1" s="3396"/>
      <c r="J1" s="3396"/>
      <c r="K1" s="3396"/>
      <c r="L1" s="3396"/>
      <c r="M1" s="3396"/>
      <c r="N1" s="3396"/>
      <c r="O1" s="3396"/>
      <c r="P1" s="3396"/>
      <c r="Q1" s="3396"/>
      <c r="R1" s="3396"/>
      <c r="S1" s="3396"/>
      <c r="T1" s="3396"/>
      <c r="U1" s="3396"/>
      <c r="V1" s="3396"/>
      <c r="W1" s="3396"/>
      <c r="X1" s="3396"/>
      <c r="Y1" s="3396"/>
      <c r="Z1" s="3396"/>
      <c r="AA1" s="3396"/>
      <c r="AB1" s="3396"/>
      <c r="AC1" s="3396"/>
      <c r="AD1" s="3396"/>
      <c r="AE1" s="3396"/>
      <c r="AF1" s="3396"/>
      <c r="AG1" s="3396"/>
      <c r="AH1" s="3396"/>
      <c r="AI1" s="3396"/>
      <c r="AJ1" s="3396"/>
    </row>
    <row r="2" spans="1:36" ht="25.5">
      <c r="A2" s="3528" t="s">
        <v>3093</v>
      </c>
      <c r="B2" s="3528"/>
      <c r="C2" s="3528"/>
      <c r="D2" s="3528"/>
      <c r="E2" s="3528"/>
      <c r="F2" s="3528"/>
      <c r="G2" s="3528"/>
      <c r="H2" s="3528"/>
      <c r="I2" s="3528"/>
      <c r="J2" s="3528"/>
      <c r="K2" s="3528"/>
      <c r="L2" s="3528"/>
      <c r="M2" s="3528"/>
      <c r="N2" s="3528"/>
      <c r="O2" s="3528"/>
      <c r="P2" s="3528"/>
      <c r="Q2" s="3528"/>
      <c r="R2" s="3528"/>
      <c r="S2" s="3528"/>
      <c r="T2" s="3528"/>
      <c r="U2" s="3528"/>
      <c r="V2" s="3528"/>
      <c r="W2" s="3528"/>
      <c r="X2" s="3528"/>
      <c r="Y2" s="3528"/>
      <c r="Z2" s="3528"/>
      <c r="AA2" s="3528"/>
      <c r="AB2" s="3528"/>
      <c r="AC2" s="3528"/>
      <c r="AD2" s="3528"/>
      <c r="AE2" s="3528"/>
      <c r="AF2" s="3528"/>
      <c r="AG2" s="3528"/>
      <c r="AH2" s="3528"/>
      <c r="AI2" s="3528"/>
      <c r="AJ2" s="3528"/>
    </row>
    <row r="3" spans="1:36" ht="25.5">
      <c r="A3" s="1256"/>
      <c r="B3" s="1257"/>
      <c r="C3" s="3528" t="s">
        <v>1</v>
      </c>
      <c r="D3" s="3528"/>
      <c r="E3" s="3528"/>
      <c r="F3" s="3528"/>
      <c r="G3" s="3528"/>
      <c r="H3" s="3528"/>
      <c r="I3" s="3528"/>
      <c r="J3" s="3528"/>
      <c r="K3" s="3528"/>
      <c r="L3" s="3528"/>
      <c r="M3" s="3528"/>
      <c r="N3" s="3528"/>
      <c r="O3" s="3528"/>
      <c r="P3" s="3528"/>
      <c r="Q3" s="3528"/>
      <c r="R3" s="3528"/>
      <c r="S3" s="3528"/>
      <c r="T3" s="3528"/>
      <c r="U3" s="3528"/>
      <c r="V3" s="3528"/>
      <c r="W3" s="3528"/>
      <c r="X3" s="3528"/>
      <c r="Y3" s="3528"/>
      <c r="Z3" s="3528"/>
      <c r="AA3" s="3528"/>
      <c r="AB3" s="3528"/>
      <c r="AC3" s="3528"/>
      <c r="AD3" s="3528"/>
      <c r="AE3" s="3528"/>
      <c r="AF3" s="3528"/>
      <c r="AG3" s="3528"/>
      <c r="AH3" s="3528"/>
      <c r="AI3" s="3528"/>
      <c r="AJ3" s="3528"/>
    </row>
    <row r="4" spans="1:36">
      <c r="A4" s="787"/>
      <c r="B4" s="787"/>
      <c r="C4" s="787"/>
      <c r="D4" s="788"/>
      <c r="E4" s="789"/>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row>
    <row r="5" spans="1:36" s="791" customFormat="1" ht="28.5" customHeight="1">
      <c r="A5" s="3404" t="s">
        <v>2210</v>
      </c>
      <c r="B5" s="3404" t="s">
        <v>132</v>
      </c>
      <c r="C5" s="3404" t="s">
        <v>15</v>
      </c>
      <c r="D5" s="3404" t="s">
        <v>16</v>
      </c>
      <c r="E5" s="3451" t="s">
        <v>357</v>
      </c>
      <c r="F5" s="3404" t="s">
        <v>337</v>
      </c>
      <c r="G5" s="3404" t="s">
        <v>18</v>
      </c>
      <c r="H5" s="3404" t="s">
        <v>3094</v>
      </c>
      <c r="I5" s="3407" t="s">
        <v>3095</v>
      </c>
      <c r="J5" s="3408"/>
      <c r="K5" s="3407" t="s">
        <v>21</v>
      </c>
      <c r="L5" s="3404" t="s">
        <v>3096</v>
      </c>
      <c r="M5" s="3412" t="s">
        <v>23</v>
      </c>
      <c r="N5" s="3412"/>
      <c r="O5" s="3413"/>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s="791" customFormat="1" ht="23.25" customHeight="1">
      <c r="A6" s="3405"/>
      <c r="B6" s="3405"/>
      <c r="C6" s="3405"/>
      <c r="D6" s="3405"/>
      <c r="E6" s="3452"/>
      <c r="F6" s="3405"/>
      <c r="G6" s="3405"/>
      <c r="H6" s="3405"/>
      <c r="I6" s="3409"/>
      <c r="J6" s="3410"/>
      <c r="K6" s="3411"/>
      <c r="L6" s="3405"/>
      <c r="M6" s="3414"/>
      <c r="N6" s="3414"/>
      <c r="O6" s="3415"/>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s="658" customFormat="1">
      <c r="A7" s="3406"/>
      <c r="B7" s="3406"/>
      <c r="C7" s="3406"/>
      <c r="D7" s="3406"/>
      <c r="E7" s="3453"/>
      <c r="F7" s="3406"/>
      <c r="G7" s="3406"/>
      <c r="H7" s="3406"/>
      <c r="I7" s="792" t="s">
        <v>2</v>
      </c>
      <c r="J7" s="793" t="s">
        <v>25</v>
      </c>
      <c r="K7" s="3409"/>
      <c r="L7" s="3406"/>
      <c r="M7" s="794" t="s">
        <v>4</v>
      </c>
      <c r="N7" s="795" t="s">
        <v>5</v>
      </c>
      <c r="O7" s="795"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s="658" customFormat="1">
      <c r="A8" s="951">
        <v>1</v>
      </c>
      <c r="B8" s="951">
        <v>2</v>
      </c>
      <c r="C8" s="951">
        <v>3</v>
      </c>
      <c r="D8" s="951">
        <v>4</v>
      </c>
      <c r="E8" s="951">
        <v>5</v>
      </c>
      <c r="F8" s="951">
        <v>6</v>
      </c>
      <c r="G8" s="951">
        <v>7</v>
      </c>
      <c r="H8" s="951">
        <v>8</v>
      </c>
      <c r="I8" s="951">
        <v>9</v>
      </c>
      <c r="J8" s="951">
        <v>10</v>
      </c>
      <c r="K8" s="951">
        <v>11</v>
      </c>
      <c r="L8" s="951">
        <v>12</v>
      </c>
      <c r="M8" s="951">
        <v>13</v>
      </c>
      <c r="N8" s="951">
        <v>14</v>
      </c>
      <c r="O8" s="951">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658" customFormat="1">
      <c r="A9" s="650"/>
      <c r="B9" s="650"/>
      <c r="C9" s="954"/>
      <c r="D9" s="650"/>
      <c r="E9" s="650"/>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row>
    <row r="10" spans="1:36" ht="31.5">
      <c r="A10" s="676"/>
      <c r="B10" s="676"/>
      <c r="C10" s="1258" t="s">
        <v>3097</v>
      </c>
      <c r="D10" s="676"/>
      <c r="E10" s="676"/>
      <c r="F10" s="676"/>
      <c r="G10" s="682"/>
      <c r="H10" s="682"/>
      <c r="I10" s="682"/>
      <c r="J10" s="682"/>
      <c r="K10" s="682"/>
      <c r="L10" s="682"/>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row>
    <row r="11" spans="1:36">
      <c r="A11" s="676"/>
      <c r="B11" s="676"/>
      <c r="C11" s="1258" t="s">
        <v>3098</v>
      </c>
      <c r="D11" s="676"/>
      <c r="E11" s="676"/>
      <c r="F11" s="676"/>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row>
    <row r="12" spans="1:36">
      <c r="A12" s="676"/>
      <c r="B12" s="676"/>
      <c r="C12" s="1258"/>
      <c r="D12" s="676"/>
      <c r="E12" s="676"/>
      <c r="F12" s="676"/>
      <c r="G12" s="682"/>
      <c r="H12" s="682"/>
      <c r="I12" s="682"/>
      <c r="J12" s="682"/>
      <c r="K12" s="682"/>
      <c r="L12" s="682"/>
      <c r="M12" s="682"/>
      <c r="N12" s="682"/>
      <c r="O12" s="682"/>
      <c r="P12" s="682"/>
      <c r="Q12" s="682"/>
      <c r="R12" s="682"/>
      <c r="S12" s="682"/>
      <c r="T12" s="682"/>
      <c r="U12" s="682"/>
      <c r="V12" s="682"/>
      <c r="W12" s="682"/>
      <c r="X12" s="682"/>
      <c r="Y12" s="682"/>
      <c r="Z12" s="682"/>
      <c r="AA12" s="682"/>
      <c r="AB12" s="682"/>
      <c r="AC12" s="682"/>
      <c r="AD12" s="682"/>
      <c r="AE12" s="682"/>
      <c r="AF12" s="682"/>
      <c r="AG12" s="682"/>
      <c r="AH12" s="682"/>
      <c r="AI12" s="682"/>
      <c r="AJ12" s="682"/>
    </row>
    <row r="13" spans="1:36" ht="78.75">
      <c r="A13" s="1259">
        <v>1281</v>
      </c>
      <c r="B13" s="809" t="s">
        <v>3099</v>
      </c>
      <c r="C13" s="1260" t="s">
        <v>3100</v>
      </c>
      <c r="D13" s="1261" t="s">
        <v>3101</v>
      </c>
      <c r="E13" s="1261" t="s">
        <v>3102</v>
      </c>
      <c r="F13" s="1262" t="s">
        <v>30</v>
      </c>
      <c r="G13" s="1263">
        <v>40</v>
      </c>
      <c r="H13" s="1263">
        <v>27.5</v>
      </c>
      <c r="I13" s="1263">
        <v>8.4340000000000011</v>
      </c>
      <c r="J13" s="1263">
        <v>0</v>
      </c>
      <c r="K13" s="682">
        <v>35.933999999999997</v>
      </c>
      <c r="L13" s="682">
        <v>4.0659999999999989</v>
      </c>
      <c r="M13" s="682">
        <v>4.0660000000000025</v>
      </c>
      <c r="N13" s="682">
        <v>0</v>
      </c>
      <c r="O13" s="682">
        <v>4.0660000000000025</v>
      </c>
      <c r="P13" s="682"/>
      <c r="Q13" s="682"/>
      <c r="R13" s="682"/>
      <c r="S13" s="682"/>
      <c r="T13" s="682"/>
      <c r="U13" s="682"/>
      <c r="V13" s="682"/>
      <c r="W13" s="682"/>
      <c r="X13" s="2843">
        <v>4.0660000000000025</v>
      </c>
      <c r="Y13" s="2843">
        <v>0</v>
      </c>
      <c r="Z13" s="2108">
        <v>4.0660000000000025</v>
      </c>
      <c r="AA13" s="2844">
        <v>4.0250000000000004</v>
      </c>
      <c r="AB13" s="2844"/>
      <c r="AC13" s="2108">
        <v>4.0250000000000004</v>
      </c>
      <c r="AD13" s="2108">
        <v>4.1000000000000002E-2</v>
      </c>
      <c r="AE13" s="2844"/>
      <c r="AF13" s="2844">
        <v>0</v>
      </c>
      <c r="AG13" s="2108">
        <v>0</v>
      </c>
      <c r="AH13" s="682"/>
      <c r="AI13" s="682" t="s">
        <v>10033</v>
      </c>
      <c r="AJ13" s="1264">
        <v>0</v>
      </c>
    </row>
    <row r="14" spans="1:36" ht="78.75">
      <c r="A14" s="991">
        <v>1282</v>
      </c>
      <c r="B14" s="809" t="s">
        <v>3103</v>
      </c>
      <c r="C14" s="1260" t="s">
        <v>3104</v>
      </c>
      <c r="D14" s="1261" t="s">
        <v>3105</v>
      </c>
      <c r="E14" s="1261" t="s">
        <v>3102</v>
      </c>
      <c r="F14" s="1262" t="s">
        <v>30</v>
      </c>
      <c r="G14" s="1263">
        <v>38.6</v>
      </c>
      <c r="H14" s="1263">
        <v>18.146999999999998</v>
      </c>
      <c r="I14" s="1263">
        <v>3.4660000000000002</v>
      </c>
      <c r="J14" s="1263">
        <v>0</v>
      </c>
      <c r="K14" s="682">
        <v>21.613</v>
      </c>
      <c r="L14" s="682">
        <v>16.987000000000002</v>
      </c>
      <c r="M14" s="682">
        <v>16.986999999999998</v>
      </c>
      <c r="N14" s="682">
        <v>0</v>
      </c>
      <c r="O14" s="682">
        <v>16.986999999999998</v>
      </c>
      <c r="P14" s="682"/>
      <c r="Q14" s="682"/>
      <c r="R14" s="682"/>
      <c r="S14" s="682"/>
      <c r="T14" s="682"/>
      <c r="U14" s="682"/>
      <c r="V14" s="682"/>
      <c r="W14" s="682"/>
      <c r="X14" s="2843">
        <v>16.986999999999998</v>
      </c>
      <c r="Y14" s="2843">
        <v>0</v>
      </c>
      <c r="Z14" s="2108">
        <v>16.986999999999998</v>
      </c>
      <c r="AA14" s="2844">
        <v>16.817</v>
      </c>
      <c r="AB14" s="2844"/>
      <c r="AC14" s="2108">
        <v>16.817</v>
      </c>
      <c r="AD14" s="2108">
        <v>0.17</v>
      </c>
      <c r="AE14" s="2844"/>
      <c r="AF14" s="2844">
        <v>0</v>
      </c>
      <c r="AG14" s="2108">
        <v>0</v>
      </c>
      <c r="AH14" s="682"/>
      <c r="AI14" s="682" t="s">
        <v>10033</v>
      </c>
      <c r="AJ14" s="1264">
        <v>0</v>
      </c>
    </row>
    <row r="15" spans="1:36" ht="78.75">
      <c r="A15" s="991">
        <v>1283</v>
      </c>
      <c r="B15" s="809" t="s">
        <v>3106</v>
      </c>
      <c r="C15" s="1260" t="s">
        <v>3107</v>
      </c>
      <c r="D15" s="1261" t="s">
        <v>213</v>
      </c>
      <c r="E15" s="1261" t="s">
        <v>3108</v>
      </c>
      <c r="F15" s="1262" t="s">
        <v>30</v>
      </c>
      <c r="G15" s="1263">
        <v>10</v>
      </c>
      <c r="H15" s="1263">
        <v>0</v>
      </c>
      <c r="I15" s="1263">
        <v>9.375</v>
      </c>
      <c r="J15" s="1263">
        <v>0</v>
      </c>
      <c r="K15" s="682">
        <v>9.375</v>
      </c>
      <c r="L15" s="682">
        <v>0.625</v>
      </c>
      <c r="M15" s="682">
        <v>0.625</v>
      </c>
      <c r="N15" s="682">
        <v>0</v>
      </c>
      <c r="O15" s="682">
        <v>0.625</v>
      </c>
      <c r="P15" s="682"/>
      <c r="Q15" s="682"/>
      <c r="R15" s="682"/>
      <c r="S15" s="682"/>
      <c r="T15" s="682"/>
      <c r="U15" s="682"/>
      <c r="V15" s="682"/>
      <c r="W15" s="682"/>
      <c r="X15" s="2843">
        <v>0.625</v>
      </c>
      <c r="Y15" s="2843">
        <v>0</v>
      </c>
      <c r="Z15" s="2108">
        <v>0.625</v>
      </c>
      <c r="AA15" s="2844">
        <v>0.61899999999999999</v>
      </c>
      <c r="AB15" s="2844"/>
      <c r="AC15" s="2108">
        <v>0.61899999999999999</v>
      </c>
      <c r="AD15" s="2108">
        <v>6.0000000000000001E-3</v>
      </c>
      <c r="AE15" s="2844"/>
      <c r="AF15" s="2844">
        <v>0</v>
      </c>
      <c r="AG15" s="2108">
        <v>0</v>
      </c>
      <c r="AH15" s="682"/>
      <c r="AI15" s="682" t="s">
        <v>10033</v>
      </c>
      <c r="AJ15" s="1264">
        <v>0</v>
      </c>
    </row>
    <row r="16" spans="1:36" ht="63">
      <c r="A16" s="991">
        <v>1284</v>
      </c>
      <c r="B16" s="809" t="s">
        <v>3109</v>
      </c>
      <c r="C16" s="1260" t="s">
        <v>3110</v>
      </c>
      <c r="D16" s="1261" t="s">
        <v>88</v>
      </c>
      <c r="E16" s="1261" t="s">
        <v>3111</v>
      </c>
      <c r="F16" s="1262" t="s">
        <v>30</v>
      </c>
      <c r="G16" s="1263">
        <v>28.693999999999999</v>
      </c>
      <c r="H16" s="1263">
        <v>0</v>
      </c>
      <c r="I16" s="1263">
        <v>0</v>
      </c>
      <c r="J16" s="1263">
        <v>0</v>
      </c>
      <c r="K16" s="682">
        <v>0</v>
      </c>
      <c r="L16" s="682">
        <v>28.693999999999999</v>
      </c>
      <c r="M16" s="682">
        <v>7.173</v>
      </c>
      <c r="N16" s="682">
        <v>0</v>
      </c>
      <c r="O16" s="682">
        <v>7.173</v>
      </c>
      <c r="P16" s="682"/>
      <c r="Q16" s="682"/>
      <c r="R16" s="682"/>
      <c r="S16" s="682"/>
      <c r="T16" s="682"/>
      <c r="U16" s="682"/>
      <c r="V16" s="682"/>
      <c r="W16" s="682"/>
      <c r="X16" s="2843">
        <v>7.173</v>
      </c>
      <c r="Y16" s="2843">
        <v>0</v>
      </c>
      <c r="Z16" s="2108">
        <v>7.173</v>
      </c>
      <c r="AA16" s="2844">
        <v>1.7749999999999999</v>
      </c>
      <c r="AB16" s="2844"/>
      <c r="AC16" s="2108">
        <v>1.7749999999999999</v>
      </c>
      <c r="AD16" s="2108">
        <v>1.7999999999999999E-2</v>
      </c>
      <c r="AE16" s="2844"/>
      <c r="AF16" s="2844">
        <v>0</v>
      </c>
      <c r="AG16" s="2108">
        <v>0</v>
      </c>
      <c r="AH16" s="682"/>
      <c r="AI16" s="682" t="s">
        <v>9941</v>
      </c>
      <c r="AJ16" s="1264">
        <v>0</v>
      </c>
    </row>
    <row r="17" spans="1:36" ht="47.25">
      <c r="A17" s="991">
        <v>1285</v>
      </c>
      <c r="B17" s="809" t="s">
        <v>3112</v>
      </c>
      <c r="C17" s="1260" t="s">
        <v>3113</v>
      </c>
      <c r="D17" s="1261" t="s">
        <v>389</v>
      </c>
      <c r="E17" s="1261" t="s">
        <v>3111</v>
      </c>
      <c r="F17" s="1262" t="s">
        <v>30</v>
      </c>
      <c r="G17" s="1263">
        <v>28</v>
      </c>
      <c r="H17" s="1263">
        <v>0</v>
      </c>
      <c r="I17" s="1263">
        <v>0</v>
      </c>
      <c r="J17" s="1263">
        <v>0</v>
      </c>
      <c r="K17" s="682">
        <v>0</v>
      </c>
      <c r="L17" s="682">
        <v>28</v>
      </c>
      <c r="M17" s="682">
        <v>12.039</v>
      </c>
      <c r="N17" s="682">
        <v>0</v>
      </c>
      <c r="O17" s="682">
        <v>12.039</v>
      </c>
      <c r="P17" s="682"/>
      <c r="Q17" s="682"/>
      <c r="R17" s="682"/>
      <c r="S17" s="682"/>
      <c r="T17" s="682"/>
      <c r="U17" s="682"/>
      <c r="V17" s="682"/>
      <c r="W17" s="682"/>
      <c r="X17" s="2843">
        <v>12.039</v>
      </c>
      <c r="Y17" s="2843">
        <v>0</v>
      </c>
      <c r="Z17" s="2108">
        <v>12.039</v>
      </c>
      <c r="AA17" s="2844">
        <v>2.98</v>
      </c>
      <c r="AB17" s="2844"/>
      <c r="AC17" s="2108">
        <v>2.98</v>
      </c>
      <c r="AD17" s="2108">
        <v>0.03</v>
      </c>
      <c r="AE17" s="2844"/>
      <c r="AF17" s="2844">
        <v>0</v>
      </c>
      <c r="AG17" s="2108">
        <v>0</v>
      </c>
      <c r="AH17" s="682"/>
      <c r="AI17" s="682" t="s">
        <v>9941</v>
      </c>
      <c r="AJ17" s="1264">
        <v>0</v>
      </c>
    </row>
    <row r="18" spans="1:36" ht="47.25">
      <c r="A18" s="991">
        <v>1286</v>
      </c>
      <c r="B18" s="809" t="s">
        <v>3114</v>
      </c>
      <c r="C18" s="1260" t="s">
        <v>3115</v>
      </c>
      <c r="D18" s="1261" t="s">
        <v>577</v>
      </c>
      <c r="E18" s="1261" t="s">
        <v>3111</v>
      </c>
      <c r="F18" s="1262" t="s">
        <v>30</v>
      </c>
      <c r="G18" s="1263">
        <v>16.61</v>
      </c>
      <c r="H18" s="1263">
        <v>0</v>
      </c>
      <c r="I18" s="1263">
        <v>0</v>
      </c>
      <c r="J18" s="1263">
        <v>0</v>
      </c>
      <c r="K18" s="682">
        <v>0</v>
      </c>
      <c r="L18" s="682">
        <v>16.61</v>
      </c>
      <c r="M18" s="682">
        <v>16.61</v>
      </c>
      <c r="N18" s="682">
        <v>0</v>
      </c>
      <c r="O18" s="682">
        <v>16.61</v>
      </c>
      <c r="P18" s="682"/>
      <c r="Q18" s="682"/>
      <c r="R18" s="682"/>
      <c r="S18" s="682"/>
      <c r="T18" s="682"/>
      <c r="U18" s="682"/>
      <c r="V18" s="682"/>
      <c r="W18" s="682"/>
      <c r="X18" s="2843">
        <v>16.61</v>
      </c>
      <c r="Y18" s="2843">
        <v>0</v>
      </c>
      <c r="Z18" s="2108">
        <v>16.61</v>
      </c>
      <c r="AA18" s="2844">
        <v>16.443999999999999</v>
      </c>
      <c r="AB18" s="2844"/>
      <c r="AC18" s="2108">
        <v>16.443999999999999</v>
      </c>
      <c r="AD18" s="2108">
        <v>0.16600000000000001</v>
      </c>
      <c r="AE18" s="2844"/>
      <c r="AF18" s="2844">
        <v>0</v>
      </c>
      <c r="AG18" s="2108">
        <v>0</v>
      </c>
      <c r="AH18" s="682"/>
      <c r="AI18" s="682" t="s">
        <v>9941</v>
      </c>
      <c r="AJ18" s="1264">
        <v>0</v>
      </c>
    </row>
    <row r="19" spans="1:36">
      <c r="A19" s="1265"/>
      <c r="B19" s="1243"/>
    </row>
    <row r="20" spans="1:36" ht="26.25" customHeight="1" thickBot="1">
      <c r="A20" s="1266"/>
      <c r="B20" s="717"/>
      <c r="C20" s="1267" t="s">
        <v>3116</v>
      </c>
      <c r="D20" s="1268"/>
      <c r="E20" s="958"/>
      <c r="F20" s="958"/>
      <c r="G20" s="837">
        <v>161.904</v>
      </c>
      <c r="H20" s="837">
        <v>45.646999999999998</v>
      </c>
      <c r="I20" s="837">
        <v>21.275000000000002</v>
      </c>
      <c r="J20" s="837">
        <v>0</v>
      </c>
      <c r="K20" s="837">
        <v>66.921999999999997</v>
      </c>
      <c r="L20" s="837">
        <v>94.981999999999999</v>
      </c>
      <c r="M20" s="837">
        <v>57.5</v>
      </c>
      <c r="N20" s="837">
        <v>0</v>
      </c>
      <c r="O20" s="837">
        <v>57.5</v>
      </c>
      <c r="P20" s="837">
        <v>0</v>
      </c>
      <c r="Q20" s="837">
        <v>0</v>
      </c>
      <c r="R20" s="837">
        <v>0</v>
      </c>
      <c r="S20" s="837">
        <v>0</v>
      </c>
      <c r="T20" s="837">
        <v>0</v>
      </c>
      <c r="U20" s="837">
        <v>0</v>
      </c>
      <c r="V20" s="837">
        <v>0</v>
      </c>
      <c r="W20" s="837">
        <v>0</v>
      </c>
      <c r="X20" s="837">
        <v>57.5</v>
      </c>
      <c r="Y20" s="837">
        <v>0</v>
      </c>
      <c r="Z20" s="837">
        <v>57.5</v>
      </c>
      <c r="AA20" s="837">
        <v>42.66</v>
      </c>
      <c r="AB20" s="837">
        <v>0</v>
      </c>
      <c r="AC20" s="837">
        <v>42.66</v>
      </c>
      <c r="AD20" s="837">
        <v>0.43100000000000005</v>
      </c>
      <c r="AE20" s="837">
        <v>0</v>
      </c>
      <c r="AF20" s="837">
        <v>0</v>
      </c>
      <c r="AG20" s="837">
        <v>0</v>
      </c>
      <c r="AH20" s="837"/>
      <c r="AI20" s="837"/>
      <c r="AJ20" s="837">
        <v>0</v>
      </c>
    </row>
    <row r="21" spans="1:36" ht="16.5" thickTop="1"/>
  </sheetData>
  <mergeCells count="25">
    <mergeCell ref="A1:AJ1"/>
    <mergeCell ref="A2:AJ2"/>
    <mergeCell ref="C3:AJ3"/>
    <mergeCell ref="A5:A7"/>
    <mergeCell ref="B5:B7"/>
    <mergeCell ref="C5:C7"/>
    <mergeCell ref="D5:D7"/>
    <mergeCell ref="E5:E7"/>
    <mergeCell ref="F5:F7"/>
    <mergeCell ref="G5:G7"/>
    <mergeCell ref="H5:H7"/>
    <mergeCell ref="I5:J6"/>
    <mergeCell ref="K5:K7"/>
    <mergeCell ref="L5:L7"/>
    <mergeCell ref="M5:O6"/>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3" footer="0.3"/>
  <pageSetup paperSize="5" scale="55" firstPageNumber="159" fitToHeight="0" orientation="landscape" useFirstPageNumber="1" r:id="rId1"/>
  <headerFooter alignWithMargins="0">
    <oddHeader>&amp;R&amp;"Times New Roman,Bold"&amp;14[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J192"/>
  <sheetViews>
    <sheetView view="pageBreakPreview" zoomScale="55" zoomScaleNormal="98" zoomScaleSheetLayoutView="55" zoomScalePageLayoutView="60" workbookViewId="0">
      <pane xSplit="3" ySplit="6" topLeftCell="D37"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RowHeight="15.75"/>
  <cols>
    <col min="1" max="1" width="9.875" style="1360" customWidth="1"/>
    <col min="2" max="2" width="10.875" style="1278" customWidth="1"/>
    <col min="3" max="3" width="28.125" style="1269" customWidth="1"/>
    <col min="4" max="4" width="10.875" style="1269" customWidth="1"/>
    <col min="5" max="5" width="9.125" style="1269" customWidth="1"/>
    <col min="6" max="7" width="10.125" style="1269" customWidth="1"/>
    <col min="8" max="8" width="9.5" style="1269" customWidth="1"/>
    <col min="9" max="9" width="7.75" style="1269" customWidth="1"/>
    <col min="10" max="10" width="5.75" style="1269" customWidth="1"/>
    <col min="11" max="11" width="9.25" style="1269" customWidth="1"/>
    <col min="12" max="12" width="9.625" style="1269" customWidth="1"/>
    <col min="13" max="13" width="8.5" style="1361" bestFit="1" customWidth="1"/>
    <col min="14" max="14" width="8.5" style="1269" bestFit="1" customWidth="1"/>
    <col min="15" max="15" width="8.875" style="1269" customWidth="1"/>
    <col min="16" max="23" width="8.875" style="1269" hidden="1" customWidth="1"/>
    <col min="24" max="24" width="12.25" style="1269" customWidth="1"/>
    <col min="25" max="26" width="8.875" style="1269" customWidth="1"/>
    <col min="27" max="27" width="11.375" style="1269" customWidth="1"/>
    <col min="28" max="35" width="8.875" style="1269" customWidth="1"/>
    <col min="36" max="36" width="6.125" style="1269" customWidth="1"/>
    <col min="37" max="262" width="9" style="1269"/>
    <col min="263" max="263" width="5" style="1269" customWidth="1"/>
    <col min="264" max="264" width="29.625" style="1269" customWidth="1"/>
    <col min="265" max="265" width="11.25" style="1269" customWidth="1"/>
    <col min="266" max="266" width="9.5" style="1269" customWidth="1"/>
    <col min="267" max="267" width="11" style="1269" customWidth="1"/>
    <col min="268" max="268" width="10.625" style="1269" customWidth="1"/>
    <col min="269" max="269" width="9.125" style="1269" customWidth="1"/>
    <col min="270" max="270" width="8.25" style="1269" customWidth="1"/>
    <col min="271" max="271" width="6.5" style="1269" customWidth="1"/>
    <col min="272" max="272" width="9.625" style="1269" customWidth="1"/>
    <col min="273" max="273" width="9.875" style="1269" customWidth="1"/>
    <col min="274" max="274" width="9.25" style="1269" customWidth="1"/>
    <col min="275" max="275" width="8.25" style="1269" customWidth="1"/>
    <col min="276" max="276" width="9.5" style="1269" customWidth="1"/>
    <col min="277" max="277" width="6.875" style="1269" customWidth="1"/>
    <col min="278" max="278" width="6.5" style="1269" customWidth="1"/>
    <col min="279" max="279" width="6.625" style="1269" customWidth="1"/>
    <col min="280" max="281" width="9.25" style="1269" customWidth="1"/>
    <col min="282" max="518" width="9" style="1269"/>
    <col min="519" max="519" width="5" style="1269" customWidth="1"/>
    <col min="520" max="520" width="29.625" style="1269" customWidth="1"/>
    <col min="521" max="521" width="11.25" style="1269" customWidth="1"/>
    <col min="522" max="522" width="9.5" style="1269" customWidth="1"/>
    <col min="523" max="523" width="11" style="1269" customWidth="1"/>
    <col min="524" max="524" width="10.625" style="1269" customWidth="1"/>
    <col min="525" max="525" width="9.125" style="1269" customWidth="1"/>
    <col min="526" max="526" width="8.25" style="1269" customWidth="1"/>
    <col min="527" max="527" width="6.5" style="1269" customWidth="1"/>
    <col min="528" max="528" width="9.625" style="1269" customWidth="1"/>
    <col min="529" max="529" width="9.875" style="1269" customWidth="1"/>
    <col min="530" max="530" width="9.25" style="1269" customWidth="1"/>
    <col min="531" max="531" width="8.25" style="1269" customWidth="1"/>
    <col min="532" max="532" width="9.5" style="1269" customWidth="1"/>
    <col min="533" max="533" width="6.875" style="1269" customWidth="1"/>
    <col min="534" max="534" width="6.5" style="1269" customWidth="1"/>
    <col min="535" max="535" width="6.625" style="1269" customWidth="1"/>
    <col min="536" max="537" width="9.25" style="1269" customWidth="1"/>
    <col min="538" max="774" width="9" style="1269"/>
    <col min="775" max="775" width="5" style="1269" customWidth="1"/>
    <col min="776" max="776" width="29.625" style="1269" customWidth="1"/>
    <col min="777" max="777" width="11.25" style="1269" customWidth="1"/>
    <col min="778" max="778" width="9.5" style="1269" customWidth="1"/>
    <col min="779" max="779" width="11" style="1269" customWidth="1"/>
    <col min="780" max="780" width="10.625" style="1269" customWidth="1"/>
    <col min="781" max="781" width="9.125" style="1269" customWidth="1"/>
    <col min="782" max="782" width="8.25" style="1269" customWidth="1"/>
    <col min="783" max="783" width="6.5" style="1269" customWidth="1"/>
    <col min="784" max="784" width="9.625" style="1269" customWidth="1"/>
    <col min="785" max="785" width="9.875" style="1269" customWidth="1"/>
    <col min="786" max="786" width="9.25" style="1269" customWidth="1"/>
    <col min="787" max="787" width="8.25" style="1269" customWidth="1"/>
    <col min="788" max="788" width="9.5" style="1269" customWidth="1"/>
    <col min="789" max="789" width="6.875" style="1269" customWidth="1"/>
    <col min="790" max="790" width="6.5" style="1269" customWidth="1"/>
    <col min="791" max="791" width="6.625" style="1269" customWidth="1"/>
    <col min="792" max="793" width="9.25" style="1269" customWidth="1"/>
    <col min="794" max="1030" width="9" style="1269"/>
    <col min="1031" max="1031" width="5" style="1269" customWidth="1"/>
    <col min="1032" max="1032" width="29.625" style="1269" customWidth="1"/>
    <col min="1033" max="1033" width="11.25" style="1269" customWidth="1"/>
    <col min="1034" max="1034" width="9.5" style="1269" customWidth="1"/>
    <col min="1035" max="1035" width="11" style="1269" customWidth="1"/>
    <col min="1036" max="1036" width="10.625" style="1269" customWidth="1"/>
    <col min="1037" max="1037" width="9.125" style="1269" customWidth="1"/>
    <col min="1038" max="1038" width="8.25" style="1269" customWidth="1"/>
    <col min="1039" max="1039" width="6.5" style="1269" customWidth="1"/>
    <col min="1040" max="1040" width="9.625" style="1269" customWidth="1"/>
    <col min="1041" max="1041" width="9.875" style="1269" customWidth="1"/>
    <col min="1042" max="1042" width="9.25" style="1269" customWidth="1"/>
    <col min="1043" max="1043" width="8.25" style="1269" customWidth="1"/>
    <col min="1044" max="1044" width="9.5" style="1269" customWidth="1"/>
    <col min="1045" max="1045" width="6.875" style="1269" customWidth="1"/>
    <col min="1046" max="1046" width="6.5" style="1269" customWidth="1"/>
    <col min="1047" max="1047" width="6.625" style="1269" customWidth="1"/>
    <col min="1048" max="1049" width="9.25" style="1269" customWidth="1"/>
    <col min="1050" max="1286" width="9" style="1269"/>
    <col min="1287" max="1287" width="5" style="1269" customWidth="1"/>
    <col min="1288" max="1288" width="29.625" style="1269" customWidth="1"/>
    <col min="1289" max="1289" width="11.25" style="1269" customWidth="1"/>
    <col min="1290" max="1290" width="9.5" style="1269" customWidth="1"/>
    <col min="1291" max="1291" width="11" style="1269" customWidth="1"/>
    <col min="1292" max="1292" width="10.625" style="1269" customWidth="1"/>
    <col min="1293" max="1293" width="9.125" style="1269" customWidth="1"/>
    <col min="1294" max="1294" width="8.25" style="1269" customWidth="1"/>
    <col min="1295" max="1295" width="6.5" style="1269" customWidth="1"/>
    <col min="1296" max="1296" width="9.625" style="1269" customWidth="1"/>
    <col min="1297" max="1297" width="9.875" style="1269" customWidth="1"/>
    <col min="1298" max="1298" width="9.25" style="1269" customWidth="1"/>
    <col min="1299" max="1299" width="8.25" style="1269" customWidth="1"/>
    <col min="1300" max="1300" width="9.5" style="1269" customWidth="1"/>
    <col min="1301" max="1301" width="6.875" style="1269" customWidth="1"/>
    <col min="1302" max="1302" width="6.5" style="1269" customWidth="1"/>
    <col min="1303" max="1303" width="6.625" style="1269" customWidth="1"/>
    <col min="1304" max="1305" width="9.25" style="1269" customWidth="1"/>
    <col min="1306" max="1542" width="9" style="1269"/>
    <col min="1543" max="1543" width="5" style="1269" customWidth="1"/>
    <col min="1544" max="1544" width="29.625" style="1269" customWidth="1"/>
    <col min="1545" max="1545" width="11.25" style="1269" customWidth="1"/>
    <col min="1546" max="1546" width="9.5" style="1269" customWidth="1"/>
    <col min="1547" max="1547" width="11" style="1269" customWidth="1"/>
    <col min="1548" max="1548" width="10.625" style="1269" customWidth="1"/>
    <col min="1549" max="1549" width="9.125" style="1269" customWidth="1"/>
    <col min="1550" max="1550" width="8.25" style="1269" customWidth="1"/>
    <col min="1551" max="1551" width="6.5" style="1269" customWidth="1"/>
    <col min="1552" max="1552" width="9.625" style="1269" customWidth="1"/>
    <col min="1553" max="1553" width="9.875" style="1269" customWidth="1"/>
    <col min="1554" max="1554" width="9.25" style="1269" customWidth="1"/>
    <col min="1555" max="1555" width="8.25" style="1269" customWidth="1"/>
    <col min="1556" max="1556" width="9.5" style="1269" customWidth="1"/>
    <col min="1557" max="1557" width="6.875" style="1269" customWidth="1"/>
    <col min="1558" max="1558" width="6.5" style="1269" customWidth="1"/>
    <col min="1559" max="1559" width="6.625" style="1269" customWidth="1"/>
    <col min="1560" max="1561" width="9.25" style="1269" customWidth="1"/>
    <col min="1562" max="1798" width="9" style="1269"/>
    <col min="1799" max="1799" width="5" style="1269" customWidth="1"/>
    <col min="1800" max="1800" width="29.625" style="1269" customWidth="1"/>
    <col min="1801" max="1801" width="11.25" style="1269" customWidth="1"/>
    <col min="1802" max="1802" width="9.5" style="1269" customWidth="1"/>
    <col min="1803" max="1803" width="11" style="1269" customWidth="1"/>
    <col min="1804" max="1804" width="10.625" style="1269" customWidth="1"/>
    <col min="1805" max="1805" width="9.125" style="1269" customWidth="1"/>
    <col min="1806" max="1806" width="8.25" style="1269" customWidth="1"/>
    <col min="1807" max="1807" width="6.5" style="1269" customWidth="1"/>
    <col min="1808" max="1808" width="9.625" style="1269" customWidth="1"/>
    <col min="1809" max="1809" width="9.875" style="1269" customWidth="1"/>
    <col min="1810" max="1810" width="9.25" style="1269" customWidth="1"/>
    <col min="1811" max="1811" width="8.25" style="1269" customWidth="1"/>
    <col min="1812" max="1812" width="9.5" style="1269" customWidth="1"/>
    <col min="1813" max="1813" width="6.875" style="1269" customWidth="1"/>
    <col min="1814" max="1814" width="6.5" style="1269" customWidth="1"/>
    <col min="1815" max="1815" width="6.625" style="1269" customWidth="1"/>
    <col min="1816" max="1817" width="9.25" style="1269" customWidth="1"/>
    <col min="1818" max="2054" width="9" style="1269"/>
    <col min="2055" max="2055" width="5" style="1269" customWidth="1"/>
    <col min="2056" max="2056" width="29.625" style="1269" customWidth="1"/>
    <col min="2057" max="2057" width="11.25" style="1269" customWidth="1"/>
    <col min="2058" max="2058" width="9.5" style="1269" customWidth="1"/>
    <col min="2059" max="2059" width="11" style="1269" customWidth="1"/>
    <col min="2060" max="2060" width="10.625" style="1269" customWidth="1"/>
    <col min="2061" max="2061" width="9.125" style="1269" customWidth="1"/>
    <col min="2062" max="2062" width="8.25" style="1269" customWidth="1"/>
    <col min="2063" max="2063" width="6.5" style="1269" customWidth="1"/>
    <col min="2064" max="2064" width="9.625" style="1269" customWidth="1"/>
    <col min="2065" max="2065" width="9.875" style="1269" customWidth="1"/>
    <col min="2066" max="2066" width="9.25" style="1269" customWidth="1"/>
    <col min="2067" max="2067" width="8.25" style="1269" customWidth="1"/>
    <col min="2068" max="2068" width="9.5" style="1269" customWidth="1"/>
    <col min="2069" max="2069" width="6.875" style="1269" customWidth="1"/>
    <col min="2070" max="2070" width="6.5" style="1269" customWidth="1"/>
    <col min="2071" max="2071" width="6.625" style="1269" customWidth="1"/>
    <col min="2072" max="2073" width="9.25" style="1269" customWidth="1"/>
    <col min="2074" max="2310" width="9" style="1269"/>
    <col min="2311" max="2311" width="5" style="1269" customWidth="1"/>
    <col min="2312" max="2312" width="29.625" style="1269" customWidth="1"/>
    <col min="2313" max="2313" width="11.25" style="1269" customWidth="1"/>
    <col min="2314" max="2314" width="9.5" style="1269" customWidth="1"/>
    <col min="2315" max="2315" width="11" style="1269" customWidth="1"/>
    <col min="2316" max="2316" width="10.625" style="1269" customWidth="1"/>
    <col min="2317" max="2317" width="9.125" style="1269" customWidth="1"/>
    <col min="2318" max="2318" width="8.25" style="1269" customWidth="1"/>
    <col min="2319" max="2319" width="6.5" style="1269" customWidth="1"/>
    <col min="2320" max="2320" width="9.625" style="1269" customWidth="1"/>
    <col min="2321" max="2321" width="9.875" style="1269" customWidth="1"/>
    <col min="2322" max="2322" width="9.25" style="1269" customWidth="1"/>
    <col min="2323" max="2323" width="8.25" style="1269" customWidth="1"/>
    <col min="2324" max="2324" width="9.5" style="1269" customWidth="1"/>
    <col min="2325" max="2325" width="6.875" style="1269" customWidth="1"/>
    <col min="2326" max="2326" width="6.5" style="1269" customWidth="1"/>
    <col min="2327" max="2327" width="6.625" style="1269" customWidth="1"/>
    <col min="2328" max="2329" width="9.25" style="1269" customWidth="1"/>
    <col min="2330" max="2566" width="9" style="1269"/>
    <col min="2567" max="2567" width="5" style="1269" customWidth="1"/>
    <col min="2568" max="2568" width="29.625" style="1269" customWidth="1"/>
    <col min="2569" max="2569" width="11.25" style="1269" customWidth="1"/>
    <col min="2570" max="2570" width="9.5" style="1269" customWidth="1"/>
    <col min="2571" max="2571" width="11" style="1269" customWidth="1"/>
    <col min="2572" max="2572" width="10.625" style="1269" customWidth="1"/>
    <col min="2573" max="2573" width="9.125" style="1269" customWidth="1"/>
    <col min="2574" max="2574" width="8.25" style="1269" customWidth="1"/>
    <col min="2575" max="2575" width="6.5" style="1269" customWidth="1"/>
    <col min="2576" max="2576" width="9.625" style="1269" customWidth="1"/>
    <col min="2577" max="2577" width="9.875" style="1269" customWidth="1"/>
    <col min="2578" max="2578" width="9.25" style="1269" customWidth="1"/>
    <col min="2579" max="2579" width="8.25" style="1269" customWidth="1"/>
    <col min="2580" max="2580" width="9.5" style="1269" customWidth="1"/>
    <col min="2581" max="2581" width="6.875" style="1269" customWidth="1"/>
    <col min="2582" max="2582" width="6.5" style="1269" customWidth="1"/>
    <col min="2583" max="2583" width="6.625" style="1269" customWidth="1"/>
    <col min="2584" max="2585" width="9.25" style="1269" customWidth="1"/>
    <col min="2586" max="2822" width="9" style="1269"/>
    <col min="2823" max="2823" width="5" style="1269" customWidth="1"/>
    <col min="2824" max="2824" width="29.625" style="1269" customWidth="1"/>
    <col min="2825" max="2825" width="11.25" style="1269" customWidth="1"/>
    <col min="2826" max="2826" width="9.5" style="1269" customWidth="1"/>
    <col min="2827" max="2827" width="11" style="1269" customWidth="1"/>
    <col min="2828" max="2828" width="10.625" style="1269" customWidth="1"/>
    <col min="2829" max="2829" width="9.125" style="1269" customWidth="1"/>
    <col min="2830" max="2830" width="8.25" style="1269" customWidth="1"/>
    <col min="2831" max="2831" width="6.5" style="1269" customWidth="1"/>
    <col min="2832" max="2832" width="9.625" style="1269" customWidth="1"/>
    <col min="2833" max="2833" width="9.875" style="1269" customWidth="1"/>
    <col min="2834" max="2834" width="9.25" style="1269" customWidth="1"/>
    <col min="2835" max="2835" width="8.25" style="1269" customWidth="1"/>
    <col min="2836" max="2836" width="9.5" style="1269" customWidth="1"/>
    <col min="2837" max="2837" width="6.875" style="1269" customWidth="1"/>
    <col min="2838" max="2838" width="6.5" style="1269" customWidth="1"/>
    <col min="2839" max="2839" width="6.625" style="1269" customWidth="1"/>
    <col min="2840" max="2841" width="9.25" style="1269" customWidth="1"/>
    <col min="2842" max="3078" width="9" style="1269"/>
    <col min="3079" max="3079" width="5" style="1269" customWidth="1"/>
    <col min="3080" max="3080" width="29.625" style="1269" customWidth="1"/>
    <col min="3081" max="3081" width="11.25" style="1269" customWidth="1"/>
    <col min="3082" max="3082" width="9.5" style="1269" customWidth="1"/>
    <col min="3083" max="3083" width="11" style="1269" customWidth="1"/>
    <col min="3084" max="3084" width="10.625" style="1269" customWidth="1"/>
    <col min="3085" max="3085" width="9.125" style="1269" customWidth="1"/>
    <col min="3086" max="3086" width="8.25" style="1269" customWidth="1"/>
    <col min="3087" max="3087" width="6.5" style="1269" customWidth="1"/>
    <col min="3088" max="3088" width="9.625" style="1269" customWidth="1"/>
    <col min="3089" max="3089" width="9.875" style="1269" customWidth="1"/>
    <col min="3090" max="3090" width="9.25" style="1269" customWidth="1"/>
    <col min="3091" max="3091" width="8.25" style="1269" customWidth="1"/>
    <col min="3092" max="3092" width="9.5" style="1269" customWidth="1"/>
    <col min="3093" max="3093" width="6.875" style="1269" customWidth="1"/>
    <col min="3094" max="3094" width="6.5" style="1269" customWidth="1"/>
    <col min="3095" max="3095" width="6.625" style="1269" customWidth="1"/>
    <col min="3096" max="3097" width="9.25" style="1269" customWidth="1"/>
    <col min="3098" max="3334" width="9" style="1269"/>
    <col min="3335" max="3335" width="5" style="1269" customWidth="1"/>
    <col min="3336" max="3336" width="29.625" style="1269" customWidth="1"/>
    <col min="3337" max="3337" width="11.25" style="1269" customWidth="1"/>
    <col min="3338" max="3338" width="9.5" style="1269" customWidth="1"/>
    <col min="3339" max="3339" width="11" style="1269" customWidth="1"/>
    <col min="3340" max="3340" width="10.625" style="1269" customWidth="1"/>
    <col min="3341" max="3341" width="9.125" style="1269" customWidth="1"/>
    <col min="3342" max="3342" width="8.25" style="1269" customWidth="1"/>
    <col min="3343" max="3343" width="6.5" style="1269" customWidth="1"/>
    <col min="3344" max="3344" width="9.625" style="1269" customWidth="1"/>
    <col min="3345" max="3345" width="9.875" style="1269" customWidth="1"/>
    <col min="3346" max="3346" width="9.25" style="1269" customWidth="1"/>
    <col min="3347" max="3347" width="8.25" style="1269" customWidth="1"/>
    <col min="3348" max="3348" width="9.5" style="1269" customWidth="1"/>
    <col min="3349" max="3349" width="6.875" style="1269" customWidth="1"/>
    <col min="3350" max="3350" width="6.5" style="1269" customWidth="1"/>
    <col min="3351" max="3351" width="6.625" style="1269" customWidth="1"/>
    <col min="3352" max="3353" width="9.25" style="1269" customWidth="1"/>
    <col min="3354" max="3590" width="9" style="1269"/>
    <col min="3591" max="3591" width="5" style="1269" customWidth="1"/>
    <col min="3592" max="3592" width="29.625" style="1269" customWidth="1"/>
    <col min="3593" max="3593" width="11.25" style="1269" customWidth="1"/>
    <col min="3594" max="3594" width="9.5" style="1269" customWidth="1"/>
    <col min="3595" max="3595" width="11" style="1269" customWidth="1"/>
    <col min="3596" max="3596" width="10.625" style="1269" customWidth="1"/>
    <col min="3597" max="3597" width="9.125" style="1269" customWidth="1"/>
    <col min="3598" max="3598" width="8.25" style="1269" customWidth="1"/>
    <col min="3599" max="3599" width="6.5" style="1269" customWidth="1"/>
    <col min="3600" max="3600" width="9.625" style="1269" customWidth="1"/>
    <col min="3601" max="3601" width="9.875" style="1269" customWidth="1"/>
    <col min="3602" max="3602" width="9.25" style="1269" customWidth="1"/>
    <col min="3603" max="3603" width="8.25" style="1269" customWidth="1"/>
    <col min="3604" max="3604" width="9.5" style="1269" customWidth="1"/>
    <col min="3605" max="3605" width="6.875" style="1269" customWidth="1"/>
    <col min="3606" max="3606" width="6.5" style="1269" customWidth="1"/>
    <col min="3607" max="3607" width="6.625" style="1269" customWidth="1"/>
    <col min="3608" max="3609" width="9.25" style="1269" customWidth="1"/>
    <col min="3610" max="3846" width="9" style="1269"/>
    <col min="3847" max="3847" width="5" style="1269" customWidth="1"/>
    <col min="3848" max="3848" width="29.625" style="1269" customWidth="1"/>
    <col min="3849" max="3849" width="11.25" style="1269" customWidth="1"/>
    <col min="3850" max="3850" width="9.5" style="1269" customWidth="1"/>
    <col min="3851" max="3851" width="11" style="1269" customWidth="1"/>
    <col min="3852" max="3852" width="10.625" style="1269" customWidth="1"/>
    <col min="3853" max="3853" width="9.125" style="1269" customWidth="1"/>
    <col min="3854" max="3854" width="8.25" style="1269" customWidth="1"/>
    <col min="3855" max="3855" width="6.5" style="1269" customWidth="1"/>
    <col min="3856" max="3856" width="9.625" style="1269" customWidth="1"/>
    <col min="3857" max="3857" width="9.875" style="1269" customWidth="1"/>
    <col min="3858" max="3858" width="9.25" style="1269" customWidth="1"/>
    <col min="3859" max="3859" width="8.25" style="1269" customWidth="1"/>
    <col min="3860" max="3860" width="9.5" style="1269" customWidth="1"/>
    <col min="3861" max="3861" width="6.875" style="1269" customWidth="1"/>
    <col min="3862" max="3862" width="6.5" style="1269" customWidth="1"/>
    <col min="3863" max="3863" width="6.625" style="1269" customWidth="1"/>
    <col min="3864" max="3865" width="9.25" style="1269" customWidth="1"/>
    <col min="3866" max="4102" width="9" style="1269"/>
    <col min="4103" max="4103" width="5" style="1269" customWidth="1"/>
    <col min="4104" max="4104" width="29.625" style="1269" customWidth="1"/>
    <col min="4105" max="4105" width="11.25" style="1269" customWidth="1"/>
    <col min="4106" max="4106" width="9.5" style="1269" customWidth="1"/>
    <col min="4107" max="4107" width="11" style="1269" customWidth="1"/>
    <col min="4108" max="4108" width="10.625" style="1269" customWidth="1"/>
    <col min="4109" max="4109" width="9.125" style="1269" customWidth="1"/>
    <col min="4110" max="4110" width="8.25" style="1269" customWidth="1"/>
    <col min="4111" max="4111" width="6.5" style="1269" customWidth="1"/>
    <col min="4112" max="4112" width="9.625" style="1269" customWidth="1"/>
    <col min="4113" max="4113" width="9.875" style="1269" customWidth="1"/>
    <col min="4114" max="4114" width="9.25" style="1269" customWidth="1"/>
    <col min="4115" max="4115" width="8.25" style="1269" customWidth="1"/>
    <col min="4116" max="4116" width="9.5" style="1269" customWidth="1"/>
    <col min="4117" max="4117" width="6.875" style="1269" customWidth="1"/>
    <col min="4118" max="4118" width="6.5" style="1269" customWidth="1"/>
    <col min="4119" max="4119" width="6.625" style="1269" customWidth="1"/>
    <col min="4120" max="4121" width="9.25" style="1269" customWidth="1"/>
    <col min="4122" max="4358" width="9" style="1269"/>
    <col min="4359" max="4359" width="5" style="1269" customWidth="1"/>
    <col min="4360" max="4360" width="29.625" style="1269" customWidth="1"/>
    <col min="4361" max="4361" width="11.25" style="1269" customWidth="1"/>
    <col min="4362" max="4362" width="9.5" style="1269" customWidth="1"/>
    <col min="4363" max="4363" width="11" style="1269" customWidth="1"/>
    <col min="4364" max="4364" width="10.625" style="1269" customWidth="1"/>
    <col min="4365" max="4365" width="9.125" style="1269" customWidth="1"/>
    <col min="4366" max="4366" width="8.25" style="1269" customWidth="1"/>
    <col min="4367" max="4367" width="6.5" style="1269" customWidth="1"/>
    <col min="4368" max="4368" width="9.625" style="1269" customWidth="1"/>
    <col min="4369" max="4369" width="9.875" style="1269" customWidth="1"/>
    <col min="4370" max="4370" width="9.25" style="1269" customWidth="1"/>
    <col min="4371" max="4371" width="8.25" style="1269" customWidth="1"/>
    <col min="4372" max="4372" width="9.5" style="1269" customWidth="1"/>
    <col min="4373" max="4373" width="6.875" style="1269" customWidth="1"/>
    <col min="4374" max="4374" width="6.5" style="1269" customWidth="1"/>
    <col min="4375" max="4375" width="6.625" style="1269" customWidth="1"/>
    <col min="4376" max="4377" width="9.25" style="1269" customWidth="1"/>
    <col min="4378" max="4614" width="9" style="1269"/>
    <col min="4615" max="4615" width="5" style="1269" customWidth="1"/>
    <col min="4616" max="4616" width="29.625" style="1269" customWidth="1"/>
    <col min="4617" max="4617" width="11.25" style="1269" customWidth="1"/>
    <col min="4618" max="4618" width="9.5" style="1269" customWidth="1"/>
    <col min="4619" max="4619" width="11" style="1269" customWidth="1"/>
    <col min="4620" max="4620" width="10.625" style="1269" customWidth="1"/>
    <col min="4621" max="4621" width="9.125" style="1269" customWidth="1"/>
    <col min="4622" max="4622" width="8.25" style="1269" customWidth="1"/>
    <col min="4623" max="4623" width="6.5" style="1269" customWidth="1"/>
    <col min="4624" max="4624" width="9.625" style="1269" customWidth="1"/>
    <col min="4625" max="4625" width="9.875" style="1269" customWidth="1"/>
    <col min="4626" max="4626" width="9.25" style="1269" customWidth="1"/>
    <col min="4627" max="4627" width="8.25" style="1269" customWidth="1"/>
    <col min="4628" max="4628" width="9.5" style="1269" customWidth="1"/>
    <col min="4629" max="4629" width="6.875" style="1269" customWidth="1"/>
    <col min="4630" max="4630" width="6.5" style="1269" customWidth="1"/>
    <col min="4631" max="4631" width="6.625" style="1269" customWidth="1"/>
    <col min="4632" max="4633" width="9.25" style="1269" customWidth="1"/>
    <col min="4634" max="4870" width="9" style="1269"/>
    <col min="4871" max="4871" width="5" style="1269" customWidth="1"/>
    <col min="4872" max="4872" width="29.625" style="1269" customWidth="1"/>
    <col min="4873" max="4873" width="11.25" style="1269" customWidth="1"/>
    <col min="4874" max="4874" width="9.5" style="1269" customWidth="1"/>
    <col min="4875" max="4875" width="11" style="1269" customWidth="1"/>
    <col min="4876" max="4876" width="10.625" style="1269" customWidth="1"/>
    <col min="4877" max="4877" width="9.125" style="1269" customWidth="1"/>
    <col min="4878" max="4878" width="8.25" style="1269" customWidth="1"/>
    <col min="4879" max="4879" width="6.5" style="1269" customWidth="1"/>
    <col min="4880" max="4880" width="9.625" style="1269" customWidth="1"/>
    <col min="4881" max="4881" width="9.875" style="1269" customWidth="1"/>
    <col min="4882" max="4882" width="9.25" style="1269" customWidth="1"/>
    <col min="4883" max="4883" width="8.25" style="1269" customWidth="1"/>
    <col min="4884" max="4884" width="9.5" style="1269" customWidth="1"/>
    <col min="4885" max="4885" width="6.875" style="1269" customWidth="1"/>
    <col min="4886" max="4886" width="6.5" style="1269" customWidth="1"/>
    <col min="4887" max="4887" width="6.625" style="1269" customWidth="1"/>
    <col min="4888" max="4889" width="9.25" style="1269" customWidth="1"/>
    <col min="4890" max="5126" width="9" style="1269"/>
    <col min="5127" max="5127" width="5" style="1269" customWidth="1"/>
    <col min="5128" max="5128" width="29.625" style="1269" customWidth="1"/>
    <col min="5129" max="5129" width="11.25" style="1269" customWidth="1"/>
    <col min="5130" max="5130" width="9.5" style="1269" customWidth="1"/>
    <col min="5131" max="5131" width="11" style="1269" customWidth="1"/>
    <col min="5132" max="5132" width="10.625" style="1269" customWidth="1"/>
    <col min="5133" max="5133" width="9.125" style="1269" customWidth="1"/>
    <col min="5134" max="5134" width="8.25" style="1269" customWidth="1"/>
    <col min="5135" max="5135" width="6.5" style="1269" customWidth="1"/>
    <col min="5136" max="5136" width="9.625" style="1269" customWidth="1"/>
    <col min="5137" max="5137" width="9.875" style="1269" customWidth="1"/>
    <col min="5138" max="5138" width="9.25" style="1269" customWidth="1"/>
    <col min="5139" max="5139" width="8.25" style="1269" customWidth="1"/>
    <col min="5140" max="5140" width="9.5" style="1269" customWidth="1"/>
    <col min="5141" max="5141" width="6.875" style="1269" customWidth="1"/>
    <col min="5142" max="5142" width="6.5" style="1269" customWidth="1"/>
    <col min="5143" max="5143" width="6.625" style="1269" customWidth="1"/>
    <col min="5144" max="5145" width="9.25" style="1269" customWidth="1"/>
    <col min="5146" max="5382" width="9" style="1269"/>
    <col min="5383" max="5383" width="5" style="1269" customWidth="1"/>
    <col min="5384" max="5384" width="29.625" style="1269" customWidth="1"/>
    <col min="5385" max="5385" width="11.25" style="1269" customWidth="1"/>
    <col min="5386" max="5386" width="9.5" style="1269" customWidth="1"/>
    <col min="5387" max="5387" width="11" style="1269" customWidth="1"/>
    <col min="5388" max="5388" width="10.625" style="1269" customWidth="1"/>
    <col min="5389" max="5389" width="9.125" style="1269" customWidth="1"/>
    <col min="5390" max="5390" width="8.25" style="1269" customWidth="1"/>
    <col min="5391" max="5391" width="6.5" style="1269" customWidth="1"/>
    <col min="5392" max="5392" width="9.625" style="1269" customWidth="1"/>
    <col min="5393" max="5393" width="9.875" style="1269" customWidth="1"/>
    <col min="5394" max="5394" width="9.25" style="1269" customWidth="1"/>
    <col min="5395" max="5395" width="8.25" style="1269" customWidth="1"/>
    <col min="5396" max="5396" width="9.5" style="1269" customWidth="1"/>
    <col min="5397" max="5397" width="6.875" style="1269" customWidth="1"/>
    <col min="5398" max="5398" width="6.5" style="1269" customWidth="1"/>
    <col min="5399" max="5399" width="6.625" style="1269" customWidth="1"/>
    <col min="5400" max="5401" width="9.25" style="1269" customWidth="1"/>
    <col min="5402" max="5638" width="9" style="1269"/>
    <col min="5639" max="5639" width="5" style="1269" customWidth="1"/>
    <col min="5640" max="5640" width="29.625" style="1269" customWidth="1"/>
    <col min="5641" max="5641" width="11.25" style="1269" customWidth="1"/>
    <col min="5642" max="5642" width="9.5" style="1269" customWidth="1"/>
    <col min="5643" max="5643" width="11" style="1269" customWidth="1"/>
    <col min="5644" max="5644" width="10.625" style="1269" customWidth="1"/>
    <col min="5645" max="5645" width="9.125" style="1269" customWidth="1"/>
    <col min="5646" max="5646" width="8.25" style="1269" customWidth="1"/>
    <col min="5647" max="5647" width="6.5" style="1269" customWidth="1"/>
    <col min="5648" max="5648" width="9.625" style="1269" customWidth="1"/>
    <col min="5649" max="5649" width="9.875" style="1269" customWidth="1"/>
    <col min="5650" max="5650" width="9.25" style="1269" customWidth="1"/>
    <col min="5651" max="5651" width="8.25" style="1269" customWidth="1"/>
    <col min="5652" max="5652" width="9.5" style="1269" customWidth="1"/>
    <col min="5653" max="5653" width="6.875" style="1269" customWidth="1"/>
    <col min="5654" max="5654" width="6.5" style="1269" customWidth="1"/>
    <col min="5655" max="5655" width="6.625" style="1269" customWidth="1"/>
    <col min="5656" max="5657" width="9.25" style="1269" customWidth="1"/>
    <col min="5658" max="5894" width="9" style="1269"/>
    <col min="5895" max="5895" width="5" style="1269" customWidth="1"/>
    <col min="5896" max="5896" width="29.625" style="1269" customWidth="1"/>
    <col min="5897" max="5897" width="11.25" style="1269" customWidth="1"/>
    <col min="5898" max="5898" width="9.5" style="1269" customWidth="1"/>
    <col min="5899" max="5899" width="11" style="1269" customWidth="1"/>
    <col min="5900" max="5900" width="10.625" style="1269" customWidth="1"/>
    <col min="5901" max="5901" width="9.125" style="1269" customWidth="1"/>
    <col min="5902" max="5902" width="8.25" style="1269" customWidth="1"/>
    <col min="5903" max="5903" width="6.5" style="1269" customWidth="1"/>
    <col min="5904" max="5904" width="9.625" style="1269" customWidth="1"/>
    <col min="5905" max="5905" width="9.875" style="1269" customWidth="1"/>
    <col min="5906" max="5906" width="9.25" style="1269" customWidth="1"/>
    <col min="5907" max="5907" width="8.25" style="1269" customWidth="1"/>
    <col min="5908" max="5908" width="9.5" style="1269" customWidth="1"/>
    <col min="5909" max="5909" width="6.875" style="1269" customWidth="1"/>
    <col min="5910" max="5910" width="6.5" style="1269" customWidth="1"/>
    <col min="5911" max="5911" width="6.625" style="1269" customWidth="1"/>
    <col min="5912" max="5913" width="9.25" style="1269" customWidth="1"/>
    <col min="5914" max="6150" width="9" style="1269"/>
    <col min="6151" max="6151" width="5" style="1269" customWidth="1"/>
    <col min="6152" max="6152" width="29.625" style="1269" customWidth="1"/>
    <col min="6153" max="6153" width="11.25" style="1269" customWidth="1"/>
    <col min="6154" max="6154" width="9.5" style="1269" customWidth="1"/>
    <col min="6155" max="6155" width="11" style="1269" customWidth="1"/>
    <col min="6156" max="6156" width="10.625" style="1269" customWidth="1"/>
    <col min="6157" max="6157" width="9.125" style="1269" customWidth="1"/>
    <col min="6158" max="6158" width="8.25" style="1269" customWidth="1"/>
    <col min="6159" max="6159" width="6.5" style="1269" customWidth="1"/>
    <col min="6160" max="6160" width="9.625" style="1269" customWidth="1"/>
    <col min="6161" max="6161" width="9.875" style="1269" customWidth="1"/>
    <col min="6162" max="6162" width="9.25" style="1269" customWidth="1"/>
    <col min="6163" max="6163" width="8.25" style="1269" customWidth="1"/>
    <col min="6164" max="6164" width="9.5" style="1269" customWidth="1"/>
    <col min="6165" max="6165" width="6.875" style="1269" customWidth="1"/>
    <col min="6166" max="6166" width="6.5" style="1269" customWidth="1"/>
    <col min="6167" max="6167" width="6.625" style="1269" customWidth="1"/>
    <col min="6168" max="6169" width="9.25" style="1269" customWidth="1"/>
    <col min="6170" max="6406" width="9" style="1269"/>
    <col min="6407" max="6407" width="5" style="1269" customWidth="1"/>
    <col min="6408" max="6408" width="29.625" style="1269" customWidth="1"/>
    <col min="6409" max="6409" width="11.25" style="1269" customWidth="1"/>
    <col min="6410" max="6410" width="9.5" style="1269" customWidth="1"/>
    <col min="6411" max="6411" width="11" style="1269" customWidth="1"/>
    <col min="6412" max="6412" width="10.625" style="1269" customWidth="1"/>
    <col min="6413" max="6413" width="9.125" style="1269" customWidth="1"/>
    <col min="6414" max="6414" width="8.25" style="1269" customWidth="1"/>
    <col min="6415" max="6415" width="6.5" style="1269" customWidth="1"/>
    <col min="6416" max="6416" width="9.625" style="1269" customWidth="1"/>
    <col min="6417" max="6417" width="9.875" style="1269" customWidth="1"/>
    <col min="6418" max="6418" width="9.25" style="1269" customWidth="1"/>
    <col min="6419" max="6419" width="8.25" style="1269" customWidth="1"/>
    <col min="6420" max="6420" width="9.5" style="1269" customWidth="1"/>
    <col min="6421" max="6421" width="6.875" style="1269" customWidth="1"/>
    <col min="6422" max="6422" width="6.5" style="1269" customWidth="1"/>
    <col min="6423" max="6423" width="6.625" style="1269" customWidth="1"/>
    <col min="6424" max="6425" width="9.25" style="1269" customWidth="1"/>
    <col min="6426" max="6662" width="9" style="1269"/>
    <col min="6663" max="6663" width="5" style="1269" customWidth="1"/>
    <col min="6664" max="6664" width="29.625" style="1269" customWidth="1"/>
    <col min="6665" max="6665" width="11.25" style="1269" customWidth="1"/>
    <col min="6666" max="6666" width="9.5" style="1269" customWidth="1"/>
    <col min="6667" max="6667" width="11" style="1269" customWidth="1"/>
    <col min="6668" max="6668" width="10.625" style="1269" customWidth="1"/>
    <col min="6669" max="6669" width="9.125" style="1269" customWidth="1"/>
    <col min="6670" max="6670" width="8.25" style="1269" customWidth="1"/>
    <col min="6671" max="6671" width="6.5" style="1269" customWidth="1"/>
    <col min="6672" max="6672" width="9.625" style="1269" customWidth="1"/>
    <col min="6673" max="6673" width="9.875" style="1269" customWidth="1"/>
    <col min="6674" max="6674" width="9.25" style="1269" customWidth="1"/>
    <col min="6675" max="6675" width="8.25" style="1269" customWidth="1"/>
    <col min="6676" max="6676" width="9.5" style="1269" customWidth="1"/>
    <col min="6677" max="6677" width="6.875" style="1269" customWidth="1"/>
    <col min="6678" max="6678" width="6.5" style="1269" customWidth="1"/>
    <col min="6679" max="6679" width="6.625" style="1269" customWidth="1"/>
    <col min="6680" max="6681" width="9.25" style="1269" customWidth="1"/>
    <col min="6682" max="6918" width="9" style="1269"/>
    <col min="6919" max="6919" width="5" style="1269" customWidth="1"/>
    <col min="6920" max="6920" width="29.625" style="1269" customWidth="1"/>
    <col min="6921" max="6921" width="11.25" style="1269" customWidth="1"/>
    <col min="6922" max="6922" width="9.5" style="1269" customWidth="1"/>
    <col min="6923" max="6923" width="11" style="1269" customWidth="1"/>
    <col min="6924" max="6924" width="10.625" style="1269" customWidth="1"/>
    <col min="6925" max="6925" width="9.125" style="1269" customWidth="1"/>
    <col min="6926" max="6926" width="8.25" style="1269" customWidth="1"/>
    <col min="6927" max="6927" width="6.5" style="1269" customWidth="1"/>
    <col min="6928" max="6928" width="9.625" style="1269" customWidth="1"/>
    <col min="6929" max="6929" width="9.875" style="1269" customWidth="1"/>
    <col min="6930" max="6930" width="9.25" style="1269" customWidth="1"/>
    <col min="6931" max="6931" width="8.25" style="1269" customWidth="1"/>
    <col min="6932" max="6932" width="9.5" style="1269" customWidth="1"/>
    <col min="6933" max="6933" width="6.875" style="1269" customWidth="1"/>
    <col min="6934" max="6934" width="6.5" style="1269" customWidth="1"/>
    <col min="6935" max="6935" width="6.625" style="1269" customWidth="1"/>
    <col min="6936" max="6937" width="9.25" style="1269" customWidth="1"/>
    <col min="6938" max="7174" width="9" style="1269"/>
    <col min="7175" max="7175" width="5" style="1269" customWidth="1"/>
    <col min="7176" max="7176" width="29.625" style="1269" customWidth="1"/>
    <col min="7177" max="7177" width="11.25" style="1269" customWidth="1"/>
    <col min="7178" max="7178" width="9.5" style="1269" customWidth="1"/>
    <col min="7179" max="7179" width="11" style="1269" customWidth="1"/>
    <col min="7180" max="7180" width="10.625" style="1269" customWidth="1"/>
    <col min="7181" max="7181" width="9.125" style="1269" customWidth="1"/>
    <col min="7182" max="7182" width="8.25" style="1269" customWidth="1"/>
    <col min="7183" max="7183" width="6.5" style="1269" customWidth="1"/>
    <col min="7184" max="7184" width="9.625" style="1269" customWidth="1"/>
    <col min="7185" max="7185" width="9.875" style="1269" customWidth="1"/>
    <col min="7186" max="7186" width="9.25" style="1269" customWidth="1"/>
    <col min="7187" max="7187" width="8.25" style="1269" customWidth="1"/>
    <col min="7188" max="7188" width="9.5" style="1269" customWidth="1"/>
    <col min="7189" max="7189" width="6.875" style="1269" customWidth="1"/>
    <col min="7190" max="7190" width="6.5" style="1269" customWidth="1"/>
    <col min="7191" max="7191" width="6.625" style="1269" customWidth="1"/>
    <col min="7192" max="7193" width="9.25" style="1269" customWidth="1"/>
    <col min="7194" max="7430" width="9" style="1269"/>
    <col min="7431" max="7431" width="5" style="1269" customWidth="1"/>
    <col min="7432" max="7432" width="29.625" style="1269" customWidth="1"/>
    <col min="7433" max="7433" width="11.25" style="1269" customWidth="1"/>
    <col min="7434" max="7434" width="9.5" style="1269" customWidth="1"/>
    <col min="7435" max="7435" width="11" style="1269" customWidth="1"/>
    <col min="7436" max="7436" width="10.625" style="1269" customWidth="1"/>
    <col min="7437" max="7437" width="9.125" style="1269" customWidth="1"/>
    <col min="7438" max="7438" width="8.25" style="1269" customWidth="1"/>
    <col min="7439" max="7439" width="6.5" style="1269" customWidth="1"/>
    <col min="7440" max="7440" width="9.625" style="1269" customWidth="1"/>
    <col min="7441" max="7441" width="9.875" style="1269" customWidth="1"/>
    <col min="7442" max="7442" width="9.25" style="1269" customWidth="1"/>
    <col min="7443" max="7443" width="8.25" style="1269" customWidth="1"/>
    <col min="7444" max="7444" width="9.5" style="1269" customWidth="1"/>
    <col min="7445" max="7445" width="6.875" style="1269" customWidth="1"/>
    <col min="7446" max="7446" width="6.5" style="1269" customWidth="1"/>
    <col min="7447" max="7447" width="6.625" style="1269" customWidth="1"/>
    <col min="7448" max="7449" width="9.25" style="1269" customWidth="1"/>
    <col min="7450" max="7686" width="9" style="1269"/>
    <col min="7687" max="7687" width="5" style="1269" customWidth="1"/>
    <col min="7688" max="7688" width="29.625" style="1269" customWidth="1"/>
    <col min="7689" max="7689" width="11.25" style="1269" customWidth="1"/>
    <col min="7690" max="7690" width="9.5" style="1269" customWidth="1"/>
    <col min="7691" max="7691" width="11" style="1269" customWidth="1"/>
    <col min="7692" max="7692" width="10.625" style="1269" customWidth="1"/>
    <col min="7693" max="7693" width="9.125" style="1269" customWidth="1"/>
    <col min="7694" max="7694" width="8.25" style="1269" customWidth="1"/>
    <col min="7695" max="7695" width="6.5" style="1269" customWidth="1"/>
    <col min="7696" max="7696" width="9.625" style="1269" customWidth="1"/>
    <col min="7697" max="7697" width="9.875" style="1269" customWidth="1"/>
    <col min="7698" max="7698" width="9.25" style="1269" customWidth="1"/>
    <col min="7699" max="7699" width="8.25" style="1269" customWidth="1"/>
    <col min="7700" max="7700" width="9.5" style="1269" customWidth="1"/>
    <col min="7701" max="7701" width="6.875" style="1269" customWidth="1"/>
    <col min="7702" max="7702" width="6.5" style="1269" customWidth="1"/>
    <col min="7703" max="7703" width="6.625" style="1269" customWidth="1"/>
    <col min="7704" max="7705" width="9.25" style="1269" customWidth="1"/>
    <col min="7706" max="7942" width="9" style="1269"/>
    <col min="7943" max="7943" width="5" style="1269" customWidth="1"/>
    <col min="7944" max="7944" width="29.625" style="1269" customWidth="1"/>
    <col min="7945" max="7945" width="11.25" style="1269" customWidth="1"/>
    <col min="7946" max="7946" width="9.5" style="1269" customWidth="1"/>
    <col min="7947" max="7947" width="11" style="1269" customWidth="1"/>
    <col min="7948" max="7948" width="10.625" style="1269" customWidth="1"/>
    <col min="7949" max="7949" width="9.125" style="1269" customWidth="1"/>
    <col min="7950" max="7950" width="8.25" style="1269" customWidth="1"/>
    <col min="7951" max="7951" width="6.5" style="1269" customWidth="1"/>
    <col min="7952" max="7952" width="9.625" style="1269" customWidth="1"/>
    <col min="7953" max="7953" width="9.875" style="1269" customWidth="1"/>
    <col min="7954" max="7954" width="9.25" style="1269" customWidth="1"/>
    <col min="7955" max="7955" width="8.25" style="1269" customWidth="1"/>
    <col min="7956" max="7956" width="9.5" style="1269" customWidth="1"/>
    <col min="7957" max="7957" width="6.875" style="1269" customWidth="1"/>
    <col min="7958" max="7958" width="6.5" style="1269" customWidth="1"/>
    <col min="7959" max="7959" width="6.625" style="1269" customWidth="1"/>
    <col min="7960" max="7961" width="9.25" style="1269" customWidth="1"/>
    <col min="7962" max="8198" width="9" style="1269"/>
    <col min="8199" max="8199" width="5" style="1269" customWidth="1"/>
    <col min="8200" max="8200" width="29.625" style="1269" customWidth="1"/>
    <col min="8201" max="8201" width="11.25" style="1269" customWidth="1"/>
    <col min="8202" max="8202" width="9.5" style="1269" customWidth="1"/>
    <col min="8203" max="8203" width="11" style="1269" customWidth="1"/>
    <col min="8204" max="8204" width="10.625" style="1269" customWidth="1"/>
    <col min="8205" max="8205" width="9.125" style="1269" customWidth="1"/>
    <col min="8206" max="8206" width="8.25" style="1269" customWidth="1"/>
    <col min="8207" max="8207" width="6.5" style="1269" customWidth="1"/>
    <col min="8208" max="8208" width="9.625" style="1269" customWidth="1"/>
    <col min="8209" max="8209" width="9.875" style="1269" customWidth="1"/>
    <col min="8210" max="8210" width="9.25" style="1269" customWidth="1"/>
    <col min="8211" max="8211" width="8.25" style="1269" customWidth="1"/>
    <col min="8212" max="8212" width="9.5" style="1269" customWidth="1"/>
    <col min="8213" max="8213" width="6.875" style="1269" customWidth="1"/>
    <col min="8214" max="8214" width="6.5" style="1269" customWidth="1"/>
    <col min="8215" max="8215" width="6.625" style="1269" customWidth="1"/>
    <col min="8216" max="8217" width="9.25" style="1269" customWidth="1"/>
    <col min="8218" max="8454" width="9" style="1269"/>
    <col min="8455" max="8455" width="5" style="1269" customWidth="1"/>
    <col min="8456" max="8456" width="29.625" style="1269" customWidth="1"/>
    <col min="8457" max="8457" width="11.25" style="1269" customWidth="1"/>
    <col min="8458" max="8458" width="9.5" style="1269" customWidth="1"/>
    <col min="8459" max="8459" width="11" style="1269" customWidth="1"/>
    <col min="8460" max="8460" width="10.625" style="1269" customWidth="1"/>
    <col min="8461" max="8461" width="9.125" style="1269" customWidth="1"/>
    <col min="8462" max="8462" width="8.25" style="1269" customWidth="1"/>
    <col min="8463" max="8463" width="6.5" style="1269" customWidth="1"/>
    <col min="8464" max="8464" width="9.625" style="1269" customWidth="1"/>
    <col min="8465" max="8465" width="9.875" style="1269" customWidth="1"/>
    <col min="8466" max="8466" width="9.25" style="1269" customWidth="1"/>
    <col min="8467" max="8467" width="8.25" style="1269" customWidth="1"/>
    <col min="8468" max="8468" width="9.5" style="1269" customWidth="1"/>
    <col min="8469" max="8469" width="6.875" style="1269" customWidth="1"/>
    <col min="8470" max="8470" width="6.5" style="1269" customWidth="1"/>
    <col min="8471" max="8471" width="6.625" style="1269" customWidth="1"/>
    <col min="8472" max="8473" width="9.25" style="1269" customWidth="1"/>
    <col min="8474" max="8710" width="9" style="1269"/>
    <col min="8711" max="8711" width="5" style="1269" customWidth="1"/>
    <col min="8712" max="8712" width="29.625" style="1269" customWidth="1"/>
    <col min="8713" max="8713" width="11.25" style="1269" customWidth="1"/>
    <col min="8714" max="8714" width="9.5" style="1269" customWidth="1"/>
    <col min="8715" max="8715" width="11" style="1269" customWidth="1"/>
    <col min="8716" max="8716" width="10.625" style="1269" customWidth="1"/>
    <col min="8717" max="8717" width="9.125" style="1269" customWidth="1"/>
    <col min="8718" max="8718" width="8.25" style="1269" customWidth="1"/>
    <col min="8719" max="8719" width="6.5" style="1269" customWidth="1"/>
    <col min="8720" max="8720" width="9.625" style="1269" customWidth="1"/>
    <col min="8721" max="8721" width="9.875" style="1269" customWidth="1"/>
    <col min="8722" max="8722" width="9.25" style="1269" customWidth="1"/>
    <col min="8723" max="8723" width="8.25" style="1269" customWidth="1"/>
    <col min="8724" max="8724" width="9.5" style="1269" customWidth="1"/>
    <col min="8725" max="8725" width="6.875" style="1269" customWidth="1"/>
    <col min="8726" max="8726" width="6.5" style="1269" customWidth="1"/>
    <col min="8727" max="8727" width="6.625" style="1269" customWidth="1"/>
    <col min="8728" max="8729" width="9.25" style="1269" customWidth="1"/>
    <col min="8730" max="8966" width="9" style="1269"/>
    <col min="8967" max="8967" width="5" style="1269" customWidth="1"/>
    <col min="8968" max="8968" width="29.625" style="1269" customWidth="1"/>
    <col min="8969" max="8969" width="11.25" style="1269" customWidth="1"/>
    <col min="8970" max="8970" width="9.5" style="1269" customWidth="1"/>
    <col min="8971" max="8971" width="11" style="1269" customWidth="1"/>
    <col min="8972" max="8972" width="10.625" style="1269" customWidth="1"/>
    <col min="8973" max="8973" width="9.125" style="1269" customWidth="1"/>
    <col min="8974" max="8974" width="8.25" style="1269" customWidth="1"/>
    <col min="8975" max="8975" width="6.5" style="1269" customWidth="1"/>
    <col min="8976" max="8976" width="9.625" style="1269" customWidth="1"/>
    <col min="8977" max="8977" width="9.875" style="1269" customWidth="1"/>
    <col min="8978" max="8978" width="9.25" style="1269" customWidth="1"/>
    <col min="8979" max="8979" width="8.25" style="1269" customWidth="1"/>
    <col min="8980" max="8980" width="9.5" style="1269" customWidth="1"/>
    <col min="8981" max="8981" width="6.875" style="1269" customWidth="1"/>
    <col min="8982" max="8982" width="6.5" style="1269" customWidth="1"/>
    <col min="8983" max="8983" width="6.625" style="1269" customWidth="1"/>
    <col min="8984" max="8985" width="9.25" style="1269" customWidth="1"/>
    <col min="8986" max="9222" width="9" style="1269"/>
    <col min="9223" max="9223" width="5" style="1269" customWidth="1"/>
    <col min="9224" max="9224" width="29.625" style="1269" customWidth="1"/>
    <col min="9225" max="9225" width="11.25" style="1269" customWidth="1"/>
    <col min="9226" max="9226" width="9.5" style="1269" customWidth="1"/>
    <col min="9227" max="9227" width="11" style="1269" customWidth="1"/>
    <col min="9228" max="9228" width="10.625" style="1269" customWidth="1"/>
    <col min="9229" max="9229" width="9.125" style="1269" customWidth="1"/>
    <col min="9230" max="9230" width="8.25" style="1269" customWidth="1"/>
    <col min="9231" max="9231" width="6.5" style="1269" customWidth="1"/>
    <col min="9232" max="9232" width="9.625" style="1269" customWidth="1"/>
    <col min="9233" max="9233" width="9.875" style="1269" customWidth="1"/>
    <col min="9234" max="9234" width="9.25" style="1269" customWidth="1"/>
    <col min="9235" max="9235" width="8.25" style="1269" customWidth="1"/>
    <col min="9236" max="9236" width="9.5" style="1269" customWidth="1"/>
    <col min="9237" max="9237" width="6.875" style="1269" customWidth="1"/>
    <col min="9238" max="9238" width="6.5" style="1269" customWidth="1"/>
    <col min="9239" max="9239" width="6.625" style="1269" customWidth="1"/>
    <col min="9240" max="9241" width="9.25" style="1269" customWidth="1"/>
    <col min="9242" max="9478" width="9" style="1269"/>
    <col min="9479" max="9479" width="5" style="1269" customWidth="1"/>
    <col min="9480" max="9480" width="29.625" style="1269" customWidth="1"/>
    <col min="9481" max="9481" width="11.25" style="1269" customWidth="1"/>
    <col min="9482" max="9482" width="9.5" style="1269" customWidth="1"/>
    <col min="9483" max="9483" width="11" style="1269" customWidth="1"/>
    <col min="9484" max="9484" width="10.625" style="1269" customWidth="1"/>
    <col min="9485" max="9485" width="9.125" style="1269" customWidth="1"/>
    <col min="9486" max="9486" width="8.25" style="1269" customWidth="1"/>
    <col min="9487" max="9487" width="6.5" style="1269" customWidth="1"/>
    <col min="9488" max="9488" width="9.625" style="1269" customWidth="1"/>
    <col min="9489" max="9489" width="9.875" style="1269" customWidth="1"/>
    <col min="9490" max="9490" width="9.25" style="1269" customWidth="1"/>
    <col min="9491" max="9491" width="8.25" style="1269" customWidth="1"/>
    <col min="9492" max="9492" width="9.5" style="1269" customWidth="1"/>
    <col min="9493" max="9493" width="6.875" style="1269" customWidth="1"/>
    <col min="9494" max="9494" width="6.5" style="1269" customWidth="1"/>
    <col min="9495" max="9495" width="6.625" style="1269" customWidth="1"/>
    <col min="9496" max="9497" width="9.25" style="1269" customWidth="1"/>
    <col min="9498" max="9734" width="9" style="1269"/>
    <col min="9735" max="9735" width="5" style="1269" customWidth="1"/>
    <col min="9736" max="9736" width="29.625" style="1269" customWidth="1"/>
    <col min="9737" max="9737" width="11.25" style="1269" customWidth="1"/>
    <col min="9738" max="9738" width="9.5" style="1269" customWidth="1"/>
    <col min="9739" max="9739" width="11" style="1269" customWidth="1"/>
    <col min="9740" max="9740" width="10.625" style="1269" customWidth="1"/>
    <col min="9741" max="9741" width="9.125" style="1269" customWidth="1"/>
    <col min="9742" max="9742" width="8.25" style="1269" customWidth="1"/>
    <col min="9743" max="9743" width="6.5" style="1269" customWidth="1"/>
    <col min="9744" max="9744" width="9.625" style="1269" customWidth="1"/>
    <col min="9745" max="9745" width="9.875" style="1269" customWidth="1"/>
    <col min="9746" max="9746" width="9.25" style="1269" customWidth="1"/>
    <col min="9747" max="9747" width="8.25" style="1269" customWidth="1"/>
    <col min="9748" max="9748" width="9.5" style="1269" customWidth="1"/>
    <col min="9749" max="9749" width="6.875" style="1269" customWidth="1"/>
    <col min="9750" max="9750" width="6.5" style="1269" customWidth="1"/>
    <col min="9751" max="9751" width="6.625" style="1269" customWidth="1"/>
    <col min="9752" max="9753" width="9.25" style="1269" customWidth="1"/>
    <col min="9754" max="9990" width="9" style="1269"/>
    <col min="9991" max="9991" width="5" style="1269" customWidth="1"/>
    <col min="9992" max="9992" width="29.625" style="1269" customWidth="1"/>
    <col min="9993" max="9993" width="11.25" style="1269" customWidth="1"/>
    <col min="9994" max="9994" width="9.5" style="1269" customWidth="1"/>
    <col min="9995" max="9995" width="11" style="1269" customWidth="1"/>
    <col min="9996" max="9996" width="10.625" style="1269" customWidth="1"/>
    <col min="9997" max="9997" width="9.125" style="1269" customWidth="1"/>
    <col min="9998" max="9998" width="8.25" style="1269" customWidth="1"/>
    <col min="9999" max="9999" width="6.5" style="1269" customWidth="1"/>
    <col min="10000" max="10000" width="9.625" style="1269" customWidth="1"/>
    <col min="10001" max="10001" width="9.875" style="1269" customWidth="1"/>
    <col min="10002" max="10002" width="9.25" style="1269" customWidth="1"/>
    <col min="10003" max="10003" width="8.25" style="1269" customWidth="1"/>
    <col min="10004" max="10004" width="9.5" style="1269" customWidth="1"/>
    <col min="10005" max="10005" width="6.875" style="1269" customWidth="1"/>
    <col min="10006" max="10006" width="6.5" style="1269" customWidth="1"/>
    <col min="10007" max="10007" width="6.625" style="1269" customWidth="1"/>
    <col min="10008" max="10009" width="9.25" style="1269" customWidth="1"/>
    <col min="10010" max="10246" width="9" style="1269"/>
    <col min="10247" max="10247" width="5" style="1269" customWidth="1"/>
    <col min="10248" max="10248" width="29.625" style="1269" customWidth="1"/>
    <col min="10249" max="10249" width="11.25" style="1269" customWidth="1"/>
    <col min="10250" max="10250" width="9.5" style="1269" customWidth="1"/>
    <col min="10251" max="10251" width="11" style="1269" customWidth="1"/>
    <col min="10252" max="10252" width="10.625" style="1269" customWidth="1"/>
    <col min="10253" max="10253" width="9.125" style="1269" customWidth="1"/>
    <col min="10254" max="10254" width="8.25" style="1269" customWidth="1"/>
    <col min="10255" max="10255" width="6.5" style="1269" customWidth="1"/>
    <col min="10256" max="10256" width="9.625" style="1269" customWidth="1"/>
    <col min="10257" max="10257" width="9.875" style="1269" customWidth="1"/>
    <col min="10258" max="10258" width="9.25" style="1269" customWidth="1"/>
    <col min="10259" max="10259" width="8.25" style="1269" customWidth="1"/>
    <col min="10260" max="10260" width="9.5" style="1269" customWidth="1"/>
    <col min="10261" max="10261" width="6.875" style="1269" customWidth="1"/>
    <col min="10262" max="10262" width="6.5" style="1269" customWidth="1"/>
    <col min="10263" max="10263" width="6.625" style="1269" customWidth="1"/>
    <col min="10264" max="10265" width="9.25" style="1269" customWidth="1"/>
    <col min="10266" max="10502" width="9" style="1269"/>
    <col min="10503" max="10503" width="5" style="1269" customWidth="1"/>
    <col min="10504" max="10504" width="29.625" style="1269" customWidth="1"/>
    <col min="10505" max="10505" width="11.25" style="1269" customWidth="1"/>
    <col min="10506" max="10506" width="9.5" style="1269" customWidth="1"/>
    <col min="10507" max="10507" width="11" style="1269" customWidth="1"/>
    <col min="10508" max="10508" width="10.625" style="1269" customWidth="1"/>
    <col min="10509" max="10509" width="9.125" style="1269" customWidth="1"/>
    <col min="10510" max="10510" width="8.25" style="1269" customWidth="1"/>
    <col min="10511" max="10511" width="6.5" style="1269" customWidth="1"/>
    <col min="10512" max="10512" width="9.625" style="1269" customWidth="1"/>
    <col min="10513" max="10513" width="9.875" style="1269" customWidth="1"/>
    <col min="10514" max="10514" width="9.25" style="1269" customWidth="1"/>
    <col min="10515" max="10515" width="8.25" style="1269" customWidth="1"/>
    <col min="10516" max="10516" width="9.5" style="1269" customWidth="1"/>
    <col min="10517" max="10517" width="6.875" style="1269" customWidth="1"/>
    <col min="10518" max="10518" width="6.5" style="1269" customWidth="1"/>
    <col min="10519" max="10519" width="6.625" style="1269" customWidth="1"/>
    <col min="10520" max="10521" width="9.25" style="1269" customWidth="1"/>
    <col min="10522" max="10758" width="9" style="1269"/>
    <col min="10759" max="10759" width="5" style="1269" customWidth="1"/>
    <col min="10760" max="10760" width="29.625" style="1269" customWidth="1"/>
    <col min="10761" max="10761" width="11.25" style="1269" customWidth="1"/>
    <col min="10762" max="10762" width="9.5" style="1269" customWidth="1"/>
    <col min="10763" max="10763" width="11" style="1269" customWidth="1"/>
    <col min="10764" max="10764" width="10.625" style="1269" customWidth="1"/>
    <col min="10765" max="10765" width="9.125" style="1269" customWidth="1"/>
    <col min="10766" max="10766" width="8.25" style="1269" customWidth="1"/>
    <col min="10767" max="10767" width="6.5" style="1269" customWidth="1"/>
    <col min="10768" max="10768" width="9.625" style="1269" customWidth="1"/>
    <col min="10769" max="10769" width="9.875" style="1269" customWidth="1"/>
    <col min="10770" max="10770" width="9.25" style="1269" customWidth="1"/>
    <col min="10771" max="10771" width="8.25" style="1269" customWidth="1"/>
    <col min="10772" max="10772" width="9.5" style="1269" customWidth="1"/>
    <col min="10773" max="10773" width="6.875" style="1269" customWidth="1"/>
    <col min="10774" max="10774" width="6.5" style="1269" customWidth="1"/>
    <col min="10775" max="10775" width="6.625" style="1269" customWidth="1"/>
    <col min="10776" max="10777" width="9.25" style="1269" customWidth="1"/>
    <col min="10778" max="11014" width="9" style="1269"/>
    <col min="11015" max="11015" width="5" style="1269" customWidth="1"/>
    <col min="11016" max="11016" width="29.625" style="1269" customWidth="1"/>
    <col min="11017" max="11017" width="11.25" style="1269" customWidth="1"/>
    <col min="11018" max="11018" width="9.5" style="1269" customWidth="1"/>
    <col min="11019" max="11019" width="11" style="1269" customWidth="1"/>
    <col min="11020" max="11020" width="10.625" style="1269" customWidth="1"/>
    <col min="11021" max="11021" width="9.125" style="1269" customWidth="1"/>
    <col min="11022" max="11022" width="8.25" style="1269" customWidth="1"/>
    <col min="11023" max="11023" width="6.5" style="1269" customWidth="1"/>
    <col min="11024" max="11024" width="9.625" style="1269" customWidth="1"/>
    <col min="11025" max="11025" width="9.875" style="1269" customWidth="1"/>
    <col min="11026" max="11026" width="9.25" style="1269" customWidth="1"/>
    <col min="11027" max="11027" width="8.25" style="1269" customWidth="1"/>
    <col min="11028" max="11028" width="9.5" style="1269" customWidth="1"/>
    <col min="11029" max="11029" width="6.875" style="1269" customWidth="1"/>
    <col min="11030" max="11030" width="6.5" style="1269" customWidth="1"/>
    <col min="11031" max="11031" width="6.625" style="1269" customWidth="1"/>
    <col min="11032" max="11033" width="9.25" style="1269" customWidth="1"/>
    <col min="11034" max="11270" width="9" style="1269"/>
    <col min="11271" max="11271" width="5" style="1269" customWidth="1"/>
    <col min="11272" max="11272" width="29.625" style="1269" customWidth="1"/>
    <col min="11273" max="11273" width="11.25" style="1269" customWidth="1"/>
    <col min="11274" max="11274" width="9.5" style="1269" customWidth="1"/>
    <col min="11275" max="11275" width="11" style="1269" customWidth="1"/>
    <col min="11276" max="11276" width="10.625" style="1269" customWidth="1"/>
    <col min="11277" max="11277" width="9.125" style="1269" customWidth="1"/>
    <col min="11278" max="11278" width="8.25" style="1269" customWidth="1"/>
    <col min="11279" max="11279" width="6.5" style="1269" customWidth="1"/>
    <col min="11280" max="11280" width="9.625" style="1269" customWidth="1"/>
    <col min="11281" max="11281" width="9.875" style="1269" customWidth="1"/>
    <col min="11282" max="11282" width="9.25" style="1269" customWidth="1"/>
    <col min="11283" max="11283" width="8.25" style="1269" customWidth="1"/>
    <col min="11284" max="11284" width="9.5" style="1269" customWidth="1"/>
    <col min="11285" max="11285" width="6.875" style="1269" customWidth="1"/>
    <col min="11286" max="11286" width="6.5" style="1269" customWidth="1"/>
    <col min="11287" max="11287" width="6.625" style="1269" customWidth="1"/>
    <col min="11288" max="11289" width="9.25" style="1269" customWidth="1"/>
    <col min="11290" max="11526" width="9" style="1269"/>
    <col min="11527" max="11527" width="5" style="1269" customWidth="1"/>
    <col min="11528" max="11528" width="29.625" style="1269" customWidth="1"/>
    <col min="11529" max="11529" width="11.25" style="1269" customWidth="1"/>
    <col min="11530" max="11530" width="9.5" style="1269" customWidth="1"/>
    <col min="11531" max="11531" width="11" style="1269" customWidth="1"/>
    <col min="11532" max="11532" width="10.625" style="1269" customWidth="1"/>
    <col min="11533" max="11533" width="9.125" style="1269" customWidth="1"/>
    <col min="11534" max="11534" width="8.25" style="1269" customWidth="1"/>
    <col min="11535" max="11535" width="6.5" style="1269" customWidth="1"/>
    <col min="11536" max="11536" width="9.625" style="1269" customWidth="1"/>
    <col min="11537" max="11537" width="9.875" style="1269" customWidth="1"/>
    <col min="11538" max="11538" width="9.25" style="1269" customWidth="1"/>
    <col min="11539" max="11539" width="8.25" style="1269" customWidth="1"/>
    <col min="11540" max="11540" width="9.5" style="1269" customWidth="1"/>
    <col min="11541" max="11541" width="6.875" style="1269" customWidth="1"/>
    <col min="11542" max="11542" width="6.5" style="1269" customWidth="1"/>
    <col min="11543" max="11543" width="6.625" style="1269" customWidth="1"/>
    <col min="11544" max="11545" width="9.25" style="1269" customWidth="1"/>
    <col min="11546" max="11782" width="9" style="1269"/>
    <col min="11783" max="11783" width="5" style="1269" customWidth="1"/>
    <col min="11784" max="11784" width="29.625" style="1269" customWidth="1"/>
    <col min="11785" max="11785" width="11.25" style="1269" customWidth="1"/>
    <col min="11786" max="11786" width="9.5" style="1269" customWidth="1"/>
    <col min="11787" max="11787" width="11" style="1269" customWidth="1"/>
    <col min="11788" max="11788" width="10.625" style="1269" customWidth="1"/>
    <col min="11789" max="11789" width="9.125" style="1269" customWidth="1"/>
    <col min="11790" max="11790" width="8.25" style="1269" customWidth="1"/>
    <col min="11791" max="11791" width="6.5" style="1269" customWidth="1"/>
    <col min="11792" max="11792" width="9.625" style="1269" customWidth="1"/>
    <col min="11793" max="11793" width="9.875" style="1269" customWidth="1"/>
    <col min="11794" max="11794" width="9.25" style="1269" customWidth="1"/>
    <col min="11795" max="11795" width="8.25" style="1269" customWidth="1"/>
    <col min="11796" max="11796" width="9.5" style="1269" customWidth="1"/>
    <col min="11797" max="11797" width="6.875" style="1269" customWidth="1"/>
    <col min="11798" max="11798" width="6.5" style="1269" customWidth="1"/>
    <col min="11799" max="11799" width="6.625" style="1269" customWidth="1"/>
    <col min="11800" max="11801" width="9.25" style="1269" customWidth="1"/>
    <col min="11802" max="12038" width="9" style="1269"/>
    <col min="12039" max="12039" width="5" style="1269" customWidth="1"/>
    <col min="12040" max="12040" width="29.625" style="1269" customWidth="1"/>
    <col min="12041" max="12041" width="11.25" style="1269" customWidth="1"/>
    <col min="12042" max="12042" width="9.5" style="1269" customWidth="1"/>
    <col min="12043" max="12043" width="11" style="1269" customWidth="1"/>
    <col min="12044" max="12044" width="10.625" style="1269" customWidth="1"/>
    <col min="12045" max="12045" width="9.125" style="1269" customWidth="1"/>
    <col min="12046" max="12046" width="8.25" style="1269" customWidth="1"/>
    <col min="12047" max="12047" width="6.5" style="1269" customWidth="1"/>
    <col min="12048" max="12048" width="9.625" style="1269" customWidth="1"/>
    <col min="12049" max="12049" width="9.875" style="1269" customWidth="1"/>
    <col min="12050" max="12050" width="9.25" style="1269" customWidth="1"/>
    <col min="12051" max="12051" width="8.25" style="1269" customWidth="1"/>
    <col min="12052" max="12052" width="9.5" style="1269" customWidth="1"/>
    <col min="12053" max="12053" width="6.875" style="1269" customWidth="1"/>
    <col min="12054" max="12054" width="6.5" style="1269" customWidth="1"/>
    <col min="12055" max="12055" width="6.625" style="1269" customWidth="1"/>
    <col min="12056" max="12057" width="9.25" style="1269" customWidth="1"/>
    <col min="12058" max="12294" width="9" style="1269"/>
    <col min="12295" max="12295" width="5" style="1269" customWidth="1"/>
    <col min="12296" max="12296" width="29.625" style="1269" customWidth="1"/>
    <col min="12297" max="12297" width="11.25" style="1269" customWidth="1"/>
    <col min="12298" max="12298" width="9.5" style="1269" customWidth="1"/>
    <col min="12299" max="12299" width="11" style="1269" customWidth="1"/>
    <col min="12300" max="12300" width="10.625" style="1269" customWidth="1"/>
    <col min="12301" max="12301" width="9.125" style="1269" customWidth="1"/>
    <col min="12302" max="12302" width="8.25" style="1269" customWidth="1"/>
    <col min="12303" max="12303" width="6.5" style="1269" customWidth="1"/>
    <col min="12304" max="12304" width="9.625" style="1269" customWidth="1"/>
    <col min="12305" max="12305" width="9.875" style="1269" customWidth="1"/>
    <col min="12306" max="12306" width="9.25" style="1269" customWidth="1"/>
    <col min="12307" max="12307" width="8.25" style="1269" customWidth="1"/>
    <col min="12308" max="12308" width="9.5" style="1269" customWidth="1"/>
    <col min="12309" max="12309" width="6.875" style="1269" customWidth="1"/>
    <col min="12310" max="12310" width="6.5" style="1269" customWidth="1"/>
    <col min="12311" max="12311" width="6.625" style="1269" customWidth="1"/>
    <col min="12312" max="12313" width="9.25" style="1269" customWidth="1"/>
    <col min="12314" max="12550" width="9" style="1269"/>
    <col min="12551" max="12551" width="5" style="1269" customWidth="1"/>
    <col min="12552" max="12552" width="29.625" style="1269" customWidth="1"/>
    <col min="12553" max="12553" width="11.25" style="1269" customWidth="1"/>
    <col min="12554" max="12554" width="9.5" style="1269" customWidth="1"/>
    <col min="12555" max="12555" width="11" style="1269" customWidth="1"/>
    <col min="12556" max="12556" width="10.625" style="1269" customWidth="1"/>
    <col min="12557" max="12557" width="9.125" style="1269" customWidth="1"/>
    <col min="12558" max="12558" width="8.25" style="1269" customWidth="1"/>
    <col min="12559" max="12559" width="6.5" style="1269" customWidth="1"/>
    <col min="12560" max="12560" width="9.625" style="1269" customWidth="1"/>
    <col min="12561" max="12561" width="9.875" style="1269" customWidth="1"/>
    <col min="12562" max="12562" width="9.25" style="1269" customWidth="1"/>
    <col min="12563" max="12563" width="8.25" style="1269" customWidth="1"/>
    <col min="12564" max="12564" width="9.5" style="1269" customWidth="1"/>
    <col min="12565" max="12565" width="6.875" style="1269" customWidth="1"/>
    <col min="12566" max="12566" width="6.5" style="1269" customWidth="1"/>
    <col min="12567" max="12567" width="6.625" style="1269" customWidth="1"/>
    <col min="12568" max="12569" width="9.25" style="1269" customWidth="1"/>
    <col min="12570" max="12806" width="9" style="1269"/>
    <col min="12807" max="12807" width="5" style="1269" customWidth="1"/>
    <col min="12808" max="12808" width="29.625" style="1269" customWidth="1"/>
    <col min="12809" max="12809" width="11.25" style="1269" customWidth="1"/>
    <col min="12810" max="12810" width="9.5" style="1269" customWidth="1"/>
    <col min="12811" max="12811" width="11" style="1269" customWidth="1"/>
    <col min="12812" max="12812" width="10.625" style="1269" customWidth="1"/>
    <col min="12813" max="12813" width="9.125" style="1269" customWidth="1"/>
    <col min="12814" max="12814" width="8.25" style="1269" customWidth="1"/>
    <col min="12815" max="12815" width="6.5" style="1269" customWidth="1"/>
    <col min="12816" max="12816" width="9.625" style="1269" customWidth="1"/>
    <col min="12817" max="12817" width="9.875" style="1269" customWidth="1"/>
    <col min="12818" max="12818" width="9.25" style="1269" customWidth="1"/>
    <col min="12819" max="12819" width="8.25" style="1269" customWidth="1"/>
    <col min="12820" max="12820" width="9.5" style="1269" customWidth="1"/>
    <col min="12821" max="12821" width="6.875" style="1269" customWidth="1"/>
    <col min="12822" max="12822" width="6.5" style="1269" customWidth="1"/>
    <col min="12823" max="12823" width="6.625" style="1269" customWidth="1"/>
    <col min="12824" max="12825" width="9.25" style="1269" customWidth="1"/>
    <col min="12826" max="13062" width="9" style="1269"/>
    <col min="13063" max="13063" width="5" style="1269" customWidth="1"/>
    <col min="13064" max="13064" width="29.625" style="1269" customWidth="1"/>
    <col min="13065" max="13065" width="11.25" style="1269" customWidth="1"/>
    <col min="13066" max="13066" width="9.5" style="1269" customWidth="1"/>
    <col min="13067" max="13067" width="11" style="1269" customWidth="1"/>
    <col min="13068" max="13068" width="10.625" style="1269" customWidth="1"/>
    <col min="13069" max="13069" width="9.125" style="1269" customWidth="1"/>
    <col min="13070" max="13070" width="8.25" style="1269" customWidth="1"/>
    <col min="13071" max="13071" width="6.5" style="1269" customWidth="1"/>
    <col min="13072" max="13072" width="9.625" style="1269" customWidth="1"/>
    <col min="13073" max="13073" width="9.875" style="1269" customWidth="1"/>
    <col min="13074" max="13074" width="9.25" style="1269" customWidth="1"/>
    <col min="13075" max="13075" width="8.25" style="1269" customWidth="1"/>
    <col min="13076" max="13076" width="9.5" style="1269" customWidth="1"/>
    <col min="13077" max="13077" width="6.875" style="1269" customWidth="1"/>
    <col min="13078" max="13078" width="6.5" style="1269" customWidth="1"/>
    <col min="13079" max="13079" width="6.625" style="1269" customWidth="1"/>
    <col min="13080" max="13081" width="9.25" style="1269" customWidth="1"/>
    <col min="13082" max="13318" width="9" style="1269"/>
    <col min="13319" max="13319" width="5" style="1269" customWidth="1"/>
    <col min="13320" max="13320" width="29.625" style="1269" customWidth="1"/>
    <col min="13321" max="13321" width="11.25" style="1269" customWidth="1"/>
    <col min="13322" max="13322" width="9.5" style="1269" customWidth="1"/>
    <col min="13323" max="13323" width="11" style="1269" customWidth="1"/>
    <col min="13324" max="13324" width="10.625" style="1269" customWidth="1"/>
    <col min="13325" max="13325" width="9.125" style="1269" customWidth="1"/>
    <col min="13326" max="13326" width="8.25" style="1269" customWidth="1"/>
    <col min="13327" max="13327" width="6.5" style="1269" customWidth="1"/>
    <col min="13328" max="13328" width="9.625" style="1269" customWidth="1"/>
    <col min="13329" max="13329" width="9.875" style="1269" customWidth="1"/>
    <col min="13330" max="13330" width="9.25" style="1269" customWidth="1"/>
    <col min="13331" max="13331" width="8.25" style="1269" customWidth="1"/>
    <col min="13332" max="13332" width="9.5" style="1269" customWidth="1"/>
    <col min="13333" max="13333" width="6.875" style="1269" customWidth="1"/>
    <col min="13334" max="13334" width="6.5" style="1269" customWidth="1"/>
    <col min="13335" max="13335" width="6.625" style="1269" customWidth="1"/>
    <col min="13336" max="13337" width="9.25" style="1269" customWidth="1"/>
    <col min="13338" max="13574" width="9" style="1269"/>
    <col min="13575" max="13575" width="5" style="1269" customWidth="1"/>
    <col min="13576" max="13576" width="29.625" style="1269" customWidth="1"/>
    <col min="13577" max="13577" width="11.25" style="1269" customWidth="1"/>
    <col min="13578" max="13578" width="9.5" style="1269" customWidth="1"/>
    <col min="13579" max="13579" width="11" style="1269" customWidth="1"/>
    <col min="13580" max="13580" width="10.625" style="1269" customWidth="1"/>
    <col min="13581" max="13581" width="9.125" style="1269" customWidth="1"/>
    <col min="13582" max="13582" width="8.25" style="1269" customWidth="1"/>
    <col min="13583" max="13583" width="6.5" style="1269" customWidth="1"/>
    <col min="13584" max="13584" width="9.625" style="1269" customWidth="1"/>
    <col min="13585" max="13585" width="9.875" style="1269" customWidth="1"/>
    <col min="13586" max="13586" width="9.25" style="1269" customWidth="1"/>
    <col min="13587" max="13587" width="8.25" style="1269" customWidth="1"/>
    <col min="13588" max="13588" width="9.5" style="1269" customWidth="1"/>
    <col min="13589" max="13589" width="6.875" style="1269" customWidth="1"/>
    <col min="13590" max="13590" width="6.5" style="1269" customWidth="1"/>
    <col min="13591" max="13591" width="6.625" style="1269" customWidth="1"/>
    <col min="13592" max="13593" width="9.25" style="1269" customWidth="1"/>
    <col min="13594" max="13830" width="9" style="1269"/>
    <col min="13831" max="13831" width="5" style="1269" customWidth="1"/>
    <col min="13832" max="13832" width="29.625" style="1269" customWidth="1"/>
    <col min="13833" max="13833" width="11.25" style="1269" customWidth="1"/>
    <col min="13834" max="13834" width="9.5" style="1269" customWidth="1"/>
    <col min="13835" max="13835" width="11" style="1269" customWidth="1"/>
    <col min="13836" max="13836" width="10.625" style="1269" customWidth="1"/>
    <col min="13837" max="13837" width="9.125" style="1269" customWidth="1"/>
    <col min="13838" max="13838" width="8.25" style="1269" customWidth="1"/>
    <col min="13839" max="13839" width="6.5" style="1269" customWidth="1"/>
    <col min="13840" max="13840" width="9.625" style="1269" customWidth="1"/>
    <col min="13841" max="13841" width="9.875" style="1269" customWidth="1"/>
    <col min="13842" max="13842" width="9.25" style="1269" customWidth="1"/>
    <col min="13843" max="13843" width="8.25" style="1269" customWidth="1"/>
    <col min="13844" max="13844" width="9.5" style="1269" customWidth="1"/>
    <col min="13845" max="13845" width="6.875" style="1269" customWidth="1"/>
    <col min="13846" max="13846" width="6.5" style="1269" customWidth="1"/>
    <col min="13847" max="13847" width="6.625" style="1269" customWidth="1"/>
    <col min="13848" max="13849" width="9.25" style="1269" customWidth="1"/>
    <col min="13850" max="14086" width="9" style="1269"/>
    <col min="14087" max="14087" width="5" style="1269" customWidth="1"/>
    <col min="14088" max="14088" width="29.625" style="1269" customWidth="1"/>
    <col min="14089" max="14089" width="11.25" style="1269" customWidth="1"/>
    <col min="14090" max="14090" width="9.5" style="1269" customWidth="1"/>
    <col min="14091" max="14091" width="11" style="1269" customWidth="1"/>
    <col min="14092" max="14092" width="10.625" style="1269" customWidth="1"/>
    <col min="14093" max="14093" width="9.125" style="1269" customWidth="1"/>
    <col min="14094" max="14094" width="8.25" style="1269" customWidth="1"/>
    <col min="14095" max="14095" width="6.5" style="1269" customWidth="1"/>
    <col min="14096" max="14096" width="9.625" style="1269" customWidth="1"/>
    <col min="14097" max="14097" width="9.875" style="1269" customWidth="1"/>
    <col min="14098" max="14098" width="9.25" style="1269" customWidth="1"/>
    <col min="14099" max="14099" width="8.25" style="1269" customWidth="1"/>
    <col min="14100" max="14100" width="9.5" style="1269" customWidth="1"/>
    <col min="14101" max="14101" width="6.875" style="1269" customWidth="1"/>
    <col min="14102" max="14102" width="6.5" style="1269" customWidth="1"/>
    <col min="14103" max="14103" width="6.625" style="1269" customWidth="1"/>
    <col min="14104" max="14105" width="9.25" style="1269" customWidth="1"/>
    <col min="14106" max="14342" width="9" style="1269"/>
    <col min="14343" max="14343" width="5" style="1269" customWidth="1"/>
    <col min="14344" max="14344" width="29.625" style="1269" customWidth="1"/>
    <col min="14345" max="14345" width="11.25" style="1269" customWidth="1"/>
    <col min="14346" max="14346" width="9.5" style="1269" customWidth="1"/>
    <col min="14347" max="14347" width="11" style="1269" customWidth="1"/>
    <col min="14348" max="14348" width="10.625" style="1269" customWidth="1"/>
    <col min="14349" max="14349" width="9.125" style="1269" customWidth="1"/>
    <col min="14350" max="14350" width="8.25" style="1269" customWidth="1"/>
    <col min="14351" max="14351" width="6.5" style="1269" customWidth="1"/>
    <col min="14352" max="14352" width="9.625" style="1269" customWidth="1"/>
    <col min="14353" max="14353" width="9.875" style="1269" customWidth="1"/>
    <col min="14354" max="14354" width="9.25" style="1269" customWidth="1"/>
    <col min="14355" max="14355" width="8.25" style="1269" customWidth="1"/>
    <col min="14356" max="14356" width="9.5" style="1269" customWidth="1"/>
    <col min="14357" max="14357" width="6.875" style="1269" customWidth="1"/>
    <col min="14358" max="14358" width="6.5" style="1269" customWidth="1"/>
    <col min="14359" max="14359" width="6.625" style="1269" customWidth="1"/>
    <col min="14360" max="14361" width="9.25" style="1269" customWidth="1"/>
    <col min="14362" max="14598" width="9" style="1269"/>
    <col min="14599" max="14599" width="5" style="1269" customWidth="1"/>
    <col min="14600" max="14600" width="29.625" style="1269" customWidth="1"/>
    <col min="14601" max="14601" width="11.25" style="1269" customWidth="1"/>
    <col min="14602" max="14602" width="9.5" style="1269" customWidth="1"/>
    <col min="14603" max="14603" width="11" style="1269" customWidth="1"/>
    <col min="14604" max="14604" width="10.625" style="1269" customWidth="1"/>
    <col min="14605" max="14605" width="9.125" style="1269" customWidth="1"/>
    <col min="14606" max="14606" width="8.25" style="1269" customWidth="1"/>
    <col min="14607" max="14607" width="6.5" style="1269" customWidth="1"/>
    <col min="14608" max="14608" width="9.625" style="1269" customWidth="1"/>
    <col min="14609" max="14609" width="9.875" style="1269" customWidth="1"/>
    <col min="14610" max="14610" width="9.25" style="1269" customWidth="1"/>
    <col min="14611" max="14611" width="8.25" style="1269" customWidth="1"/>
    <col min="14612" max="14612" width="9.5" style="1269" customWidth="1"/>
    <col min="14613" max="14613" width="6.875" style="1269" customWidth="1"/>
    <col min="14614" max="14614" width="6.5" style="1269" customWidth="1"/>
    <col min="14615" max="14615" width="6.625" style="1269" customWidth="1"/>
    <col min="14616" max="14617" width="9.25" style="1269" customWidth="1"/>
    <col min="14618" max="14854" width="9" style="1269"/>
    <col min="14855" max="14855" width="5" style="1269" customWidth="1"/>
    <col min="14856" max="14856" width="29.625" style="1269" customWidth="1"/>
    <col min="14857" max="14857" width="11.25" style="1269" customWidth="1"/>
    <col min="14858" max="14858" width="9.5" style="1269" customWidth="1"/>
    <col min="14859" max="14859" width="11" style="1269" customWidth="1"/>
    <col min="14860" max="14860" width="10.625" style="1269" customWidth="1"/>
    <col min="14861" max="14861" width="9.125" style="1269" customWidth="1"/>
    <col min="14862" max="14862" width="8.25" style="1269" customWidth="1"/>
    <col min="14863" max="14863" width="6.5" style="1269" customWidth="1"/>
    <col min="14864" max="14864" width="9.625" style="1269" customWidth="1"/>
    <col min="14865" max="14865" width="9.875" style="1269" customWidth="1"/>
    <col min="14866" max="14866" width="9.25" style="1269" customWidth="1"/>
    <col min="14867" max="14867" width="8.25" style="1269" customWidth="1"/>
    <col min="14868" max="14868" width="9.5" style="1269" customWidth="1"/>
    <col min="14869" max="14869" width="6.875" style="1269" customWidth="1"/>
    <col min="14870" max="14870" width="6.5" style="1269" customWidth="1"/>
    <col min="14871" max="14871" width="6.625" style="1269" customWidth="1"/>
    <col min="14872" max="14873" width="9.25" style="1269" customWidth="1"/>
    <col min="14874" max="15110" width="9" style="1269"/>
    <col min="15111" max="15111" width="5" style="1269" customWidth="1"/>
    <col min="15112" max="15112" width="29.625" style="1269" customWidth="1"/>
    <col min="15113" max="15113" width="11.25" style="1269" customWidth="1"/>
    <col min="15114" max="15114" width="9.5" style="1269" customWidth="1"/>
    <col min="15115" max="15115" width="11" style="1269" customWidth="1"/>
    <col min="15116" max="15116" width="10.625" style="1269" customWidth="1"/>
    <col min="15117" max="15117" width="9.125" style="1269" customWidth="1"/>
    <col min="15118" max="15118" width="8.25" style="1269" customWidth="1"/>
    <col min="15119" max="15119" width="6.5" style="1269" customWidth="1"/>
    <col min="15120" max="15120" width="9.625" style="1269" customWidth="1"/>
    <col min="15121" max="15121" width="9.875" style="1269" customWidth="1"/>
    <col min="15122" max="15122" width="9.25" style="1269" customWidth="1"/>
    <col min="15123" max="15123" width="8.25" style="1269" customWidth="1"/>
    <col min="15124" max="15124" width="9.5" style="1269" customWidth="1"/>
    <col min="15125" max="15125" width="6.875" style="1269" customWidth="1"/>
    <col min="15126" max="15126" width="6.5" style="1269" customWidth="1"/>
    <col min="15127" max="15127" width="6.625" style="1269" customWidth="1"/>
    <col min="15128" max="15129" width="9.25" style="1269" customWidth="1"/>
    <col min="15130" max="15366" width="9" style="1269"/>
    <col min="15367" max="15367" width="5" style="1269" customWidth="1"/>
    <col min="15368" max="15368" width="29.625" style="1269" customWidth="1"/>
    <col min="15369" max="15369" width="11.25" style="1269" customWidth="1"/>
    <col min="15370" max="15370" width="9.5" style="1269" customWidth="1"/>
    <col min="15371" max="15371" width="11" style="1269" customWidth="1"/>
    <col min="15372" max="15372" width="10.625" style="1269" customWidth="1"/>
    <col min="15373" max="15373" width="9.125" style="1269" customWidth="1"/>
    <col min="15374" max="15374" width="8.25" style="1269" customWidth="1"/>
    <col min="15375" max="15375" width="6.5" style="1269" customWidth="1"/>
    <col min="15376" max="15376" width="9.625" style="1269" customWidth="1"/>
    <col min="15377" max="15377" width="9.875" style="1269" customWidth="1"/>
    <col min="15378" max="15378" width="9.25" style="1269" customWidth="1"/>
    <col min="15379" max="15379" width="8.25" style="1269" customWidth="1"/>
    <col min="15380" max="15380" width="9.5" style="1269" customWidth="1"/>
    <col min="15381" max="15381" width="6.875" style="1269" customWidth="1"/>
    <col min="15382" max="15382" width="6.5" style="1269" customWidth="1"/>
    <col min="15383" max="15383" width="6.625" style="1269" customWidth="1"/>
    <col min="15384" max="15385" width="9.25" style="1269" customWidth="1"/>
    <col min="15386" max="15622" width="9" style="1269"/>
    <col min="15623" max="15623" width="5" style="1269" customWidth="1"/>
    <col min="15624" max="15624" width="29.625" style="1269" customWidth="1"/>
    <col min="15625" max="15625" width="11.25" style="1269" customWidth="1"/>
    <col min="15626" max="15626" width="9.5" style="1269" customWidth="1"/>
    <col min="15627" max="15627" width="11" style="1269" customWidth="1"/>
    <col min="15628" max="15628" width="10.625" style="1269" customWidth="1"/>
    <col min="15629" max="15629" width="9.125" style="1269" customWidth="1"/>
    <col min="15630" max="15630" width="8.25" style="1269" customWidth="1"/>
    <col min="15631" max="15631" width="6.5" style="1269" customWidth="1"/>
    <col min="15632" max="15632" width="9.625" style="1269" customWidth="1"/>
    <col min="15633" max="15633" width="9.875" style="1269" customWidth="1"/>
    <col min="15634" max="15634" width="9.25" style="1269" customWidth="1"/>
    <col min="15635" max="15635" width="8.25" style="1269" customWidth="1"/>
    <col min="15636" max="15636" width="9.5" style="1269" customWidth="1"/>
    <col min="15637" max="15637" width="6.875" style="1269" customWidth="1"/>
    <col min="15638" max="15638" width="6.5" style="1269" customWidth="1"/>
    <col min="15639" max="15639" width="6.625" style="1269" customWidth="1"/>
    <col min="15640" max="15641" width="9.25" style="1269" customWidth="1"/>
    <col min="15642" max="15878" width="9" style="1269"/>
    <col min="15879" max="15879" width="5" style="1269" customWidth="1"/>
    <col min="15880" max="15880" width="29.625" style="1269" customWidth="1"/>
    <col min="15881" max="15881" width="11.25" style="1269" customWidth="1"/>
    <col min="15882" max="15882" width="9.5" style="1269" customWidth="1"/>
    <col min="15883" max="15883" width="11" style="1269" customWidth="1"/>
    <col min="15884" max="15884" width="10.625" style="1269" customWidth="1"/>
    <col min="15885" max="15885" width="9.125" style="1269" customWidth="1"/>
    <col min="15886" max="15886" width="8.25" style="1269" customWidth="1"/>
    <col min="15887" max="15887" width="6.5" style="1269" customWidth="1"/>
    <col min="15888" max="15888" width="9.625" style="1269" customWidth="1"/>
    <col min="15889" max="15889" width="9.875" style="1269" customWidth="1"/>
    <col min="15890" max="15890" width="9.25" style="1269" customWidth="1"/>
    <col min="15891" max="15891" width="8.25" style="1269" customWidth="1"/>
    <col min="15892" max="15892" width="9.5" style="1269" customWidth="1"/>
    <col min="15893" max="15893" width="6.875" style="1269" customWidth="1"/>
    <col min="15894" max="15894" width="6.5" style="1269" customWidth="1"/>
    <col min="15895" max="15895" width="6.625" style="1269" customWidth="1"/>
    <col min="15896" max="15897" width="9.25" style="1269" customWidth="1"/>
    <col min="15898" max="16134" width="9" style="1269"/>
    <col min="16135" max="16135" width="5" style="1269" customWidth="1"/>
    <col min="16136" max="16136" width="29.625" style="1269" customWidth="1"/>
    <col min="16137" max="16137" width="11.25" style="1269" customWidth="1"/>
    <col min="16138" max="16138" width="9.5" style="1269" customWidth="1"/>
    <col min="16139" max="16139" width="11" style="1269" customWidth="1"/>
    <col min="16140" max="16140" width="10.625" style="1269" customWidth="1"/>
    <col min="16141" max="16141" width="9.125" style="1269" customWidth="1"/>
    <col min="16142" max="16142" width="8.25" style="1269" customWidth="1"/>
    <col min="16143" max="16143" width="6.5" style="1269" customWidth="1"/>
    <col min="16144" max="16144" width="9.625" style="1269" customWidth="1"/>
    <col min="16145" max="16145" width="9.875" style="1269" customWidth="1"/>
    <col min="16146" max="16146" width="9.25" style="1269" customWidth="1"/>
    <col min="16147" max="16147" width="8.25" style="1269" customWidth="1"/>
    <col min="16148" max="16148" width="9.5" style="1269" customWidth="1"/>
    <col min="16149" max="16149" width="6.875" style="1269" customWidth="1"/>
    <col min="16150" max="16150" width="6.5" style="1269" customWidth="1"/>
    <col min="16151" max="16151" width="6.625" style="1269" customWidth="1"/>
    <col min="16152" max="16153" width="9.25" style="1269" customWidth="1"/>
    <col min="16154" max="16384" width="9" style="1269"/>
  </cols>
  <sheetData>
    <row r="1" spans="1:36" ht="27">
      <c r="A1" s="3529" t="s">
        <v>12</v>
      </c>
      <c r="B1" s="3529"/>
      <c r="C1" s="3529"/>
      <c r="D1" s="3529"/>
      <c r="E1" s="3529"/>
      <c r="F1" s="3529"/>
      <c r="G1" s="3529"/>
      <c r="H1" s="3529"/>
      <c r="I1" s="3529"/>
      <c r="J1" s="3529"/>
      <c r="K1" s="3529"/>
      <c r="L1" s="3529"/>
      <c r="M1" s="3529"/>
      <c r="N1" s="3529"/>
      <c r="O1" s="3529"/>
      <c r="P1" s="3529"/>
      <c r="Q1" s="3529"/>
      <c r="R1" s="3529"/>
      <c r="S1" s="3529"/>
      <c r="T1" s="3529"/>
      <c r="U1" s="3529"/>
      <c r="V1" s="3529"/>
      <c r="W1" s="3529"/>
      <c r="X1" s="3529"/>
      <c r="Y1" s="3529"/>
      <c r="Z1" s="3529"/>
      <c r="AA1" s="3529"/>
      <c r="AB1" s="3529"/>
      <c r="AC1" s="3529"/>
      <c r="AD1" s="3529"/>
      <c r="AE1" s="3529"/>
      <c r="AF1" s="3529"/>
      <c r="AG1" s="3529"/>
      <c r="AH1" s="3529"/>
      <c r="AI1" s="3529"/>
      <c r="AJ1" s="3529"/>
    </row>
    <row r="2" spans="1:36" s="1270" customFormat="1" ht="25.5" customHeight="1">
      <c r="A2" s="3530" t="s">
        <v>3117</v>
      </c>
      <c r="B2" s="3530"/>
      <c r="C2" s="3530"/>
      <c r="D2" s="3530"/>
      <c r="E2" s="3530"/>
      <c r="F2" s="3530"/>
      <c r="G2" s="3530"/>
      <c r="H2" s="3530"/>
      <c r="I2" s="3530"/>
      <c r="J2" s="3530"/>
      <c r="K2" s="3530"/>
      <c r="L2" s="3530"/>
      <c r="M2" s="3530"/>
      <c r="N2" s="3530"/>
      <c r="O2" s="3530"/>
      <c r="P2" s="3530"/>
      <c r="Q2" s="3530"/>
      <c r="R2" s="3530"/>
      <c r="S2" s="3530"/>
      <c r="T2" s="3530"/>
      <c r="U2" s="3530"/>
      <c r="V2" s="3530"/>
      <c r="W2" s="3530"/>
      <c r="X2" s="3530"/>
      <c r="Y2" s="3530"/>
      <c r="Z2" s="3530"/>
      <c r="AA2" s="3530"/>
      <c r="AB2" s="3530"/>
      <c r="AC2" s="3530"/>
      <c r="AD2" s="3530"/>
      <c r="AE2" s="3530"/>
      <c r="AF2" s="3530"/>
      <c r="AG2" s="3530"/>
      <c r="AH2" s="3530"/>
      <c r="AI2" s="3530"/>
      <c r="AJ2" s="3530"/>
    </row>
    <row r="3" spans="1:36" s="1276" customFormat="1">
      <c r="A3" s="1271"/>
      <c r="B3" s="1272"/>
      <c r="C3" s="1273"/>
      <c r="D3" s="1274"/>
      <c r="E3" s="1273"/>
      <c r="F3" s="1274"/>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5" t="s">
        <v>374</v>
      </c>
    </row>
    <row r="4" spans="1:36" s="1276" customFormat="1" ht="49.5" customHeight="1">
      <c r="A4" s="3404" t="s">
        <v>2210</v>
      </c>
      <c r="B4" s="3404" t="s">
        <v>132</v>
      </c>
      <c r="C4" s="3404" t="s">
        <v>15</v>
      </c>
      <c r="D4" s="3404" t="s">
        <v>16</v>
      </c>
      <c r="E4" s="3451" t="s">
        <v>357</v>
      </c>
      <c r="F4" s="3404" t="s">
        <v>337</v>
      </c>
      <c r="G4" s="3404" t="s">
        <v>18</v>
      </c>
      <c r="H4" s="3404" t="s">
        <v>3094</v>
      </c>
      <c r="I4" s="3407" t="s">
        <v>3095</v>
      </c>
      <c r="J4" s="3408"/>
      <c r="K4" s="3407" t="s">
        <v>21</v>
      </c>
      <c r="L4" s="3404" t="s">
        <v>3096</v>
      </c>
      <c r="M4" s="3412" t="s">
        <v>23</v>
      </c>
      <c r="N4" s="3412"/>
      <c r="O4" s="3413"/>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s="1276" customFormat="1" ht="21" customHeight="1">
      <c r="A5" s="3405"/>
      <c r="B5" s="3405"/>
      <c r="C5" s="3405"/>
      <c r="D5" s="3405"/>
      <c r="E5" s="3452"/>
      <c r="F5" s="3405"/>
      <c r="G5" s="3405"/>
      <c r="H5" s="3405"/>
      <c r="I5" s="3409"/>
      <c r="J5" s="3410"/>
      <c r="K5" s="3411"/>
      <c r="L5" s="3405"/>
      <c r="M5" s="3414"/>
      <c r="N5" s="3414"/>
      <c r="O5" s="3415"/>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s="1276" customFormat="1" ht="31.5">
      <c r="A6" s="3406"/>
      <c r="B6" s="3406"/>
      <c r="C6" s="3406"/>
      <c r="D6" s="3406"/>
      <c r="E6" s="3453"/>
      <c r="F6" s="3406"/>
      <c r="G6" s="3406"/>
      <c r="H6" s="3406"/>
      <c r="I6" s="2833" t="s">
        <v>2</v>
      </c>
      <c r="J6" s="2832" t="s">
        <v>25</v>
      </c>
      <c r="K6" s="3409"/>
      <c r="L6" s="3406"/>
      <c r="M6" s="794" t="s">
        <v>4</v>
      </c>
      <c r="N6" s="795" t="s">
        <v>5</v>
      </c>
      <c r="O6" s="795"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s="1277" customFormat="1">
      <c r="A7" s="951">
        <v>1</v>
      </c>
      <c r="B7" s="951">
        <v>2</v>
      </c>
      <c r="C7" s="951">
        <v>3</v>
      </c>
      <c r="D7" s="951">
        <v>4</v>
      </c>
      <c r="E7" s="951">
        <v>5</v>
      </c>
      <c r="F7" s="951">
        <v>6</v>
      </c>
      <c r="G7" s="951">
        <v>7</v>
      </c>
      <c r="H7" s="951">
        <v>8</v>
      </c>
      <c r="I7" s="951">
        <v>9</v>
      </c>
      <c r="J7" s="951">
        <v>10</v>
      </c>
      <c r="K7" s="951">
        <v>11</v>
      </c>
      <c r="L7" s="951">
        <v>12</v>
      </c>
      <c r="M7" s="951">
        <v>13</v>
      </c>
      <c r="N7" s="951">
        <v>14</v>
      </c>
      <c r="O7" s="951">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278"/>
      <c r="B8" s="1279"/>
      <c r="C8" s="1280" t="s">
        <v>3118</v>
      </c>
      <c r="D8" s="1281"/>
      <c r="E8" s="1282"/>
      <c r="F8" s="1282"/>
      <c r="G8" s="1282"/>
      <c r="H8" s="1282"/>
      <c r="I8" s="1282"/>
      <c r="J8" s="1282"/>
      <c r="K8" s="1282"/>
      <c r="L8" s="1282"/>
      <c r="M8" s="1282"/>
      <c r="N8" s="1282"/>
      <c r="O8" s="1282"/>
      <c r="P8" s="1282"/>
      <c r="Q8" s="1282"/>
      <c r="R8" s="1282"/>
      <c r="S8" s="1282"/>
      <c r="T8" s="1282"/>
      <c r="U8" s="1282"/>
      <c r="V8" s="1282"/>
      <c r="W8" s="1282"/>
      <c r="X8" s="1282"/>
      <c r="Y8" s="1282"/>
      <c r="Z8" s="1282"/>
      <c r="AA8" s="1282"/>
      <c r="AB8" s="1282"/>
      <c r="AC8" s="1282"/>
      <c r="AD8" s="1282"/>
      <c r="AE8" s="1282"/>
      <c r="AF8" s="1282"/>
      <c r="AG8" s="1282"/>
      <c r="AH8" s="1282"/>
      <c r="AI8" s="1282"/>
      <c r="AJ8" s="1282"/>
    </row>
    <row r="9" spans="1:36" s="1270" customFormat="1">
      <c r="A9" s="1283"/>
      <c r="B9" s="1279"/>
      <c r="C9" s="1284" t="s">
        <v>342</v>
      </c>
      <c r="D9" s="1022"/>
      <c r="E9" s="1285"/>
      <c r="F9" s="1285"/>
      <c r="G9" s="1285"/>
      <c r="H9" s="1285"/>
      <c r="I9" s="1285"/>
      <c r="J9" s="1285"/>
      <c r="K9" s="1285"/>
      <c r="L9" s="1285"/>
      <c r="M9" s="1286"/>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row>
    <row r="10" spans="1:36" s="1290" customFormat="1" ht="9" customHeight="1">
      <c r="A10" s="1287"/>
      <c r="B10" s="1288"/>
      <c r="C10" s="1289"/>
      <c r="D10" s="1289"/>
      <c r="E10" s="1289"/>
      <c r="F10" s="1289"/>
      <c r="G10" s="1289"/>
      <c r="H10" s="1289"/>
      <c r="I10" s="1289"/>
      <c r="J10" s="1289"/>
      <c r="K10" s="1289"/>
      <c r="L10" s="1289"/>
      <c r="M10" s="1289"/>
      <c r="N10" s="1289"/>
      <c r="O10" s="1289"/>
      <c r="P10" s="1289"/>
      <c r="Q10" s="1289"/>
      <c r="R10" s="1289"/>
      <c r="S10" s="1289"/>
      <c r="T10" s="1289"/>
      <c r="U10" s="1289"/>
      <c r="V10" s="1289"/>
      <c r="W10" s="1289"/>
      <c r="X10" s="1289"/>
      <c r="Y10" s="1289"/>
      <c r="Z10" s="1289"/>
      <c r="AA10" s="1289"/>
      <c r="AB10" s="1289"/>
      <c r="AC10" s="1289"/>
      <c r="AD10" s="1289"/>
      <c r="AE10" s="1289"/>
      <c r="AF10" s="1289"/>
      <c r="AG10" s="1289"/>
      <c r="AH10" s="1289"/>
      <c r="AI10" s="1289"/>
      <c r="AJ10" s="1289"/>
    </row>
    <row r="11" spans="1:36" s="1297" customFormat="1" ht="63">
      <c r="A11" s="369">
        <v>1287</v>
      </c>
      <c r="B11" s="1023" t="s">
        <v>3119</v>
      </c>
      <c r="C11" s="1291" t="s">
        <v>3120</v>
      </c>
      <c r="D11" s="1292" t="s">
        <v>577</v>
      </c>
      <c r="E11" s="1292" t="s">
        <v>3121</v>
      </c>
      <c r="F11" s="1293" t="s">
        <v>47</v>
      </c>
      <c r="G11" s="1294">
        <v>222.08</v>
      </c>
      <c r="H11" s="1295">
        <v>18.919</v>
      </c>
      <c r="I11" s="1295">
        <v>9.3960000000000008</v>
      </c>
      <c r="J11" s="1295">
        <v>0</v>
      </c>
      <c r="K11" s="1295">
        <v>28.315000000000001</v>
      </c>
      <c r="L11" s="1295">
        <v>193.76500000000001</v>
      </c>
      <c r="M11" s="1295">
        <v>48.859000000000002</v>
      </c>
      <c r="N11" s="1295">
        <v>0</v>
      </c>
      <c r="O11" s="1295">
        <v>48.859000000000002</v>
      </c>
      <c r="P11" s="1295"/>
      <c r="Q11" s="1295"/>
      <c r="R11" s="1295"/>
      <c r="S11" s="1295"/>
      <c r="T11" s="1295"/>
      <c r="U11" s="1295"/>
      <c r="V11" s="1295"/>
      <c r="W11" s="1295"/>
      <c r="X11" s="2843">
        <v>48.859000000000002</v>
      </c>
      <c r="Y11" s="2843">
        <v>0</v>
      </c>
      <c r="Z11" s="2108">
        <v>48.859000000000002</v>
      </c>
      <c r="AA11" s="2844">
        <v>12.093</v>
      </c>
      <c r="AB11" s="2844"/>
      <c r="AC11" s="2108">
        <v>12.093</v>
      </c>
      <c r="AD11" s="2108">
        <v>0.122</v>
      </c>
      <c r="AE11" s="2844"/>
      <c r="AF11" s="2844">
        <v>0</v>
      </c>
      <c r="AG11" s="2108">
        <v>0</v>
      </c>
      <c r="AH11" s="1295"/>
      <c r="AI11" s="1294" t="s">
        <v>9947</v>
      </c>
      <c r="AJ11" s="1296">
        <v>0</v>
      </c>
    </row>
    <row r="12" spans="1:36" s="1297" customFormat="1" ht="78.75">
      <c r="A12" s="991">
        <v>1288</v>
      </c>
      <c r="B12" s="1023" t="s">
        <v>3122</v>
      </c>
      <c r="C12" s="1291" t="s">
        <v>3123</v>
      </c>
      <c r="D12" s="1292" t="s">
        <v>51</v>
      </c>
      <c r="E12" s="1292" t="s">
        <v>3124</v>
      </c>
      <c r="F12" s="1293" t="s">
        <v>30</v>
      </c>
      <c r="G12" s="1294">
        <v>79.518000000000001</v>
      </c>
      <c r="H12" s="1294">
        <v>69.685000000000002</v>
      </c>
      <c r="I12" s="1294">
        <v>0</v>
      </c>
      <c r="J12" s="1295">
        <v>0</v>
      </c>
      <c r="K12" s="1295">
        <v>69.685000000000002</v>
      </c>
      <c r="L12" s="1295">
        <v>9.8329999999999984</v>
      </c>
      <c r="M12" s="1295">
        <v>9.8330000000000002</v>
      </c>
      <c r="N12" s="1295">
        <v>0</v>
      </c>
      <c r="O12" s="1295">
        <v>9.8330000000000002</v>
      </c>
      <c r="P12" s="1295"/>
      <c r="Q12" s="1295"/>
      <c r="R12" s="1295"/>
      <c r="S12" s="1295"/>
      <c r="T12" s="1295"/>
      <c r="U12" s="1295"/>
      <c r="V12" s="1295"/>
      <c r="W12" s="1295"/>
      <c r="X12" s="2843">
        <v>9.8330000000000002</v>
      </c>
      <c r="Y12" s="2843">
        <v>0</v>
      </c>
      <c r="Z12" s="2108">
        <v>9.8330000000000002</v>
      </c>
      <c r="AA12" s="2844"/>
      <c r="AB12" s="2844"/>
      <c r="AC12" s="2108">
        <v>0</v>
      </c>
      <c r="AD12" s="2108"/>
      <c r="AE12" s="2844"/>
      <c r="AF12" s="2844">
        <v>0</v>
      </c>
      <c r="AG12" s="2108">
        <v>0</v>
      </c>
      <c r="AH12" s="1294" t="s">
        <v>9944</v>
      </c>
      <c r="AI12" s="1295"/>
      <c r="AJ12" s="1296">
        <v>0</v>
      </c>
    </row>
    <row r="13" spans="1:36" s="1297" customFormat="1" ht="78.75">
      <c r="A13" s="991">
        <v>1289</v>
      </c>
      <c r="B13" s="1023" t="s">
        <v>3125</v>
      </c>
      <c r="C13" s="1298" t="s">
        <v>3126</v>
      </c>
      <c r="D13" s="1292" t="s">
        <v>88</v>
      </c>
      <c r="E13" s="1292" t="s">
        <v>3127</v>
      </c>
      <c r="F13" s="1293" t="s">
        <v>47</v>
      </c>
      <c r="G13" s="1294">
        <v>49.11</v>
      </c>
      <c r="H13" s="1295">
        <v>0</v>
      </c>
      <c r="I13" s="1299">
        <v>12.507999999999999</v>
      </c>
      <c r="J13" s="1295">
        <v>0</v>
      </c>
      <c r="K13" s="1295">
        <v>12.507999999999999</v>
      </c>
      <c r="L13" s="1295">
        <v>36.602000000000004</v>
      </c>
      <c r="M13" s="1300">
        <v>36.601999999999997</v>
      </c>
      <c r="N13" s="1295">
        <v>0</v>
      </c>
      <c r="O13" s="1295">
        <v>36.601999999999997</v>
      </c>
      <c r="P13" s="1295"/>
      <c r="Q13" s="1295"/>
      <c r="R13" s="1295"/>
      <c r="S13" s="1295"/>
      <c r="T13" s="1295"/>
      <c r="U13" s="1295"/>
      <c r="V13" s="1295"/>
      <c r="W13" s="1295"/>
      <c r="X13" s="2843">
        <v>36.601999999999997</v>
      </c>
      <c r="Y13" s="2843">
        <v>0</v>
      </c>
      <c r="Z13" s="2108">
        <v>36.601999999999997</v>
      </c>
      <c r="AA13" s="2844">
        <v>36.235979999999998</v>
      </c>
      <c r="AB13" s="2844"/>
      <c r="AC13" s="2108">
        <v>36.235979999999998</v>
      </c>
      <c r="AD13" s="2108">
        <v>0.36601999999999996</v>
      </c>
      <c r="AE13" s="2844"/>
      <c r="AF13" s="2844">
        <v>0</v>
      </c>
      <c r="AG13" s="2108">
        <v>0</v>
      </c>
      <c r="AH13" s="1295"/>
      <c r="AI13" s="1294" t="s">
        <v>9947</v>
      </c>
      <c r="AJ13" s="1296">
        <v>0</v>
      </c>
    </row>
    <row r="14" spans="1:36" s="1297" customFormat="1" ht="63">
      <c r="A14" s="991">
        <v>1290</v>
      </c>
      <c r="B14" s="1023" t="s">
        <v>3128</v>
      </c>
      <c r="C14" s="1298" t="s">
        <v>3129</v>
      </c>
      <c r="D14" s="1292" t="s">
        <v>45</v>
      </c>
      <c r="E14" s="1292" t="s">
        <v>3127</v>
      </c>
      <c r="F14" s="1293" t="s">
        <v>47</v>
      </c>
      <c r="G14" s="1294">
        <v>99.738</v>
      </c>
      <c r="H14" s="1295">
        <v>0</v>
      </c>
      <c r="I14" s="1299">
        <v>24.75</v>
      </c>
      <c r="J14" s="1295">
        <v>0</v>
      </c>
      <c r="K14" s="1295">
        <v>24.75</v>
      </c>
      <c r="L14" s="1295">
        <v>74.988</v>
      </c>
      <c r="M14" s="1294">
        <v>74.988</v>
      </c>
      <c r="N14" s="1295">
        <v>0</v>
      </c>
      <c r="O14" s="1295">
        <v>74.988</v>
      </c>
      <c r="P14" s="1295"/>
      <c r="Q14" s="1295"/>
      <c r="R14" s="1295"/>
      <c r="S14" s="1295"/>
      <c r="T14" s="1295"/>
      <c r="U14" s="1295"/>
      <c r="V14" s="1295"/>
      <c r="W14" s="1295"/>
      <c r="X14" s="2843">
        <v>74.988</v>
      </c>
      <c r="Y14" s="2843">
        <v>0</v>
      </c>
      <c r="Z14" s="2108">
        <v>74.988</v>
      </c>
      <c r="AA14" s="2844">
        <v>74.238119999999995</v>
      </c>
      <c r="AB14" s="2844"/>
      <c r="AC14" s="2108">
        <v>74.238119999999995</v>
      </c>
      <c r="AD14" s="2108">
        <v>0.74987999999999999</v>
      </c>
      <c r="AE14" s="2844"/>
      <c r="AF14" s="2844">
        <v>0</v>
      </c>
      <c r="AG14" s="2108">
        <v>0</v>
      </c>
      <c r="AH14" s="1295"/>
      <c r="AI14" s="1294" t="s">
        <v>9947</v>
      </c>
      <c r="AJ14" s="1296">
        <v>0</v>
      </c>
    </row>
    <row r="15" spans="1:36" s="1297" customFormat="1" ht="63">
      <c r="A15" s="991">
        <v>1291</v>
      </c>
      <c r="B15" s="1023" t="s">
        <v>3130</v>
      </c>
      <c r="C15" s="1298" t="s">
        <v>3131</v>
      </c>
      <c r="D15" s="1292" t="s">
        <v>28</v>
      </c>
      <c r="E15" s="1292" t="s">
        <v>3127</v>
      </c>
      <c r="F15" s="1293" t="s">
        <v>47</v>
      </c>
      <c r="G15" s="1294">
        <v>69.049000000000007</v>
      </c>
      <c r="H15" s="1295">
        <v>0</v>
      </c>
      <c r="I15" s="1299">
        <v>18.75</v>
      </c>
      <c r="J15" s="1295">
        <v>0</v>
      </c>
      <c r="K15" s="1295">
        <v>18.75</v>
      </c>
      <c r="L15" s="1295">
        <v>50.299000000000007</v>
      </c>
      <c r="M15" s="1294">
        <v>50.298999999999999</v>
      </c>
      <c r="N15" s="1295">
        <v>0</v>
      </c>
      <c r="O15" s="1295">
        <v>50.298999999999999</v>
      </c>
      <c r="P15" s="1295"/>
      <c r="Q15" s="1295"/>
      <c r="R15" s="1295"/>
      <c r="S15" s="1295"/>
      <c r="T15" s="1295"/>
      <c r="U15" s="1295"/>
      <c r="V15" s="1295"/>
      <c r="W15" s="1295"/>
      <c r="X15" s="2843">
        <v>50.298999999999999</v>
      </c>
      <c r="Y15" s="2843">
        <v>0</v>
      </c>
      <c r="Z15" s="2108">
        <v>50.298999999999999</v>
      </c>
      <c r="AA15" s="2844">
        <v>49.796010000000003</v>
      </c>
      <c r="AB15" s="2844"/>
      <c r="AC15" s="2108">
        <v>49.796010000000003</v>
      </c>
      <c r="AD15" s="2108">
        <v>0.50299000000000005</v>
      </c>
      <c r="AE15" s="2844"/>
      <c r="AF15" s="2844">
        <v>0</v>
      </c>
      <c r="AG15" s="2108">
        <v>0</v>
      </c>
      <c r="AH15" s="1295"/>
      <c r="AI15" s="1294" t="s">
        <v>9947</v>
      </c>
      <c r="AJ15" s="1296">
        <v>0</v>
      </c>
    </row>
    <row r="16" spans="1:36" s="1297" customFormat="1" ht="63">
      <c r="A16" s="991">
        <v>1292</v>
      </c>
      <c r="B16" s="1023" t="s">
        <v>3132</v>
      </c>
      <c r="C16" s="1301" t="s">
        <v>3133</v>
      </c>
      <c r="D16" s="1302" t="s">
        <v>213</v>
      </c>
      <c r="E16" s="1292" t="s">
        <v>3127</v>
      </c>
      <c r="F16" s="1293" t="s">
        <v>47</v>
      </c>
      <c r="G16" s="1295">
        <v>77.975999999999999</v>
      </c>
      <c r="H16" s="1295">
        <v>0</v>
      </c>
      <c r="I16" s="1299">
        <v>20</v>
      </c>
      <c r="J16" s="1295">
        <v>0</v>
      </c>
      <c r="K16" s="1295">
        <v>20</v>
      </c>
      <c r="L16" s="1295">
        <v>57.975999999999999</v>
      </c>
      <c r="M16" s="1294">
        <v>57.975999999999999</v>
      </c>
      <c r="N16" s="1295">
        <v>0</v>
      </c>
      <c r="O16" s="1295">
        <v>57.975999999999999</v>
      </c>
      <c r="P16" s="1295"/>
      <c r="Q16" s="1295"/>
      <c r="R16" s="1295"/>
      <c r="S16" s="1295"/>
      <c r="T16" s="1295"/>
      <c r="U16" s="1295"/>
      <c r="V16" s="1295"/>
      <c r="W16" s="1295"/>
      <c r="X16" s="2843">
        <v>57.975999999999999</v>
      </c>
      <c r="Y16" s="2843">
        <v>0</v>
      </c>
      <c r="Z16" s="2108">
        <v>57.975999999999999</v>
      </c>
      <c r="AA16" s="2844">
        <v>57.396239999999999</v>
      </c>
      <c r="AB16" s="2844"/>
      <c r="AC16" s="2108">
        <v>57.396239999999999</v>
      </c>
      <c r="AD16" s="2108">
        <v>0.57975999999999994</v>
      </c>
      <c r="AE16" s="2844"/>
      <c r="AF16" s="2844">
        <v>0</v>
      </c>
      <c r="AG16" s="2108">
        <v>0</v>
      </c>
      <c r="AH16" s="1295"/>
      <c r="AI16" s="1294" t="s">
        <v>9947</v>
      </c>
      <c r="AJ16" s="1296">
        <v>0</v>
      </c>
    </row>
    <row r="17" spans="1:36" s="1297" customFormat="1" ht="63">
      <c r="A17" s="991">
        <v>1293</v>
      </c>
      <c r="B17" s="1023" t="s">
        <v>3134</v>
      </c>
      <c r="C17" s="1301" t="s">
        <v>3135</v>
      </c>
      <c r="D17" s="1302" t="s">
        <v>66</v>
      </c>
      <c r="E17" s="1292" t="s">
        <v>3127</v>
      </c>
      <c r="F17" s="1293" t="s">
        <v>47</v>
      </c>
      <c r="G17" s="1295">
        <v>70.117999999999995</v>
      </c>
      <c r="H17" s="1295">
        <v>0</v>
      </c>
      <c r="I17" s="1299">
        <v>20</v>
      </c>
      <c r="J17" s="1295">
        <v>0</v>
      </c>
      <c r="K17" s="1295">
        <v>20</v>
      </c>
      <c r="L17" s="1295">
        <v>50.117999999999995</v>
      </c>
      <c r="M17" s="1294">
        <v>50.118000000000002</v>
      </c>
      <c r="N17" s="1295">
        <v>0</v>
      </c>
      <c r="O17" s="1295">
        <v>50.118000000000002</v>
      </c>
      <c r="P17" s="1295"/>
      <c r="Q17" s="1295"/>
      <c r="R17" s="1295"/>
      <c r="S17" s="1295"/>
      <c r="T17" s="1295"/>
      <c r="U17" s="1295"/>
      <c r="V17" s="1295"/>
      <c r="W17" s="1295"/>
      <c r="X17" s="2843">
        <v>50.118000000000002</v>
      </c>
      <c r="Y17" s="2843">
        <v>0</v>
      </c>
      <c r="Z17" s="2108">
        <v>50.118000000000002</v>
      </c>
      <c r="AA17" s="2844">
        <v>49.616820000000004</v>
      </c>
      <c r="AB17" s="2844"/>
      <c r="AC17" s="2108">
        <v>49.616820000000004</v>
      </c>
      <c r="AD17" s="2108">
        <v>0.50118000000000007</v>
      </c>
      <c r="AE17" s="2844"/>
      <c r="AF17" s="2844">
        <v>0</v>
      </c>
      <c r="AG17" s="2108">
        <v>0</v>
      </c>
      <c r="AH17" s="1295"/>
      <c r="AI17" s="1294" t="s">
        <v>9947</v>
      </c>
      <c r="AJ17" s="1296">
        <v>0</v>
      </c>
    </row>
    <row r="18" spans="1:36" s="1297" customFormat="1" ht="94.5">
      <c r="A18" s="991">
        <v>1294</v>
      </c>
      <c r="B18" s="1023" t="s">
        <v>3136</v>
      </c>
      <c r="C18" s="1291" t="s">
        <v>3137</v>
      </c>
      <c r="D18" s="1292" t="s">
        <v>384</v>
      </c>
      <c r="E18" s="1292" t="s">
        <v>3138</v>
      </c>
      <c r="F18" s="1293" t="s">
        <v>47</v>
      </c>
      <c r="G18" s="1294">
        <v>158.56100000000001</v>
      </c>
      <c r="H18" s="1295">
        <v>0</v>
      </c>
      <c r="I18" s="1294">
        <v>20.454000000000001</v>
      </c>
      <c r="J18" s="1295">
        <v>0</v>
      </c>
      <c r="K18" s="1295">
        <v>20.454000000000001</v>
      </c>
      <c r="L18" s="1295">
        <v>138.107</v>
      </c>
      <c r="M18" s="1295">
        <v>69.054000000000002</v>
      </c>
      <c r="N18" s="1295">
        <v>0</v>
      </c>
      <c r="O18" s="1295">
        <v>69.054000000000002</v>
      </c>
      <c r="P18" s="1295"/>
      <c r="Q18" s="1295"/>
      <c r="R18" s="1295"/>
      <c r="S18" s="1295"/>
      <c r="T18" s="1295"/>
      <c r="U18" s="1295"/>
      <c r="V18" s="1295"/>
      <c r="W18" s="1295"/>
      <c r="X18" s="2843">
        <v>69.054000000000002</v>
      </c>
      <c r="Y18" s="2843">
        <v>0</v>
      </c>
      <c r="Z18" s="2108">
        <v>69.054000000000002</v>
      </c>
      <c r="AA18" s="2844">
        <v>17.091000000000001</v>
      </c>
      <c r="AB18" s="2844"/>
      <c r="AC18" s="2108">
        <v>17.091000000000001</v>
      </c>
      <c r="AD18" s="2108">
        <v>0.17299999999999999</v>
      </c>
      <c r="AE18" s="2844"/>
      <c r="AF18" s="2844">
        <v>0</v>
      </c>
      <c r="AG18" s="2108">
        <v>0</v>
      </c>
      <c r="AH18" s="1295"/>
      <c r="AI18" s="1294" t="s">
        <v>9947</v>
      </c>
      <c r="AJ18" s="1296">
        <v>0</v>
      </c>
    </row>
    <row r="19" spans="1:36" s="1297" customFormat="1">
      <c r="A19" s="991"/>
      <c r="B19" s="1023"/>
      <c r="C19" s="1291"/>
      <c r="D19" s="1292"/>
      <c r="E19" s="1292"/>
      <c r="F19" s="1293"/>
      <c r="G19" s="1294"/>
      <c r="H19" s="1295"/>
      <c r="I19" s="1294"/>
      <c r="J19" s="1295"/>
      <c r="K19" s="1295"/>
      <c r="L19" s="1295"/>
      <c r="M19" s="1295"/>
      <c r="N19" s="1295"/>
      <c r="O19" s="1295"/>
      <c r="P19" s="1295"/>
      <c r="Q19" s="1295"/>
      <c r="R19" s="1295"/>
      <c r="S19" s="1295"/>
      <c r="T19" s="1295"/>
      <c r="U19" s="1295"/>
      <c r="V19" s="1295"/>
      <c r="W19" s="1295"/>
      <c r="X19" s="2843"/>
      <c r="Y19" s="2843"/>
      <c r="Z19" s="2108"/>
      <c r="AA19" s="2844"/>
      <c r="AB19" s="2844"/>
      <c r="AC19" s="2108"/>
      <c r="AD19" s="2108"/>
      <c r="AE19" s="2844"/>
      <c r="AF19" s="2844"/>
      <c r="AG19" s="2108"/>
      <c r="AH19" s="1295"/>
      <c r="AI19" s="1295"/>
      <c r="AJ19" s="1296"/>
    </row>
    <row r="20" spans="1:36" s="1306" customFormat="1">
      <c r="A20" s="991" t="s">
        <v>188</v>
      </c>
      <c r="B20" s="991"/>
      <c r="C20" s="1303" t="s">
        <v>3139</v>
      </c>
      <c r="D20" s="1304"/>
      <c r="E20" s="1304"/>
      <c r="F20" s="1304"/>
      <c r="G20" s="1305">
        <v>826.15</v>
      </c>
      <c r="H20" s="1305">
        <v>88.603999999999999</v>
      </c>
      <c r="I20" s="1305">
        <v>125.858</v>
      </c>
      <c r="J20" s="1305">
        <v>0</v>
      </c>
      <c r="K20" s="1305">
        <v>214.46199999999999</v>
      </c>
      <c r="L20" s="1305">
        <v>611.68799999999999</v>
      </c>
      <c r="M20" s="1305">
        <v>397.72900000000004</v>
      </c>
      <c r="N20" s="1305">
        <v>0</v>
      </c>
      <c r="O20" s="1305">
        <v>397.72900000000004</v>
      </c>
      <c r="P20" s="1305">
        <v>0</v>
      </c>
      <c r="Q20" s="1305">
        <v>0</v>
      </c>
      <c r="R20" s="1305">
        <v>0</v>
      </c>
      <c r="S20" s="1305">
        <v>0</v>
      </c>
      <c r="T20" s="1305">
        <v>0</v>
      </c>
      <c r="U20" s="1305">
        <v>0</v>
      </c>
      <c r="V20" s="1305">
        <v>0</v>
      </c>
      <c r="W20" s="1305">
        <v>0</v>
      </c>
      <c r="X20" s="1305">
        <v>397.72900000000004</v>
      </c>
      <c r="Y20" s="1305">
        <v>0</v>
      </c>
      <c r="Z20" s="1305">
        <v>397.72900000000004</v>
      </c>
      <c r="AA20" s="1305">
        <v>296.46717000000001</v>
      </c>
      <c r="AB20" s="1305">
        <v>0</v>
      </c>
      <c r="AC20" s="1305">
        <v>296.46717000000001</v>
      </c>
      <c r="AD20" s="1305">
        <v>2.9948300000000003</v>
      </c>
      <c r="AE20" s="1305">
        <v>0</v>
      </c>
      <c r="AF20" s="1305">
        <v>0</v>
      </c>
      <c r="AG20" s="1305">
        <v>0</v>
      </c>
      <c r="AH20" s="1305"/>
      <c r="AI20" s="1305"/>
      <c r="AJ20" s="1305">
        <v>0</v>
      </c>
    </row>
    <row r="21" spans="1:36" s="1306" customFormat="1">
      <c r="A21" s="991" t="s">
        <v>188</v>
      </c>
      <c r="B21" s="991"/>
      <c r="C21" s="1307"/>
      <c r="D21" s="1308"/>
      <c r="E21" s="1308"/>
      <c r="F21" s="1308"/>
      <c r="G21" s="1309"/>
      <c r="H21" s="1309"/>
      <c r="I21" s="1309"/>
      <c r="J21" s="1309"/>
      <c r="K21" s="1309"/>
      <c r="L21" s="1309"/>
      <c r="M21" s="1309"/>
      <c r="N21" s="1309"/>
      <c r="O21" s="1309"/>
      <c r="P21" s="1309"/>
      <c r="Q21" s="1309"/>
      <c r="R21" s="1309"/>
      <c r="S21" s="1309"/>
      <c r="T21" s="1309"/>
      <c r="U21" s="1309"/>
      <c r="V21" s="1309"/>
      <c r="W21" s="1309"/>
      <c r="X21" s="1309"/>
      <c r="Y21" s="1309"/>
      <c r="Z21" s="1309"/>
      <c r="AA21" s="1309"/>
      <c r="AB21" s="1309"/>
      <c r="AC21" s="1309"/>
      <c r="AD21" s="1309"/>
      <c r="AE21" s="1309"/>
      <c r="AF21" s="1309"/>
      <c r="AG21" s="1309"/>
      <c r="AH21" s="1309"/>
      <c r="AI21" s="1309"/>
      <c r="AJ21" s="1309"/>
    </row>
    <row r="22" spans="1:36" s="1306" customFormat="1">
      <c r="A22" s="991" t="s">
        <v>188</v>
      </c>
      <c r="B22" s="991"/>
      <c r="C22" s="1310" t="s">
        <v>39</v>
      </c>
      <c r="D22" s="1308"/>
      <c r="E22" s="1308"/>
      <c r="F22" s="1308"/>
      <c r="G22" s="1309"/>
      <c r="H22" s="1309"/>
      <c r="I22" s="1309"/>
      <c r="J22" s="1309"/>
      <c r="K22" s="1309"/>
      <c r="L22" s="1309"/>
      <c r="M22" s="1309"/>
      <c r="N22" s="1309"/>
      <c r="O22" s="1309"/>
      <c r="P22" s="1309"/>
      <c r="Q22" s="1309"/>
      <c r="R22" s="1309"/>
      <c r="S22" s="1309"/>
      <c r="T22" s="1309"/>
      <c r="U22" s="1309"/>
      <c r="V22" s="1309"/>
      <c r="W22" s="1309"/>
      <c r="X22" s="1309"/>
      <c r="Y22" s="1309"/>
      <c r="Z22" s="1309"/>
      <c r="AA22" s="1309"/>
      <c r="AB22" s="1309"/>
      <c r="AC22" s="1309"/>
      <c r="AD22" s="1309"/>
      <c r="AE22" s="1309"/>
      <c r="AF22" s="1309"/>
      <c r="AG22" s="1309"/>
      <c r="AH22" s="1309"/>
      <c r="AI22" s="1309"/>
      <c r="AJ22" s="1309"/>
    </row>
    <row r="23" spans="1:36" s="1306" customFormat="1">
      <c r="A23" s="991" t="s">
        <v>188</v>
      </c>
      <c r="B23" s="991"/>
      <c r="C23" s="1307"/>
      <c r="D23" s="1308"/>
      <c r="E23" s="1308"/>
      <c r="F23" s="1308"/>
      <c r="G23" s="1309"/>
      <c r="H23" s="1309"/>
      <c r="I23" s="1309"/>
      <c r="J23" s="1309"/>
      <c r="K23" s="1309"/>
      <c r="L23" s="1309"/>
      <c r="M23" s="1309"/>
      <c r="N23" s="1309"/>
      <c r="O23" s="1309"/>
      <c r="P23" s="1309"/>
      <c r="Q23" s="1309"/>
      <c r="R23" s="1309"/>
      <c r="S23" s="1309"/>
      <c r="T23" s="1309"/>
      <c r="U23" s="1309"/>
      <c r="V23" s="1309"/>
      <c r="W23" s="1309"/>
      <c r="X23" s="1309"/>
      <c r="Y23" s="1309"/>
      <c r="Z23" s="1309"/>
      <c r="AA23" s="1309"/>
      <c r="AB23" s="1309"/>
      <c r="AC23" s="1309"/>
      <c r="AD23" s="1309"/>
      <c r="AE23" s="1309"/>
      <c r="AF23" s="1309"/>
      <c r="AG23" s="1309"/>
      <c r="AH23" s="1309"/>
      <c r="AI23" s="1309"/>
      <c r="AJ23" s="1309"/>
    </row>
    <row r="24" spans="1:36" s="1306" customFormat="1" ht="66.75" customHeight="1">
      <c r="A24" s="991">
        <v>1295</v>
      </c>
      <c r="B24" s="636" t="s">
        <v>3140</v>
      </c>
      <c r="C24" s="1298" t="s">
        <v>3141</v>
      </c>
      <c r="D24" s="1292" t="s">
        <v>28</v>
      </c>
      <c r="E24" s="1292" t="s">
        <v>42</v>
      </c>
      <c r="F24" s="1311" t="s">
        <v>47</v>
      </c>
      <c r="G24" s="1294">
        <v>101</v>
      </c>
      <c r="H24" s="1295">
        <v>0</v>
      </c>
      <c r="I24" s="1295">
        <v>0</v>
      </c>
      <c r="J24" s="1295">
        <v>0</v>
      </c>
      <c r="K24" s="1295">
        <v>0</v>
      </c>
      <c r="L24" s="1295">
        <v>101</v>
      </c>
      <c r="M24" s="1294">
        <v>25.25</v>
      </c>
      <c r="N24" s="1295">
        <v>0</v>
      </c>
      <c r="O24" s="1295">
        <v>25.25</v>
      </c>
      <c r="P24" s="1295"/>
      <c r="Q24" s="1295"/>
      <c r="R24" s="1295"/>
      <c r="S24" s="1295"/>
      <c r="T24" s="1295"/>
      <c r="U24" s="1295"/>
      <c r="V24" s="1295"/>
      <c r="W24" s="1295"/>
      <c r="X24" s="2843">
        <v>25.25</v>
      </c>
      <c r="Y24" s="2843">
        <v>0</v>
      </c>
      <c r="Z24" s="2108">
        <v>25.25</v>
      </c>
      <c r="AA24" s="2844"/>
      <c r="AB24" s="2844"/>
      <c r="AC24" s="2108">
        <v>0</v>
      </c>
      <c r="AD24" s="2108"/>
      <c r="AE24" s="2844"/>
      <c r="AF24" s="2844">
        <v>0</v>
      </c>
      <c r="AG24" s="2108">
        <v>0</v>
      </c>
      <c r="AH24" s="1295"/>
      <c r="AI24" s="1295"/>
      <c r="AJ24" s="1295">
        <v>0</v>
      </c>
    </row>
    <row r="25" spans="1:36" s="1306" customFormat="1" ht="66.75" customHeight="1">
      <c r="A25" s="991">
        <v>1296</v>
      </c>
      <c r="B25" s="636" t="s">
        <v>3142</v>
      </c>
      <c r="C25" s="1298" t="s">
        <v>3143</v>
      </c>
      <c r="D25" s="1292" t="s">
        <v>226</v>
      </c>
      <c r="E25" s="1292" t="s">
        <v>42</v>
      </c>
      <c r="F25" s="1311" t="s">
        <v>47</v>
      </c>
      <c r="G25" s="1294">
        <v>45</v>
      </c>
      <c r="H25" s="1295">
        <v>0</v>
      </c>
      <c r="I25" s="1295">
        <v>0</v>
      </c>
      <c r="J25" s="1295">
        <v>0</v>
      </c>
      <c r="K25" s="1295">
        <v>0</v>
      </c>
      <c r="L25" s="1295">
        <v>45</v>
      </c>
      <c r="M25" s="1294">
        <v>22.5</v>
      </c>
      <c r="N25" s="1295">
        <v>0</v>
      </c>
      <c r="O25" s="1295">
        <v>22.5</v>
      </c>
      <c r="P25" s="1295"/>
      <c r="Q25" s="1295"/>
      <c r="R25" s="1295"/>
      <c r="S25" s="1295"/>
      <c r="T25" s="1295"/>
      <c r="U25" s="1295"/>
      <c r="V25" s="1295"/>
      <c r="W25" s="1295"/>
      <c r="X25" s="2843">
        <v>22.5</v>
      </c>
      <c r="Y25" s="2843">
        <v>0</v>
      </c>
      <c r="Z25" s="2108">
        <v>22.5</v>
      </c>
      <c r="AA25" s="2844"/>
      <c r="AB25" s="2844"/>
      <c r="AC25" s="2108">
        <v>0</v>
      </c>
      <c r="AD25" s="2108"/>
      <c r="AE25" s="2844"/>
      <c r="AF25" s="2844">
        <v>0</v>
      </c>
      <c r="AG25" s="2108">
        <v>0</v>
      </c>
      <c r="AH25" s="1295"/>
      <c r="AI25" s="1295"/>
      <c r="AJ25" s="1295">
        <v>0</v>
      </c>
    </row>
    <row r="26" spans="1:36" s="1312" customFormat="1" ht="63">
      <c r="A26" s="991">
        <v>1297</v>
      </c>
      <c r="B26" s="636" t="s">
        <v>3144</v>
      </c>
      <c r="C26" s="1298" t="s">
        <v>3145</v>
      </c>
      <c r="D26" s="1292" t="s">
        <v>254</v>
      </c>
      <c r="E26" s="1292" t="s">
        <v>42</v>
      </c>
      <c r="F26" s="1311" t="s">
        <v>47</v>
      </c>
      <c r="G26" s="1294">
        <v>65</v>
      </c>
      <c r="H26" s="1295">
        <v>0</v>
      </c>
      <c r="I26" s="1295">
        <v>0</v>
      </c>
      <c r="J26" s="1295">
        <v>0</v>
      </c>
      <c r="K26" s="1295">
        <v>0</v>
      </c>
      <c r="L26" s="1295">
        <v>65</v>
      </c>
      <c r="M26" s="1294">
        <v>32.5</v>
      </c>
      <c r="N26" s="1295">
        <v>0</v>
      </c>
      <c r="O26" s="1295">
        <v>32.5</v>
      </c>
      <c r="P26" s="1295"/>
      <c r="Q26" s="1295"/>
      <c r="R26" s="1295"/>
      <c r="S26" s="1295"/>
      <c r="T26" s="1295"/>
      <c r="U26" s="1295"/>
      <c r="V26" s="1295"/>
      <c r="W26" s="1295"/>
      <c r="X26" s="2843">
        <v>32.5</v>
      </c>
      <c r="Y26" s="2843">
        <v>0</v>
      </c>
      <c r="Z26" s="2108">
        <v>32.5</v>
      </c>
      <c r="AA26" s="2844"/>
      <c r="AB26" s="2844"/>
      <c r="AC26" s="2108">
        <v>0</v>
      </c>
      <c r="AD26" s="2108"/>
      <c r="AE26" s="2844"/>
      <c r="AF26" s="2844">
        <v>0</v>
      </c>
      <c r="AG26" s="2108">
        <v>0</v>
      </c>
      <c r="AH26" s="1295"/>
      <c r="AI26" s="1295"/>
      <c r="AJ26" s="1295">
        <v>0</v>
      </c>
    </row>
    <row r="27" spans="1:36" s="1306" customFormat="1" ht="63">
      <c r="A27" s="991">
        <v>1298</v>
      </c>
      <c r="B27" s="636" t="s">
        <v>3146</v>
      </c>
      <c r="C27" s="1298" t="s">
        <v>3147</v>
      </c>
      <c r="D27" s="1292" t="s">
        <v>564</v>
      </c>
      <c r="E27" s="1292" t="s">
        <v>42</v>
      </c>
      <c r="F27" s="1311" t="s">
        <v>47</v>
      </c>
      <c r="G27" s="1294">
        <v>101</v>
      </c>
      <c r="H27" s="1295">
        <v>0</v>
      </c>
      <c r="I27" s="1295">
        <v>0</v>
      </c>
      <c r="J27" s="1295">
        <v>0</v>
      </c>
      <c r="K27" s="1295">
        <v>0</v>
      </c>
      <c r="L27" s="1295">
        <v>101</v>
      </c>
      <c r="M27" s="1294">
        <v>25.25</v>
      </c>
      <c r="N27" s="1295">
        <v>0</v>
      </c>
      <c r="O27" s="1295">
        <v>25.25</v>
      </c>
      <c r="P27" s="1295"/>
      <c r="Q27" s="1295"/>
      <c r="R27" s="1295"/>
      <c r="S27" s="1295"/>
      <c r="T27" s="1295"/>
      <c r="U27" s="1295"/>
      <c r="V27" s="1295"/>
      <c r="W27" s="1295"/>
      <c r="X27" s="2843">
        <v>25.25</v>
      </c>
      <c r="Y27" s="2843">
        <v>0</v>
      </c>
      <c r="Z27" s="2108">
        <v>25.25</v>
      </c>
      <c r="AA27" s="2844"/>
      <c r="AB27" s="2844"/>
      <c r="AC27" s="2108">
        <v>0</v>
      </c>
      <c r="AD27" s="2108"/>
      <c r="AE27" s="2844"/>
      <c r="AF27" s="2844">
        <v>0</v>
      </c>
      <c r="AG27" s="2108">
        <v>0</v>
      </c>
      <c r="AH27" s="1295"/>
      <c r="AI27" s="1295"/>
      <c r="AJ27" s="1295">
        <v>0</v>
      </c>
    </row>
    <row r="28" spans="1:36" s="1306" customFormat="1" ht="63">
      <c r="A28" s="991">
        <v>1299</v>
      </c>
      <c r="B28" s="636" t="s">
        <v>3148</v>
      </c>
      <c r="C28" s="1298" t="s">
        <v>3149</v>
      </c>
      <c r="D28" s="1292" t="s">
        <v>28</v>
      </c>
      <c r="E28" s="1292" t="s">
        <v>42</v>
      </c>
      <c r="F28" s="1311" t="s">
        <v>47</v>
      </c>
      <c r="G28" s="1294">
        <v>101</v>
      </c>
      <c r="H28" s="1295">
        <v>0</v>
      </c>
      <c r="I28" s="1295">
        <v>0</v>
      </c>
      <c r="J28" s="1295">
        <v>0</v>
      </c>
      <c r="K28" s="1295">
        <v>0</v>
      </c>
      <c r="L28" s="1295">
        <v>101</v>
      </c>
      <c r="M28" s="1294">
        <v>25.25</v>
      </c>
      <c r="N28" s="1295">
        <v>0</v>
      </c>
      <c r="O28" s="1295">
        <v>25.25</v>
      </c>
      <c r="P28" s="1295"/>
      <c r="Q28" s="1295"/>
      <c r="R28" s="1295"/>
      <c r="S28" s="1295"/>
      <c r="T28" s="1295"/>
      <c r="U28" s="1295"/>
      <c r="V28" s="1295"/>
      <c r="W28" s="1295"/>
      <c r="X28" s="2843">
        <v>25.25</v>
      </c>
      <c r="Y28" s="2843">
        <v>0</v>
      </c>
      <c r="Z28" s="2108">
        <v>25.25</v>
      </c>
      <c r="AA28" s="2844"/>
      <c r="AB28" s="2844"/>
      <c r="AC28" s="2108">
        <v>0</v>
      </c>
      <c r="AD28" s="2108"/>
      <c r="AE28" s="2844"/>
      <c r="AF28" s="2844">
        <v>0</v>
      </c>
      <c r="AG28" s="2108">
        <v>0</v>
      </c>
      <c r="AH28" s="1295"/>
      <c r="AI28" s="1295"/>
      <c r="AJ28" s="1295">
        <v>0</v>
      </c>
    </row>
    <row r="29" spans="1:36" s="1306" customFormat="1" ht="63">
      <c r="A29" s="991">
        <v>1300</v>
      </c>
      <c r="B29" s="636" t="s">
        <v>3150</v>
      </c>
      <c r="C29" s="1298" t="s">
        <v>3151</v>
      </c>
      <c r="D29" s="1292" t="s">
        <v>28</v>
      </c>
      <c r="E29" s="1292" t="s">
        <v>42</v>
      </c>
      <c r="F29" s="1311" t="s">
        <v>43</v>
      </c>
      <c r="G29" s="1294">
        <v>500</v>
      </c>
      <c r="H29" s="1295">
        <v>0</v>
      </c>
      <c r="I29" s="1295">
        <v>0</v>
      </c>
      <c r="J29" s="1295">
        <v>0</v>
      </c>
      <c r="K29" s="1295">
        <v>0</v>
      </c>
      <c r="L29" s="1294">
        <v>500</v>
      </c>
      <c r="M29" s="1294">
        <v>125</v>
      </c>
      <c r="N29" s="1295">
        <v>0</v>
      </c>
      <c r="O29" s="1295">
        <v>125</v>
      </c>
      <c r="P29" s="1295"/>
      <c r="Q29" s="1295"/>
      <c r="R29" s="1295"/>
      <c r="S29" s="1295"/>
      <c r="T29" s="1295"/>
      <c r="U29" s="1295"/>
      <c r="V29" s="1295"/>
      <c r="W29" s="1295"/>
      <c r="X29" s="2843">
        <v>125</v>
      </c>
      <c r="Y29" s="2843">
        <v>0</v>
      </c>
      <c r="Z29" s="2108">
        <v>125</v>
      </c>
      <c r="AA29" s="2844"/>
      <c r="AB29" s="2844"/>
      <c r="AC29" s="2108">
        <v>0</v>
      </c>
      <c r="AD29" s="2108"/>
      <c r="AE29" s="2844"/>
      <c r="AF29" s="2844">
        <v>0</v>
      </c>
      <c r="AG29" s="2108">
        <v>0</v>
      </c>
      <c r="AH29" s="1295"/>
      <c r="AI29" s="1295"/>
      <c r="AJ29" s="1295">
        <v>0</v>
      </c>
    </row>
    <row r="30" spans="1:36" s="1306" customFormat="1" ht="47.25">
      <c r="A30" s="991">
        <v>1301</v>
      </c>
      <c r="B30" s="636" t="s">
        <v>3152</v>
      </c>
      <c r="C30" s="1298" t="s">
        <v>3153</v>
      </c>
      <c r="D30" s="1292" t="s">
        <v>88</v>
      </c>
      <c r="E30" s="1292" t="s">
        <v>42</v>
      </c>
      <c r="F30" s="1311" t="s">
        <v>43</v>
      </c>
      <c r="G30" s="1294">
        <v>500</v>
      </c>
      <c r="H30" s="1295">
        <v>0</v>
      </c>
      <c r="I30" s="1295">
        <v>0</v>
      </c>
      <c r="J30" s="1295">
        <v>0</v>
      </c>
      <c r="K30" s="1295">
        <v>0</v>
      </c>
      <c r="L30" s="1294">
        <v>500</v>
      </c>
      <c r="M30" s="1294">
        <v>125</v>
      </c>
      <c r="N30" s="1295">
        <v>0</v>
      </c>
      <c r="O30" s="1295">
        <v>125</v>
      </c>
      <c r="P30" s="1295"/>
      <c r="Q30" s="1295"/>
      <c r="R30" s="1295"/>
      <c r="S30" s="1295"/>
      <c r="T30" s="1295"/>
      <c r="U30" s="1295"/>
      <c r="V30" s="1295"/>
      <c r="W30" s="1295"/>
      <c r="X30" s="2843">
        <v>125</v>
      </c>
      <c r="Y30" s="2843">
        <v>0</v>
      </c>
      <c r="Z30" s="2108">
        <v>125</v>
      </c>
      <c r="AA30" s="2844"/>
      <c r="AB30" s="2844"/>
      <c r="AC30" s="2108">
        <v>0</v>
      </c>
      <c r="AD30" s="2108"/>
      <c r="AE30" s="2844"/>
      <c r="AF30" s="2844">
        <v>0</v>
      </c>
      <c r="AG30" s="2108">
        <v>0</v>
      </c>
      <c r="AH30" s="1295"/>
      <c r="AI30" s="1295"/>
      <c r="AJ30" s="1295">
        <v>0</v>
      </c>
    </row>
    <row r="31" spans="1:36" s="1306" customFormat="1" ht="47.25">
      <c r="A31" s="991">
        <v>1302</v>
      </c>
      <c r="B31" s="636" t="s">
        <v>3154</v>
      </c>
      <c r="C31" s="1298" t="s">
        <v>3155</v>
      </c>
      <c r="D31" s="1292" t="s">
        <v>88</v>
      </c>
      <c r="E31" s="1292" t="s">
        <v>42</v>
      </c>
      <c r="F31" s="1311" t="s">
        <v>43</v>
      </c>
      <c r="G31" s="1294">
        <v>1000</v>
      </c>
      <c r="H31" s="1295">
        <v>0</v>
      </c>
      <c r="I31" s="1295">
        <v>0</v>
      </c>
      <c r="J31" s="1295">
        <v>0</v>
      </c>
      <c r="K31" s="1295">
        <v>0</v>
      </c>
      <c r="L31" s="1294">
        <v>1000</v>
      </c>
      <c r="M31" s="1294">
        <v>250</v>
      </c>
      <c r="N31" s="1295">
        <v>0</v>
      </c>
      <c r="O31" s="1295">
        <v>250</v>
      </c>
      <c r="P31" s="1295"/>
      <c r="Q31" s="1295"/>
      <c r="R31" s="1295"/>
      <c r="S31" s="1295"/>
      <c r="T31" s="1295"/>
      <c r="U31" s="1295"/>
      <c r="V31" s="1295"/>
      <c r="W31" s="1295"/>
      <c r="X31" s="2843">
        <v>250</v>
      </c>
      <c r="Y31" s="2843">
        <v>0</v>
      </c>
      <c r="Z31" s="2108">
        <v>250</v>
      </c>
      <c r="AA31" s="2844"/>
      <c r="AB31" s="2844"/>
      <c r="AC31" s="2108">
        <v>0</v>
      </c>
      <c r="AD31" s="2108"/>
      <c r="AE31" s="2844"/>
      <c r="AF31" s="2844">
        <v>0</v>
      </c>
      <c r="AG31" s="2108">
        <v>0</v>
      </c>
      <c r="AH31" s="1295"/>
      <c r="AI31" s="1295"/>
      <c r="AJ31" s="1295">
        <v>0</v>
      </c>
    </row>
    <row r="32" spans="1:36" s="1306" customFormat="1">
      <c r="A32" s="991"/>
      <c r="B32" s="636"/>
      <c r="C32" s="1298"/>
      <c r="D32" s="1292"/>
      <c r="E32" s="1292"/>
      <c r="F32" s="1311"/>
      <c r="G32" s="1294"/>
      <c r="H32" s="1295"/>
      <c r="I32" s="1295"/>
      <c r="J32" s="1295"/>
      <c r="K32" s="1295"/>
      <c r="L32" s="1294"/>
      <c r="M32" s="1294"/>
      <c r="N32" s="1295"/>
      <c r="O32" s="1295"/>
      <c r="P32" s="1295"/>
      <c r="Q32" s="1295"/>
      <c r="R32" s="1295"/>
      <c r="S32" s="1295"/>
      <c r="T32" s="1295"/>
      <c r="U32" s="1295"/>
      <c r="V32" s="1295"/>
      <c r="W32" s="1295"/>
      <c r="X32" s="2843"/>
      <c r="Y32" s="2843"/>
      <c r="Z32" s="2108"/>
      <c r="AA32" s="2844"/>
      <c r="AB32" s="2844"/>
      <c r="AC32" s="2108"/>
      <c r="AD32" s="2108"/>
      <c r="AE32" s="2844"/>
      <c r="AF32" s="2844"/>
      <c r="AG32" s="2108"/>
      <c r="AH32" s="1295"/>
      <c r="AI32" s="1295"/>
      <c r="AJ32" s="1295"/>
    </row>
    <row r="33" spans="1:36" s="1306" customFormat="1">
      <c r="A33" s="991" t="s">
        <v>188</v>
      </c>
      <c r="B33" s="1313"/>
      <c r="C33" s="1314" t="s">
        <v>3156</v>
      </c>
      <c r="D33" s="1304"/>
      <c r="E33" s="1304"/>
      <c r="F33" s="1315"/>
      <c r="G33" s="1305">
        <v>2413</v>
      </c>
      <c r="H33" s="1305">
        <v>0</v>
      </c>
      <c r="I33" s="1305">
        <v>0</v>
      </c>
      <c r="J33" s="1305">
        <v>0</v>
      </c>
      <c r="K33" s="1305">
        <v>0</v>
      </c>
      <c r="L33" s="1305">
        <v>2413</v>
      </c>
      <c r="M33" s="1305">
        <v>630.75</v>
      </c>
      <c r="N33" s="1305">
        <v>0</v>
      </c>
      <c r="O33" s="1305">
        <v>630.75</v>
      </c>
      <c r="P33" s="1305">
        <v>0</v>
      </c>
      <c r="Q33" s="1305">
        <v>0</v>
      </c>
      <c r="R33" s="1305">
        <v>0</v>
      </c>
      <c r="S33" s="1305">
        <v>0</v>
      </c>
      <c r="T33" s="1305">
        <v>0</v>
      </c>
      <c r="U33" s="1305">
        <v>0</v>
      </c>
      <c r="V33" s="1305">
        <v>0</v>
      </c>
      <c r="W33" s="1305">
        <v>0</v>
      </c>
      <c r="X33" s="1305">
        <v>630.75</v>
      </c>
      <c r="Y33" s="1305">
        <v>0</v>
      </c>
      <c r="Z33" s="1305">
        <v>630.75</v>
      </c>
      <c r="AA33" s="1305">
        <v>0</v>
      </c>
      <c r="AB33" s="1305">
        <v>0</v>
      </c>
      <c r="AC33" s="1305">
        <v>0</v>
      </c>
      <c r="AD33" s="1305">
        <v>0</v>
      </c>
      <c r="AE33" s="1305">
        <v>0</v>
      </c>
      <c r="AF33" s="1305">
        <v>0</v>
      </c>
      <c r="AG33" s="1305">
        <v>0</v>
      </c>
      <c r="AH33" s="1305"/>
      <c r="AI33" s="1305"/>
      <c r="AJ33" s="1305">
        <v>0</v>
      </c>
    </row>
    <row r="34" spans="1:36" s="1306" customFormat="1">
      <c r="A34" s="991" t="s">
        <v>188</v>
      </c>
      <c r="B34" s="1313"/>
      <c r="C34" s="1316" t="s">
        <v>3157</v>
      </c>
      <c r="D34" s="1304"/>
      <c r="E34" s="1304"/>
      <c r="F34" s="1315"/>
      <c r="G34" s="1305">
        <v>3239.15</v>
      </c>
      <c r="H34" s="1305">
        <v>88.603999999999999</v>
      </c>
      <c r="I34" s="1305">
        <v>125.858</v>
      </c>
      <c r="J34" s="1305">
        <v>0</v>
      </c>
      <c r="K34" s="1305">
        <v>214.46199999999999</v>
      </c>
      <c r="L34" s="1305">
        <v>3024.6880000000001</v>
      </c>
      <c r="M34" s="1305">
        <v>1028.479</v>
      </c>
      <c r="N34" s="1305">
        <v>0</v>
      </c>
      <c r="O34" s="1305">
        <v>1028.479</v>
      </c>
      <c r="P34" s="1305">
        <v>0</v>
      </c>
      <c r="Q34" s="1305">
        <v>0</v>
      </c>
      <c r="R34" s="1305">
        <v>0</v>
      </c>
      <c r="S34" s="1305">
        <v>0</v>
      </c>
      <c r="T34" s="1305">
        <v>0</v>
      </c>
      <c r="U34" s="1305">
        <v>0</v>
      </c>
      <c r="V34" s="1305">
        <v>0</v>
      </c>
      <c r="W34" s="1305">
        <v>0</v>
      </c>
      <c r="X34" s="1305">
        <v>1028.479</v>
      </c>
      <c r="Y34" s="1305">
        <v>0</v>
      </c>
      <c r="Z34" s="1305">
        <v>1028.479</v>
      </c>
      <c r="AA34" s="1305">
        <v>296.46717000000001</v>
      </c>
      <c r="AB34" s="1305">
        <v>0</v>
      </c>
      <c r="AC34" s="1305">
        <v>296.46717000000001</v>
      </c>
      <c r="AD34" s="1305">
        <v>2.9948300000000003</v>
      </c>
      <c r="AE34" s="1305">
        <v>0</v>
      </c>
      <c r="AF34" s="1305">
        <v>0</v>
      </c>
      <c r="AG34" s="1305">
        <v>0</v>
      </c>
      <c r="AH34" s="1305"/>
      <c r="AI34" s="1305"/>
      <c r="AJ34" s="1305">
        <v>0</v>
      </c>
    </row>
    <row r="35" spans="1:36" s="1306" customFormat="1">
      <c r="A35" s="991" t="s">
        <v>188</v>
      </c>
      <c r="B35" s="1317"/>
      <c r="C35" s="1318"/>
      <c r="D35" s="1302"/>
      <c r="E35" s="1302"/>
      <c r="F35" s="1302"/>
      <c r="G35" s="1295"/>
      <c r="H35" s="1295"/>
      <c r="I35" s="1295"/>
      <c r="J35" s="1295"/>
      <c r="K35" s="1295"/>
      <c r="L35" s="1295"/>
      <c r="M35" s="1295"/>
      <c r="N35" s="1295"/>
      <c r="O35" s="1295"/>
      <c r="P35" s="1295"/>
      <c r="Q35" s="1295"/>
      <c r="R35" s="1295"/>
      <c r="S35" s="1295"/>
      <c r="T35" s="1295"/>
      <c r="U35" s="1295"/>
      <c r="V35" s="1295"/>
      <c r="W35" s="1295"/>
      <c r="X35" s="1295"/>
      <c r="Y35" s="1295"/>
      <c r="Z35" s="1295"/>
      <c r="AA35" s="1295"/>
      <c r="AB35" s="1295"/>
      <c r="AC35" s="1295"/>
      <c r="AD35" s="1295"/>
      <c r="AE35" s="1295"/>
      <c r="AF35" s="1295"/>
      <c r="AG35" s="1295"/>
      <c r="AH35" s="1295"/>
      <c r="AI35" s="1295"/>
      <c r="AJ35" s="1295"/>
    </row>
    <row r="36" spans="1:36" s="1306" customFormat="1">
      <c r="A36" s="991" t="s">
        <v>188</v>
      </c>
      <c r="B36" s="1319"/>
      <c r="C36" s="1320" t="s">
        <v>3158</v>
      </c>
      <c r="D36" s="1302"/>
      <c r="E36" s="1302"/>
      <c r="F36" s="1302"/>
      <c r="G36" s="1295"/>
      <c r="H36" s="1295"/>
      <c r="I36" s="1295"/>
      <c r="J36" s="1295"/>
      <c r="K36" s="1295"/>
      <c r="L36" s="1295"/>
      <c r="M36" s="1295"/>
      <c r="N36" s="1295"/>
      <c r="O36" s="1295"/>
      <c r="P36" s="1295"/>
      <c r="Q36" s="1295"/>
      <c r="R36" s="1295"/>
      <c r="S36" s="1295"/>
      <c r="T36" s="1295"/>
      <c r="U36" s="1295"/>
      <c r="V36" s="1295"/>
      <c r="W36" s="1295"/>
      <c r="X36" s="1295"/>
      <c r="Y36" s="1295"/>
      <c r="Z36" s="1295"/>
      <c r="AA36" s="1295"/>
      <c r="AB36" s="1295"/>
      <c r="AC36" s="1295"/>
      <c r="AD36" s="1295"/>
      <c r="AE36" s="1295"/>
      <c r="AF36" s="1295"/>
      <c r="AG36" s="1295"/>
      <c r="AH36" s="1295"/>
      <c r="AI36" s="1295"/>
      <c r="AJ36" s="1295"/>
    </row>
    <row r="37" spans="1:36" s="1324" customFormat="1">
      <c r="A37" s="991" t="s">
        <v>188</v>
      </c>
      <c r="B37" s="1321"/>
      <c r="C37" s="1310" t="s">
        <v>3159</v>
      </c>
      <c r="D37" s="1322"/>
      <c r="E37" s="1322"/>
      <c r="F37" s="1322"/>
      <c r="G37" s="1323"/>
      <c r="H37" s="1323"/>
      <c r="I37" s="1323"/>
      <c r="J37" s="1323"/>
      <c r="K37" s="1323"/>
      <c r="L37" s="1323"/>
      <c r="M37" s="1323"/>
      <c r="N37" s="1323"/>
      <c r="O37" s="1323"/>
      <c r="P37" s="1323"/>
      <c r="Q37" s="1323"/>
      <c r="R37" s="1323"/>
      <c r="S37" s="1323"/>
      <c r="T37" s="1323"/>
      <c r="U37" s="1323"/>
      <c r="V37" s="1323"/>
      <c r="W37" s="1323"/>
      <c r="X37" s="1323"/>
      <c r="Y37" s="1323"/>
      <c r="Z37" s="1323"/>
      <c r="AA37" s="1323"/>
      <c r="AB37" s="1323"/>
      <c r="AC37" s="1323"/>
      <c r="AD37" s="1323"/>
      <c r="AE37" s="1323"/>
      <c r="AF37" s="1323"/>
      <c r="AG37" s="1323"/>
      <c r="AH37" s="1323"/>
      <c r="AI37" s="1323"/>
      <c r="AJ37" s="1323"/>
    </row>
    <row r="38" spans="1:36" s="1324" customFormat="1">
      <c r="A38" s="991" t="s">
        <v>188</v>
      </c>
      <c r="B38" s="1321"/>
      <c r="C38" s="1298"/>
      <c r="D38" s="1322"/>
      <c r="E38" s="1322"/>
      <c r="F38" s="1322"/>
      <c r="G38" s="1323"/>
      <c r="H38" s="1323"/>
      <c r="I38" s="1323"/>
      <c r="J38" s="1323"/>
      <c r="K38" s="1323"/>
      <c r="L38" s="1323"/>
      <c r="M38" s="1323"/>
      <c r="N38" s="1323"/>
      <c r="O38" s="1323"/>
      <c r="P38" s="1323"/>
      <c r="Q38" s="1323"/>
      <c r="R38" s="1323"/>
      <c r="S38" s="1323"/>
      <c r="T38" s="1323"/>
      <c r="U38" s="1323"/>
      <c r="V38" s="1323"/>
      <c r="W38" s="1323"/>
      <c r="X38" s="1323"/>
      <c r="Y38" s="1323"/>
      <c r="Z38" s="1323"/>
      <c r="AA38" s="1323"/>
      <c r="AB38" s="1323"/>
      <c r="AC38" s="1323"/>
      <c r="AD38" s="1323"/>
      <c r="AE38" s="1323"/>
      <c r="AF38" s="1323"/>
      <c r="AG38" s="1323"/>
      <c r="AH38" s="1323"/>
      <c r="AI38" s="1323"/>
      <c r="AJ38" s="1323"/>
    </row>
    <row r="39" spans="1:36" s="1324" customFormat="1" ht="63">
      <c r="A39" s="991">
        <v>1303</v>
      </c>
      <c r="B39" s="1023" t="s">
        <v>3160</v>
      </c>
      <c r="C39" s="1325" t="s">
        <v>3161</v>
      </c>
      <c r="D39" s="1023" t="s">
        <v>226</v>
      </c>
      <c r="E39" s="1292" t="s">
        <v>3162</v>
      </c>
      <c r="F39" s="1293" t="s">
        <v>369</v>
      </c>
      <c r="G39" s="1323">
        <v>443.35</v>
      </c>
      <c r="H39" s="1295">
        <v>0</v>
      </c>
      <c r="I39" s="1295">
        <v>0.25</v>
      </c>
      <c r="J39" s="1295">
        <v>0</v>
      </c>
      <c r="K39" s="1295">
        <v>0.25</v>
      </c>
      <c r="L39" s="1295">
        <v>443.1</v>
      </c>
      <c r="M39" s="1295">
        <v>1E-3</v>
      </c>
      <c r="N39" s="1295">
        <v>0</v>
      </c>
      <c r="O39" s="1295">
        <v>1E-3</v>
      </c>
      <c r="P39" s="1295"/>
      <c r="Q39" s="1295"/>
      <c r="R39" s="1295"/>
      <c r="S39" s="1295"/>
      <c r="T39" s="1295"/>
      <c r="U39" s="1295"/>
      <c r="V39" s="1295"/>
      <c r="W39" s="1295"/>
      <c r="X39" s="2843">
        <v>1E-3</v>
      </c>
      <c r="Y39" s="2843">
        <v>0</v>
      </c>
      <c r="Z39" s="2108">
        <v>1E-3</v>
      </c>
      <c r="AA39" s="2844"/>
      <c r="AB39" s="2844"/>
      <c r="AC39" s="2108">
        <v>0</v>
      </c>
      <c r="AD39" s="2108"/>
      <c r="AE39" s="2844"/>
      <c r="AF39" s="2844">
        <v>0</v>
      </c>
      <c r="AG39" s="2108">
        <v>0</v>
      </c>
      <c r="AH39" s="1294" t="s">
        <v>10003</v>
      </c>
      <c r="AI39" s="1295"/>
      <c r="AJ39" s="1296">
        <v>0</v>
      </c>
    </row>
    <row r="40" spans="1:36" s="1324" customFormat="1" ht="78.75">
      <c r="A40" s="991">
        <v>1304</v>
      </c>
      <c r="B40" s="1023" t="s">
        <v>3163</v>
      </c>
      <c r="C40" s="1325" t="s">
        <v>3164</v>
      </c>
      <c r="D40" s="1023" t="s">
        <v>2907</v>
      </c>
      <c r="E40" s="1292" t="s">
        <v>3165</v>
      </c>
      <c r="F40" s="1293" t="s">
        <v>369</v>
      </c>
      <c r="G40" s="1323">
        <v>99.891000000000005</v>
      </c>
      <c r="H40" s="1295">
        <v>17.526</v>
      </c>
      <c r="I40" s="1295">
        <v>82.364999999999995</v>
      </c>
      <c r="J40" s="1295">
        <v>0</v>
      </c>
      <c r="K40" s="1295">
        <v>99.890999999999991</v>
      </c>
      <c r="L40" s="1295">
        <v>1.4210854715202004E-14</v>
      </c>
      <c r="M40" s="1326">
        <v>1E-3</v>
      </c>
      <c r="N40" s="1327">
        <v>0</v>
      </c>
      <c r="O40" s="1295">
        <v>1E-3</v>
      </c>
      <c r="P40" s="1295"/>
      <c r="Q40" s="1295"/>
      <c r="R40" s="1295"/>
      <c r="S40" s="1295"/>
      <c r="T40" s="1295"/>
      <c r="U40" s="1295"/>
      <c r="V40" s="1295"/>
      <c r="W40" s="1295"/>
      <c r="X40" s="2843">
        <v>1E-3</v>
      </c>
      <c r="Y40" s="2843">
        <v>0</v>
      </c>
      <c r="Z40" s="2108">
        <v>1E-3</v>
      </c>
      <c r="AA40" s="2844"/>
      <c r="AB40" s="2844"/>
      <c r="AC40" s="2108">
        <v>0</v>
      </c>
      <c r="AD40" s="2108"/>
      <c r="AE40" s="2844"/>
      <c r="AF40" s="2844">
        <v>0</v>
      </c>
      <c r="AG40" s="2108">
        <v>0</v>
      </c>
      <c r="AH40" s="1294" t="s">
        <v>10004</v>
      </c>
      <c r="AI40" s="1295"/>
      <c r="AJ40" s="1296">
        <v>0</v>
      </c>
    </row>
    <row r="41" spans="1:36" s="1324" customFormat="1" ht="47.25">
      <c r="A41" s="991">
        <v>1305</v>
      </c>
      <c r="B41" s="1023" t="s">
        <v>3166</v>
      </c>
      <c r="C41" s="1298" t="s">
        <v>3167</v>
      </c>
      <c r="D41" s="1023" t="s">
        <v>384</v>
      </c>
      <c r="E41" s="1023" t="s">
        <v>3168</v>
      </c>
      <c r="F41" s="1311" t="s">
        <v>47</v>
      </c>
      <c r="G41" s="1328">
        <v>439.36599999999999</v>
      </c>
      <c r="H41" s="1295">
        <v>0</v>
      </c>
      <c r="I41" s="1299">
        <v>100</v>
      </c>
      <c r="J41" s="1295">
        <v>0</v>
      </c>
      <c r="K41" s="1295">
        <v>100</v>
      </c>
      <c r="L41" s="1295">
        <v>339.36599999999999</v>
      </c>
      <c r="M41" s="1329">
        <v>180.64400000000001</v>
      </c>
      <c r="N41" s="1329">
        <v>0</v>
      </c>
      <c r="O41" s="1295">
        <v>180.64400000000001</v>
      </c>
      <c r="P41" s="1295"/>
      <c r="Q41" s="1295"/>
      <c r="R41" s="1295"/>
      <c r="S41" s="1295"/>
      <c r="T41" s="1295"/>
      <c r="U41" s="1295"/>
      <c r="V41" s="1295"/>
      <c r="W41" s="1295"/>
      <c r="X41" s="2843">
        <v>180.64400000000001</v>
      </c>
      <c r="Y41" s="2843">
        <v>0</v>
      </c>
      <c r="Z41" s="2108">
        <v>180.64400000000001</v>
      </c>
      <c r="AA41" s="2844">
        <v>44.709000000000003</v>
      </c>
      <c r="AB41" s="2844"/>
      <c r="AC41" s="2108">
        <v>44.709000000000003</v>
      </c>
      <c r="AD41" s="2108">
        <v>0.45200000000000001</v>
      </c>
      <c r="AE41" s="2844"/>
      <c r="AF41" s="2844">
        <v>0</v>
      </c>
      <c r="AG41" s="2108">
        <v>0</v>
      </c>
      <c r="AH41" s="1295"/>
      <c r="AI41" s="3225" t="s">
        <v>9951</v>
      </c>
      <c r="AJ41" s="1296">
        <v>0</v>
      </c>
    </row>
    <row r="42" spans="1:36" s="1324" customFormat="1" ht="47.25">
      <c r="A42" s="991">
        <v>1306</v>
      </c>
      <c r="B42" s="1023" t="s">
        <v>3169</v>
      </c>
      <c r="C42" s="1298" t="s">
        <v>3170</v>
      </c>
      <c r="D42" s="1023" t="s">
        <v>226</v>
      </c>
      <c r="E42" s="1023" t="s">
        <v>3168</v>
      </c>
      <c r="F42" s="1311" t="s">
        <v>47</v>
      </c>
      <c r="G42" s="1329">
        <v>878.88</v>
      </c>
      <c r="H42" s="1295">
        <v>0</v>
      </c>
      <c r="I42" s="1299">
        <v>200</v>
      </c>
      <c r="J42" s="1295">
        <v>0</v>
      </c>
      <c r="K42" s="1295">
        <v>200</v>
      </c>
      <c r="L42" s="1295">
        <v>678.88</v>
      </c>
      <c r="M42" s="1329">
        <v>293.81299999999999</v>
      </c>
      <c r="N42" s="1329">
        <v>0</v>
      </c>
      <c r="O42" s="1295">
        <v>293.81299999999999</v>
      </c>
      <c r="P42" s="1295"/>
      <c r="Q42" s="1295"/>
      <c r="R42" s="1295"/>
      <c r="S42" s="1295"/>
      <c r="T42" s="1295"/>
      <c r="U42" s="1295"/>
      <c r="V42" s="1295"/>
      <c r="W42" s="1295"/>
      <c r="X42" s="2843">
        <v>293.81299999999999</v>
      </c>
      <c r="Y42" s="2843">
        <v>0</v>
      </c>
      <c r="Z42" s="2108">
        <v>293.81299999999999</v>
      </c>
      <c r="AA42" s="2844">
        <v>72.718999999999994</v>
      </c>
      <c r="AB42" s="2844"/>
      <c r="AC42" s="2108">
        <v>72.718999999999994</v>
      </c>
      <c r="AD42" s="2108">
        <v>0.73499999999999999</v>
      </c>
      <c r="AE42" s="2844"/>
      <c r="AF42" s="2844">
        <v>0</v>
      </c>
      <c r="AG42" s="2108">
        <v>0</v>
      </c>
      <c r="AH42" s="1295"/>
      <c r="AI42" s="3225" t="s">
        <v>9951</v>
      </c>
      <c r="AJ42" s="1296">
        <v>0</v>
      </c>
    </row>
    <row r="43" spans="1:36" s="1324" customFormat="1" ht="47.25">
      <c r="A43" s="991">
        <v>1307</v>
      </c>
      <c r="B43" s="1023" t="s">
        <v>3171</v>
      </c>
      <c r="C43" s="1298" t="s">
        <v>3172</v>
      </c>
      <c r="D43" s="1023" t="s">
        <v>2907</v>
      </c>
      <c r="E43" s="1023" t="s">
        <v>3168</v>
      </c>
      <c r="F43" s="1311" t="s">
        <v>47</v>
      </c>
      <c r="G43" s="1328">
        <v>242.80600000000001</v>
      </c>
      <c r="H43" s="1295">
        <v>0</v>
      </c>
      <c r="I43" s="1299">
        <v>58</v>
      </c>
      <c r="J43" s="1295">
        <v>0</v>
      </c>
      <c r="K43" s="1295">
        <v>58</v>
      </c>
      <c r="L43" s="1295">
        <v>184.80600000000001</v>
      </c>
      <c r="M43" s="1329">
        <v>138.60499999999999</v>
      </c>
      <c r="N43" s="1329">
        <v>0</v>
      </c>
      <c r="O43" s="1295">
        <v>138.60499999999999</v>
      </c>
      <c r="P43" s="1295"/>
      <c r="Q43" s="1295"/>
      <c r="R43" s="1295"/>
      <c r="S43" s="1295"/>
      <c r="T43" s="1295"/>
      <c r="U43" s="1295"/>
      <c r="V43" s="1295"/>
      <c r="W43" s="1295"/>
      <c r="X43" s="2843">
        <v>138.60499999999999</v>
      </c>
      <c r="Y43" s="2843">
        <v>0</v>
      </c>
      <c r="Z43" s="2108">
        <v>138.60499999999999</v>
      </c>
      <c r="AA43" s="2844">
        <v>34.305</v>
      </c>
      <c r="AB43" s="2844"/>
      <c r="AC43" s="2108">
        <v>34.305</v>
      </c>
      <c r="AD43" s="2108">
        <v>0.34699999999999998</v>
      </c>
      <c r="AE43" s="2844"/>
      <c r="AF43" s="2844">
        <v>0</v>
      </c>
      <c r="AG43" s="2108">
        <v>0</v>
      </c>
      <c r="AH43" s="1295"/>
      <c r="AI43" s="3225" t="s">
        <v>9951</v>
      </c>
      <c r="AJ43" s="1296">
        <v>0</v>
      </c>
    </row>
    <row r="44" spans="1:36" s="1324" customFormat="1" ht="78.75">
      <c r="A44" s="991">
        <v>1308</v>
      </c>
      <c r="B44" s="1023" t="s">
        <v>3173</v>
      </c>
      <c r="C44" s="1022" t="s">
        <v>3174</v>
      </c>
      <c r="D44" s="1023" t="s">
        <v>226</v>
      </c>
      <c r="E44" s="1023" t="s">
        <v>419</v>
      </c>
      <c r="F44" s="1293" t="s">
        <v>30</v>
      </c>
      <c r="G44" s="1328">
        <v>85.224999999999994</v>
      </c>
      <c r="H44" s="1295">
        <v>0</v>
      </c>
      <c r="I44" s="1299">
        <v>42.613</v>
      </c>
      <c r="J44" s="1295">
        <v>0</v>
      </c>
      <c r="K44" s="1295">
        <v>42.613</v>
      </c>
      <c r="L44" s="1295">
        <v>42.611999999999995</v>
      </c>
      <c r="M44" s="1329">
        <v>42.612000000000002</v>
      </c>
      <c r="N44" s="1329">
        <v>0</v>
      </c>
      <c r="O44" s="1295">
        <v>42.612000000000002</v>
      </c>
      <c r="P44" s="1295"/>
      <c r="Q44" s="1295"/>
      <c r="R44" s="1295"/>
      <c r="S44" s="1295"/>
      <c r="T44" s="1295"/>
      <c r="U44" s="1295"/>
      <c r="V44" s="1295"/>
      <c r="W44" s="1295"/>
      <c r="X44" s="2843">
        <v>42.612000000000002</v>
      </c>
      <c r="Y44" s="2843">
        <v>0</v>
      </c>
      <c r="Z44" s="2108">
        <v>42.612000000000002</v>
      </c>
      <c r="AA44" s="2844">
        <v>42.185000000000002</v>
      </c>
      <c r="AB44" s="2844"/>
      <c r="AC44" s="2108">
        <v>42.185000000000002</v>
      </c>
      <c r="AD44" s="2108">
        <v>0.42699999999999999</v>
      </c>
      <c r="AE44" s="2844"/>
      <c r="AF44" s="2844">
        <v>0</v>
      </c>
      <c r="AG44" s="2108">
        <v>0</v>
      </c>
      <c r="AH44" s="1295"/>
      <c r="AI44" s="3226" t="s">
        <v>10041</v>
      </c>
      <c r="AJ44" s="1296">
        <v>0</v>
      </c>
    </row>
    <row r="45" spans="1:36" s="1324" customFormat="1" ht="78.75">
      <c r="A45" s="991">
        <v>1309</v>
      </c>
      <c r="B45" s="1023" t="s">
        <v>3175</v>
      </c>
      <c r="C45" s="1022" t="s">
        <v>3176</v>
      </c>
      <c r="D45" s="1023" t="s">
        <v>28</v>
      </c>
      <c r="E45" s="1023" t="s">
        <v>419</v>
      </c>
      <c r="F45" s="1293" t="s">
        <v>30</v>
      </c>
      <c r="G45" s="1328">
        <v>39.143000000000001</v>
      </c>
      <c r="H45" s="1295">
        <v>0</v>
      </c>
      <c r="I45" s="1299">
        <v>19.571999999999999</v>
      </c>
      <c r="J45" s="1295">
        <v>0</v>
      </c>
      <c r="K45" s="1295">
        <v>19.571999999999999</v>
      </c>
      <c r="L45" s="1295">
        <v>19.571000000000002</v>
      </c>
      <c r="M45" s="1329">
        <v>19.571000000000002</v>
      </c>
      <c r="N45" s="1329">
        <v>0</v>
      </c>
      <c r="O45" s="1295">
        <v>19.571000000000002</v>
      </c>
      <c r="P45" s="1295"/>
      <c r="Q45" s="1295"/>
      <c r="R45" s="1295"/>
      <c r="S45" s="1295"/>
      <c r="T45" s="1295"/>
      <c r="U45" s="1295"/>
      <c r="V45" s="1295"/>
      <c r="W45" s="1295"/>
      <c r="X45" s="2843">
        <v>19.571000000000002</v>
      </c>
      <c r="Y45" s="2843">
        <v>0</v>
      </c>
      <c r="Z45" s="2108">
        <v>19.571000000000002</v>
      </c>
      <c r="AA45" s="2844">
        <v>19.375</v>
      </c>
      <c r="AB45" s="2844"/>
      <c r="AC45" s="2108">
        <v>19.375</v>
      </c>
      <c r="AD45" s="2108">
        <v>0.19600000000000001</v>
      </c>
      <c r="AE45" s="2844"/>
      <c r="AF45" s="2844">
        <v>0</v>
      </c>
      <c r="AG45" s="2108">
        <v>0</v>
      </c>
      <c r="AH45" s="1295"/>
      <c r="AI45" s="3226" t="s">
        <v>10041</v>
      </c>
      <c r="AJ45" s="1296">
        <v>0</v>
      </c>
    </row>
    <row r="46" spans="1:36" s="1330" customFormat="1" ht="78.75">
      <c r="A46" s="991">
        <v>1310</v>
      </c>
      <c r="B46" s="1023" t="s">
        <v>3177</v>
      </c>
      <c r="C46" s="1022" t="s">
        <v>3178</v>
      </c>
      <c r="D46" s="1023" t="s">
        <v>384</v>
      </c>
      <c r="E46" s="1023" t="s">
        <v>419</v>
      </c>
      <c r="F46" s="1293" t="s">
        <v>30</v>
      </c>
      <c r="G46" s="1329">
        <v>31.26</v>
      </c>
      <c r="H46" s="1295">
        <v>0</v>
      </c>
      <c r="I46" s="1299">
        <v>15.628</v>
      </c>
      <c r="J46" s="1295">
        <v>0</v>
      </c>
      <c r="K46" s="1295">
        <v>15.628</v>
      </c>
      <c r="L46" s="1295">
        <v>15.632000000000001</v>
      </c>
      <c r="M46" s="1329">
        <v>15.632</v>
      </c>
      <c r="N46" s="1329">
        <v>0</v>
      </c>
      <c r="O46" s="1295">
        <v>15.632</v>
      </c>
      <c r="P46" s="1295"/>
      <c r="Q46" s="1295"/>
      <c r="R46" s="1295"/>
      <c r="S46" s="1295"/>
      <c r="T46" s="1295"/>
      <c r="U46" s="1295"/>
      <c r="V46" s="1295"/>
      <c r="W46" s="1295"/>
      <c r="X46" s="2843">
        <v>15.632</v>
      </c>
      <c r="Y46" s="2843">
        <v>0</v>
      </c>
      <c r="Z46" s="2108">
        <v>15.632</v>
      </c>
      <c r="AA46" s="2844">
        <v>15.475999999999999</v>
      </c>
      <c r="AB46" s="2844"/>
      <c r="AC46" s="2108">
        <v>15.475999999999999</v>
      </c>
      <c r="AD46" s="2108">
        <v>0.156</v>
      </c>
      <c r="AE46" s="2844"/>
      <c r="AF46" s="2844">
        <v>0</v>
      </c>
      <c r="AG46" s="2108">
        <v>0</v>
      </c>
      <c r="AH46" s="1295"/>
      <c r="AI46" s="3226" t="s">
        <v>10041</v>
      </c>
      <c r="AJ46" s="1296">
        <v>0</v>
      </c>
    </row>
    <row r="47" spans="1:36" s="1324" customFormat="1" ht="63">
      <c r="A47" s="991">
        <v>1311</v>
      </c>
      <c r="B47" s="1023" t="s">
        <v>3179</v>
      </c>
      <c r="C47" s="1298" t="s">
        <v>3180</v>
      </c>
      <c r="D47" s="1023" t="s">
        <v>187</v>
      </c>
      <c r="E47" s="1023" t="s">
        <v>3181</v>
      </c>
      <c r="F47" s="1293" t="s">
        <v>30</v>
      </c>
      <c r="G47" s="1329">
        <v>1366.42</v>
      </c>
      <c r="H47" s="1295">
        <v>1071.4770000000001</v>
      </c>
      <c r="I47" s="1299">
        <v>229.465</v>
      </c>
      <c r="J47" s="1295">
        <v>0</v>
      </c>
      <c r="K47" s="1295">
        <v>1300.942</v>
      </c>
      <c r="L47" s="1295">
        <v>65.478000000000065</v>
      </c>
      <c r="M47" s="1329">
        <v>65.477999999999994</v>
      </c>
      <c r="N47" s="1329">
        <v>0</v>
      </c>
      <c r="O47" s="1295">
        <v>65.477999999999994</v>
      </c>
      <c r="P47" s="1295"/>
      <c r="Q47" s="1295"/>
      <c r="R47" s="1295"/>
      <c r="S47" s="1295"/>
      <c r="T47" s="1295"/>
      <c r="U47" s="1295"/>
      <c r="V47" s="1295"/>
      <c r="W47" s="1295"/>
      <c r="X47" s="2843">
        <v>65.477999999999994</v>
      </c>
      <c r="Y47" s="2843">
        <v>0</v>
      </c>
      <c r="Z47" s="2108">
        <v>65.477999999999994</v>
      </c>
      <c r="AA47" s="2844">
        <v>64.823999999999998</v>
      </c>
      <c r="AB47" s="2844"/>
      <c r="AC47" s="2108">
        <v>64.823999999999998</v>
      </c>
      <c r="AD47" s="2108">
        <v>0.65500000000000003</v>
      </c>
      <c r="AE47" s="2844"/>
      <c r="AF47" s="2844">
        <v>0</v>
      </c>
      <c r="AG47" s="2108">
        <v>0</v>
      </c>
      <c r="AH47" s="1295"/>
      <c r="AI47" s="3226" t="s">
        <v>10041</v>
      </c>
      <c r="AJ47" s="1296">
        <v>0</v>
      </c>
    </row>
    <row r="48" spans="1:36" s="1324" customFormat="1">
      <c r="A48" s="991" t="s">
        <v>188</v>
      </c>
      <c r="B48" s="991"/>
      <c r="C48" s="1298"/>
      <c r="D48" s="1023"/>
      <c r="E48" s="1022"/>
      <c r="F48" s="1311"/>
      <c r="G48" s="1328"/>
      <c r="H48" s="1295"/>
      <c r="I48" s="1299"/>
      <c r="J48" s="1295"/>
      <c r="K48" s="1295"/>
      <c r="L48" s="1295"/>
      <c r="M48" s="1329"/>
      <c r="N48" s="1329"/>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6"/>
    </row>
    <row r="49" spans="1:36" s="1324" customFormat="1">
      <c r="A49" s="991" t="s">
        <v>188</v>
      </c>
      <c r="B49" s="1331"/>
      <c r="C49" s="1314" t="s">
        <v>3182</v>
      </c>
      <c r="D49" s="1332"/>
      <c r="E49" s="1332"/>
      <c r="F49" s="1332"/>
      <c r="G49" s="1333">
        <v>3626.3410000000003</v>
      </c>
      <c r="H49" s="1333">
        <v>1089.0030000000002</v>
      </c>
      <c r="I49" s="1333">
        <v>747.89300000000003</v>
      </c>
      <c r="J49" s="1333">
        <v>0</v>
      </c>
      <c r="K49" s="1333">
        <v>1836.896</v>
      </c>
      <c r="L49" s="1333">
        <v>1789.4450000000002</v>
      </c>
      <c r="M49" s="1333">
        <v>756.35699999999986</v>
      </c>
      <c r="N49" s="1333">
        <v>0</v>
      </c>
      <c r="O49" s="1333">
        <v>756.35699999999986</v>
      </c>
      <c r="P49" s="1333">
        <v>0</v>
      </c>
      <c r="Q49" s="1333">
        <v>0</v>
      </c>
      <c r="R49" s="1333">
        <v>0</v>
      </c>
      <c r="S49" s="1333">
        <v>0</v>
      </c>
      <c r="T49" s="1333">
        <v>0</v>
      </c>
      <c r="U49" s="1333">
        <v>0</v>
      </c>
      <c r="V49" s="1333">
        <v>0</v>
      </c>
      <c r="W49" s="1333">
        <v>0</v>
      </c>
      <c r="X49" s="1333">
        <v>756.35699999999986</v>
      </c>
      <c r="Y49" s="1333">
        <v>0</v>
      </c>
      <c r="Z49" s="1333">
        <v>756.35699999999986</v>
      </c>
      <c r="AA49" s="1333">
        <v>293.59300000000002</v>
      </c>
      <c r="AB49" s="1333">
        <v>0</v>
      </c>
      <c r="AC49" s="1333">
        <v>293.59300000000002</v>
      </c>
      <c r="AD49" s="1333">
        <v>2.968</v>
      </c>
      <c r="AE49" s="1333">
        <v>0</v>
      </c>
      <c r="AF49" s="1333">
        <v>0</v>
      </c>
      <c r="AG49" s="1333">
        <v>0</v>
      </c>
      <c r="AH49" s="1333"/>
      <c r="AI49" s="1333"/>
      <c r="AJ49" s="1333">
        <v>0</v>
      </c>
    </row>
    <row r="50" spans="1:36" s="1324" customFormat="1">
      <c r="A50" s="991" t="s">
        <v>188</v>
      </c>
      <c r="B50" s="1321"/>
      <c r="C50" s="1334"/>
      <c r="D50" s="1335"/>
      <c r="E50" s="1335"/>
      <c r="F50" s="1335"/>
      <c r="G50" s="1329"/>
      <c r="H50" s="1329"/>
      <c r="I50" s="1329"/>
      <c r="J50" s="1329"/>
      <c r="K50" s="1329"/>
      <c r="L50" s="1329"/>
      <c r="M50" s="1329"/>
      <c r="N50" s="1329"/>
      <c r="O50" s="1329"/>
      <c r="P50" s="1329"/>
      <c r="Q50" s="1329"/>
      <c r="R50" s="1329"/>
      <c r="S50" s="1329"/>
      <c r="T50" s="1329"/>
      <c r="U50" s="1329"/>
      <c r="V50" s="1329"/>
      <c r="W50" s="1329"/>
      <c r="X50" s="1329"/>
      <c r="Y50" s="1329"/>
      <c r="Z50" s="1329"/>
      <c r="AA50" s="1329"/>
      <c r="AB50" s="1329"/>
      <c r="AC50" s="1329"/>
      <c r="AD50" s="1329"/>
      <c r="AE50" s="1329"/>
      <c r="AF50" s="1329"/>
      <c r="AG50" s="1329"/>
      <c r="AH50" s="1329"/>
      <c r="AI50" s="1329"/>
      <c r="AJ50" s="1329"/>
    </row>
    <row r="51" spans="1:36" s="1330" customFormat="1">
      <c r="A51" s="991" t="s">
        <v>188</v>
      </c>
      <c r="B51" s="1321"/>
      <c r="C51" s="1320" t="s">
        <v>3158</v>
      </c>
      <c r="D51" s="1335"/>
      <c r="E51" s="1335"/>
      <c r="F51" s="1335"/>
      <c r="G51" s="1329"/>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row>
    <row r="52" spans="1:36" s="1330" customFormat="1">
      <c r="A52" s="991" t="s">
        <v>188</v>
      </c>
      <c r="B52" s="1321"/>
      <c r="C52" s="1310" t="s">
        <v>3183</v>
      </c>
      <c r="D52" s="1335"/>
      <c r="E52" s="1335"/>
      <c r="F52" s="1335"/>
      <c r="G52" s="1329"/>
      <c r="H52" s="1329"/>
      <c r="I52" s="1329"/>
      <c r="J52" s="1329"/>
      <c r="K52" s="1329"/>
      <c r="L52" s="1329"/>
      <c r="M52" s="1329"/>
      <c r="N52" s="1329"/>
      <c r="O52" s="1329"/>
      <c r="P52" s="1329"/>
      <c r="Q52" s="1329"/>
      <c r="R52" s="1329"/>
      <c r="S52" s="1329"/>
      <c r="T52" s="1329"/>
      <c r="U52" s="1329"/>
      <c r="V52" s="1329"/>
      <c r="W52" s="1329"/>
      <c r="X52" s="1329"/>
      <c r="Y52" s="1329"/>
      <c r="Z52" s="1329"/>
      <c r="AA52" s="1329"/>
      <c r="AB52" s="1329"/>
      <c r="AC52" s="1329"/>
      <c r="AD52" s="1329"/>
      <c r="AE52" s="1329"/>
      <c r="AF52" s="1329"/>
      <c r="AG52" s="1329"/>
      <c r="AH52" s="1329"/>
      <c r="AI52" s="1329"/>
      <c r="AJ52" s="1329"/>
    </row>
    <row r="53" spans="1:36" s="1330" customFormat="1">
      <c r="A53" s="991" t="s">
        <v>188</v>
      </c>
      <c r="B53" s="1321"/>
      <c r="C53" s="1310"/>
      <c r="D53" s="1335"/>
      <c r="E53" s="1335"/>
      <c r="F53" s="1335"/>
      <c r="G53" s="1329"/>
      <c r="H53" s="1329"/>
      <c r="I53" s="1329"/>
      <c r="J53" s="1329"/>
      <c r="K53" s="1329"/>
      <c r="L53" s="1329"/>
      <c r="M53" s="1329"/>
      <c r="N53" s="1329"/>
      <c r="O53" s="1329"/>
      <c r="P53" s="1329"/>
      <c r="Q53" s="1329"/>
      <c r="R53" s="1329"/>
      <c r="S53" s="1329"/>
      <c r="T53" s="1329"/>
      <c r="U53" s="1329"/>
      <c r="V53" s="1329"/>
      <c r="W53" s="1329"/>
      <c r="X53" s="1329"/>
      <c r="Y53" s="1329"/>
      <c r="Z53" s="1329"/>
      <c r="AA53" s="1329"/>
      <c r="AB53" s="1329"/>
      <c r="AC53" s="1329"/>
      <c r="AD53" s="1329"/>
      <c r="AE53" s="1329"/>
      <c r="AF53" s="1329"/>
      <c r="AG53" s="1329"/>
      <c r="AH53" s="1329"/>
      <c r="AI53" s="1329"/>
      <c r="AJ53" s="1329"/>
    </row>
    <row r="54" spans="1:36" s="1330" customFormat="1" ht="31.5">
      <c r="A54" s="991">
        <v>1312</v>
      </c>
      <c r="B54" s="636" t="s">
        <v>3184</v>
      </c>
      <c r="C54" s="1291" t="s">
        <v>3185</v>
      </c>
      <c r="D54" s="1292" t="s">
        <v>28</v>
      </c>
      <c r="E54" s="1292" t="s">
        <v>3186</v>
      </c>
      <c r="F54" s="1311" t="s">
        <v>47</v>
      </c>
      <c r="G54" s="1294">
        <v>200</v>
      </c>
      <c r="H54" s="1295">
        <v>0</v>
      </c>
      <c r="I54" s="1295">
        <v>0</v>
      </c>
      <c r="J54" s="1295">
        <v>0</v>
      </c>
      <c r="K54" s="1295">
        <v>0</v>
      </c>
      <c r="L54" s="1295">
        <v>200</v>
      </c>
      <c r="M54" s="1323">
        <v>50</v>
      </c>
      <c r="N54" s="1329">
        <v>0</v>
      </c>
      <c r="O54" s="1295">
        <v>50</v>
      </c>
      <c r="P54" s="1295"/>
      <c r="Q54" s="1295"/>
      <c r="R54" s="1295"/>
      <c r="S54" s="1295"/>
      <c r="T54" s="1295"/>
      <c r="U54" s="1295"/>
      <c r="V54" s="1295"/>
      <c r="W54" s="1295"/>
      <c r="X54" s="2843">
        <v>50</v>
      </c>
      <c r="Y54" s="2843">
        <v>0</v>
      </c>
      <c r="Z54" s="2108">
        <v>50</v>
      </c>
      <c r="AA54" s="2844"/>
      <c r="AB54" s="2844"/>
      <c r="AC54" s="2108">
        <v>0</v>
      </c>
      <c r="AD54" s="2108"/>
      <c r="AE54" s="2844"/>
      <c r="AF54" s="2844">
        <v>0</v>
      </c>
      <c r="AG54" s="2108">
        <v>0</v>
      </c>
      <c r="AH54" s="1295"/>
      <c r="AI54" s="1295"/>
      <c r="AJ54" s="1296">
        <v>0</v>
      </c>
    </row>
    <row r="55" spans="1:36" s="1330" customFormat="1" ht="31.5">
      <c r="A55" s="991">
        <v>1313</v>
      </c>
      <c r="B55" s="636" t="s">
        <v>3187</v>
      </c>
      <c r="C55" s="1291" t="s">
        <v>3188</v>
      </c>
      <c r="D55" s="1292" t="s">
        <v>384</v>
      </c>
      <c r="E55" s="1292" t="s">
        <v>3186</v>
      </c>
      <c r="F55" s="1311" t="s">
        <v>47</v>
      </c>
      <c r="G55" s="1294">
        <v>200</v>
      </c>
      <c r="H55" s="1295">
        <v>0</v>
      </c>
      <c r="I55" s="1295">
        <v>0</v>
      </c>
      <c r="J55" s="1295">
        <v>0</v>
      </c>
      <c r="K55" s="1295">
        <v>0</v>
      </c>
      <c r="L55" s="1295">
        <v>200</v>
      </c>
      <c r="M55" s="1323">
        <v>50</v>
      </c>
      <c r="N55" s="1329">
        <v>0</v>
      </c>
      <c r="O55" s="1295">
        <v>50</v>
      </c>
      <c r="P55" s="1295"/>
      <c r="Q55" s="1295"/>
      <c r="R55" s="1295"/>
      <c r="S55" s="1295"/>
      <c r="T55" s="1295"/>
      <c r="U55" s="1295"/>
      <c r="V55" s="1295"/>
      <c r="W55" s="1295"/>
      <c r="X55" s="2843">
        <v>50</v>
      </c>
      <c r="Y55" s="2843">
        <v>0</v>
      </c>
      <c r="Z55" s="2108">
        <v>50</v>
      </c>
      <c r="AA55" s="2844"/>
      <c r="AB55" s="2844"/>
      <c r="AC55" s="2108">
        <v>0</v>
      </c>
      <c r="AD55" s="2108"/>
      <c r="AE55" s="2844"/>
      <c r="AF55" s="2844">
        <v>0</v>
      </c>
      <c r="AG55" s="2108">
        <v>0</v>
      </c>
      <c r="AH55" s="1295"/>
      <c r="AI55" s="1295"/>
      <c r="AJ55" s="1296">
        <v>0</v>
      </c>
    </row>
    <row r="56" spans="1:36" s="1330" customFormat="1" ht="31.5">
      <c r="A56" s="991">
        <v>1314</v>
      </c>
      <c r="B56" s="636" t="s">
        <v>3189</v>
      </c>
      <c r="C56" s="1291" t="s">
        <v>3190</v>
      </c>
      <c r="D56" s="1292" t="s">
        <v>226</v>
      </c>
      <c r="E56" s="1292" t="s">
        <v>3186</v>
      </c>
      <c r="F56" s="1311" t="s">
        <v>47</v>
      </c>
      <c r="G56" s="1294">
        <v>400</v>
      </c>
      <c r="H56" s="1295">
        <v>0</v>
      </c>
      <c r="I56" s="1295">
        <v>0</v>
      </c>
      <c r="J56" s="1295">
        <v>0</v>
      </c>
      <c r="K56" s="1295">
        <v>0</v>
      </c>
      <c r="L56" s="1295">
        <v>400</v>
      </c>
      <c r="M56" s="1323">
        <v>100</v>
      </c>
      <c r="N56" s="1329">
        <v>0</v>
      </c>
      <c r="O56" s="1295">
        <v>100</v>
      </c>
      <c r="P56" s="1295"/>
      <c r="Q56" s="1295"/>
      <c r="R56" s="1295"/>
      <c r="S56" s="1295"/>
      <c r="T56" s="1295"/>
      <c r="U56" s="1295"/>
      <c r="V56" s="1295"/>
      <c r="W56" s="1295"/>
      <c r="X56" s="2843">
        <v>100</v>
      </c>
      <c r="Y56" s="2843">
        <v>0</v>
      </c>
      <c r="Z56" s="2108">
        <v>100</v>
      </c>
      <c r="AA56" s="2844"/>
      <c r="AB56" s="2844"/>
      <c r="AC56" s="2108">
        <v>0</v>
      </c>
      <c r="AD56" s="2108"/>
      <c r="AE56" s="2844"/>
      <c r="AF56" s="2844">
        <v>0</v>
      </c>
      <c r="AG56" s="2108">
        <v>0</v>
      </c>
      <c r="AH56" s="1295"/>
      <c r="AI56" s="1295"/>
      <c r="AJ56" s="1296">
        <v>0</v>
      </c>
    </row>
    <row r="57" spans="1:36" s="1330" customFormat="1">
      <c r="A57" s="991"/>
      <c r="B57" s="636"/>
      <c r="C57" s="1291"/>
      <c r="D57" s="1292"/>
      <c r="E57" s="1292"/>
      <c r="F57" s="1311"/>
      <c r="G57" s="1294"/>
      <c r="H57" s="1295"/>
      <c r="I57" s="1295"/>
      <c r="J57" s="1295"/>
      <c r="K57" s="1295"/>
      <c r="L57" s="1295"/>
      <c r="M57" s="1323"/>
      <c r="N57" s="1329"/>
      <c r="O57" s="1295"/>
      <c r="P57" s="1295"/>
      <c r="Q57" s="1295"/>
      <c r="R57" s="1295"/>
      <c r="S57" s="1295"/>
      <c r="T57" s="1295"/>
      <c r="U57" s="1295"/>
      <c r="V57" s="1295"/>
      <c r="W57" s="1295"/>
      <c r="X57" s="2843"/>
      <c r="Y57" s="2843"/>
      <c r="Z57" s="2108"/>
      <c r="AA57" s="2844"/>
      <c r="AB57" s="2844"/>
      <c r="AC57" s="2108"/>
      <c r="AD57" s="2108"/>
      <c r="AE57" s="2844"/>
      <c r="AF57" s="2844"/>
      <c r="AG57" s="2108"/>
      <c r="AH57" s="1295"/>
      <c r="AI57" s="1295"/>
      <c r="AJ57" s="1296"/>
    </row>
    <row r="58" spans="1:36" s="1330" customFormat="1">
      <c r="A58" s="991" t="s">
        <v>188</v>
      </c>
      <c r="B58" s="1336"/>
      <c r="C58" s="1314" t="s">
        <v>3191</v>
      </c>
      <c r="D58" s="1332"/>
      <c r="E58" s="1332"/>
      <c r="F58" s="1332"/>
      <c r="G58" s="1333">
        <v>800</v>
      </c>
      <c r="H58" s="1333">
        <v>0</v>
      </c>
      <c r="I58" s="1333">
        <v>0</v>
      </c>
      <c r="J58" s="1333">
        <v>0</v>
      </c>
      <c r="K58" s="1333">
        <v>0</v>
      </c>
      <c r="L58" s="1333">
        <v>800</v>
      </c>
      <c r="M58" s="1333">
        <v>200</v>
      </c>
      <c r="N58" s="1333">
        <v>0</v>
      </c>
      <c r="O58" s="1333">
        <v>200</v>
      </c>
      <c r="P58" s="1333">
        <v>0</v>
      </c>
      <c r="Q58" s="1333">
        <v>0</v>
      </c>
      <c r="R58" s="1333">
        <v>0</v>
      </c>
      <c r="S58" s="1333">
        <v>0</v>
      </c>
      <c r="T58" s="1333">
        <v>0</v>
      </c>
      <c r="U58" s="1333">
        <v>0</v>
      </c>
      <c r="V58" s="1333">
        <v>0</v>
      </c>
      <c r="W58" s="1333">
        <v>0</v>
      </c>
      <c r="X58" s="1333">
        <v>200</v>
      </c>
      <c r="Y58" s="1333">
        <v>0</v>
      </c>
      <c r="Z58" s="1333">
        <v>200</v>
      </c>
      <c r="AA58" s="1333">
        <v>0</v>
      </c>
      <c r="AB58" s="1333">
        <v>0</v>
      </c>
      <c r="AC58" s="1333">
        <v>0</v>
      </c>
      <c r="AD58" s="1333">
        <v>0</v>
      </c>
      <c r="AE58" s="1333">
        <v>0</v>
      </c>
      <c r="AF58" s="1333">
        <v>0</v>
      </c>
      <c r="AG58" s="1333">
        <v>0</v>
      </c>
      <c r="AH58" s="1333"/>
      <c r="AI58" s="1333"/>
      <c r="AJ58" s="1333">
        <v>0</v>
      </c>
    </row>
    <row r="59" spans="1:36" s="1330" customFormat="1" ht="16.5" thickBot="1">
      <c r="A59" s="991" t="s">
        <v>188</v>
      </c>
      <c r="B59" s="1336"/>
      <c r="C59" s="1337" t="s">
        <v>3192</v>
      </c>
      <c r="D59" s="1338"/>
      <c r="E59" s="1338"/>
      <c r="F59" s="1338"/>
      <c r="G59" s="1339">
        <v>4426.3410000000003</v>
      </c>
      <c r="H59" s="1339">
        <v>1089.0030000000002</v>
      </c>
      <c r="I59" s="1339">
        <v>747.89300000000003</v>
      </c>
      <c r="J59" s="1339">
        <v>0</v>
      </c>
      <c r="K59" s="1339">
        <v>1836.896</v>
      </c>
      <c r="L59" s="1339">
        <v>2589.4450000000002</v>
      </c>
      <c r="M59" s="1339">
        <v>956.35699999999986</v>
      </c>
      <c r="N59" s="1339">
        <v>0</v>
      </c>
      <c r="O59" s="1339">
        <v>956.35699999999986</v>
      </c>
      <c r="P59" s="1339">
        <v>0</v>
      </c>
      <c r="Q59" s="1339">
        <v>0</v>
      </c>
      <c r="R59" s="1339">
        <v>0</v>
      </c>
      <c r="S59" s="1339">
        <v>0</v>
      </c>
      <c r="T59" s="1339">
        <v>0</v>
      </c>
      <c r="U59" s="1339">
        <v>0</v>
      </c>
      <c r="V59" s="1339">
        <v>0</v>
      </c>
      <c r="W59" s="1339">
        <v>0</v>
      </c>
      <c r="X59" s="1339">
        <v>956.35699999999986</v>
      </c>
      <c r="Y59" s="1339">
        <v>0</v>
      </c>
      <c r="Z59" s="1339">
        <v>956.35699999999986</v>
      </c>
      <c r="AA59" s="1339">
        <v>293.59300000000002</v>
      </c>
      <c r="AB59" s="1339">
        <v>0</v>
      </c>
      <c r="AC59" s="1339">
        <v>293.59300000000002</v>
      </c>
      <c r="AD59" s="1339">
        <v>2.968</v>
      </c>
      <c r="AE59" s="1339">
        <v>0</v>
      </c>
      <c r="AF59" s="1339">
        <v>0</v>
      </c>
      <c r="AG59" s="1339">
        <v>0</v>
      </c>
      <c r="AH59" s="1339"/>
      <c r="AI59" s="1339"/>
      <c r="AJ59" s="1339">
        <v>0</v>
      </c>
    </row>
    <row r="60" spans="1:36" s="1330" customFormat="1">
      <c r="A60" s="991" t="s">
        <v>188</v>
      </c>
      <c r="B60" s="1317"/>
      <c r="C60" s="1334"/>
      <c r="D60" s="1335"/>
      <c r="E60" s="1335"/>
      <c r="F60" s="1335"/>
      <c r="G60" s="1329"/>
      <c r="H60" s="1329"/>
      <c r="I60" s="1329"/>
      <c r="J60" s="1329"/>
      <c r="K60" s="1329"/>
      <c r="L60" s="1329"/>
      <c r="M60" s="1329"/>
      <c r="N60" s="1329"/>
      <c r="O60" s="1329"/>
      <c r="P60" s="1329"/>
      <c r="Q60" s="1329"/>
      <c r="R60" s="1329"/>
      <c r="S60" s="1329"/>
      <c r="T60" s="1329"/>
      <c r="U60" s="1329"/>
      <c r="V60" s="1329"/>
      <c r="W60" s="1329"/>
      <c r="X60" s="1329"/>
      <c r="Y60" s="1329"/>
      <c r="Z60" s="1329"/>
      <c r="AA60" s="1329"/>
      <c r="AB60" s="1329"/>
      <c r="AC60" s="1329"/>
      <c r="AD60" s="1329"/>
      <c r="AE60" s="1329"/>
      <c r="AF60" s="1329"/>
      <c r="AG60" s="1329"/>
      <c r="AH60" s="1329"/>
      <c r="AI60" s="1329"/>
      <c r="AJ60" s="1329"/>
    </row>
    <row r="61" spans="1:36" s="1330" customFormat="1">
      <c r="A61" s="991" t="s">
        <v>188</v>
      </c>
      <c r="B61" s="1319"/>
      <c r="C61" s="1320" t="s">
        <v>3193</v>
      </c>
      <c r="D61" s="1302"/>
      <c r="E61" s="1302"/>
      <c r="F61" s="1302"/>
      <c r="G61" s="1295"/>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row>
    <row r="62" spans="1:36" s="1330" customFormat="1">
      <c r="A62" s="1340"/>
      <c r="B62" s="1341"/>
      <c r="C62" s="1342" t="s">
        <v>3159</v>
      </c>
      <c r="D62" s="1292"/>
      <c r="E62" s="1292"/>
      <c r="F62" s="1292"/>
      <c r="G62" s="1294"/>
      <c r="H62" s="1294"/>
      <c r="I62" s="1294"/>
      <c r="J62" s="1295"/>
      <c r="K62" s="1295"/>
      <c r="L62" s="1295"/>
      <c r="M62" s="1295"/>
      <c r="N62" s="1296"/>
      <c r="O62" s="1295"/>
      <c r="P62" s="1295"/>
      <c r="Q62" s="1295"/>
      <c r="R62" s="1295"/>
      <c r="S62" s="1295"/>
      <c r="T62" s="1295"/>
      <c r="U62" s="1295"/>
      <c r="V62" s="1295"/>
      <c r="W62" s="1295"/>
      <c r="X62" s="1295"/>
      <c r="Y62" s="1295"/>
      <c r="Z62" s="1295"/>
      <c r="AA62" s="1295"/>
      <c r="AB62" s="1295"/>
      <c r="AC62" s="1295"/>
      <c r="AD62" s="1295"/>
      <c r="AE62" s="1295"/>
      <c r="AF62" s="1295"/>
      <c r="AG62" s="1295"/>
      <c r="AH62" s="1295"/>
      <c r="AI62" s="1295"/>
      <c r="AJ62" s="1295"/>
    </row>
    <row r="63" spans="1:36" s="1330" customFormat="1">
      <c r="A63" s="1340"/>
      <c r="B63" s="1341"/>
      <c r="C63" s="1291"/>
      <c r="D63" s="1292"/>
      <c r="E63" s="1292"/>
      <c r="F63" s="1292"/>
      <c r="G63" s="1294"/>
      <c r="H63" s="1294"/>
      <c r="I63" s="1294"/>
      <c r="J63" s="1295"/>
      <c r="K63" s="1295"/>
      <c r="L63" s="1295"/>
      <c r="M63" s="1295"/>
      <c r="N63" s="1296"/>
      <c r="O63" s="1295"/>
      <c r="P63" s="1295"/>
      <c r="Q63" s="1295"/>
      <c r="R63" s="1295"/>
      <c r="S63" s="1295"/>
      <c r="T63" s="1295"/>
      <c r="U63" s="1295"/>
      <c r="V63" s="1295"/>
      <c r="W63" s="1295"/>
      <c r="X63" s="1295"/>
      <c r="Y63" s="1295"/>
      <c r="Z63" s="1295"/>
      <c r="AA63" s="1295"/>
      <c r="AB63" s="1295"/>
      <c r="AC63" s="1295"/>
      <c r="AD63" s="1295"/>
      <c r="AE63" s="1295"/>
      <c r="AF63" s="1295"/>
      <c r="AG63" s="1295"/>
      <c r="AH63" s="1295"/>
      <c r="AI63" s="1295"/>
      <c r="AJ63" s="1295"/>
    </row>
    <row r="64" spans="1:36" s="1306" customFormat="1" ht="78.75">
      <c r="A64" s="991">
        <v>1315</v>
      </c>
      <c r="B64" s="1023" t="s">
        <v>3194</v>
      </c>
      <c r="C64" s="1343" t="s">
        <v>3195</v>
      </c>
      <c r="D64" s="1292" t="s">
        <v>88</v>
      </c>
      <c r="E64" s="1292" t="s">
        <v>3196</v>
      </c>
      <c r="F64" s="1293" t="s">
        <v>30</v>
      </c>
      <c r="G64" s="1294">
        <v>89.557000000000002</v>
      </c>
      <c r="H64" s="1294">
        <v>18.818999999999999</v>
      </c>
      <c r="I64" s="1295">
        <v>22.574000000000002</v>
      </c>
      <c r="J64" s="1295">
        <v>0</v>
      </c>
      <c r="K64" s="1295">
        <v>41.393000000000001</v>
      </c>
      <c r="L64" s="1295">
        <v>48.164000000000001</v>
      </c>
      <c r="M64" s="1344">
        <v>24.693999999999999</v>
      </c>
      <c r="N64" s="1296">
        <v>23.47</v>
      </c>
      <c r="O64" s="1295">
        <v>48.164000000000001</v>
      </c>
      <c r="P64" s="1295"/>
      <c r="Q64" s="1295"/>
      <c r="R64" s="1295"/>
      <c r="S64" s="1295"/>
      <c r="T64" s="1295"/>
      <c r="U64" s="1295"/>
      <c r="V64" s="1295"/>
      <c r="W64" s="1295"/>
      <c r="X64" s="2843">
        <v>24.693999999999999</v>
      </c>
      <c r="Y64" s="2843">
        <v>23.47</v>
      </c>
      <c r="Z64" s="2108">
        <v>48.164000000000001</v>
      </c>
      <c r="AA64" s="2844">
        <v>24.44706</v>
      </c>
      <c r="AB64" s="2844"/>
      <c r="AC64" s="2108">
        <v>24.44706</v>
      </c>
      <c r="AD64" s="2108">
        <v>0.24693999999999999</v>
      </c>
      <c r="AE64" s="2844"/>
      <c r="AF64" s="2844">
        <v>0</v>
      </c>
      <c r="AG64" s="2108">
        <v>0</v>
      </c>
      <c r="AH64" s="1295"/>
      <c r="AI64" s="1294" t="s">
        <v>9947</v>
      </c>
      <c r="AJ64" s="1296">
        <v>0</v>
      </c>
    </row>
    <row r="65" spans="1:36" s="1306" customFormat="1">
      <c r="A65" s="991"/>
      <c r="B65" s="1023"/>
      <c r="C65" s="1343"/>
      <c r="D65" s="1292"/>
      <c r="E65" s="1292"/>
      <c r="F65" s="1293"/>
      <c r="G65" s="1294"/>
      <c r="H65" s="1294"/>
      <c r="I65" s="1295"/>
      <c r="J65" s="1295"/>
      <c r="K65" s="1295"/>
      <c r="L65" s="1295"/>
      <c r="M65" s="1344"/>
      <c r="N65" s="1296"/>
      <c r="O65" s="1295"/>
      <c r="P65" s="1295"/>
      <c r="Q65" s="1295"/>
      <c r="R65" s="1295"/>
      <c r="S65" s="1295"/>
      <c r="T65" s="1295"/>
      <c r="U65" s="1295"/>
      <c r="V65" s="1295"/>
      <c r="W65" s="1295"/>
      <c r="X65" s="2843"/>
      <c r="Y65" s="2843"/>
      <c r="Z65" s="2108"/>
      <c r="AA65" s="2844"/>
      <c r="AB65" s="2844"/>
      <c r="AC65" s="2108"/>
      <c r="AD65" s="2108"/>
      <c r="AE65" s="2844"/>
      <c r="AF65" s="2844"/>
      <c r="AG65" s="2108"/>
      <c r="AH65" s="1295"/>
      <c r="AI65" s="1295"/>
      <c r="AJ65" s="1296"/>
    </row>
    <row r="66" spans="1:36" s="1306" customFormat="1" ht="27.75" customHeight="1">
      <c r="A66" s="1345"/>
      <c r="B66" s="1346"/>
      <c r="C66" s="1347" t="s">
        <v>3197</v>
      </c>
      <c r="D66" s="1348"/>
      <c r="E66" s="1348"/>
      <c r="F66" s="1348"/>
      <c r="G66" s="1349">
        <v>89.557000000000002</v>
      </c>
      <c r="H66" s="1349">
        <v>18.818999999999999</v>
      </c>
      <c r="I66" s="1349">
        <v>22.574000000000002</v>
      </c>
      <c r="J66" s="1349">
        <v>0</v>
      </c>
      <c r="K66" s="1349">
        <v>41.393000000000001</v>
      </c>
      <c r="L66" s="1349">
        <v>48.164000000000001</v>
      </c>
      <c r="M66" s="1349">
        <v>24.693999999999999</v>
      </c>
      <c r="N66" s="1349">
        <v>23.47</v>
      </c>
      <c r="O66" s="1349">
        <v>48.164000000000001</v>
      </c>
      <c r="P66" s="1349">
        <v>0</v>
      </c>
      <c r="Q66" s="1349">
        <v>0</v>
      </c>
      <c r="R66" s="1349">
        <v>0</v>
      </c>
      <c r="S66" s="1349">
        <v>0</v>
      </c>
      <c r="T66" s="1349">
        <v>0</v>
      </c>
      <c r="U66" s="1349">
        <v>0</v>
      </c>
      <c r="V66" s="1349">
        <v>0</v>
      </c>
      <c r="W66" s="1349">
        <v>0</v>
      </c>
      <c r="X66" s="1349">
        <v>24.693999999999999</v>
      </c>
      <c r="Y66" s="1349">
        <v>23.47</v>
      </c>
      <c r="Z66" s="1349">
        <v>48.164000000000001</v>
      </c>
      <c r="AA66" s="1349">
        <v>24.44706</v>
      </c>
      <c r="AB66" s="1349">
        <v>0</v>
      </c>
      <c r="AC66" s="1349">
        <v>24.44706</v>
      </c>
      <c r="AD66" s="1349">
        <v>0.24693999999999999</v>
      </c>
      <c r="AE66" s="1349">
        <v>0</v>
      </c>
      <c r="AF66" s="1349">
        <v>0</v>
      </c>
      <c r="AG66" s="1349">
        <v>0</v>
      </c>
      <c r="AH66" s="1349"/>
      <c r="AI66" s="1349"/>
      <c r="AJ66" s="1349">
        <v>0</v>
      </c>
    </row>
    <row r="67" spans="1:36" s="1270" customFormat="1" ht="20.25" customHeight="1">
      <c r="A67" s="1350"/>
      <c r="B67" s="1346"/>
      <c r="C67" s="1347" t="s">
        <v>3198</v>
      </c>
      <c r="D67" s="1348"/>
      <c r="E67" s="1348"/>
      <c r="F67" s="1348"/>
      <c r="G67" s="1349">
        <v>4542.0479999999998</v>
      </c>
      <c r="H67" s="1349">
        <v>1196.4260000000002</v>
      </c>
      <c r="I67" s="1349">
        <v>896.32499999999993</v>
      </c>
      <c r="J67" s="1349">
        <v>0</v>
      </c>
      <c r="K67" s="1349">
        <v>2092.7510000000002</v>
      </c>
      <c r="L67" s="1349">
        <v>2449.2970000000005</v>
      </c>
      <c r="M67" s="1349">
        <v>1178.7799999999997</v>
      </c>
      <c r="N67" s="1349">
        <v>23.47</v>
      </c>
      <c r="O67" s="1349">
        <v>1202.2499999999998</v>
      </c>
      <c r="P67" s="1349">
        <v>0</v>
      </c>
      <c r="Q67" s="1349">
        <v>0</v>
      </c>
      <c r="R67" s="1349">
        <v>0</v>
      </c>
      <c r="S67" s="1349">
        <v>0</v>
      </c>
      <c r="T67" s="1349">
        <v>0</v>
      </c>
      <c r="U67" s="1349">
        <v>0</v>
      </c>
      <c r="V67" s="1349">
        <v>0</v>
      </c>
      <c r="W67" s="1349">
        <v>0</v>
      </c>
      <c r="X67" s="1349">
        <v>1178.7799999999997</v>
      </c>
      <c r="Y67" s="1349">
        <v>23.47</v>
      </c>
      <c r="Z67" s="1349">
        <v>1202.2499999999998</v>
      </c>
      <c r="AA67" s="1349">
        <v>614.50722999999994</v>
      </c>
      <c r="AB67" s="1349">
        <v>0</v>
      </c>
      <c r="AC67" s="1349">
        <v>614.50722999999994</v>
      </c>
      <c r="AD67" s="1349">
        <v>6.2097700000000007</v>
      </c>
      <c r="AE67" s="1349">
        <v>0</v>
      </c>
      <c r="AF67" s="1349">
        <v>0</v>
      </c>
      <c r="AG67" s="1349">
        <v>0</v>
      </c>
      <c r="AH67" s="1349"/>
      <c r="AI67" s="1349"/>
      <c r="AJ67" s="1349">
        <v>0</v>
      </c>
    </row>
    <row r="68" spans="1:36" s="1270" customFormat="1" ht="19.5" customHeight="1">
      <c r="A68" s="1350"/>
      <c r="B68" s="1331"/>
      <c r="C68" s="1347" t="s">
        <v>3199</v>
      </c>
      <c r="D68" s="1348"/>
      <c r="E68" s="1348"/>
      <c r="F68" s="1348"/>
      <c r="G68" s="1349">
        <v>3213</v>
      </c>
      <c r="H68" s="1349">
        <v>0</v>
      </c>
      <c r="I68" s="1349">
        <v>0</v>
      </c>
      <c r="J68" s="1349">
        <v>0</v>
      </c>
      <c r="K68" s="1349">
        <v>0</v>
      </c>
      <c r="L68" s="1349">
        <v>3213</v>
      </c>
      <c r="M68" s="1349">
        <v>830.75</v>
      </c>
      <c r="N68" s="1349">
        <v>0</v>
      </c>
      <c r="O68" s="1349">
        <v>830.75</v>
      </c>
      <c r="P68" s="1349">
        <v>0</v>
      </c>
      <c r="Q68" s="1349">
        <v>0</v>
      </c>
      <c r="R68" s="1349">
        <v>0</v>
      </c>
      <c r="S68" s="1349">
        <v>0</v>
      </c>
      <c r="T68" s="1349">
        <v>0</v>
      </c>
      <c r="U68" s="1349">
        <v>0</v>
      </c>
      <c r="V68" s="1349">
        <v>0</v>
      </c>
      <c r="W68" s="1349">
        <v>0</v>
      </c>
      <c r="X68" s="1349">
        <v>830.75</v>
      </c>
      <c r="Y68" s="1349">
        <v>0</v>
      </c>
      <c r="Z68" s="1349">
        <v>830.75</v>
      </c>
      <c r="AA68" s="1349">
        <v>0</v>
      </c>
      <c r="AB68" s="1349">
        <v>0</v>
      </c>
      <c r="AC68" s="1349">
        <v>0</v>
      </c>
      <c r="AD68" s="1349">
        <v>0</v>
      </c>
      <c r="AE68" s="1349">
        <v>0</v>
      </c>
      <c r="AF68" s="1349">
        <v>0</v>
      </c>
      <c r="AG68" s="1349">
        <v>0</v>
      </c>
      <c r="AH68" s="1349"/>
      <c r="AI68" s="1349"/>
      <c r="AJ68" s="1349">
        <v>0</v>
      </c>
    </row>
    <row r="69" spans="1:36" s="1270" customFormat="1" ht="24" customHeight="1" thickBot="1">
      <c r="A69" s="1350"/>
      <c r="B69" s="1331"/>
      <c r="C69" s="1351" t="s">
        <v>3200</v>
      </c>
      <c r="D69" s="1352"/>
      <c r="E69" s="1352"/>
      <c r="F69" s="1352"/>
      <c r="G69" s="1353">
        <v>7755.0479999999998</v>
      </c>
      <c r="H69" s="1353">
        <v>1196.4260000000002</v>
      </c>
      <c r="I69" s="1353">
        <v>896.32499999999993</v>
      </c>
      <c r="J69" s="1353">
        <v>0</v>
      </c>
      <c r="K69" s="1353">
        <v>2092.7510000000002</v>
      </c>
      <c r="L69" s="1353">
        <v>5662.2970000000005</v>
      </c>
      <c r="M69" s="1353">
        <v>2009.5299999999997</v>
      </c>
      <c r="N69" s="1353">
        <v>23.47</v>
      </c>
      <c r="O69" s="1353">
        <v>2032.9999999999998</v>
      </c>
      <c r="P69" s="1353">
        <v>0</v>
      </c>
      <c r="Q69" s="1353">
        <v>0</v>
      </c>
      <c r="R69" s="1353">
        <v>0</v>
      </c>
      <c r="S69" s="1353">
        <v>0</v>
      </c>
      <c r="T69" s="1353">
        <v>0</v>
      </c>
      <c r="U69" s="1353">
        <v>0</v>
      </c>
      <c r="V69" s="1353">
        <v>0</v>
      </c>
      <c r="W69" s="1353">
        <v>0</v>
      </c>
      <c r="X69" s="1353">
        <v>2009.5299999999997</v>
      </c>
      <c r="Y69" s="1353">
        <v>23.47</v>
      </c>
      <c r="Z69" s="1353">
        <v>2032.9999999999998</v>
      </c>
      <c r="AA69" s="1353">
        <v>614.50722999999994</v>
      </c>
      <c r="AB69" s="1353">
        <v>0</v>
      </c>
      <c r="AC69" s="1353">
        <v>614.50722999999994</v>
      </c>
      <c r="AD69" s="1353">
        <v>6.2097700000000007</v>
      </c>
      <c r="AE69" s="1353">
        <v>0</v>
      </c>
      <c r="AF69" s="1353">
        <v>0</v>
      </c>
      <c r="AG69" s="1353">
        <v>0</v>
      </c>
      <c r="AH69" s="1353"/>
      <c r="AI69" s="1353"/>
      <c r="AJ69" s="1353">
        <v>0</v>
      </c>
    </row>
    <row r="70" spans="1:36" s="1270" customFormat="1" ht="16.5" thickTop="1">
      <c r="A70" s="1350"/>
      <c r="B70" s="1354"/>
      <c r="C70" s="1355"/>
      <c r="D70" s="1355"/>
      <c r="E70" s="1355"/>
      <c r="F70" s="1355"/>
      <c r="G70" s="1355"/>
      <c r="H70" s="1355"/>
      <c r="I70" s="1355"/>
      <c r="J70" s="1355"/>
      <c r="K70" s="1355"/>
      <c r="L70" s="1355"/>
      <c r="M70" s="1356"/>
      <c r="N70" s="1357"/>
      <c r="O70" s="1355"/>
      <c r="P70" s="1355"/>
      <c r="Q70" s="1355"/>
      <c r="R70" s="1355"/>
      <c r="S70" s="1355"/>
      <c r="T70" s="1355"/>
      <c r="U70" s="1355"/>
      <c r="V70" s="1355"/>
      <c r="W70" s="1355"/>
      <c r="X70" s="1355"/>
      <c r="Y70" s="1355"/>
      <c r="Z70" s="1355"/>
      <c r="AA70" s="1355"/>
      <c r="AB70" s="1355"/>
      <c r="AC70" s="1355"/>
      <c r="AD70" s="1355"/>
      <c r="AE70" s="1355"/>
      <c r="AF70" s="1355"/>
      <c r="AG70" s="1355"/>
      <c r="AH70" s="1355"/>
      <c r="AI70" s="1355"/>
      <c r="AJ70" s="1355"/>
    </row>
    <row r="71" spans="1:36" s="1270" customFormat="1">
      <c r="A71" s="1350"/>
      <c r="B71" s="1354"/>
      <c r="C71" s="1355"/>
      <c r="D71" s="1355"/>
      <c r="E71" s="1355"/>
      <c r="F71" s="1355"/>
      <c r="G71" s="1355"/>
      <c r="H71" s="1355"/>
      <c r="I71" s="1355"/>
      <c r="J71" s="1355"/>
      <c r="K71" s="1355"/>
      <c r="L71" s="1355"/>
      <c r="M71" s="1356"/>
      <c r="N71" s="1355"/>
      <c r="O71" s="1355"/>
      <c r="P71" s="1355"/>
      <c r="Q71" s="1355"/>
      <c r="R71" s="1355"/>
      <c r="S71" s="1355"/>
      <c r="T71" s="1355"/>
      <c r="U71" s="1355"/>
      <c r="V71" s="1355"/>
      <c r="W71" s="1355"/>
      <c r="X71" s="1355"/>
      <c r="Y71" s="1355"/>
      <c r="Z71" s="1355"/>
      <c r="AA71" s="1355"/>
      <c r="AB71" s="1355"/>
      <c r="AC71" s="1355"/>
      <c r="AD71" s="1355"/>
      <c r="AE71" s="1355"/>
      <c r="AF71" s="1355"/>
      <c r="AG71" s="1355"/>
      <c r="AH71" s="1355"/>
      <c r="AI71" s="1355"/>
      <c r="AJ71" s="1355"/>
    </row>
    <row r="72" spans="1:36" s="1270" customFormat="1">
      <c r="A72" s="1350"/>
      <c r="B72" s="1354"/>
      <c r="C72" s="1355"/>
      <c r="D72" s="1355"/>
      <c r="E72" s="1355"/>
      <c r="F72" s="1355"/>
      <c r="G72" s="1355"/>
      <c r="H72" s="1355"/>
      <c r="I72" s="1355"/>
      <c r="J72" s="1355"/>
      <c r="K72" s="1355"/>
      <c r="L72" s="1355"/>
      <c r="M72" s="1356"/>
      <c r="N72" s="1355"/>
      <c r="O72" s="1357"/>
      <c r="P72" s="1357"/>
      <c r="Q72" s="1357"/>
      <c r="R72" s="1357"/>
      <c r="S72" s="1357"/>
      <c r="T72" s="1357"/>
      <c r="U72" s="1357"/>
      <c r="V72" s="1357"/>
      <c r="W72" s="1357"/>
      <c r="X72" s="1357"/>
      <c r="Y72" s="1357"/>
      <c r="Z72" s="1357"/>
      <c r="AA72" s="1357"/>
      <c r="AB72" s="1357"/>
      <c r="AC72" s="1357"/>
      <c r="AD72" s="1357"/>
      <c r="AE72" s="1357"/>
      <c r="AF72" s="1357"/>
      <c r="AG72" s="1357"/>
      <c r="AH72" s="1357"/>
      <c r="AI72" s="1357"/>
      <c r="AJ72" s="1355"/>
    </row>
    <row r="73" spans="1:36" s="1270" customFormat="1">
      <c r="A73" s="1350"/>
      <c r="B73" s="1354"/>
      <c r="C73" s="1355"/>
      <c r="D73" s="1355"/>
      <c r="E73" s="1355"/>
      <c r="F73" s="1355"/>
      <c r="G73" s="1355"/>
      <c r="H73" s="1355"/>
      <c r="I73" s="1355"/>
      <c r="J73" s="1355"/>
      <c r="K73" s="1355"/>
      <c r="L73" s="1355"/>
      <c r="M73" s="1356"/>
      <c r="N73" s="1355"/>
      <c r="O73" s="1355"/>
      <c r="P73" s="1355"/>
      <c r="Q73" s="1355"/>
      <c r="R73" s="1355"/>
      <c r="S73" s="1355"/>
      <c r="T73" s="1355"/>
      <c r="U73" s="1355"/>
      <c r="V73" s="1355"/>
      <c r="W73" s="1355"/>
      <c r="X73" s="1355"/>
      <c r="Y73" s="1355"/>
      <c r="Z73" s="1355"/>
      <c r="AA73" s="1355"/>
      <c r="AB73" s="1355"/>
      <c r="AC73" s="1355"/>
      <c r="AD73" s="1355"/>
      <c r="AE73" s="1355"/>
      <c r="AF73" s="1355"/>
      <c r="AG73" s="1355"/>
      <c r="AH73" s="1355"/>
      <c r="AI73" s="1355"/>
      <c r="AJ73" s="1355"/>
    </row>
    <row r="74" spans="1:36" s="1270" customFormat="1">
      <c r="A74" s="1350"/>
      <c r="B74" s="1354"/>
      <c r="C74" s="1355"/>
      <c r="D74" s="1355"/>
      <c r="E74" s="1355"/>
      <c r="F74" s="1355"/>
      <c r="G74" s="1355"/>
      <c r="H74" s="1355"/>
      <c r="I74" s="1355"/>
      <c r="J74" s="1355"/>
      <c r="K74" s="1355"/>
      <c r="L74" s="1355"/>
      <c r="M74" s="1356"/>
      <c r="N74" s="1355"/>
      <c r="O74" s="1355"/>
      <c r="P74" s="1355"/>
      <c r="Q74" s="1355"/>
      <c r="R74" s="1355"/>
      <c r="S74" s="1355"/>
      <c r="T74" s="1355"/>
      <c r="U74" s="1355"/>
      <c r="V74" s="1355"/>
      <c r="W74" s="1355"/>
      <c r="X74" s="1355"/>
      <c r="Y74" s="1355"/>
      <c r="Z74" s="1355"/>
      <c r="AA74" s="1355"/>
      <c r="AB74" s="1355"/>
      <c r="AC74" s="1355"/>
      <c r="AD74" s="1355"/>
      <c r="AE74" s="1355"/>
      <c r="AF74" s="1355"/>
      <c r="AG74" s="1355"/>
      <c r="AH74" s="1355"/>
      <c r="AI74" s="1355"/>
      <c r="AJ74" s="1355"/>
    </row>
    <row r="75" spans="1:36" s="1270" customFormat="1">
      <c r="A75" s="1350"/>
      <c r="B75" s="1354"/>
      <c r="C75" s="1355"/>
      <c r="D75" s="1355"/>
      <c r="E75" s="1355"/>
      <c r="F75" s="1355"/>
      <c r="G75" s="1355"/>
      <c r="H75" s="1355"/>
      <c r="I75" s="1355"/>
      <c r="J75" s="1355"/>
      <c r="K75" s="1355"/>
      <c r="L75" s="1355"/>
      <c r="M75" s="1356"/>
      <c r="N75" s="1355"/>
      <c r="O75" s="1355"/>
      <c r="P75" s="1355"/>
      <c r="Q75" s="1355"/>
      <c r="R75" s="1355"/>
      <c r="S75" s="1355"/>
      <c r="T75" s="1355"/>
      <c r="U75" s="1355"/>
      <c r="V75" s="1355"/>
      <c r="W75" s="1355"/>
      <c r="X75" s="1355"/>
      <c r="Y75" s="1355"/>
      <c r="Z75" s="1355"/>
      <c r="AA75" s="1355"/>
      <c r="AB75" s="1355"/>
      <c r="AC75" s="1355"/>
      <c r="AD75" s="1355"/>
      <c r="AE75" s="1355"/>
      <c r="AF75" s="1355"/>
      <c r="AG75" s="1355"/>
      <c r="AH75" s="1355"/>
      <c r="AI75" s="1355"/>
      <c r="AJ75" s="1355"/>
    </row>
    <row r="76" spans="1:36" s="1270" customFormat="1">
      <c r="A76" s="1350"/>
      <c r="B76" s="1354"/>
      <c r="C76" s="1355"/>
      <c r="D76" s="1355"/>
      <c r="E76" s="1355"/>
      <c r="F76" s="1355"/>
      <c r="G76" s="1355"/>
      <c r="H76" s="1355"/>
      <c r="I76" s="1355"/>
      <c r="J76" s="1355"/>
      <c r="K76" s="1355"/>
      <c r="L76" s="1355"/>
      <c r="M76" s="1356"/>
      <c r="N76" s="1355"/>
      <c r="O76" s="1357"/>
      <c r="P76" s="1357"/>
      <c r="Q76" s="1357"/>
      <c r="R76" s="1357"/>
      <c r="S76" s="1357"/>
      <c r="T76" s="1357"/>
      <c r="U76" s="1357"/>
      <c r="V76" s="1357"/>
      <c r="W76" s="1357"/>
      <c r="X76" s="1357"/>
      <c r="Y76" s="1357"/>
      <c r="Z76" s="1357"/>
      <c r="AA76" s="1357"/>
      <c r="AB76" s="1357"/>
      <c r="AC76" s="1357"/>
      <c r="AD76" s="1357"/>
      <c r="AE76" s="1357"/>
      <c r="AF76" s="1357"/>
      <c r="AG76" s="1357"/>
      <c r="AH76" s="1357"/>
      <c r="AI76" s="1357"/>
      <c r="AJ76" s="1355"/>
    </row>
    <row r="77" spans="1:36" s="1270" customFormat="1">
      <c r="A77" s="1350"/>
      <c r="B77" s="1354"/>
      <c r="C77" s="1355"/>
      <c r="D77" s="1355"/>
      <c r="E77" s="1355"/>
      <c r="F77" s="1355"/>
      <c r="G77" s="1355"/>
      <c r="H77" s="1355"/>
      <c r="I77" s="1355"/>
      <c r="J77" s="1355"/>
      <c r="K77" s="1355"/>
      <c r="L77" s="1355"/>
      <c r="M77" s="1356"/>
      <c r="N77" s="1355"/>
      <c r="O77" s="1355"/>
      <c r="P77" s="1355"/>
      <c r="Q77" s="1355"/>
      <c r="R77" s="1355"/>
      <c r="S77" s="1355"/>
      <c r="T77" s="1355"/>
      <c r="U77" s="1355"/>
      <c r="V77" s="1355"/>
      <c r="W77" s="1355"/>
      <c r="X77" s="1355"/>
      <c r="Y77" s="1355"/>
      <c r="Z77" s="1355"/>
      <c r="AA77" s="1355"/>
      <c r="AB77" s="1355"/>
      <c r="AC77" s="1355"/>
      <c r="AD77" s="1355"/>
      <c r="AE77" s="1355"/>
      <c r="AF77" s="1355"/>
      <c r="AG77" s="1355"/>
      <c r="AH77" s="1355"/>
      <c r="AI77" s="1355"/>
      <c r="AJ77" s="1355"/>
    </row>
    <row r="78" spans="1:36" s="1270" customFormat="1">
      <c r="A78" s="1350"/>
      <c r="B78" s="1354"/>
      <c r="C78" s="1355"/>
      <c r="D78" s="1355"/>
      <c r="E78" s="1355"/>
      <c r="F78" s="1355"/>
      <c r="G78" s="1355"/>
      <c r="H78" s="1355"/>
      <c r="I78" s="1355"/>
      <c r="J78" s="1355"/>
      <c r="K78" s="1355"/>
      <c r="L78" s="1355"/>
      <c r="M78" s="1356"/>
      <c r="N78" s="1355"/>
      <c r="O78" s="1355"/>
      <c r="P78" s="1355"/>
      <c r="Q78" s="1355"/>
      <c r="R78" s="1355"/>
      <c r="S78" s="1355"/>
      <c r="T78" s="1355"/>
      <c r="U78" s="1355"/>
      <c r="V78" s="1355"/>
      <c r="W78" s="1355"/>
      <c r="X78" s="1355"/>
      <c r="Y78" s="1355"/>
      <c r="Z78" s="1355"/>
      <c r="AA78" s="1355"/>
      <c r="AB78" s="1355"/>
      <c r="AC78" s="1355"/>
      <c r="AD78" s="1355"/>
      <c r="AE78" s="1355"/>
      <c r="AF78" s="1355"/>
      <c r="AG78" s="1355"/>
      <c r="AH78" s="1355"/>
      <c r="AI78" s="1355"/>
      <c r="AJ78" s="1355"/>
    </row>
    <row r="79" spans="1:36" s="1270" customFormat="1">
      <c r="A79" s="1350"/>
      <c r="B79" s="1354"/>
      <c r="C79" s="1355"/>
      <c r="D79" s="1355"/>
      <c r="E79" s="1355"/>
      <c r="F79" s="1355"/>
      <c r="G79" s="1355"/>
      <c r="H79" s="1355"/>
      <c r="I79" s="1355"/>
      <c r="J79" s="1355"/>
      <c r="K79" s="1355"/>
      <c r="L79" s="1355"/>
      <c r="M79" s="1356"/>
      <c r="N79" s="1357"/>
      <c r="O79" s="1355"/>
      <c r="P79" s="1355"/>
      <c r="Q79" s="1355"/>
      <c r="R79" s="1355"/>
      <c r="S79" s="1355"/>
      <c r="T79" s="1355"/>
      <c r="U79" s="1355"/>
      <c r="V79" s="1355"/>
      <c r="W79" s="1355"/>
      <c r="X79" s="1355"/>
      <c r="Y79" s="1355"/>
      <c r="Z79" s="1355"/>
      <c r="AA79" s="1355"/>
      <c r="AB79" s="1355"/>
      <c r="AC79" s="1355"/>
      <c r="AD79" s="1355"/>
      <c r="AE79" s="1355"/>
      <c r="AF79" s="1355"/>
      <c r="AG79" s="1355"/>
      <c r="AH79" s="1355"/>
      <c r="AI79" s="1355"/>
      <c r="AJ79" s="1355"/>
    </row>
    <row r="80" spans="1:36" s="1270" customFormat="1">
      <c r="A80" s="1350"/>
      <c r="B80" s="1354"/>
      <c r="C80" s="1355"/>
      <c r="D80" s="1355"/>
      <c r="E80" s="1355"/>
      <c r="F80" s="1355"/>
      <c r="G80" s="1355"/>
      <c r="H80" s="1355"/>
      <c r="I80" s="1355"/>
      <c r="J80" s="1355"/>
      <c r="K80" s="1355"/>
      <c r="L80" s="1355"/>
      <c r="M80" s="1356"/>
      <c r="N80" s="1355"/>
      <c r="O80" s="1355"/>
      <c r="P80" s="1355"/>
      <c r="Q80" s="1355"/>
      <c r="R80" s="1355"/>
      <c r="S80" s="1355"/>
      <c r="T80" s="1355"/>
      <c r="U80" s="1355"/>
      <c r="V80" s="1355"/>
      <c r="W80" s="1355"/>
      <c r="X80" s="1355"/>
      <c r="Y80" s="1355"/>
      <c r="Z80" s="1355"/>
      <c r="AA80" s="1355"/>
      <c r="AB80" s="1355"/>
      <c r="AC80" s="1355"/>
      <c r="AD80" s="1355"/>
      <c r="AE80" s="1355"/>
      <c r="AF80" s="1355"/>
      <c r="AG80" s="1355"/>
      <c r="AH80" s="1355"/>
      <c r="AI80" s="1355"/>
      <c r="AJ80" s="1355"/>
    </row>
    <row r="81" spans="1:36" s="1270" customFormat="1">
      <c r="A81" s="1350"/>
      <c r="B81" s="1354"/>
      <c r="C81" s="1355"/>
      <c r="D81" s="1355"/>
      <c r="E81" s="1355"/>
      <c r="F81" s="1355"/>
      <c r="G81" s="1355"/>
      <c r="H81" s="1355"/>
      <c r="I81" s="1355"/>
      <c r="J81" s="1355"/>
      <c r="K81" s="1355"/>
      <c r="L81" s="1355"/>
      <c r="M81" s="1356"/>
      <c r="N81" s="1357"/>
      <c r="O81" s="1355"/>
      <c r="P81" s="1355"/>
      <c r="Q81" s="1355"/>
      <c r="R81" s="1355"/>
      <c r="S81" s="1355"/>
      <c r="T81" s="1355"/>
      <c r="U81" s="1355"/>
      <c r="V81" s="1355"/>
      <c r="W81" s="1355"/>
      <c r="X81" s="1355"/>
      <c r="Y81" s="1355"/>
      <c r="Z81" s="1355"/>
      <c r="AA81" s="1355"/>
      <c r="AB81" s="1355"/>
      <c r="AC81" s="1355"/>
      <c r="AD81" s="1355"/>
      <c r="AE81" s="1355"/>
      <c r="AF81" s="1355"/>
      <c r="AG81" s="1355"/>
      <c r="AH81" s="1355"/>
      <c r="AI81" s="1355"/>
      <c r="AJ81" s="1355"/>
    </row>
    <row r="82" spans="1:36" s="1270" customFormat="1">
      <c r="A82" s="1350"/>
      <c r="B82" s="1354"/>
      <c r="C82" s="1355"/>
      <c r="D82" s="1355"/>
      <c r="E82" s="1355"/>
      <c r="F82" s="1355"/>
      <c r="G82" s="1355"/>
      <c r="H82" s="1355"/>
      <c r="I82" s="1355"/>
      <c r="J82" s="1355"/>
      <c r="K82" s="1355"/>
      <c r="L82" s="1355"/>
      <c r="M82" s="1356"/>
      <c r="N82" s="1355"/>
      <c r="O82" s="1355"/>
      <c r="P82" s="1355"/>
      <c r="Q82" s="1355"/>
      <c r="R82" s="1355"/>
      <c r="S82" s="1355"/>
      <c r="T82" s="1355"/>
      <c r="U82" s="1355"/>
      <c r="V82" s="1355"/>
      <c r="W82" s="1355"/>
      <c r="X82" s="1355"/>
      <c r="Y82" s="1355"/>
      <c r="Z82" s="1355"/>
      <c r="AA82" s="1355"/>
      <c r="AB82" s="1355"/>
      <c r="AC82" s="1355"/>
      <c r="AD82" s="1355"/>
      <c r="AE82" s="1355"/>
      <c r="AF82" s="1355"/>
      <c r="AG82" s="1355"/>
      <c r="AH82" s="1355"/>
      <c r="AI82" s="1355"/>
      <c r="AJ82" s="1355"/>
    </row>
    <row r="83" spans="1:36" s="1270" customFormat="1">
      <c r="A83" s="1350"/>
      <c r="B83" s="1354"/>
      <c r="C83" s="1355"/>
      <c r="D83" s="1355"/>
      <c r="E83" s="1355"/>
      <c r="F83" s="1355"/>
      <c r="G83" s="1355"/>
      <c r="H83" s="1355"/>
      <c r="I83" s="1355"/>
      <c r="J83" s="1355"/>
      <c r="K83" s="1355"/>
      <c r="L83" s="1355"/>
      <c r="M83" s="1356"/>
      <c r="N83" s="1355"/>
      <c r="O83" s="1355"/>
      <c r="P83" s="1355"/>
      <c r="Q83" s="1355"/>
      <c r="R83" s="1355"/>
      <c r="S83" s="1355"/>
      <c r="T83" s="1355"/>
      <c r="U83" s="1355"/>
      <c r="V83" s="1355"/>
      <c r="W83" s="1355"/>
      <c r="X83" s="1355"/>
      <c r="Y83" s="1355"/>
      <c r="Z83" s="1355"/>
      <c r="AA83" s="1355"/>
      <c r="AB83" s="1355"/>
      <c r="AC83" s="1355"/>
      <c r="AD83" s="1355"/>
      <c r="AE83" s="1355"/>
      <c r="AF83" s="1355"/>
      <c r="AG83" s="1355"/>
      <c r="AH83" s="1355"/>
      <c r="AI83" s="1355"/>
      <c r="AJ83" s="1355"/>
    </row>
    <row r="84" spans="1:36" s="1270" customFormat="1">
      <c r="A84" s="1358"/>
      <c r="B84" s="1283"/>
      <c r="M84" s="1359"/>
    </row>
    <row r="85" spans="1:36" s="1270" customFormat="1">
      <c r="A85" s="1358"/>
      <c r="B85" s="1283"/>
      <c r="M85" s="1359"/>
    </row>
    <row r="86" spans="1:36" s="1270" customFormat="1">
      <c r="A86" s="1358"/>
      <c r="B86" s="1283"/>
      <c r="M86" s="1359"/>
    </row>
    <row r="87" spans="1:36" s="1270" customFormat="1">
      <c r="A87" s="1358"/>
      <c r="B87" s="1283"/>
      <c r="M87" s="1359"/>
    </row>
    <row r="88" spans="1:36" s="1270" customFormat="1">
      <c r="A88" s="1358"/>
      <c r="B88" s="1283"/>
      <c r="M88" s="1359"/>
    </row>
    <row r="89" spans="1:36" s="1270" customFormat="1">
      <c r="A89" s="1358"/>
      <c r="B89" s="1283"/>
      <c r="M89" s="1359"/>
    </row>
    <row r="90" spans="1:36" s="1270" customFormat="1">
      <c r="A90" s="1358"/>
      <c r="B90" s="1283"/>
      <c r="M90" s="1359"/>
    </row>
    <row r="91" spans="1:36" s="1270" customFormat="1">
      <c r="A91" s="1358"/>
      <c r="B91" s="1283"/>
      <c r="M91" s="1359"/>
    </row>
    <row r="92" spans="1:36" s="1270" customFormat="1">
      <c r="A92" s="1358"/>
      <c r="B92" s="1283"/>
      <c r="M92" s="1359"/>
    </row>
    <row r="93" spans="1:36" s="1270" customFormat="1">
      <c r="A93" s="1358"/>
      <c r="B93" s="1283"/>
      <c r="M93" s="1359"/>
    </row>
    <row r="94" spans="1:36" s="1270" customFormat="1">
      <c r="A94" s="1358"/>
      <c r="B94" s="1283"/>
      <c r="M94" s="1359"/>
    </row>
    <row r="95" spans="1:36" s="1270" customFormat="1">
      <c r="A95" s="1358"/>
      <c r="B95" s="1283"/>
      <c r="M95" s="1359"/>
    </row>
    <row r="96" spans="1:36" s="1270" customFormat="1">
      <c r="A96" s="1358"/>
      <c r="B96" s="1283"/>
      <c r="M96" s="1359"/>
    </row>
    <row r="97" spans="1:13" s="1270" customFormat="1">
      <c r="A97" s="1358"/>
      <c r="B97" s="1283"/>
      <c r="M97" s="1359"/>
    </row>
    <row r="98" spans="1:13" s="1270" customFormat="1">
      <c r="A98" s="1358"/>
      <c r="B98" s="1283"/>
      <c r="M98" s="1359"/>
    </row>
    <row r="99" spans="1:13" s="1270" customFormat="1">
      <c r="A99" s="1358"/>
      <c r="B99" s="1283"/>
      <c r="M99" s="1359"/>
    </row>
    <row r="100" spans="1:13" s="1270" customFormat="1">
      <c r="A100" s="1358"/>
      <c r="B100" s="1283"/>
      <c r="M100" s="1359"/>
    </row>
    <row r="101" spans="1:13" s="1270" customFormat="1">
      <c r="A101" s="1358"/>
      <c r="B101" s="1283"/>
      <c r="M101" s="1359"/>
    </row>
    <row r="102" spans="1:13" s="1270" customFormat="1">
      <c r="A102" s="1358"/>
      <c r="B102" s="1283"/>
      <c r="M102" s="1359"/>
    </row>
    <row r="103" spans="1:13" s="1270" customFormat="1">
      <c r="A103" s="1358"/>
      <c r="B103" s="1283"/>
      <c r="M103" s="1359"/>
    </row>
    <row r="104" spans="1:13" s="1270" customFormat="1">
      <c r="A104" s="1358"/>
      <c r="B104" s="1283"/>
      <c r="M104" s="1359"/>
    </row>
    <row r="105" spans="1:13" s="1270" customFormat="1">
      <c r="A105" s="1358"/>
      <c r="B105" s="1283"/>
      <c r="M105" s="1359"/>
    </row>
    <row r="106" spans="1:13" s="1270" customFormat="1">
      <c r="A106" s="1358"/>
      <c r="B106" s="1283"/>
      <c r="M106" s="1359"/>
    </row>
    <row r="107" spans="1:13" s="1270" customFormat="1">
      <c r="A107" s="1358"/>
      <c r="B107" s="1283"/>
      <c r="M107" s="1359"/>
    </row>
    <row r="108" spans="1:13" s="1270" customFormat="1">
      <c r="A108" s="1358"/>
      <c r="B108" s="1283"/>
      <c r="M108" s="1359"/>
    </row>
    <row r="109" spans="1:13" s="1270" customFormat="1">
      <c r="A109" s="1358"/>
      <c r="B109" s="1283"/>
      <c r="M109" s="1359"/>
    </row>
    <row r="110" spans="1:13" s="1270" customFormat="1">
      <c r="A110" s="1358"/>
      <c r="B110" s="1283"/>
      <c r="M110" s="1359"/>
    </row>
    <row r="111" spans="1:13" s="1270" customFormat="1">
      <c r="A111" s="1358"/>
      <c r="B111" s="1283"/>
      <c r="M111" s="1359"/>
    </row>
    <row r="112" spans="1:13" s="1270" customFormat="1">
      <c r="A112" s="1358"/>
      <c r="B112" s="1283"/>
      <c r="M112" s="1359"/>
    </row>
    <row r="113" spans="1:13" s="1270" customFormat="1">
      <c r="A113" s="1358"/>
      <c r="B113" s="1283"/>
      <c r="M113" s="1359"/>
    </row>
    <row r="114" spans="1:13" s="1270" customFormat="1">
      <c r="A114" s="1358"/>
      <c r="B114" s="1283"/>
      <c r="M114" s="1359"/>
    </row>
    <row r="115" spans="1:13" s="1270" customFormat="1">
      <c r="A115" s="1358"/>
      <c r="B115" s="1283"/>
      <c r="M115" s="1359"/>
    </row>
    <row r="116" spans="1:13" s="1270" customFormat="1">
      <c r="A116" s="1358"/>
      <c r="B116" s="1283"/>
      <c r="M116" s="1359"/>
    </row>
    <row r="117" spans="1:13" s="1270" customFormat="1">
      <c r="A117" s="1358"/>
      <c r="B117" s="1283"/>
      <c r="M117" s="1359"/>
    </row>
    <row r="118" spans="1:13" s="1270" customFormat="1">
      <c r="A118" s="1358"/>
      <c r="B118" s="1283"/>
      <c r="M118" s="1359"/>
    </row>
    <row r="119" spans="1:13" s="1270" customFormat="1">
      <c r="A119" s="1358"/>
      <c r="B119" s="1283"/>
      <c r="M119" s="1359"/>
    </row>
    <row r="120" spans="1:13" s="1270" customFormat="1">
      <c r="A120" s="1358"/>
      <c r="B120" s="1283"/>
      <c r="M120" s="1359"/>
    </row>
    <row r="121" spans="1:13" s="1270" customFormat="1">
      <c r="A121" s="1358"/>
      <c r="B121" s="1283"/>
      <c r="M121" s="1359"/>
    </row>
    <row r="122" spans="1:13" s="1270" customFormat="1">
      <c r="A122" s="1358"/>
      <c r="B122" s="1283"/>
      <c r="M122" s="1359"/>
    </row>
    <row r="123" spans="1:13" s="1270" customFormat="1">
      <c r="A123" s="1358"/>
      <c r="B123" s="1283"/>
      <c r="M123" s="1359"/>
    </row>
    <row r="124" spans="1:13" s="1270" customFormat="1">
      <c r="A124" s="1358"/>
      <c r="B124" s="1283"/>
      <c r="M124" s="1359"/>
    </row>
    <row r="125" spans="1:13" s="1270" customFormat="1">
      <c r="A125" s="1358"/>
      <c r="B125" s="1283"/>
      <c r="M125" s="1359"/>
    </row>
    <row r="126" spans="1:13" s="1270" customFormat="1">
      <c r="A126" s="1358"/>
      <c r="B126" s="1283"/>
      <c r="M126" s="1359"/>
    </row>
    <row r="127" spans="1:13" s="1270" customFormat="1">
      <c r="A127" s="1358"/>
      <c r="B127" s="1283"/>
      <c r="M127" s="1359"/>
    </row>
    <row r="128" spans="1:13" s="1270" customFormat="1">
      <c r="A128" s="1358"/>
      <c r="B128" s="1283"/>
      <c r="M128" s="1359"/>
    </row>
    <row r="129" spans="1:13" s="1270" customFormat="1">
      <c r="A129" s="1358"/>
      <c r="B129" s="1283"/>
      <c r="M129" s="1359"/>
    </row>
    <row r="130" spans="1:13" s="1270" customFormat="1">
      <c r="A130" s="1358"/>
      <c r="B130" s="1283"/>
      <c r="M130" s="1359"/>
    </row>
    <row r="131" spans="1:13" s="1270" customFormat="1">
      <c r="A131" s="1358"/>
      <c r="B131" s="1283"/>
      <c r="M131" s="1359"/>
    </row>
    <row r="132" spans="1:13" s="1270" customFormat="1">
      <c r="A132" s="1358"/>
      <c r="B132" s="1283"/>
      <c r="M132" s="1359"/>
    </row>
    <row r="133" spans="1:13" s="1270" customFormat="1">
      <c r="A133" s="1358"/>
      <c r="B133" s="1283"/>
      <c r="M133" s="1359"/>
    </row>
    <row r="134" spans="1:13" s="1270" customFormat="1">
      <c r="A134" s="1358"/>
      <c r="B134" s="1283"/>
      <c r="M134" s="1359"/>
    </row>
    <row r="135" spans="1:13" s="1270" customFormat="1">
      <c r="A135" s="1358"/>
      <c r="B135" s="1283"/>
      <c r="M135" s="1359"/>
    </row>
    <row r="136" spans="1:13" s="1270" customFormat="1">
      <c r="A136" s="1358"/>
      <c r="B136" s="1283"/>
      <c r="M136" s="1359"/>
    </row>
    <row r="137" spans="1:13" s="1270" customFormat="1">
      <c r="A137" s="1358"/>
      <c r="B137" s="1283"/>
      <c r="M137" s="1359"/>
    </row>
    <row r="138" spans="1:13" s="1270" customFormat="1">
      <c r="A138" s="1358"/>
      <c r="B138" s="1283"/>
      <c r="M138" s="1359"/>
    </row>
    <row r="139" spans="1:13" s="1270" customFormat="1">
      <c r="A139" s="1358"/>
      <c r="B139" s="1283"/>
      <c r="M139" s="1359"/>
    </row>
    <row r="140" spans="1:13" s="1270" customFormat="1">
      <c r="A140" s="1358"/>
      <c r="B140" s="1283"/>
      <c r="M140" s="1359"/>
    </row>
    <row r="141" spans="1:13" s="1270" customFormat="1">
      <c r="A141" s="1358"/>
      <c r="B141" s="1283"/>
      <c r="M141" s="1359"/>
    </row>
    <row r="142" spans="1:13" s="1270" customFormat="1">
      <c r="A142" s="1358"/>
      <c r="B142" s="1283"/>
      <c r="M142" s="1359"/>
    </row>
    <row r="143" spans="1:13" s="1270" customFormat="1">
      <c r="A143" s="1358"/>
      <c r="B143" s="1283"/>
      <c r="M143" s="1359"/>
    </row>
    <row r="144" spans="1:13" s="1270" customFormat="1">
      <c r="A144" s="1358"/>
      <c r="B144" s="1283"/>
      <c r="M144" s="1359"/>
    </row>
    <row r="145" spans="1:13" s="1270" customFormat="1">
      <c r="A145" s="1358"/>
      <c r="B145" s="1283"/>
      <c r="M145" s="1359"/>
    </row>
    <row r="146" spans="1:13" s="1270" customFormat="1">
      <c r="A146" s="1358"/>
      <c r="B146" s="1283"/>
      <c r="M146" s="1359"/>
    </row>
    <row r="147" spans="1:13" s="1270" customFormat="1">
      <c r="A147" s="1358"/>
      <c r="B147" s="1283"/>
      <c r="M147" s="1359"/>
    </row>
    <row r="148" spans="1:13" s="1270" customFormat="1">
      <c r="A148" s="1358"/>
      <c r="B148" s="1283"/>
      <c r="M148" s="1359"/>
    </row>
    <row r="149" spans="1:13" s="1270" customFormat="1">
      <c r="A149" s="1358"/>
      <c r="B149" s="1283"/>
      <c r="M149" s="1359"/>
    </row>
    <row r="150" spans="1:13" s="1270" customFormat="1">
      <c r="A150" s="1358"/>
      <c r="B150" s="1283"/>
      <c r="M150" s="1359"/>
    </row>
    <row r="151" spans="1:13" s="1270" customFormat="1">
      <c r="A151" s="1358"/>
      <c r="B151" s="1283"/>
      <c r="M151" s="1359"/>
    </row>
    <row r="152" spans="1:13" s="1270" customFormat="1">
      <c r="A152" s="1358"/>
      <c r="B152" s="1283"/>
      <c r="M152" s="1359"/>
    </row>
    <row r="153" spans="1:13" s="1270" customFormat="1">
      <c r="A153" s="1358"/>
      <c r="B153" s="1283"/>
      <c r="M153" s="1359"/>
    </row>
    <row r="154" spans="1:13" s="1270" customFormat="1">
      <c r="A154" s="1358"/>
      <c r="B154" s="1283"/>
      <c r="M154" s="1359"/>
    </row>
    <row r="155" spans="1:13" s="1270" customFormat="1">
      <c r="A155" s="1358"/>
      <c r="B155" s="1283"/>
      <c r="M155" s="1359"/>
    </row>
    <row r="156" spans="1:13" s="1270" customFormat="1">
      <c r="A156" s="1358"/>
      <c r="B156" s="1283"/>
      <c r="M156" s="1359"/>
    </row>
    <row r="157" spans="1:13" s="1270" customFormat="1">
      <c r="A157" s="1358"/>
      <c r="B157" s="1283"/>
      <c r="M157" s="1359"/>
    </row>
    <row r="158" spans="1:13" s="1270" customFormat="1">
      <c r="A158" s="1358"/>
      <c r="B158" s="1283"/>
      <c r="M158" s="1359"/>
    </row>
    <row r="159" spans="1:13" s="1270" customFormat="1">
      <c r="A159" s="1358"/>
      <c r="B159" s="1283"/>
      <c r="M159" s="1359"/>
    </row>
    <row r="160" spans="1:13" s="1270" customFormat="1">
      <c r="A160" s="1358"/>
      <c r="B160" s="1283"/>
      <c r="M160" s="1359"/>
    </row>
    <row r="161" spans="1:13" s="1270" customFormat="1">
      <c r="A161" s="1358"/>
      <c r="B161" s="1283"/>
      <c r="M161" s="1359"/>
    </row>
    <row r="162" spans="1:13" s="1270" customFormat="1">
      <c r="A162" s="1358"/>
      <c r="B162" s="1283"/>
      <c r="M162" s="1359"/>
    </row>
    <row r="163" spans="1:13" s="1270" customFormat="1">
      <c r="A163" s="1358"/>
      <c r="B163" s="1283"/>
      <c r="M163" s="1359"/>
    </row>
    <row r="164" spans="1:13" s="1270" customFormat="1">
      <c r="A164" s="1358"/>
      <c r="B164" s="1283"/>
      <c r="M164" s="1359"/>
    </row>
    <row r="165" spans="1:13" s="1270" customFormat="1">
      <c r="A165" s="1358"/>
      <c r="B165" s="1283"/>
      <c r="M165" s="1359"/>
    </row>
    <row r="166" spans="1:13" s="1270" customFormat="1">
      <c r="A166" s="1358"/>
      <c r="B166" s="1283"/>
      <c r="M166" s="1359"/>
    </row>
    <row r="167" spans="1:13" s="1270" customFormat="1">
      <c r="A167" s="1358"/>
      <c r="B167" s="1283"/>
      <c r="M167" s="1359"/>
    </row>
    <row r="168" spans="1:13" s="1270" customFormat="1">
      <c r="A168" s="1358"/>
      <c r="B168" s="1283"/>
      <c r="M168" s="1359"/>
    </row>
    <row r="169" spans="1:13" s="1270" customFormat="1">
      <c r="A169" s="1358"/>
      <c r="B169" s="1283"/>
      <c r="M169" s="1359"/>
    </row>
    <row r="170" spans="1:13" s="1270" customFormat="1">
      <c r="A170" s="1358"/>
      <c r="B170" s="1283"/>
      <c r="M170" s="1359"/>
    </row>
    <row r="171" spans="1:13" s="1270" customFormat="1">
      <c r="A171" s="1358"/>
      <c r="B171" s="1283"/>
      <c r="M171" s="1359"/>
    </row>
    <row r="172" spans="1:13" s="1270" customFormat="1">
      <c r="A172" s="1358"/>
      <c r="B172" s="1283"/>
      <c r="M172" s="1359"/>
    </row>
    <row r="173" spans="1:13" s="1270" customFormat="1">
      <c r="A173" s="1358"/>
      <c r="B173" s="1283"/>
      <c r="M173" s="1359"/>
    </row>
    <row r="174" spans="1:13" s="1270" customFormat="1">
      <c r="A174" s="1358"/>
      <c r="B174" s="1283"/>
      <c r="M174" s="1359"/>
    </row>
    <row r="175" spans="1:13" s="1270" customFormat="1">
      <c r="A175" s="1358"/>
      <c r="B175" s="1283"/>
      <c r="M175" s="1359"/>
    </row>
    <row r="176" spans="1:13" s="1270" customFormat="1">
      <c r="A176" s="1358"/>
      <c r="B176" s="1283"/>
      <c r="M176" s="1359"/>
    </row>
    <row r="177" spans="1:13" s="1270" customFormat="1">
      <c r="A177" s="1358"/>
      <c r="B177" s="1283"/>
      <c r="M177" s="1359"/>
    </row>
    <row r="178" spans="1:13" s="1270" customFormat="1">
      <c r="A178" s="1358"/>
      <c r="B178" s="1283"/>
      <c r="M178" s="1359"/>
    </row>
    <row r="179" spans="1:13" s="1270" customFormat="1">
      <c r="A179" s="1358"/>
      <c r="B179" s="1283"/>
      <c r="M179" s="1359"/>
    </row>
    <row r="180" spans="1:13" s="1270" customFormat="1">
      <c r="A180" s="1358"/>
      <c r="B180" s="1283"/>
      <c r="M180" s="1359"/>
    </row>
    <row r="181" spans="1:13" s="1270" customFormat="1">
      <c r="A181" s="1358"/>
      <c r="B181" s="1283"/>
      <c r="M181" s="1359"/>
    </row>
    <row r="182" spans="1:13" s="1270" customFormat="1">
      <c r="A182" s="1358"/>
      <c r="B182" s="1283"/>
      <c r="M182" s="1359"/>
    </row>
    <row r="183" spans="1:13" s="1270" customFormat="1">
      <c r="A183" s="1358"/>
      <c r="B183" s="1283"/>
      <c r="M183" s="1359"/>
    </row>
    <row r="184" spans="1:13" s="1270" customFormat="1">
      <c r="A184" s="1358"/>
      <c r="B184" s="1283"/>
      <c r="M184" s="1359"/>
    </row>
    <row r="185" spans="1:13" s="1270" customFormat="1">
      <c r="A185" s="1358"/>
      <c r="B185" s="1283"/>
      <c r="M185" s="1359"/>
    </row>
    <row r="186" spans="1:13" s="1270" customFormat="1">
      <c r="A186" s="1358"/>
      <c r="B186" s="1283"/>
      <c r="M186" s="1359"/>
    </row>
    <row r="187" spans="1:13" s="1270" customFormat="1">
      <c r="A187" s="1358"/>
      <c r="B187" s="1283"/>
      <c r="M187" s="1359"/>
    </row>
    <row r="188" spans="1:13" s="1270" customFormat="1">
      <c r="A188" s="1358"/>
      <c r="B188" s="1283"/>
      <c r="M188" s="1359"/>
    </row>
    <row r="189" spans="1:13" s="1270" customFormat="1">
      <c r="A189" s="1358"/>
      <c r="B189" s="1283"/>
      <c r="M189" s="1359"/>
    </row>
    <row r="190" spans="1:13" s="1270" customFormat="1">
      <c r="A190" s="1358"/>
      <c r="B190" s="1283"/>
      <c r="M190" s="1359"/>
    </row>
    <row r="191" spans="1:13" s="1270" customFormat="1">
      <c r="A191" s="1358"/>
      <c r="B191" s="1283"/>
      <c r="M191" s="1359"/>
    </row>
    <row r="192" spans="1:13" s="1270" customFormat="1">
      <c r="A192" s="1358"/>
      <c r="B192" s="1283"/>
      <c r="M192" s="1359"/>
    </row>
  </sheetData>
  <autoFilter ref="A9:A85"/>
  <mergeCells count="24">
    <mergeCell ref="M4:O5"/>
    <mergeCell ref="AJ4:AJ6"/>
    <mergeCell ref="F4:F6"/>
    <mergeCell ref="G4:G6"/>
    <mergeCell ref="H4:H6"/>
    <mergeCell ref="I4:J5"/>
    <mergeCell ref="K4:K6"/>
    <mergeCell ref="AD4:AD6"/>
    <mergeCell ref="A1:AJ1"/>
    <mergeCell ref="A2:AJ2"/>
    <mergeCell ref="P4:S4"/>
    <mergeCell ref="AH4:AH6"/>
    <mergeCell ref="AI4:AI6"/>
    <mergeCell ref="T4:U5"/>
    <mergeCell ref="V4:W5"/>
    <mergeCell ref="X4:Z5"/>
    <mergeCell ref="AA4:AC5"/>
    <mergeCell ref="AE4:AG5"/>
    <mergeCell ref="A4:A6"/>
    <mergeCell ref="B4:B6"/>
    <mergeCell ref="C4:C6"/>
    <mergeCell ref="D4:D6"/>
    <mergeCell ref="E4:E6"/>
    <mergeCell ref="L4:L6"/>
  </mergeCells>
  <printOptions horizontalCentered="1"/>
  <pageMargins left="1" right="0" top="0.5" bottom="0.5" header="0.3" footer="0.3"/>
  <pageSetup paperSize="5" scale="55" firstPageNumber="161" fitToHeight="0" orientation="landscape" useFirstPageNumber="1" r:id="rId1"/>
  <headerFooter>
    <oddHeader>&amp;R&amp;"Times New Roman,Bold"&amp;14[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J35"/>
  <sheetViews>
    <sheetView view="pageBreakPreview" zoomScale="70" zoomScaleNormal="100" zoomScaleSheetLayoutView="70" workbookViewId="0">
      <pane xSplit="3" ySplit="7" topLeftCell="D8"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
  <cols>
    <col min="1" max="1" width="5.5" style="1362" customWidth="1"/>
    <col min="2" max="2" width="10.25" style="1362" customWidth="1"/>
    <col min="3" max="3" width="35.875" style="1362" customWidth="1"/>
    <col min="4" max="4" width="11.125" style="1362" customWidth="1"/>
    <col min="5" max="5" width="9.875" style="1362" customWidth="1"/>
    <col min="6" max="6" width="8.25" style="1362" customWidth="1"/>
    <col min="7" max="8" width="9.875" style="1362" customWidth="1"/>
    <col min="9" max="9" width="7.25" style="1362" customWidth="1"/>
    <col min="10" max="10" width="6.625" style="1362" customWidth="1"/>
    <col min="11" max="11" width="9.25" style="1362" customWidth="1"/>
    <col min="12" max="12" width="8.75" style="1362" customWidth="1"/>
    <col min="13" max="13" width="8.375" style="1362" customWidth="1"/>
    <col min="14" max="14" width="8" style="1362" customWidth="1"/>
    <col min="15" max="15" width="10.625" style="1362" customWidth="1"/>
    <col min="16" max="23" width="7.75" style="1362" hidden="1" customWidth="1"/>
    <col min="24" max="24" width="8.5" style="1362" customWidth="1"/>
    <col min="25" max="25" width="7.75" style="1362" customWidth="1"/>
    <col min="26" max="26" width="9.875" style="1362" customWidth="1"/>
    <col min="27" max="35" width="7.75" style="1362" customWidth="1"/>
    <col min="36" max="36" width="8.875" style="1362" bestFit="1" customWidth="1"/>
    <col min="37" max="16384" width="8" style="1362"/>
  </cols>
  <sheetData>
    <row r="1" spans="1:36" ht="25.5" customHeight="1">
      <c r="A1" s="3531" t="s">
        <v>1994</v>
      </c>
      <c r="B1" s="3531"/>
      <c r="C1" s="3531"/>
      <c r="D1" s="3531"/>
      <c r="E1" s="3531"/>
      <c r="F1" s="3531"/>
      <c r="G1" s="3531"/>
      <c r="H1" s="3531"/>
      <c r="I1" s="3531"/>
      <c r="J1" s="3531"/>
      <c r="K1" s="3531"/>
      <c r="L1" s="3531"/>
      <c r="M1" s="3531"/>
      <c r="N1" s="3531"/>
      <c r="O1" s="3531"/>
      <c r="P1" s="3531"/>
      <c r="Q1" s="3531"/>
      <c r="R1" s="3531"/>
      <c r="S1" s="3531"/>
      <c r="T1" s="3531"/>
      <c r="U1" s="3531"/>
      <c r="V1" s="3531"/>
      <c r="W1" s="3531"/>
      <c r="X1" s="3531"/>
      <c r="Y1" s="3531"/>
      <c r="Z1" s="3531"/>
      <c r="AA1" s="3531"/>
      <c r="AB1" s="3531"/>
      <c r="AC1" s="3531"/>
      <c r="AD1" s="3531"/>
      <c r="AE1" s="3531"/>
      <c r="AF1" s="3531"/>
      <c r="AG1" s="3531"/>
      <c r="AH1" s="3531"/>
      <c r="AI1" s="3531"/>
      <c r="AJ1" s="3531"/>
    </row>
    <row r="2" spans="1:36" ht="25.5" customHeight="1">
      <c r="A2" s="3532" t="s">
        <v>3201</v>
      </c>
      <c r="B2" s="3532"/>
      <c r="C2" s="3532"/>
      <c r="D2" s="3532"/>
      <c r="E2" s="3532"/>
      <c r="F2" s="3532"/>
      <c r="G2" s="3532"/>
      <c r="H2" s="3532"/>
      <c r="I2" s="3532"/>
      <c r="J2" s="3532"/>
      <c r="K2" s="3532"/>
      <c r="L2" s="3532"/>
      <c r="M2" s="3532"/>
      <c r="N2" s="3532"/>
      <c r="O2" s="3532"/>
      <c r="P2" s="3532"/>
      <c r="Q2" s="3532"/>
      <c r="R2" s="3532"/>
      <c r="S2" s="3532"/>
      <c r="T2" s="3532"/>
      <c r="U2" s="3532"/>
      <c r="V2" s="3532"/>
      <c r="W2" s="3532"/>
      <c r="X2" s="3532"/>
      <c r="Y2" s="3532"/>
      <c r="Z2" s="3532"/>
      <c r="AA2" s="3532"/>
      <c r="AB2" s="3532"/>
      <c r="AC2" s="3532"/>
      <c r="AD2" s="3532"/>
      <c r="AE2" s="3532"/>
      <c r="AF2" s="3532"/>
      <c r="AG2" s="3532"/>
      <c r="AH2" s="3532"/>
      <c r="AI2" s="3532"/>
      <c r="AJ2" s="3532"/>
    </row>
    <row r="3" spans="1:36" ht="25.5" customHeight="1">
      <c r="A3" s="1363"/>
      <c r="B3" s="1363"/>
      <c r="C3" s="1363"/>
      <c r="D3" s="1364"/>
      <c r="E3" s="1365"/>
      <c r="F3" s="1363"/>
      <c r="G3" s="1363"/>
      <c r="H3" s="1363"/>
      <c r="I3" s="1363"/>
      <c r="J3" s="1363"/>
      <c r="K3" s="1363"/>
      <c r="L3" s="1363"/>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3"/>
    </row>
    <row r="4" spans="1:36" s="1367" customFormat="1" ht="15.6" customHeight="1">
      <c r="A4" s="3533" t="s">
        <v>334</v>
      </c>
      <c r="B4" s="3533" t="s">
        <v>132</v>
      </c>
      <c r="C4" s="3533" t="s">
        <v>15</v>
      </c>
      <c r="D4" s="3533" t="s">
        <v>3202</v>
      </c>
      <c r="E4" s="3536" t="s">
        <v>357</v>
      </c>
      <c r="F4" s="3533" t="s">
        <v>358</v>
      </c>
      <c r="G4" s="3533" t="s">
        <v>18</v>
      </c>
      <c r="H4" s="3533" t="s">
        <v>338</v>
      </c>
      <c r="I4" s="3539" t="s">
        <v>20</v>
      </c>
      <c r="J4" s="3540"/>
      <c r="K4" s="3539" t="s">
        <v>339</v>
      </c>
      <c r="L4" s="3533" t="s">
        <v>195</v>
      </c>
      <c r="M4" s="3544" t="s">
        <v>23</v>
      </c>
      <c r="N4" s="3544"/>
      <c r="O4" s="3545"/>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s="1367" customFormat="1" ht="31.5" customHeight="1">
      <c r="A5" s="3534"/>
      <c r="B5" s="3534"/>
      <c r="C5" s="3534"/>
      <c r="D5" s="3534"/>
      <c r="E5" s="3537"/>
      <c r="F5" s="3534"/>
      <c r="G5" s="3534"/>
      <c r="H5" s="3534"/>
      <c r="I5" s="3541"/>
      <c r="J5" s="3542"/>
      <c r="K5" s="3543"/>
      <c r="L5" s="3534"/>
      <c r="M5" s="3546"/>
      <c r="N5" s="3546"/>
      <c r="O5" s="3547"/>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s="1367" customFormat="1" ht="21" customHeight="1">
      <c r="A6" s="3535"/>
      <c r="B6" s="3535"/>
      <c r="C6" s="3535"/>
      <c r="D6" s="3535"/>
      <c r="E6" s="3538"/>
      <c r="F6" s="3535"/>
      <c r="G6" s="3535"/>
      <c r="H6" s="3535"/>
      <c r="I6" s="1368" t="s">
        <v>2</v>
      </c>
      <c r="J6" s="1369" t="s">
        <v>25</v>
      </c>
      <c r="K6" s="3541"/>
      <c r="L6" s="3535"/>
      <c r="M6" s="1370" t="s">
        <v>4</v>
      </c>
      <c r="N6" s="1371" t="s">
        <v>5</v>
      </c>
      <c r="O6" s="137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s="1367" customFormat="1" ht="15.75">
      <c r="A7" s="1372">
        <v>1</v>
      </c>
      <c r="B7" s="1372"/>
      <c r="C7" s="1372">
        <v>2</v>
      </c>
      <c r="D7" s="1373">
        <v>3</v>
      </c>
      <c r="E7" s="1373">
        <v>4</v>
      </c>
      <c r="F7" s="1373">
        <v>5</v>
      </c>
      <c r="G7" s="1374">
        <v>6</v>
      </c>
      <c r="H7" s="1372">
        <v>7</v>
      </c>
      <c r="I7" s="1373">
        <v>8</v>
      </c>
      <c r="J7" s="1372">
        <v>9</v>
      </c>
      <c r="K7" s="1372">
        <v>10</v>
      </c>
      <c r="L7" s="1372">
        <v>11</v>
      </c>
      <c r="M7" s="1372">
        <v>12</v>
      </c>
      <c r="N7" s="1372">
        <v>13</v>
      </c>
      <c r="O7" s="1372">
        <v>14</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1367" customFormat="1" ht="15.75">
      <c r="A8" s="1375"/>
      <c r="B8" s="1375"/>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row>
    <row r="9" spans="1:36" ht="15.75">
      <c r="A9" s="1238"/>
      <c r="B9" s="1238"/>
      <c r="C9" s="1376" t="s">
        <v>3203</v>
      </c>
      <c r="D9" s="1238"/>
      <c r="E9" s="1238"/>
      <c r="F9" s="1238"/>
      <c r="G9" s="1238"/>
      <c r="H9" s="1238"/>
      <c r="I9" s="1238"/>
      <c r="J9" s="1238"/>
      <c r="K9" s="1238"/>
      <c r="L9" s="1238"/>
      <c r="M9" s="1238"/>
      <c r="N9" s="1238"/>
      <c r="O9" s="1238"/>
      <c r="P9" s="1238"/>
      <c r="Q9" s="1238"/>
      <c r="R9" s="1238"/>
      <c r="S9" s="1238"/>
      <c r="T9" s="1238"/>
      <c r="U9" s="1238"/>
      <c r="V9" s="1238"/>
      <c r="W9" s="1238"/>
      <c r="X9" s="1238"/>
      <c r="Y9" s="1238"/>
      <c r="Z9" s="1238"/>
      <c r="AA9" s="1238"/>
      <c r="AB9" s="1238"/>
      <c r="AC9" s="1238"/>
      <c r="AD9" s="1238"/>
      <c r="AE9" s="1238"/>
      <c r="AF9" s="1238"/>
      <c r="AG9" s="1238"/>
      <c r="AH9" s="1238"/>
      <c r="AI9" s="1238"/>
      <c r="AJ9" s="1238"/>
    </row>
    <row r="10" spans="1:36" ht="15.75">
      <c r="A10" s="1238"/>
      <c r="B10" s="1238"/>
      <c r="C10" s="1376" t="s">
        <v>360</v>
      </c>
      <c r="D10" s="1238"/>
      <c r="E10" s="1238"/>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C10" s="1238"/>
      <c r="AD10" s="1238"/>
      <c r="AE10" s="1238"/>
      <c r="AF10" s="1238"/>
      <c r="AG10" s="1238"/>
      <c r="AH10" s="1238"/>
      <c r="AI10" s="1238"/>
      <c r="AJ10" s="1238"/>
    </row>
    <row r="11" spans="1:36" ht="15.75">
      <c r="A11" s="1238"/>
      <c r="B11" s="1238"/>
      <c r="C11" s="1376"/>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row>
    <row r="12" spans="1:36" ht="63">
      <c r="A12" s="991">
        <v>1316</v>
      </c>
      <c r="B12" s="1377" t="s">
        <v>3204</v>
      </c>
      <c r="C12" s="1378" t="s">
        <v>3205</v>
      </c>
      <c r="D12" s="1292" t="s">
        <v>316</v>
      </c>
      <c r="E12" s="1292" t="s">
        <v>3206</v>
      </c>
      <c r="F12" s="1379" t="s">
        <v>30</v>
      </c>
      <c r="G12" s="1380">
        <v>13.757</v>
      </c>
      <c r="H12" s="1381">
        <v>0</v>
      </c>
      <c r="I12" s="1381">
        <v>6.1879999999999997</v>
      </c>
      <c r="J12" s="1381">
        <v>0</v>
      </c>
      <c r="K12" s="1381">
        <v>6.1879999999999997</v>
      </c>
      <c r="L12" s="392">
        <v>7.569</v>
      </c>
      <c r="M12" s="392">
        <v>5.9809999999999999</v>
      </c>
      <c r="N12" s="392">
        <v>1.5880000000000001</v>
      </c>
      <c r="O12" s="392">
        <v>7.569</v>
      </c>
      <c r="P12" s="392"/>
      <c r="Q12" s="392"/>
      <c r="R12" s="392"/>
      <c r="S12" s="392"/>
      <c r="T12" s="392"/>
      <c r="U12" s="392"/>
      <c r="V12" s="392"/>
      <c r="W12" s="392"/>
      <c r="X12" s="2843">
        <v>5.9809999999999999</v>
      </c>
      <c r="Y12" s="2843">
        <v>1.5880000000000001</v>
      </c>
      <c r="Z12" s="2108">
        <v>7.569</v>
      </c>
      <c r="AA12" s="2844">
        <v>5.9350000000000005</v>
      </c>
      <c r="AB12" s="2844"/>
      <c r="AC12" s="2108">
        <v>5.9350000000000005</v>
      </c>
      <c r="AD12" s="2108">
        <v>5.8899999999999994E-2</v>
      </c>
      <c r="AE12" s="2844"/>
      <c r="AF12" s="2844">
        <v>0</v>
      </c>
      <c r="AG12" s="2108">
        <v>0</v>
      </c>
      <c r="AH12" s="392"/>
      <c r="AI12" s="392" t="s">
        <v>10040</v>
      </c>
      <c r="AJ12" s="392">
        <v>0</v>
      </c>
    </row>
    <row r="13" spans="1:36" ht="15.75">
      <c r="A13" s="991"/>
      <c r="B13" s="991"/>
      <c r="C13" s="1378"/>
      <c r="D13" s="1292"/>
      <c r="E13" s="1292"/>
      <c r="F13" s="1379"/>
      <c r="G13" s="1380"/>
      <c r="H13" s="1381"/>
      <c r="I13" s="1381"/>
      <c r="J13" s="1381"/>
      <c r="K13" s="1381"/>
      <c r="L13" s="392"/>
      <c r="M13" s="392"/>
      <c r="N13" s="392"/>
      <c r="O13" s="392"/>
      <c r="P13" s="392"/>
      <c r="Q13" s="392"/>
      <c r="R13" s="392"/>
      <c r="S13" s="392"/>
      <c r="T13" s="392"/>
      <c r="U13" s="392"/>
      <c r="V13" s="392"/>
      <c r="W13" s="392"/>
      <c r="X13" s="392"/>
      <c r="Y13" s="392"/>
      <c r="Z13" s="392"/>
      <c r="AA13" s="392"/>
      <c r="AB13" s="392"/>
      <c r="AC13" s="392"/>
      <c r="AD13" s="392"/>
      <c r="AE13" s="392"/>
      <c r="AF13" s="392"/>
      <c r="AG13" s="392"/>
      <c r="AH13" s="392"/>
      <c r="AI13" s="392"/>
      <c r="AJ13" s="392"/>
    </row>
    <row r="14" spans="1:36" s="1384" customFormat="1" ht="15.75">
      <c r="A14" s="1244"/>
      <c r="B14" s="1244"/>
      <c r="C14" s="1382" t="s">
        <v>3207</v>
      </c>
      <c r="D14" s="1382"/>
      <c r="E14" s="1382"/>
      <c r="F14" s="1382"/>
      <c r="G14" s="1383">
        <v>13.757</v>
      </c>
      <c r="H14" s="1383">
        <v>0</v>
      </c>
      <c r="I14" s="1383">
        <v>6.1879999999999997</v>
      </c>
      <c r="J14" s="1383">
        <v>0</v>
      </c>
      <c r="K14" s="1383">
        <v>6.1879999999999997</v>
      </c>
      <c r="L14" s="1383">
        <v>7.569</v>
      </c>
      <c r="M14" s="1383">
        <v>5.9809999999999999</v>
      </c>
      <c r="N14" s="1383">
        <v>1.5880000000000001</v>
      </c>
      <c r="O14" s="1383">
        <v>7.569</v>
      </c>
      <c r="P14" s="1383">
        <v>0</v>
      </c>
      <c r="Q14" s="1383">
        <v>0</v>
      </c>
      <c r="R14" s="1383">
        <v>0</v>
      </c>
      <c r="S14" s="1383">
        <v>0</v>
      </c>
      <c r="T14" s="1383">
        <v>0</v>
      </c>
      <c r="U14" s="1383">
        <v>0</v>
      </c>
      <c r="V14" s="1383">
        <v>0</v>
      </c>
      <c r="W14" s="1383">
        <v>0</v>
      </c>
      <c r="X14" s="1383">
        <v>5.9809999999999999</v>
      </c>
      <c r="Y14" s="1383">
        <v>1.5880000000000001</v>
      </c>
      <c r="Z14" s="1383">
        <v>7.569</v>
      </c>
      <c r="AA14" s="1383">
        <v>5.9350000000000005</v>
      </c>
      <c r="AB14" s="1383">
        <v>0</v>
      </c>
      <c r="AC14" s="1383">
        <v>5.9350000000000005</v>
      </c>
      <c r="AD14" s="1383">
        <v>5.8899999999999994E-2</v>
      </c>
      <c r="AE14" s="1383">
        <v>0</v>
      </c>
      <c r="AF14" s="1383">
        <v>0</v>
      </c>
      <c r="AG14" s="1383">
        <v>0</v>
      </c>
      <c r="AH14" s="1383"/>
      <c r="AI14" s="1383"/>
      <c r="AJ14" s="1383">
        <v>0</v>
      </c>
    </row>
    <row r="15" spans="1:36">
      <c r="A15" s="1385"/>
      <c r="B15" s="1385"/>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row>
    <row r="16" spans="1:36" ht="15.75">
      <c r="A16" s="1385"/>
      <c r="B16" s="1385"/>
      <c r="C16" s="1376" t="s">
        <v>3203</v>
      </c>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row>
    <row r="17" spans="1:36" ht="15.75">
      <c r="A17" s="1385"/>
      <c r="B17" s="1385"/>
      <c r="C17" s="1376" t="s">
        <v>39</v>
      </c>
    </row>
    <row r="18" spans="1:36">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row>
    <row r="19" spans="1:36" ht="42" customHeight="1">
      <c r="A19" s="991">
        <v>1317</v>
      </c>
      <c r="B19" s="1377" t="s">
        <v>3208</v>
      </c>
      <c r="C19" s="1291" t="s">
        <v>3209</v>
      </c>
      <c r="D19" s="1238" t="s">
        <v>321</v>
      </c>
      <c r="E19" s="1238" t="s">
        <v>42</v>
      </c>
      <c r="F19" s="1388" t="s">
        <v>47</v>
      </c>
      <c r="G19" s="1389">
        <v>200</v>
      </c>
      <c r="H19" s="1390">
        <v>0</v>
      </c>
      <c r="I19" s="1390">
        <v>0</v>
      </c>
      <c r="J19" s="1390">
        <v>0</v>
      </c>
      <c r="K19" s="1390">
        <v>0</v>
      </c>
      <c r="L19" s="1391">
        <v>200</v>
      </c>
      <c r="M19" s="1391">
        <v>50</v>
      </c>
      <c r="N19" s="1391">
        <v>25</v>
      </c>
      <c r="O19" s="1391">
        <v>75</v>
      </c>
      <c r="P19" s="1391"/>
      <c r="Q19" s="1391"/>
      <c r="R19" s="1391"/>
      <c r="S19" s="1391"/>
      <c r="T19" s="1391"/>
      <c r="U19" s="1391"/>
      <c r="V19" s="1391"/>
      <c r="W19" s="1391"/>
      <c r="X19" s="2843">
        <v>50</v>
      </c>
      <c r="Y19" s="2843">
        <v>25</v>
      </c>
      <c r="Z19" s="2108">
        <v>75</v>
      </c>
      <c r="AA19" s="2844"/>
      <c r="AB19" s="2844"/>
      <c r="AC19" s="2108">
        <v>0</v>
      </c>
      <c r="AD19" s="2108"/>
      <c r="AE19" s="2844"/>
      <c r="AF19" s="2844">
        <v>0</v>
      </c>
      <c r="AG19" s="2108">
        <v>0</v>
      </c>
      <c r="AH19" s="1391"/>
      <c r="AI19" s="1391"/>
      <c r="AJ19" s="1391">
        <v>0</v>
      </c>
    </row>
    <row r="20" spans="1:36" ht="48.75" customHeight="1">
      <c r="A20" s="991">
        <v>1318</v>
      </c>
      <c r="B20" s="636" t="s">
        <v>3210</v>
      </c>
      <c r="C20" s="1291" t="s">
        <v>3211</v>
      </c>
      <c r="D20" s="1292" t="s">
        <v>72</v>
      </c>
      <c r="E20" s="1238" t="s">
        <v>42</v>
      </c>
      <c r="F20" s="1388" t="s">
        <v>47</v>
      </c>
      <c r="G20" s="1380">
        <v>30</v>
      </c>
      <c r="H20" s="1381">
        <v>0</v>
      </c>
      <c r="I20" s="1381">
        <v>0</v>
      </c>
      <c r="J20" s="1381">
        <v>0</v>
      </c>
      <c r="K20" s="1381">
        <v>0</v>
      </c>
      <c r="L20" s="392">
        <v>30</v>
      </c>
      <c r="M20" s="392">
        <v>15</v>
      </c>
      <c r="N20" s="392">
        <v>0</v>
      </c>
      <c r="O20" s="392">
        <v>15</v>
      </c>
      <c r="P20" s="392"/>
      <c r="Q20" s="392"/>
      <c r="R20" s="392"/>
      <c r="S20" s="392"/>
      <c r="T20" s="392"/>
      <c r="U20" s="392"/>
      <c r="V20" s="392"/>
      <c r="W20" s="392"/>
      <c r="X20" s="2843">
        <v>15</v>
      </c>
      <c r="Y20" s="2843">
        <v>0</v>
      </c>
      <c r="Z20" s="2108">
        <v>15</v>
      </c>
      <c r="AA20" s="2844"/>
      <c r="AB20" s="2844"/>
      <c r="AC20" s="2108">
        <v>0</v>
      </c>
      <c r="AD20" s="2108"/>
      <c r="AE20" s="2844"/>
      <c r="AF20" s="2844">
        <v>0</v>
      </c>
      <c r="AG20" s="2108">
        <v>0</v>
      </c>
      <c r="AH20" s="392"/>
      <c r="AI20" s="392"/>
      <c r="AJ20" s="392">
        <v>0</v>
      </c>
    </row>
    <row r="21" spans="1:36" ht="51.75" customHeight="1">
      <c r="A21" s="991">
        <v>1319</v>
      </c>
      <c r="B21" s="636" t="s">
        <v>3212</v>
      </c>
      <c r="C21" s="1291" t="s">
        <v>3213</v>
      </c>
      <c r="D21" s="1292" t="s">
        <v>3214</v>
      </c>
      <c r="E21" s="1238" t="s">
        <v>42</v>
      </c>
      <c r="F21" s="1388" t="s">
        <v>47</v>
      </c>
      <c r="G21" s="1380">
        <v>32.862000000000002</v>
      </c>
      <c r="H21" s="1381">
        <v>0</v>
      </c>
      <c r="I21" s="1381">
        <v>0</v>
      </c>
      <c r="J21" s="1381">
        <v>0</v>
      </c>
      <c r="K21" s="1381">
        <v>0</v>
      </c>
      <c r="L21" s="392">
        <v>32.862000000000002</v>
      </c>
      <c r="M21" s="392">
        <v>16.431000000000001</v>
      </c>
      <c r="N21" s="392">
        <v>0</v>
      </c>
      <c r="O21" s="392">
        <v>16.431000000000001</v>
      </c>
      <c r="P21" s="392"/>
      <c r="Q21" s="392"/>
      <c r="R21" s="392"/>
      <c r="S21" s="392"/>
      <c r="T21" s="392"/>
      <c r="U21" s="392"/>
      <c r="V21" s="392"/>
      <c r="W21" s="392"/>
      <c r="X21" s="2843">
        <v>16.431000000000001</v>
      </c>
      <c r="Y21" s="2843">
        <v>0</v>
      </c>
      <c r="Z21" s="2108">
        <v>16.431000000000001</v>
      </c>
      <c r="AA21" s="2844"/>
      <c r="AB21" s="2844"/>
      <c r="AC21" s="2108">
        <v>0</v>
      </c>
      <c r="AD21" s="2108"/>
      <c r="AE21" s="2844"/>
      <c r="AF21" s="2844">
        <v>0</v>
      </c>
      <c r="AG21" s="2108">
        <v>0</v>
      </c>
      <c r="AH21" s="392"/>
      <c r="AI21" s="392"/>
      <c r="AJ21" s="392">
        <v>0</v>
      </c>
    </row>
    <row r="22" spans="1:36" ht="41.25" customHeight="1">
      <c r="A22" s="991">
        <v>1320</v>
      </c>
      <c r="B22" s="636" t="s">
        <v>3215</v>
      </c>
      <c r="C22" s="1291" t="s">
        <v>3216</v>
      </c>
      <c r="D22" s="1292" t="s">
        <v>254</v>
      </c>
      <c r="E22" s="1238" t="s">
        <v>42</v>
      </c>
      <c r="F22" s="1388" t="s">
        <v>47</v>
      </c>
      <c r="G22" s="1380">
        <v>22</v>
      </c>
      <c r="H22" s="1381">
        <v>0</v>
      </c>
      <c r="I22" s="1381">
        <v>0</v>
      </c>
      <c r="J22" s="1381">
        <v>0</v>
      </c>
      <c r="K22" s="1381">
        <v>0</v>
      </c>
      <c r="L22" s="392">
        <v>22</v>
      </c>
      <c r="M22" s="392">
        <v>20</v>
      </c>
      <c r="N22" s="392">
        <v>2</v>
      </c>
      <c r="O22" s="392">
        <v>22</v>
      </c>
      <c r="P22" s="392"/>
      <c r="Q22" s="392"/>
      <c r="R22" s="392"/>
      <c r="S22" s="392"/>
      <c r="T22" s="392"/>
      <c r="U22" s="392"/>
      <c r="V22" s="392"/>
      <c r="W22" s="392"/>
      <c r="X22" s="2843">
        <v>20</v>
      </c>
      <c r="Y22" s="2843">
        <v>2</v>
      </c>
      <c r="Z22" s="2108">
        <v>22</v>
      </c>
      <c r="AA22" s="2844"/>
      <c r="AB22" s="2844"/>
      <c r="AC22" s="2108">
        <v>0</v>
      </c>
      <c r="AD22" s="2108"/>
      <c r="AE22" s="2844"/>
      <c r="AF22" s="2844">
        <v>0</v>
      </c>
      <c r="AG22" s="2108">
        <v>0</v>
      </c>
      <c r="AH22" s="392"/>
      <c r="AI22" s="392"/>
      <c r="AJ22" s="392">
        <v>0</v>
      </c>
    </row>
    <row r="23" spans="1:36" ht="51" customHeight="1">
      <c r="A23" s="991">
        <v>1321</v>
      </c>
      <c r="B23" s="636" t="s">
        <v>3217</v>
      </c>
      <c r="C23" s="1291" t="s">
        <v>3218</v>
      </c>
      <c r="D23" s="1292" t="s">
        <v>564</v>
      </c>
      <c r="E23" s="1238" t="s">
        <v>42</v>
      </c>
      <c r="F23" s="1388" t="s">
        <v>47</v>
      </c>
      <c r="G23" s="1380">
        <v>20</v>
      </c>
      <c r="H23" s="1381">
        <v>0</v>
      </c>
      <c r="I23" s="1381">
        <v>0</v>
      </c>
      <c r="J23" s="1381">
        <v>0</v>
      </c>
      <c r="K23" s="1381">
        <v>0</v>
      </c>
      <c r="L23" s="392">
        <v>20</v>
      </c>
      <c r="M23" s="392">
        <v>18</v>
      </c>
      <c r="N23" s="392">
        <v>2</v>
      </c>
      <c r="O23" s="392">
        <v>20</v>
      </c>
      <c r="P23" s="392"/>
      <c r="Q23" s="392"/>
      <c r="R23" s="392"/>
      <c r="S23" s="392"/>
      <c r="T23" s="392"/>
      <c r="U23" s="392"/>
      <c r="V23" s="392"/>
      <c r="W23" s="392"/>
      <c r="X23" s="2843">
        <v>18</v>
      </c>
      <c r="Y23" s="2843">
        <v>2</v>
      </c>
      <c r="Z23" s="2108">
        <v>20</v>
      </c>
      <c r="AA23" s="2844"/>
      <c r="AB23" s="2844"/>
      <c r="AC23" s="2108">
        <v>0</v>
      </c>
      <c r="AD23" s="2108"/>
      <c r="AE23" s="2844"/>
      <c r="AF23" s="2844">
        <v>0</v>
      </c>
      <c r="AG23" s="2108">
        <v>0</v>
      </c>
      <c r="AH23" s="392"/>
      <c r="AI23" s="392"/>
      <c r="AJ23" s="392">
        <v>0</v>
      </c>
    </row>
    <row r="24" spans="1:36" ht="54" customHeight="1">
      <c r="A24" s="991">
        <v>1322</v>
      </c>
      <c r="B24" s="636" t="s">
        <v>3219</v>
      </c>
      <c r="C24" s="1291" t="s">
        <v>3220</v>
      </c>
      <c r="D24" s="1292" t="s">
        <v>321</v>
      </c>
      <c r="E24" s="1238" t="s">
        <v>42</v>
      </c>
      <c r="F24" s="1388" t="s">
        <v>47</v>
      </c>
      <c r="G24" s="1380">
        <v>25</v>
      </c>
      <c r="H24" s="1381">
        <v>0</v>
      </c>
      <c r="I24" s="1381">
        <v>0</v>
      </c>
      <c r="J24" s="1381">
        <v>0</v>
      </c>
      <c r="K24" s="1381">
        <v>0</v>
      </c>
      <c r="L24" s="392">
        <v>25</v>
      </c>
      <c r="M24" s="392">
        <v>20</v>
      </c>
      <c r="N24" s="392">
        <v>5</v>
      </c>
      <c r="O24" s="392">
        <v>25</v>
      </c>
      <c r="P24" s="392"/>
      <c r="Q24" s="392"/>
      <c r="R24" s="392"/>
      <c r="S24" s="392"/>
      <c r="T24" s="392"/>
      <c r="U24" s="392"/>
      <c r="V24" s="392"/>
      <c r="W24" s="392"/>
      <c r="X24" s="2843">
        <v>20</v>
      </c>
      <c r="Y24" s="2843">
        <v>5</v>
      </c>
      <c r="Z24" s="2108">
        <v>25</v>
      </c>
      <c r="AA24" s="2844"/>
      <c r="AB24" s="2844"/>
      <c r="AC24" s="2108">
        <v>0</v>
      </c>
      <c r="AD24" s="2108"/>
      <c r="AE24" s="2844"/>
      <c r="AF24" s="2844">
        <v>0</v>
      </c>
      <c r="AG24" s="2108">
        <v>0</v>
      </c>
      <c r="AH24" s="392"/>
      <c r="AI24" s="392"/>
      <c r="AJ24" s="392">
        <v>0</v>
      </c>
    </row>
    <row r="25" spans="1:36" ht="54" customHeight="1">
      <c r="A25" s="991">
        <v>1323</v>
      </c>
      <c r="B25" s="636" t="s">
        <v>3221</v>
      </c>
      <c r="C25" s="1291" t="s">
        <v>3222</v>
      </c>
      <c r="D25" s="1292" t="s">
        <v>321</v>
      </c>
      <c r="E25" s="1238" t="s">
        <v>42</v>
      </c>
      <c r="F25" s="1388" t="s">
        <v>47</v>
      </c>
      <c r="G25" s="1380">
        <v>12</v>
      </c>
      <c r="H25" s="1381">
        <v>0</v>
      </c>
      <c r="I25" s="1381">
        <v>0</v>
      </c>
      <c r="J25" s="1381">
        <v>0</v>
      </c>
      <c r="K25" s="1381">
        <v>0</v>
      </c>
      <c r="L25" s="392">
        <v>12</v>
      </c>
      <c r="M25" s="392">
        <v>0</v>
      </c>
      <c r="N25" s="392">
        <v>12</v>
      </c>
      <c r="O25" s="392">
        <v>12</v>
      </c>
      <c r="P25" s="392"/>
      <c r="Q25" s="392"/>
      <c r="R25" s="392"/>
      <c r="S25" s="392"/>
      <c r="T25" s="392"/>
      <c r="U25" s="392"/>
      <c r="V25" s="392"/>
      <c r="W25" s="392"/>
      <c r="X25" s="2843">
        <v>0</v>
      </c>
      <c r="Y25" s="2843">
        <v>12</v>
      </c>
      <c r="Z25" s="2108">
        <v>12</v>
      </c>
      <c r="AA25" s="2844"/>
      <c r="AB25" s="2844"/>
      <c r="AC25" s="2108">
        <v>0</v>
      </c>
      <c r="AD25" s="2108"/>
      <c r="AE25" s="2844"/>
      <c r="AF25" s="2844">
        <v>0</v>
      </c>
      <c r="AG25" s="2108">
        <v>0</v>
      </c>
      <c r="AH25" s="392"/>
      <c r="AI25" s="392"/>
      <c r="AJ25" s="392">
        <v>0</v>
      </c>
    </row>
    <row r="26" spans="1:36" s="1385" customFormat="1" ht="54" customHeight="1">
      <c r="A26" s="991">
        <v>1324</v>
      </c>
      <c r="B26" s="636" t="s">
        <v>3223</v>
      </c>
      <c r="C26" s="1392" t="s">
        <v>3224</v>
      </c>
      <c r="D26" s="1238" t="s">
        <v>321</v>
      </c>
      <c r="E26" s="1238" t="s">
        <v>42</v>
      </c>
      <c r="F26" s="1388" t="s">
        <v>47</v>
      </c>
      <c r="G26" s="1389">
        <v>12</v>
      </c>
      <c r="H26" s="1390">
        <v>0</v>
      </c>
      <c r="I26" s="1390">
        <v>0</v>
      </c>
      <c r="J26" s="1390">
        <v>0</v>
      </c>
      <c r="K26" s="1390">
        <v>0</v>
      </c>
      <c r="L26" s="1391">
        <v>12</v>
      </c>
      <c r="M26" s="1391">
        <v>0</v>
      </c>
      <c r="N26" s="1391">
        <v>12</v>
      </c>
      <c r="O26" s="1391">
        <v>12</v>
      </c>
      <c r="P26" s="1391"/>
      <c r="Q26" s="1391"/>
      <c r="R26" s="1391"/>
      <c r="S26" s="1391"/>
      <c r="T26" s="1391"/>
      <c r="U26" s="1391"/>
      <c r="V26" s="1391"/>
      <c r="W26" s="1391"/>
      <c r="X26" s="2843">
        <v>0</v>
      </c>
      <c r="Y26" s="2843">
        <v>12</v>
      </c>
      <c r="Z26" s="2108">
        <v>12</v>
      </c>
      <c r="AA26" s="2844"/>
      <c r="AB26" s="2844"/>
      <c r="AC26" s="2108">
        <v>0</v>
      </c>
      <c r="AD26" s="2108"/>
      <c r="AE26" s="2844"/>
      <c r="AF26" s="2844">
        <v>0</v>
      </c>
      <c r="AG26" s="2108">
        <v>0</v>
      </c>
      <c r="AH26" s="1391"/>
      <c r="AI26" s="1391"/>
      <c r="AJ26" s="1391">
        <v>0</v>
      </c>
    </row>
    <row r="27" spans="1:36" s="1385" customFormat="1" ht="15" customHeight="1">
      <c r="A27" s="991"/>
      <c r="B27" s="636"/>
      <c r="C27" s="1392"/>
      <c r="D27" s="1238"/>
      <c r="E27" s="1238"/>
      <c r="F27" s="1388"/>
      <c r="G27" s="1389"/>
      <c r="H27" s="1390"/>
      <c r="I27" s="1390"/>
      <c r="J27" s="1390"/>
      <c r="K27" s="1390"/>
      <c r="L27" s="1391"/>
      <c r="M27" s="1391"/>
      <c r="N27" s="1391"/>
      <c r="O27" s="1391"/>
      <c r="P27" s="1391"/>
      <c r="Q27" s="1391"/>
      <c r="R27" s="1391"/>
      <c r="S27" s="1391"/>
      <c r="T27" s="1391"/>
      <c r="U27" s="1391"/>
      <c r="V27" s="1391"/>
      <c r="W27" s="1391"/>
      <c r="X27" s="2843"/>
      <c r="Y27" s="2843"/>
      <c r="Z27" s="2108"/>
      <c r="AA27" s="2844"/>
      <c r="AB27" s="2844"/>
      <c r="AC27" s="2108"/>
      <c r="AD27" s="2108"/>
      <c r="AE27" s="2844"/>
      <c r="AF27" s="2844"/>
      <c r="AG27" s="2108"/>
      <c r="AH27" s="1391"/>
      <c r="AI27" s="1391"/>
      <c r="AJ27" s="1391"/>
    </row>
    <row r="28" spans="1:36" ht="21.75" customHeight="1">
      <c r="C28" s="1382" t="s">
        <v>3225</v>
      </c>
      <c r="D28" s="1393"/>
      <c r="E28" s="1382"/>
      <c r="F28" s="1382"/>
      <c r="G28" s="1383">
        <v>353.86200000000002</v>
      </c>
      <c r="H28" s="1383">
        <v>0</v>
      </c>
      <c r="I28" s="1383">
        <v>0</v>
      </c>
      <c r="J28" s="1383">
        <v>0</v>
      </c>
      <c r="K28" s="1383">
        <v>0</v>
      </c>
      <c r="L28" s="1383">
        <v>353.86200000000002</v>
      </c>
      <c r="M28" s="1383">
        <v>139.43099999999998</v>
      </c>
      <c r="N28" s="1383">
        <v>58</v>
      </c>
      <c r="O28" s="1383">
        <v>197.43099999999998</v>
      </c>
      <c r="P28" s="1383">
        <v>0</v>
      </c>
      <c r="Q28" s="1383">
        <v>0</v>
      </c>
      <c r="R28" s="1383">
        <v>0</v>
      </c>
      <c r="S28" s="1383">
        <v>0</v>
      </c>
      <c r="T28" s="1383">
        <v>0</v>
      </c>
      <c r="U28" s="1383">
        <v>0</v>
      </c>
      <c r="V28" s="1383">
        <v>0</v>
      </c>
      <c r="W28" s="1383">
        <v>0</v>
      </c>
      <c r="X28" s="1383">
        <v>139.43099999999998</v>
      </c>
      <c r="Y28" s="1383">
        <v>58</v>
      </c>
      <c r="Z28" s="1383">
        <v>197.43099999999998</v>
      </c>
      <c r="AA28" s="1383">
        <v>0</v>
      </c>
      <c r="AB28" s="1383">
        <v>0</v>
      </c>
      <c r="AC28" s="1383">
        <v>0</v>
      </c>
      <c r="AD28" s="1383">
        <v>0</v>
      </c>
      <c r="AE28" s="1383">
        <v>0</v>
      </c>
      <c r="AF28" s="1383">
        <v>0</v>
      </c>
      <c r="AG28" s="1383">
        <v>0</v>
      </c>
      <c r="AH28" s="1383"/>
      <c r="AI28" s="1383"/>
      <c r="AJ28" s="1383">
        <v>0</v>
      </c>
    </row>
    <row r="29" spans="1:36" ht="24.75" customHeight="1" thickBot="1">
      <c r="C29" s="1394" t="s">
        <v>3226</v>
      </c>
      <c r="D29" s="1395"/>
      <c r="E29" s="1396"/>
      <c r="F29" s="1396"/>
      <c r="G29" s="1397">
        <v>367.61900000000003</v>
      </c>
      <c r="H29" s="1397">
        <v>0</v>
      </c>
      <c r="I29" s="1397">
        <v>6.1879999999999997</v>
      </c>
      <c r="J29" s="1397">
        <v>0</v>
      </c>
      <c r="K29" s="1397">
        <v>6.1879999999999997</v>
      </c>
      <c r="L29" s="1397">
        <v>361.43100000000004</v>
      </c>
      <c r="M29" s="1397">
        <v>145.41199999999998</v>
      </c>
      <c r="N29" s="1397">
        <v>59.588000000000001</v>
      </c>
      <c r="O29" s="1397">
        <v>204.99999999999997</v>
      </c>
      <c r="P29" s="1397">
        <v>0</v>
      </c>
      <c r="Q29" s="1397">
        <v>0</v>
      </c>
      <c r="R29" s="1397">
        <v>0</v>
      </c>
      <c r="S29" s="1397">
        <v>0</v>
      </c>
      <c r="T29" s="1397">
        <v>0</v>
      </c>
      <c r="U29" s="1397">
        <v>0</v>
      </c>
      <c r="V29" s="1397">
        <v>0</v>
      </c>
      <c r="W29" s="1397">
        <v>0</v>
      </c>
      <c r="X29" s="1397">
        <v>145.41199999999998</v>
      </c>
      <c r="Y29" s="1397">
        <v>59.588000000000001</v>
      </c>
      <c r="Z29" s="1397">
        <v>204.99999999999997</v>
      </c>
      <c r="AA29" s="1397">
        <v>5.9350000000000005</v>
      </c>
      <c r="AB29" s="1397">
        <v>0</v>
      </c>
      <c r="AC29" s="1397">
        <v>5.9350000000000005</v>
      </c>
      <c r="AD29" s="1397">
        <v>5.8899999999999994E-2</v>
      </c>
      <c r="AE29" s="1397">
        <v>0</v>
      </c>
      <c r="AF29" s="1397">
        <v>0</v>
      </c>
      <c r="AG29" s="1397">
        <v>0</v>
      </c>
      <c r="AH29" s="1397"/>
      <c r="AI29" s="1397"/>
      <c r="AJ29" s="1397">
        <v>0</v>
      </c>
    </row>
    <row r="30" spans="1:36" ht="15.75" thickTop="1">
      <c r="O30" s="1386"/>
      <c r="P30" s="1386"/>
      <c r="Q30" s="1386"/>
      <c r="R30" s="1386"/>
      <c r="S30" s="1386"/>
      <c r="T30" s="1386"/>
      <c r="U30" s="1386"/>
      <c r="V30" s="1386"/>
      <c r="W30" s="1386"/>
      <c r="X30" s="1386"/>
      <c r="Y30" s="1386"/>
      <c r="Z30" s="1386"/>
      <c r="AA30" s="1386"/>
      <c r="AB30" s="1386"/>
      <c r="AC30" s="1386"/>
      <c r="AD30" s="1386"/>
      <c r="AE30" s="1386"/>
      <c r="AF30" s="1386"/>
      <c r="AG30" s="1386"/>
      <c r="AH30" s="1386"/>
      <c r="AI30" s="1386"/>
    </row>
    <row r="31" spans="1:36">
      <c r="G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row>
    <row r="32" spans="1:36">
      <c r="H32" s="1398"/>
      <c r="I32" s="1387"/>
      <c r="O32" s="1387"/>
      <c r="P32" s="1387"/>
      <c r="Q32" s="1387"/>
      <c r="R32" s="1387"/>
      <c r="S32" s="1387"/>
      <c r="T32" s="1387"/>
      <c r="U32" s="1387"/>
      <c r="V32" s="1387"/>
      <c r="W32" s="1387"/>
      <c r="X32" s="1387"/>
      <c r="Y32" s="1387"/>
      <c r="Z32" s="1387"/>
      <c r="AA32" s="1387"/>
      <c r="AB32" s="1387"/>
      <c r="AC32" s="1387"/>
      <c r="AD32" s="1387"/>
      <c r="AE32" s="1387"/>
      <c r="AF32" s="1387"/>
      <c r="AG32" s="1387"/>
      <c r="AH32" s="1387"/>
      <c r="AI32" s="1387"/>
    </row>
    <row r="33" spans="8:35">
      <c r="H33" s="1398"/>
      <c r="I33" s="1387"/>
    </row>
    <row r="34" spans="8:35">
      <c r="H34" s="1399"/>
      <c r="I34" s="1386"/>
      <c r="O34" s="1387"/>
      <c r="P34" s="1387"/>
      <c r="Q34" s="1387"/>
      <c r="R34" s="1387"/>
      <c r="S34" s="1387"/>
      <c r="T34" s="1387"/>
      <c r="U34" s="1387"/>
      <c r="V34" s="1387"/>
      <c r="W34" s="1387"/>
      <c r="X34" s="1387"/>
      <c r="Y34" s="1387"/>
      <c r="Z34" s="1387"/>
      <c r="AA34" s="1387"/>
      <c r="AB34" s="1387"/>
      <c r="AC34" s="1387"/>
      <c r="AD34" s="1387"/>
      <c r="AE34" s="1387"/>
      <c r="AF34" s="1387"/>
      <c r="AG34" s="1387"/>
      <c r="AH34" s="1387"/>
      <c r="AI34" s="1387"/>
    </row>
    <row r="35" spans="8:35">
      <c r="O35" s="1387"/>
      <c r="P35" s="1387"/>
      <c r="Q35" s="1387"/>
      <c r="R35" s="1387"/>
      <c r="S35" s="1387"/>
      <c r="T35" s="1387"/>
      <c r="U35" s="1387"/>
      <c r="V35" s="1387"/>
      <c r="W35" s="1387"/>
      <c r="X35" s="1387"/>
      <c r="Y35" s="1387"/>
      <c r="Z35" s="1387"/>
      <c r="AA35" s="1387"/>
      <c r="AB35" s="1387"/>
      <c r="AC35" s="1387"/>
      <c r="AD35" s="1387"/>
      <c r="AE35" s="1387"/>
      <c r="AF35" s="1387"/>
      <c r="AG35" s="1387"/>
      <c r="AH35" s="1387"/>
      <c r="AI35" s="1387"/>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5" firstPageNumber="166" fitToHeight="0" orientation="landscape" useFirstPageNumber="1" r:id="rId1"/>
  <headerFooter>
    <oddHeader>&amp;R&amp;"Times New Roman,Bold"&amp;14[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J185"/>
  <sheetViews>
    <sheetView view="pageBreakPreview" zoomScale="70" zoomScaleNormal="85" zoomScaleSheetLayoutView="70" workbookViewId="0">
      <pane xSplit="3" ySplit="7" topLeftCell="D8"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75"/>
  <cols>
    <col min="1" max="1" width="5.125" style="357" customWidth="1"/>
    <col min="2" max="2" width="10.125" style="357" customWidth="1"/>
    <col min="3" max="3" width="31" style="1236" customWidth="1"/>
    <col min="4" max="4" width="10.375" style="356" customWidth="1"/>
    <col min="5" max="5" width="9.375" style="368" customWidth="1"/>
    <col min="6" max="6" width="8.375" style="356" customWidth="1"/>
    <col min="7" max="7" width="9.75" style="357" customWidth="1"/>
    <col min="8" max="8" width="9.125" style="357" customWidth="1"/>
    <col min="9" max="9" width="7.875" style="357" customWidth="1"/>
    <col min="10" max="10" width="6.375" style="357" customWidth="1"/>
    <col min="11" max="11" width="9.375" style="357" customWidth="1"/>
    <col min="12" max="12" width="9" style="357" customWidth="1"/>
    <col min="13" max="13" width="7" style="357" customWidth="1"/>
    <col min="14" max="14" width="8.75" style="357" customWidth="1"/>
    <col min="15" max="15" width="8.625" style="1457" customWidth="1"/>
    <col min="16" max="23" width="8.625" style="1457" hidden="1" customWidth="1"/>
    <col min="24" max="35" width="8.625" style="1457" customWidth="1"/>
    <col min="36" max="36" width="6.25" style="357" customWidth="1"/>
    <col min="37" max="16384" width="8" style="357"/>
  </cols>
  <sheetData>
    <row r="1" spans="1:36" ht="27">
      <c r="A1" s="1400"/>
      <c r="B1" s="3548" t="s">
        <v>12</v>
      </c>
      <c r="C1" s="3548"/>
      <c r="D1" s="3548"/>
      <c r="E1" s="3548"/>
      <c r="F1" s="3548"/>
      <c r="G1" s="3548"/>
      <c r="H1" s="3548"/>
      <c r="I1" s="3548"/>
      <c r="J1" s="3548"/>
      <c r="K1" s="3548"/>
      <c r="L1" s="3548"/>
      <c r="M1" s="3548"/>
      <c r="N1" s="3548"/>
      <c r="O1" s="3548"/>
      <c r="P1" s="3548"/>
      <c r="Q1" s="3548"/>
      <c r="R1" s="3548"/>
      <c r="S1" s="3548"/>
      <c r="T1" s="3548"/>
      <c r="U1" s="3548"/>
      <c r="V1" s="3548"/>
      <c r="W1" s="3548"/>
      <c r="X1" s="3548"/>
      <c r="Y1" s="3548"/>
      <c r="Z1" s="3548"/>
      <c r="AA1" s="3548"/>
      <c r="AB1" s="3548"/>
      <c r="AC1" s="3548"/>
      <c r="AD1" s="3548"/>
      <c r="AE1" s="3548"/>
      <c r="AF1" s="3548"/>
      <c r="AG1" s="3548"/>
      <c r="AH1" s="3548"/>
      <c r="AI1" s="3548"/>
      <c r="AJ1" s="3548"/>
    </row>
    <row r="2" spans="1:36" ht="25.5">
      <c r="A2" s="1400"/>
      <c r="B2" s="3549" t="s">
        <v>3227</v>
      </c>
      <c r="C2" s="3549"/>
      <c r="D2" s="3549"/>
      <c r="E2" s="3549"/>
      <c r="F2" s="3549"/>
      <c r="G2" s="3549"/>
      <c r="H2" s="3549"/>
      <c r="I2" s="3549"/>
      <c r="J2" s="3549"/>
      <c r="K2" s="3549"/>
      <c r="L2" s="3549"/>
      <c r="M2" s="3549"/>
      <c r="N2" s="3549"/>
      <c r="O2" s="3549"/>
      <c r="P2" s="3549"/>
      <c r="Q2" s="3549"/>
      <c r="R2" s="3549"/>
      <c r="S2" s="3549"/>
      <c r="T2" s="3549"/>
      <c r="U2" s="3549"/>
      <c r="V2" s="3549"/>
      <c r="W2" s="3549"/>
      <c r="X2" s="3549"/>
      <c r="Y2" s="3549"/>
      <c r="Z2" s="3549"/>
      <c r="AA2" s="3549"/>
      <c r="AB2" s="3549"/>
      <c r="AC2" s="3549"/>
      <c r="AD2" s="3549"/>
      <c r="AE2" s="3549"/>
      <c r="AF2" s="3549"/>
      <c r="AG2" s="3549"/>
      <c r="AH2" s="3549"/>
      <c r="AI2" s="3549"/>
      <c r="AJ2" s="3549"/>
    </row>
    <row r="3" spans="1:36">
      <c r="C3" s="1401"/>
      <c r="D3" s="1402"/>
      <c r="E3" s="1403"/>
      <c r="F3" s="1401"/>
      <c r="G3" s="1401"/>
      <c r="H3" s="1401"/>
      <c r="I3" s="1401"/>
      <c r="J3" s="1401"/>
      <c r="K3" s="1401"/>
      <c r="L3" s="1401"/>
      <c r="M3" s="1401"/>
      <c r="N3" s="1401"/>
      <c r="O3" s="1404"/>
      <c r="P3" s="1404"/>
      <c r="Q3" s="1404"/>
      <c r="R3" s="1404"/>
      <c r="S3" s="1404"/>
      <c r="T3" s="1404"/>
      <c r="U3" s="1404"/>
      <c r="V3" s="1404"/>
      <c r="W3" s="1404"/>
      <c r="X3" s="1404"/>
      <c r="Y3" s="1404"/>
      <c r="Z3" s="1404"/>
      <c r="AA3" s="1404"/>
      <c r="AB3" s="1404"/>
      <c r="AC3" s="1404"/>
      <c r="AD3" s="1404"/>
      <c r="AE3" s="1404"/>
      <c r="AF3" s="1404"/>
      <c r="AG3" s="1404"/>
      <c r="AH3" s="1404"/>
      <c r="AI3" s="1404"/>
      <c r="AJ3" s="1405" t="s">
        <v>13</v>
      </c>
    </row>
    <row r="4" spans="1:36" ht="26.25" customHeight="1">
      <c r="A4" s="3550" t="s">
        <v>334</v>
      </c>
      <c r="B4" s="3553" t="s">
        <v>132</v>
      </c>
      <c r="C4" s="3550" t="s">
        <v>15</v>
      </c>
      <c r="D4" s="3550" t="s">
        <v>335</v>
      </c>
      <c r="E4" s="3556" t="s">
        <v>3228</v>
      </c>
      <c r="F4" s="3550" t="s">
        <v>337</v>
      </c>
      <c r="G4" s="3550" t="s">
        <v>18</v>
      </c>
      <c r="H4" s="3550" t="s">
        <v>338</v>
      </c>
      <c r="I4" s="3559" t="s">
        <v>20</v>
      </c>
      <c r="J4" s="3560"/>
      <c r="K4" s="3559" t="s">
        <v>339</v>
      </c>
      <c r="L4" s="3550" t="s">
        <v>340</v>
      </c>
      <c r="M4" s="3564" t="s">
        <v>23</v>
      </c>
      <c r="N4" s="3564"/>
      <c r="O4" s="3565"/>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15.75" customHeight="1">
      <c r="A5" s="3551"/>
      <c r="B5" s="3554"/>
      <c r="C5" s="3551"/>
      <c r="D5" s="3551"/>
      <c r="E5" s="3557"/>
      <c r="F5" s="3551"/>
      <c r="G5" s="3551"/>
      <c r="H5" s="3551"/>
      <c r="I5" s="3561"/>
      <c r="J5" s="3562"/>
      <c r="K5" s="3563"/>
      <c r="L5" s="3551"/>
      <c r="M5" s="3566"/>
      <c r="N5" s="3566"/>
      <c r="O5" s="3567"/>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21.75" customHeight="1">
      <c r="A6" s="3552"/>
      <c r="B6" s="3555"/>
      <c r="C6" s="3552"/>
      <c r="D6" s="3552"/>
      <c r="E6" s="3558"/>
      <c r="F6" s="3552"/>
      <c r="G6" s="3552"/>
      <c r="H6" s="3552"/>
      <c r="I6" s="1406" t="s">
        <v>2</v>
      </c>
      <c r="J6" s="1407" t="s">
        <v>25</v>
      </c>
      <c r="K6" s="3561"/>
      <c r="L6" s="3552"/>
      <c r="M6" s="1408" t="s">
        <v>4</v>
      </c>
      <c r="N6" s="1409" t="s">
        <v>5</v>
      </c>
      <c r="O6" s="1410"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c r="A7" s="1411">
        <v>1</v>
      </c>
      <c r="B7" s="1411">
        <v>2</v>
      </c>
      <c r="C7" s="1412">
        <v>3</v>
      </c>
      <c r="D7" s="1412">
        <v>4</v>
      </c>
      <c r="E7" s="1412">
        <v>5</v>
      </c>
      <c r="F7" s="1413">
        <v>6</v>
      </c>
      <c r="G7" s="1411">
        <v>7</v>
      </c>
      <c r="H7" s="1412">
        <v>8</v>
      </c>
      <c r="I7" s="1411">
        <v>9</v>
      </c>
      <c r="J7" s="1411">
        <v>10</v>
      </c>
      <c r="K7" s="1411">
        <v>11</v>
      </c>
      <c r="L7" s="1411">
        <v>12</v>
      </c>
      <c r="M7" s="1411">
        <v>13</v>
      </c>
      <c r="N7" s="1414">
        <v>14</v>
      </c>
      <c r="O7" s="1411">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9.75" customHeight="1">
      <c r="A8" s="1415"/>
      <c r="C8" s="1415"/>
      <c r="D8" s="1415"/>
      <c r="E8" s="1416"/>
      <c r="F8" s="1415"/>
      <c r="G8" s="1415"/>
      <c r="H8" s="1415"/>
      <c r="I8" s="1415"/>
      <c r="J8" s="1415"/>
      <c r="K8" s="1415"/>
      <c r="L8" s="1415"/>
      <c r="M8" s="1415"/>
      <c r="N8" s="1415"/>
      <c r="O8" s="366"/>
      <c r="P8" s="366"/>
      <c r="Q8" s="366"/>
      <c r="R8" s="366"/>
      <c r="S8" s="366"/>
      <c r="T8" s="366"/>
      <c r="U8" s="366"/>
      <c r="V8" s="366"/>
      <c r="W8" s="366"/>
      <c r="X8" s="366"/>
      <c r="Y8" s="366"/>
      <c r="Z8" s="366"/>
      <c r="AA8" s="366"/>
      <c r="AB8" s="366"/>
      <c r="AC8" s="366"/>
      <c r="AD8" s="366"/>
      <c r="AE8" s="366"/>
      <c r="AF8" s="366"/>
      <c r="AG8" s="366"/>
      <c r="AH8" s="366"/>
      <c r="AI8" s="366"/>
      <c r="AJ8" s="1415"/>
    </row>
    <row r="9" spans="1:36" s="1418" customFormat="1" ht="16.899999999999999" customHeight="1">
      <c r="A9" s="1417"/>
      <c r="C9" s="1376" t="s">
        <v>3229</v>
      </c>
      <c r="D9" s="1417"/>
      <c r="E9" s="1416"/>
      <c r="F9" s="1417"/>
      <c r="G9" s="1417"/>
      <c r="H9" s="1417"/>
      <c r="I9" s="1417"/>
      <c r="J9" s="1417"/>
      <c r="K9" s="1417"/>
      <c r="L9" s="1417"/>
      <c r="M9" s="1417"/>
      <c r="N9" s="1417"/>
      <c r="O9" s="1419"/>
      <c r="P9" s="1419"/>
      <c r="Q9" s="1419"/>
      <c r="R9" s="1419"/>
      <c r="S9" s="1419"/>
      <c r="T9" s="1419"/>
      <c r="U9" s="1419"/>
      <c r="V9" s="1419"/>
      <c r="W9" s="1419"/>
      <c r="X9" s="1419"/>
      <c r="Y9" s="1419"/>
      <c r="Z9" s="1419"/>
      <c r="AA9" s="1419"/>
      <c r="AB9" s="1419"/>
      <c r="AC9" s="1419"/>
      <c r="AD9" s="1419"/>
      <c r="AE9" s="1419"/>
      <c r="AF9" s="1419"/>
      <c r="AG9" s="1419"/>
      <c r="AH9" s="1419"/>
      <c r="AI9" s="1419"/>
      <c r="AJ9" s="1417"/>
    </row>
    <row r="10" spans="1:36" s="1418" customFormat="1">
      <c r="A10" s="1417"/>
      <c r="C10" s="1376" t="s">
        <v>26</v>
      </c>
      <c r="D10" s="1417"/>
      <c r="E10" s="1416"/>
      <c r="F10" s="1417"/>
      <c r="G10" s="1417"/>
      <c r="H10" s="1417"/>
      <c r="I10" s="1417"/>
      <c r="J10" s="1417"/>
      <c r="K10" s="1417"/>
      <c r="L10" s="1417"/>
      <c r="M10" s="1417"/>
      <c r="N10" s="1417"/>
      <c r="O10" s="1419"/>
      <c r="P10" s="1419"/>
      <c r="Q10" s="1419"/>
      <c r="R10" s="1419"/>
      <c r="S10" s="1419"/>
      <c r="T10" s="1419"/>
      <c r="U10" s="1419"/>
      <c r="V10" s="1419"/>
      <c r="W10" s="1419"/>
      <c r="X10" s="1419"/>
      <c r="Y10" s="1419"/>
      <c r="Z10" s="1419"/>
      <c r="AA10" s="1419"/>
      <c r="AB10" s="1419"/>
      <c r="AC10" s="1419"/>
      <c r="AD10" s="1419"/>
      <c r="AE10" s="1419"/>
      <c r="AF10" s="1419"/>
      <c r="AG10" s="1419"/>
      <c r="AH10" s="1419"/>
      <c r="AI10" s="1419"/>
      <c r="AJ10" s="1417"/>
    </row>
    <row r="11" spans="1:36" s="1418" customFormat="1" ht="8.25" customHeight="1">
      <c r="A11" s="1417"/>
      <c r="C11" s="1376"/>
      <c r="D11" s="1417"/>
      <c r="E11" s="1416"/>
      <c r="F11" s="1417"/>
      <c r="G11" s="1417"/>
      <c r="H11" s="1417"/>
      <c r="I11" s="1417"/>
      <c r="J11" s="1417"/>
      <c r="K11" s="1417"/>
      <c r="L11" s="1417"/>
      <c r="M11" s="1417"/>
      <c r="N11" s="1417"/>
      <c r="O11" s="1419"/>
      <c r="P11" s="1419"/>
      <c r="Q11" s="1419"/>
      <c r="R11" s="1419"/>
      <c r="S11" s="1419"/>
      <c r="T11" s="1419"/>
      <c r="U11" s="1419"/>
      <c r="V11" s="1419"/>
      <c r="W11" s="1419"/>
      <c r="X11" s="1419"/>
      <c r="Y11" s="1419"/>
      <c r="Z11" s="1419"/>
      <c r="AA11" s="1419"/>
      <c r="AB11" s="1419"/>
      <c r="AC11" s="1419"/>
      <c r="AD11" s="1419"/>
      <c r="AE11" s="1419"/>
      <c r="AF11" s="1419"/>
      <c r="AG11" s="1419"/>
      <c r="AH11" s="1419"/>
      <c r="AI11" s="1419"/>
      <c r="AJ11" s="1417"/>
    </row>
    <row r="12" spans="1:36" s="1418" customFormat="1" ht="61.5" customHeight="1">
      <c r="A12" s="1420">
        <v>1325</v>
      </c>
      <c r="B12" s="1421" t="s">
        <v>3230</v>
      </c>
      <c r="C12" s="265" t="s">
        <v>3231</v>
      </c>
      <c r="D12" s="333" t="s">
        <v>51</v>
      </c>
      <c r="E12" s="200" t="s">
        <v>2177</v>
      </c>
      <c r="F12" s="1422" t="s">
        <v>30</v>
      </c>
      <c r="G12" s="273">
        <v>382.69799999999998</v>
      </c>
      <c r="H12" s="273">
        <v>38.134</v>
      </c>
      <c r="I12" s="1423">
        <v>82.62</v>
      </c>
      <c r="J12" s="273">
        <v>0</v>
      </c>
      <c r="K12" s="273">
        <v>120.754</v>
      </c>
      <c r="L12" s="273">
        <v>261.94399999999996</v>
      </c>
      <c r="M12" s="273">
        <v>0</v>
      </c>
      <c r="N12" s="273">
        <v>261.94400000000002</v>
      </c>
      <c r="O12" s="273">
        <v>261.94400000000002</v>
      </c>
      <c r="P12" s="273"/>
      <c r="Q12" s="273"/>
      <c r="R12" s="273"/>
      <c r="S12" s="273"/>
      <c r="T12" s="273"/>
      <c r="U12" s="273"/>
      <c r="V12" s="273"/>
      <c r="W12" s="273"/>
      <c r="X12" s="2843">
        <v>0</v>
      </c>
      <c r="Y12" s="2843">
        <v>261.94400000000002</v>
      </c>
      <c r="Z12" s="2108">
        <v>261.94400000000002</v>
      </c>
      <c r="AA12" s="2844"/>
      <c r="AB12" s="2844">
        <v>128.97200000000001</v>
      </c>
      <c r="AC12" s="2108">
        <v>128.97200000000001</v>
      </c>
      <c r="AD12" s="2108"/>
      <c r="AE12" s="2844"/>
      <c r="AF12" s="2844">
        <v>0</v>
      </c>
      <c r="AG12" s="2108">
        <v>0</v>
      </c>
      <c r="AH12" s="273"/>
      <c r="AI12" s="273" t="s">
        <v>10078</v>
      </c>
      <c r="AJ12" s="277">
        <v>0</v>
      </c>
    </row>
    <row r="13" spans="1:36" s="1418" customFormat="1" ht="47.25">
      <c r="A13" s="991">
        <v>1326</v>
      </c>
      <c r="B13" s="1424" t="s">
        <v>3232</v>
      </c>
      <c r="C13" s="265" t="s">
        <v>3233</v>
      </c>
      <c r="D13" s="333" t="s">
        <v>88</v>
      </c>
      <c r="E13" s="200" t="s">
        <v>3234</v>
      </c>
      <c r="F13" s="1422" t="s">
        <v>30</v>
      </c>
      <c r="G13" s="273">
        <v>189.15</v>
      </c>
      <c r="H13" s="273">
        <v>25</v>
      </c>
      <c r="I13" s="1425">
        <v>105</v>
      </c>
      <c r="J13" s="273">
        <v>0</v>
      </c>
      <c r="K13" s="273">
        <v>130</v>
      </c>
      <c r="L13" s="273">
        <v>59.150000000000006</v>
      </c>
      <c r="M13" s="273">
        <v>0</v>
      </c>
      <c r="N13" s="273">
        <v>59.15</v>
      </c>
      <c r="O13" s="273">
        <v>59.15</v>
      </c>
      <c r="P13" s="273"/>
      <c r="Q13" s="273"/>
      <c r="R13" s="273"/>
      <c r="S13" s="273"/>
      <c r="T13" s="273"/>
      <c r="U13" s="273"/>
      <c r="V13" s="273"/>
      <c r="W13" s="273"/>
      <c r="X13" s="2843">
        <v>0</v>
      </c>
      <c r="Y13" s="2843">
        <v>59.15</v>
      </c>
      <c r="Z13" s="2108">
        <v>59.15</v>
      </c>
      <c r="AA13" s="2844"/>
      <c r="AB13" s="2844"/>
      <c r="AC13" s="2108">
        <v>0</v>
      </c>
      <c r="AD13" s="2108"/>
      <c r="AE13" s="2844"/>
      <c r="AF13" s="2844">
        <v>0</v>
      </c>
      <c r="AG13" s="2108">
        <v>0</v>
      </c>
      <c r="AH13" s="273" t="s">
        <v>9970</v>
      </c>
      <c r="AI13" s="273"/>
      <c r="AJ13" s="277">
        <v>0</v>
      </c>
    </row>
    <row r="14" spans="1:36" s="1431" customFormat="1" ht="94.5">
      <c r="A14" s="991">
        <v>1327</v>
      </c>
      <c r="B14" s="636" t="s">
        <v>3235</v>
      </c>
      <c r="C14" s="1426" t="s">
        <v>3236</v>
      </c>
      <c r="D14" s="1427" t="s">
        <v>209</v>
      </c>
      <c r="E14" s="1427" t="s">
        <v>3237</v>
      </c>
      <c r="F14" s="1428" t="s">
        <v>30</v>
      </c>
      <c r="G14" s="1429">
        <v>29.9834</v>
      </c>
      <c r="H14" s="456">
        <v>0</v>
      </c>
      <c r="I14" s="456">
        <v>0</v>
      </c>
      <c r="J14" s="456">
        <v>0</v>
      </c>
      <c r="K14" s="273">
        <v>0</v>
      </c>
      <c r="L14" s="1429">
        <v>29.9834</v>
      </c>
      <c r="M14" s="456">
        <v>0</v>
      </c>
      <c r="N14" s="357">
        <v>29.983000000000001</v>
      </c>
      <c r="O14" s="456">
        <v>29.983000000000001</v>
      </c>
      <c r="P14" s="456"/>
      <c r="Q14" s="456"/>
      <c r="R14" s="456"/>
      <c r="S14" s="456"/>
      <c r="T14" s="456"/>
      <c r="U14" s="456"/>
      <c r="V14" s="456"/>
      <c r="W14" s="456"/>
      <c r="X14" s="2843">
        <v>0</v>
      </c>
      <c r="Y14" s="2843">
        <v>29.983000000000001</v>
      </c>
      <c r="Z14" s="2108">
        <v>29.983000000000001</v>
      </c>
      <c r="AA14" s="2844"/>
      <c r="AB14" s="2844"/>
      <c r="AC14" s="2108">
        <v>0</v>
      </c>
      <c r="AD14" s="2108"/>
      <c r="AE14" s="2844"/>
      <c r="AF14" s="2844">
        <v>0</v>
      </c>
      <c r="AG14" s="2108">
        <v>0</v>
      </c>
      <c r="AH14" s="273" t="s">
        <v>9970</v>
      </c>
      <c r="AI14" s="456"/>
      <c r="AJ14" s="1240">
        <v>0</v>
      </c>
    </row>
    <row r="15" spans="1:36" s="1431" customFormat="1" ht="57.75" customHeight="1">
      <c r="A15" s="991">
        <v>1328</v>
      </c>
      <c r="B15" s="1424" t="s">
        <v>3238</v>
      </c>
      <c r="C15" s="1392" t="s">
        <v>3239</v>
      </c>
      <c r="D15" s="1427" t="s">
        <v>668</v>
      </c>
      <c r="E15" s="1427" t="s">
        <v>3240</v>
      </c>
      <c r="F15" s="1428" t="s">
        <v>30</v>
      </c>
      <c r="G15" s="456">
        <v>30</v>
      </c>
      <c r="H15" s="456">
        <v>0</v>
      </c>
      <c r="I15" s="456">
        <v>0</v>
      </c>
      <c r="J15" s="456">
        <v>0</v>
      </c>
      <c r="K15" s="456">
        <v>0</v>
      </c>
      <c r="L15" s="456">
        <v>30</v>
      </c>
      <c r="M15" s="456">
        <v>0</v>
      </c>
      <c r="N15" s="456">
        <v>30</v>
      </c>
      <c r="O15" s="456">
        <v>30</v>
      </c>
      <c r="P15" s="456"/>
      <c r="Q15" s="456"/>
      <c r="R15" s="456"/>
      <c r="S15" s="456"/>
      <c r="T15" s="456"/>
      <c r="U15" s="456"/>
      <c r="V15" s="456"/>
      <c r="W15" s="456"/>
      <c r="X15" s="2843">
        <v>0</v>
      </c>
      <c r="Y15" s="2843">
        <v>30</v>
      </c>
      <c r="Z15" s="2108">
        <v>30</v>
      </c>
      <c r="AA15" s="2844"/>
      <c r="AB15" s="2844"/>
      <c r="AC15" s="2108">
        <v>0</v>
      </c>
      <c r="AD15" s="2108"/>
      <c r="AE15" s="2844"/>
      <c r="AF15" s="2844">
        <v>0</v>
      </c>
      <c r="AG15" s="2108">
        <v>0</v>
      </c>
      <c r="AH15" s="273" t="s">
        <v>9970</v>
      </c>
      <c r="AI15" s="456"/>
      <c r="AJ15" s="1240">
        <v>0</v>
      </c>
    </row>
    <row r="16" spans="1:36" s="1431" customFormat="1" ht="11.25" customHeight="1">
      <c r="A16" s="991"/>
      <c r="B16" s="1424"/>
      <c r="C16" s="1392"/>
      <c r="D16" s="1427"/>
      <c r="E16" s="1427"/>
      <c r="F16" s="1428"/>
      <c r="G16" s="456"/>
      <c r="H16" s="456"/>
      <c r="I16" s="456"/>
      <c r="J16" s="456"/>
      <c r="K16" s="456"/>
      <c r="L16" s="456"/>
      <c r="M16" s="456"/>
      <c r="N16" s="456"/>
      <c r="O16" s="456"/>
      <c r="P16" s="456"/>
      <c r="Q16" s="456"/>
      <c r="R16" s="456"/>
      <c r="S16" s="456"/>
      <c r="T16" s="456"/>
      <c r="U16" s="456"/>
      <c r="V16" s="456"/>
      <c r="W16" s="456"/>
      <c r="X16" s="2843"/>
      <c r="Y16" s="2843"/>
      <c r="Z16" s="2108"/>
      <c r="AA16" s="2844"/>
      <c r="AB16" s="2844"/>
      <c r="AC16" s="2108"/>
      <c r="AD16" s="2108"/>
      <c r="AE16" s="2844"/>
      <c r="AF16" s="2844"/>
      <c r="AG16" s="2108"/>
      <c r="AH16" s="456"/>
      <c r="AI16" s="456"/>
      <c r="AJ16" s="1240"/>
    </row>
    <row r="17" spans="1:36" s="1431" customFormat="1" ht="19.5" customHeight="1">
      <c r="A17" s="991" t="s">
        <v>188</v>
      </c>
      <c r="B17" s="1432"/>
      <c r="C17" s="1433" t="s">
        <v>3241</v>
      </c>
      <c r="D17" s="1434"/>
      <c r="E17" s="1435"/>
      <c r="F17" s="1436"/>
      <c r="G17" s="483">
        <v>631.83139999999992</v>
      </c>
      <c r="H17" s="483">
        <v>63.134</v>
      </c>
      <c r="I17" s="483">
        <v>187.62</v>
      </c>
      <c r="J17" s="483">
        <v>0</v>
      </c>
      <c r="K17" s="483">
        <v>250.75400000000002</v>
      </c>
      <c r="L17" s="483">
        <v>381.07739999999995</v>
      </c>
      <c r="M17" s="483">
        <v>0</v>
      </c>
      <c r="N17" s="483">
        <v>381.077</v>
      </c>
      <c r="O17" s="483">
        <v>381.077</v>
      </c>
      <c r="P17" s="483">
        <v>0</v>
      </c>
      <c r="Q17" s="483">
        <v>0</v>
      </c>
      <c r="R17" s="483">
        <v>0</v>
      </c>
      <c r="S17" s="483">
        <v>0</v>
      </c>
      <c r="T17" s="483">
        <v>0</v>
      </c>
      <c r="U17" s="483">
        <v>0</v>
      </c>
      <c r="V17" s="483">
        <v>0</v>
      </c>
      <c r="W17" s="483">
        <v>0</v>
      </c>
      <c r="X17" s="483">
        <v>0</v>
      </c>
      <c r="Y17" s="483">
        <v>381.077</v>
      </c>
      <c r="Z17" s="483">
        <v>381.077</v>
      </c>
      <c r="AA17" s="483">
        <v>0</v>
      </c>
      <c r="AB17" s="483">
        <v>128.97200000000001</v>
      </c>
      <c r="AC17" s="483">
        <v>128.97200000000001</v>
      </c>
      <c r="AD17" s="483">
        <v>0</v>
      </c>
      <c r="AE17" s="483">
        <v>0</v>
      </c>
      <c r="AF17" s="483">
        <v>0</v>
      </c>
      <c r="AG17" s="483">
        <v>0</v>
      </c>
      <c r="AH17" s="483"/>
      <c r="AI17" s="483"/>
      <c r="AJ17" s="483">
        <v>0</v>
      </c>
    </row>
    <row r="18" spans="1:36" s="1431" customFormat="1" ht="7.5" customHeight="1">
      <c r="A18" s="991" t="s">
        <v>188</v>
      </c>
      <c r="B18" s="1432"/>
      <c r="C18" s="1430"/>
      <c r="D18" s="1438"/>
      <c r="E18" s="1439"/>
      <c r="F18" s="1440"/>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row>
    <row r="19" spans="1:36" s="1431" customFormat="1" ht="33.75" customHeight="1">
      <c r="A19" s="991" t="s">
        <v>188</v>
      </c>
      <c r="B19" s="1432"/>
      <c r="C19" s="1376" t="s">
        <v>3242</v>
      </c>
      <c r="D19" s="1441"/>
      <c r="E19" s="1439"/>
      <c r="F19" s="1440"/>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row>
    <row r="20" spans="1:36" s="1431" customFormat="1" ht="9.75" customHeight="1">
      <c r="A20" s="991"/>
      <c r="B20" s="1432"/>
      <c r="C20" s="1376"/>
      <c r="D20" s="1441"/>
      <c r="E20" s="1439"/>
      <c r="F20" s="1440"/>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row>
    <row r="21" spans="1:36" s="1431" customFormat="1" ht="53.25" customHeight="1">
      <c r="A21" s="991">
        <v>1329</v>
      </c>
      <c r="B21" s="636" t="s">
        <v>3243</v>
      </c>
      <c r="C21" s="1442" t="s">
        <v>3244</v>
      </c>
      <c r="D21" s="1443" t="s">
        <v>51</v>
      </c>
      <c r="E21" s="1427" t="s">
        <v>3245</v>
      </c>
      <c r="F21" s="1428" t="s">
        <v>47</v>
      </c>
      <c r="G21" s="1444">
        <v>314.73399999999998</v>
      </c>
      <c r="H21" s="1240">
        <v>0</v>
      </c>
      <c r="I21" s="1240">
        <v>0</v>
      </c>
      <c r="J21" s="1240">
        <v>0</v>
      </c>
      <c r="K21" s="1240">
        <v>0</v>
      </c>
      <c r="L21" s="1240">
        <v>314.73399999999998</v>
      </c>
      <c r="M21" s="1240">
        <v>0</v>
      </c>
      <c r="N21" s="357">
        <v>77.683999999999997</v>
      </c>
      <c r="O21" s="1240">
        <v>77.683999999999997</v>
      </c>
      <c r="P21" s="1240"/>
      <c r="Q21" s="1240"/>
      <c r="R21" s="1240"/>
      <c r="S21" s="1240"/>
      <c r="T21" s="1240"/>
      <c r="U21" s="1240"/>
      <c r="V21" s="1240"/>
      <c r="W21" s="1240"/>
      <c r="X21" s="2843">
        <v>0</v>
      </c>
      <c r="Y21" s="2843">
        <v>77.683999999999997</v>
      </c>
      <c r="Z21" s="2108">
        <v>77.683999999999997</v>
      </c>
      <c r="AA21" s="2844"/>
      <c r="AB21" s="2844"/>
      <c r="AC21" s="2108">
        <v>0</v>
      </c>
      <c r="AD21" s="2108"/>
      <c r="AE21" s="2844"/>
      <c r="AF21" s="2844">
        <v>0</v>
      </c>
      <c r="AG21" s="2108">
        <v>0</v>
      </c>
      <c r="AH21" s="1240"/>
      <c r="AI21" s="1240"/>
      <c r="AJ21" s="1240">
        <v>0</v>
      </c>
    </row>
    <row r="22" spans="1:36" s="1431" customFormat="1" ht="53.25" customHeight="1">
      <c r="A22" s="991">
        <v>1330</v>
      </c>
      <c r="B22" s="636" t="s">
        <v>3246</v>
      </c>
      <c r="C22" s="1442" t="s">
        <v>3247</v>
      </c>
      <c r="D22" s="1443" t="s">
        <v>254</v>
      </c>
      <c r="E22" s="1427" t="s">
        <v>3245</v>
      </c>
      <c r="F22" s="1428" t="s">
        <v>47</v>
      </c>
      <c r="G22" s="1445">
        <v>50</v>
      </c>
      <c r="H22" s="1240">
        <v>0</v>
      </c>
      <c r="I22" s="1240">
        <v>0</v>
      </c>
      <c r="J22" s="1240">
        <v>0</v>
      </c>
      <c r="K22" s="1240">
        <v>0</v>
      </c>
      <c r="L22" s="1240">
        <v>50</v>
      </c>
      <c r="M22" s="1240">
        <v>0</v>
      </c>
      <c r="N22" s="392">
        <v>12.5</v>
      </c>
      <c r="O22" s="1240">
        <v>12.5</v>
      </c>
      <c r="P22" s="1240"/>
      <c r="Q22" s="1240"/>
      <c r="R22" s="1240"/>
      <c r="S22" s="1240"/>
      <c r="T22" s="1240"/>
      <c r="U22" s="1240"/>
      <c r="V22" s="1240"/>
      <c r="W22" s="1240"/>
      <c r="X22" s="2843">
        <v>0</v>
      </c>
      <c r="Y22" s="2843">
        <v>12.5</v>
      </c>
      <c r="Z22" s="2108">
        <v>12.5</v>
      </c>
      <c r="AA22" s="2844"/>
      <c r="AB22" s="2844"/>
      <c r="AC22" s="2108">
        <v>0</v>
      </c>
      <c r="AD22" s="2108"/>
      <c r="AE22" s="2844"/>
      <c r="AF22" s="2844">
        <v>0</v>
      </c>
      <c r="AG22" s="2108">
        <v>0</v>
      </c>
      <c r="AH22" s="1240"/>
      <c r="AI22" s="1240"/>
      <c r="AJ22" s="1240">
        <v>0</v>
      </c>
    </row>
    <row r="23" spans="1:36" s="1431" customFormat="1" ht="36.75" customHeight="1">
      <c r="A23" s="991">
        <v>1331</v>
      </c>
      <c r="B23" s="636" t="s">
        <v>3248</v>
      </c>
      <c r="C23" s="1442" t="s">
        <v>3249</v>
      </c>
      <c r="D23" s="1443" t="s">
        <v>321</v>
      </c>
      <c r="E23" s="1427" t="s">
        <v>42</v>
      </c>
      <c r="F23" s="1428" t="s">
        <v>47</v>
      </c>
      <c r="G23" s="1445">
        <v>30</v>
      </c>
      <c r="H23" s="1240">
        <v>0</v>
      </c>
      <c r="I23" s="1240">
        <v>0</v>
      </c>
      <c r="J23" s="1240">
        <v>0</v>
      </c>
      <c r="K23" s="1240">
        <v>0</v>
      </c>
      <c r="L23" s="1240">
        <v>30</v>
      </c>
      <c r="M23" s="1240">
        <v>0</v>
      </c>
      <c r="N23" s="392">
        <v>7.5</v>
      </c>
      <c r="O23" s="1240">
        <v>7.5</v>
      </c>
      <c r="P23" s="1240"/>
      <c r="Q23" s="1240"/>
      <c r="R23" s="1240"/>
      <c r="S23" s="1240"/>
      <c r="T23" s="1240"/>
      <c r="U23" s="1240"/>
      <c r="V23" s="1240"/>
      <c r="W23" s="1240"/>
      <c r="X23" s="2843">
        <v>0</v>
      </c>
      <c r="Y23" s="2843">
        <v>7.5</v>
      </c>
      <c r="Z23" s="2108">
        <v>7.5</v>
      </c>
      <c r="AA23" s="2844"/>
      <c r="AB23" s="2844"/>
      <c r="AC23" s="2108">
        <v>0</v>
      </c>
      <c r="AD23" s="2108"/>
      <c r="AE23" s="2844"/>
      <c r="AF23" s="2844">
        <v>0</v>
      </c>
      <c r="AG23" s="2108">
        <v>0</v>
      </c>
      <c r="AH23" s="1240"/>
      <c r="AI23" s="1240"/>
      <c r="AJ23" s="1240">
        <v>0</v>
      </c>
    </row>
    <row r="24" spans="1:36" s="1431" customFormat="1" ht="53.25" customHeight="1">
      <c r="A24" s="991">
        <v>1332</v>
      </c>
      <c r="B24" s="636" t="s">
        <v>3250</v>
      </c>
      <c r="C24" s="1426" t="s">
        <v>3251</v>
      </c>
      <c r="D24" s="1443" t="s">
        <v>3252</v>
      </c>
      <c r="E24" s="1427" t="s">
        <v>42</v>
      </c>
      <c r="F24" s="1428" t="s">
        <v>47</v>
      </c>
      <c r="G24" s="1445">
        <v>50</v>
      </c>
      <c r="H24" s="1240">
        <v>0</v>
      </c>
      <c r="I24" s="1240">
        <v>0</v>
      </c>
      <c r="J24" s="1240">
        <v>0</v>
      </c>
      <c r="K24" s="1240">
        <v>0</v>
      </c>
      <c r="L24" s="1240">
        <v>50</v>
      </c>
      <c r="M24" s="1240">
        <v>0</v>
      </c>
      <c r="N24" s="392">
        <v>12.5</v>
      </c>
      <c r="O24" s="1240">
        <v>12.5</v>
      </c>
      <c r="P24" s="1240"/>
      <c r="Q24" s="1240"/>
      <c r="R24" s="1240"/>
      <c r="S24" s="1240"/>
      <c r="T24" s="1240"/>
      <c r="U24" s="1240"/>
      <c r="V24" s="1240"/>
      <c r="W24" s="1240"/>
      <c r="X24" s="2843">
        <v>0</v>
      </c>
      <c r="Y24" s="2843">
        <v>12.5</v>
      </c>
      <c r="Z24" s="2108">
        <v>12.5</v>
      </c>
      <c r="AA24" s="2844"/>
      <c r="AB24" s="2844"/>
      <c r="AC24" s="2108">
        <v>0</v>
      </c>
      <c r="AD24" s="2108"/>
      <c r="AE24" s="2844"/>
      <c r="AF24" s="2844">
        <v>0</v>
      </c>
      <c r="AG24" s="2108">
        <v>0</v>
      </c>
      <c r="AH24" s="1240"/>
      <c r="AI24" s="1240"/>
      <c r="AJ24" s="1240">
        <v>0</v>
      </c>
    </row>
    <row r="25" spans="1:36" s="1431" customFormat="1" ht="31.5">
      <c r="A25" s="991">
        <v>1333</v>
      </c>
      <c r="B25" s="636" t="s">
        <v>3253</v>
      </c>
      <c r="C25" s="1446" t="s">
        <v>3254</v>
      </c>
      <c r="D25" s="1443" t="s">
        <v>3255</v>
      </c>
      <c r="E25" s="1427" t="s">
        <v>42</v>
      </c>
      <c r="F25" s="1428" t="s">
        <v>47</v>
      </c>
      <c r="G25" s="1423">
        <v>50</v>
      </c>
      <c r="H25" s="1240">
        <v>0</v>
      </c>
      <c r="I25" s="1240">
        <v>0</v>
      </c>
      <c r="J25" s="1240">
        <v>0</v>
      </c>
      <c r="K25" s="1240">
        <v>0</v>
      </c>
      <c r="L25" s="1240">
        <v>50</v>
      </c>
      <c r="M25" s="1240">
        <v>0</v>
      </c>
      <c r="N25" s="392">
        <v>12.5</v>
      </c>
      <c r="O25" s="1240">
        <v>12.5</v>
      </c>
      <c r="P25" s="1240"/>
      <c r="Q25" s="1240"/>
      <c r="R25" s="1240"/>
      <c r="S25" s="1240"/>
      <c r="T25" s="1240"/>
      <c r="U25" s="1240"/>
      <c r="V25" s="1240"/>
      <c r="W25" s="1240"/>
      <c r="X25" s="2843">
        <v>0</v>
      </c>
      <c r="Y25" s="2843">
        <v>12.5</v>
      </c>
      <c r="Z25" s="2108">
        <v>12.5</v>
      </c>
      <c r="AA25" s="2844"/>
      <c r="AB25" s="2844"/>
      <c r="AC25" s="2108">
        <v>0</v>
      </c>
      <c r="AD25" s="2108"/>
      <c r="AE25" s="2844"/>
      <c r="AF25" s="2844">
        <v>0</v>
      </c>
      <c r="AG25" s="2108">
        <v>0</v>
      </c>
      <c r="AH25" s="1240"/>
      <c r="AI25" s="1240"/>
      <c r="AJ25" s="1240">
        <v>0</v>
      </c>
    </row>
    <row r="26" spans="1:36" s="1431" customFormat="1" ht="31.5">
      <c r="A26" s="991">
        <v>1334</v>
      </c>
      <c r="B26" s="636" t="s">
        <v>3256</v>
      </c>
      <c r="C26" s="1446" t="s">
        <v>3257</v>
      </c>
      <c r="D26" s="359" t="s">
        <v>88</v>
      </c>
      <c r="E26" s="1447" t="s">
        <v>42</v>
      </c>
      <c r="F26" s="1448" t="s">
        <v>47</v>
      </c>
      <c r="G26" s="1423">
        <v>100</v>
      </c>
      <c r="H26" s="456">
        <v>0</v>
      </c>
      <c r="I26" s="456">
        <v>0</v>
      </c>
      <c r="J26" s="456">
        <v>0</v>
      </c>
      <c r="K26" s="273">
        <v>0</v>
      </c>
      <c r="L26" s="273">
        <v>100</v>
      </c>
      <c r="M26" s="456">
        <v>0</v>
      </c>
      <c r="N26" s="456">
        <v>25</v>
      </c>
      <c r="O26" s="456">
        <v>25</v>
      </c>
      <c r="P26" s="456"/>
      <c r="Q26" s="456"/>
      <c r="R26" s="456"/>
      <c r="S26" s="456"/>
      <c r="T26" s="456"/>
      <c r="U26" s="456"/>
      <c r="V26" s="456"/>
      <c r="W26" s="456"/>
      <c r="X26" s="2843">
        <v>0</v>
      </c>
      <c r="Y26" s="2843">
        <v>25</v>
      </c>
      <c r="Z26" s="2108">
        <v>25</v>
      </c>
      <c r="AA26" s="2844"/>
      <c r="AB26" s="2844"/>
      <c r="AC26" s="2108">
        <v>0</v>
      </c>
      <c r="AD26" s="2108"/>
      <c r="AE26" s="2844"/>
      <c r="AF26" s="2844">
        <v>0</v>
      </c>
      <c r="AG26" s="2108">
        <v>0</v>
      </c>
      <c r="AH26" s="456"/>
      <c r="AI26" s="456"/>
      <c r="AJ26" s="456">
        <v>0</v>
      </c>
    </row>
    <row r="27" spans="1:36" s="1431" customFormat="1" ht="47.25">
      <c r="A27" s="991">
        <v>1335</v>
      </c>
      <c r="B27" s="636" t="s">
        <v>3258</v>
      </c>
      <c r="C27" s="1446" t="s">
        <v>3259</v>
      </c>
      <c r="D27" s="359" t="s">
        <v>51</v>
      </c>
      <c r="E27" s="1447" t="s">
        <v>42</v>
      </c>
      <c r="F27" s="1448" t="s">
        <v>47</v>
      </c>
      <c r="G27" s="1423">
        <v>901.54100000000005</v>
      </c>
      <c r="H27" s="456">
        <v>0</v>
      </c>
      <c r="I27" s="456">
        <v>0</v>
      </c>
      <c r="J27" s="456">
        <v>0</v>
      </c>
      <c r="K27" s="273">
        <v>0</v>
      </c>
      <c r="L27" s="273">
        <v>901.54100000000005</v>
      </c>
      <c r="M27" s="456">
        <v>0</v>
      </c>
      <c r="N27" s="456">
        <v>226.239</v>
      </c>
      <c r="O27" s="456">
        <v>226.239</v>
      </c>
      <c r="P27" s="456"/>
      <c r="Q27" s="456"/>
      <c r="R27" s="456"/>
      <c r="S27" s="456"/>
      <c r="T27" s="456"/>
      <c r="U27" s="456"/>
      <c r="V27" s="456"/>
      <c r="W27" s="456"/>
      <c r="X27" s="2843">
        <v>0</v>
      </c>
      <c r="Y27" s="2843">
        <v>226.239</v>
      </c>
      <c r="Z27" s="2108">
        <v>226.239</v>
      </c>
      <c r="AA27" s="2844"/>
      <c r="AB27" s="2844"/>
      <c r="AC27" s="2108">
        <v>0</v>
      </c>
      <c r="AD27" s="2108"/>
      <c r="AE27" s="2844"/>
      <c r="AF27" s="2844">
        <v>0</v>
      </c>
      <c r="AG27" s="2108">
        <v>0</v>
      </c>
      <c r="AH27" s="456"/>
      <c r="AI27" s="456"/>
      <c r="AJ27" s="456">
        <v>0</v>
      </c>
    </row>
    <row r="28" spans="1:36" s="1431" customFormat="1" ht="34.5" customHeight="1">
      <c r="A28" s="991">
        <v>1336</v>
      </c>
      <c r="B28" s="636" t="s">
        <v>3260</v>
      </c>
      <c r="C28" s="1446" t="s">
        <v>3261</v>
      </c>
      <c r="D28" s="359" t="s">
        <v>51</v>
      </c>
      <c r="E28" s="1447" t="s">
        <v>42</v>
      </c>
      <c r="F28" s="1448" t="s">
        <v>47</v>
      </c>
      <c r="G28" s="1423">
        <v>200</v>
      </c>
      <c r="H28" s="456">
        <v>0</v>
      </c>
      <c r="I28" s="456">
        <v>0</v>
      </c>
      <c r="J28" s="456">
        <v>0</v>
      </c>
      <c r="K28" s="273">
        <v>0</v>
      </c>
      <c r="L28" s="273">
        <v>200</v>
      </c>
      <c r="M28" s="456">
        <v>0</v>
      </c>
      <c r="N28" s="456">
        <v>50</v>
      </c>
      <c r="O28" s="456">
        <v>50</v>
      </c>
      <c r="P28" s="456"/>
      <c r="Q28" s="456"/>
      <c r="R28" s="456"/>
      <c r="S28" s="456"/>
      <c r="T28" s="456"/>
      <c r="U28" s="456"/>
      <c r="V28" s="456"/>
      <c r="W28" s="456"/>
      <c r="X28" s="2843">
        <v>0</v>
      </c>
      <c r="Y28" s="2843">
        <v>50</v>
      </c>
      <c r="Z28" s="2108">
        <v>50</v>
      </c>
      <c r="AA28" s="2844"/>
      <c r="AB28" s="2844"/>
      <c r="AC28" s="2108">
        <v>0</v>
      </c>
      <c r="AD28" s="2108"/>
      <c r="AE28" s="2844"/>
      <c r="AF28" s="2844">
        <v>0</v>
      </c>
      <c r="AG28" s="2108">
        <v>0</v>
      </c>
      <c r="AH28" s="456"/>
      <c r="AI28" s="456"/>
      <c r="AJ28" s="456">
        <v>0</v>
      </c>
    </row>
    <row r="29" spans="1:36" s="1431" customFormat="1" ht="31.5">
      <c r="A29" s="991">
        <v>1337</v>
      </c>
      <c r="B29" s="636" t="s">
        <v>3262</v>
      </c>
      <c r="C29" s="1446" t="s">
        <v>3263</v>
      </c>
      <c r="D29" s="359" t="s">
        <v>51</v>
      </c>
      <c r="E29" s="1447" t="s">
        <v>42</v>
      </c>
      <c r="F29" s="1448" t="s">
        <v>47</v>
      </c>
      <c r="G29" s="1423">
        <v>100</v>
      </c>
      <c r="H29" s="456">
        <v>0</v>
      </c>
      <c r="I29" s="456">
        <v>0</v>
      </c>
      <c r="J29" s="456">
        <v>0</v>
      </c>
      <c r="K29" s="273">
        <v>0</v>
      </c>
      <c r="L29" s="273">
        <v>100</v>
      </c>
      <c r="M29" s="456">
        <v>0</v>
      </c>
      <c r="N29" s="456">
        <v>25</v>
      </c>
      <c r="O29" s="456">
        <v>25</v>
      </c>
      <c r="P29" s="456"/>
      <c r="Q29" s="456"/>
      <c r="R29" s="456"/>
      <c r="S29" s="456"/>
      <c r="T29" s="456"/>
      <c r="U29" s="456"/>
      <c r="V29" s="456"/>
      <c r="W29" s="456"/>
      <c r="X29" s="2843">
        <v>0</v>
      </c>
      <c r="Y29" s="2843">
        <v>25</v>
      </c>
      <c r="Z29" s="2108">
        <v>25</v>
      </c>
      <c r="AA29" s="2844"/>
      <c r="AB29" s="2844"/>
      <c r="AC29" s="2108">
        <v>0</v>
      </c>
      <c r="AD29" s="2108"/>
      <c r="AE29" s="2844"/>
      <c r="AF29" s="2844">
        <v>0</v>
      </c>
      <c r="AG29" s="2108">
        <v>0</v>
      </c>
      <c r="AH29" s="456"/>
      <c r="AI29" s="456"/>
      <c r="AJ29" s="456">
        <v>0</v>
      </c>
    </row>
    <row r="30" spans="1:36" s="1431" customFormat="1" ht="40.5" customHeight="1">
      <c r="A30" s="991">
        <v>1338</v>
      </c>
      <c r="B30" s="636" t="s">
        <v>3264</v>
      </c>
      <c r="C30" s="1446" t="s">
        <v>3265</v>
      </c>
      <c r="D30" s="359" t="s">
        <v>51</v>
      </c>
      <c r="E30" s="1447" t="s">
        <v>42</v>
      </c>
      <c r="F30" s="1448" t="s">
        <v>47</v>
      </c>
      <c r="G30" s="1423">
        <v>100</v>
      </c>
      <c r="H30" s="456">
        <v>0</v>
      </c>
      <c r="I30" s="456">
        <v>0</v>
      </c>
      <c r="J30" s="456">
        <v>0</v>
      </c>
      <c r="K30" s="273">
        <v>0</v>
      </c>
      <c r="L30" s="273">
        <v>100</v>
      </c>
      <c r="M30" s="456">
        <v>0</v>
      </c>
      <c r="N30" s="456">
        <v>25</v>
      </c>
      <c r="O30" s="456">
        <v>25</v>
      </c>
      <c r="P30" s="456"/>
      <c r="Q30" s="456"/>
      <c r="R30" s="456"/>
      <c r="S30" s="456"/>
      <c r="T30" s="456"/>
      <c r="U30" s="456"/>
      <c r="V30" s="456"/>
      <c r="W30" s="456"/>
      <c r="X30" s="2843">
        <v>0</v>
      </c>
      <c r="Y30" s="2843">
        <v>25</v>
      </c>
      <c r="Z30" s="2108">
        <v>25</v>
      </c>
      <c r="AA30" s="2844"/>
      <c r="AB30" s="2844"/>
      <c r="AC30" s="2108">
        <v>0</v>
      </c>
      <c r="AD30" s="2108"/>
      <c r="AE30" s="2844"/>
      <c r="AF30" s="2844">
        <v>0</v>
      </c>
      <c r="AG30" s="2108">
        <v>0</v>
      </c>
      <c r="AH30" s="456"/>
      <c r="AI30" s="456"/>
      <c r="AJ30" s="456">
        <v>0</v>
      </c>
    </row>
    <row r="31" spans="1:36" s="1431" customFormat="1" ht="6" customHeight="1">
      <c r="A31" s="991"/>
      <c r="B31" s="636"/>
      <c r="C31" s="1446"/>
      <c r="D31" s="359"/>
      <c r="E31" s="1447"/>
      <c r="F31" s="1448"/>
      <c r="G31" s="1423"/>
      <c r="H31" s="456"/>
      <c r="I31" s="456"/>
      <c r="J31" s="456"/>
      <c r="K31" s="273"/>
      <c r="L31" s="273"/>
      <c r="M31" s="456"/>
      <c r="N31" s="456"/>
      <c r="O31" s="456"/>
      <c r="P31" s="456"/>
      <c r="Q31" s="456"/>
      <c r="R31" s="456"/>
      <c r="S31" s="456"/>
      <c r="T31" s="456"/>
      <c r="U31" s="456"/>
      <c r="V31" s="456"/>
      <c r="W31" s="456"/>
      <c r="X31" s="2843"/>
      <c r="Y31" s="2843"/>
      <c r="Z31" s="2108"/>
      <c r="AA31" s="2844"/>
      <c r="AB31" s="2844"/>
      <c r="AC31" s="2108"/>
      <c r="AD31" s="2108"/>
      <c r="AE31" s="2844"/>
      <c r="AF31" s="2844"/>
      <c r="AG31" s="2108"/>
      <c r="AH31" s="456"/>
      <c r="AI31" s="456"/>
      <c r="AJ31" s="456"/>
    </row>
    <row r="32" spans="1:36" s="1431" customFormat="1" ht="15" customHeight="1">
      <c r="A32" s="1440"/>
      <c r="B32" s="1432"/>
      <c r="C32" s="1433" t="s">
        <v>3266</v>
      </c>
      <c r="D32" s="1449"/>
      <c r="E32" s="1435"/>
      <c r="F32" s="1436"/>
      <c r="G32" s="483">
        <v>1896.2750000000001</v>
      </c>
      <c r="H32" s="483">
        <v>0</v>
      </c>
      <c r="I32" s="483">
        <v>0</v>
      </c>
      <c r="J32" s="483">
        <v>0</v>
      </c>
      <c r="K32" s="483">
        <v>0</v>
      </c>
      <c r="L32" s="483">
        <v>1896.2750000000001</v>
      </c>
      <c r="M32" s="483">
        <v>0</v>
      </c>
      <c r="N32" s="483">
        <v>473.923</v>
      </c>
      <c r="O32" s="483">
        <v>473.923</v>
      </c>
      <c r="P32" s="483">
        <v>0</v>
      </c>
      <c r="Q32" s="483">
        <v>0</v>
      </c>
      <c r="R32" s="483">
        <v>0</v>
      </c>
      <c r="S32" s="483">
        <v>0</v>
      </c>
      <c r="T32" s="483">
        <v>0</v>
      </c>
      <c r="U32" s="483">
        <v>0</v>
      </c>
      <c r="V32" s="483">
        <v>0</v>
      </c>
      <c r="W32" s="483">
        <v>0</v>
      </c>
      <c r="X32" s="483">
        <v>0</v>
      </c>
      <c r="Y32" s="483">
        <v>473.923</v>
      </c>
      <c r="Z32" s="483">
        <v>473.923</v>
      </c>
      <c r="AA32" s="483">
        <v>0</v>
      </c>
      <c r="AB32" s="483">
        <v>0</v>
      </c>
      <c r="AC32" s="483">
        <v>0</v>
      </c>
      <c r="AD32" s="483">
        <v>0</v>
      </c>
      <c r="AE32" s="483">
        <v>0</v>
      </c>
      <c r="AF32" s="483">
        <v>0</v>
      </c>
      <c r="AG32" s="483">
        <v>0</v>
      </c>
      <c r="AH32" s="483"/>
      <c r="AI32" s="483"/>
      <c r="AJ32" s="483">
        <v>0</v>
      </c>
    </row>
    <row r="33" spans="1:36" ht="18" customHeight="1" thickBot="1">
      <c r="A33" s="356"/>
      <c r="B33" s="1450"/>
      <c r="C33" s="1451" t="s">
        <v>3267</v>
      </c>
      <c r="D33" s="1452"/>
      <c r="E33" s="1453"/>
      <c r="F33" s="1452"/>
      <c r="G33" s="1454">
        <v>2528.1064000000001</v>
      </c>
      <c r="H33" s="1454">
        <v>63.134</v>
      </c>
      <c r="I33" s="1454">
        <v>187.62</v>
      </c>
      <c r="J33" s="1454">
        <v>0</v>
      </c>
      <c r="K33" s="1454">
        <v>250.75400000000002</v>
      </c>
      <c r="L33" s="1454">
        <v>2277.3524000000002</v>
      </c>
      <c r="M33" s="1454">
        <v>0</v>
      </c>
      <c r="N33" s="1454">
        <v>855</v>
      </c>
      <c r="O33" s="1454">
        <v>855</v>
      </c>
      <c r="P33" s="1454">
        <v>0</v>
      </c>
      <c r="Q33" s="1454">
        <v>0</v>
      </c>
      <c r="R33" s="1454">
        <v>0</v>
      </c>
      <c r="S33" s="1454">
        <v>0</v>
      </c>
      <c r="T33" s="1454">
        <v>0</v>
      </c>
      <c r="U33" s="1454">
        <v>0</v>
      </c>
      <c r="V33" s="1454">
        <v>0</v>
      </c>
      <c r="W33" s="1454">
        <v>0</v>
      </c>
      <c r="X33" s="1454">
        <v>0</v>
      </c>
      <c r="Y33" s="1454">
        <v>855</v>
      </c>
      <c r="Z33" s="1454">
        <v>855</v>
      </c>
      <c r="AA33" s="1454">
        <v>0</v>
      </c>
      <c r="AB33" s="1454">
        <v>128.97200000000001</v>
      </c>
      <c r="AC33" s="1454">
        <v>128.97200000000001</v>
      </c>
      <c r="AD33" s="1454">
        <v>0</v>
      </c>
      <c r="AE33" s="1454">
        <v>0</v>
      </c>
      <c r="AF33" s="1454">
        <v>0</v>
      </c>
      <c r="AG33" s="1454">
        <v>0</v>
      </c>
      <c r="AH33" s="1454"/>
      <c r="AI33" s="1454"/>
      <c r="AJ33" s="1454">
        <v>0</v>
      </c>
    </row>
    <row r="34" spans="1:36" ht="16.5" thickTop="1">
      <c r="C34" s="1455"/>
      <c r="D34" s="1237"/>
      <c r="E34" s="490"/>
      <c r="F34" s="1237"/>
      <c r="G34" s="1240"/>
      <c r="H34" s="1240"/>
      <c r="I34" s="1240"/>
      <c r="J34" s="1240"/>
      <c r="K34" s="1240"/>
      <c r="L34" s="1240"/>
      <c r="M34" s="1240"/>
      <c r="N34" s="1240"/>
      <c r="O34" s="1456"/>
      <c r="P34" s="1456"/>
      <c r="Q34" s="1456"/>
      <c r="R34" s="1456"/>
      <c r="S34" s="1456"/>
      <c r="T34" s="1456"/>
      <c r="U34" s="1456"/>
      <c r="V34" s="1456"/>
      <c r="W34" s="1456"/>
      <c r="X34" s="1456"/>
      <c r="Y34" s="1456"/>
      <c r="Z34" s="1456"/>
      <c r="AA34" s="1456"/>
      <c r="AB34" s="1456"/>
      <c r="AC34" s="1456"/>
      <c r="AD34" s="1456"/>
      <c r="AE34" s="1456"/>
      <c r="AF34" s="1456"/>
      <c r="AG34" s="1456"/>
      <c r="AH34" s="1456"/>
      <c r="AI34" s="1456"/>
      <c r="AJ34" s="1240"/>
    </row>
    <row r="35" spans="1:36">
      <c r="C35" s="1455"/>
      <c r="D35" s="1237"/>
      <c r="E35" s="490"/>
      <c r="F35" s="1237"/>
      <c r="G35" s="1240"/>
      <c r="H35" s="1240"/>
      <c r="I35" s="1240"/>
      <c r="J35" s="1240"/>
      <c r="K35" s="1240"/>
      <c r="L35" s="1240"/>
      <c r="M35" s="1240"/>
      <c r="N35" s="1240"/>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240"/>
    </row>
    <row r="36" spans="1:36">
      <c r="C36" s="1455"/>
      <c r="D36" s="1237"/>
      <c r="E36" s="490"/>
      <c r="F36" s="1237"/>
      <c r="G36" s="1240"/>
      <c r="H36" s="1240"/>
      <c r="I36" s="1240"/>
      <c r="J36" s="1240"/>
      <c r="K36" s="1240"/>
      <c r="L36" s="1240"/>
      <c r="M36" s="1240"/>
      <c r="N36" s="1240"/>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240"/>
    </row>
    <row r="37" spans="1:36">
      <c r="C37" s="1455"/>
      <c r="D37" s="1237"/>
      <c r="E37" s="490"/>
      <c r="F37" s="1237"/>
      <c r="G37" s="1240"/>
      <c r="H37" s="1240"/>
      <c r="I37" s="1240"/>
      <c r="J37" s="1240"/>
      <c r="K37" s="1240"/>
      <c r="L37" s="1240"/>
      <c r="M37" s="1240"/>
      <c r="N37" s="1240"/>
      <c r="O37" s="1456"/>
      <c r="P37" s="1456"/>
      <c r="Q37" s="1456"/>
      <c r="R37" s="1456"/>
      <c r="S37" s="1456"/>
      <c r="T37" s="1456"/>
      <c r="U37" s="1456"/>
      <c r="V37" s="1456"/>
      <c r="W37" s="1456"/>
      <c r="X37" s="1456"/>
      <c r="Y37" s="1456"/>
      <c r="Z37" s="1456"/>
      <c r="AA37" s="1456"/>
      <c r="AB37" s="1456"/>
      <c r="AC37" s="1456"/>
      <c r="AD37" s="1456"/>
      <c r="AE37" s="1456"/>
      <c r="AF37" s="1456"/>
      <c r="AG37" s="1456"/>
      <c r="AH37" s="1456"/>
      <c r="AI37" s="1456"/>
      <c r="AJ37" s="1240"/>
    </row>
    <row r="38" spans="1:36">
      <c r="C38" s="1455"/>
      <c r="D38" s="1237"/>
      <c r="E38" s="490"/>
      <c r="F38" s="1237"/>
      <c r="G38" s="1240"/>
      <c r="H38" s="1240"/>
      <c r="I38" s="1240"/>
      <c r="J38" s="1240"/>
      <c r="K38" s="1240"/>
      <c r="L38" s="1240"/>
      <c r="M38" s="1240"/>
      <c r="N38" s="1240"/>
      <c r="O38" s="1456"/>
      <c r="P38" s="1456"/>
      <c r="Q38" s="1456"/>
      <c r="R38" s="1456"/>
      <c r="S38" s="1456"/>
      <c r="T38" s="1456"/>
      <c r="U38" s="1456"/>
      <c r="V38" s="1456"/>
      <c r="W38" s="1456"/>
      <c r="X38" s="1456"/>
      <c r="Y38" s="1456"/>
      <c r="Z38" s="1456"/>
      <c r="AA38" s="1456"/>
      <c r="AB38" s="1456"/>
      <c r="AC38" s="1456"/>
      <c r="AD38" s="1456"/>
      <c r="AE38" s="1456"/>
      <c r="AF38" s="1456"/>
      <c r="AG38" s="1456"/>
      <c r="AH38" s="1456"/>
      <c r="AI38" s="1456"/>
      <c r="AJ38" s="1240"/>
    </row>
    <row r="39" spans="1:36">
      <c r="C39" s="1455"/>
      <c r="D39" s="1237"/>
      <c r="E39" s="490"/>
      <c r="F39" s="1237"/>
      <c r="G39" s="1240"/>
      <c r="H39" s="1240"/>
      <c r="I39" s="1240"/>
      <c r="J39" s="1240"/>
      <c r="K39" s="1240"/>
      <c r="L39" s="1240"/>
      <c r="M39" s="1240"/>
      <c r="N39" s="1240"/>
      <c r="O39" s="1456"/>
      <c r="P39" s="1456"/>
      <c r="Q39" s="1456"/>
      <c r="R39" s="1456"/>
      <c r="S39" s="1456"/>
      <c r="T39" s="1456"/>
      <c r="U39" s="1456"/>
      <c r="V39" s="1456"/>
      <c r="W39" s="1456"/>
      <c r="X39" s="1456"/>
      <c r="Y39" s="1456"/>
      <c r="Z39" s="1456"/>
      <c r="AA39" s="1456"/>
      <c r="AB39" s="1456"/>
      <c r="AC39" s="1456"/>
      <c r="AD39" s="1456"/>
      <c r="AE39" s="1456"/>
      <c r="AF39" s="1456"/>
      <c r="AG39" s="1456"/>
      <c r="AH39" s="1456"/>
      <c r="AI39" s="1456"/>
      <c r="AJ39" s="1240"/>
    </row>
    <row r="40" spans="1:36">
      <c r="C40" s="1455"/>
      <c r="D40" s="1237"/>
      <c r="E40" s="490"/>
      <c r="F40" s="1237"/>
      <c r="G40" s="1240"/>
      <c r="H40" s="1240"/>
      <c r="I40" s="1240"/>
      <c r="J40" s="1240"/>
      <c r="K40" s="1240"/>
      <c r="L40" s="1240"/>
      <c r="M40" s="1240"/>
      <c r="N40" s="1240"/>
      <c r="O40" s="1456"/>
      <c r="P40" s="1456"/>
      <c r="Q40" s="1456"/>
      <c r="R40" s="1456"/>
      <c r="S40" s="1456"/>
      <c r="T40" s="1456"/>
      <c r="U40" s="1456"/>
      <c r="V40" s="1456"/>
      <c r="W40" s="1456"/>
      <c r="X40" s="1456"/>
      <c r="Y40" s="1456"/>
      <c r="Z40" s="1456"/>
      <c r="AA40" s="1456"/>
      <c r="AB40" s="1456"/>
      <c r="AC40" s="1456"/>
      <c r="AD40" s="1456"/>
      <c r="AE40" s="1456"/>
      <c r="AF40" s="1456"/>
      <c r="AG40" s="1456"/>
      <c r="AH40" s="1456"/>
      <c r="AI40" s="1456"/>
      <c r="AJ40" s="1240"/>
    </row>
    <row r="41" spans="1:36">
      <c r="C41" s="1455"/>
      <c r="D41" s="1237"/>
      <c r="E41" s="490"/>
      <c r="F41" s="1237"/>
      <c r="G41" s="1240"/>
      <c r="H41" s="1240"/>
      <c r="I41" s="1240"/>
      <c r="J41" s="1240"/>
      <c r="K41" s="1240"/>
      <c r="L41" s="1240"/>
      <c r="M41" s="1240"/>
      <c r="N41" s="1240"/>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240"/>
    </row>
    <row r="42" spans="1:36">
      <c r="C42" s="1455"/>
      <c r="D42" s="1237"/>
      <c r="E42" s="490"/>
      <c r="F42" s="1237"/>
      <c r="G42" s="1240"/>
      <c r="H42" s="1240"/>
      <c r="I42" s="1240"/>
      <c r="J42" s="1240"/>
      <c r="K42" s="1240"/>
      <c r="L42" s="1240"/>
      <c r="M42" s="1240"/>
      <c r="N42" s="1240"/>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240"/>
    </row>
    <row r="43" spans="1:36">
      <c r="C43" s="1455"/>
      <c r="D43" s="1237"/>
      <c r="E43" s="490"/>
      <c r="F43" s="1237"/>
      <c r="G43" s="1240"/>
      <c r="H43" s="1240"/>
      <c r="I43" s="1240"/>
      <c r="J43" s="1240"/>
      <c r="K43" s="1240"/>
      <c r="L43" s="1240"/>
      <c r="M43" s="1240"/>
      <c r="N43" s="1240"/>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240"/>
    </row>
    <row r="44" spans="1:36">
      <c r="C44" s="1455"/>
      <c r="D44" s="1237"/>
      <c r="E44" s="490"/>
      <c r="F44" s="1237"/>
      <c r="G44" s="1240"/>
      <c r="H44" s="1240"/>
      <c r="I44" s="1240"/>
      <c r="J44" s="1240"/>
      <c r="K44" s="1240"/>
      <c r="L44" s="1240"/>
      <c r="M44" s="1240"/>
      <c r="N44" s="1240"/>
      <c r="O44" s="1456"/>
      <c r="P44" s="1456"/>
      <c r="Q44" s="1456"/>
      <c r="R44" s="1456"/>
      <c r="S44" s="1456"/>
      <c r="T44" s="1456"/>
      <c r="U44" s="1456"/>
      <c r="V44" s="1456"/>
      <c r="W44" s="1456"/>
      <c r="X44" s="1456"/>
      <c r="Y44" s="1456"/>
      <c r="Z44" s="1456"/>
      <c r="AA44" s="1456"/>
      <c r="AB44" s="1456"/>
      <c r="AC44" s="1456"/>
      <c r="AD44" s="1456"/>
      <c r="AE44" s="1456"/>
      <c r="AF44" s="1456"/>
      <c r="AG44" s="1456"/>
      <c r="AH44" s="1456"/>
      <c r="AI44" s="1456"/>
      <c r="AJ44" s="1240"/>
    </row>
    <row r="45" spans="1:36">
      <c r="C45" s="1455"/>
      <c r="D45" s="1237"/>
      <c r="E45" s="490"/>
      <c r="F45" s="1237"/>
      <c r="G45" s="1240"/>
      <c r="H45" s="1240"/>
      <c r="I45" s="1240"/>
      <c r="J45" s="1240"/>
      <c r="K45" s="1240"/>
      <c r="L45" s="1240"/>
      <c r="M45" s="1240"/>
      <c r="N45" s="1240"/>
      <c r="O45" s="1456"/>
      <c r="P45" s="1456"/>
      <c r="Q45" s="1456"/>
      <c r="R45" s="1456"/>
      <c r="S45" s="1456"/>
      <c r="T45" s="1456"/>
      <c r="U45" s="1456"/>
      <c r="V45" s="1456"/>
      <c r="W45" s="1456"/>
      <c r="X45" s="1456"/>
      <c r="Y45" s="1456"/>
      <c r="Z45" s="1456"/>
      <c r="AA45" s="1456"/>
      <c r="AB45" s="1456"/>
      <c r="AC45" s="1456"/>
      <c r="AD45" s="1456"/>
      <c r="AE45" s="1456"/>
      <c r="AF45" s="1456"/>
      <c r="AG45" s="1456"/>
      <c r="AH45" s="1456"/>
      <c r="AI45" s="1456"/>
      <c r="AJ45" s="1240"/>
    </row>
    <row r="46" spans="1:36">
      <c r="C46" s="1455"/>
      <c r="D46" s="1237"/>
      <c r="E46" s="490"/>
      <c r="F46" s="1237"/>
      <c r="G46" s="1240"/>
      <c r="H46" s="1240"/>
      <c r="I46" s="1240"/>
      <c r="J46" s="1240"/>
      <c r="K46" s="1240"/>
      <c r="L46" s="1240"/>
      <c r="M46" s="1240"/>
      <c r="N46" s="1240"/>
      <c r="O46" s="1456"/>
      <c r="P46" s="1456"/>
      <c r="Q46" s="1456"/>
      <c r="R46" s="1456"/>
      <c r="S46" s="1456"/>
      <c r="T46" s="1456"/>
      <c r="U46" s="1456"/>
      <c r="V46" s="1456"/>
      <c r="W46" s="1456"/>
      <c r="X46" s="1456"/>
      <c r="Y46" s="1456"/>
      <c r="Z46" s="1456"/>
      <c r="AA46" s="1456"/>
      <c r="AB46" s="1456"/>
      <c r="AC46" s="1456"/>
      <c r="AD46" s="1456"/>
      <c r="AE46" s="1456"/>
      <c r="AF46" s="1456"/>
      <c r="AG46" s="1456"/>
      <c r="AH46" s="1456"/>
      <c r="AI46" s="1456"/>
      <c r="AJ46" s="1240"/>
    </row>
    <row r="47" spans="1:36">
      <c r="C47" s="1455"/>
      <c r="D47" s="1237"/>
      <c r="E47" s="490"/>
      <c r="F47" s="1237"/>
      <c r="G47" s="1240"/>
      <c r="H47" s="1240"/>
      <c r="I47" s="1240"/>
      <c r="J47" s="1240"/>
      <c r="K47" s="1240"/>
      <c r="L47" s="1240"/>
      <c r="M47" s="1240"/>
      <c r="N47" s="1240"/>
      <c r="O47" s="1456"/>
      <c r="P47" s="1456"/>
      <c r="Q47" s="1456"/>
      <c r="R47" s="1456"/>
      <c r="S47" s="1456"/>
      <c r="T47" s="1456"/>
      <c r="U47" s="1456"/>
      <c r="V47" s="1456"/>
      <c r="W47" s="1456"/>
      <c r="X47" s="1456"/>
      <c r="Y47" s="1456"/>
      <c r="Z47" s="1456"/>
      <c r="AA47" s="1456"/>
      <c r="AB47" s="1456"/>
      <c r="AC47" s="1456"/>
      <c r="AD47" s="1456"/>
      <c r="AE47" s="1456"/>
      <c r="AF47" s="1456"/>
      <c r="AG47" s="1456"/>
      <c r="AH47" s="1456"/>
      <c r="AI47" s="1456"/>
      <c r="AJ47" s="1240"/>
    </row>
    <row r="48" spans="1:36">
      <c r="C48" s="1455"/>
      <c r="D48" s="1237"/>
      <c r="E48" s="490"/>
      <c r="F48" s="1237"/>
      <c r="G48" s="1240"/>
      <c r="H48" s="1240"/>
      <c r="I48" s="1240"/>
      <c r="J48" s="1240"/>
      <c r="K48" s="1240"/>
      <c r="L48" s="1240"/>
      <c r="M48" s="1240"/>
      <c r="N48" s="1240"/>
      <c r="O48" s="1456"/>
      <c r="P48" s="1456"/>
      <c r="Q48" s="1456"/>
      <c r="R48" s="1456"/>
      <c r="S48" s="1456"/>
      <c r="T48" s="1456"/>
      <c r="U48" s="1456"/>
      <c r="V48" s="1456"/>
      <c r="W48" s="1456"/>
      <c r="X48" s="1456"/>
      <c r="Y48" s="1456"/>
      <c r="Z48" s="1456"/>
      <c r="AA48" s="1456"/>
      <c r="AB48" s="1456"/>
      <c r="AC48" s="1456"/>
      <c r="AD48" s="1456"/>
      <c r="AE48" s="1456"/>
      <c r="AF48" s="1456"/>
      <c r="AG48" s="1456"/>
      <c r="AH48" s="1456"/>
      <c r="AI48" s="1456"/>
      <c r="AJ48" s="1240"/>
    </row>
    <row r="49" spans="3:36">
      <c r="C49" s="1455"/>
      <c r="D49" s="1237"/>
      <c r="E49" s="490"/>
      <c r="F49" s="1237"/>
      <c r="G49" s="1240"/>
      <c r="H49" s="1240"/>
      <c r="I49" s="1240"/>
      <c r="J49" s="1240"/>
      <c r="K49" s="1240"/>
      <c r="L49" s="1240"/>
      <c r="M49" s="1240"/>
      <c r="N49" s="1240"/>
      <c r="O49" s="1456"/>
      <c r="P49" s="1456"/>
      <c r="Q49" s="1456"/>
      <c r="R49" s="1456"/>
      <c r="S49" s="1456"/>
      <c r="T49" s="1456"/>
      <c r="U49" s="1456"/>
      <c r="V49" s="1456"/>
      <c r="W49" s="1456"/>
      <c r="X49" s="1456"/>
      <c r="Y49" s="1456"/>
      <c r="Z49" s="1456"/>
      <c r="AA49" s="1456"/>
      <c r="AB49" s="1456"/>
      <c r="AC49" s="1456"/>
      <c r="AD49" s="1456"/>
      <c r="AE49" s="1456"/>
      <c r="AF49" s="1456"/>
      <c r="AG49" s="1456"/>
      <c r="AH49" s="1456"/>
      <c r="AI49" s="1456"/>
      <c r="AJ49" s="1240"/>
    </row>
    <row r="50" spans="3:36">
      <c r="C50" s="1455"/>
      <c r="D50" s="1237"/>
      <c r="E50" s="490"/>
      <c r="F50" s="1237"/>
      <c r="G50" s="1240"/>
      <c r="H50" s="1240"/>
      <c r="I50" s="1240"/>
      <c r="J50" s="1240"/>
      <c r="K50" s="1240"/>
      <c r="L50" s="1240"/>
      <c r="M50" s="1240"/>
      <c r="N50" s="1240"/>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240"/>
    </row>
    <row r="51" spans="3:36">
      <c r="C51" s="1455"/>
      <c r="D51" s="1237"/>
      <c r="E51" s="490"/>
      <c r="F51" s="1237"/>
      <c r="G51" s="1240"/>
      <c r="H51" s="1240"/>
      <c r="I51" s="1240"/>
      <c r="J51" s="1240"/>
      <c r="K51" s="1240"/>
      <c r="L51" s="1240"/>
      <c r="M51" s="1240"/>
      <c r="N51" s="1240"/>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240"/>
    </row>
    <row r="52" spans="3:36">
      <c r="C52" s="1455"/>
      <c r="D52" s="1237"/>
      <c r="E52" s="490"/>
      <c r="F52" s="1237"/>
      <c r="G52" s="1240"/>
      <c r="H52" s="1240"/>
      <c r="I52" s="1240"/>
      <c r="J52" s="1240"/>
      <c r="K52" s="1240"/>
      <c r="L52" s="1240"/>
      <c r="M52" s="1240"/>
      <c r="N52" s="1240"/>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240"/>
    </row>
    <row r="53" spans="3:36">
      <c r="C53" s="1455"/>
      <c r="D53" s="1237"/>
      <c r="E53" s="490"/>
      <c r="F53" s="1237"/>
      <c r="G53" s="1240"/>
      <c r="H53" s="1240"/>
      <c r="I53" s="1240"/>
      <c r="J53" s="1240"/>
      <c r="K53" s="1240"/>
      <c r="L53" s="1240"/>
      <c r="M53" s="1240"/>
      <c r="N53" s="1240"/>
      <c r="O53" s="1456"/>
      <c r="P53" s="1456"/>
      <c r="Q53" s="1456"/>
      <c r="R53" s="1456"/>
      <c r="S53" s="1456"/>
      <c r="T53" s="1456"/>
      <c r="U53" s="1456"/>
      <c r="V53" s="1456"/>
      <c r="W53" s="1456"/>
      <c r="X53" s="1456"/>
      <c r="Y53" s="1456"/>
      <c r="Z53" s="1456"/>
      <c r="AA53" s="1456"/>
      <c r="AB53" s="1456"/>
      <c r="AC53" s="1456"/>
      <c r="AD53" s="1456"/>
      <c r="AE53" s="1456"/>
      <c r="AF53" s="1456"/>
      <c r="AG53" s="1456"/>
      <c r="AH53" s="1456"/>
      <c r="AI53" s="1456"/>
      <c r="AJ53" s="1240"/>
    </row>
    <row r="54" spans="3:36">
      <c r="C54" s="1455"/>
      <c r="D54" s="1237"/>
      <c r="E54" s="490"/>
      <c r="F54" s="1237"/>
      <c r="G54" s="1240"/>
      <c r="H54" s="1240"/>
      <c r="I54" s="1240"/>
      <c r="J54" s="1240"/>
      <c r="K54" s="1240"/>
      <c r="L54" s="1240"/>
      <c r="M54" s="1240"/>
      <c r="N54" s="1240"/>
      <c r="O54" s="1456"/>
      <c r="P54" s="1456"/>
      <c r="Q54" s="1456"/>
      <c r="R54" s="1456"/>
      <c r="S54" s="1456"/>
      <c r="T54" s="1456"/>
      <c r="U54" s="1456"/>
      <c r="V54" s="1456"/>
      <c r="W54" s="1456"/>
      <c r="X54" s="1456"/>
      <c r="Y54" s="1456"/>
      <c r="Z54" s="1456"/>
      <c r="AA54" s="1456"/>
      <c r="AB54" s="1456"/>
      <c r="AC54" s="1456"/>
      <c r="AD54" s="1456"/>
      <c r="AE54" s="1456"/>
      <c r="AF54" s="1456"/>
      <c r="AG54" s="1456"/>
      <c r="AH54" s="1456"/>
      <c r="AI54" s="1456"/>
      <c r="AJ54" s="1240"/>
    </row>
    <row r="55" spans="3:36">
      <c r="C55" s="1455"/>
      <c r="D55" s="1237"/>
      <c r="E55" s="490"/>
      <c r="F55" s="1237"/>
      <c r="G55" s="1240"/>
      <c r="H55" s="1240"/>
      <c r="I55" s="1240"/>
      <c r="J55" s="1240"/>
      <c r="K55" s="1240"/>
      <c r="L55" s="1240"/>
      <c r="M55" s="1240"/>
      <c r="N55" s="1240"/>
      <c r="O55" s="1456"/>
      <c r="P55" s="1456"/>
      <c r="Q55" s="1456"/>
      <c r="R55" s="1456"/>
      <c r="S55" s="1456"/>
      <c r="T55" s="1456"/>
      <c r="U55" s="1456"/>
      <c r="V55" s="1456"/>
      <c r="W55" s="1456"/>
      <c r="X55" s="1456"/>
      <c r="Y55" s="1456"/>
      <c r="Z55" s="1456"/>
      <c r="AA55" s="1456"/>
      <c r="AB55" s="1456"/>
      <c r="AC55" s="1456"/>
      <c r="AD55" s="1456"/>
      <c r="AE55" s="1456"/>
      <c r="AF55" s="1456"/>
      <c r="AG55" s="1456"/>
      <c r="AH55" s="1456"/>
      <c r="AI55" s="1456"/>
      <c r="AJ55" s="1240"/>
    </row>
    <row r="56" spans="3:36">
      <c r="C56" s="1455"/>
      <c r="D56" s="1237"/>
      <c r="E56" s="490"/>
      <c r="F56" s="1237"/>
      <c r="G56" s="1240"/>
      <c r="H56" s="1240"/>
      <c r="I56" s="1240"/>
      <c r="J56" s="1240"/>
      <c r="K56" s="1240"/>
      <c r="L56" s="1240"/>
      <c r="M56" s="1240"/>
      <c r="N56" s="1240"/>
      <c r="O56" s="1456"/>
      <c r="P56" s="1456"/>
      <c r="Q56" s="1456"/>
      <c r="R56" s="1456"/>
      <c r="S56" s="1456"/>
      <c r="T56" s="1456"/>
      <c r="U56" s="1456"/>
      <c r="V56" s="1456"/>
      <c r="W56" s="1456"/>
      <c r="X56" s="1456"/>
      <c r="Y56" s="1456"/>
      <c r="Z56" s="1456"/>
      <c r="AA56" s="1456"/>
      <c r="AB56" s="1456"/>
      <c r="AC56" s="1456"/>
      <c r="AD56" s="1456"/>
      <c r="AE56" s="1456"/>
      <c r="AF56" s="1456"/>
      <c r="AG56" s="1456"/>
      <c r="AH56" s="1456"/>
      <c r="AI56" s="1456"/>
      <c r="AJ56" s="1240"/>
    </row>
    <row r="57" spans="3:36">
      <c r="C57" s="1455"/>
      <c r="D57" s="1237"/>
      <c r="E57" s="490"/>
      <c r="F57" s="1237"/>
      <c r="G57" s="1240"/>
      <c r="H57" s="1240"/>
      <c r="I57" s="1240"/>
      <c r="J57" s="1240"/>
      <c r="K57" s="1240"/>
      <c r="L57" s="1240"/>
      <c r="M57" s="1240"/>
      <c r="N57" s="1240"/>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240"/>
    </row>
    <row r="58" spans="3:36">
      <c r="C58" s="1455"/>
      <c r="D58" s="1237"/>
      <c r="E58" s="490"/>
      <c r="F58" s="1237"/>
      <c r="G58" s="1240"/>
      <c r="H58" s="1240"/>
      <c r="I58" s="1240"/>
      <c r="J58" s="1240"/>
      <c r="K58" s="1240"/>
      <c r="L58" s="1240"/>
      <c r="M58" s="1240"/>
      <c r="N58" s="1240"/>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240"/>
    </row>
    <row r="59" spans="3:36">
      <c r="C59" s="1455"/>
      <c r="D59" s="1237"/>
      <c r="E59" s="490"/>
      <c r="F59" s="1237"/>
      <c r="G59" s="1240"/>
      <c r="H59" s="1240"/>
      <c r="I59" s="1240"/>
      <c r="J59" s="1240"/>
      <c r="K59" s="1240"/>
      <c r="L59" s="1240"/>
      <c r="M59" s="1240"/>
      <c r="N59" s="1240"/>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240"/>
    </row>
    <row r="60" spans="3:36">
      <c r="C60" s="1455"/>
      <c r="D60" s="1237"/>
      <c r="E60" s="490"/>
      <c r="F60" s="1237"/>
      <c r="G60" s="1240"/>
      <c r="H60" s="1240"/>
      <c r="I60" s="1240"/>
      <c r="J60" s="1240"/>
      <c r="K60" s="1240"/>
      <c r="L60" s="1240"/>
      <c r="M60" s="1240"/>
      <c r="N60" s="1240"/>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240"/>
    </row>
    <row r="61" spans="3:36">
      <c r="C61" s="1455"/>
      <c r="D61" s="1237"/>
      <c r="E61" s="490"/>
      <c r="F61" s="1237"/>
      <c r="G61" s="1240"/>
      <c r="H61" s="1240"/>
      <c r="I61" s="1240"/>
      <c r="J61" s="1240"/>
      <c r="K61" s="1240"/>
      <c r="L61" s="1240"/>
      <c r="M61" s="1240"/>
      <c r="N61" s="1240"/>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240"/>
    </row>
    <row r="62" spans="3:36">
      <c r="C62" s="1455"/>
      <c r="D62" s="1237"/>
      <c r="E62" s="490"/>
      <c r="F62" s="1237"/>
      <c r="G62" s="1240"/>
      <c r="H62" s="1240"/>
      <c r="I62" s="1240"/>
      <c r="J62" s="1240"/>
      <c r="K62" s="1240"/>
      <c r="L62" s="1240"/>
      <c r="M62" s="1240"/>
      <c r="N62" s="1240"/>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240"/>
    </row>
    <row r="63" spans="3:36">
      <c r="C63" s="1455"/>
      <c r="D63" s="1237"/>
      <c r="E63" s="490"/>
      <c r="F63" s="1237"/>
      <c r="G63" s="1240"/>
      <c r="H63" s="1240"/>
      <c r="I63" s="1240"/>
      <c r="J63" s="1240"/>
      <c r="K63" s="1240"/>
      <c r="L63" s="1240"/>
      <c r="M63" s="1240"/>
      <c r="N63" s="1240"/>
      <c r="O63" s="1456"/>
      <c r="P63" s="1456"/>
      <c r="Q63" s="1456"/>
      <c r="R63" s="1456"/>
      <c r="S63" s="1456"/>
      <c r="T63" s="1456"/>
      <c r="U63" s="1456"/>
      <c r="V63" s="1456"/>
      <c r="W63" s="1456"/>
      <c r="X63" s="1456"/>
      <c r="Y63" s="1456"/>
      <c r="Z63" s="1456"/>
      <c r="AA63" s="1456"/>
      <c r="AB63" s="1456"/>
      <c r="AC63" s="1456"/>
      <c r="AD63" s="1456"/>
      <c r="AE63" s="1456"/>
      <c r="AF63" s="1456"/>
      <c r="AG63" s="1456"/>
      <c r="AH63" s="1456"/>
      <c r="AI63" s="1456"/>
      <c r="AJ63" s="1240"/>
    </row>
    <row r="64" spans="3:36">
      <c r="C64" s="1455"/>
      <c r="D64" s="1237"/>
      <c r="E64" s="490"/>
      <c r="F64" s="1237"/>
      <c r="G64" s="1240"/>
      <c r="H64" s="1240"/>
      <c r="I64" s="1240"/>
      <c r="J64" s="1240"/>
      <c r="K64" s="1240"/>
      <c r="L64" s="1240"/>
      <c r="M64" s="1240"/>
      <c r="N64" s="1240"/>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240"/>
    </row>
    <row r="65" spans="3:36">
      <c r="C65" s="1455"/>
      <c r="D65" s="1237"/>
      <c r="E65" s="490"/>
      <c r="F65" s="1237"/>
      <c r="G65" s="1240"/>
      <c r="H65" s="1240"/>
      <c r="I65" s="1240"/>
      <c r="J65" s="1240"/>
      <c r="K65" s="1240"/>
      <c r="L65" s="1240"/>
      <c r="M65" s="1240"/>
      <c r="N65" s="1240"/>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240"/>
    </row>
    <row r="66" spans="3:36">
      <c r="C66" s="1455"/>
      <c r="D66" s="1237"/>
      <c r="E66" s="490"/>
      <c r="F66" s="1237"/>
      <c r="G66" s="1240"/>
      <c r="H66" s="1240"/>
      <c r="I66" s="1240"/>
      <c r="J66" s="1240"/>
      <c r="K66" s="1240"/>
      <c r="L66" s="1240"/>
      <c r="M66" s="1240"/>
      <c r="N66" s="1240"/>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240"/>
    </row>
    <row r="67" spans="3:36">
      <c r="C67" s="1455"/>
      <c r="D67" s="1237"/>
      <c r="E67" s="490"/>
      <c r="F67" s="1237"/>
      <c r="G67" s="1240"/>
      <c r="H67" s="1240"/>
      <c r="I67" s="1240"/>
      <c r="J67" s="1240"/>
      <c r="K67" s="1240"/>
      <c r="L67" s="1240"/>
      <c r="M67" s="1240"/>
      <c r="N67" s="1240"/>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240"/>
    </row>
    <row r="68" spans="3:36">
      <c r="C68" s="1455"/>
      <c r="D68" s="1237"/>
      <c r="E68" s="490"/>
      <c r="F68" s="1237"/>
      <c r="G68" s="1240"/>
      <c r="H68" s="1240"/>
      <c r="I68" s="1240"/>
      <c r="J68" s="1240"/>
      <c r="K68" s="1240"/>
      <c r="L68" s="1240"/>
      <c r="M68" s="1240"/>
      <c r="N68" s="1240"/>
      <c r="O68" s="1456"/>
      <c r="P68" s="1456"/>
      <c r="Q68" s="1456"/>
      <c r="R68" s="1456"/>
      <c r="S68" s="1456"/>
      <c r="T68" s="1456"/>
      <c r="U68" s="1456"/>
      <c r="V68" s="1456"/>
      <c r="W68" s="1456"/>
      <c r="X68" s="1456"/>
      <c r="Y68" s="1456"/>
      <c r="Z68" s="1456"/>
      <c r="AA68" s="1456"/>
      <c r="AB68" s="1456"/>
      <c r="AC68" s="1456"/>
      <c r="AD68" s="1456"/>
      <c r="AE68" s="1456"/>
      <c r="AF68" s="1456"/>
      <c r="AG68" s="1456"/>
      <c r="AH68" s="1456"/>
      <c r="AI68" s="1456"/>
      <c r="AJ68" s="1240"/>
    </row>
    <row r="69" spans="3:36">
      <c r="C69" s="1455"/>
      <c r="D69" s="1237"/>
      <c r="E69" s="490"/>
      <c r="F69" s="1237"/>
      <c r="G69" s="1240"/>
      <c r="H69" s="1240"/>
      <c r="I69" s="1240"/>
      <c r="J69" s="1240"/>
      <c r="K69" s="1240"/>
      <c r="L69" s="1240"/>
      <c r="M69" s="1240"/>
      <c r="N69" s="1240"/>
      <c r="O69" s="1456"/>
      <c r="P69" s="1456"/>
      <c r="Q69" s="1456"/>
      <c r="R69" s="1456"/>
      <c r="S69" s="1456"/>
      <c r="T69" s="1456"/>
      <c r="U69" s="1456"/>
      <c r="V69" s="1456"/>
      <c r="W69" s="1456"/>
      <c r="X69" s="1456"/>
      <c r="Y69" s="1456"/>
      <c r="Z69" s="1456"/>
      <c r="AA69" s="1456"/>
      <c r="AB69" s="1456"/>
      <c r="AC69" s="1456"/>
      <c r="AD69" s="1456"/>
      <c r="AE69" s="1456"/>
      <c r="AF69" s="1456"/>
      <c r="AG69" s="1456"/>
      <c r="AH69" s="1456"/>
      <c r="AI69" s="1456"/>
      <c r="AJ69" s="1240"/>
    </row>
    <row r="70" spans="3:36">
      <c r="C70" s="1455"/>
      <c r="D70" s="1237"/>
      <c r="E70" s="490"/>
      <c r="F70" s="1237"/>
      <c r="G70" s="1240"/>
      <c r="H70" s="1240"/>
      <c r="I70" s="1240"/>
      <c r="J70" s="1240"/>
      <c r="K70" s="1240"/>
      <c r="L70" s="1240"/>
      <c r="M70" s="1240"/>
      <c r="N70" s="1240"/>
      <c r="O70" s="1456"/>
      <c r="P70" s="1456"/>
      <c r="Q70" s="1456"/>
      <c r="R70" s="1456"/>
      <c r="S70" s="1456"/>
      <c r="T70" s="1456"/>
      <c r="U70" s="1456"/>
      <c r="V70" s="1456"/>
      <c r="W70" s="1456"/>
      <c r="X70" s="1456"/>
      <c r="Y70" s="1456"/>
      <c r="Z70" s="1456"/>
      <c r="AA70" s="1456"/>
      <c r="AB70" s="1456"/>
      <c r="AC70" s="1456"/>
      <c r="AD70" s="1456"/>
      <c r="AE70" s="1456"/>
      <c r="AF70" s="1456"/>
      <c r="AG70" s="1456"/>
      <c r="AH70" s="1456"/>
      <c r="AI70" s="1456"/>
      <c r="AJ70" s="1240"/>
    </row>
    <row r="71" spans="3:36">
      <c r="C71" s="1455"/>
      <c r="D71" s="1237"/>
      <c r="E71" s="490"/>
      <c r="F71" s="1237"/>
      <c r="G71" s="1240"/>
      <c r="H71" s="1240"/>
      <c r="I71" s="1240"/>
      <c r="J71" s="1240"/>
      <c r="K71" s="1240"/>
      <c r="L71" s="1240"/>
      <c r="M71" s="1240"/>
      <c r="N71" s="1240"/>
      <c r="O71" s="1456"/>
      <c r="P71" s="1456"/>
      <c r="Q71" s="1456"/>
      <c r="R71" s="1456"/>
      <c r="S71" s="1456"/>
      <c r="T71" s="1456"/>
      <c r="U71" s="1456"/>
      <c r="V71" s="1456"/>
      <c r="W71" s="1456"/>
      <c r="X71" s="1456"/>
      <c r="Y71" s="1456"/>
      <c r="Z71" s="1456"/>
      <c r="AA71" s="1456"/>
      <c r="AB71" s="1456"/>
      <c r="AC71" s="1456"/>
      <c r="AD71" s="1456"/>
      <c r="AE71" s="1456"/>
      <c r="AF71" s="1456"/>
      <c r="AG71" s="1456"/>
      <c r="AH71" s="1456"/>
      <c r="AI71" s="1456"/>
      <c r="AJ71" s="1240"/>
    </row>
    <row r="72" spans="3:36">
      <c r="C72" s="1455"/>
      <c r="D72" s="1237"/>
      <c r="E72" s="490"/>
      <c r="F72" s="1237"/>
      <c r="G72" s="1240"/>
      <c r="H72" s="1240"/>
      <c r="I72" s="1240"/>
      <c r="J72" s="1240"/>
      <c r="K72" s="1240"/>
      <c r="L72" s="1240"/>
      <c r="M72" s="1240"/>
      <c r="N72" s="1240"/>
      <c r="O72" s="1456"/>
      <c r="P72" s="1456"/>
      <c r="Q72" s="1456"/>
      <c r="R72" s="1456"/>
      <c r="S72" s="1456"/>
      <c r="T72" s="1456"/>
      <c r="U72" s="1456"/>
      <c r="V72" s="1456"/>
      <c r="W72" s="1456"/>
      <c r="X72" s="1456"/>
      <c r="Y72" s="1456"/>
      <c r="Z72" s="1456"/>
      <c r="AA72" s="1456"/>
      <c r="AB72" s="1456"/>
      <c r="AC72" s="1456"/>
      <c r="AD72" s="1456"/>
      <c r="AE72" s="1456"/>
      <c r="AF72" s="1456"/>
      <c r="AG72" s="1456"/>
      <c r="AH72" s="1456"/>
      <c r="AI72" s="1456"/>
      <c r="AJ72" s="1240"/>
    </row>
    <row r="73" spans="3:36">
      <c r="C73" s="1455"/>
      <c r="D73" s="1237"/>
      <c r="E73" s="490"/>
      <c r="F73" s="1237"/>
      <c r="G73" s="1240"/>
      <c r="H73" s="1240"/>
      <c r="I73" s="1240"/>
      <c r="J73" s="1240"/>
      <c r="K73" s="1240"/>
      <c r="L73" s="1240"/>
      <c r="M73" s="1240"/>
      <c r="N73" s="1240"/>
      <c r="O73" s="1456"/>
      <c r="P73" s="1456"/>
      <c r="Q73" s="1456"/>
      <c r="R73" s="1456"/>
      <c r="S73" s="1456"/>
      <c r="T73" s="1456"/>
      <c r="U73" s="1456"/>
      <c r="V73" s="1456"/>
      <c r="W73" s="1456"/>
      <c r="X73" s="1456"/>
      <c r="Y73" s="1456"/>
      <c r="Z73" s="1456"/>
      <c r="AA73" s="1456"/>
      <c r="AB73" s="1456"/>
      <c r="AC73" s="1456"/>
      <c r="AD73" s="1456"/>
      <c r="AE73" s="1456"/>
      <c r="AF73" s="1456"/>
      <c r="AG73" s="1456"/>
      <c r="AH73" s="1456"/>
      <c r="AI73" s="1456"/>
      <c r="AJ73" s="1240"/>
    </row>
    <row r="74" spans="3:36">
      <c r="C74" s="1455"/>
      <c r="D74" s="1237"/>
      <c r="E74" s="490"/>
      <c r="F74" s="1237"/>
      <c r="G74" s="1240"/>
      <c r="H74" s="1240"/>
      <c r="I74" s="1240"/>
      <c r="J74" s="1240"/>
      <c r="K74" s="1240"/>
      <c r="L74" s="1240"/>
      <c r="M74" s="1240"/>
      <c r="N74" s="1240"/>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240"/>
    </row>
    <row r="75" spans="3:36">
      <c r="C75" s="1455"/>
      <c r="D75" s="1237"/>
      <c r="E75" s="490"/>
      <c r="F75" s="1237"/>
      <c r="G75" s="1240"/>
      <c r="H75" s="1240"/>
      <c r="I75" s="1240"/>
      <c r="J75" s="1240"/>
      <c r="K75" s="1240"/>
      <c r="L75" s="1240"/>
      <c r="M75" s="1240"/>
      <c r="N75" s="1240"/>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240"/>
    </row>
    <row r="76" spans="3:36">
      <c r="C76" s="1455"/>
      <c r="D76" s="1237"/>
      <c r="E76" s="490"/>
      <c r="F76" s="1237"/>
      <c r="G76" s="1240"/>
      <c r="H76" s="1240"/>
      <c r="I76" s="1240"/>
      <c r="J76" s="1240"/>
      <c r="K76" s="1240"/>
      <c r="L76" s="1240"/>
      <c r="M76" s="1240"/>
      <c r="N76" s="1240"/>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240"/>
    </row>
    <row r="77" spans="3:36">
      <c r="C77" s="1455"/>
      <c r="D77" s="1237"/>
      <c r="E77" s="490"/>
      <c r="F77" s="1237"/>
      <c r="G77" s="1240"/>
      <c r="H77" s="1240"/>
      <c r="I77" s="1240"/>
      <c r="J77" s="1240"/>
      <c r="K77" s="1240"/>
      <c r="L77" s="1240"/>
      <c r="M77" s="1240"/>
      <c r="N77" s="1240"/>
      <c r="O77" s="1456"/>
      <c r="P77" s="1456"/>
      <c r="Q77" s="1456"/>
      <c r="R77" s="1456"/>
      <c r="S77" s="1456"/>
      <c r="T77" s="1456"/>
      <c r="U77" s="1456"/>
      <c r="V77" s="1456"/>
      <c r="W77" s="1456"/>
      <c r="X77" s="1456"/>
      <c r="Y77" s="1456"/>
      <c r="Z77" s="1456"/>
      <c r="AA77" s="1456"/>
      <c r="AB77" s="1456"/>
      <c r="AC77" s="1456"/>
      <c r="AD77" s="1456"/>
      <c r="AE77" s="1456"/>
      <c r="AF77" s="1456"/>
      <c r="AG77" s="1456"/>
      <c r="AH77" s="1456"/>
      <c r="AI77" s="1456"/>
      <c r="AJ77" s="1240"/>
    </row>
    <row r="78" spans="3:36">
      <c r="C78" s="1455"/>
      <c r="D78" s="1237"/>
      <c r="E78" s="490"/>
      <c r="F78" s="1237"/>
      <c r="G78" s="1240"/>
      <c r="H78" s="1240"/>
      <c r="I78" s="1240"/>
      <c r="J78" s="1240"/>
      <c r="K78" s="1240"/>
      <c r="L78" s="1240"/>
      <c r="M78" s="1240"/>
      <c r="N78" s="1240"/>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240"/>
    </row>
    <row r="79" spans="3:36">
      <c r="C79" s="1455"/>
      <c r="D79" s="1237"/>
      <c r="E79" s="490"/>
      <c r="F79" s="1237"/>
      <c r="G79" s="1240"/>
      <c r="H79" s="1240"/>
      <c r="I79" s="1240"/>
      <c r="J79" s="1240"/>
      <c r="K79" s="1240"/>
      <c r="L79" s="1240"/>
      <c r="M79" s="1240"/>
      <c r="N79" s="1240"/>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240"/>
    </row>
    <row r="80" spans="3:36">
      <c r="C80" s="1455"/>
      <c r="D80" s="1237"/>
      <c r="E80" s="490"/>
      <c r="F80" s="1237"/>
      <c r="G80" s="1240"/>
      <c r="H80" s="1240"/>
      <c r="I80" s="1240"/>
      <c r="J80" s="1240"/>
      <c r="K80" s="1240"/>
      <c r="L80" s="1240"/>
      <c r="M80" s="1240"/>
      <c r="N80" s="1240"/>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240"/>
    </row>
    <row r="81" spans="3:36">
      <c r="C81" s="1455"/>
      <c r="D81" s="1237"/>
      <c r="E81" s="490"/>
      <c r="F81" s="1237"/>
      <c r="G81" s="1240"/>
      <c r="H81" s="1240"/>
      <c r="I81" s="1240"/>
      <c r="J81" s="1240"/>
      <c r="K81" s="1240"/>
      <c r="L81" s="1240"/>
      <c r="M81" s="1240"/>
      <c r="N81" s="1240"/>
      <c r="O81" s="1456"/>
      <c r="P81" s="1456"/>
      <c r="Q81" s="1456"/>
      <c r="R81" s="1456"/>
      <c r="S81" s="1456"/>
      <c r="T81" s="1456"/>
      <c r="U81" s="1456"/>
      <c r="V81" s="1456"/>
      <c r="W81" s="1456"/>
      <c r="X81" s="1456"/>
      <c r="Y81" s="1456"/>
      <c r="Z81" s="1456"/>
      <c r="AA81" s="1456"/>
      <c r="AB81" s="1456"/>
      <c r="AC81" s="1456"/>
      <c r="AD81" s="1456"/>
      <c r="AE81" s="1456"/>
      <c r="AF81" s="1456"/>
      <c r="AG81" s="1456"/>
      <c r="AH81" s="1456"/>
      <c r="AI81" s="1456"/>
      <c r="AJ81" s="1240"/>
    </row>
    <row r="82" spans="3:36">
      <c r="C82" s="1455"/>
      <c r="D82" s="1237"/>
      <c r="E82" s="490"/>
      <c r="F82" s="1237"/>
      <c r="G82" s="1240"/>
      <c r="H82" s="1240"/>
      <c r="I82" s="1240"/>
      <c r="J82" s="1240"/>
      <c r="K82" s="1240"/>
      <c r="L82" s="1240"/>
      <c r="M82" s="1240"/>
      <c r="N82" s="1240"/>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240"/>
    </row>
    <row r="83" spans="3:36">
      <c r="C83" s="1455"/>
      <c r="D83" s="1237"/>
      <c r="E83" s="490"/>
      <c r="F83" s="1237"/>
      <c r="G83" s="1240"/>
      <c r="H83" s="1240"/>
      <c r="I83" s="1240"/>
      <c r="J83" s="1240"/>
      <c r="K83" s="1240"/>
      <c r="L83" s="1240"/>
      <c r="M83" s="1240"/>
      <c r="N83" s="1240"/>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240"/>
    </row>
    <row r="84" spans="3:36">
      <c r="C84" s="1455"/>
      <c r="D84" s="1237"/>
      <c r="E84" s="490"/>
      <c r="F84" s="1237"/>
      <c r="G84" s="1240"/>
      <c r="H84" s="1240"/>
      <c r="I84" s="1240"/>
      <c r="J84" s="1240"/>
      <c r="K84" s="1240"/>
      <c r="L84" s="1240"/>
      <c r="M84" s="1240"/>
      <c r="N84" s="1240"/>
      <c r="O84" s="1456"/>
      <c r="P84" s="1456"/>
      <c r="Q84" s="1456"/>
      <c r="R84" s="1456"/>
      <c r="S84" s="1456"/>
      <c r="T84" s="1456"/>
      <c r="U84" s="1456"/>
      <c r="V84" s="1456"/>
      <c r="W84" s="1456"/>
      <c r="X84" s="1456"/>
      <c r="Y84" s="1456"/>
      <c r="Z84" s="1456"/>
      <c r="AA84" s="1456"/>
      <c r="AB84" s="1456"/>
      <c r="AC84" s="1456"/>
      <c r="AD84" s="1456"/>
      <c r="AE84" s="1456"/>
      <c r="AF84" s="1456"/>
      <c r="AG84" s="1456"/>
      <c r="AH84" s="1456"/>
      <c r="AI84" s="1456"/>
      <c r="AJ84" s="1240"/>
    </row>
    <row r="85" spans="3:36">
      <c r="C85" s="1455"/>
      <c r="D85" s="1237"/>
      <c r="E85" s="490"/>
      <c r="F85" s="1237"/>
      <c r="G85" s="1240"/>
      <c r="H85" s="1240"/>
      <c r="I85" s="1240"/>
      <c r="J85" s="1240"/>
      <c r="K85" s="1240"/>
      <c r="L85" s="1240"/>
      <c r="M85" s="1240"/>
      <c r="N85" s="1240"/>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240"/>
    </row>
    <row r="86" spans="3:36">
      <c r="C86" s="1455"/>
      <c r="D86" s="1237"/>
      <c r="E86" s="490"/>
      <c r="F86" s="1237"/>
      <c r="G86" s="1240"/>
      <c r="H86" s="1240"/>
      <c r="I86" s="1240"/>
      <c r="J86" s="1240"/>
      <c r="K86" s="1240"/>
      <c r="L86" s="1240"/>
      <c r="M86" s="1240"/>
      <c r="N86" s="1240"/>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240"/>
    </row>
    <row r="87" spans="3:36">
      <c r="C87" s="1455"/>
      <c r="D87" s="1237"/>
      <c r="E87" s="490"/>
      <c r="F87" s="1237"/>
      <c r="G87" s="1240"/>
      <c r="H87" s="1240"/>
      <c r="I87" s="1240"/>
      <c r="J87" s="1240"/>
      <c r="K87" s="1240"/>
      <c r="L87" s="1240"/>
      <c r="M87" s="1240"/>
      <c r="N87" s="1240"/>
      <c r="O87" s="1456"/>
      <c r="P87" s="1456"/>
      <c r="Q87" s="1456"/>
      <c r="R87" s="1456"/>
      <c r="S87" s="1456"/>
      <c r="T87" s="1456"/>
      <c r="U87" s="1456"/>
      <c r="V87" s="1456"/>
      <c r="W87" s="1456"/>
      <c r="X87" s="1456"/>
      <c r="Y87" s="1456"/>
      <c r="Z87" s="1456"/>
      <c r="AA87" s="1456"/>
      <c r="AB87" s="1456"/>
      <c r="AC87" s="1456"/>
      <c r="AD87" s="1456"/>
      <c r="AE87" s="1456"/>
      <c r="AF87" s="1456"/>
      <c r="AG87" s="1456"/>
      <c r="AH87" s="1456"/>
      <c r="AI87" s="1456"/>
      <c r="AJ87" s="1240"/>
    </row>
    <row r="88" spans="3:36">
      <c r="C88" s="1455"/>
      <c r="D88" s="1237"/>
      <c r="E88" s="490"/>
      <c r="F88" s="1237"/>
      <c r="G88" s="1240"/>
      <c r="H88" s="1240"/>
      <c r="I88" s="1240"/>
      <c r="J88" s="1240"/>
      <c r="K88" s="1240"/>
      <c r="L88" s="1240"/>
      <c r="M88" s="1240"/>
      <c r="N88" s="1240"/>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240"/>
    </row>
    <row r="89" spans="3:36">
      <c r="C89" s="1455"/>
      <c r="D89" s="1237"/>
      <c r="E89" s="490"/>
      <c r="F89" s="1237"/>
      <c r="G89" s="1240"/>
      <c r="H89" s="1240"/>
      <c r="I89" s="1240"/>
      <c r="J89" s="1240"/>
      <c r="K89" s="1240"/>
      <c r="L89" s="1240"/>
      <c r="M89" s="1240"/>
      <c r="N89" s="1240"/>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240"/>
    </row>
    <row r="90" spans="3:36">
      <c r="C90" s="1455"/>
      <c r="D90" s="1237"/>
      <c r="E90" s="490"/>
      <c r="F90" s="1237"/>
      <c r="G90" s="1240"/>
      <c r="H90" s="1240"/>
      <c r="I90" s="1240"/>
      <c r="J90" s="1240"/>
      <c r="K90" s="1240"/>
      <c r="L90" s="1240"/>
      <c r="M90" s="1240"/>
      <c r="N90" s="1240"/>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240"/>
    </row>
    <row r="91" spans="3:36">
      <c r="C91" s="1455"/>
      <c r="D91" s="1237"/>
      <c r="E91" s="490"/>
      <c r="F91" s="1237"/>
      <c r="G91" s="1240"/>
      <c r="H91" s="1240"/>
      <c r="I91" s="1240"/>
      <c r="J91" s="1240"/>
      <c r="K91" s="1240"/>
      <c r="L91" s="1240"/>
      <c r="M91" s="1240"/>
      <c r="N91" s="1240"/>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240"/>
    </row>
    <row r="92" spans="3:36">
      <c r="C92" s="1455"/>
      <c r="D92" s="1237"/>
      <c r="E92" s="490"/>
      <c r="F92" s="1237"/>
      <c r="G92" s="1240"/>
      <c r="H92" s="1240"/>
      <c r="I92" s="1240"/>
      <c r="J92" s="1240"/>
      <c r="K92" s="1240"/>
      <c r="L92" s="1240"/>
      <c r="M92" s="1240"/>
      <c r="N92" s="1240"/>
      <c r="O92" s="1456"/>
      <c r="P92" s="1456"/>
      <c r="Q92" s="1456"/>
      <c r="R92" s="1456"/>
      <c r="S92" s="1456"/>
      <c r="T92" s="1456"/>
      <c r="U92" s="1456"/>
      <c r="V92" s="1456"/>
      <c r="W92" s="1456"/>
      <c r="X92" s="1456"/>
      <c r="Y92" s="1456"/>
      <c r="Z92" s="1456"/>
      <c r="AA92" s="1456"/>
      <c r="AB92" s="1456"/>
      <c r="AC92" s="1456"/>
      <c r="AD92" s="1456"/>
      <c r="AE92" s="1456"/>
      <c r="AF92" s="1456"/>
      <c r="AG92" s="1456"/>
      <c r="AH92" s="1456"/>
      <c r="AI92" s="1456"/>
      <c r="AJ92" s="1240"/>
    </row>
    <row r="93" spans="3:36">
      <c r="C93" s="1455"/>
      <c r="D93" s="1237"/>
      <c r="E93" s="490"/>
      <c r="F93" s="1237"/>
      <c r="G93" s="1240"/>
      <c r="H93" s="1240"/>
      <c r="I93" s="1240"/>
      <c r="J93" s="1240"/>
      <c r="K93" s="1240"/>
      <c r="L93" s="1240"/>
      <c r="M93" s="1240"/>
      <c r="N93" s="1240"/>
      <c r="O93" s="1456"/>
      <c r="P93" s="1456"/>
      <c r="Q93" s="1456"/>
      <c r="R93" s="1456"/>
      <c r="S93" s="1456"/>
      <c r="T93" s="1456"/>
      <c r="U93" s="1456"/>
      <c r="V93" s="1456"/>
      <c r="W93" s="1456"/>
      <c r="X93" s="1456"/>
      <c r="Y93" s="1456"/>
      <c r="Z93" s="1456"/>
      <c r="AA93" s="1456"/>
      <c r="AB93" s="1456"/>
      <c r="AC93" s="1456"/>
      <c r="AD93" s="1456"/>
      <c r="AE93" s="1456"/>
      <c r="AF93" s="1456"/>
      <c r="AG93" s="1456"/>
      <c r="AH93" s="1456"/>
      <c r="AI93" s="1456"/>
      <c r="AJ93" s="1240"/>
    </row>
    <row r="94" spans="3:36">
      <c r="C94" s="1455"/>
      <c r="D94" s="1237"/>
      <c r="E94" s="490"/>
      <c r="F94" s="1237"/>
      <c r="G94" s="1240"/>
      <c r="H94" s="1240"/>
      <c r="I94" s="1240"/>
      <c r="J94" s="1240"/>
      <c r="K94" s="1240"/>
      <c r="L94" s="1240"/>
      <c r="M94" s="1240"/>
      <c r="N94" s="1240"/>
      <c r="O94" s="1456"/>
      <c r="P94" s="1456"/>
      <c r="Q94" s="1456"/>
      <c r="R94" s="1456"/>
      <c r="S94" s="1456"/>
      <c r="T94" s="1456"/>
      <c r="U94" s="1456"/>
      <c r="V94" s="1456"/>
      <c r="W94" s="1456"/>
      <c r="X94" s="1456"/>
      <c r="Y94" s="1456"/>
      <c r="Z94" s="1456"/>
      <c r="AA94" s="1456"/>
      <c r="AB94" s="1456"/>
      <c r="AC94" s="1456"/>
      <c r="AD94" s="1456"/>
      <c r="AE94" s="1456"/>
      <c r="AF94" s="1456"/>
      <c r="AG94" s="1456"/>
      <c r="AH94" s="1456"/>
      <c r="AI94" s="1456"/>
      <c r="AJ94" s="1240"/>
    </row>
    <row r="95" spans="3:36">
      <c r="C95" s="1455"/>
      <c r="D95" s="1237"/>
      <c r="E95" s="490"/>
      <c r="F95" s="1237"/>
      <c r="G95" s="1240"/>
      <c r="H95" s="1240"/>
      <c r="I95" s="1240"/>
      <c r="J95" s="1240"/>
      <c r="K95" s="1240"/>
      <c r="L95" s="1240"/>
      <c r="M95" s="1240"/>
      <c r="N95" s="1240"/>
      <c r="O95" s="1456"/>
      <c r="P95" s="1456"/>
      <c r="Q95" s="1456"/>
      <c r="R95" s="1456"/>
      <c r="S95" s="1456"/>
      <c r="T95" s="1456"/>
      <c r="U95" s="1456"/>
      <c r="V95" s="1456"/>
      <c r="W95" s="1456"/>
      <c r="X95" s="1456"/>
      <c r="Y95" s="1456"/>
      <c r="Z95" s="1456"/>
      <c r="AA95" s="1456"/>
      <c r="AB95" s="1456"/>
      <c r="AC95" s="1456"/>
      <c r="AD95" s="1456"/>
      <c r="AE95" s="1456"/>
      <c r="AF95" s="1456"/>
      <c r="AG95" s="1456"/>
      <c r="AH95" s="1456"/>
      <c r="AI95" s="1456"/>
      <c r="AJ95" s="1240"/>
    </row>
    <row r="96" spans="3:36">
      <c r="C96" s="1455"/>
      <c r="D96" s="1237"/>
      <c r="E96" s="490"/>
      <c r="F96" s="1237"/>
      <c r="G96" s="1240"/>
      <c r="H96" s="1240"/>
      <c r="I96" s="1240"/>
      <c r="J96" s="1240"/>
      <c r="K96" s="1240"/>
      <c r="L96" s="1240"/>
      <c r="M96" s="1240"/>
      <c r="N96" s="1240"/>
      <c r="O96" s="1456"/>
      <c r="P96" s="1456"/>
      <c r="Q96" s="1456"/>
      <c r="R96" s="1456"/>
      <c r="S96" s="1456"/>
      <c r="T96" s="1456"/>
      <c r="U96" s="1456"/>
      <c r="V96" s="1456"/>
      <c r="W96" s="1456"/>
      <c r="X96" s="1456"/>
      <c r="Y96" s="1456"/>
      <c r="Z96" s="1456"/>
      <c r="AA96" s="1456"/>
      <c r="AB96" s="1456"/>
      <c r="AC96" s="1456"/>
      <c r="AD96" s="1456"/>
      <c r="AE96" s="1456"/>
      <c r="AF96" s="1456"/>
      <c r="AG96" s="1456"/>
      <c r="AH96" s="1456"/>
      <c r="AI96" s="1456"/>
      <c r="AJ96" s="1240"/>
    </row>
    <row r="97" spans="3:36">
      <c r="C97" s="1455"/>
      <c r="D97" s="1237"/>
      <c r="E97" s="490"/>
      <c r="F97" s="1237"/>
      <c r="G97" s="1240"/>
      <c r="H97" s="1240"/>
      <c r="I97" s="1240"/>
      <c r="J97" s="1240"/>
      <c r="K97" s="1240"/>
      <c r="L97" s="1240"/>
      <c r="M97" s="1240"/>
      <c r="N97" s="1240"/>
      <c r="O97" s="1456"/>
      <c r="P97" s="1456"/>
      <c r="Q97" s="1456"/>
      <c r="R97" s="1456"/>
      <c r="S97" s="1456"/>
      <c r="T97" s="1456"/>
      <c r="U97" s="1456"/>
      <c r="V97" s="1456"/>
      <c r="W97" s="1456"/>
      <c r="X97" s="1456"/>
      <c r="Y97" s="1456"/>
      <c r="Z97" s="1456"/>
      <c r="AA97" s="1456"/>
      <c r="AB97" s="1456"/>
      <c r="AC97" s="1456"/>
      <c r="AD97" s="1456"/>
      <c r="AE97" s="1456"/>
      <c r="AF97" s="1456"/>
      <c r="AG97" s="1456"/>
      <c r="AH97" s="1456"/>
      <c r="AI97" s="1456"/>
      <c r="AJ97" s="1240"/>
    </row>
    <row r="98" spans="3:36">
      <c r="C98" s="1455"/>
      <c r="D98" s="1237"/>
      <c r="E98" s="490"/>
      <c r="F98" s="1237"/>
      <c r="G98" s="1240"/>
      <c r="H98" s="1240"/>
      <c r="I98" s="1240"/>
      <c r="J98" s="1240"/>
      <c r="K98" s="1240"/>
      <c r="L98" s="1240"/>
      <c r="M98" s="1240"/>
      <c r="N98" s="1240"/>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240"/>
    </row>
    <row r="99" spans="3:36">
      <c r="C99" s="1455"/>
      <c r="D99" s="1237"/>
      <c r="E99" s="490"/>
      <c r="F99" s="1237"/>
      <c r="G99" s="1240"/>
      <c r="H99" s="1240"/>
      <c r="I99" s="1240"/>
      <c r="J99" s="1240"/>
      <c r="K99" s="1240"/>
      <c r="L99" s="1240"/>
      <c r="M99" s="1240"/>
      <c r="N99" s="1240"/>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240"/>
    </row>
    <row r="100" spans="3:36">
      <c r="C100" s="1455"/>
      <c r="D100" s="1237"/>
      <c r="E100" s="490"/>
      <c r="F100" s="1237"/>
      <c r="G100" s="1240"/>
      <c r="H100" s="1240"/>
      <c r="I100" s="1240"/>
      <c r="J100" s="1240"/>
      <c r="K100" s="1240"/>
      <c r="L100" s="1240"/>
      <c r="M100" s="1240"/>
      <c r="N100" s="1240"/>
      <c r="O100" s="1456"/>
      <c r="P100" s="1456"/>
      <c r="Q100" s="1456"/>
      <c r="R100" s="1456"/>
      <c r="S100" s="1456"/>
      <c r="T100" s="1456"/>
      <c r="U100" s="1456"/>
      <c r="V100" s="1456"/>
      <c r="W100" s="1456"/>
      <c r="X100" s="1456"/>
      <c r="Y100" s="1456"/>
      <c r="Z100" s="1456"/>
      <c r="AA100" s="1456"/>
      <c r="AB100" s="1456"/>
      <c r="AC100" s="1456"/>
      <c r="AD100" s="1456"/>
      <c r="AE100" s="1456"/>
      <c r="AF100" s="1456"/>
      <c r="AG100" s="1456"/>
      <c r="AH100" s="1456"/>
      <c r="AI100" s="1456"/>
      <c r="AJ100" s="1240"/>
    </row>
    <row r="101" spans="3:36">
      <c r="C101" s="1455"/>
      <c r="D101" s="1237"/>
      <c r="E101" s="490"/>
      <c r="F101" s="1237"/>
      <c r="G101" s="1240"/>
      <c r="H101" s="1240"/>
      <c r="I101" s="1240"/>
      <c r="J101" s="1240"/>
      <c r="K101" s="1240"/>
      <c r="L101" s="1240"/>
      <c r="M101" s="1240"/>
      <c r="N101" s="1240"/>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240"/>
    </row>
    <row r="102" spans="3:36">
      <c r="C102" s="1455"/>
      <c r="D102" s="1237"/>
      <c r="E102" s="490"/>
      <c r="F102" s="1237"/>
      <c r="G102" s="1240"/>
      <c r="H102" s="1240"/>
      <c r="I102" s="1240"/>
      <c r="J102" s="1240"/>
      <c r="K102" s="1240"/>
      <c r="L102" s="1240"/>
      <c r="M102" s="1240"/>
      <c r="N102" s="1240"/>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240"/>
    </row>
    <row r="103" spans="3:36">
      <c r="C103" s="1455"/>
      <c r="D103" s="1237"/>
      <c r="E103" s="490"/>
      <c r="F103" s="1237"/>
      <c r="G103" s="1240"/>
      <c r="H103" s="1240"/>
      <c r="I103" s="1240"/>
      <c r="J103" s="1240"/>
      <c r="K103" s="1240"/>
      <c r="L103" s="1240"/>
      <c r="M103" s="1240"/>
      <c r="N103" s="1240"/>
      <c r="O103" s="1456"/>
      <c r="P103" s="1456"/>
      <c r="Q103" s="1456"/>
      <c r="R103" s="1456"/>
      <c r="S103" s="1456"/>
      <c r="T103" s="1456"/>
      <c r="U103" s="1456"/>
      <c r="V103" s="1456"/>
      <c r="W103" s="1456"/>
      <c r="X103" s="1456"/>
      <c r="Y103" s="1456"/>
      <c r="Z103" s="1456"/>
      <c r="AA103" s="1456"/>
      <c r="AB103" s="1456"/>
      <c r="AC103" s="1456"/>
      <c r="AD103" s="1456"/>
      <c r="AE103" s="1456"/>
      <c r="AF103" s="1456"/>
      <c r="AG103" s="1456"/>
      <c r="AH103" s="1456"/>
      <c r="AI103" s="1456"/>
      <c r="AJ103" s="1240"/>
    </row>
    <row r="104" spans="3:36">
      <c r="C104" s="1455"/>
      <c r="D104" s="1237"/>
      <c r="E104" s="490"/>
      <c r="F104" s="1237"/>
      <c r="G104" s="1240"/>
      <c r="H104" s="1240"/>
      <c r="I104" s="1240"/>
      <c r="J104" s="1240"/>
      <c r="K104" s="1240"/>
      <c r="L104" s="1240"/>
      <c r="M104" s="1240"/>
      <c r="N104" s="1240"/>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240"/>
    </row>
    <row r="105" spans="3:36">
      <c r="C105" s="1455"/>
      <c r="D105" s="1237"/>
      <c r="E105" s="490"/>
      <c r="F105" s="1237"/>
      <c r="G105" s="1240"/>
      <c r="H105" s="1240"/>
      <c r="I105" s="1240"/>
      <c r="J105" s="1240"/>
      <c r="K105" s="1240"/>
      <c r="L105" s="1240"/>
      <c r="M105" s="1240"/>
      <c r="N105" s="1240"/>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240"/>
    </row>
    <row r="106" spans="3:36">
      <c r="C106" s="1455"/>
      <c r="D106" s="1237"/>
      <c r="E106" s="490"/>
      <c r="F106" s="1237"/>
      <c r="G106" s="1240"/>
      <c r="H106" s="1240"/>
      <c r="I106" s="1240"/>
      <c r="J106" s="1240"/>
      <c r="K106" s="1240"/>
      <c r="L106" s="1240"/>
      <c r="M106" s="1240"/>
      <c r="N106" s="1240"/>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240"/>
    </row>
    <row r="107" spans="3:36">
      <c r="C107" s="1455"/>
      <c r="D107" s="1237"/>
      <c r="E107" s="490"/>
      <c r="F107" s="1237"/>
      <c r="G107" s="1240"/>
      <c r="H107" s="1240"/>
      <c r="I107" s="1240"/>
      <c r="J107" s="1240"/>
      <c r="K107" s="1240"/>
      <c r="L107" s="1240"/>
      <c r="M107" s="1240"/>
      <c r="N107" s="1240"/>
      <c r="O107" s="1456"/>
      <c r="P107" s="1456"/>
      <c r="Q107" s="1456"/>
      <c r="R107" s="1456"/>
      <c r="S107" s="1456"/>
      <c r="T107" s="1456"/>
      <c r="U107" s="1456"/>
      <c r="V107" s="1456"/>
      <c r="W107" s="1456"/>
      <c r="X107" s="1456"/>
      <c r="Y107" s="1456"/>
      <c r="Z107" s="1456"/>
      <c r="AA107" s="1456"/>
      <c r="AB107" s="1456"/>
      <c r="AC107" s="1456"/>
      <c r="AD107" s="1456"/>
      <c r="AE107" s="1456"/>
      <c r="AF107" s="1456"/>
      <c r="AG107" s="1456"/>
      <c r="AH107" s="1456"/>
      <c r="AI107" s="1456"/>
      <c r="AJ107" s="1240"/>
    </row>
    <row r="108" spans="3:36">
      <c r="C108" s="1455"/>
      <c r="D108" s="1237"/>
      <c r="E108" s="490"/>
      <c r="F108" s="1237"/>
      <c r="G108" s="1240"/>
      <c r="H108" s="1240"/>
      <c r="I108" s="1240"/>
      <c r="J108" s="1240"/>
      <c r="K108" s="1240"/>
      <c r="L108" s="1240"/>
      <c r="M108" s="1240"/>
      <c r="N108" s="1240"/>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240"/>
    </row>
    <row r="109" spans="3:36">
      <c r="C109" s="1455"/>
      <c r="D109" s="1237"/>
      <c r="E109" s="490"/>
      <c r="F109" s="1237"/>
      <c r="G109" s="1240"/>
      <c r="H109" s="1240"/>
      <c r="I109" s="1240"/>
      <c r="J109" s="1240"/>
      <c r="K109" s="1240"/>
      <c r="L109" s="1240"/>
      <c r="M109" s="1240"/>
      <c r="N109" s="1240"/>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240"/>
    </row>
    <row r="110" spans="3:36">
      <c r="C110" s="1455"/>
      <c r="D110" s="1237"/>
      <c r="E110" s="490"/>
      <c r="F110" s="1237"/>
      <c r="G110" s="1240"/>
      <c r="H110" s="1240"/>
      <c r="I110" s="1240"/>
      <c r="J110" s="1240"/>
      <c r="K110" s="1240"/>
      <c r="L110" s="1240"/>
      <c r="M110" s="1240"/>
      <c r="N110" s="1240"/>
      <c r="O110" s="1456"/>
      <c r="P110" s="1456"/>
      <c r="Q110" s="1456"/>
      <c r="R110" s="1456"/>
      <c r="S110" s="1456"/>
      <c r="T110" s="1456"/>
      <c r="U110" s="1456"/>
      <c r="V110" s="1456"/>
      <c r="W110" s="1456"/>
      <c r="X110" s="1456"/>
      <c r="Y110" s="1456"/>
      <c r="Z110" s="1456"/>
      <c r="AA110" s="1456"/>
      <c r="AB110" s="1456"/>
      <c r="AC110" s="1456"/>
      <c r="AD110" s="1456"/>
      <c r="AE110" s="1456"/>
      <c r="AF110" s="1456"/>
      <c r="AG110" s="1456"/>
      <c r="AH110" s="1456"/>
      <c r="AI110" s="1456"/>
      <c r="AJ110" s="1240"/>
    </row>
    <row r="111" spans="3:36">
      <c r="C111" s="1455"/>
      <c r="D111" s="1237"/>
      <c r="E111" s="490"/>
      <c r="F111" s="1237"/>
      <c r="G111" s="1240"/>
      <c r="H111" s="1240"/>
      <c r="I111" s="1240"/>
      <c r="J111" s="1240"/>
      <c r="K111" s="1240"/>
      <c r="L111" s="1240"/>
      <c r="M111" s="1240"/>
      <c r="N111" s="1240"/>
      <c r="O111" s="1456"/>
      <c r="P111" s="1456"/>
      <c r="Q111" s="1456"/>
      <c r="R111" s="1456"/>
      <c r="S111" s="1456"/>
      <c r="T111" s="1456"/>
      <c r="U111" s="1456"/>
      <c r="V111" s="1456"/>
      <c r="W111" s="1456"/>
      <c r="X111" s="1456"/>
      <c r="Y111" s="1456"/>
      <c r="Z111" s="1456"/>
      <c r="AA111" s="1456"/>
      <c r="AB111" s="1456"/>
      <c r="AC111" s="1456"/>
      <c r="AD111" s="1456"/>
      <c r="AE111" s="1456"/>
      <c r="AF111" s="1456"/>
      <c r="AG111" s="1456"/>
      <c r="AH111" s="1456"/>
      <c r="AI111" s="1456"/>
      <c r="AJ111" s="1240"/>
    </row>
    <row r="112" spans="3:36">
      <c r="C112" s="1455"/>
      <c r="D112" s="1237"/>
      <c r="E112" s="490"/>
      <c r="F112" s="1237"/>
      <c r="G112" s="1240"/>
      <c r="H112" s="1240"/>
      <c r="I112" s="1240"/>
      <c r="J112" s="1240"/>
      <c r="K112" s="1240"/>
      <c r="L112" s="1240"/>
      <c r="M112" s="1240"/>
      <c r="N112" s="1240"/>
      <c r="O112" s="1456"/>
      <c r="P112" s="1456"/>
      <c r="Q112" s="1456"/>
      <c r="R112" s="1456"/>
      <c r="S112" s="1456"/>
      <c r="T112" s="1456"/>
      <c r="U112" s="1456"/>
      <c r="V112" s="1456"/>
      <c r="W112" s="1456"/>
      <c r="X112" s="1456"/>
      <c r="Y112" s="1456"/>
      <c r="Z112" s="1456"/>
      <c r="AA112" s="1456"/>
      <c r="AB112" s="1456"/>
      <c r="AC112" s="1456"/>
      <c r="AD112" s="1456"/>
      <c r="AE112" s="1456"/>
      <c r="AF112" s="1456"/>
      <c r="AG112" s="1456"/>
      <c r="AH112" s="1456"/>
      <c r="AI112" s="1456"/>
      <c r="AJ112" s="1240"/>
    </row>
    <row r="113" spans="3:36">
      <c r="C113" s="1455"/>
      <c r="D113" s="1237"/>
      <c r="E113" s="490"/>
      <c r="F113" s="1237"/>
      <c r="G113" s="1240"/>
      <c r="H113" s="1240"/>
      <c r="I113" s="1240"/>
      <c r="J113" s="1240"/>
      <c r="K113" s="1240"/>
      <c r="L113" s="1240"/>
      <c r="M113" s="1240"/>
      <c r="N113" s="1240"/>
      <c r="O113" s="1456"/>
      <c r="P113" s="1456"/>
      <c r="Q113" s="1456"/>
      <c r="R113" s="1456"/>
      <c r="S113" s="1456"/>
      <c r="T113" s="1456"/>
      <c r="U113" s="1456"/>
      <c r="V113" s="1456"/>
      <c r="W113" s="1456"/>
      <c r="X113" s="1456"/>
      <c r="Y113" s="1456"/>
      <c r="Z113" s="1456"/>
      <c r="AA113" s="1456"/>
      <c r="AB113" s="1456"/>
      <c r="AC113" s="1456"/>
      <c r="AD113" s="1456"/>
      <c r="AE113" s="1456"/>
      <c r="AF113" s="1456"/>
      <c r="AG113" s="1456"/>
      <c r="AH113" s="1456"/>
      <c r="AI113" s="1456"/>
      <c r="AJ113" s="1240"/>
    </row>
    <row r="114" spans="3:36">
      <c r="C114" s="1455"/>
      <c r="D114" s="1237"/>
      <c r="E114" s="490"/>
      <c r="F114" s="1237"/>
      <c r="G114" s="1240"/>
      <c r="H114" s="1240"/>
      <c r="I114" s="1240"/>
      <c r="J114" s="1240"/>
      <c r="K114" s="1240"/>
      <c r="L114" s="1240"/>
      <c r="M114" s="1240"/>
      <c r="N114" s="1240"/>
      <c r="O114" s="1456"/>
      <c r="P114" s="1456"/>
      <c r="Q114" s="1456"/>
      <c r="R114" s="1456"/>
      <c r="S114" s="1456"/>
      <c r="T114" s="1456"/>
      <c r="U114" s="1456"/>
      <c r="V114" s="1456"/>
      <c r="W114" s="1456"/>
      <c r="X114" s="1456"/>
      <c r="Y114" s="1456"/>
      <c r="Z114" s="1456"/>
      <c r="AA114" s="1456"/>
      <c r="AB114" s="1456"/>
      <c r="AC114" s="1456"/>
      <c r="AD114" s="1456"/>
      <c r="AE114" s="1456"/>
      <c r="AF114" s="1456"/>
      <c r="AG114" s="1456"/>
      <c r="AH114" s="1456"/>
      <c r="AI114" s="1456"/>
      <c r="AJ114" s="1240"/>
    </row>
    <row r="115" spans="3:36">
      <c r="C115" s="1455"/>
      <c r="D115" s="1237"/>
      <c r="E115" s="490"/>
      <c r="F115" s="1237"/>
      <c r="G115" s="1240"/>
      <c r="H115" s="1240"/>
      <c r="I115" s="1240"/>
      <c r="J115" s="1240"/>
      <c r="K115" s="1240"/>
      <c r="L115" s="1240"/>
      <c r="M115" s="1240"/>
      <c r="N115" s="1240"/>
      <c r="O115" s="1456"/>
      <c r="P115" s="1456"/>
      <c r="Q115" s="1456"/>
      <c r="R115" s="1456"/>
      <c r="S115" s="1456"/>
      <c r="T115" s="1456"/>
      <c r="U115" s="1456"/>
      <c r="V115" s="1456"/>
      <c r="W115" s="1456"/>
      <c r="X115" s="1456"/>
      <c r="Y115" s="1456"/>
      <c r="Z115" s="1456"/>
      <c r="AA115" s="1456"/>
      <c r="AB115" s="1456"/>
      <c r="AC115" s="1456"/>
      <c r="AD115" s="1456"/>
      <c r="AE115" s="1456"/>
      <c r="AF115" s="1456"/>
      <c r="AG115" s="1456"/>
      <c r="AH115" s="1456"/>
      <c r="AI115" s="1456"/>
      <c r="AJ115" s="1240"/>
    </row>
    <row r="116" spans="3:36">
      <c r="C116" s="1455"/>
      <c r="D116" s="1237"/>
      <c r="E116" s="490"/>
      <c r="F116" s="1237"/>
      <c r="G116" s="1240"/>
      <c r="H116" s="1240"/>
      <c r="I116" s="1240"/>
      <c r="J116" s="1240"/>
      <c r="K116" s="1240"/>
      <c r="L116" s="1240"/>
      <c r="M116" s="1240"/>
      <c r="N116" s="1240"/>
      <c r="O116" s="1456"/>
      <c r="P116" s="1456"/>
      <c r="Q116" s="1456"/>
      <c r="R116" s="1456"/>
      <c r="S116" s="1456"/>
      <c r="T116" s="1456"/>
      <c r="U116" s="1456"/>
      <c r="V116" s="1456"/>
      <c r="W116" s="1456"/>
      <c r="X116" s="1456"/>
      <c r="Y116" s="1456"/>
      <c r="Z116" s="1456"/>
      <c r="AA116" s="1456"/>
      <c r="AB116" s="1456"/>
      <c r="AC116" s="1456"/>
      <c r="AD116" s="1456"/>
      <c r="AE116" s="1456"/>
      <c r="AF116" s="1456"/>
      <c r="AG116" s="1456"/>
      <c r="AH116" s="1456"/>
      <c r="AI116" s="1456"/>
      <c r="AJ116" s="1240"/>
    </row>
    <row r="117" spans="3:36">
      <c r="C117" s="1455"/>
      <c r="D117" s="1237"/>
      <c r="E117" s="490"/>
      <c r="F117" s="1237"/>
      <c r="G117" s="1240"/>
      <c r="H117" s="1240"/>
      <c r="I117" s="1240"/>
      <c r="J117" s="1240"/>
      <c r="K117" s="1240"/>
      <c r="L117" s="1240"/>
      <c r="M117" s="1240"/>
      <c r="N117" s="1240"/>
      <c r="O117" s="1456"/>
      <c r="P117" s="1456"/>
      <c r="Q117" s="1456"/>
      <c r="R117" s="1456"/>
      <c r="S117" s="1456"/>
      <c r="T117" s="1456"/>
      <c r="U117" s="1456"/>
      <c r="V117" s="1456"/>
      <c r="W117" s="1456"/>
      <c r="X117" s="1456"/>
      <c r="Y117" s="1456"/>
      <c r="Z117" s="1456"/>
      <c r="AA117" s="1456"/>
      <c r="AB117" s="1456"/>
      <c r="AC117" s="1456"/>
      <c r="AD117" s="1456"/>
      <c r="AE117" s="1456"/>
      <c r="AF117" s="1456"/>
      <c r="AG117" s="1456"/>
      <c r="AH117" s="1456"/>
      <c r="AI117" s="1456"/>
      <c r="AJ117" s="1240"/>
    </row>
    <row r="118" spans="3:36">
      <c r="C118" s="1455"/>
      <c r="D118" s="1237"/>
      <c r="E118" s="490"/>
      <c r="F118" s="1237"/>
      <c r="G118" s="1240"/>
      <c r="H118" s="1240"/>
      <c r="I118" s="1240"/>
      <c r="J118" s="1240"/>
      <c r="K118" s="1240"/>
      <c r="L118" s="1240"/>
      <c r="M118" s="1240"/>
      <c r="N118" s="1240"/>
      <c r="O118" s="1456"/>
      <c r="P118" s="1456"/>
      <c r="Q118" s="1456"/>
      <c r="R118" s="1456"/>
      <c r="S118" s="1456"/>
      <c r="T118" s="1456"/>
      <c r="U118" s="1456"/>
      <c r="V118" s="1456"/>
      <c r="W118" s="1456"/>
      <c r="X118" s="1456"/>
      <c r="Y118" s="1456"/>
      <c r="Z118" s="1456"/>
      <c r="AA118" s="1456"/>
      <c r="AB118" s="1456"/>
      <c r="AC118" s="1456"/>
      <c r="AD118" s="1456"/>
      <c r="AE118" s="1456"/>
      <c r="AF118" s="1456"/>
      <c r="AG118" s="1456"/>
      <c r="AH118" s="1456"/>
      <c r="AI118" s="1456"/>
      <c r="AJ118" s="1240"/>
    </row>
    <row r="119" spans="3:36">
      <c r="C119" s="1455"/>
      <c r="D119" s="1237"/>
      <c r="E119" s="490"/>
      <c r="F119" s="1237"/>
      <c r="G119" s="1240"/>
      <c r="H119" s="1240"/>
      <c r="I119" s="1240"/>
      <c r="J119" s="1240"/>
      <c r="K119" s="1240"/>
      <c r="L119" s="1240"/>
      <c r="M119" s="1240"/>
      <c r="N119" s="1240"/>
      <c r="O119" s="1456"/>
      <c r="P119" s="1456"/>
      <c r="Q119" s="1456"/>
      <c r="R119" s="1456"/>
      <c r="S119" s="1456"/>
      <c r="T119" s="1456"/>
      <c r="U119" s="1456"/>
      <c r="V119" s="1456"/>
      <c r="W119" s="1456"/>
      <c r="X119" s="1456"/>
      <c r="Y119" s="1456"/>
      <c r="Z119" s="1456"/>
      <c r="AA119" s="1456"/>
      <c r="AB119" s="1456"/>
      <c r="AC119" s="1456"/>
      <c r="AD119" s="1456"/>
      <c r="AE119" s="1456"/>
      <c r="AF119" s="1456"/>
      <c r="AG119" s="1456"/>
      <c r="AH119" s="1456"/>
      <c r="AI119" s="1456"/>
      <c r="AJ119" s="1240"/>
    </row>
    <row r="120" spans="3:36">
      <c r="C120" s="1455"/>
      <c r="D120" s="1237"/>
      <c r="E120" s="490"/>
      <c r="F120" s="1237"/>
      <c r="G120" s="1240"/>
      <c r="H120" s="1240"/>
      <c r="I120" s="1240"/>
      <c r="J120" s="1240"/>
      <c r="K120" s="1240"/>
      <c r="L120" s="1240"/>
      <c r="M120" s="1240"/>
      <c r="N120" s="1240"/>
      <c r="O120" s="1456"/>
      <c r="P120" s="1456"/>
      <c r="Q120" s="1456"/>
      <c r="R120" s="1456"/>
      <c r="S120" s="1456"/>
      <c r="T120" s="1456"/>
      <c r="U120" s="1456"/>
      <c r="V120" s="1456"/>
      <c r="W120" s="1456"/>
      <c r="X120" s="1456"/>
      <c r="Y120" s="1456"/>
      <c r="Z120" s="1456"/>
      <c r="AA120" s="1456"/>
      <c r="AB120" s="1456"/>
      <c r="AC120" s="1456"/>
      <c r="AD120" s="1456"/>
      <c r="AE120" s="1456"/>
      <c r="AF120" s="1456"/>
      <c r="AG120" s="1456"/>
      <c r="AH120" s="1456"/>
      <c r="AI120" s="1456"/>
      <c r="AJ120" s="1240"/>
    </row>
    <row r="121" spans="3:36">
      <c r="C121" s="1455"/>
      <c r="D121" s="1237"/>
      <c r="E121" s="490"/>
      <c r="F121" s="1237"/>
      <c r="G121" s="1240"/>
      <c r="H121" s="1240"/>
      <c r="I121" s="1240"/>
      <c r="J121" s="1240"/>
      <c r="K121" s="1240"/>
      <c r="L121" s="1240"/>
      <c r="M121" s="1240"/>
      <c r="N121" s="1240"/>
      <c r="O121" s="1456"/>
      <c r="P121" s="1456"/>
      <c r="Q121" s="1456"/>
      <c r="R121" s="1456"/>
      <c r="S121" s="1456"/>
      <c r="T121" s="1456"/>
      <c r="U121" s="1456"/>
      <c r="V121" s="1456"/>
      <c r="W121" s="1456"/>
      <c r="X121" s="1456"/>
      <c r="Y121" s="1456"/>
      <c r="Z121" s="1456"/>
      <c r="AA121" s="1456"/>
      <c r="AB121" s="1456"/>
      <c r="AC121" s="1456"/>
      <c r="AD121" s="1456"/>
      <c r="AE121" s="1456"/>
      <c r="AF121" s="1456"/>
      <c r="AG121" s="1456"/>
      <c r="AH121" s="1456"/>
      <c r="AI121" s="1456"/>
      <c r="AJ121" s="1240"/>
    </row>
    <row r="122" spans="3:36">
      <c r="C122" s="1455"/>
      <c r="D122" s="1237"/>
      <c r="E122" s="490"/>
      <c r="F122" s="1237"/>
      <c r="G122" s="1240"/>
      <c r="H122" s="1240"/>
      <c r="I122" s="1240"/>
      <c r="J122" s="1240"/>
      <c r="K122" s="1240"/>
      <c r="L122" s="1240"/>
      <c r="M122" s="1240"/>
      <c r="N122" s="1240"/>
      <c r="O122" s="1456"/>
      <c r="P122" s="1456"/>
      <c r="Q122" s="1456"/>
      <c r="R122" s="1456"/>
      <c r="S122" s="1456"/>
      <c r="T122" s="1456"/>
      <c r="U122" s="1456"/>
      <c r="V122" s="1456"/>
      <c r="W122" s="1456"/>
      <c r="X122" s="1456"/>
      <c r="Y122" s="1456"/>
      <c r="Z122" s="1456"/>
      <c r="AA122" s="1456"/>
      <c r="AB122" s="1456"/>
      <c r="AC122" s="1456"/>
      <c r="AD122" s="1456"/>
      <c r="AE122" s="1456"/>
      <c r="AF122" s="1456"/>
      <c r="AG122" s="1456"/>
      <c r="AH122" s="1456"/>
      <c r="AI122" s="1456"/>
      <c r="AJ122" s="1240"/>
    </row>
    <row r="123" spans="3:36">
      <c r="C123" s="1455"/>
      <c r="D123" s="1237"/>
      <c r="E123" s="490"/>
      <c r="F123" s="1237"/>
      <c r="G123" s="1240"/>
      <c r="H123" s="1240"/>
      <c r="I123" s="1240"/>
      <c r="J123" s="1240"/>
      <c r="K123" s="1240"/>
      <c r="L123" s="1240"/>
      <c r="M123" s="1240"/>
      <c r="N123" s="1240"/>
      <c r="O123" s="1456"/>
      <c r="P123" s="1456"/>
      <c r="Q123" s="1456"/>
      <c r="R123" s="1456"/>
      <c r="S123" s="1456"/>
      <c r="T123" s="1456"/>
      <c r="U123" s="1456"/>
      <c r="V123" s="1456"/>
      <c r="W123" s="1456"/>
      <c r="X123" s="1456"/>
      <c r="Y123" s="1456"/>
      <c r="Z123" s="1456"/>
      <c r="AA123" s="1456"/>
      <c r="AB123" s="1456"/>
      <c r="AC123" s="1456"/>
      <c r="AD123" s="1456"/>
      <c r="AE123" s="1456"/>
      <c r="AF123" s="1456"/>
      <c r="AG123" s="1456"/>
      <c r="AH123" s="1456"/>
      <c r="AI123" s="1456"/>
      <c r="AJ123" s="1240"/>
    </row>
    <row r="124" spans="3:36">
      <c r="C124" s="1455"/>
      <c r="D124" s="1237"/>
      <c r="E124" s="490"/>
      <c r="F124" s="1237"/>
      <c r="G124" s="1240"/>
      <c r="H124" s="1240"/>
      <c r="I124" s="1240"/>
      <c r="J124" s="1240"/>
      <c r="K124" s="1240"/>
      <c r="L124" s="1240"/>
      <c r="M124" s="1240"/>
      <c r="N124" s="1240"/>
      <c r="O124" s="1456"/>
      <c r="P124" s="1456"/>
      <c r="Q124" s="1456"/>
      <c r="R124" s="1456"/>
      <c r="S124" s="1456"/>
      <c r="T124" s="1456"/>
      <c r="U124" s="1456"/>
      <c r="V124" s="1456"/>
      <c r="W124" s="1456"/>
      <c r="X124" s="1456"/>
      <c r="Y124" s="1456"/>
      <c r="Z124" s="1456"/>
      <c r="AA124" s="1456"/>
      <c r="AB124" s="1456"/>
      <c r="AC124" s="1456"/>
      <c r="AD124" s="1456"/>
      <c r="AE124" s="1456"/>
      <c r="AF124" s="1456"/>
      <c r="AG124" s="1456"/>
      <c r="AH124" s="1456"/>
      <c r="AI124" s="1456"/>
      <c r="AJ124" s="1240"/>
    </row>
    <row r="125" spans="3:36">
      <c r="C125" s="1455"/>
      <c r="D125" s="1237"/>
      <c r="E125" s="490"/>
      <c r="F125" s="1237"/>
      <c r="G125" s="1240"/>
      <c r="H125" s="1240"/>
      <c r="I125" s="1240"/>
      <c r="J125" s="1240"/>
      <c r="K125" s="1240"/>
      <c r="L125" s="1240"/>
      <c r="M125" s="1240"/>
      <c r="N125" s="1240"/>
      <c r="O125" s="1456"/>
      <c r="P125" s="1456"/>
      <c r="Q125" s="1456"/>
      <c r="R125" s="1456"/>
      <c r="S125" s="1456"/>
      <c r="T125" s="1456"/>
      <c r="U125" s="1456"/>
      <c r="V125" s="1456"/>
      <c r="W125" s="1456"/>
      <c r="X125" s="1456"/>
      <c r="Y125" s="1456"/>
      <c r="Z125" s="1456"/>
      <c r="AA125" s="1456"/>
      <c r="AB125" s="1456"/>
      <c r="AC125" s="1456"/>
      <c r="AD125" s="1456"/>
      <c r="AE125" s="1456"/>
      <c r="AF125" s="1456"/>
      <c r="AG125" s="1456"/>
      <c r="AH125" s="1456"/>
      <c r="AI125" s="1456"/>
      <c r="AJ125" s="1240"/>
    </row>
    <row r="126" spans="3:36">
      <c r="C126" s="1455"/>
      <c r="D126" s="1237"/>
      <c r="E126" s="490"/>
      <c r="F126" s="1237"/>
      <c r="G126" s="1240"/>
      <c r="H126" s="1240"/>
      <c r="I126" s="1240"/>
      <c r="J126" s="1240"/>
      <c r="K126" s="1240"/>
      <c r="L126" s="1240"/>
      <c r="M126" s="1240"/>
      <c r="N126" s="1240"/>
      <c r="O126" s="1456"/>
      <c r="P126" s="1456"/>
      <c r="Q126" s="1456"/>
      <c r="R126" s="1456"/>
      <c r="S126" s="1456"/>
      <c r="T126" s="1456"/>
      <c r="U126" s="1456"/>
      <c r="V126" s="1456"/>
      <c r="W126" s="1456"/>
      <c r="X126" s="1456"/>
      <c r="Y126" s="1456"/>
      <c r="Z126" s="1456"/>
      <c r="AA126" s="1456"/>
      <c r="AB126" s="1456"/>
      <c r="AC126" s="1456"/>
      <c r="AD126" s="1456"/>
      <c r="AE126" s="1456"/>
      <c r="AF126" s="1456"/>
      <c r="AG126" s="1456"/>
      <c r="AH126" s="1456"/>
      <c r="AI126" s="1456"/>
      <c r="AJ126" s="1240"/>
    </row>
    <row r="127" spans="3:36">
      <c r="C127" s="1455"/>
      <c r="D127" s="1237"/>
      <c r="E127" s="490"/>
      <c r="F127" s="1237"/>
      <c r="G127" s="1240"/>
      <c r="H127" s="1240"/>
      <c r="I127" s="1240"/>
      <c r="J127" s="1240"/>
      <c r="K127" s="1240"/>
      <c r="L127" s="1240"/>
      <c r="M127" s="1240"/>
      <c r="N127" s="1240"/>
      <c r="O127" s="1456"/>
      <c r="P127" s="1456"/>
      <c r="Q127" s="1456"/>
      <c r="R127" s="1456"/>
      <c r="S127" s="1456"/>
      <c r="T127" s="1456"/>
      <c r="U127" s="1456"/>
      <c r="V127" s="1456"/>
      <c r="W127" s="1456"/>
      <c r="X127" s="1456"/>
      <c r="Y127" s="1456"/>
      <c r="Z127" s="1456"/>
      <c r="AA127" s="1456"/>
      <c r="AB127" s="1456"/>
      <c r="AC127" s="1456"/>
      <c r="AD127" s="1456"/>
      <c r="AE127" s="1456"/>
      <c r="AF127" s="1456"/>
      <c r="AG127" s="1456"/>
      <c r="AH127" s="1456"/>
      <c r="AI127" s="1456"/>
      <c r="AJ127" s="1240"/>
    </row>
    <row r="128" spans="3:36">
      <c r="C128" s="1455"/>
      <c r="D128" s="1237"/>
      <c r="E128" s="490"/>
      <c r="F128" s="1237"/>
      <c r="G128" s="1240"/>
      <c r="H128" s="1240"/>
      <c r="I128" s="1240"/>
      <c r="J128" s="1240"/>
      <c r="K128" s="1240"/>
      <c r="L128" s="1240"/>
      <c r="M128" s="1240"/>
      <c r="N128" s="1240"/>
      <c r="O128" s="1456"/>
      <c r="P128" s="1456"/>
      <c r="Q128" s="1456"/>
      <c r="R128" s="1456"/>
      <c r="S128" s="1456"/>
      <c r="T128" s="1456"/>
      <c r="U128" s="1456"/>
      <c r="V128" s="1456"/>
      <c r="W128" s="1456"/>
      <c r="X128" s="1456"/>
      <c r="Y128" s="1456"/>
      <c r="Z128" s="1456"/>
      <c r="AA128" s="1456"/>
      <c r="AB128" s="1456"/>
      <c r="AC128" s="1456"/>
      <c r="AD128" s="1456"/>
      <c r="AE128" s="1456"/>
      <c r="AF128" s="1456"/>
      <c r="AG128" s="1456"/>
      <c r="AH128" s="1456"/>
      <c r="AI128" s="1456"/>
      <c r="AJ128" s="1240"/>
    </row>
    <row r="129" spans="3:36">
      <c r="C129" s="1455"/>
      <c r="D129" s="1237"/>
      <c r="E129" s="490"/>
      <c r="F129" s="1237"/>
      <c r="G129" s="1240"/>
      <c r="H129" s="1240"/>
      <c r="I129" s="1240"/>
      <c r="J129" s="1240"/>
      <c r="K129" s="1240"/>
      <c r="L129" s="1240"/>
      <c r="M129" s="1240"/>
      <c r="N129" s="1240"/>
      <c r="O129" s="1456"/>
      <c r="P129" s="1456"/>
      <c r="Q129" s="1456"/>
      <c r="R129" s="1456"/>
      <c r="S129" s="1456"/>
      <c r="T129" s="1456"/>
      <c r="U129" s="1456"/>
      <c r="V129" s="1456"/>
      <c r="W129" s="1456"/>
      <c r="X129" s="1456"/>
      <c r="Y129" s="1456"/>
      <c r="Z129" s="1456"/>
      <c r="AA129" s="1456"/>
      <c r="AB129" s="1456"/>
      <c r="AC129" s="1456"/>
      <c r="AD129" s="1456"/>
      <c r="AE129" s="1456"/>
      <c r="AF129" s="1456"/>
      <c r="AG129" s="1456"/>
      <c r="AH129" s="1456"/>
      <c r="AI129" s="1456"/>
      <c r="AJ129" s="1240"/>
    </row>
    <row r="130" spans="3:36">
      <c r="C130" s="1455"/>
      <c r="D130" s="1237"/>
      <c r="E130" s="490"/>
      <c r="F130" s="1237"/>
      <c r="G130" s="1240"/>
      <c r="H130" s="1240"/>
      <c r="I130" s="1240"/>
      <c r="J130" s="1240"/>
      <c r="K130" s="1240"/>
      <c r="L130" s="1240"/>
      <c r="M130" s="1240"/>
      <c r="N130" s="1240"/>
      <c r="O130" s="1456"/>
      <c r="P130" s="1456"/>
      <c r="Q130" s="1456"/>
      <c r="R130" s="1456"/>
      <c r="S130" s="1456"/>
      <c r="T130" s="1456"/>
      <c r="U130" s="1456"/>
      <c r="V130" s="1456"/>
      <c r="W130" s="1456"/>
      <c r="X130" s="1456"/>
      <c r="Y130" s="1456"/>
      <c r="Z130" s="1456"/>
      <c r="AA130" s="1456"/>
      <c r="AB130" s="1456"/>
      <c r="AC130" s="1456"/>
      <c r="AD130" s="1456"/>
      <c r="AE130" s="1456"/>
      <c r="AF130" s="1456"/>
      <c r="AG130" s="1456"/>
      <c r="AH130" s="1456"/>
      <c r="AI130" s="1456"/>
      <c r="AJ130" s="1240"/>
    </row>
    <row r="131" spans="3:36">
      <c r="C131" s="1455"/>
      <c r="D131" s="1237"/>
      <c r="E131" s="490"/>
      <c r="F131" s="1237"/>
      <c r="G131" s="1240"/>
      <c r="H131" s="1240"/>
      <c r="I131" s="1240"/>
      <c r="J131" s="1240"/>
      <c r="K131" s="1240"/>
      <c r="L131" s="1240"/>
      <c r="M131" s="1240"/>
      <c r="N131" s="1240"/>
      <c r="O131" s="1456"/>
      <c r="P131" s="1456"/>
      <c r="Q131" s="1456"/>
      <c r="R131" s="1456"/>
      <c r="S131" s="1456"/>
      <c r="T131" s="1456"/>
      <c r="U131" s="1456"/>
      <c r="V131" s="1456"/>
      <c r="W131" s="1456"/>
      <c r="X131" s="1456"/>
      <c r="Y131" s="1456"/>
      <c r="Z131" s="1456"/>
      <c r="AA131" s="1456"/>
      <c r="AB131" s="1456"/>
      <c r="AC131" s="1456"/>
      <c r="AD131" s="1456"/>
      <c r="AE131" s="1456"/>
      <c r="AF131" s="1456"/>
      <c r="AG131" s="1456"/>
      <c r="AH131" s="1456"/>
      <c r="AI131" s="1456"/>
      <c r="AJ131" s="1240"/>
    </row>
    <row r="132" spans="3:36">
      <c r="C132" s="1455"/>
      <c r="D132" s="1237"/>
      <c r="E132" s="490"/>
      <c r="F132" s="1237"/>
      <c r="G132" s="1240"/>
      <c r="H132" s="1240"/>
      <c r="I132" s="1240"/>
      <c r="J132" s="1240"/>
      <c r="K132" s="1240"/>
      <c r="L132" s="1240"/>
      <c r="M132" s="1240"/>
      <c r="N132" s="1240"/>
      <c r="O132" s="1456"/>
      <c r="P132" s="1456"/>
      <c r="Q132" s="1456"/>
      <c r="R132" s="1456"/>
      <c r="S132" s="1456"/>
      <c r="T132" s="1456"/>
      <c r="U132" s="1456"/>
      <c r="V132" s="1456"/>
      <c r="W132" s="1456"/>
      <c r="X132" s="1456"/>
      <c r="Y132" s="1456"/>
      <c r="Z132" s="1456"/>
      <c r="AA132" s="1456"/>
      <c r="AB132" s="1456"/>
      <c r="AC132" s="1456"/>
      <c r="AD132" s="1456"/>
      <c r="AE132" s="1456"/>
      <c r="AF132" s="1456"/>
      <c r="AG132" s="1456"/>
      <c r="AH132" s="1456"/>
      <c r="AI132" s="1456"/>
      <c r="AJ132" s="1240"/>
    </row>
    <row r="133" spans="3:36">
      <c r="C133" s="1455"/>
      <c r="D133" s="1237"/>
      <c r="E133" s="490"/>
      <c r="F133" s="1237"/>
      <c r="G133" s="1240"/>
      <c r="H133" s="1240"/>
      <c r="I133" s="1240"/>
      <c r="J133" s="1240"/>
      <c r="K133" s="1240"/>
      <c r="L133" s="1240"/>
      <c r="M133" s="1240"/>
      <c r="N133" s="1240"/>
      <c r="O133" s="1456"/>
      <c r="P133" s="1456"/>
      <c r="Q133" s="1456"/>
      <c r="R133" s="1456"/>
      <c r="S133" s="1456"/>
      <c r="T133" s="1456"/>
      <c r="U133" s="1456"/>
      <c r="V133" s="1456"/>
      <c r="W133" s="1456"/>
      <c r="X133" s="1456"/>
      <c r="Y133" s="1456"/>
      <c r="Z133" s="1456"/>
      <c r="AA133" s="1456"/>
      <c r="AB133" s="1456"/>
      <c r="AC133" s="1456"/>
      <c r="AD133" s="1456"/>
      <c r="AE133" s="1456"/>
      <c r="AF133" s="1456"/>
      <c r="AG133" s="1456"/>
      <c r="AH133" s="1456"/>
      <c r="AI133" s="1456"/>
      <c r="AJ133" s="1240"/>
    </row>
    <row r="134" spans="3:36">
      <c r="C134" s="1455"/>
      <c r="D134" s="1237"/>
      <c r="E134" s="490"/>
      <c r="F134" s="1237"/>
      <c r="G134" s="1240"/>
      <c r="H134" s="1240"/>
      <c r="I134" s="1240"/>
      <c r="J134" s="1240"/>
      <c r="K134" s="1240"/>
      <c r="L134" s="1240"/>
      <c r="M134" s="1240"/>
      <c r="N134" s="1240"/>
      <c r="O134" s="1456"/>
      <c r="P134" s="1456"/>
      <c r="Q134" s="1456"/>
      <c r="R134" s="1456"/>
      <c r="S134" s="1456"/>
      <c r="T134" s="1456"/>
      <c r="U134" s="1456"/>
      <c r="V134" s="1456"/>
      <c r="W134" s="1456"/>
      <c r="X134" s="1456"/>
      <c r="Y134" s="1456"/>
      <c r="Z134" s="1456"/>
      <c r="AA134" s="1456"/>
      <c r="AB134" s="1456"/>
      <c r="AC134" s="1456"/>
      <c r="AD134" s="1456"/>
      <c r="AE134" s="1456"/>
      <c r="AF134" s="1456"/>
      <c r="AG134" s="1456"/>
      <c r="AH134" s="1456"/>
      <c r="AI134" s="1456"/>
      <c r="AJ134" s="1240"/>
    </row>
    <row r="135" spans="3:36">
      <c r="C135" s="1455"/>
      <c r="D135" s="1237"/>
      <c r="E135" s="490"/>
      <c r="F135" s="1237"/>
      <c r="G135" s="1240"/>
      <c r="H135" s="1240"/>
      <c r="I135" s="1240"/>
      <c r="J135" s="1240"/>
      <c r="K135" s="1240"/>
      <c r="L135" s="1240"/>
      <c r="M135" s="1240"/>
      <c r="N135" s="1240"/>
      <c r="O135" s="1456"/>
      <c r="P135" s="1456"/>
      <c r="Q135" s="1456"/>
      <c r="R135" s="1456"/>
      <c r="S135" s="1456"/>
      <c r="T135" s="1456"/>
      <c r="U135" s="1456"/>
      <c r="V135" s="1456"/>
      <c r="W135" s="1456"/>
      <c r="X135" s="1456"/>
      <c r="Y135" s="1456"/>
      <c r="Z135" s="1456"/>
      <c r="AA135" s="1456"/>
      <c r="AB135" s="1456"/>
      <c r="AC135" s="1456"/>
      <c r="AD135" s="1456"/>
      <c r="AE135" s="1456"/>
      <c r="AF135" s="1456"/>
      <c r="AG135" s="1456"/>
      <c r="AH135" s="1456"/>
      <c r="AI135" s="1456"/>
      <c r="AJ135" s="1240"/>
    </row>
    <row r="136" spans="3:36">
      <c r="C136" s="1455"/>
      <c r="D136" s="1237"/>
      <c r="E136" s="490"/>
      <c r="F136" s="1237"/>
      <c r="G136" s="1240"/>
      <c r="H136" s="1240"/>
      <c r="I136" s="1240"/>
      <c r="J136" s="1240"/>
      <c r="K136" s="1240"/>
      <c r="L136" s="1240"/>
      <c r="M136" s="1240"/>
      <c r="N136" s="1240"/>
      <c r="O136" s="1456"/>
      <c r="P136" s="1456"/>
      <c r="Q136" s="1456"/>
      <c r="R136" s="1456"/>
      <c r="S136" s="1456"/>
      <c r="T136" s="1456"/>
      <c r="U136" s="1456"/>
      <c r="V136" s="1456"/>
      <c r="W136" s="1456"/>
      <c r="X136" s="1456"/>
      <c r="Y136" s="1456"/>
      <c r="Z136" s="1456"/>
      <c r="AA136" s="1456"/>
      <c r="AB136" s="1456"/>
      <c r="AC136" s="1456"/>
      <c r="AD136" s="1456"/>
      <c r="AE136" s="1456"/>
      <c r="AF136" s="1456"/>
      <c r="AG136" s="1456"/>
      <c r="AH136" s="1456"/>
      <c r="AI136" s="1456"/>
      <c r="AJ136" s="1240"/>
    </row>
    <row r="137" spans="3:36">
      <c r="C137" s="1455"/>
      <c r="D137" s="1237"/>
      <c r="E137" s="490"/>
      <c r="F137" s="1237"/>
      <c r="G137" s="1240"/>
      <c r="H137" s="1240"/>
      <c r="I137" s="1240"/>
      <c r="J137" s="1240"/>
      <c r="K137" s="1240"/>
      <c r="L137" s="1240"/>
      <c r="M137" s="1240"/>
      <c r="N137" s="1240"/>
      <c r="O137" s="1456"/>
      <c r="P137" s="1456"/>
      <c r="Q137" s="1456"/>
      <c r="R137" s="1456"/>
      <c r="S137" s="1456"/>
      <c r="T137" s="1456"/>
      <c r="U137" s="1456"/>
      <c r="V137" s="1456"/>
      <c r="W137" s="1456"/>
      <c r="X137" s="1456"/>
      <c r="Y137" s="1456"/>
      <c r="Z137" s="1456"/>
      <c r="AA137" s="1456"/>
      <c r="AB137" s="1456"/>
      <c r="AC137" s="1456"/>
      <c r="AD137" s="1456"/>
      <c r="AE137" s="1456"/>
      <c r="AF137" s="1456"/>
      <c r="AG137" s="1456"/>
      <c r="AH137" s="1456"/>
      <c r="AI137" s="1456"/>
      <c r="AJ137" s="1240"/>
    </row>
    <row r="138" spans="3:36">
      <c r="C138" s="1455"/>
      <c r="D138" s="1237"/>
      <c r="E138" s="490"/>
      <c r="F138" s="1237"/>
      <c r="G138" s="1240"/>
      <c r="H138" s="1240"/>
      <c r="I138" s="1240"/>
      <c r="J138" s="1240"/>
      <c r="K138" s="1240"/>
      <c r="L138" s="1240"/>
      <c r="M138" s="1240"/>
      <c r="N138" s="1240"/>
      <c r="O138" s="1456"/>
      <c r="P138" s="1456"/>
      <c r="Q138" s="1456"/>
      <c r="R138" s="1456"/>
      <c r="S138" s="1456"/>
      <c r="T138" s="1456"/>
      <c r="U138" s="1456"/>
      <c r="V138" s="1456"/>
      <c r="W138" s="1456"/>
      <c r="X138" s="1456"/>
      <c r="Y138" s="1456"/>
      <c r="Z138" s="1456"/>
      <c r="AA138" s="1456"/>
      <c r="AB138" s="1456"/>
      <c r="AC138" s="1456"/>
      <c r="AD138" s="1456"/>
      <c r="AE138" s="1456"/>
      <c r="AF138" s="1456"/>
      <c r="AG138" s="1456"/>
      <c r="AH138" s="1456"/>
      <c r="AI138" s="1456"/>
      <c r="AJ138" s="1240"/>
    </row>
    <row r="139" spans="3:36">
      <c r="C139" s="1455"/>
      <c r="D139" s="1237"/>
      <c r="E139" s="490"/>
      <c r="F139" s="1237"/>
      <c r="G139" s="1240"/>
      <c r="H139" s="1240"/>
      <c r="I139" s="1240"/>
      <c r="J139" s="1240"/>
      <c r="K139" s="1240"/>
      <c r="L139" s="1240"/>
      <c r="M139" s="1240"/>
      <c r="N139" s="1240"/>
      <c r="O139" s="1456"/>
      <c r="P139" s="1456"/>
      <c r="Q139" s="1456"/>
      <c r="R139" s="1456"/>
      <c r="S139" s="1456"/>
      <c r="T139" s="1456"/>
      <c r="U139" s="1456"/>
      <c r="V139" s="1456"/>
      <c r="W139" s="1456"/>
      <c r="X139" s="1456"/>
      <c r="Y139" s="1456"/>
      <c r="Z139" s="1456"/>
      <c r="AA139" s="1456"/>
      <c r="AB139" s="1456"/>
      <c r="AC139" s="1456"/>
      <c r="AD139" s="1456"/>
      <c r="AE139" s="1456"/>
      <c r="AF139" s="1456"/>
      <c r="AG139" s="1456"/>
      <c r="AH139" s="1456"/>
      <c r="AI139" s="1456"/>
      <c r="AJ139" s="1240"/>
    </row>
    <row r="140" spans="3:36">
      <c r="C140" s="1455"/>
      <c r="D140" s="1237"/>
      <c r="E140" s="490"/>
      <c r="F140" s="1237"/>
      <c r="G140" s="1240"/>
      <c r="H140" s="1240"/>
      <c r="I140" s="1240"/>
      <c r="J140" s="1240"/>
      <c r="K140" s="1240"/>
      <c r="L140" s="1240"/>
      <c r="M140" s="1240"/>
      <c r="N140" s="1240"/>
      <c r="O140" s="1456"/>
      <c r="P140" s="1456"/>
      <c r="Q140" s="1456"/>
      <c r="R140" s="1456"/>
      <c r="S140" s="1456"/>
      <c r="T140" s="1456"/>
      <c r="U140" s="1456"/>
      <c r="V140" s="1456"/>
      <c r="W140" s="1456"/>
      <c r="X140" s="1456"/>
      <c r="Y140" s="1456"/>
      <c r="Z140" s="1456"/>
      <c r="AA140" s="1456"/>
      <c r="AB140" s="1456"/>
      <c r="AC140" s="1456"/>
      <c r="AD140" s="1456"/>
      <c r="AE140" s="1456"/>
      <c r="AF140" s="1456"/>
      <c r="AG140" s="1456"/>
      <c r="AH140" s="1456"/>
      <c r="AI140" s="1456"/>
      <c r="AJ140" s="1240"/>
    </row>
    <row r="141" spans="3:36">
      <c r="C141" s="1455"/>
      <c r="D141" s="1237"/>
      <c r="E141" s="490"/>
      <c r="F141" s="1237"/>
      <c r="G141" s="1240"/>
      <c r="H141" s="1240"/>
      <c r="I141" s="1240"/>
      <c r="J141" s="1240"/>
      <c r="K141" s="1240"/>
      <c r="L141" s="1240"/>
      <c r="M141" s="1240"/>
      <c r="N141" s="1240"/>
      <c r="O141" s="1456"/>
      <c r="P141" s="1456"/>
      <c r="Q141" s="1456"/>
      <c r="R141" s="1456"/>
      <c r="S141" s="1456"/>
      <c r="T141" s="1456"/>
      <c r="U141" s="1456"/>
      <c r="V141" s="1456"/>
      <c r="W141" s="1456"/>
      <c r="X141" s="1456"/>
      <c r="Y141" s="1456"/>
      <c r="Z141" s="1456"/>
      <c r="AA141" s="1456"/>
      <c r="AB141" s="1456"/>
      <c r="AC141" s="1456"/>
      <c r="AD141" s="1456"/>
      <c r="AE141" s="1456"/>
      <c r="AF141" s="1456"/>
      <c r="AG141" s="1456"/>
      <c r="AH141" s="1456"/>
      <c r="AI141" s="1456"/>
      <c r="AJ141" s="1240"/>
    </row>
    <row r="142" spans="3:36">
      <c r="C142" s="1455"/>
      <c r="D142" s="1237"/>
      <c r="E142" s="490"/>
      <c r="F142" s="1237"/>
      <c r="G142" s="1240"/>
      <c r="H142" s="1240"/>
      <c r="I142" s="1240"/>
      <c r="J142" s="1240"/>
      <c r="K142" s="1240"/>
      <c r="L142" s="1240"/>
      <c r="M142" s="1240"/>
      <c r="N142" s="1240"/>
      <c r="O142" s="1456"/>
      <c r="P142" s="1456"/>
      <c r="Q142" s="1456"/>
      <c r="R142" s="1456"/>
      <c r="S142" s="1456"/>
      <c r="T142" s="1456"/>
      <c r="U142" s="1456"/>
      <c r="V142" s="1456"/>
      <c r="W142" s="1456"/>
      <c r="X142" s="1456"/>
      <c r="Y142" s="1456"/>
      <c r="Z142" s="1456"/>
      <c r="AA142" s="1456"/>
      <c r="AB142" s="1456"/>
      <c r="AC142" s="1456"/>
      <c r="AD142" s="1456"/>
      <c r="AE142" s="1456"/>
      <c r="AF142" s="1456"/>
      <c r="AG142" s="1456"/>
      <c r="AH142" s="1456"/>
      <c r="AI142" s="1456"/>
      <c r="AJ142" s="1240"/>
    </row>
    <row r="143" spans="3:36">
      <c r="C143" s="1455"/>
      <c r="D143" s="1237"/>
      <c r="E143" s="490"/>
      <c r="F143" s="1237"/>
      <c r="G143" s="1240"/>
      <c r="H143" s="1240"/>
      <c r="I143" s="1240"/>
      <c r="J143" s="1240"/>
      <c r="K143" s="1240"/>
      <c r="L143" s="1240"/>
      <c r="M143" s="1240"/>
      <c r="N143" s="1240"/>
      <c r="O143" s="1456"/>
      <c r="P143" s="1456"/>
      <c r="Q143" s="1456"/>
      <c r="R143" s="1456"/>
      <c r="S143" s="1456"/>
      <c r="T143" s="1456"/>
      <c r="U143" s="1456"/>
      <c r="V143" s="1456"/>
      <c r="W143" s="1456"/>
      <c r="X143" s="1456"/>
      <c r="Y143" s="1456"/>
      <c r="Z143" s="1456"/>
      <c r="AA143" s="1456"/>
      <c r="AB143" s="1456"/>
      <c r="AC143" s="1456"/>
      <c r="AD143" s="1456"/>
      <c r="AE143" s="1456"/>
      <c r="AF143" s="1456"/>
      <c r="AG143" s="1456"/>
      <c r="AH143" s="1456"/>
      <c r="AI143" s="1456"/>
      <c r="AJ143" s="1240"/>
    </row>
    <row r="144" spans="3:36">
      <c r="C144" s="1455"/>
      <c r="D144" s="1237"/>
      <c r="E144" s="490"/>
      <c r="F144" s="1237"/>
      <c r="G144" s="1240"/>
      <c r="H144" s="1240"/>
      <c r="I144" s="1240"/>
      <c r="J144" s="1240"/>
      <c r="K144" s="1240"/>
      <c r="L144" s="1240"/>
      <c r="M144" s="1240"/>
      <c r="N144" s="1240"/>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240"/>
    </row>
    <row r="145" spans="3:36">
      <c r="C145" s="1455"/>
      <c r="D145" s="1237"/>
      <c r="E145" s="490"/>
      <c r="F145" s="1237"/>
      <c r="G145" s="1240"/>
      <c r="H145" s="1240"/>
      <c r="I145" s="1240"/>
      <c r="J145" s="1240"/>
      <c r="K145" s="1240"/>
      <c r="L145" s="1240"/>
      <c r="M145" s="1240"/>
      <c r="N145" s="1240"/>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240"/>
    </row>
    <row r="146" spans="3:36">
      <c r="C146" s="1455"/>
      <c r="D146" s="1237"/>
      <c r="E146" s="490"/>
      <c r="F146" s="1237"/>
      <c r="G146" s="1240"/>
      <c r="H146" s="1240"/>
      <c r="I146" s="1240"/>
      <c r="J146" s="1240"/>
      <c r="K146" s="1240"/>
      <c r="L146" s="1240"/>
      <c r="M146" s="1240"/>
      <c r="N146" s="1240"/>
      <c r="O146" s="1456"/>
      <c r="P146" s="1456"/>
      <c r="Q146" s="1456"/>
      <c r="R146" s="1456"/>
      <c r="S146" s="1456"/>
      <c r="T146" s="1456"/>
      <c r="U146" s="1456"/>
      <c r="V146" s="1456"/>
      <c r="W146" s="1456"/>
      <c r="X146" s="1456"/>
      <c r="Y146" s="1456"/>
      <c r="Z146" s="1456"/>
      <c r="AA146" s="1456"/>
      <c r="AB146" s="1456"/>
      <c r="AC146" s="1456"/>
      <c r="AD146" s="1456"/>
      <c r="AE146" s="1456"/>
      <c r="AF146" s="1456"/>
      <c r="AG146" s="1456"/>
      <c r="AH146" s="1456"/>
      <c r="AI146" s="1456"/>
      <c r="AJ146" s="1240"/>
    </row>
    <row r="147" spans="3:36">
      <c r="C147" s="1455"/>
      <c r="D147" s="1237"/>
      <c r="E147" s="490"/>
      <c r="F147" s="1237"/>
      <c r="G147" s="1240"/>
      <c r="H147" s="1240"/>
      <c r="I147" s="1240"/>
      <c r="J147" s="1240"/>
      <c r="K147" s="1240"/>
      <c r="L147" s="1240"/>
      <c r="M147" s="1240"/>
      <c r="N147" s="1240"/>
      <c r="O147" s="1456"/>
      <c r="P147" s="1456"/>
      <c r="Q147" s="1456"/>
      <c r="R147" s="1456"/>
      <c r="S147" s="1456"/>
      <c r="T147" s="1456"/>
      <c r="U147" s="1456"/>
      <c r="V147" s="1456"/>
      <c r="W147" s="1456"/>
      <c r="X147" s="1456"/>
      <c r="Y147" s="1456"/>
      <c r="Z147" s="1456"/>
      <c r="AA147" s="1456"/>
      <c r="AB147" s="1456"/>
      <c r="AC147" s="1456"/>
      <c r="AD147" s="1456"/>
      <c r="AE147" s="1456"/>
      <c r="AF147" s="1456"/>
      <c r="AG147" s="1456"/>
      <c r="AH147" s="1456"/>
      <c r="AI147" s="1456"/>
      <c r="AJ147" s="1240"/>
    </row>
    <row r="148" spans="3:36">
      <c r="C148" s="1455"/>
      <c r="D148" s="1237"/>
      <c r="E148" s="490"/>
      <c r="F148" s="1237"/>
      <c r="G148" s="1240"/>
      <c r="H148" s="1240"/>
      <c r="I148" s="1240"/>
      <c r="J148" s="1240"/>
      <c r="K148" s="1240"/>
      <c r="L148" s="1240"/>
      <c r="M148" s="1240"/>
      <c r="N148" s="1240"/>
      <c r="O148" s="1456"/>
      <c r="P148" s="1456"/>
      <c r="Q148" s="1456"/>
      <c r="R148" s="1456"/>
      <c r="S148" s="1456"/>
      <c r="T148" s="1456"/>
      <c r="U148" s="1456"/>
      <c r="V148" s="1456"/>
      <c r="W148" s="1456"/>
      <c r="X148" s="1456"/>
      <c r="Y148" s="1456"/>
      <c r="Z148" s="1456"/>
      <c r="AA148" s="1456"/>
      <c r="AB148" s="1456"/>
      <c r="AC148" s="1456"/>
      <c r="AD148" s="1456"/>
      <c r="AE148" s="1456"/>
      <c r="AF148" s="1456"/>
      <c r="AG148" s="1456"/>
      <c r="AH148" s="1456"/>
      <c r="AI148" s="1456"/>
      <c r="AJ148" s="1240"/>
    </row>
    <row r="149" spans="3:36">
      <c r="C149" s="1455"/>
      <c r="D149" s="1237"/>
      <c r="E149" s="490"/>
      <c r="F149" s="1237"/>
      <c r="G149" s="1240"/>
      <c r="H149" s="1240"/>
      <c r="I149" s="1240"/>
      <c r="J149" s="1240"/>
      <c r="K149" s="1240"/>
      <c r="L149" s="1240"/>
      <c r="M149" s="1240"/>
      <c r="N149" s="1240"/>
      <c r="O149" s="1456"/>
      <c r="P149" s="1456"/>
      <c r="Q149" s="1456"/>
      <c r="R149" s="1456"/>
      <c r="S149" s="1456"/>
      <c r="T149" s="1456"/>
      <c r="U149" s="1456"/>
      <c r="V149" s="1456"/>
      <c r="W149" s="1456"/>
      <c r="X149" s="1456"/>
      <c r="Y149" s="1456"/>
      <c r="Z149" s="1456"/>
      <c r="AA149" s="1456"/>
      <c r="AB149" s="1456"/>
      <c r="AC149" s="1456"/>
      <c r="AD149" s="1456"/>
      <c r="AE149" s="1456"/>
      <c r="AF149" s="1456"/>
      <c r="AG149" s="1456"/>
      <c r="AH149" s="1456"/>
      <c r="AI149" s="1456"/>
      <c r="AJ149" s="1240"/>
    </row>
    <row r="150" spans="3:36">
      <c r="C150" s="1455"/>
      <c r="D150" s="1237"/>
      <c r="E150" s="490"/>
      <c r="F150" s="1237"/>
      <c r="G150" s="1240"/>
      <c r="H150" s="1240"/>
      <c r="I150" s="1240"/>
      <c r="J150" s="1240"/>
      <c r="K150" s="1240"/>
      <c r="L150" s="1240"/>
      <c r="M150" s="1240"/>
      <c r="N150" s="1240"/>
      <c r="O150" s="1456"/>
      <c r="P150" s="1456"/>
      <c r="Q150" s="1456"/>
      <c r="R150" s="1456"/>
      <c r="S150" s="1456"/>
      <c r="T150" s="1456"/>
      <c r="U150" s="1456"/>
      <c r="V150" s="1456"/>
      <c r="W150" s="1456"/>
      <c r="X150" s="1456"/>
      <c r="Y150" s="1456"/>
      <c r="Z150" s="1456"/>
      <c r="AA150" s="1456"/>
      <c r="AB150" s="1456"/>
      <c r="AC150" s="1456"/>
      <c r="AD150" s="1456"/>
      <c r="AE150" s="1456"/>
      <c r="AF150" s="1456"/>
      <c r="AG150" s="1456"/>
      <c r="AH150" s="1456"/>
      <c r="AI150" s="1456"/>
      <c r="AJ150" s="1240"/>
    </row>
    <row r="151" spans="3:36">
      <c r="C151" s="1455"/>
      <c r="D151" s="1237"/>
      <c r="E151" s="490"/>
      <c r="F151" s="1237"/>
      <c r="G151" s="1240"/>
      <c r="H151" s="1240"/>
      <c r="I151" s="1240"/>
      <c r="J151" s="1240"/>
      <c r="K151" s="1240"/>
      <c r="L151" s="1240"/>
      <c r="M151" s="1240"/>
      <c r="N151" s="1240"/>
      <c r="O151" s="1456"/>
      <c r="P151" s="1456"/>
      <c r="Q151" s="1456"/>
      <c r="R151" s="1456"/>
      <c r="S151" s="1456"/>
      <c r="T151" s="1456"/>
      <c r="U151" s="1456"/>
      <c r="V151" s="1456"/>
      <c r="W151" s="1456"/>
      <c r="X151" s="1456"/>
      <c r="Y151" s="1456"/>
      <c r="Z151" s="1456"/>
      <c r="AA151" s="1456"/>
      <c r="AB151" s="1456"/>
      <c r="AC151" s="1456"/>
      <c r="AD151" s="1456"/>
      <c r="AE151" s="1456"/>
      <c r="AF151" s="1456"/>
      <c r="AG151" s="1456"/>
      <c r="AH151" s="1456"/>
      <c r="AI151" s="1456"/>
      <c r="AJ151" s="1240"/>
    </row>
    <row r="152" spans="3:36">
      <c r="C152" s="1455"/>
      <c r="D152" s="1237"/>
      <c r="E152" s="490"/>
      <c r="F152" s="1237"/>
      <c r="G152" s="1240"/>
      <c r="H152" s="1240"/>
      <c r="I152" s="1240"/>
      <c r="J152" s="1240"/>
      <c r="K152" s="1240"/>
      <c r="L152" s="1240"/>
      <c r="M152" s="1240"/>
      <c r="N152" s="1240"/>
      <c r="O152" s="1456"/>
      <c r="P152" s="1456"/>
      <c r="Q152" s="1456"/>
      <c r="R152" s="1456"/>
      <c r="S152" s="1456"/>
      <c r="T152" s="1456"/>
      <c r="U152" s="1456"/>
      <c r="V152" s="1456"/>
      <c r="W152" s="1456"/>
      <c r="X152" s="1456"/>
      <c r="Y152" s="1456"/>
      <c r="Z152" s="1456"/>
      <c r="AA152" s="1456"/>
      <c r="AB152" s="1456"/>
      <c r="AC152" s="1456"/>
      <c r="AD152" s="1456"/>
      <c r="AE152" s="1456"/>
      <c r="AF152" s="1456"/>
      <c r="AG152" s="1456"/>
      <c r="AH152" s="1456"/>
      <c r="AI152" s="1456"/>
      <c r="AJ152" s="1240"/>
    </row>
    <row r="153" spans="3:36">
      <c r="C153" s="1455"/>
      <c r="D153" s="1237"/>
      <c r="E153" s="490"/>
      <c r="F153" s="1237"/>
      <c r="G153" s="1240"/>
      <c r="H153" s="1240"/>
      <c r="I153" s="1240"/>
      <c r="J153" s="1240"/>
      <c r="K153" s="1240"/>
      <c r="L153" s="1240"/>
      <c r="M153" s="1240"/>
      <c r="N153" s="1240"/>
      <c r="O153" s="1456"/>
      <c r="P153" s="1456"/>
      <c r="Q153" s="1456"/>
      <c r="R153" s="1456"/>
      <c r="S153" s="1456"/>
      <c r="T153" s="1456"/>
      <c r="U153" s="1456"/>
      <c r="V153" s="1456"/>
      <c r="W153" s="1456"/>
      <c r="X153" s="1456"/>
      <c r="Y153" s="1456"/>
      <c r="Z153" s="1456"/>
      <c r="AA153" s="1456"/>
      <c r="AB153" s="1456"/>
      <c r="AC153" s="1456"/>
      <c r="AD153" s="1456"/>
      <c r="AE153" s="1456"/>
      <c r="AF153" s="1456"/>
      <c r="AG153" s="1456"/>
      <c r="AH153" s="1456"/>
      <c r="AI153" s="1456"/>
      <c r="AJ153" s="1240"/>
    </row>
    <row r="154" spans="3:36">
      <c r="C154" s="1455"/>
      <c r="D154" s="1237"/>
      <c r="E154" s="490"/>
      <c r="F154" s="1237"/>
      <c r="G154" s="1240"/>
      <c r="H154" s="1240"/>
      <c r="I154" s="1240"/>
      <c r="J154" s="1240"/>
      <c r="K154" s="1240"/>
      <c r="L154" s="1240"/>
      <c r="M154" s="1240"/>
      <c r="N154" s="1240"/>
      <c r="O154" s="1456"/>
      <c r="P154" s="1456"/>
      <c r="Q154" s="1456"/>
      <c r="R154" s="1456"/>
      <c r="S154" s="1456"/>
      <c r="T154" s="1456"/>
      <c r="U154" s="1456"/>
      <c r="V154" s="1456"/>
      <c r="W154" s="1456"/>
      <c r="X154" s="1456"/>
      <c r="Y154" s="1456"/>
      <c r="Z154" s="1456"/>
      <c r="AA154" s="1456"/>
      <c r="AB154" s="1456"/>
      <c r="AC154" s="1456"/>
      <c r="AD154" s="1456"/>
      <c r="AE154" s="1456"/>
      <c r="AF154" s="1456"/>
      <c r="AG154" s="1456"/>
      <c r="AH154" s="1456"/>
      <c r="AI154" s="1456"/>
      <c r="AJ154" s="1240"/>
    </row>
    <row r="155" spans="3:36">
      <c r="C155" s="1455"/>
      <c r="D155" s="1237"/>
      <c r="E155" s="490"/>
      <c r="F155" s="1237"/>
      <c r="G155" s="1240"/>
      <c r="H155" s="1240"/>
      <c r="I155" s="1240"/>
      <c r="J155" s="1240"/>
      <c r="K155" s="1240"/>
      <c r="L155" s="1240"/>
      <c r="M155" s="1240"/>
      <c r="N155" s="1240"/>
      <c r="O155" s="1456"/>
      <c r="P155" s="1456"/>
      <c r="Q155" s="1456"/>
      <c r="R155" s="1456"/>
      <c r="S155" s="1456"/>
      <c r="T155" s="1456"/>
      <c r="U155" s="1456"/>
      <c r="V155" s="1456"/>
      <c r="W155" s="1456"/>
      <c r="X155" s="1456"/>
      <c r="Y155" s="1456"/>
      <c r="Z155" s="1456"/>
      <c r="AA155" s="1456"/>
      <c r="AB155" s="1456"/>
      <c r="AC155" s="1456"/>
      <c r="AD155" s="1456"/>
      <c r="AE155" s="1456"/>
      <c r="AF155" s="1456"/>
      <c r="AG155" s="1456"/>
      <c r="AH155" s="1456"/>
      <c r="AI155" s="1456"/>
      <c r="AJ155" s="1240"/>
    </row>
    <row r="156" spans="3:36">
      <c r="C156" s="1455"/>
      <c r="D156" s="1237"/>
      <c r="E156" s="490"/>
      <c r="F156" s="1237"/>
      <c r="G156" s="1240"/>
      <c r="H156" s="1240"/>
      <c r="I156" s="1240"/>
      <c r="J156" s="1240"/>
      <c r="K156" s="1240"/>
      <c r="L156" s="1240"/>
      <c r="M156" s="1240"/>
      <c r="N156" s="1240"/>
      <c r="O156" s="1456"/>
      <c r="P156" s="1456"/>
      <c r="Q156" s="1456"/>
      <c r="R156" s="1456"/>
      <c r="S156" s="1456"/>
      <c r="T156" s="1456"/>
      <c r="U156" s="1456"/>
      <c r="V156" s="1456"/>
      <c r="W156" s="1456"/>
      <c r="X156" s="1456"/>
      <c r="Y156" s="1456"/>
      <c r="Z156" s="1456"/>
      <c r="AA156" s="1456"/>
      <c r="AB156" s="1456"/>
      <c r="AC156" s="1456"/>
      <c r="AD156" s="1456"/>
      <c r="AE156" s="1456"/>
      <c r="AF156" s="1456"/>
      <c r="AG156" s="1456"/>
      <c r="AH156" s="1456"/>
      <c r="AI156" s="1456"/>
      <c r="AJ156" s="1240"/>
    </row>
    <row r="157" spans="3:36">
      <c r="C157" s="1455"/>
      <c r="D157" s="1237"/>
      <c r="E157" s="490"/>
      <c r="F157" s="1237"/>
      <c r="G157" s="1240"/>
      <c r="H157" s="1240"/>
      <c r="I157" s="1240"/>
      <c r="J157" s="1240"/>
      <c r="K157" s="1240"/>
      <c r="L157" s="1240"/>
      <c r="M157" s="1240"/>
      <c r="N157" s="1240"/>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240"/>
    </row>
    <row r="158" spans="3:36">
      <c r="C158" s="1455"/>
      <c r="D158" s="1237"/>
      <c r="E158" s="490"/>
      <c r="F158" s="1237"/>
      <c r="G158" s="1240"/>
      <c r="H158" s="1240"/>
      <c r="I158" s="1240"/>
      <c r="J158" s="1240"/>
      <c r="K158" s="1240"/>
      <c r="L158" s="1240"/>
      <c r="M158" s="1240"/>
      <c r="N158" s="1240"/>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240"/>
    </row>
    <row r="159" spans="3:36">
      <c r="C159" s="1455"/>
      <c r="D159" s="1237"/>
      <c r="E159" s="490"/>
      <c r="F159" s="1237"/>
      <c r="G159" s="1240"/>
      <c r="H159" s="1240"/>
      <c r="I159" s="1240"/>
      <c r="J159" s="1240"/>
      <c r="K159" s="1240"/>
      <c r="L159" s="1240"/>
      <c r="M159" s="1240"/>
      <c r="N159" s="1240"/>
      <c r="O159" s="1456"/>
      <c r="P159" s="1456"/>
      <c r="Q159" s="1456"/>
      <c r="R159" s="1456"/>
      <c r="S159" s="1456"/>
      <c r="T159" s="1456"/>
      <c r="U159" s="1456"/>
      <c r="V159" s="1456"/>
      <c r="W159" s="1456"/>
      <c r="X159" s="1456"/>
      <c r="Y159" s="1456"/>
      <c r="Z159" s="1456"/>
      <c r="AA159" s="1456"/>
      <c r="AB159" s="1456"/>
      <c r="AC159" s="1456"/>
      <c r="AD159" s="1456"/>
      <c r="AE159" s="1456"/>
      <c r="AF159" s="1456"/>
      <c r="AG159" s="1456"/>
      <c r="AH159" s="1456"/>
      <c r="AI159" s="1456"/>
      <c r="AJ159" s="1240"/>
    </row>
    <row r="160" spans="3:36">
      <c r="C160" s="1455"/>
      <c r="D160" s="1237"/>
      <c r="E160" s="490"/>
      <c r="F160" s="1237"/>
      <c r="G160" s="1240"/>
      <c r="H160" s="1240"/>
      <c r="I160" s="1240"/>
      <c r="J160" s="1240"/>
      <c r="K160" s="1240"/>
      <c r="L160" s="1240"/>
      <c r="M160" s="1240"/>
      <c r="N160" s="1240"/>
      <c r="O160" s="1456"/>
      <c r="P160" s="1456"/>
      <c r="Q160" s="1456"/>
      <c r="R160" s="1456"/>
      <c r="S160" s="1456"/>
      <c r="T160" s="1456"/>
      <c r="U160" s="1456"/>
      <c r="V160" s="1456"/>
      <c r="W160" s="1456"/>
      <c r="X160" s="1456"/>
      <c r="Y160" s="1456"/>
      <c r="Z160" s="1456"/>
      <c r="AA160" s="1456"/>
      <c r="AB160" s="1456"/>
      <c r="AC160" s="1456"/>
      <c r="AD160" s="1456"/>
      <c r="AE160" s="1456"/>
      <c r="AF160" s="1456"/>
      <c r="AG160" s="1456"/>
      <c r="AH160" s="1456"/>
      <c r="AI160" s="1456"/>
      <c r="AJ160" s="1240"/>
    </row>
    <row r="161" spans="3:36">
      <c r="C161" s="1455"/>
      <c r="D161" s="1237"/>
      <c r="E161" s="490"/>
      <c r="F161" s="1237"/>
      <c r="G161" s="1240"/>
      <c r="H161" s="1240"/>
      <c r="I161" s="1240"/>
      <c r="J161" s="1240"/>
      <c r="K161" s="1240"/>
      <c r="L161" s="1240"/>
      <c r="M161" s="1240"/>
      <c r="N161" s="1240"/>
      <c r="O161" s="1456"/>
      <c r="P161" s="1456"/>
      <c r="Q161" s="1456"/>
      <c r="R161" s="1456"/>
      <c r="S161" s="1456"/>
      <c r="T161" s="1456"/>
      <c r="U161" s="1456"/>
      <c r="V161" s="1456"/>
      <c r="W161" s="1456"/>
      <c r="X161" s="1456"/>
      <c r="Y161" s="1456"/>
      <c r="Z161" s="1456"/>
      <c r="AA161" s="1456"/>
      <c r="AB161" s="1456"/>
      <c r="AC161" s="1456"/>
      <c r="AD161" s="1456"/>
      <c r="AE161" s="1456"/>
      <c r="AF161" s="1456"/>
      <c r="AG161" s="1456"/>
      <c r="AH161" s="1456"/>
      <c r="AI161" s="1456"/>
      <c r="AJ161" s="1240"/>
    </row>
    <row r="162" spans="3:36">
      <c r="C162" s="1455"/>
      <c r="D162" s="1237"/>
      <c r="E162" s="490"/>
      <c r="F162" s="1237"/>
      <c r="G162" s="1240"/>
      <c r="H162" s="1240"/>
      <c r="I162" s="1240"/>
      <c r="J162" s="1240"/>
      <c r="K162" s="1240"/>
      <c r="L162" s="1240"/>
      <c r="M162" s="1240"/>
      <c r="N162" s="1240"/>
      <c r="O162" s="1456"/>
      <c r="P162" s="1456"/>
      <c r="Q162" s="1456"/>
      <c r="R162" s="1456"/>
      <c r="S162" s="1456"/>
      <c r="T162" s="1456"/>
      <c r="U162" s="1456"/>
      <c r="V162" s="1456"/>
      <c r="W162" s="1456"/>
      <c r="X162" s="1456"/>
      <c r="Y162" s="1456"/>
      <c r="Z162" s="1456"/>
      <c r="AA162" s="1456"/>
      <c r="AB162" s="1456"/>
      <c r="AC162" s="1456"/>
      <c r="AD162" s="1456"/>
      <c r="AE162" s="1456"/>
      <c r="AF162" s="1456"/>
      <c r="AG162" s="1456"/>
      <c r="AH162" s="1456"/>
      <c r="AI162" s="1456"/>
      <c r="AJ162" s="1240"/>
    </row>
    <row r="163" spans="3:36">
      <c r="C163" s="1455"/>
      <c r="D163" s="1237"/>
      <c r="E163" s="490"/>
      <c r="F163" s="1237"/>
      <c r="G163" s="1240"/>
      <c r="H163" s="1240"/>
      <c r="I163" s="1240"/>
      <c r="J163" s="1240"/>
      <c r="K163" s="1240"/>
      <c r="L163" s="1240"/>
      <c r="M163" s="1240"/>
      <c r="N163" s="1240"/>
      <c r="O163" s="1456"/>
      <c r="P163" s="1456"/>
      <c r="Q163" s="1456"/>
      <c r="R163" s="1456"/>
      <c r="S163" s="1456"/>
      <c r="T163" s="1456"/>
      <c r="U163" s="1456"/>
      <c r="V163" s="1456"/>
      <c r="W163" s="1456"/>
      <c r="X163" s="1456"/>
      <c r="Y163" s="1456"/>
      <c r="Z163" s="1456"/>
      <c r="AA163" s="1456"/>
      <c r="AB163" s="1456"/>
      <c r="AC163" s="1456"/>
      <c r="AD163" s="1456"/>
      <c r="AE163" s="1456"/>
      <c r="AF163" s="1456"/>
      <c r="AG163" s="1456"/>
      <c r="AH163" s="1456"/>
      <c r="AI163" s="1456"/>
      <c r="AJ163" s="1240"/>
    </row>
    <row r="164" spans="3:36">
      <c r="C164" s="1455"/>
      <c r="D164" s="1237"/>
      <c r="E164" s="490"/>
      <c r="F164" s="1237"/>
      <c r="G164" s="1240"/>
      <c r="H164" s="1240"/>
      <c r="I164" s="1240"/>
      <c r="J164" s="1240"/>
      <c r="K164" s="1240"/>
      <c r="L164" s="1240"/>
      <c r="M164" s="1240"/>
      <c r="N164" s="1240"/>
      <c r="O164" s="1456"/>
      <c r="P164" s="1456"/>
      <c r="Q164" s="1456"/>
      <c r="R164" s="1456"/>
      <c r="S164" s="1456"/>
      <c r="T164" s="1456"/>
      <c r="U164" s="1456"/>
      <c r="V164" s="1456"/>
      <c r="W164" s="1456"/>
      <c r="X164" s="1456"/>
      <c r="Y164" s="1456"/>
      <c r="Z164" s="1456"/>
      <c r="AA164" s="1456"/>
      <c r="AB164" s="1456"/>
      <c r="AC164" s="1456"/>
      <c r="AD164" s="1456"/>
      <c r="AE164" s="1456"/>
      <c r="AF164" s="1456"/>
      <c r="AG164" s="1456"/>
      <c r="AH164" s="1456"/>
      <c r="AI164" s="1456"/>
      <c r="AJ164" s="1240"/>
    </row>
    <row r="165" spans="3:36">
      <c r="C165" s="1455"/>
      <c r="D165" s="1237"/>
      <c r="E165" s="490"/>
      <c r="F165" s="1237"/>
      <c r="G165" s="1240"/>
      <c r="H165" s="1240"/>
      <c r="I165" s="1240"/>
      <c r="J165" s="1240"/>
      <c r="K165" s="1240"/>
      <c r="L165" s="1240"/>
      <c r="M165" s="1240"/>
      <c r="N165" s="1240"/>
      <c r="O165" s="1456"/>
      <c r="P165" s="1456"/>
      <c r="Q165" s="1456"/>
      <c r="R165" s="1456"/>
      <c r="S165" s="1456"/>
      <c r="T165" s="1456"/>
      <c r="U165" s="1456"/>
      <c r="V165" s="1456"/>
      <c r="W165" s="1456"/>
      <c r="X165" s="1456"/>
      <c r="Y165" s="1456"/>
      <c r="Z165" s="1456"/>
      <c r="AA165" s="1456"/>
      <c r="AB165" s="1456"/>
      <c r="AC165" s="1456"/>
      <c r="AD165" s="1456"/>
      <c r="AE165" s="1456"/>
      <c r="AF165" s="1456"/>
      <c r="AG165" s="1456"/>
      <c r="AH165" s="1456"/>
      <c r="AI165" s="1456"/>
      <c r="AJ165" s="1240"/>
    </row>
    <row r="166" spans="3:36">
      <c r="C166" s="1455"/>
      <c r="D166" s="1237"/>
      <c r="E166" s="490"/>
      <c r="F166" s="1237"/>
      <c r="H166" s="1240"/>
      <c r="I166" s="1240"/>
      <c r="J166" s="1240"/>
      <c r="K166" s="1240"/>
      <c r="L166" s="1240"/>
      <c r="M166" s="1240"/>
      <c r="N166" s="1240"/>
      <c r="O166" s="1456"/>
      <c r="P166" s="1456"/>
      <c r="Q166" s="1456"/>
      <c r="R166" s="1456"/>
      <c r="S166" s="1456"/>
      <c r="T166" s="1456"/>
      <c r="U166" s="1456"/>
      <c r="V166" s="1456"/>
      <c r="W166" s="1456"/>
      <c r="X166" s="1456"/>
      <c r="Y166" s="1456"/>
      <c r="Z166" s="1456"/>
      <c r="AA166" s="1456"/>
      <c r="AB166" s="1456"/>
      <c r="AC166" s="1456"/>
      <c r="AD166" s="1456"/>
      <c r="AE166" s="1456"/>
      <c r="AF166" s="1456"/>
      <c r="AG166" s="1456"/>
      <c r="AH166" s="1456"/>
      <c r="AI166" s="1456"/>
      <c r="AJ166" s="1240"/>
    </row>
    <row r="167" spans="3:36">
      <c r="C167" s="1455"/>
      <c r="F167" s="1237"/>
      <c r="L167" s="1236"/>
    </row>
    <row r="168" spans="3:36">
      <c r="C168" s="1455"/>
      <c r="L168" s="1236"/>
    </row>
    <row r="169" spans="3:36">
      <c r="C169" s="1455"/>
      <c r="L169" s="1236"/>
    </row>
    <row r="170" spans="3:36">
      <c r="C170" s="1455"/>
      <c r="L170" s="1236"/>
    </row>
    <row r="171" spans="3:36">
      <c r="G171" s="1236"/>
      <c r="L171" s="1236"/>
    </row>
    <row r="172" spans="3:36">
      <c r="G172" s="1236"/>
      <c r="H172" s="1236"/>
      <c r="I172" s="1236"/>
      <c r="J172" s="1236"/>
      <c r="K172" s="1236"/>
      <c r="L172" s="1236"/>
    </row>
    <row r="173" spans="3:36">
      <c r="G173" s="1236"/>
      <c r="H173" s="1236"/>
      <c r="I173" s="1236"/>
      <c r="J173" s="1236"/>
      <c r="K173" s="1236"/>
      <c r="L173" s="1236"/>
    </row>
    <row r="174" spans="3:36">
      <c r="G174" s="1236"/>
      <c r="H174" s="1236"/>
      <c r="I174" s="1236"/>
      <c r="J174" s="1236"/>
      <c r="K174" s="1236"/>
      <c r="L174" s="1236"/>
    </row>
    <row r="175" spans="3:36">
      <c r="G175" s="1236"/>
      <c r="H175" s="1236"/>
      <c r="I175" s="1236"/>
      <c r="J175" s="1236"/>
      <c r="K175" s="1236"/>
      <c r="L175" s="1236"/>
    </row>
    <row r="176" spans="3:36">
      <c r="G176" s="1236"/>
      <c r="H176" s="1236"/>
      <c r="I176" s="1236"/>
      <c r="J176" s="1236"/>
      <c r="K176" s="1236"/>
      <c r="L176" s="1236"/>
    </row>
    <row r="177" spans="7:12">
      <c r="G177" s="1236"/>
      <c r="H177" s="1236"/>
      <c r="I177" s="1236"/>
      <c r="J177" s="1236"/>
      <c r="K177" s="1236"/>
      <c r="L177" s="1236"/>
    </row>
    <row r="178" spans="7:12">
      <c r="G178" s="1236"/>
      <c r="H178" s="1236"/>
      <c r="I178" s="1236"/>
      <c r="J178" s="1236"/>
      <c r="K178" s="1236"/>
      <c r="L178" s="1236"/>
    </row>
    <row r="179" spans="7:12">
      <c r="G179" s="1236"/>
      <c r="H179" s="1236"/>
      <c r="I179" s="1236"/>
      <c r="J179" s="1236"/>
      <c r="K179" s="1236"/>
      <c r="L179" s="1236"/>
    </row>
    <row r="180" spans="7:12">
      <c r="G180" s="1236"/>
      <c r="H180" s="1236"/>
      <c r="I180" s="1236"/>
      <c r="J180" s="1236"/>
      <c r="K180" s="1236"/>
      <c r="L180" s="1236"/>
    </row>
    <row r="181" spans="7:12">
      <c r="G181" s="1236"/>
      <c r="H181" s="1236"/>
      <c r="I181" s="1236"/>
      <c r="J181" s="1236"/>
      <c r="K181" s="1236"/>
      <c r="L181" s="1236"/>
    </row>
    <row r="182" spans="7:12">
      <c r="G182" s="1236"/>
      <c r="H182" s="1236"/>
      <c r="I182" s="1236"/>
      <c r="J182" s="1236"/>
      <c r="K182" s="1236"/>
      <c r="L182" s="1236"/>
    </row>
    <row r="183" spans="7:12">
      <c r="G183" s="1236"/>
      <c r="H183" s="1236"/>
      <c r="I183" s="1236"/>
      <c r="J183" s="1236"/>
      <c r="K183" s="1236"/>
      <c r="L183" s="1236"/>
    </row>
    <row r="184" spans="7:12">
      <c r="G184" s="1236"/>
      <c r="H184" s="1236"/>
      <c r="I184" s="1236"/>
      <c r="J184" s="1236"/>
      <c r="K184" s="1236"/>
      <c r="L184" s="1236"/>
    </row>
    <row r="185" spans="7:12">
      <c r="H185" s="1236"/>
      <c r="I185" s="1236"/>
      <c r="J185" s="1236"/>
      <c r="K185" s="1236"/>
      <c r="L185" s="1236"/>
    </row>
  </sheetData>
  <mergeCells count="24">
    <mergeCell ref="B1:AJ1"/>
    <mergeCell ref="B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1496062992126" footer="0.31496062992126"/>
  <pageSetup paperSize="5" scale="46" firstPageNumber="168" orientation="landscape" useFirstPageNumber="1" r:id="rId1"/>
  <headerFooter>
    <oddHeader>&amp;R&amp;"Times New Roman,Bold"&amp;14[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J23"/>
  <sheetViews>
    <sheetView view="pageBreakPreview" zoomScale="55" zoomScaleNormal="90" zoomScaleSheetLayoutView="55" workbookViewId="0">
      <pane ySplit="7" topLeftCell="A8" activePane="bottomLeft" state="frozen"/>
      <selection activeCell="A123" sqref="A1:XFD1048576"/>
      <selection pane="bottomLeft" activeCell="A123" sqref="A1:XFD1048576"/>
    </sheetView>
  </sheetViews>
  <sheetFormatPr defaultRowHeight="12.75"/>
  <cols>
    <col min="1" max="1" width="7.125" style="1458" customWidth="1"/>
    <col min="2" max="2" width="10.75" style="1458" customWidth="1"/>
    <col min="3" max="3" width="32.125" style="1458" customWidth="1"/>
    <col min="4" max="4" width="11.25" style="1477" customWidth="1"/>
    <col min="5" max="5" width="9.875" style="1458" customWidth="1"/>
    <col min="6" max="6" width="8.625" style="1458" customWidth="1"/>
    <col min="7" max="7" width="9.875" style="1458" customWidth="1"/>
    <col min="8" max="8" width="9.125" style="1458" customWidth="1"/>
    <col min="9" max="9" width="7.875" style="1458" customWidth="1"/>
    <col min="10" max="10" width="7.375" style="1458" customWidth="1"/>
    <col min="11" max="11" width="9.875" style="1458" customWidth="1"/>
    <col min="12" max="12" width="10.125" style="1458" customWidth="1"/>
    <col min="13" max="13" width="8.125" style="1458" customWidth="1"/>
    <col min="14" max="14" width="8.5" style="1458" customWidth="1"/>
    <col min="15" max="15" width="8" style="1458" customWidth="1"/>
    <col min="16" max="23" width="8" style="1458" hidden="1" customWidth="1"/>
    <col min="24" max="24" width="8" style="1458" customWidth="1"/>
    <col min="25" max="25" width="9.625" style="1458" customWidth="1"/>
    <col min="26" max="26" width="13.25" style="1458" customWidth="1"/>
    <col min="27" max="28" width="8" style="1458" customWidth="1"/>
    <col min="29" max="29" width="13.625" style="1458" customWidth="1"/>
    <col min="30" max="35" width="8" style="1458" customWidth="1"/>
    <col min="36" max="36" width="9.125" style="1458" customWidth="1"/>
    <col min="37" max="264" width="9" style="1458"/>
    <col min="265" max="265" width="5.375" style="1458" customWidth="1"/>
    <col min="266" max="266" width="30.375" style="1458" customWidth="1"/>
    <col min="267" max="268" width="0" style="1458" hidden="1" customWidth="1"/>
    <col min="269" max="269" width="9.875" style="1458" customWidth="1"/>
    <col min="270" max="270" width="8.875" style="1458" customWidth="1"/>
    <col min="271" max="271" width="10.375" style="1458" customWidth="1"/>
    <col min="272" max="272" width="9.125" style="1458" customWidth="1"/>
    <col min="273" max="273" width="8.75" style="1458" customWidth="1"/>
    <col min="274" max="274" width="8" style="1458" customWidth="1"/>
    <col min="275" max="275" width="6.5" style="1458" customWidth="1"/>
    <col min="276" max="277" width="9.625" style="1458" customWidth="1"/>
    <col min="278" max="278" width="7.375" style="1458" customWidth="1"/>
    <col min="279" max="280" width="7.875" style="1458" customWidth="1"/>
    <col min="281" max="281" width="6.375" style="1458" customWidth="1"/>
    <col min="282" max="283" width="6.5" style="1458" customWidth="1"/>
    <col min="284" max="285" width="7.375" style="1458" customWidth="1"/>
    <col min="286" max="520" width="9" style="1458"/>
    <col min="521" max="521" width="5.375" style="1458" customWidth="1"/>
    <col min="522" max="522" width="30.375" style="1458" customWidth="1"/>
    <col min="523" max="524" width="0" style="1458" hidden="1" customWidth="1"/>
    <col min="525" max="525" width="9.875" style="1458" customWidth="1"/>
    <col min="526" max="526" width="8.875" style="1458" customWidth="1"/>
    <col min="527" max="527" width="10.375" style="1458" customWidth="1"/>
    <col min="528" max="528" width="9.125" style="1458" customWidth="1"/>
    <col min="529" max="529" width="8.75" style="1458" customWidth="1"/>
    <col min="530" max="530" width="8" style="1458" customWidth="1"/>
    <col min="531" max="531" width="6.5" style="1458" customWidth="1"/>
    <col min="532" max="533" width="9.625" style="1458" customWidth="1"/>
    <col min="534" max="534" width="7.375" style="1458" customWidth="1"/>
    <col min="535" max="536" width="7.875" style="1458" customWidth="1"/>
    <col min="537" max="537" width="6.375" style="1458" customWidth="1"/>
    <col min="538" max="539" width="6.5" style="1458" customWidth="1"/>
    <col min="540" max="541" width="7.375" style="1458" customWidth="1"/>
    <col min="542" max="776" width="9" style="1458"/>
    <col min="777" max="777" width="5.375" style="1458" customWidth="1"/>
    <col min="778" max="778" width="30.375" style="1458" customWidth="1"/>
    <col min="779" max="780" width="0" style="1458" hidden="1" customWidth="1"/>
    <col min="781" max="781" width="9.875" style="1458" customWidth="1"/>
    <col min="782" max="782" width="8.875" style="1458" customWidth="1"/>
    <col min="783" max="783" width="10.375" style="1458" customWidth="1"/>
    <col min="784" max="784" width="9.125" style="1458" customWidth="1"/>
    <col min="785" max="785" width="8.75" style="1458" customWidth="1"/>
    <col min="786" max="786" width="8" style="1458" customWidth="1"/>
    <col min="787" max="787" width="6.5" style="1458" customWidth="1"/>
    <col min="788" max="789" width="9.625" style="1458" customWidth="1"/>
    <col min="790" max="790" width="7.375" style="1458" customWidth="1"/>
    <col min="791" max="792" width="7.875" style="1458" customWidth="1"/>
    <col min="793" max="793" width="6.375" style="1458" customWidth="1"/>
    <col min="794" max="795" width="6.5" style="1458" customWidth="1"/>
    <col min="796" max="797" width="7.375" style="1458" customWidth="1"/>
    <col min="798" max="1032" width="9" style="1458"/>
    <col min="1033" max="1033" width="5.375" style="1458" customWidth="1"/>
    <col min="1034" max="1034" width="30.375" style="1458" customWidth="1"/>
    <col min="1035" max="1036" width="0" style="1458" hidden="1" customWidth="1"/>
    <col min="1037" max="1037" width="9.875" style="1458" customWidth="1"/>
    <col min="1038" max="1038" width="8.875" style="1458" customWidth="1"/>
    <col min="1039" max="1039" width="10.375" style="1458" customWidth="1"/>
    <col min="1040" max="1040" width="9.125" style="1458" customWidth="1"/>
    <col min="1041" max="1041" width="8.75" style="1458" customWidth="1"/>
    <col min="1042" max="1042" width="8" style="1458" customWidth="1"/>
    <col min="1043" max="1043" width="6.5" style="1458" customWidth="1"/>
    <col min="1044" max="1045" width="9.625" style="1458" customWidth="1"/>
    <col min="1046" max="1046" width="7.375" style="1458" customWidth="1"/>
    <col min="1047" max="1048" width="7.875" style="1458" customWidth="1"/>
    <col min="1049" max="1049" width="6.375" style="1458" customWidth="1"/>
    <col min="1050" max="1051" width="6.5" style="1458" customWidth="1"/>
    <col min="1052" max="1053" width="7.375" style="1458" customWidth="1"/>
    <col min="1054" max="1288" width="9" style="1458"/>
    <col min="1289" max="1289" width="5.375" style="1458" customWidth="1"/>
    <col min="1290" max="1290" width="30.375" style="1458" customWidth="1"/>
    <col min="1291" max="1292" width="0" style="1458" hidden="1" customWidth="1"/>
    <col min="1293" max="1293" width="9.875" style="1458" customWidth="1"/>
    <col min="1294" max="1294" width="8.875" style="1458" customWidth="1"/>
    <col min="1295" max="1295" width="10.375" style="1458" customWidth="1"/>
    <col min="1296" max="1296" width="9.125" style="1458" customWidth="1"/>
    <col min="1297" max="1297" width="8.75" style="1458" customWidth="1"/>
    <col min="1298" max="1298" width="8" style="1458" customWidth="1"/>
    <col min="1299" max="1299" width="6.5" style="1458" customWidth="1"/>
    <col min="1300" max="1301" width="9.625" style="1458" customWidth="1"/>
    <col min="1302" max="1302" width="7.375" style="1458" customWidth="1"/>
    <col min="1303" max="1304" width="7.875" style="1458" customWidth="1"/>
    <col min="1305" max="1305" width="6.375" style="1458" customWidth="1"/>
    <col min="1306" max="1307" width="6.5" style="1458" customWidth="1"/>
    <col min="1308" max="1309" width="7.375" style="1458" customWidth="1"/>
    <col min="1310" max="1544" width="9" style="1458"/>
    <col min="1545" max="1545" width="5.375" style="1458" customWidth="1"/>
    <col min="1546" max="1546" width="30.375" style="1458" customWidth="1"/>
    <col min="1547" max="1548" width="0" style="1458" hidden="1" customWidth="1"/>
    <col min="1549" max="1549" width="9.875" style="1458" customWidth="1"/>
    <col min="1550" max="1550" width="8.875" style="1458" customWidth="1"/>
    <col min="1551" max="1551" width="10.375" style="1458" customWidth="1"/>
    <col min="1552" max="1552" width="9.125" style="1458" customWidth="1"/>
    <col min="1553" max="1553" width="8.75" style="1458" customWidth="1"/>
    <col min="1554" max="1554" width="8" style="1458" customWidth="1"/>
    <col min="1555" max="1555" width="6.5" style="1458" customWidth="1"/>
    <col min="1556" max="1557" width="9.625" style="1458" customWidth="1"/>
    <col min="1558" max="1558" width="7.375" style="1458" customWidth="1"/>
    <col min="1559" max="1560" width="7.875" style="1458" customWidth="1"/>
    <col min="1561" max="1561" width="6.375" style="1458" customWidth="1"/>
    <col min="1562" max="1563" width="6.5" style="1458" customWidth="1"/>
    <col min="1564" max="1565" width="7.375" style="1458" customWidth="1"/>
    <col min="1566" max="1800" width="9" style="1458"/>
    <col min="1801" max="1801" width="5.375" style="1458" customWidth="1"/>
    <col min="1802" max="1802" width="30.375" style="1458" customWidth="1"/>
    <col min="1803" max="1804" width="0" style="1458" hidden="1" customWidth="1"/>
    <col min="1805" max="1805" width="9.875" style="1458" customWidth="1"/>
    <col min="1806" max="1806" width="8.875" style="1458" customWidth="1"/>
    <col min="1807" max="1807" width="10.375" style="1458" customWidth="1"/>
    <col min="1808" max="1808" width="9.125" style="1458" customWidth="1"/>
    <col min="1809" max="1809" width="8.75" style="1458" customWidth="1"/>
    <col min="1810" max="1810" width="8" style="1458" customWidth="1"/>
    <col min="1811" max="1811" width="6.5" style="1458" customWidth="1"/>
    <col min="1812" max="1813" width="9.625" style="1458" customWidth="1"/>
    <col min="1814" max="1814" width="7.375" style="1458" customWidth="1"/>
    <col min="1815" max="1816" width="7.875" style="1458" customWidth="1"/>
    <col min="1817" max="1817" width="6.375" style="1458" customWidth="1"/>
    <col min="1818" max="1819" width="6.5" style="1458" customWidth="1"/>
    <col min="1820" max="1821" width="7.375" style="1458" customWidth="1"/>
    <col min="1822" max="2056" width="9" style="1458"/>
    <col min="2057" max="2057" width="5.375" style="1458" customWidth="1"/>
    <col min="2058" max="2058" width="30.375" style="1458" customWidth="1"/>
    <col min="2059" max="2060" width="0" style="1458" hidden="1" customWidth="1"/>
    <col min="2061" max="2061" width="9.875" style="1458" customWidth="1"/>
    <col min="2062" max="2062" width="8.875" style="1458" customWidth="1"/>
    <col min="2063" max="2063" width="10.375" style="1458" customWidth="1"/>
    <col min="2064" max="2064" width="9.125" style="1458" customWidth="1"/>
    <col min="2065" max="2065" width="8.75" style="1458" customWidth="1"/>
    <col min="2066" max="2066" width="8" style="1458" customWidth="1"/>
    <col min="2067" max="2067" width="6.5" style="1458" customWidth="1"/>
    <col min="2068" max="2069" width="9.625" style="1458" customWidth="1"/>
    <col min="2070" max="2070" width="7.375" style="1458" customWidth="1"/>
    <col min="2071" max="2072" width="7.875" style="1458" customWidth="1"/>
    <col min="2073" max="2073" width="6.375" style="1458" customWidth="1"/>
    <col min="2074" max="2075" width="6.5" style="1458" customWidth="1"/>
    <col min="2076" max="2077" width="7.375" style="1458" customWidth="1"/>
    <col min="2078" max="2312" width="9" style="1458"/>
    <col min="2313" max="2313" width="5.375" style="1458" customWidth="1"/>
    <col min="2314" max="2314" width="30.375" style="1458" customWidth="1"/>
    <col min="2315" max="2316" width="0" style="1458" hidden="1" customWidth="1"/>
    <col min="2317" max="2317" width="9.875" style="1458" customWidth="1"/>
    <col min="2318" max="2318" width="8.875" style="1458" customWidth="1"/>
    <col min="2319" max="2319" width="10.375" style="1458" customWidth="1"/>
    <col min="2320" max="2320" width="9.125" style="1458" customWidth="1"/>
    <col min="2321" max="2321" width="8.75" style="1458" customWidth="1"/>
    <col min="2322" max="2322" width="8" style="1458" customWidth="1"/>
    <col min="2323" max="2323" width="6.5" style="1458" customWidth="1"/>
    <col min="2324" max="2325" width="9.625" style="1458" customWidth="1"/>
    <col min="2326" max="2326" width="7.375" style="1458" customWidth="1"/>
    <col min="2327" max="2328" width="7.875" style="1458" customWidth="1"/>
    <col min="2329" max="2329" width="6.375" style="1458" customWidth="1"/>
    <col min="2330" max="2331" width="6.5" style="1458" customWidth="1"/>
    <col min="2332" max="2333" width="7.375" style="1458" customWidth="1"/>
    <col min="2334" max="2568" width="9" style="1458"/>
    <col min="2569" max="2569" width="5.375" style="1458" customWidth="1"/>
    <col min="2570" max="2570" width="30.375" style="1458" customWidth="1"/>
    <col min="2571" max="2572" width="0" style="1458" hidden="1" customWidth="1"/>
    <col min="2573" max="2573" width="9.875" style="1458" customWidth="1"/>
    <col min="2574" max="2574" width="8.875" style="1458" customWidth="1"/>
    <col min="2575" max="2575" width="10.375" style="1458" customWidth="1"/>
    <col min="2576" max="2576" width="9.125" style="1458" customWidth="1"/>
    <col min="2577" max="2577" width="8.75" style="1458" customWidth="1"/>
    <col min="2578" max="2578" width="8" style="1458" customWidth="1"/>
    <col min="2579" max="2579" width="6.5" style="1458" customWidth="1"/>
    <col min="2580" max="2581" width="9.625" style="1458" customWidth="1"/>
    <col min="2582" max="2582" width="7.375" style="1458" customWidth="1"/>
    <col min="2583" max="2584" width="7.875" style="1458" customWidth="1"/>
    <col min="2585" max="2585" width="6.375" style="1458" customWidth="1"/>
    <col min="2586" max="2587" width="6.5" style="1458" customWidth="1"/>
    <col min="2588" max="2589" width="7.375" style="1458" customWidth="1"/>
    <col min="2590" max="2824" width="9" style="1458"/>
    <col min="2825" max="2825" width="5.375" style="1458" customWidth="1"/>
    <col min="2826" max="2826" width="30.375" style="1458" customWidth="1"/>
    <col min="2827" max="2828" width="0" style="1458" hidden="1" customWidth="1"/>
    <col min="2829" max="2829" width="9.875" style="1458" customWidth="1"/>
    <col min="2830" max="2830" width="8.875" style="1458" customWidth="1"/>
    <col min="2831" max="2831" width="10.375" style="1458" customWidth="1"/>
    <col min="2832" max="2832" width="9.125" style="1458" customWidth="1"/>
    <col min="2833" max="2833" width="8.75" style="1458" customWidth="1"/>
    <col min="2834" max="2834" width="8" style="1458" customWidth="1"/>
    <col min="2835" max="2835" width="6.5" style="1458" customWidth="1"/>
    <col min="2836" max="2837" width="9.625" style="1458" customWidth="1"/>
    <col min="2838" max="2838" width="7.375" style="1458" customWidth="1"/>
    <col min="2839" max="2840" width="7.875" style="1458" customWidth="1"/>
    <col min="2841" max="2841" width="6.375" style="1458" customWidth="1"/>
    <col min="2842" max="2843" width="6.5" style="1458" customWidth="1"/>
    <col min="2844" max="2845" width="7.375" style="1458" customWidth="1"/>
    <col min="2846" max="3080" width="9" style="1458"/>
    <col min="3081" max="3081" width="5.375" style="1458" customWidth="1"/>
    <col min="3082" max="3082" width="30.375" style="1458" customWidth="1"/>
    <col min="3083" max="3084" width="0" style="1458" hidden="1" customWidth="1"/>
    <col min="3085" max="3085" width="9.875" style="1458" customWidth="1"/>
    <col min="3086" max="3086" width="8.875" style="1458" customWidth="1"/>
    <col min="3087" max="3087" width="10.375" style="1458" customWidth="1"/>
    <col min="3088" max="3088" width="9.125" style="1458" customWidth="1"/>
    <col min="3089" max="3089" width="8.75" style="1458" customWidth="1"/>
    <col min="3090" max="3090" width="8" style="1458" customWidth="1"/>
    <col min="3091" max="3091" width="6.5" style="1458" customWidth="1"/>
    <col min="3092" max="3093" width="9.625" style="1458" customWidth="1"/>
    <col min="3094" max="3094" width="7.375" style="1458" customWidth="1"/>
    <col min="3095" max="3096" width="7.875" style="1458" customWidth="1"/>
    <col min="3097" max="3097" width="6.375" style="1458" customWidth="1"/>
    <col min="3098" max="3099" width="6.5" style="1458" customWidth="1"/>
    <col min="3100" max="3101" width="7.375" style="1458" customWidth="1"/>
    <col min="3102" max="3336" width="9" style="1458"/>
    <col min="3337" max="3337" width="5.375" style="1458" customWidth="1"/>
    <col min="3338" max="3338" width="30.375" style="1458" customWidth="1"/>
    <col min="3339" max="3340" width="0" style="1458" hidden="1" customWidth="1"/>
    <col min="3341" max="3341" width="9.875" style="1458" customWidth="1"/>
    <col min="3342" max="3342" width="8.875" style="1458" customWidth="1"/>
    <col min="3343" max="3343" width="10.375" style="1458" customWidth="1"/>
    <col min="3344" max="3344" width="9.125" style="1458" customWidth="1"/>
    <col min="3345" max="3345" width="8.75" style="1458" customWidth="1"/>
    <col min="3346" max="3346" width="8" style="1458" customWidth="1"/>
    <col min="3347" max="3347" width="6.5" style="1458" customWidth="1"/>
    <col min="3348" max="3349" width="9.625" style="1458" customWidth="1"/>
    <col min="3350" max="3350" width="7.375" style="1458" customWidth="1"/>
    <col min="3351" max="3352" width="7.875" style="1458" customWidth="1"/>
    <col min="3353" max="3353" width="6.375" style="1458" customWidth="1"/>
    <col min="3354" max="3355" width="6.5" style="1458" customWidth="1"/>
    <col min="3356" max="3357" width="7.375" style="1458" customWidth="1"/>
    <col min="3358" max="3592" width="9" style="1458"/>
    <col min="3593" max="3593" width="5.375" style="1458" customWidth="1"/>
    <col min="3594" max="3594" width="30.375" style="1458" customWidth="1"/>
    <col min="3595" max="3596" width="0" style="1458" hidden="1" customWidth="1"/>
    <col min="3597" max="3597" width="9.875" style="1458" customWidth="1"/>
    <col min="3598" max="3598" width="8.875" style="1458" customWidth="1"/>
    <col min="3599" max="3599" width="10.375" style="1458" customWidth="1"/>
    <col min="3600" max="3600" width="9.125" style="1458" customWidth="1"/>
    <col min="3601" max="3601" width="8.75" style="1458" customWidth="1"/>
    <col min="3602" max="3602" width="8" style="1458" customWidth="1"/>
    <col min="3603" max="3603" width="6.5" style="1458" customWidth="1"/>
    <col min="3604" max="3605" width="9.625" style="1458" customWidth="1"/>
    <col min="3606" max="3606" width="7.375" style="1458" customWidth="1"/>
    <col min="3607" max="3608" width="7.875" style="1458" customWidth="1"/>
    <col min="3609" max="3609" width="6.375" style="1458" customWidth="1"/>
    <col min="3610" max="3611" width="6.5" style="1458" customWidth="1"/>
    <col min="3612" max="3613" width="7.375" style="1458" customWidth="1"/>
    <col min="3614" max="3848" width="9" style="1458"/>
    <col min="3849" max="3849" width="5.375" style="1458" customWidth="1"/>
    <col min="3850" max="3850" width="30.375" style="1458" customWidth="1"/>
    <col min="3851" max="3852" width="0" style="1458" hidden="1" customWidth="1"/>
    <col min="3853" max="3853" width="9.875" style="1458" customWidth="1"/>
    <col min="3854" max="3854" width="8.875" style="1458" customWidth="1"/>
    <col min="3855" max="3855" width="10.375" style="1458" customWidth="1"/>
    <col min="3856" max="3856" width="9.125" style="1458" customWidth="1"/>
    <col min="3857" max="3857" width="8.75" style="1458" customWidth="1"/>
    <col min="3858" max="3858" width="8" style="1458" customWidth="1"/>
    <col min="3859" max="3859" width="6.5" style="1458" customWidth="1"/>
    <col min="3860" max="3861" width="9.625" style="1458" customWidth="1"/>
    <col min="3862" max="3862" width="7.375" style="1458" customWidth="1"/>
    <col min="3863" max="3864" width="7.875" style="1458" customWidth="1"/>
    <col min="3865" max="3865" width="6.375" style="1458" customWidth="1"/>
    <col min="3866" max="3867" width="6.5" style="1458" customWidth="1"/>
    <col min="3868" max="3869" width="7.375" style="1458" customWidth="1"/>
    <col min="3870" max="4104" width="9" style="1458"/>
    <col min="4105" max="4105" width="5.375" style="1458" customWidth="1"/>
    <col min="4106" max="4106" width="30.375" style="1458" customWidth="1"/>
    <col min="4107" max="4108" width="0" style="1458" hidden="1" customWidth="1"/>
    <col min="4109" max="4109" width="9.875" style="1458" customWidth="1"/>
    <col min="4110" max="4110" width="8.875" style="1458" customWidth="1"/>
    <col min="4111" max="4111" width="10.375" style="1458" customWidth="1"/>
    <col min="4112" max="4112" width="9.125" style="1458" customWidth="1"/>
    <col min="4113" max="4113" width="8.75" style="1458" customWidth="1"/>
    <col min="4114" max="4114" width="8" style="1458" customWidth="1"/>
    <col min="4115" max="4115" width="6.5" style="1458" customWidth="1"/>
    <col min="4116" max="4117" width="9.625" style="1458" customWidth="1"/>
    <col min="4118" max="4118" width="7.375" style="1458" customWidth="1"/>
    <col min="4119" max="4120" width="7.875" style="1458" customWidth="1"/>
    <col min="4121" max="4121" width="6.375" style="1458" customWidth="1"/>
    <col min="4122" max="4123" width="6.5" style="1458" customWidth="1"/>
    <col min="4124" max="4125" width="7.375" style="1458" customWidth="1"/>
    <col min="4126" max="4360" width="9" style="1458"/>
    <col min="4361" max="4361" width="5.375" style="1458" customWidth="1"/>
    <col min="4362" max="4362" width="30.375" style="1458" customWidth="1"/>
    <col min="4363" max="4364" width="0" style="1458" hidden="1" customWidth="1"/>
    <col min="4365" max="4365" width="9.875" style="1458" customWidth="1"/>
    <col min="4366" max="4366" width="8.875" style="1458" customWidth="1"/>
    <col min="4367" max="4367" width="10.375" style="1458" customWidth="1"/>
    <col min="4368" max="4368" width="9.125" style="1458" customWidth="1"/>
    <col min="4369" max="4369" width="8.75" style="1458" customWidth="1"/>
    <col min="4370" max="4370" width="8" style="1458" customWidth="1"/>
    <col min="4371" max="4371" width="6.5" style="1458" customWidth="1"/>
    <col min="4372" max="4373" width="9.625" style="1458" customWidth="1"/>
    <col min="4374" max="4374" width="7.375" style="1458" customWidth="1"/>
    <col min="4375" max="4376" width="7.875" style="1458" customWidth="1"/>
    <col min="4377" max="4377" width="6.375" style="1458" customWidth="1"/>
    <col min="4378" max="4379" width="6.5" style="1458" customWidth="1"/>
    <col min="4380" max="4381" width="7.375" style="1458" customWidth="1"/>
    <col min="4382" max="4616" width="9" style="1458"/>
    <col min="4617" max="4617" width="5.375" style="1458" customWidth="1"/>
    <col min="4618" max="4618" width="30.375" style="1458" customWidth="1"/>
    <col min="4619" max="4620" width="0" style="1458" hidden="1" customWidth="1"/>
    <col min="4621" max="4621" width="9.875" style="1458" customWidth="1"/>
    <col min="4622" max="4622" width="8.875" style="1458" customWidth="1"/>
    <col min="4623" max="4623" width="10.375" style="1458" customWidth="1"/>
    <col min="4624" max="4624" width="9.125" style="1458" customWidth="1"/>
    <col min="4625" max="4625" width="8.75" style="1458" customWidth="1"/>
    <col min="4626" max="4626" width="8" style="1458" customWidth="1"/>
    <col min="4627" max="4627" width="6.5" style="1458" customWidth="1"/>
    <col min="4628" max="4629" width="9.625" style="1458" customWidth="1"/>
    <col min="4630" max="4630" width="7.375" style="1458" customWidth="1"/>
    <col min="4631" max="4632" width="7.875" style="1458" customWidth="1"/>
    <col min="4633" max="4633" width="6.375" style="1458" customWidth="1"/>
    <col min="4634" max="4635" width="6.5" style="1458" customWidth="1"/>
    <col min="4636" max="4637" width="7.375" style="1458" customWidth="1"/>
    <col min="4638" max="4872" width="9" style="1458"/>
    <col min="4873" max="4873" width="5.375" style="1458" customWidth="1"/>
    <col min="4874" max="4874" width="30.375" style="1458" customWidth="1"/>
    <col min="4875" max="4876" width="0" style="1458" hidden="1" customWidth="1"/>
    <col min="4877" max="4877" width="9.875" style="1458" customWidth="1"/>
    <col min="4878" max="4878" width="8.875" style="1458" customWidth="1"/>
    <col min="4879" max="4879" width="10.375" style="1458" customWidth="1"/>
    <col min="4880" max="4880" width="9.125" style="1458" customWidth="1"/>
    <col min="4881" max="4881" width="8.75" style="1458" customWidth="1"/>
    <col min="4882" max="4882" width="8" style="1458" customWidth="1"/>
    <col min="4883" max="4883" width="6.5" style="1458" customWidth="1"/>
    <col min="4884" max="4885" width="9.625" style="1458" customWidth="1"/>
    <col min="4886" max="4886" width="7.375" style="1458" customWidth="1"/>
    <col min="4887" max="4888" width="7.875" style="1458" customWidth="1"/>
    <col min="4889" max="4889" width="6.375" style="1458" customWidth="1"/>
    <col min="4890" max="4891" width="6.5" style="1458" customWidth="1"/>
    <col min="4892" max="4893" width="7.375" style="1458" customWidth="1"/>
    <col min="4894" max="5128" width="9" style="1458"/>
    <col min="5129" max="5129" width="5.375" style="1458" customWidth="1"/>
    <col min="5130" max="5130" width="30.375" style="1458" customWidth="1"/>
    <col min="5131" max="5132" width="0" style="1458" hidden="1" customWidth="1"/>
    <col min="5133" max="5133" width="9.875" style="1458" customWidth="1"/>
    <col min="5134" max="5134" width="8.875" style="1458" customWidth="1"/>
    <col min="5135" max="5135" width="10.375" style="1458" customWidth="1"/>
    <col min="5136" max="5136" width="9.125" style="1458" customWidth="1"/>
    <col min="5137" max="5137" width="8.75" style="1458" customWidth="1"/>
    <col min="5138" max="5138" width="8" style="1458" customWidth="1"/>
    <col min="5139" max="5139" width="6.5" style="1458" customWidth="1"/>
    <col min="5140" max="5141" width="9.625" style="1458" customWidth="1"/>
    <col min="5142" max="5142" width="7.375" style="1458" customWidth="1"/>
    <col min="5143" max="5144" width="7.875" style="1458" customWidth="1"/>
    <col min="5145" max="5145" width="6.375" style="1458" customWidth="1"/>
    <col min="5146" max="5147" width="6.5" style="1458" customWidth="1"/>
    <col min="5148" max="5149" width="7.375" style="1458" customWidth="1"/>
    <col min="5150" max="5384" width="9" style="1458"/>
    <col min="5385" max="5385" width="5.375" style="1458" customWidth="1"/>
    <col min="5386" max="5386" width="30.375" style="1458" customWidth="1"/>
    <col min="5387" max="5388" width="0" style="1458" hidden="1" customWidth="1"/>
    <col min="5389" max="5389" width="9.875" style="1458" customWidth="1"/>
    <col min="5390" max="5390" width="8.875" style="1458" customWidth="1"/>
    <col min="5391" max="5391" width="10.375" style="1458" customWidth="1"/>
    <col min="5392" max="5392" width="9.125" style="1458" customWidth="1"/>
    <col min="5393" max="5393" width="8.75" style="1458" customWidth="1"/>
    <col min="5394" max="5394" width="8" style="1458" customWidth="1"/>
    <col min="5395" max="5395" width="6.5" style="1458" customWidth="1"/>
    <col min="5396" max="5397" width="9.625" style="1458" customWidth="1"/>
    <col min="5398" max="5398" width="7.375" style="1458" customWidth="1"/>
    <col min="5399" max="5400" width="7.875" style="1458" customWidth="1"/>
    <col min="5401" max="5401" width="6.375" style="1458" customWidth="1"/>
    <col min="5402" max="5403" width="6.5" style="1458" customWidth="1"/>
    <col min="5404" max="5405" width="7.375" style="1458" customWidth="1"/>
    <col min="5406" max="5640" width="9" style="1458"/>
    <col min="5641" max="5641" width="5.375" style="1458" customWidth="1"/>
    <col min="5642" max="5642" width="30.375" style="1458" customWidth="1"/>
    <col min="5643" max="5644" width="0" style="1458" hidden="1" customWidth="1"/>
    <col min="5645" max="5645" width="9.875" style="1458" customWidth="1"/>
    <col min="5646" max="5646" width="8.875" style="1458" customWidth="1"/>
    <col min="5647" max="5647" width="10.375" style="1458" customWidth="1"/>
    <col min="5648" max="5648" width="9.125" style="1458" customWidth="1"/>
    <col min="5649" max="5649" width="8.75" style="1458" customWidth="1"/>
    <col min="5650" max="5650" width="8" style="1458" customWidth="1"/>
    <col min="5651" max="5651" width="6.5" style="1458" customWidth="1"/>
    <col min="5652" max="5653" width="9.625" style="1458" customWidth="1"/>
    <col min="5654" max="5654" width="7.375" style="1458" customWidth="1"/>
    <col min="5655" max="5656" width="7.875" style="1458" customWidth="1"/>
    <col min="5657" max="5657" width="6.375" style="1458" customWidth="1"/>
    <col min="5658" max="5659" width="6.5" style="1458" customWidth="1"/>
    <col min="5660" max="5661" width="7.375" style="1458" customWidth="1"/>
    <col min="5662" max="5896" width="9" style="1458"/>
    <col min="5897" max="5897" width="5.375" style="1458" customWidth="1"/>
    <col min="5898" max="5898" width="30.375" style="1458" customWidth="1"/>
    <col min="5899" max="5900" width="0" style="1458" hidden="1" customWidth="1"/>
    <col min="5901" max="5901" width="9.875" style="1458" customWidth="1"/>
    <col min="5902" max="5902" width="8.875" style="1458" customWidth="1"/>
    <col min="5903" max="5903" width="10.375" style="1458" customWidth="1"/>
    <col min="5904" max="5904" width="9.125" style="1458" customWidth="1"/>
    <col min="5905" max="5905" width="8.75" style="1458" customWidth="1"/>
    <col min="5906" max="5906" width="8" style="1458" customWidth="1"/>
    <col min="5907" max="5907" width="6.5" style="1458" customWidth="1"/>
    <col min="5908" max="5909" width="9.625" style="1458" customWidth="1"/>
    <col min="5910" max="5910" width="7.375" style="1458" customWidth="1"/>
    <col min="5911" max="5912" width="7.875" style="1458" customWidth="1"/>
    <col min="5913" max="5913" width="6.375" style="1458" customWidth="1"/>
    <col min="5914" max="5915" width="6.5" style="1458" customWidth="1"/>
    <col min="5916" max="5917" width="7.375" style="1458" customWidth="1"/>
    <col min="5918" max="6152" width="9" style="1458"/>
    <col min="6153" max="6153" width="5.375" style="1458" customWidth="1"/>
    <col min="6154" max="6154" width="30.375" style="1458" customWidth="1"/>
    <col min="6155" max="6156" width="0" style="1458" hidden="1" customWidth="1"/>
    <col min="6157" max="6157" width="9.875" style="1458" customWidth="1"/>
    <col min="6158" max="6158" width="8.875" style="1458" customWidth="1"/>
    <col min="6159" max="6159" width="10.375" style="1458" customWidth="1"/>
    <col min="6160" max="6160" width="9.125" style="1458" customWidth="1"/>
    <col min="6161" max="6161" width="8.75" style="1458" customWidth="1"/>
    <col min="6162" max="6162" width="8" style="1458" customWidth="1"/>
    <col min="6163" max="6163" width="6.5" style="1458" customWidth="1"/>
    <col min="6164" max="6165" width="9.625" style="1458" customWidth="1"/>
    <col min="6166" max="6166" width="7.375" style="1458" customWidth="1"/>
    <col min="6167" max="6168" width="7.875" style="1458" customWidth="1"/>
    <col min="6169" max="6169" width="6.375" style="1458" customWidth="1"/>
    <col min="6170" max="6171" width="6.5" style="1458" customWidth="1"/>
    <col min="6172" max="6173" width="7.375" style="1458" customWidth="1"/>
    <col min="6174" max="6408" width="9" style="1458"/>
    <col min="6409" max="6409" width="5.375" style="1458" customWidth="1"/>
    <col min="6410" max="6410" width="30.375" style="1458" customWidth="1"/>
    <col min="6411" max="6412" width="0" style="1458" hidden="1" customWidth="1"/>
    <col min="6413" max="6413" width="9.875" style="1458" customWidth="1"/>
    <col min="6414" max="6414" width="8.875" style="1458" customWidth="1"/>
    <col min="6415" max="6415" width="10.375" style="1458" customWidth="1"/>
    <col min="6416" max="6416" width="9.125" style="1458" customWidth="1"/>
    <col min="6417" max="6417" width="8.75" style="1458" customWidth="1"/>
    <col min="6418" max="6418" width="8" style="1458" customWidth="1"/>
    <col min="6419" max="6419" width="6.5" style="1458" customWidth="1"/>
    <col min="6420" max="6421" width="9.625" style="1458" customWidth="1"/>
    <col min="6422" max="6422" width="7.375" style="1458" customWidth="1"/>
    <col min="6423" max="6424" width="7.875" style="1458" customWidth="1"/>
    <col min="6425" max="6425" width="6.375" style="1458" customWidth="1"/>
    <col min="6426" max="6427" width="6.5" style="1458" customWidth="1"/>
    <col min="6428" max="6429" width="7.375" style="1458" customWidth="1"/>
    <col min="6430" max="6664" width="9" style="1458"/>
    <col min="6665" max="6665" width="5.375" style="1458" customWidth="1"/>
    <col min="6666" max="6666" width="30.375" style="1458" customWidth="1"/>
    <col min="6667" max="6668" width="0" style="1458" hidden="1" customWidth="1"/>
    <col min="6669" max="6669" width="9.875" style="1458" customWidth="1"/>
    <col min="6670" max="6670" width="8.875" style="1458" customWidth="1"/>
    <col min="6671" max="6671" width="10.375" style="1458" customWidth="1"/>
    <col min="6672" max="6672" width="9.125" style="1458" customWidth="1"/>
    <col min="6673" max="6673" width="8.75" style="1458" customWidth="1"/>
    <col min="6674" max="6674" width="8" style="1458" customWidth="1"/>
    <col min="6675" max="6675" width="6.5" style="1458" customWidth="1"/>
    <col min="6676" max="6677" width="9.625" style="1458" customWidth="1"/>
    <col min="6678" max="6678" width="7.375" style="1458" customWidth="1"/>
    <col min="6679" max="6680" width="7.875" style="1458" customWidth="1"/>
    <col min="6681" max="6681" width="6.375" style="1458" customWidth="1"/>
    <col min="6682" max="6683" width="6.5" style="1458" customWidth="1"/>
    <col min="6684" max="6685" width="7.375" style="1458" customWidth="1"/>
    <col min="6686" max="6920" width="9" style="1458"/>
    <col min="6921" max="6921" width="5.375" style="1458" customWidth="1"/>
    <col min="6922" max="6922" width="30.375" style="1458" customWidth="1"/>
    <col min="6923" max="6924" width="0" style="1458" hidden="1" customWidth="1"/>
    <col min="6925" max="6925" width="9.875" style="1458" customWidth="1"/>
    <col min="6926" max="6926" width="8.875" style="1458" customWidth="1"/>
    <col min="6927" max="6927" width="10.375" style="1458" customWidth="1"/>
    <col min="6928" max="6928" width="9.125" style="1458" customWidth="1"/>
    <col min="6929" max="6929" width="8.75" style="1458" customWidth="1"/>
    <col min="6930" max="6930" width="8" style="1458" customWidth="1"/>
    <col min="6931" max="6931" width="6.5" style="1458" customWidth="1"/>
    <col min="6932" max="6933" width="9.625" style="1458" customWidth="1"/>
    <col min="6934" max="6934" width="7.375" style="1458" customWidth="1"/>
    <col min="6935" max="6936" width="7.875" style="1458" customWidth="1"/>
    <col min="6937" max="6937" width="6.375" style="1458" customWidth="1"/>
    <col min="6938" max="6939" width="6.5" style="1458" customWidth="1"/>
    <col min="6940" max="6941" width="7.375" style="1458" customWidth="1"/>
    <col min="6942" max="7176" width="9" style="1458"/>
    <col min="7177" max="7177" width="5.375" style="1458" customWidth="1"/>
    <col min="7178" max="7178" width="30.375" style="1458" customWidth="1"/>
    <col min="7179" max="7180" width="0" style="1458" hidden="1" customWidth="1"/>
    <col min="7181" max="7181" width="9.875" style="1458" customWidth="1"/>
    <col min="7182" max="7182" width="8.875" style="1458" customWidth="1"/>
    <col min="7183" max="7183" width="10.375" style="1458" customWidth="1"/>
    <col min="7184" max="7184" width="9.125" style="1458" customWidth="1"/>
    <col min="7185" max="7185" width="8.75" style="1458" customWidth="1"/>
    <col min="7186" max="7186" width="8" style="1458" customWidth="1"/>
    <col min="7187" max="7187" width="6.5" style="1458" customWidth="1"/>
    <col min="7188" max="7189" width="9.625" style="1458" customWidth="1"/>
    <col min="7190" max="7190" width="7.375" style="1458" customWidth="1"/>
    <col min="7191" max="7192" width="7.875" style="1458" customWidth="1"/>
    <col min="7193" max="7193" width="6.375" style="1458" customWidth="1"/>
    <col min="7194" max="7195" width="6.5" style="1458" customWidth="1"/>
    <col min="7196" max="7197" width="7.375" style="1458" customWidth="1"/>
    <col min="7198" max="7432" width="9" style="1458"/>
    <col min="7433" max="7433" width="5.375" style="1458" customWidth="1"/>
    <col min="7434" max="7434" width="30.375" style="1458" customWidth="1"/>
    <col min="7435" max="7436" width="0" style="1458" hidden="1" customWidth="1"/>
    <col min="7437" max="7437" width="9.875" style="1458" customWidth="1"/>
    <col min="7438" max="7438" width="8.875" style="1458" customWidth="1"/>
    <col min="7439" max="7439" width="10.375" style="1458" customWidth="1"/>
    <col min="7440" max="7440" width="9.125" style="1458" customWidth="1"/>
    <col min="7441" max="7441" width="8.75" style="1458" customWidth="1"/>
    <col min="7442" max="7442" width="8" style="1458" customWidth="1"/>
    <col min="7443" max="7443" width="6.5" style="1458" customWidth="1"/>
    <col min="7444" max="7445" width="9.625" style="1458" customWidth="1"/>
    <col min="7446" max="7446" width="7.375" style="1458" customWidth="1"/>
    <col min="7447" max="7448" width="7.875" style="1458" customWidth="1"/>
    <col min="7449" max="7449" width="6.375" style="1458" customWidth="1"/>
    <col min="7450" max="7451" width="6.5" style="1458" customWidth="1"/>
    <col min="7452" max="7453" width="7.375" style="1458" customWidth="1"/>
    <col min="7454" max="7688" width="9" style="1458"/>
    <col min="7689" max="7689" width="5.375" style="1458" customWidth="1"/>
    <col min="7690" max="7690" width="30.375" style="1458" customWidth="1"/>
    <col min="7691" max="7692" width="0" style="1458" hidden="1" customWidth="1"/>
    <col min="7693" max="7693" width="9.875" style="1458" customWidth="1"/>
    <col min="7694" max="7694" width="8.875" style="1458" customWidth="1"/>
    <col min="7695" max="7695" width="10.375" style="1458" customWidth="1"/>
    <col min="7696" max="7696" width="9.125" style="1458" customWidth="1"/>
    <col min="7697" max="7697" width="8.75" style="1458" customWidth="1"/>
    <col min="7698" max="7698" width="8" style="1458" customWidth="1"/>
    <col min="7699" max="7699" width="6.5" style="1458" customWidth="1"/>
    <col min="7700" max="7701" width="9.625" style="1458" customWidth="1"/>
    <col min="7702" max="7702" width="7.375" style="1458" customWidth="1"/>
    <col min="7703" max="7704" width="7.875" style="1458" customWidth="1"/>
    <col min="7705" max="7705" width="6.375" style="1458" customWidth="1"/>
    <col min="7706" max="7707" width="6.5" style="1458" customWidth="1"/>
    <col min="7708" max="7709" width="7.375" style="1458" customWidth="1"/>
    <col min="7710" max="7944" width="9" style="1458"/>
    <col min="7945" max="7945" width="5.375" style="1458" customWidth="1"/>
    <col min="7946" max="7946" width="30.375" style="1458" customWidth="1"/>
    <col min="7947" max="7948" width="0" style="1458" hidden="1" customWidth="1"/>
    <col min="7949" max="7949" width="9.875" style="1458" customWidth="1"/>
    <col min="7950" max="7950" width="8.875" style="1458" customWidth="1"/>
    <col min="7951" max="7951" width="10.375" style="1458" customWidth="1"/>
    <col min="7952" max="7952" width="9.125" style="1458" customWidth="1"/>
    <col min="7953" max="7953" width="8.75" style="1458" customWidth="1"/>
    <col min="7954" max="7954" width="8" style="1458" customWidth="1"/>
    <col min="7955" max="7955" width="6.5" style="1458" customWidth="1"/>
    <col min="7956" max="7957" width="9.625" style="1458" customWidth="1"/>
    <col min="7958" max="7958" width="7.375" style="1458" customWidth="1"/>
    <col min="7959" max="7960" width="7.875" style="1458" customWidth="1"/>
    <col min="7961" max="7961" width="6.375" style="1458" customWidth="1"/>
    <col min="7962" max="7963" width="6.5" style="1458" customWidth="1"/>
    <col min="7964" max="7965" width="7.375" style="1458" customWidth="1"/>
    <col min="7966" max="8200" width="9" style="1458"/>
    <col min="8201" max="8201" width="5.375" style="1458" customWidth="1"/>
    <col min="8202" max="8202" width="30.375" style="1458" customWidth="1"/>
    <col min="8203" max="8204" width="0" style="1458" hidden="1" customWidth="1"/>
    <col min="8205" max="8205" width="9.875" style="1458" customWidth="1"/>
    <col min="8206" max="8206" width="8.875" style="1458" customWidth="1"/>
    <col min="8207" max="8207" width="10.375" style="1458" customWidth="1"/>
    <col min="8208" max="8208" width="9.125" style="1458" customWidth="1"/>
    <col min="8209" max="8209" width="8.75" style="1458" customWidth="1"/>
    <col min="8210" max="8210" width="8" style="1458" customWidth="1"/>
    <col min="8211" max="8211" width="6.5" style="1458" customWidth="1"/>
    <col min="8212" max="8213" width="9.625" style="1458" customWidth="1"/>
    <col min="8214" max="8214" width="7.375" style="1458" customWidth="1"/>
    <col min="8215" max="8216" width="7.875" style="1458" customWidth="1"/>
    <col min="8217" max="8217" width="6.375" style="1458" customWidth="1"/>
    <col min="8218" max="8219" width="6.5" style="1458" customWidth="1"/>
    <col min="8220" max="8221" width="7.375" style="1458" customWidth="1"/>
    <col min="8222" max="8456" width="9" style="1458"/>
    <col min="8457" max="8457" width="5.375" style="1458" customWidth="1"/>
    <col min="8458" max="8458" width="30.375" style="1458" customWidth="1"/>
    <col min="8459" max="8460" width="0" style="1458" hidden="1" customWidth="1"/>
    <col min="8461" max="8461" width="9.875" style="1458" customWidth="1"/>
    <col min="8462" max="8462" width="8.875" style="1458" customWidth="1"/>
    <col min="8463" max="8463" width="10.375" style="1458" customWidth="1"/>
    <col min="8464" max="8464" width="9.125" style="1458" customWidth="1"/>
    <col min="8465" max="8465" width="8.75" style="1458" customWidth="1"/>
    <col min="8466" max="8466" width="8" style="1458" customWidth="1"/>
    <col min="8467" max="8467" width="6.5" style="1458" customWidth="1"/>
    <col min="8468" max="8469" width="9.625" style="1458" customWidth="1"/>
    <col min="8470" max="8470" width="7.375" style="1458" customWidth="1"/>
    <col min="8471" max="8472" width="7.875" style="1458" customWidth="1"/>
    <col min="8473" max="8473" width="6.375" style="1458" customWidth="1"/>
    <col min="8474" max="8475" width="6.5" style="1458" customWidth="1"/>
    <col min="8476" max="8477" width="7.375" style="1458" customWidth="1"/>
    <col min="8478" max="8712" width="9" style="1458"/>
    <col min="8713" max="8713" width="5.375" style="1458" customWidth="1"/>
    <col min="8714" max="8714" width="30.375" style="1458" customWidth="1"/>
    <col min="8715" max="8716" width="0" style="1458" hidden="1" customWidth="1"/>
    <col min="8717" max="8717" width="9.875" style="1458" customWidth="1"/>
    <col min="8718" max="8718" width="8.875" style="1458" customWidth="1"/>
    <col min="8719" max="8719" width="10.375" style="1458" customWidth="1"/>
    <col min="8720" max="8720" width="9.125" style="1458" customWidth="1"/>
    <col min="8721" max="8721" width="8.75" style="1458" customWidth="1"/>
    <col min="8722" max="8722" width="8" style="1458" customWidth="1"/>
    <col min="8723" max="8723" width="6.5" style="1458" customWidth="1"/>
    <col min="8724" max="8725" width="9.625" style="1458" customWidth="1"/>
    <col min="8726" max="8726" width="7.375" style="1458" customWidth="1"/>
    <col min="8727" max="8728" width="7.875" style="1458" customWidth="1"/>
    <col min="8729" max="8729" width="6.375" style="1458" customWidth="1"/>
    <col min="8730" max="8731" width="6.5" style="1458" customWidth="1"/>
    <col min="8732" max="8733" width="7.375" style="1458" customWidth="1"/>
    <col min="8734" max="8968" width="9" style="1458"/>
    <col min="8969" max="8969" width="5.375" style="1458" customWidth="1"/>
    <col min="8970" max="8970" width="30.375" style="1458" customWidth="1"/>
    <col min="8971" max="8972" width="0" style="1458" hidden="1" customWidth="1"/>
    <col min="8973" max="8973" width="9.875" style="1458" customWidth="1"/>
    <col min="8974" max="8974" width="8.875" style="1458" customWidth="1"/>
    <col min="8975" max="8975" width="10.375" style="1458" customWidth="1"/>
    <col min="8976" max="8976" width="9.125" style="1458" customWidth="1"/>
    <col min="8977" max="8977" width="8.75" style="1458" customWidth="1"/>
    <col min="8978" max="8978" width="8" style="1458" customWidth="1"/>
    <col min="8979" max="8979" width="6.5" style="1458" customWidth="1"/>
    <col min="8980" max="8981" width="9.625" style="1458" customWidth="1"/>
    <col min="8982" max="8982" width="7.375" style="1458" customWidth="1"/>
    <col min="8983" max="8984" width="7.875" style="1458" customWidth="1"/>
    <col min="8985" max="8985" width="6.375" style="1458" customWidth="1"/>
    <col min="8986" max="8987" width="6.5" style="1458" customWidth="1"/>
    <col min="8988" max="8989" width="7.375" style="1458" customWidth="1"/>
    <col min="8990" max="9224" width="9" style="1458"/>
    <col min="9225" max="9225" width="5.375" style="1458" customWidth="1"/>
    <col min="9226" max="9226" width="30.375" style="1458" customWidth="1"/>
    <col min="9227" max="9228" width="0" style="1458" hidden="1" customWidth="1"/>
    <col min="9229" max="9229" width="9.875" style="1458" customWidth="1"/>
    <col min="9230" max="9230" width="8.875" style="1458" customWidth="1"/>
    <col min="9231" max="9231" width="10.375" style="1458" customWidth="1"/>
    <col min="9232" max="9232" width="9.125" style="1458" customWidth="1"/>
    <col min="9233" max="9233" width="8.75" style="1458" customWidth="1"/>
    <col min="9234" max="9234" width="8" style="1458" customWidth="1"/>
    <col min="9235" max="9235" width="6.5" style="1458" customWidth="1"/>
    <col min="9236" max="9237" width="9.625" style="1458" customWidth="1"/>
    <col min="9238" max="9238" width="7.375" style="1458" customWidth="1"/>
    <col min="9239" max="9240" width="7.875" style="1458" customWidth="1"/>
    <col min="9241" max="9241" width="6.375" style="1458" customWidth="1"/>
    <col min="9242" max="9243" width="6.5" style="1458" customWidth="1"/>
    <col min="9244" max="9245" width="7.375" style="1458" customWidth="1"/>
    <col min="9246" max="9480" width="9" style="1458"/>
    <col min="9481" max="9481" width="5.375" style="1458" customWidth="1"/>
    <col min="9482" max="9482" width="30.375" style="1458" customWidth="1"/>
    <col min="9483" max="9484" width="0" style="1458" hidden="1" customWidth="1"/>
    <col min="9485" max="9485" width="9.875" style="1458" customWidth="1"/>
    <col min="9486" max="9486" width="8.875" style="1458" customWidth="1"/>
    <col min="9487" max="9487" width="10.375" style="1458" customWidth="1"/>
    <col min="9488" max="9488" width="9.125" style="1458" customWidth="1"/>
    <col min="9489" max="9489" width="8.75" style="1458" customWidth="1"/>
    <col min="9490" max="9490" width="8" style="1458" customWidth="1"/>
    <col min="9491" max="9491" width="6.5" style="1458" customWidth="1"/>
    <col min="9492" max="9493" width="9.625" style="1458" customWidth="1"/>
    <col min="9494" max="9494" width="7.375" style="1458" customWidth="1"/>
    <col min="9495" max="9496" width="7.875" style="1458" customWidth="1"/>
    <col min="9497" max="9497" width="6.375" style="1458" customWidth="1"/>
    <col min="9498" max="9499" width="6.5" style="1458" customWidth="1"/>
    <col min="9500" max="9501" width="7.375" style="1458" customWidth="1"/>
    <col min="9502" max="9736" width="9" style="1458"/>
    <col min="9737" max="9737" width="5.375" style="1458" customWidth="1"/>
    <col min="9738" max="9738" width="30.375" style="1458" customWidth="1"/>
    <col min="9739" max="9740" width="0" style="1458" hidden="1" customWidth="1"/>
    <col min="9741" max="9741" width="9.875" style="1458" customWidth="1"/>
    <col min="9742" max="9742" width="8.875" style="1458" customWidth="1"/>
    <col min="9743" max="9743" width="10.375" style="1458" customWidth="1"/>
    <col min="9744" max="9744" width="9.125" style="1458" customWidth="1"/>
    <col min="9745" max="9745" width="8.75" style="1458" customWidth="1"/>
    <col min="9746" max="9746" width="8" style="1458" customWidth="1"/>
    <col min="9747" max="9747" width="6.5" style="1458" customWidth="1"/>
    <col min="9748" max="9749" width="9.625" style="1458" customWidth="1"/>
    <col min="9750" max="9750" width="7.375" style="1458" customWidth="1"/>
    <col min="9751" max="9752" width="7.875" style="1458" customWidth="1"/>
    <col min="9753" max="9753" width="6.375" style="1458" customWidth="1"/>
    <col min="9754" max="9755" width="6.5" style="1458" customWidth="1"/>
    <col min="9756" max="9757" width="7.375" style="1458" customWidth="1"/>
    <col min="9758" max="9992" width="9" style="1458"/>
    <col min="9993" max="9993" width="5.375" style="1458" customWidth="1"/>
    <col min="9994" max="9994" width="30.375" style="1458" customWidth="1"/>
    <col min="9995" max="9996" width="0" style="1458" hidden="1" customWidth="1"/>
    <col min="9997" max="9997" width="9.875" style="1458" customWidth="1"/>
    <col min="9998" max="9998" width="8.875" style="1458" customWidth="1"/>
    <col min="9999" max="9999" width="10.375" style="1458" customWidth="1"/>
    <col min="10000" max="10000" width="9.125" style="1458" customWidth="1"/>
    <col min="10001" max="10001" width="8.75" style="1458" customWidth="1"/>
    <col min="10002" max="10002" width="8" style="1458" customWidth="1"/>
    <col min="10003" max="10003" width="6.5" style="1458" customWidth="1"/>
    <col min="10004" max="10005" width="9.625" style="1458" customWidth="1"/>
    <col min="10006" max="10006" width="7.375" style="1458" customWidth="1"/>
    <col min="10007" max="10008" width="7.875" style="1458" customWidth="1"/>
    <col min="10009" max="10009" width="6.375" style="1458" customWidth="1"/>
    <col min="10010" max="10011" width="6.5" style="1458" customWidth="1"/>
    <col min="10012" max="10013" width="7.375" style="1458" customWidth="1"/>
    <col min="10014" max="10248" width="9" style="1458"/>
    <col min="10249" max="10249" width="5.375" style="1458" customWidth="1"/>
    <col min="10250" max="10250" width="30.375" style="1458" customWidth="1"/>
    <col min="10251" max="10252" width="0" style="1458" hidden="1" customWidth="1"/>
    <col min="10253" max="10253" width="9.875" style="1458" customWidth="1"/>
    <col min="10254" max="10254" width="8.875" style="1458" customWidth="1"/>
    <col min="10255" max="10255" width="10.375" style="1458" customWidth="1"/>
    <col min="10256" max="10256" width="9.125" style="1458" customWidth="1"/>
    <col min="10257" max="10257" width="8.75" style="1458" customWidth="1"/>
    <col min="10258" max="10258" width="8" style="1458" customWidth="1"/>
    <col min="10259" max="10259" width="6.5" style="1458" customWidth="1"/>
    <col min="10260" max="10261" width="9.625" style="1458" customWidth="1"/>
    <col min="10262" max="10262" width="7.375" style="1458" customWidth="1"/>
    <col min="10263" max="10264" width="7.875" style="1458" customWidth="1"/>
    <col min="10265" max="10265" width="6.375" style="1458" customWidth="1"/>
    <col min="10266" max="10267" width="6.5" style="1458" customWidth="1"/>
    <col min="10268" max="10269" width="7.375" style="1458" customWidth="1"/>
    <col min="10270" max="10504" width="9" style="1458"/>
    <col min="10505" max="10505" width="5.375" style="1458" customWidth="1"/>
    <col min="10506" max="10506" width="30.375" style="1458" customWidth="1"/>
    <col min="10507" max="10508" width="0" style="1458" hidden="1" customWidth="1"/>
    <col min="10509" max="10509" width="9.875" style="1458" customWidth="1"/>
    <col min="10510" max="10510" width="8.875" style="1458" customWidth="1"/>
    <col min="10511" max="10511" width="10.375" style="1458" customWidth="1"/>
    <col min="10512" max="10512" width="9.125" style="1458" customWidth="1"/>
    <col min="10513" max="10513" width="8.75" style="1458" customWidth="1"/>
    <col min="10514" max="10514" width="8" style="1458" customWidth="1"/>
    <col min="10515" max="10515" width="6.5" style="1458" customWidth="1"/>
    <col min="10516" max="10517" width="9.625" style="1458" customWidth="1"/>
    <col min="10518" max="10518" width="7.375" style="1458" customWidth="1"/>
    <col min="10519" max="10520" width="7.875" style="1458" customWidth="1"/>
    <col min="10521" max="10521" width="6.375" style="1458" customWidth="1"/>
    <col min="10522" max="10523" width="6.5" style="1458" customWidth="1"/>
    <col min="10524" max="10525" width="7.375" style="1458" customWidth="1"/>
    <col min="10526" max="10760" width="9" style="1458"/>
    <col min="10761" max="10761" width="5.375" style="1458" customWidth="1"/>
    <col min="10762" max="10762" width="30.375" style="1458" customWidth="1"/>
    <col min="10763" max="10764" width="0" style="1458" hidden="1" customWidth="1"/>
    <col min="10765" max="10765" width="9.875" style="1458" customWidth="1"/>
    <col min="10766" max="10766" width="8.875" style="1458" customWidth="1"/>
    <col min="10767" max="10767" width="10.375" style="1458" customWidth="1"/>
    <col min="10768" max="10768" width="9.125" style="1458" customWidth="1"/>
    <col min="10769" max="10769" width="8.75" style="1458" customWidth="1"/>
    <col min="10770" max="10770" width="8" style="1458" customWidth="1"/>
    <col min="10771" max="10771" width="6.5" style="1458" customWidth="1"/>
    <col min="10772" max="10773" width="9.625" style="1458" customWidth="1"/>
    <col min="10774" max="10774" width="7.375" style="1458" customWidth="1"/>
    <col min="10775" max="10776" width="7.875" style="1458" customWidth="1"/>
    <col min="10777" max="10777" width="6.375" style="1458" customWidth="1"/>
    <col min="10778" max="10779" width="6.5" style="1458" customWidth="1"/>
    <col min="10780" max="10781" width="7.375" style="1458" customWidth="1"/>
    <col min="10782" max="11016" width="9" style="1458"/>
    <col min="11017" max="11017" width="5.375" style="1458" customWidth="1"/>
    <col min="11018" max="11018" width="30.375" style="1458" customWidth="1"/>
    <col min="11019" max="11020" width="0" style="1458" hidden="1" customWidth="1"/>
    <col min="11021" max="11021" width="9.875" style="1458" customWidth="1"/>
    <col min="11022" max="11022" width="8.875" style="1458" customWidth="1"/>
    <col min="11023" max="11023" width="10.375" style="1458" customWidth="1"/>
    <col min="11024" max="11024" width="9.125" style="1458" customWidth="1"/>
    <col min="11025" max="11025" width="8.75" style="1458" customWidth="1"/>
    <col min="11026" max="11026" width="8" style="1458" customWidth="1"/>
    <col min="11027" max="11027" width="6.5" style="1458" customWidth="1"/>
    <col min="11028" max="11029" width="9.625" style="1458" customWidth="1"/>
    <col min="11030" max="11030" width="7.375" style="1458" customWidth="1"/>
    <col min="11031" max="11032" width="7.875" style="1458" customWidth="1"/>
    <col min="11033" max="11033" width="6.375" style="1458" customWidth="1"/>
    <col min="11034" max="11035" width="6.5" style="1458" customWidth="1"/>
    <col min="11036" max="11037" width="7.375" style="1458" customWidth="1"/>
    <col min="11038" max="11272" width="9" style="1458"/>
    <col min="11273" max="11273" width="5.375" style="1458" customWidth="1"/>
    <col min="11274" max="11274" width="30.375" style="1458" customWidth="1"/>
    <col min="11275" max="11276" width="0" style="1458" hidden="1" customWidth="1"/>
    <col min="11277" max="11277" width="9.875" style="1458" customWidth="1"/>
    <col min="11278" max="11278" width="8.875" style="1458" customWidth="1"/>
    <col min="11279" max="11279" width="10.375" style="1458" customWidth="1"/>
    <col min="11280" max="11280" width="9.125" style="1458" customWidth="1"/>
    <col min="11281" max="11281" width="8.75" style="1458" customWidth="1"/>
    <col min="11282" max="11282" width="8" style="1458" customWidth="1"/>
    <col min="11283" max="11283" width="6.5" style="1458" customWidth="1"/>
    <col min="11284" max="11285" width="9.625" style="1458" customWidth="1"/>
    <col min="11286" max="11286" width="7.375" style="1458" customWidth="1"/>
    <col min="11287" max="11288" width="7.875" style="1458" customWidth="1"/>
    <col min="11289" max="11289" width="6.375" style="1458" customWidth="1"/>
    <col min="11290" max="11291" width="6.5" style="1458" customWidth="1"/>
    <col min="11292" max="11293" width="7.375" style="1458" customWidth="1"/>
    <col min="11294" max="11528" width="9" style="1458"/>
    <col min="11529" max="11529" width="5.375" style="1458" customWidth="1"/>
    <col min="11530" max="11530" width="30.375" style="1458" customWidth="1"/>
    <col min="11531" max="11532" width="0" style="1458" hidden="1" customWidth="1"/>
    <col min="11533" max="11533" width="9.875" style="1458" customWidth="1"/>
    <col min="11534" max="11534" width="8.875" style="1458" customWidth="1"/>
    <col min="11535" max="11535" width="10.375" style="1458" customWidth="1"/>
    <col min="11536" max="11536" width="9.125" style="1458" customWidth="1"/>
    <col min="11537" max="11537" width="8.75" style="1458" customWidth="1"/>
    <col min="11538" max="11538" width="8" style="1458" customWidth="1"/>
    <col min="11539" max="11539" width="6.5" style="1458" customWidth="1"/>
    <col min="11540" max="11541" width="9.625" style="1458" customWidth="1"/>
    <col min="11542" max="11542" width="7.375" style="1458" customWidth="1"/>
    <col min="11543" max="11544" width="7.875" style="1458" customWidth="1"/>
    <col min="11545" max="11545" width="6.375" style="1458" customWidth="1"/>
    <col min="11546" max="11547" width="6.5" style="1458" customWidth="1"/>
    <col min="11548" max="11549" width="7.375" style="1458" customWidth="1"/>
    <col min="11550" max="11784" width="9" style="1458"/>
    <col min="11785" max="11785" width="5.375" style="1458" customWidth="1"/>
    <col min="11786" max="11786" width="30.375" style="1458" customWidth="1"/>
    <col min="11787" max="11788" width="0" style="1458" hidden="1" customWidth="1"/>
    <col min="11789" max="11789" width="9.875" style="1458" customWidth="1"/>
    <col min="11790" max="11790" width="8.875" style="1458" customWidth="1"/>
    <col min="11791" max="11791" width="10.375" style="1458" customWidth="1"/>
    <col min="11792" max="11792" width="9.125" style="1458" customWidth="1"/>
    <col min="11793" max="11793" width="8.75" style="1458" customWidth="1"/>
    <col min="11794" max="11794" width="8" style="1458" customWidth="1"/>
    <col min="11795" max="11795" width="6.5" style="1458" customWidth="1"/>
    <col min="11796" max="11797" width="9.625" style="1458" customWidth="1"/>
    <col min="11798" max="11798" width="7.375" style="1458" customWidth="1"/>
    <col min="11799" max="11800" width="7.875" style="1458" customWidth="1"/>
    <col min="11801" max="11801" width="6.375" style="1458" customWidth="1"/>
    <col min="11802" max="11803" width="6.5" style="1458" customWidth="1"/>
    <col min="11804" max="11805" width="7.375" style="1458" customWidth="1"/>
    <col min="11806" max="12040" width="9" style="1458"/>
    <col min="12041" max="12041" width="5.375" style="1458" customWidth="1"/>
    <col min="12042" max="12042" width="30.375" style="1458" customWidth="1"/>
    <col min="12043" max="12044" width="0" style="1458" hidden="1" customWidth="1"/>
    <col min="12045" max="12045" width="9.875" style="1458" customWidth="1"/>
    <col min="12046" max="12046" width="8.875" style="1458" customWidth="1"/>
    <col min="12047" max="12047" width="10.375" style="1458" customWidth="1"/>
    <col min="12048" max="12048" width="9.125" style="1458" customWidth="1"/>
    <col min="12049" max="12049" width="8.75" style="1458" customWidth="1"/>
    <col min="12050" max="12050" width="8" style="1458" customWidth="1"/>
    <col min="12051" max="12051" width="6.5" style="1458" customWidth="1"/>
    <col min="12052" max="12053" width="9.625" style="1458" customWidth="1"/>
    <col min="12054" max="12054" width="7.375" style="1458" customWidth="1"/>
    <col min="12055" max="12056" width="7.875" style="1458" customWidth="1"/>
    <col min="12057" max="12057" width="6.375" style="1458" customWidth="1"/>
    <col min="12058" max="12059" width="6.5" style="1458" customWidth="1"/>
    <col min="12060" max="12061" width="7.375" style="1458" customWidth="1"/>
    <col min="12062" max="12296" width="9" style="1458"/>
    <col min="12297" max="12297" width="5.375" style="1458" customWidth="1"/>
    <col min="12298" max="12298" width="30.375" style="1458" customWidth="1"/>
    <col min="12299" max="12300" width="0" style="1458" hidden="1" customWidth="1"/>
    <col min="12301" max="12301" width="9.875" style="1458" customWidth="1"/>
    <col min="12302" max="12302" width="8.875" style="1458" customWidth="1"/>
    <col min="12303" max="12303" width="10.375" style="1458" customWidth="1"/>
    <col min="12304" max="12304" width="9.125" style="1458" customWidth="1"/>
    <col min="12305" max="12305" width="8.75" style="1458" customWidth="1"/>
    <col min="12306" max="12306" width="8" style="1458" customWidth="1"/>
    <col min="12307" max="12307" width="6.5" style="1458" customWidth="1"/>
    <col min="12308" max="12309" width="9.625" style="1458" customWidth="1"/>
    <col min="12310" max="12310" width="7.375" style="1458" customWidth="1"/>
    <col min="12311" max="12312" width="7.875" style="1458" customWidth="1"/>
    <col min="12313" max="12313" width="6.375" style="1458" customWidth="1"/>
    <col min="12314" max="12315" width="6.5" style="1458" customWidth="1"/>
    <col min="12316" max="12317" width="7.375" style="1458" customWidth="1"/>
    <col min="12318" max="12552" width="9" style="1458"/>
    <col min="12553" max="12553" width="5.375" style="1458" customWidth="1"/>
    <col min="12554" max="12554" width="30.375" style="1458" customWidth="1"/>
    <col min="12555" max="12556" width="0" style="1458" hidden="1" customWidth="1"/>
    <col min="12557" max="12557" width="9.875" style="1458" customWidth="1"/>
    <col min="12558" max="12558" width="8.875" style="1458" customWidth="1"/>
    <col min="12559" max="12559" width="10.375" style="1458" customWidth="1"/>
    <col min="12560" max="12560" width="9.125" style="1458" customWidth="1"/>
    <col min="12561" max="12561" width="8.75" style="1458" customWidth="1"/>
    <col min="12562" max="12562" width="8" style="1458" customWidth="1"/>
    <col min="12563" max="12563" width="6.5" style="1458" customWidth="1"/>
    <col min="12564" max="12565" width="9.625" style="1458" customWidth="1"/>
    <col min="12566" max="12566" width="7.375" style="1458" customWidth="1"/>
    <col min="12567" max="12568" width="7.875" style="1458" customWidth="1"/>
    <col min="12569" max="12569" width="6.375" style="1458" customWidth="1"/>
    <col min="12570" max="12571" width="6.5" style="1458" customWidth="1"/>
    <col min="12572" max="12573" width="7.375" style="1458" customWidth="1"/>
    <col min="12574" max="12808" width="9" style="1458"/>
    <col min="12809" max="12809" width="5.375" style="1458" customWidth="1"/>
    <col min="12810" max="12810" width="30.375" style="1458" customWidth="1"/>
    <col min="12811" max="12812" width="0" style="1458" hidden="1" customWidth="1"/>
    <col min="12813" max="12813" width="9.875" style="1458" customWidth="1"/>
    <col min="12814" max="12814" width="8.875" style="1458" customWidth="1"/>
    <col min="12815" max="12815" width="10.375" style="1458" customWidth="1"/>
    <col min="12816" max="12816" width="9.125" style="1458" customWidth="1"/>
    <col min="12817" max="12817" width="8.75" style="1458" customWidth="1"/>
    <col min="12818" max="12818" width="8" style="1458" customWidth="1"/>
    <col min="12819" max="12819" width="6.5" style="1458" customWidth="1"/>
    <col min="12820" max="12821" width="9.625" style="1458" customWidth="1"/>
    <col min="12822" max="12822" width="7.375" style="1458" customWidth="1"/>
    <col min="12823" max="12824" width="7.875" style="1458" customWidth="1"/>
    <col min="12825" max="12825" width="6.375" style="1458" customWidth="1"/>
    <col min="12826" max="12827" width="6.5" style="1458" customWidth="1"/>
    <col min="12828" max="12829" width="7.375" style="1458" customWidth="1"/>
    <col min="12830" max="13064" width="9" style="1458"/>
    <col min="13065" max="13065" width="5.375" style="1458" customWidth="1"/>
    <col min="13066" max="13066" width="30.375" style="1458" customWidth="1"/>
    <col min="13067" max="13068" width="0" style="1458" hidden="1" customWidth="1"/>
    <col min="13069" max="13069" width="9.875" style="1458" customWidth="1"/>
    <col min="13070" max="13070" width="8.875" style="1458" customWidth="1"/>
    <col min="13071" max="13071" width="10.375" style="1458" customWidth="1"/>
    <col min="13072" max="13072" width="9.125" style="1458" customWidth="1"/>
    <col min="13073" max="13073" width="8.75" style="1458" customWidth="1"/>
    <col min="13074" max="13074" width="8" style="1458" customWidth="1"/>
    <col min="13075" max="13075" width="6.5" style="1458" customWidth="1"/>
    <col min="13076" max="13077" width="9.625" style="1458" customWidth="1"/>
    <col min="13078" max="13078" width="7.375" style="1458" customWidth="1"/>
    <col min="13079" max="13080" width="7.875" style="1458" customWidth="1"/>
    <col min="13081" max="13081" width="6.375" style="1458" customWidth="1"/>
    <col min="13082" max="13083" width="6.5" style="1458" customWidth="1"/>
    <col min="13084" max="13085" width="7.375" style="1458" customWidth="1"/>
    <col min="13086" max="13320" width="9" style="1458"/>
    <col min="13321" max="13321" width="5.375" style="1458" customWidth="1"/>
    <col min="13322" max="13322" width="30.375" style="1458" customWidth="1"/>
    <col min="13323" max="13324" width="0" style="1458" hidden="1" customWidth="1"/>
    <col min="13325" max="13325" width="9.875" style="1458" customWidth="1"/>
    <col min="13326" max="13326" width="8.875" style="1458" customWidth="1"/>
    <col min="13327" max="13327" width="10.375" style="1458" customWidth="1"/>
    <col min="13328" max="13328" width="9.125" style="1458" customWidth="1"/>
    <col min="13329" max="13329" width="8.75" style="1458" customWidth="1"/>
    <col min="13330" max="13330" width="8" style="1458" customWidth="1"/>
    <col min="13331" max="13331" width="6.5" style="1458" customWidth="1"/>
    <col min="13332" max="13333" width="9.625" style="1458" customWidth="1"/>
    <col min="13334" max="13334" width="7.375" style="1458" customWidth="1"/>
    <col min="13335" max="13336" width="7.875" style="1458" customWidth="1"/>
    <col min="13337" max="13337" width="6.375" style="1458" customWidth="1"/>
    <col min="13338" max="13339" width="6.5" style="1458" customWidth="1"/>
    <col min="13340" max="13341" width="7.375" style="1458" customWidth="1"/>
    <col min="13342" max="13576" width="9" style="1458"/>
    <col min="13577" max="13577" width="5.375" style="1458" customWidth="1"/>
    <col min="13578" max="13578" width="30.375" style="1458" customWidth="1"/>
    <col min="13579" max="13580" width="0" style="1458" hidden="1" customWidth="1"/>
    <col min="13581" max="13581" width="9.875" style="1458" customWidth="1"/>
    <col min="13582" max="13582" width="8.875" style="1458" customWidth="1"/>
    <col min="13583" max="13583" width="10.375" style="1458" customWidth="1"/>
    <col min="13584" max="13584" width="9.125" style="1458" customWidth="1"/>
    <col min="13585" max="13585" width="8.75" style="1458" customWidth="1"/>
    <col min="13586" max="13586" width="8" style="1458" customWidth="1"/>
    <col min="13587" max="13587" width="6.5" style="1458" customWidth="1"/>
    <col min="13588" max="13589" width="9.625" style="1458" customWidth="1"/>
    <col min="13590" max="13590" width="7.375" style="1458" customWidth="1"/>
    <col min="13591" max="13592" width="7.875" style="1458" customWidth="1"/>
    <col min="13593" max="13593" width="6.375" style="1458" customWidth="1"/>
    <col min="13594" max="13595" width="6.5" style="1458" customWidth="1"/>
    <col min="13596" max="13597" width="7.375" style="1458" customWidth="1"/>
    <col min="13598" max="13832" width="9" style="1458"/>
    <col min="13833" max="13833" width="5.375" style="1458" customWidth="1"/>
    <col min="13834" max="13834" width="30.375" style="1458" customWidth="1"/>
    <col min="13835" max="13836" width="0" style="1458" hidden="1" customWidth="1"/>
    <col min="13837" max="13837" width="9.875" style="1458" customWidth="1"/>
    <col min="13838" max="13838" width="8.875" style="1458" customWidth="1"/>
    <col min="13839" max="13839" width="10.375" style="1458" customWidth="1"/>
    <col min="13840" max="13840" width="9.125" style="1458" customWidth="1"/>
    <col min="13841" max="13841" width="8.75" style="1458" customWidth="1"/>
    <col min="13842" max="13842" width="8" style="1458" customWidth="1"/>
    <col min="13843" max="13843" width="6.5" style="1458" customWidth="1"/>
    <col min="13844" max="13845" width="9.625" style="1458" customWidth="1"/>
    <col min="13846" max="13846" width="7.375" style="1458" customWidth="1"/>
    <col min="13847" max="13848" width="7.875" style="1458" customWidth="1"/>
    <col min="13849" max="13849" width="6.375" style="1458" customWidth="1"/>
    <col min="13850" max="13851" width="6.5" style="1458" customWidth="1"/>
    <col min="13852" max="13853" width="7.375" style="1458" customWidth="1"/>
    <col min="13854" max="14088" width="9" style="1458"/>
    <col min="14089" max="14089" width="5.375" style="1458" customWidth="1"/>
    <col min="14090" max="14090" width="30.375" style="1458" customWidth="1"/>
    <col min="14091" max="14092" width="0" style="1458" hidden="1" customWidth="1"/>
    <col min="14093" max="14093" width="9.875" style="1458" customWidth="1"/>
    <col min="14094" max="14094" width="8.875" style="1458" customWidth="1"/>
    <col min="14095" max="14095" width="10.375" style="1458" customWidth="1"/>
    <col min="14096" max="14096" width="9.125" style="1458" customWidth="1"/>
    <col min="14097" max="14097" width="8.75" style="1458" customWidth="1"/>
    <col min="14098" max="14098" width="8" style="1458" customWidth="1"/>
    <col min="14099" max="14099" width="6.5" style="1458" customWidth="1"/>
    <col min="14100" max="14101" width="9.625" style="1458" customWidth="1"/>
    <col min="14102" max="14102" width="7.375" style="1458" customWidth="1"/>
    <col min="14103" max="14104" width="7.875" style="1458" customWidth="1"/>
    <col min="14105" max="14105" width="6.375" style="1458" customWidth="1"/>
    <col min="14106" max="14107" width="6.5" style="1458" customWidth="1"/>
    <col min="14108" max="14109" width="7.375" style="1458" customWidth="1"/>
    <col min="14110" max="14344" width="9" style="1458"/>
    <col min="14345" max="14345" width="5.375" style="1458" customWidth="1"/>
    <col min="14346" max="14346" width="30.375" style="1458" customWidth="1"/>
    <col min="14347" max="14348" width="0" style="1458" hidden="1" customWidth="1"/>
    <col min="14349" max="14349" width="9.875" style="1458" customWidth="1"/>
    <col min="14350" max="14350" width="8.875" style="1458" customWidth="1"/>
    <col min="14351" max="14351" width="10.375" style="1458" customWidth="1"/>
    <col min="14352" max="14352" width="9.125" style="1458" customWidth="1"/>
    <col min="14353" max="14353" width="8.75" style="1458" customWidth="1"/>
    <col min="14354" max="14354" width="8" style="1458" customWidth="1"/>
    <col min="14355" max="14355" width="6.5" style="1458" customWidth="1"/>
    <col min="14356" max="14357" width="9.625" style="1458" customWidth="1"/>
    <col min="14358" max="14358" width="7.375" style="1458" customWidth="1"/>
    <col min="14359" max="14360" width="7.875" style="1458" customWidth="1"/>
    <col min="14361" max="14361" width="6.375" style="1458" customWidth="1"/>
    <col min="14362" max="14363" width="6.5" style="1458" customWidth="1"/>
    <col min="14364" max="14365" width="7.375" style="1458" customWidth="1"/>
    <col min="14366" max="14600" width="9" style="1458"/>
    <col min="14601" max="14601" width="5.375" style="1458" customWidth="1"/>
    <col min="14602" max="14602" width="30.375" style="1458" customWidth="1"/>
    <col min="14603" max="14604" width="0" style="1458" hidden="1" customWidth="1"/>
    <col min="14605" max="14605" width="9.875" style="1458" customWidth="1"/>
    <col min="14606" max="14606" width="8.875" style="1458" customWidth="1"/>
    <col min="14607" max="14607" width="10.375" style="1458" customWidth="1"/>
    <col min="14608" max="14608" width="9.125" style="1458" customWidth="1"/>
    <col min="14609" max="14609" width="8.75" style="1458" customWidth="1"/>
    <col min="14610" max="14610" width="8" style="1458" customWidth="1"/>
    <col min="14611" max="14611" width="6.5" style="1458" customWidth="1"/>
    <col min="14612" max="14613" width="9.625" style="1458" customWidth="1"/>
    <col min="14614" max="14614" width="7.375" style="1458" customWidth="1"/>
    <col min="14615" max="14616" width="7.875" style="1458" customWidth="1"/>
    <col min="14617" max="14617" width="6.375" style="1458" customWidth="1"/>
    <col min="14618" max="14619" width="6.5" style="1458" customWidth="1"/>
    <col min="14620" max="14621" width="7.375" style="1458" customWidth="1"/>
    <col min="14622" max="14856" width="9" style="1458"/>
    <col min="14857" max="14857" width="5.375" style="1458" customWidth="1"/>
    <col min="14858" max="14858" width="30.375" style="1458" customWidth="1"/>
    <col min="14859" max="14860" width="0" style="1458" hidden="1" customWidth="1"/>
    <col min="14861" max="14861" width="9.875" style="1458" customWidth="1"/>
    <col min="14862" max="14862" width="8.875" style="1458" customWidth="1"/>
    <col min="14863" max="14863" width="10.375" style="1458" customWidth="1"/>
    <col min="14864" max="14864" width="9.125" style="1458" customWidth="1"/>
    <col min="14865" max="14865" width="8.75" style="1458" customWidth="1"/>
    <col min="14866" max="14866" width="8" style="1458" customWidth="1"/>
    <col min="14867" max="14867" width="6.5" style="1458" customWidth="1"/>
    <col min="14868" max="14869" width="9.625" style="1458" customWidth="1"/>
    <col min="14870" max="14870" width="7.375" style="1458" customWidth="1"/>
    <col min="14871" max="14872" width="7.875" style="1458" customWidth="1"/>
    <col min="14873" max="14873" width="6.375" style="1458" customWidth="1"/>
    <col min="14874" max="14875" width="6.5" style="1458" customWidth="1"/>
    <col min="14876" max="14877" width="7.375" style="1458" customWidth="1"/>
    <col min="14878" max="15112" width="9" style="1458"/>
    <col min="15113" max="15113" width="5.375" style="1458" customWidth="1"/>
    <col min="15114" max="15114" width="30.375" style="1458" customWidth="1"/>
    <col min="15115" max="15116" width="0" style="1458" hidden="1" customWidth="1"/>
    <col min="15117" max="15117" width="9.875" style="1458" customWidth="1"/>
    <col min="15118" max="15118" width="8.875" style="1458" customWidth="1"/>
    <col min="15119" max="15119" width="10.375" style="1458" customWidth="1"/>
    <col min="15120" max="15120" width="9.125" style="1458" customWidth="1"/>
    <col min="15121" max="15121" width="8.75" style="1458" customWidth="1"/>
    <col min="15122" max="15122" width="8" style="1458" customWidth="1"/>
    <col min="15123" max="15123" width="6.5" style="1458" customWidth="1"/>
    <col min="15124" max="15125" width="9.625" style="1458" customWidth="1"/>
    <col min="15126" max="15126" width="7.375" style="1458" customWidth="1"/>
    <col min="15127" max="15128" width="7.875" style="1458" customWidth="1"/>
    <col min="15129" max="15129" width="6.375" style="1458" customWidth="1"/>
    <col min="15130" max="15131" width="6.5" style="1458" customWidth="1"/>
    <col min="15132" max="15133" width="7.375" style="1458" customWidth="1"/>
    <col min="15134" max="15368" width="9" style="1458"/>
    <col min="15369" max="15369" width="5.375" style="1458" customWidth="1"/>
    <col min="15370" max="15370" width="30.375" style="1458" customWidth="1"/>
    <col min="15371" max="15372" width="0" style="1458" hidden="1" customWidth="1"/>
    <col min="15373" max="15373" width="9.875" style="1458" customWidth="1"/>
    <col min="15374" max="15374" width="8.875" style="1458" customWidth="1"/>
    <col min="15375" max="15375" width="10.375" style="1458" customWidth="1"/>
    <col min="15376" max="15376" width="9.125" style="1458" customWidth="1"/>
    <col min="15377" max="15377" width="8.75" style="1458" customWidth="1"/>
    <col min="15378" max="15378" width="8" style="1458" customWidth="1"/>
    <col min="15379" max="15379" width="6.5" style="1458" customWidth="1"/>
    <col min="15380" max="15381" width="9.625" style="1458" customWidth="1"/>
    <col min="15382" max="15382" width="7.375" style="1458" customWidth="1"/>
    <col min="15383" max="15384" width="7.875" style="1458" customWidth="1"/>
    <col min="15385" max="15385" width="6.375" style="1458" customWidth="1"/>
    <col min="15386" max="15387" width="6.5" style="1458" customWidth="1"/>
    <col min="15388" max="15389" width="7.375" style="1458" customWidth="1"/>
    <col min="15390" max="15624" width="9" style="1458"/>
    <col min="15625" max="15625" width="5.375" style="1458" customWidth="1"/>
    <col min="15626" max="15626" width="30.375" style="1458" customWidth="1"/>
    <col min="15627" max="15628" width="0" style="1458" hidden="1" customWidth="1"/>
    <col min="15629" max="15629" width="9.875" style="1458" customWidth="1"/>
    <col min="15630" max="15630" width="8.875" style="1458" customWidth="1"/>
    <col min="15631" max="15631" width="10.375" style="1458" customWidth="1"/>
    <col min="15632" max="15632" width="9.125" style="1458" customWidth="1"/>
    <col min="15633" max="15633" width="8.75" style="1458" customWidth="1"/>
    <col min="15634" max="15634" width="8" style="1458" customWidth="1"/>
    <col min="15635" max="15635" width="6.5" style="1458" customWidth="1"/>
    <col min="15636" max="15637" width="9.625" style="1458" customWidth="1"/>
    <col min="15638" max="15638" width="7.375" style="1458" customWidth="1"/>
    <col min="15639" max="15640" width="7.875" style="1458" customWidth="1"/>
    <col min="15641" max="15641" width="6.375" style="1458" customWidth="1"/>
    <col min="15642" max="15643" width="6.5" style="1458" customWidth="1"/>
    <col min="15644" max="15645" width="7.375" style="1458" customWidth="1"/>
    <col min="15646" max="15880" width="9" style="1458"/>
    <col min="15881" max="15881" width="5.375" style="1458" customWidth="1"/>
    <col min="15882" max="15882" width="30.375" style="1458" customWidth="1"/>
    <col min="15883" max="15884" width="0" style="1458" hidden="1" customWidth="1"/>
    <col min="15885" max="15885" width="9.875" style="1458" customWidth="1"/>
    <col min="15886" max="15886" width="8.875" style="1458" customWidth="1"/>
    <col min="15887" max="15887" width="10.375" style="1458" customWidth="1"/>
    <col min="15888" max="15888" width="9.125" style="1458" customWidth="1"/>
    <col min="15889" max="15889" width="8.75" style="1458" customWidth="1"/>
    <col min="15890" max="15890" width="8" style="1458" customWidth="1"/>
    <col min="15891" max="15891" width="6.5" style="1458" customWidth="1"/>
    <col min="15892" max="15893" width="9.625" style="1458" customWidth="1"/>
    <col min="15894" max="15894" width="7.375" style="1458" customWidth="1"/>
    <col min="15895" max="15896" width="7.875" style="1458" customWidth="1"/>
    <col min="15897" max="15897" width="6.375" style="1458" customWidth="1"/>
    <col min="15898" max="15899" width="6.5" style="1458" customWidth="1"/>
    <col min="15900" max="15901" width="7.375" style="1458" customWidth="1"/>
    <col min="15902" max="16136" width="9" style="1458"/>
    <col min="16137" max="16137" width="5.375" style="1458" customWidth="1"/>
    <col min="16138" max="16138" width="30.375" style="1458" customWidth="1"/>
    <col min="16139" max="16140" width="0" style="1458" hidden="1" customWidth="1"/>
    <col min="16141" max="16141" width="9.875" style="1458" customWidth="1"/>
    <col min="16142" max="16142" width="8.875" style="1458" customWidth="1"/>
    <col min="16143" max="16143" width="10.375" style="1458" customWidth="1"/>
    <col min="16144" max="16144" width="9.125" style="1458" customWidth="1"/>
    <col min="16145" max="16145" width="8.75" style="1458" customWidth="1"/>
    <col min="16146" max="16146" width="8" style="1458" customWidth="1"/>
    <col min="16147" max="16147" width="6.5" style="1458" customWidth="1"/>
    <col min="16148" max="16149" width="9.625" style="1458" customWidth="1"/>
    <col min="16150" max="16150" width="7.375" style="1458" customWidth="1"/>
    <col min="16151" max="16152" width="7.875" style="1458" customWidth="1"/>
    <col min="16153" max="16153" width="6.375" style="1458" customWidth="1"/>
    <col min="16154" max="16155" width="6.5" style="1458" customWidth="1"/>
    <col min="16156" max="16157" width="7.375" style="1458" customWidth="1"/>
    <col min="16158" max="16384" width="9" style="1458"/>
  </cols>
  <sheetData>
    <row r="1" spans="1:36" ht="27">
      <c r="A1" s="3568" t="s">
        <v>12</v>
      </c>
      <c r="B1" s="3568"/>
      <c r="C1" s="3568"/>
      <c r="D1" s="3568"/>
      <c r="E1" s="3568"/>
      <c r="F1" s="3568"/>
      <c r="G1" s="3568"/>
      <c r="H1" s="3568"/>
      <c r="I1" s="3568"/>
      <c r="J1" s="3568"/>
      <c r="K1" s="3568"/>
      <c r="L1" s="3568"/>
      <c r="M1" s="3568"/>
      <c r="N1" s="3568"/>
      <c r="O1" s="3568"/>
      <c r="P1" s="3568"/>
      <c r="Q1" s="3568"/>
      <c r="R1" s="3568"/>
      <c r="S1" s="3568"/>
      <c r="T1" s="3568"/>
      <c r="U1" s="3568"/>
      <c r="V1" s="3568"/>
      <c r="W1" s="3568"/>
      <c r="X1" s="3568"/>
      <c r="Y1" s="3568"/>
      <c r="Z1" s="3568"/>
      <c r="AA1" s="3568"/>
      <c r="AB1" s="3568"/>
      <c r="AC1" s="3568"/>
      <c r="AD1" s="3568"/>
      <c r="AE1" s="3568"/>
      <c r="AF1" s="3568"/>
      <c r="AG1" s="3568"/>
      <c r="AH1" s="3568"/>
      <c r="AI1" s="3568"/>
      <c r="AJ1" s="3568"/>
    </row>
    <row r="2" spans="1:36" ht="25.5">
      <c r="A2" s="3569" t="s">
        <v>3268</v>
      </c>
      <c r="B2" s="3569"/>
      <c r="C2" s="3569"/>
      <c r="D2" s="3569"/>
      <c r="E2" s="3569"/>
      <c r="F2" s="3569"/>
      <c r="G2" s="3569"/>
      <c r="H2" s="3569"/>
      <c r="I2" s="3569"/>
      <c r="J2" s="3569"/>
      <c r="K2" s="3569"/>
      <c r="L2" s="3569"/>
      <c r="M2" s="3569"/>
      <c r="N2" s="3569"/>
      <c r="O2" s="3569"/>
      <c r="P2" s="3569"/>
      <c r="Q2" s="3569"/>
      <c r="R2" s="3569"/>
      <c r="S2" s="3569"/>
      <c r="T2" s="3569"/>
      <c r="U2" s="3569"/>
      <c r="V2" s="3569"/>
      <c r="W2" s="3569"/>
      <c r="X2" s="3569"/>
      <c r="Y2" s="3569"/>
      <c r="Z2" s="3569"/>
      <c r="AA2" s="3569"/>
      <c r="AB2" s="3569"/>
      <c r="AC2" s="3569"/>
      <c r="AD2" s="3569"/>
      <c r="AE2" s="3569"/>
      <c r="AF2" s="3569"/>
      <c r="AG2" s="3569"/>
      <c r="AH2" s="3569"/>
      <c r="AI2" s="3569"/>
      <c r="AJ2" s="3569"/>
    </row>
    <row r="3" spans="1:36" ht="15.75" customHeight="1">
      <c r="A3" s="1459"/>
      <c r="B3" s="1459"/>
      <c r="C3" s="1459"/>
      <c r="D3" s="1364"/>
      <c r="E3" s="1365"/>
      <c r="F3" s="1363"/>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3"/>
    </row>
    <row r="4" spans="1:36" ht="28.5" customHeight="1">
      <c r="A4" s="3533" t="s">
        <v>334</v>
      </c>
      <c r="B4" s="3570" t="s">
        <v>132</v>
      </c>
      <c r="C4" s="3573" t="s">
        <v>15</v>
      </c>
      <c r="D4" s="3573" t="s">
        <v>16</v>
      </c>
      <c r="E4" s="3576" t="s">
        <v>357</v>
      </c>
      <c r="F4" s="3573" t="s">
        <v>193</v>
      </c>
      <c r="G4" s="3573" t="s">
        <v>18</v>
      </c>
      <c r="H4" s="3533" t="s">
        <v>338</v>
      </c>
      <c r="I4" s="3539" t="s">
        <v>20</v>
      </c>
      <c r="J4" s="3540"/>
      <c r="K4" s="3533" t="s">
        <v>339</v>
      </c>
      <c r="L4" s="3533" t="s">
        <v>340</v>
      </c>
      <c r="M4" s="3579" t="s">
        <v>23</v>
      </c>
      <c r="N4" s="3544"/>
      <c r="O4" s="3545"/>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18.75" customHeight="1">
      <c r="A5" s="3534"/>
      <c r="B5" s="3571"/>
      <c r="C5" s="3574"/>
      <c r="D5" s="3574"/>
      <c r="E5" s="3577"/>
      <c r="F5" s="3574"/>
      <c r="G5" s="3574"/>
      <c r="H5" s="3534"/>
      <c r="I5" s="3541"/>
      <c r="J5" s="3542"/>
      <c r="K5" s="3534"/>
      <c r="L5" s="3534"/>
      <c r="M5" s="3580"/>
      <c r="N5" s="3546"/>
      <c r="O5" s="3547"/>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28.15" customHeight="1">
      <c r="A6" s="3535"/>
      <c r="B6" s="3572"/>
      <c r="C6" s="3575"/>
      <c r="D6" s="3575"/>
      <c r="E6" s="3578"/>
      <c r="F6" s="3575"/>
      <c r="G6" s="3575"/>
      <c r="H6" s="3535"/>
      <c r="I6" s="1368" t="s">
        <v>2</v>
      </c>
      <c r="J6" s="1369" t="s">
        <v>25</v>
      </c>
      <c r="K6" s="3535"/>
      <c r="L6" s="3535"/>
      <c r="M6" s="1370" t="s">
        <v>4</v>
      </c>
      <c r="N6" s="1371" t="s">
        <v>5</v>
      </c>
      <c r="O6" s="137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ht="19.5" customHeight="1">
      <c r="A7" s="1462">
        <v>1</v>
      </c>
      <c r="B7" s="1462">
        <v>2</v>
      </c>
      <c r="C7" s="1463">
        <v>3</v>
      </c>
      <c r="D7" s="1462">
        <v>4</v>
      </c>
      <c r="E7" s="1464">
        <v>5</v>
      </c>
      <c r="F7" s="1464">
        <v>6</v>
      </c>
      <c r="G7" s="1464">
        <v>7</v>
      </c>
      <c r="H7" s="1463">
        <v>8</v>
      </c>
      <c r="I7" s="1462">
        <v>9</v>
      </c>
      <c r="J7" s="1464">
        <v>10</v>
      </c>
      <c r="K7" s="1462">
        <v>11</v>
      </c>
      <c r="L7" s="1462">
        <v>12</v>
      </c>
      <c r="M7" s="1462">
        <v>13</v>
      </c>
      <c r="N7" s="1462">
        <v>14</v>
      </c>
      <c r="O7" s="1462">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1.25" customHeight="1">
      <c r="A8" s="1237"/>
      <c r="B8" s="1237"/>
      <c r="C8" s="1237"/>
      <c r="D8" s="1237"/>
      <c r="E8" s="1237"/>
      <c r="F8" s="1237"/>
      <c r="G8" s="1237"/>
      <c r="H8" s="1237"/>
      <c r="I8" s="1237"/>
      <c r="J8" s="1237"/>
      <c r="K8" s="1237"/>
      <c r="L8" s="1237"/>
      <c r="M8" s="1237"/>
      <c r="N8" s="1237"/>
      <c r="O8" s="1237"/>
      <c r="P8" s="1237"/>
      <c r="Q8" s="1237"/>
      <c r="R8" s="1237"/>
      <c r="S8" s="1237"/>
      <c r="T8" s="1237"/>
      <c r="U8" s="1237"/>
      <c r="V8" s="1237"/>
      <c r="W8" s="1237"/>
      <c r="X8" s="1237"/>
      <c r="Y8" s="1237"/>
      <c r="Z8" s="1237"/>
      <c r="AA8" s="1237"/>
      <c r="AB8" s="1237"/>
      <c r="AC8" s="1237"/>
      <c r="AD8" s="1237"/>
      <c r="AE8" s="1237"/>
      <c r="AF8" s="1237"/>
      <c r="AG8" s="1237"/>
      <c r="AH8" s="1237"/>
      <c r="AI8" s="1237"/>
      <c r="AJ8" s="1237"/>
    </row>
    <row r="9" spans="1:36" ht="15.75">
      <c r="A9" s="1465"/>
      <c r="B9" s="1465"/>
      <c r="C9" s="361" t="s">
        <v>3269</v>
      </c>
      <c r="D9" s="361"/>
      <c r="E9" s="363"/>
      <c r="F9" s="363"/>
      <c r="G9" s="357"/>
      <c r="H9" s="14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row>
    <row r="10" spans="1:36" ht="15.75">
      <c r="A10" s="1465"/>
      <c r="B10" s="1465"/>
      <c r="C10" s="361" t="s">
        <v>3159</v>
      </c>
      <c r="D10" s="361"/>
      <c r="E10" s="363"/>
      <c r="F10" s="363"/>
      <c r="G10" s="357"/>
      <c r="H10" s="14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row>
    <row r="11" spans="1:36" ht="10.5" customHeight="1">
      <c r="A11" s="1465"/>
      <c r="B11" s="1465"/>
      <c r="C11" s="361"/>
      <c r="D11" s="361"/>
      <c r="E11" s="363"/>
      <c r="F11" s="363"/>
      <c r="G11" s="357"/>
      <c r="H11" s="14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row>
    <row r="12" spans="1:36" ht="184.5" customHeight="1">
      <c r="A12" s="1466">
        <v>1339</v>
      </c>
      <c r="B12" s="1467" t="s">
        <v>3270</v>
      </c>
      <c r="C12" s="1468" t="s">
        <v>3271</v>
      </c>
      <c r="D12" s="1469" t="s">
        <v>321</v>
      </c>
      <c r="E12" s="1470" t="s">
        <v>3272</v>
      </c>
      <c r="F12" s="1471" t="s">
        <v>30</v>
      </c>
      <c r="G12" s="1472">
        <v>25.321999999999999</v>
      </c>
      <c r="H12" s="1472">
        <v>4.4160000000000004</v>
      </c>
      <c r="I12" s="1473">
        <v>10.161</v>
      </c>
      <c r="J12" s="1473">
        <v>400</v>
      </c>
      <c r="K12" s="1391">
        <v>14.577</v>
      </c>
      <c r="L12" s="1391">
        <v>10.744999999999999</v>
      </c>
      <c r="M12" s="1473">
        <v>0</v>
      </c>
      <c r="N12" s="1472">
        <v>10.744999999999999</v>
      </c>
      <c r="O12" s="1474">
        <v>10.744999999999999</v>
      </c>
      <c r="P12" s="1474"/>
      <c r="Q12" s="1474"/>
      <c r="R12" s="1474"/>
      <c r="S12" s="1474"/>
      <c r="T12" s="1474"/>
      <c r="U12" s="1474"/>
      <c r="V12" s="1474"/>
      <c r="W12" s="1474"/>
      <c r="X12" s="2843">
        <v>0</v>
      </c>
      <c r="Y12" s="2843">
        <v>10.744999999999999</v>
      </c>
      <c r="Z12" s="2108">
        <v>10.744999999999999</v>
      </c>
      <c r="AA12" s="2844"/>
      <c r="AB12" s="2844">
        <v>10.744999999999999</v>
      </c>
      <c r="AC12" s="2108">
        <v>10.744999999999999</v>
      </c>
      <c r="AD12" s="365"/>
      <c r="AE12" s="2844"/>
      <c r="AF12" s="2844">
        <v>0</v>
      </c>
      <c r="AG12" s="2108">
        <v>0</v>
      </c>
      <c r="AH12" s="1391"/>
      <c r="AI12" s="1391" t="s">
        <v>10059</v>
      </c>
      <c r="AJ12" s="1473">
        <v>940</v>
      </c>
    </row>
    <row r="13" spans="1:36" ht="21" customHeight="1">
      <c r="A13" s="1466"/>
      <c r="B13" s="1467"/>
      <c r="C13" s="1468"/>
      <c r="D13" s="1469"/>
      <c r="E13" s="1470"/>
      <c r="F13" s="1471"/>
      <c r="G13" s="1472"/>
      <c r="H13" s="1472"/>
      <c r="I13" s="1473"/>
      <c r="J13" s="1473"/>
      <c r="K13" s="1391"/>
      <c r="L13" s="1391"/>
      <c r="M13" s="1473"/>
      <c r="N13" s="1472"/>
      <c r="O13" s="1474"/>
      <c r="P13" s="1474"/>
      <c r="Q13" s="1474"/>
      <c r="R13" s="1474"/>
      <c r="S13" s="1474"/>
      <c r="T13" s="1474"/>
      <c r="U13" s="1474"/>
      <c r="V13" s="1474"/>
      <c r="W13" s="1474"/>
      <c r="X13" s="2843"/>
      <c r="Y13" s="2843"/>
      <c r="Z13" s="2108"/>
      <c r="AA13" s="2844"/>
      <c r="AB13" s="2844"/>
      <c r="AC13" s="2108"/>
      <c r="AD13" s="2108"/>
      <c r="AE13" s="2844"/>
      <c r="AF13" s="2844"/>
      <c r="AG13" s="2108"/>
      <c r="AH13" s="1474"/>
      <c r="AI13" s="1474"/>
      <c r="AJ13" s="1473"/>
    </row>
    <row r="14" spans="1:36" ht="26.25" customHeight="1" thickBot="1">
      <c r="C14" s="503" t="s">
        <v>3273</v>
      </c>
      <c r="D14" s="467"/>
      <c r="E14" s="1475"/>
      <c r="F14" s="1475"/>
      <c r="G14" s="1476">
        <v>25.321999999999999</v>
      </c>
      <c r="H14" s="1476">
        <v>4.4160000000000004</v>
      </c>
      <c r="I14" s="1476">
        <v>10.161</v>
      </c>
      <c r="J14" s="1476">
        <v>400</v>
      </c>
      <c r="K14" s="1476">
        <v>14.577</v>
      </c>
      <c r="L14" s="1476">
        <v>10.744999999999999</v>
      </c>
      <c r="M14" s="1476">
        <v>0</v>
      </c>
      <c r="N14" s="1476">
        <v>10.744999999999999</v>
      </c>
      <c r="O14" s="1476">
        <v>10.744999999999999</v>
      </c>
      <c r="P14" s="1476">
        <v>0</v>
      </c>
      <c r="Q14" s="1476">
        <v>0</v>
      </c>
      <c r="R14" s="1476">
        <v>0</v>
      </c>
      <c r="S14" s="1476">
        <v>0</v>
      </c>
      <c r="T14" s="1476">
        <v>0</v>
      </c>
      <c r="U14" s="1476">
        <v>0</v>
      </c>
      <c r="V14" s="1476">
        <v>0</v>
      </c>
      <c r="W14" s="1476">
        <v>0</v>
      </c>
      <c r="X14" s="1476">
        <v>0</v>
      </c>
      <c r="Y14" s="1476">
        <v>10.744999999999999</v>
      </c>
      <c r="Z14" s="1476">
        <v>10.744999999999999</v>
      </c>
      <c r="AA14" s="1476">
        <v>0</v>
      </c>
      <c r="AB14" s="1476">
        <v>10.744999999999999</v>
      </c>
      <c r="AC14" s="1476">
        <v>10.744999999999999</v>
      </c>
      <c r="AD14" s="1476">
        <v>0</v>
      </c>
      <c r="AE14" s="1476">
        <v>0</v>
      </c>
      <c r="AF14" s="1476">
        <v>0</v>
      </c>
      <c r="AG14" s="1476">
        <v>0</v>
      </c>
      <c r="AH14" s="1476"/>
      <c r="AI14" s="1476"/>
      <c r="AJ14" s="1476">
        <v>940</v>
      </c>
    </row>
    <row r="16" spans="1:36" ht="15.75">
      <c r="C16" s="361" t="s">
        <v>3183</v>
      </c>
      <c r="D16" s="361"/>
      <c r="E16" s="363"/>
      <c r="F16" s="363"/>
      <c r="G16" s="357"/>
      <c r="H16" s="14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row>
    <row r="17" spans="1:36" ht="15.75">
      <c r="C17" s="361"/>
      <c r="D17" s="361"/>
      <c r="E17" s="363"/>
      <c r="F17" s="363"/>
      <c r="G17" s="357"/>
      <c r="H17" s="14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row>
    <row r="18" spans="1:36" ht="47.25">
      <c r="A18" s="991">
        <v>1340</v>
      </c>
      <c r="B18" s="636" t="s">
        <v>3274</v>
      </c>
      <c r="C18" s="1468" t="s">
        <v>3275</v>
      </c>
      <c r="D18" s="1469" t="s">
        <v>429</v>
      </c>
      <c r="E18" s="1470" t="s">
        <v>42</v>
      </c>
      <c r="F18" s="1471" t="s">
        <v>43</v>
      </c>
      <c r="G18" s="1472">
        <v>911</v>
      </c>
      <c r="H18" s="1472">
        <v>0</v>
      </c>
      <c r="I18" s="1473">
        <v>0</v>
      </c>
      <c r="J18" s="1473">
        <v>0</v>
      </c>
      <c r="K18" s="1391">
        <v>0</v>
      </c>
      <c r="L18" s="1391">
        <v>911</v>
      </c>
      <c r="M18" s="1473">
        <v>227.255</v>
      </c>
      <c r="N18" s="1472">
        <v>0</v>
      </c>
      <c r="O18" s="1474">
        <v>227.255</v>
      </c>
      <c r="P18" s="1474"/>
      <c r="Q18" s="1474"/>
      <c r="R18" s="1474"/>
      <c r="S18" s="1474"/>
      <c r="T18" s="1474"/>
      <c r="U18" s="1474"/>
      <c r="V18" s="1474"/>
      <c r="W18" s="1474"/>
      <c r="X18" s="2843">
        <v>227.255</v>
      </c>
      <c r="Y18" s="2843">
        <v>0</v>
      </c>
      <c r="Z18" s="2108">
        <v>227.255</v>
      </c>
      <c r="AA18" s="2844"/>
      <c r="AB18" s="2844"/>
      <c r="AC18" s="2108">
        <v>0</v>
      </c>
      <c r="AD18" s="2108"/>
      <c r="AE18" s="2844"/>
      <c r="AF18" s="2844">
        <v>0</v>
      </c>
      <c r="AG18" s="2108">
        <v>0</v>
      </c>
      <c r="AH18" s="1474"/>
      <c r="AI18" s="1474"/>
      <c r="AJ18" s="1473">
        <v>0</v>
      </c>
    </row>
    <row r="19" spans="1:36" ht="31.5">
      <c r="A19" s="991">
        <v>1341</v>
      </c>
      <c r="B19" s="636" t="s">
        <v>3276</v>
      </c>
      <c r="C19" s="1468" t="s">
        <v>3277</v>
      </c>
      <c r="D19" s="1469" t="s">
        <v>321</v>
      </c>
      <c r="E19" s="1470" t="s">
        <v>42</v>
      </c>
      <c r="F19" s="1471" t="s">
        <v>43</v>
      </c>
      <c r="G19" s="1472">
        <v>196</v>
      </c>
      <c r="H19" s="1472">
        <v>0</v>
      </c>
      <c r="I19" s="1473">
        <v>0</v>
      </c>
      <c r="J19" s="1473">
        <v>0</v>
      </c>
      <c r="K19" s="1391">
        <v>0</v>
      </c>
      <c r="L19" s="1391">
        <v>196</v>
      </c>
      <c r="M19" s="1473">
        <v>49</v>
      </c>
      <c r="N19" s="1472">
        <v>0</v>
      </c>
      <c r="O19" s="1474">
        <v>49</v>
      </c>
      <c r="P19" s="1474"/>
      <c r="Q19" s="1474"/>
      <c r="R19" s="1474"/>
      <c r="S19" s="1474"/>
      <c r="T19" s="1474"/>
      <c r="U19" s="1474"/>
      <c r="V19" s="1474"/>
      <c r="W19" s="1474"/>
      <c r="X19" s="2843">
        <v>49</v>
      </c>
      <c r="Y19" s="2843">
        <v>0</v>
      </c>
      <c r="Z19" s="2108">
        <v>49</v>
      </c>
      <c r="AA19" s="2844"/>
      <c r="AB19" s="2844"/>
      <c r="AC19" s="2108">
        <v>0</v>
      </c>
      <c r="AD19" s="2108"/>
      <c r="AE19" s="2844"/>
      <c r="AF19" s="2844">
        <v>0</v>
      </c>
      <c r="AG19" s="2108">
        <v>0</v>
      </c>
      <c r="AH19" s="1474"/>
      <c r="AI19" s="1474"/>
      <c r="AJ19" s="1473">
        <v>0</v>
      </c>
    </row>
    <row r="20" spans="1:36" ht="15.75">
      <c r="A20" s="991"/>
      <c r="B20" s="636"/>
      <c r="C20" s="1468"/>
      <c r="D20" s="1469"/>
      <c r="E20" s="1470"/>
      <c r="F20" s="1471"/>
      <c r="G20" s="1472"/>
      <c r="H20" s="1472"/>
      <c r="I20" s="1473"/>
      <c r="J20" s="1473"/>
      <c r="K20" s="1391"/>
      <c r="L20" s="1391"/>
      <c r="M20" s="1473"/>
      <c r="N20" s="1472"/>
      <c r="O20" s="1474"/>
      <c r="P20" s="1474"/>
      <c r="Q20" s="1474"/>
      <c r="R20" s="1474"/>
      <c r="S20" s="1474"/>
      <c r="T20" s="1474"/>
      <c r="U20" s="1474"/>
      <c r="V20" s="1474"/>
      <c r="W20" s="1474"/>
      <c r="X20" s="2843"/>
      <c r="Y20" s="2843"/>
      <c r="Z20" s="2108"/>
      <c r="AA20" s="2844"/>
      <c r="AB20" s="2844"/>
      <c r="AC20" s="2108"/>
      <c r="AD20" s="2108"/>
      <c r="AE20" s="2844"/>
      <c r="AF20" s="2844"/>
      <c r="AG20" s="2108"/>
      <c r="AH20" s="1474"/>
      <c r="AI20" s="1474"/>
      <c r="AJ20" s="1473"/>
    </row>
    <row r="21" spans="1:36" ht="24" customHeight="1">
      <c r="C21" s="499" t="s">
        <v>3273</v>
      </c>
      <c r="D21" s="1478"/>
      <c r="E21" s="1479"/>
      <c r="F21" s="1479"/>
      <c r="G21" s="1480">
        <v>1107</v>
      </c>
      <c r="H21" s="1480">
        <v>0</v>
      </c>
      <c r="I21" s="1480">
        <v>0</v>
      </c>
      <c r="J21" s="1480">
        <v>0</v>
      </c>
      <c r="K21" s="1480">
        <v>0</v>
      </c>
      <c r="L21" s="1480">
        <v>1107</v>
      </c>
      <c r="M21" s="1480">
        <v>276.255</v>
      </c>
      <c r="N21" s="1480">
        <v>0</v>
      </c>
      <c r="O21" s="1480">
        <v>276.255</v>
      </c>
      <c r="P21" s="1480">
        <v>0</v>
      </c>
      <c r="Q21" s="1480">
        <v>0</v>
      </c>
      <c r="R21" s="1480">
        <v>0</v>
      </c>
      <c r="S21" s="1480">
        <v>0</v>
      </c>
      <c r="T21" s="1480">
        <v>0</v>
      </c>
      <c r="U21" s="1480">
        <v>0</v>
      </c>
      <c r="V21" s="1480">
        <v>0</v>
      </c>
      <c r="W21" s="1480">
        <v>0</v>
      </c>
      <c r="X21" s="1480">
        <v>276.255</v>
      </c>
      <c r="Y21" s="1480">
        <v>0</v>
      </c>
      <c r="Z21" s="1480">
        <v>276.255</v>
      </c>
      <c r="AA21" s="1480">
        <v>0</v>
      </c>
      <c r="AB21" s="1480">
        <v>0</v>
      </c>
      <c r="AC21" s="1480">
        <v>0</v>
      </c>
      <c r="AD21" s="1480">
        <v>0</v>
      </c>
      <c r="AE21" s="1480">
        <v>0</v>
      </c>
      <c r="AF21" s="1480">
        <v>0</v>
      </c>
      <c r="AG21" s="1480">
        <v>0</v>
      </c>
      <c r="AH21" s="1480"/>
      <c r="AI21" s="1480"/>
      <c r="AJ21" s="1480">
        <v>0</v>
      </c>
    </row>
    <row r="22" spans="1:36" ht="23.25" customHeight="1" thickBot="1">
      <c r="C22" s="1481" t="s">
        <v>3278</v>
      </c>
      <c r="D22" s="486"/>
      <c r="E22" s="485"/>
      <c r="F22" s="485"/>
      <c r="G22" s="1482">
        <v>1132.3219999999999</v>
      </c>
      <c r="H22" s="1482">
        <v>4.4160000000000004</v>
      </c>
      <c r="I22" s="1482">
        <v>10.161</v>
      </c>
      <c r="J22" s="1482">
        <v>400</v>
      </c>
      <c r="K22" s="1482">
        <v>14.577</v>
      </c>
      <c r="L22" s="1482">
        <v>1117.7449999999999</v>
      </c>
      <c r="M22" s="1482">
        <v>276.255</v>
      </c>
      <c r="N22" s="1482">
        <v>10.744999999999999</v>
      </c>
      <c r="O22" s="1482">
        <v>287</v>
      </c>
      <c r="P22" s="1482">
        <v>0</v>
      </c>
      <c r="Q22" s="1482">
        <v>0</v>
      </c>
      <c r="R22" s="1482">
        <v>0</v>
      </c>
      <c r="S22" s="1482">
        <v>0</v>
      </c>
      <c r="T22" s="1482">
        <v>0</v>
      </c>
      <c r="U22" s="1482">
        <v>0</v>
      </c>
      <c r="V22" s="1482">
        <v>0</v>
      </c>
      <c r="W22" s="1482">
        <v>0</v>
      </c>
      <c r="X22" s="1482">
        <v>276.255</v>
      </c>
      <c r="Y22" s="1482">
        <v>10.744999999999999</v>
      </c>
      <c r="Z22" s="1482">
        <v>287</v>
      </c>
      <c r="AA22" s="1482">
        <v>0</v>
      </c>
      <c r="AB22" s="1482">
        <v>10.744999999999999</v>
      </c>
      <c r="AC22" s="1482">
        <v>10.744999999999999</v>
      </c>
      <c r="AD22" s="1482">
        <v>0</v>
      </c>
      <c r="AE22" s="1482">
        <v>0</v>
      </c>
      <c r="AF22" s="1482">
        <v>0</v>
      </c>
      <c r="AG22" s="1482">
        <v>0</v>
      </c>
      <c r="AH22" s="1482"/>
      <c r="AI22" s="1482"/>
      <c r="AJ22" s="1482">
        <v>940</v>
      </c>
    </row>
    <row r="23" spans="1:36" ht="13.5" thickTop="1"/>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5" firstPageNumber="171" orientation="landscape" useFirstPageNumber="1" r:id="rId1"/>
  <headerFooter alignWithMargins="0">
    <oddHeader>&amp;R&amp;"Times New Roman,Bold"&amp;14[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K522"/>
  <sheetViews>
    <sheetView zoomScaleNormal="100" zoomScaleSheetLayoutView="55" workbookViewId="0">
      <pane xSplit="1" ySplit="7" topLeftCell="J170"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9" defaultRowHeight="15.75"/>
  <cols>
    <col min="1" max="1" width="9.25" style="1561" customWidth="1"/>
    <col min="2" max="2" width="10.375" style="1562" customWidth="1"/>
    <col min="3" max="3" width="40.5" style="1572" customWidth="1"/>
    <col min="4" max="4" width="11.625" style="1483" customWidth="1"/>
    <col min="5" max="5" width="9.375" style="1483" customWidth="1"/>
    <col min="6" max="6" width="7.875" style="1483" customWidth="1"/>
    <col min="7" max="7" width="10.875" style="1573" customWidth="1"/>
    <col min="8" max="8" width="9.75" style="1483" customWidth="1"/>
    <col min="9" max="9" width="9.25" style="1483" customWidth="1"/>
    <col min="10" max="10" width="9.125" style="1483" customWidth="1"/>
    <col min="11" max="11" width="9.625" style="1483" customWidth="1"/>
    <col min="12" max="12" width="10.625" style="1483" customWidth="1"/>
    <col min="13" max="13" width="9.875" style="1574" customWidth="1"/>
    <col min="14" max="14" width="7.875" style="1483" customWidth="1"/>
    <col min="15" max="15" width="12.875" style="1483" customWidth="1"/>
    <col min="16" max="23" width="9.875" style="1483" hidden="1" customWidth="1"/>
    <col min="24" max="25" width="9.875" style="1483" customWidth="1"/>
    <col min="26" max="26" width="13.75" style="1483" customWidth="1"/>
    <col min="27" max="35" width="9.875" style="1483" customWidth="1"/>
    <col min="36" max="36" width="9" style="1483" customWidth="1"/>
    <col min="37" max="16384" width="9" style="1483"/>
  </cols>
  <sheetData>
    <row r="1" spans="1:37" ht="27">
      <c r="A1" s="3581" t="s">
        <v>1994</v>
      </c>
      <c r="B1" s="3581"/>
      <c r="C1" s="3581"/>
      <c r="D1" s="3581"/>
      <c r="E1" s="3581"/>
      <c r="F1" s="3581"/>
      <c r="G1" s="3581"/>
      <c r="H1" s="3581"/>
      <c r="I1" s="3581"/>
      <c r="J1" s="3581"/>
      <c r="K1" s="3581"/>
      <c r="L1" s="3581"/>
      <c r="M1" s="3581"/>
      <c r="N1" s="3581"/>
      <c r="O1" s="3581"/>
      <c r="P1" s="3581"/>
      <c r="Q1" s="3581"/>
      <c r="R1" s="3581"/>
      <c r="S1" s="3581"/>
      <c r="T1" s="3581"/>
      <c r="U1" s="3581"/>
      <c r="V1" s="3581"/>
      <c r="W1" s="3581"/>
      <c r="X1" s="3581"/>
      <c r="Y1" s="3581"/>
      <c r="Z1" s="3581"/>
      <c r="AA1" s="3581"/>
      <c r="AB1" s="3581"/>
      <c r="AC1" s="3581"/>
      <c r="AD1" s="3581"/>
      <c r="AE1" s="3581"/>
      <c r="AF1" s="3581"/>
      <c r="AG1" s="3581"/>
      <c r="AH1" s="3581"/>
      <c r="AI1" s="3581"/>
      <c r="AJ1" s="3581"/>
    </row>
    <row r="2" spans="1:37" ht="25.5">
      <c r="A2" s="3582" t="s">
        <v>3279</v>
      </c>
      <c r="B2" s="3582"/>
      <c r="C2" s="3582"/>
      <c r="D2" s="3582"/>
      <c r="E2" s="3582"/>
      <c r="F2" s="3582"/>
      <c r="G2" s="3582"/>
      <c r="H2" s="3582"/>
      <c r="I2" s="3582"/>
      <c r="J2" s="3582"/>
      <c r="K2" s="3582"/>
      <c r="L2" s="3582"/>
      <c r="M2" s="3582"/>
      <c r="N2" s="3582"/>
      <c r="O2" s="3582"/>
      <c r="P2" s="3582"/>
      <c r="Q2" s="3582"/>
      <c r="R2" s="3582"/>
      <c r="S2" s="3582"/>
      <c r="T2" s="3582"/>
      <c r="U2" s="3582"/>
      <c r="V2" s="3582"/>
      <c r="W2" s="3582"/>
      <c r="X2" s="3582"/>
      <c r="Y2" s="3582"/>
      <c r="Z2" s="3582"/>
      <c r="AA2" s="3582"/>
      <c r="AB2" s="3582"/>
      <c r="AC2" s="3582"/>
      <c r="AD2" s="3582"/>
      <c r="AE2" s="3582"/>
      <c r="AF2" s="3582"/>
      <c r="AG2" s="3582"/>
      <c r="AH2" s="3582"/>
      <c r="AI2" s="3582"/>
      <c r="AJ2" s="3582"/>
    </row>
    <row r="3" spans="1:37">
      <c r="A3" s="1484"/>
      <c r="B3" s="1484"/>
      <c r="C3" s="1485"/>
      <c r="D3" s="1486"/>
      <c r="E3" s="1484"/>
      <c r="F3" s="1484"/>
      <c r="G3" s="1484"/>
      <c r="H3" s="1484"/>
      <c r="I3" s="1484"/>
      <c r="J3" s="1484"/>
      <c r="K3" s="1484"/>
      <c r="L3" s="1484"/>
      <c r="M3" s="1484"/>
      <c r="N3" s="1484"/>
      <c r="O3" s="1484"/>
      <c r="P3" s="1484"/>
      <c r="Q3" s="1484"/>
      <c r="R3" s="1484"/>
      <c r="S3" s="1484"/>
      <c r="T3" s="1484"/>
      <c r="U3" s="1484"/>
      <c r="V3" s="1484"/>
      <c r="W3" s="1484"/>
      <c r="X3" s="1484"/>
      <c r="Y3" s="1484"/>
      <c r="Z3" s="1484"/>
      <c r="AA3" s="1484"/>
      <c r="AB3" s="1484"/>
      <c r="AC3" s="1484"/>
      <c r="AD3" s="1484"/>
      <c r="AE3" s="1484"/>
      <c r="AF3" s="1484"/>
      <c r="AG3" s="1484"/>
      <c r="AH3" s="1484"/>
      <c r="AI3" s="1484"/>
      <c r="AJ3" s="1484"/>
    </row>
    <row r="4" spans="1:37" ht="21.75" customHeight="1">
      <c r="A4" s="3583" t="s">
        <v>14</v>
      </c>
      <c r="B4" s="3583" t="s">
        <v>132</v>
      </c>
      <c r="C4" s="3583" t="s">
        <v>15</v>
      </c>
      <c r="D4" s="3583" t="s">
        <v>16</v>
      </c>
      <c r="E4" s="3586" t="s">
        <v>126</v>
      </c>
      <c r="F4" s="3583" t="s">
        <v>17</v>
      </c>
      <c r="G4" s="3583" t="s">
        <v>18</v>
      </c>
      <c r="H4" s="3583" t="s">
        <v>19</v>
      </c>
      <c r="I4" s="3587" t="s">
        <v>20</v>
      </c>
      <c r="J4" s="3588"/>
      <c r="K4" s="3587" t="s">
        <v>21</v>
      </c>
      <c r="L4" s="3583" t="s">
        <v>22</v>
      </c>
      <c r="M4" s="3592" t="s">
        <v>23</v>
      </c>
      <c r="N4" s="3592"/>
      <c r="O4" s="3593"/>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7" ht="22.5" customHeight="1">
      <c r="A5" s="3584"/>
      <c r="B5" s="3584"/>
      <c r="C5" s="3584"/>
      <c r="D5" s="3584"/>
      <c r="E5" s="3584"/>
      <c r="F5" s="3584"/>
      <c r="G5" s="3584"/>
      <c r="H5" s="3584"/>
      <c r="I5" s="3589"/>
      <c r="J5" s="3590"/>
      <c r="K5" s="3591"/>
      <c r="L5" s="3584"/>
      <c r="M5" s="3594"/>
      <c r="N5" s="3594"/>
      <c r="O5" s="3595"/>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7" ht="23.25" customHeight="1">
      <c r="A6" s="3585"/>
      <c r="B6" s="3585"/>
      <c r="C6" s="3585"/>
      <c r="D6" s="3585"/>
      <c r="E6" s="3585"/>
      <c r="F6" s="3585"/>
      <c r="G6" s="3585"/>
      <c r="H6" s="3585"/>
      <c r="I6" s="1488" t="s">
        <v>2</v>
      </c>
      <c r="J6" s="1489" t="s">
        <v>25</v>
      </c>
      <c r="K6" s="3589"/>
      <c r="L6" s="3585"/>
      <c r="M6" s="1490" t="s">
        <v>4</v>
      </c>
      <c r="N6" s="1491" t="s">
        <v>5</v>
      </c>
      <c r="O6" s="149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7">
      <c r="A7" s="1491">
        <v>1</v>
      </c>
      <c r="B7" s="1492">
        <v>2</v>
      </c>
      <c r="C7" s="1493">
        <v>3</v>
      </c>
      <c r="D7" s="1491">
        <v>4</v>
      </c>
      <c r="E7" s="1490">
        <v>5</v>
      </c>
      <c r="F7" s="1490">
        <v>6</v>
      </c>
      <c r="G7" s="1490">
        <v>7</v>
      </c>
      <c r="H7" s="1493">
        <v>8</v>
      </c>
      <c r="I7" s="1491">
        <v>9</v>
      </c>
      <c r="J7" s="1490">
        <v>10</v>
      </c>
      <c r="K7" s="1491">
        <v>11</v>
      </c>
      <c r="L7" s="1491">
        <v>12</v>
      </c>
      <c r="M7" s="1491">
        <v>13</v>
      </c>
      <c r="N7" s="1491">
        <v>14</v>
      </c>
      <c r="O7" s="1491">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7">
      <c r="A8" s="1494"/>
      <c r="B8" s="1495"/>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494"/>
      <c r="AJ8" s="1494"/>
    </row>
    <row r="9" spans="1:37">
      <c r="A9" s="1496"/>
      <c r="B9" s="1496"/>
      <c r="C9" s="1497" t="s">
        <v>3280</v>
      </c>
      <c r="D9" s="1498"/>
      <c r="E9" s="1498"/>
      <c r="F9" s="1498"/>
      <c r="G9" s="1499"/>
      <c r="H9" s="1498"/>
      <c r="I9" s="1498"/>
      <c r="J9" s="1498"/>
      <c r="K9" s="1498"/>
      <c r="L9" s="1498"/>
      <c r="M9" s="1498"/>
      <c r="N9" s="1498"/>
      <c r="O9" s="1498"/>
      <c r="P9" s="1498"/>
      <c r="Q9" s="1498"/>
      <c r="R9" s="1498"/>
      <c r="S9" s="1498"/>
      <c r="T9" s="1498"/>
      <c r="U9" s="1498"/>
      <c r="V9" s="1498"/>
      <c r="W9" s="1498"/>
      <c r="X9" s="1498"/>
      <c r="Y9" s="1498"/>
      <c r="Z9" s="1498"/>
      <c r="AA9" s="1498"/>
      <c r="AB9" s="1498"/>
      <c r="AC9" s="1498"/>
      <c r="AD9" s="1498"/>
      <c r="AE9" s="1498"/>
      <c r="AF9" s="1498"/>
      <c r="AG9" s="1498"/>
      <c r="AH9" s="1498"/>
      <c r="AI9" s="1498"/>
      <c r="AJ9" s="1498"/>
    </row>
    <row r="10" spans="1:37">
      <c r="A10" s="1496"/>
      <c r="B10" s="1496"/>
      <c r="C10" s="1497" t="s">
        <v>26</v>
      </c>
      <c r="D10" s="1498"/>
      <c r="E10" s="1498"/>
      <c r="F10" s="1500"/>
      <c r="G10" s="1499"/>
      <c r="H10" s="1500"/>
      <c r="I10" s="1500"/>
      <c r="J10" s="1500"/>
      <c r="K10" s="1500"/>
      <c r="L10" s="1500" t="s">
        <v>1846</v>
      </c>
      <c r="M10" s="1500"/>
      <c r="N10" s="1500"/>
      <c r="O10" s="1500"/>
      <c r="P10" s="1500"/>
      <c r="Q10" s="1500"/>
      <c r="R10" s="1500"/>
      <c r="S10" s="1500"/>
      <c r="T10" s="1500"/>
      <c r="U10" s="1500"/>
      <c r="V10" s="1500"/>
      <c r="W10" s="1500"/>
      <c r="X10" s="1500"/>
      <c r="Y10" s="1500"/>
      <c r="Z10" s="1500"/>
      <c r="AA10" s="1500"/>
      <c r="AB10" s="1500"/>
      <c r="AC10" s="1500"/>
      <c r="AD10" s="1500"/>
      <c r="AE10" s="1500"/>
      <c r="AF10" s="1500"/>
      <c r="AG10" s="1500"/>
      <c r="AH10" s="1500"/>
      <c r="AI10" s="1500"/>
      <c r="AJ10" s="1500"/>
    </row>
    <row r="11" spans="1:37">
      <c r="A11" s="1496"/>
      <c r="B11" s="1496"/>
      <c r="C11" s="1501"/>
      <c r="D11" s="1498"/>
      <c r="E11" s="1498"/>
      <c r="F11" s="1500"/>
      <c r="G11" s="1499"/>
      <c r="H11" s="1500"/>
      <c r="I11" s="1500"/>
      <c r="J11" s="1500"/>
      <c r="K11" s="1500"/>
      <c r="L11" s="1500"/>
      <c r="M11" s="1500"/>
      <c r="N11" s="1500"/>
      <c r="O11" s="1500"/>
      <c r="P11" s="1500"/>
      <c r="Q11" s="1500"/>
      <c r="R11" s="1500"/>
      <c r="S11" s="1500"/>
      <c r="T11" s="1500"/>
      <c r="U11" s="1500"/>
      <c r="V11" s="1500"/>
      <c r="W11" s="1500"/>
      <c r="X11" s="1500"/>
      <c r="Y11" s="1500"/>
      <c r="Z11" s="1500"/>
      <c r="AA11" s="1500"/>
      <c r="AB11" s="1500"/>
      <c r="AC11" s="1500"/>
      <c r="AD11" s="1500"/>
      <c r="AE11" s="1500"/>
      <c r="AF11" s="1500"/>
      <c r="AG11" s="1500"/>
      <c r="AH11" s="1500"/>
      <c r="AI11" s="1500"/>
      <c r="AJ11" s="1500"/>
    </row>
    <row r="12" spans="1:37" ht="47.25">
      <c r="A12" s="1377">
        <v>1342</v>
      </c>
      <c r="B12" s="1377" t="s">
        <v>3281</v>
      </c>
      <c r="C12" s="1501" t="s">
        <v>3282</v>
      </c>
      <c r="D12" s="1496" t="s">
        <v>28</v>
      </c>
      <c r="E12" s="1496" t="s">
        <v>3283</v>
      </c>
      <c r="F12" s="1502" t="s">
        <v>30</v>
      </c>
      <c r="G12" s="1503">
        <v>194.81399999999999</v>
      </c>
      <c r="H12" s="1504">
        <v>20</v>
      </c>
      <c r="I12" s="1503">
        <v>77.844999999999999</v>
      </c>
      <c r="J12" s="1504">
        <v>0</v>
      </c>
      <c r="K12" s="1503">
        <v>97.844999999999999</v>
      </c>
      <c r="L12" s="1503">
        <v>96.968999999999994</v>
      </c>
      <c r="M12" s="1503">
        <v>0</v>
      </c>
      <c r="N12" s="1504">
        <v>76</v>
      </c>
      <c r="O12" s="1503">
        <v>76</v>
      </c>
      <c r="P12" s="1503"/>
      <c r="Q12" s="1503"/>
      <c r="R12" s="1503"/>
      <c r="S12" s="1503"/>
      <c r="T12" s="1503"/>
      <c r="U12" s="1503"/>
      <c r="V12" s="1503"/>
      <c r="W12" s="1503"/>
      <c r="X12" s="2843">
        <v>0</v>
      </c>
      <c r="Y12" s="2843">
        <v>76</v>
      </c>
      <c r="Z12" s="2108">
        <v>76</v>
      </c>
      <c r="AA12" s="2844"/>
      <c r="AB12" s="2844"/>
      <c r="AC12" s="2108">
        <v>0</v>
      </c>
      <c r="AD12" s="2108"/>
      <c r="AE12" s="2844"/>
      <c r="AF12" s="2844">
        <v>0</v>
      </c>
      <c r="AG12" s="2108">
        <v>0</v>
      </c>
      <c r="AH12" s="1503" t="s">
        <v>10015</v>
      </c>
      <c r="AI12" s="1503"/>
      <c r="AJ12" s="1504">
        <v>0</v>
      </c>
      <c r="AK12" s="3256"/>
    </row>
    <row r="13" spans="1:37" ht="31.5">
      <c r="A13" s="991">
        <v>1343</v>
      </c>
      <c r="B13" s="1377" t="s">
        <v>3284</v>
      </c>
      <c r="C13" s="1501" t="s">
        <v>3285</v>
      </c>
      <c r="D13" s="1505" t="s">
        <v>51</v>
      </c>
      <c r="E13" s="1496" t="s">
        <v>3283</v>
      </c>
      <c r="F13" s="1506" t="s">
        <v>30</v>
      </c>
      <c r="G13" s="1503">
        <v>50</v>
      </c>
      <c r="H13" s="1503">
        <v>6.25</v>
      </c>
      <c r="I13" s="1507">
        <v>37.5</v>
      </c>
      <c r="J13" s="1503">
        <v>0</v>
      </c>
      <c r="K13" s="1503">
        <v>43.75</v>
      </c>
      <c r="L13" s="1503">
        <v>6.25</v>
      </c>
      <c r="M13" s="1503">
        <v>0</v>
      </c>
      <c r="N13" s="1503">
        <v>6.25</v>
      </c>
      <c r="O13" s="1503">
        <v>6.25</v>
      </c>
      <c r="P13" s="1503"/>
      <c r="Q13" s="1503"/>
      <c r="R13" s="1503"/>
      <c r="S13" s="1503"/>
      <c r="T13" s="1503"/>
      <c r="U13" s="1503"/>
      <c r="V13" s="1503"/>
      <c r="W13" s="1503"/>
      <c r="X13" s="2843">
        <v>0</v>
      </c>
      <c r="Y13" s="2843">
        <v>6.25</v>
      </c>
      <c r="Z13" s="2108">
        <v>6.25</v>
      </c>
      <c r="AA13" s="2844"/>
      <c r="AB13" s="2844"/>
      <c r="AC13" s="2108">
        <v>0</v>
      </c>
      <c r="AD13" s="2108"/>
      <c r="AE13" s="2844"/>
      <c r="AF13" s="2844">
        <v>0</v>
      </c>
      <c r="AG13" s="2108">
        <v>0</v>
      </c>
      <c r="AH13" s="1503" t="s">
        <v>10015</v>
      </c>
      <c r="AI13" s="1503"/>
      <c r="AJ13" s="1503">
        <v>0</v>
      </c>
      <c r="AK13" s="3256"/>
    </row>
    <row r="14" spans="1:37" ht="63">
      <c r="A14" s="991">
        <v>1344</v>
      </c>
      <c r="B14" s="1377" t="s">
        <v>3286</v>
      </c>
      <c r="C14" s="1501" t="s">
        <v>3287</v>
      </c>
      <c r="D14" s="1505" t="s">
        <v>88</v>
      </c>
      <c r="E14" s="1496" t="s">
        <v>3288</v>
      </c>
      <c r="F14" s="1502" t="s">
        <v>30</v>
      </c>
      <c r="G14" s="1503">
        <v>33.6</v>
      </c>
      <c r="H14" s="1503">
        <v>0</v>
      </c>
      <c r="I14" s="1507">
        <v>16.8</v>
      </c>
      <c r="J14" s="1503">
        <v>0</v>
      </c>
      <c r="K14" s="1503">
        <v>16.8</v>
      </c>
      <c r="L14" s="1503">
        <v>16.8</v>
      </c>
      <c r="M14" s="1503">
        <v>0</v>
      </c>
      <c r="N14" s="1503">
        <v>16.8</v>
      </c>
      <c r="O14" s="1503">
        <v>16.8</v>
      </c>
      <c r="P14" s="1503"/>
      <c r="Q14" s="1503"/>
      <c r="R14" s="1503"/>
      <c r="S14" s="1503"/>
      <c r="T14" s="1503"/>
      <c r="U14" s="1503"/>
      <c r="V14" s="1503"/>
      <c r="W14" s="1503"/>
      <c r="X14" s="2843">
        <v>0</v>
      </c>
      <c r="Y14" s="2843">
        <v>16.8</v>
      </c>
      <c r="Z14" s="2108">
        <v>16.8</v>
      </c>
      <c r="AA14" s="2844"/>
      <c r="AB14" s="2844"/>
      <c r="AC14" s="2108">
        <v>0</v>
      </c>
      <c r="AD14" s="2108"/>
      <c r="AE14" s="2844"/>
      <c r="AF14" s="2844">
        <v>0</v>
      </c>
      <c r="AG14" s="2108">
        <v>0</v>
      </c>
      <c r="AH14" s="1503" t="s">
        <v>10015</v>
      </c>
      <c r="AI14" s="1503"/>
      <c r="AJ14" s="1503">
        <v>0</v>
      </c>
      <c r="AK14" s="3256"/>
    </row>
    <row r="15" spans="1:37">
      <c r="A15" s="991" t="s">
        <v>188</v>
      </c>
      <c r="B15" s="1377"/>
      <c r="C15" s="1501"/>
      <c r="D15" s="1505"/>
      <c r="E15" s="1496"/>
      <c r="F15" s="1502"/>
      <c r="G15" s="1503"/>
      <c r="H15" s="1503"/>
      <c r="I15" s="1507"/>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03"/>
      <c r="AI15" s="1503"/>
      <c r="AJ15" s="1503"/>
      <c r="AK15" s="3256"/>
    </row>
    <row r="16" spans="1:37">
      <c r="A16" s="991" t="s">
        <v>188</v>
      </c>
      <c r="B16" s="598"/>
      <c r="C16" s="1508" t="s">
        <v>3289</v>
      </c>
      <c r="D16" s="1509"/>
      <c r="E16" s="1509"/>
      <c r="F16" s="1509"/>
      <c r="G16" s="1510">
        <v>278.41399999999999</v>
      </c>
      <c r="H16" s="1510">
        <v>26.25</v>
      </c>
      <c r="I16" s="1510">
        <v>132.14500000000001</v>
      </c>
      <c r="J16" s="1510">
        <v>0</v>
      </c>
      <c r="K16" s="1510">
        <v>158.39500000000001</v>
      </c>
      <c r="L16" s="1510">
        <v>120.01899999999999</v>
      </c>
      <c r="M16" s="1510">
        <v>0</v>
      </c>
      <c r="N16" s="1510">
        <v>99.05</v>
      </c>
      <c r="O16" s="1510">
        <v>99.05</v>
      </c>
      <c r="P16" s="1510">
        <v>0</v>
      </c>
      <c r="Q16" s="1510">
        <v>0</v>
      </c>
      <c r="R16" s="1510">
        <v>0</v>
      </c>
      <c r="S16" s="1510">
        <v>0</v>
      </c>
      <c r="T16" s="1510">
        <v>0</v>
      </c>
      <c r="U16" s="1510">
        <v>0</v>
      </c>
      <c r="V16" s="1510">
        <v>0</v>
      </c>
      <c r="W16" s="1510">
        <v>0</v>
      </c>
      <c r="X16" s="1510">
        <v>0</v>
      </c>
      <c r="Y16" s="1510">
        <v>99.05</v>
      </c>
      <c r="Z16" s="1510">
        <v>99.05</v>
      </c>
      <c r="AA16" s="1510">
        <v>0</v>
      </c>
      <c r="AB16" s="1510">
        <v>0</v>
      </c>
      <c r="AC16" s="1510">
        <v>0</v>
      </c>
      <c r="AD16" s="1510">
        <v>0</v>
      </c>
      <c r="AE16" s="1510">
        <v>0</v>
      </c>
      <c r="AF16" s="1510">
        <v>0</v>
      </c>
      <c r="AG16" s="1510">
        <v>0</v>
      </c>
      <c r="AH16" s="1510"/>
      <c r="AI16" s="1510"/>
      <c r="AJ16" s="1510">
        <v>0</v>
      </c>
      <c r="AK16" s="3256"/>
    </row>
    <row r="17" spans="1:37">
      <c r="A17" s="991" t="s">
        <v>188</v>
      </c>
      <c r="B17" s="598"/>
      <c r="C17" s="1511"/>
      <c r="D17" s="1512"/>
      <c r="E17" s="1512"/>
      <c r="F17" s="1512"/>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3256"/>
    </row>
    <row r="18" spans="1:37">
      <c r="A18" s="991" t="s">
        <v>188</v>
      </c>
      <c r="B18" s="598"/>
      <c r="C18" s="1514" t="s">
        <v>3290</v>
      </c>
      <c r="D18" s="1496"/>
      <c r="E18" s="1496"/>
      <c r="F18" s="1496"/>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3256"/>
    </row>
    <row r="19" spans="1:37">
      <c r="A19" s="991" t="s">
        <v>188</v>
      </c>
      <c r="B19" s="598"/>
      <c r="C19" s="1497" t="s">
        <v>26</v>
      </c>
      <c r="D19" s="1496"/>
      <c r="E19" s="1496"/>
      <c r="F19" s="1496"/>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3256"/>
    </row>
    <row r="20" spans="1:37">
      <c r="A20" s="991" t="s">
        <v>188</v>
      </c>
      <c r="B20" s="598"/>
      <c r="C20" s="1497"/>
      <c r="D20" s="1496"/>
      <c r="E20" s="1496"/>
      <c r="F20" s="1496"/>
      <c r="G20" s="1503"/>
      <c r="H20" s="1503"/>
      <c r="I20" s="1503"/>
      <c r="J20" s="1503"/>
      <c r="K20" s="1503"/>
      <c r="L20" s="1503"/>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3256"/>
    </row>
    <row r="21" spans="1:37" ht="94.5">
      <c r="A21" s="991">
        <v>1345</v>
      </c>
      <c r="B21" s="1377" t="s">
        <v>3291</v>
      </c>
      <c r="C21" s="1501" t="s">
        <v>3292</v>
      </c>
      <c r="D21" s="1496" t="s">
        <v>561</v>
      </c>
      <c r="E21" s="1496" t="s">
        <v>3293</v>
      </c>
      <c r="F21" s="1502" t="s">
        <v>369</v>
      </c>
      <c r="G21" s="1503">
        <v>162</v>
      </c>
      <c r="H21" s="1503">
        <v>127.89400000000001</v>
      </c>
      <c r="I21" s="1503">
        <v>0</v>
      </c>
      <c r="J21" s="1503">
        <v>0</v>
      </c>
      <c r="K21" s="1503">
        <v>127.89400000000001</v>
      </c>
      <c r="L21" s="1503">
        <v>34.105999999999995</v>
      </c>
      <c r="M21" s="1503">
        <v>1</v>
      </c>
      <c r="N21" s="1503">
        <v>0</v>
      </c>
      <c r="O21" s="1503">
        <v>1</v>
      </c>
      <c r="P21" s="1503"/>
      <c r="Q21" s="1503"/>
      <c r="R21" s="1503"/>
      <c r="S21" s="1503"/>
      <c r="T21" s="1503"/>
      <c r="U21" s="1503"/>
      <c r="V21" s="1503"/>
      <c r="W21" s="1503"/>
      <c r="X21" s="2843">
        <v>1</v>
      </c>
      <c r="Y21" s="2843">
        <v>0</v>
      </c>
      <c r="Z21" s="2108">
        <v>1</v>
      </c>
      <c r="AA21" s="2844"/>
      <c r="AB21" s="2844"/>
      <c r="AC21" s="2108">
        <v>0</v>
      </c>
      <c r="AD21" s="2108"/>
      <c r="AE21" s="2844"/>
      <c r="AF21" s="2844">
        <v>0</v>
      </c>
      <c r="AG21" s="2108">
        <v>0</v>
      </c>
      <c r="AH21" s="1503" t="s">
        <v>9969</v>
      </c>
      <c r="AI21" s="1503"/>
      <c r="AJ21" s="1503">
        <v>0</v>
      </c>
      <c r="AK21" s="3256"/>
    </row>
    <row r="22" spans="1:37" ht="47.25">
      <c r="A22" s="991">
        <v>1346</v>
      </c>
      <c r="B22" s="1377" t="s">
        <v>3294</v>
      </c>
      <c r="C22" s="1501" t="s">
        <v>3295</v>
      </c>
      <c r="D22" s="1496" t="s">
        <v>3296</v>
      </c>
      <c r="E22" s="1496" t="s">
        <v>3297</v>
      </c>
      <c r="F22" s="1502" t="s">
        <v>30</v>
      </c>
      <c r="G22" s="1503">
        <v>199.82300000000001</v>
      </c>
      <c r="H22" s="1503">
        <v>151.15299999999999</v>
      </c>
      <c r="I22" s="1503">
        <v>48.67</v>
      </c>
      <c r="J22" s="1503">
        <v>0</v>
      </c>
      <c r="K22" s="1503">
        <v>199.82299999999998</v>
      </c>
      <c r="L22" s="1503">
        <v>0</v>
      </c>
      <c r="M22" s="1503">
        <v>1</v>
      </c>
      <c r="N22" s="1503">
        <v>0</v>
      </c>
      <c r="O22" s="1503">
        <v>1</v>
      </c>
      <c r="P22" s="1503"/>
      <c r="Q22" s="1503"/>
      <c r="R22" s="1503"/>
      <c r="S22" s="1503"/>
      <c r="T22" s="1503"/>
      <c r="U22" s="1503"/>
      <c r="V22" s="1503"/>
      <c r="W22" s="1503"/>
      <c r="X22" s="2843">
        <v>1</v>
      </c>
      <c r="Y22" s="2843">
        <v>0</v>
      </c>
      <c r="Z22" s="2108">
        <v>1</v>
      </c>
      <c r="AA22" s="2844"/>
      <c r="AB22" s="2844"/>
      <c r="AC22" s="2108">
        <v>0</v>
      </c>
      <c r="AD22" s="2108"/>
      <c r="AE22" s="2844"/>
      <c r="AF22" s="2844">
        <v>0</v>
      </c>
      <c r="AG22" s="2108">
        <v>0</v>
      </c>
      <c r="AH22" s="1503" t="s">
        <v>10015</v>
      </c>
      <c r="AI22" s="1503"/>
      <c r="AJ22" s="1503">
        <v>0</v>
      </c>
      <c r="AK22" s="3256"/>
    </row>
    <row r="23" spans="1:37" ht="63">
      <c r="A23" s="991">
        <v>1347</v>
      </c>
      <c r="B23" s="1377" t="s">
        <v>3298</v>
      </c>
      <c r="C23" s="1501" t="s">
        <v>3299</v>
      </c>
      <c r="D23" s="1496" t="s">
        <v>3300</v>
      </c>
      <c r="E23" s="1502" t="s">
        <v>3301</v>
      </c>
      <c r="F23" s="1502" t="s">
        <v>30</v>
      </c>
      <c r="G23" s="1503">
        <v>195.2</v>
      </c>
      <c r="H23" s="1503">
        <v>178.756</v>
      </c>
      <c r="I23" s="1503">
        <v>0</v>
      </c>
      <c r="J23" s="1503">
        <v>0</v>
      </c>
      <c r="K23" s="1503">
        <v>178.756</v>
      </c>
      <c r="L23" s="1503">
        <v>16.443999999999988</v>
      </c>
      <c r="M23" s="1503">
        <v>16.443999999999999</v>
      </c>
      <c r="N23" s="1503">
        <v>0</v>
      </c>
      <c r="O23" s="1503">
        <v>16.443999999999999</v>
      </c>
      <c r="P23" s="1503"/>
      <c r="Q23" s="1503"/>
      <c r="R23" s="1503"/>
      <c r="S23" s="1503"/>
      <c r="T23" s="1503"/>
      <c r="U23" s="1503"/>
      <c r="V23" s="1503"/>
      <c r="W23" s="1503"/>
      <c r="X23" s="2843">
        <v>16.443999999999999</v>
      </c>
      <c r="Y23" s="2843">
        <v>0</v>
      </c>
      <c r="Z23" s="2108">
        <v>16.443999999999999</v>
      </c>
      <c r="AA23" s="2844">
        <v>16.27956</v>
      </c>
      <c r="AB23" s="2844"/>
      <c r="AC23" s="2108">
        <v>16.27956</v>
      </c>
      <c r="AD23" s="2108">
        <v>0.16444</v>
      </c>
      <c r="AE23" s="2844"/>
      <c r="AF23" s="2844">
        <v>0</v>
      </c>
      <c r="AG23" s="2108">
        <v>0</v>
      </c>
      <c r="AH23" s="1503"/>
      <c r="AI23" s="1503" t="s">
        <v>9941</v>
      </c>
      <c r="AJ23" s="1503">
        <v>0</v>
      </c>
      <c r="AK23" s="3256"/>
    </row>
    <row r="24" spans="1:37" ht="63">
      <c r="A24" s="991">
        <v>1348</v>
      </c>
      <c r="B24" s="1377" t="s">
        <v>3302</v>
      </c>
      <c r="C24" s="1501" t="s">
        <v>3303</v>
      </c>
      <c r="D24" s="1502" t="s">
        <v>3304</v>
      </c>
      <c r="E24" s="1502" t="s">
        <v>3305</v>
      </c>
      <c r="F24" s="1502" t="s">
        <v>30</v>
      </c>
      <c r="G24" s="1503">
        <v>2087.11</v>
      </c>
      <c r="H24" s="1503">
        <v>1592.075</v>
      </c>
      <c r="I24" s="1503">
        <v>165.011</v>
      </c>
      <c r="J24" s="1503">
        <v>0</v>
      </c>
      <c r="K24" s="1503">
        <v>1757.086</v>
      </c>
      <c r="L24" s="1503">
        <v>330.02400000000011</v>
      </c>
      <c r="M24" s="1503">
        <v>230.024</v>
      </c>
      <c r="N24" s="1503">
        <v>0</v>
      </c>
      <c r="O24" s="1503">
        <v>230.024</v>
      </c>
      <c r="P24" s="1503"/>
      <c r="Q24" s="1503"/>
      <c r="R24" s="1503"/>
      <c r="S24" s="1503"/>
      <c r="T24" s="1503"/>
      <c r="U24" s="1503"/>
      <c r="V24" s="1503"/>
      <c r="W24" s="1503"/>
      <c r="X24" s="2843">
        <v>230.024</v>
      </c>
      <c r="Y24" s="2843">
        <v>0</v>
      </c>
      <c r="Z24" s="2108">
        <v>230.024</v>
      </c>
      <c r="AA24" s="2844">
        <v>56.93094</v>
      </c>
      <c r="AB24" s="2844"/>
      <c r="AC24" s="2108">
        <v>56.93094</v>
      </c>
      <c r="AD24" s="2108">
        <v>0.57506000000000002</v>
      </c>
      <c r="AE24" s="2844"/>
      <c r="AF24" s="2844">
        <v>22.005896</v>
      </c>
      <c r="AG24" s="2108">
        <v>22.005896</v>
      </c>
      <c r="AH24" s="1503"/>
      <c r="AI24" s="1503" t="s">
        <v>9941</v>
      </c>
      <c r="AJ24" s="1503">
        <v>0</v>
      </c>
      <c r="AK24" s="3256"/>
    </row>
    <row r="25" spans="1:37" ht="47.25">
      <c r="A25" s="991">
        <v>1349</v>
      </c>
      <c r="B25" s="1377" t="s">
        <v>3306</v>
      </c>
      <c r="C25" s="1501" t="s">
        <v>3307</v>
      </c>
      <c r="D25" s="1502" t="s">
        <v>254</v>
      </c>
      <c r="E25" s="1502" t="s">
        <v>3308</v>
      </c>
      <c r="F25" s="1502" t="s">
        <v>30</v>
      </c>
      <c r="G25" s="1503">
        <v>154.10300000000001</v>
      </c>
      <c r="H25" s="1503">
        <v>111.872</v>
      </c>
      <c r="I25" s="1503">
        <v>22</v>
      </c>
      <c r="J25" s="1503">
        <v>0</v>
      </c>
      <c r="K25" s="1503">
        <v>133.87200000000001</v>
      </c>
      <c r="L25" s="1503">
        <v>20.230999999999995</v>
      </c>
      <c r="M25" s="1503">
        <v>5</v>
      </c>
      <c r="N25" s="1503">
        <v>0</v>
      </c>
      <c r="O25" s="1503">
        <v>5</v>
      </c>
      <c r="P25" s="1503"/>
      <c r="Q25" s="1503"/>
      <c r="R25" s="1503"/>
      <c r="S25" s="1503"/>
      <c r="T25" s="1503"/>
      <c r="U25" s="1503"/>
      <c r="V25" s="1503"/>
      <c r="W25" s="1503"/>
      <c r="X25" s="2843">
        <v>5</v>
      </c>
      <c r="Y25" s="2843">
        <v>0</v>
      </c>
      <c r="Z25" s="2108">
        <v>5</v>
      </c>
      <c r="AA25" s="2844">
        <v>1.2375</v>
      </c>
      <c r="AB25" s="2844"/>
      <c r="AC25" s="2108">
        <v>1.2375</v>
      </c>
      <c r="AD25" s="2108">
        <v>1.2500000000000001E-2</v>
      </c>
      <c r="AE25" s="2844"/>
      <c r="AF25" s="2844">
        <v>0</v>
      </c>
      <c r="AG25" s="2108">
        <v>0</v>
      </c>
      <c r="AH25" s="1503"/>
      <c r="AI25" s="1503" t="s">
        <v>9941</v>
      </c>
      <c r="AJ25" s="1503">
        <v>0</v>
      </c>
      <c r="AK25" s="3256"/>
    </row>
    <row r="26" spans="1:37" ht="84" customHeight="1">
      <c r="A26" s="991">
        <v>1350</v>
      </c>
      <c r="B26" s="1377" t="s">
        <v>3309</v>
      </c>
      <c r="C26" s="1501" t="s">
        <v>3310</v>
      </c>
      <c r="D26" s="1496" t="s">
        <v>1263</v>
      </c>
      <c r="E26" s="1496" t="s">
        <v>3311</v>
      </c>
      <c r="F26" s="1502" t="s">
        <v>369</v>
      </c>
      <c r="G26" s="1503">
        <v>450</v>
      </c>
      <c r="H26" s="1503">
        <v>381.52499999999998</v>
      </c>
      <c r="I26" s="1503">
        <v>68.474999999999994</v>
      </c>
      <c r="J26" s="1503">
        <v>0</v>
      </c>
      <c r="K26" s="1503">
        <v>450</v>
      </c>
      <c r="L26" s="1503">
        <v>0</v>
      </c>
      <c r="M26" s="1503">
        <v>1</v>
      </c>
      <c r="N26" s="1503">
        <v>0</v>
      </c>
      <c r="O26" s="1503">
        <v>1</v>
      </c>
      <c r="P26" s="1503"/>
      <c r="Q26" s="1503"/>
      <c r="R26" s="1503"/>
      <c r="S26" s="1503"/>
      <c r="T26" s="1503"/>
      <c r="U26" s="1503"/>
      <c r="V26" s="1503"/>
      <c r="W26" s="1503"/>
      <c r="X26" s="2843">
        <v>1</v>
      </c>
      <c r="Y26" s="2843">
        <v>0</v>
      </c>
      <c r="Z26" s="2108">
        <v>1</v>
      </c>
      <c r="AA26" s="2844"/>
      <c r="AB26" s="2844"/>
      <c r="AC26" s="2108">
        <v>0</v>
      </c>
      <c r="AD26" s="2108"/>
      <c r="AE26" s="2844"/>
      <c r="AF26" s="2844">
        <v>0</v>
      </c>
      <c r="AG26" s="2108">
        <v>0</v>
      </c>
      <c r="AH26" s="1503" t="s">
        <v>9969</v>
      </c>
      <c r="AI26" s="1503"/>
      <c r="AJ26" s="1503">
        <v>0</v>
      </c>
      <c r="AK26" s="3256"/>
    </row>
    <row r="27" spans="1:37" ht="63">
      <c r="A27" s="991">
        <v>1351</v>
      </c>
      <c r="B27" s="1377" t="s">
        <v>3312</v>
      </c>
      <c r="C27" s="1501" t="s">
        <v>3313</v>
      </c>
      <c r="D27" s="1496" t="s">
        <v>3314</v>
      </c>
      <c r="E27" s="1496" t="s">
        <v>3315</v>
      </c>
      <c r="F27" s="1502" t="s">
        <v>30</v>
      </c>
      <c r="G27" s="1503">
        <v>3458.7460000000001</v>
      </c>
      <c r="H27" s="1503">
        <v>2773.9250000000002</v>
      </c>
      <c r="I27" s="1503">
        <v>456.54599999999999</v>
      </c>
      <c r="J27" s="1503">
        <v>0</v>
      </c>
      <c r="K27" s="1503">
        <v>3230.471</v>
      </c>
      <c r="L27" s="1503">
        <v>228.27500000000009</v>
      </c>
      <c r="M27" s="1503">
        <v>50</v>
      </c>
      <c r="N27" s="1503">
        <v>0</v>
      </c>
      <c r="O27" s="1503">
        <v>50</v>
      </c>
      <c r="P27" s="1503"/>
      <c r="Q27" s="1503"/>
      <c r="R27" s="1503"/>
      <c r="S27" s="1503"/>
      <c r="T27" s="1503"/>
      <c r="U27" s="1503"/>
      <c r="V27" s="1503"/>
      <c r="W27" s="1503"/>
      <c r="X27" s="2843">
        <v>50</v>
      </c>
      <c r="Y27" s="2843">
        <v>0</v>
      </c>
      <c r="Z27" s="2108">
        <v>50</v>
      </c>
      <c r="AA27" s="2844">
        <v>12.375</v>
      </c>
      <c r="AB27" s="2844"/>
      <c r="AC27" s="2108">
        <v>12.375</v>
      </c>
      <c r="AD27" s="2108">
        <v>0.125</v>
      </c>
      <c r="AE27" s="2844"/>
      <c r="AF27" s="2844">
        <v>0</v>
      </c>
      <c r="AG27" s="2108">
        <v>0</v>
      </c>
      <c r="AH27" s="1503"/>
      <c r="AI27" s="1503" t="s">
        <v>9941</v>
      </c>
      <c r="AJ27" s="1503">
        <v>0</v>
      </c>
      <c r="AK27" s="3256"/>
    </row>
    <row r="28" spans="1:37" ht="47.25">
      <c r="A28" s="991">
        <v>1352</v>
      </c>
      <c r="B28" s="1377" t="s">
        <v>3316</v>
      </c>
      <c r="C28" s="1501" t="s">
        <v>3317</v>
      </c>
      <c r="D28" s="1498" t="s">
        <v>187</v>
      </c>
      <c r="E28" s="1496" t="s">
        <v>3318</v>
      </c>
      <c r="F28" s="1502" t="s">
        <v>47</v>
      </c>
      <c r="G28" s="1503">
        <v>800</v>
      </c>
      <c r="H28" s="1503">
        <v>572.69600000000003</v>
      </c>
      <c r="I28" s="1503">
        <v>151.536</v>
      </c>
      <c r="J28" s="1503">
        <v>0</v>
      </c>
      <c r="K28" s="1503">
        <v>724.23199999999997</v>
      </c>
      <c r="L28" s="1503">
        <v>75.768000000000029</v>
      </c>
      <c r="M28" s="1503">
        <v>10</v>
      </c>
      <c r="N28" s="1503">
        <v>0</v>
      </c>
      <c r="O28" s="1503">
        <v>10</v>
      </c>
      <c r="P28" s="1503"/>
      <c r="Q28" s="1503"/>
      <c r="R28" s="1503"/>
      <c r="S28" s="1503"/>
      <c r="T28" s="1503"/>
      <c r="U28" s="1503"/>
      <c r="V28" s="1503"/>
      <c r="W28" s="1503"/>
      <c r="X28" s="2843">
        <v>10</v>
      </c>
      <c r="Y28" s="2843">
        <v>0</v>
      </c>
      <c r="Z28" s="2108">
        <v>10</v>
      </c>
      <c r="AA28" s="2844">
        <v>2.4750000000000001</v>
      </c>
      <c r="AB28" s="2844"/>
      <c r="AC28" s="2108">
        <v>2.4750000000000001</v>
      </c>
      <c r="AD28" s="2108">
        <v>2.5000000000000001E-2</v>
      </c>
      <c r="AE28" s="2844"/>
      <c r="AF28" s="2844">
        <v>0</v>
      </c>
      <c r="AG28" s="2108">
        <v>0</v>
      </c>
      <c r="AH28" s="1503"/>
      <c r="AI28" s="1503" t="s">
        <v>9941</v>
      </c>
      <c r="AJ28" s="1503">
        <v>0</v>
      </c>
      <c r="AK28" s="3256"/>
    </row>
    <row r="29" spans="1:37" ht="117" customHeight="1">
      <c r="A29" s="991">
        <v>1353</v>
      </c>
      <c r="B29" s="1377" t="s">
        <v>3319</v>
      </c>
      <c r="C29" s="1501" t="s">
        <v>3320</v>
      </c>
      <c r="D29" s="1496" t="s">
        <v>3321</v>
      </c>
      <c r="E29" s="1496" t="s">
        <v>3308</v>
      </c>
      <c r="F29" s="1502" t="s">
        <v>30</v>
      </c>
      <c r="G29" s="1503">
        <v>575.75199999999995</v>
      </c>
      <c r="H29" s="1503">
        <v>408.14299999999997</v>
      </c>
      <c r="I29" s="1503">
        <v>167.60900000000001</v>
      </c>
      <c r="J29" s="1503">
        <v>0</v>
      </c>
      <c r="K29" s="1503">
        <v>575.75199999999995</v>
      </c>
      <c r="L29" s="1503">
        <v>0</v>
      </c>
      <c r="M29" s="1503">
        <v>1</v>
      </c>
      <c r="N29" s="1503">
        <v>0</v>
      </c>
      <c r="O29" s="1503">
        <v>1</v>
      </c>
      <c r="P29" s="1503"/>
      <c r="Q29" s="1503"/>
      <c r="R29" s="1503"/>
      <c r="S29" s="1503"/>
      <c r="T29" s="1503"/>
      <c r="U29" s="1503"/>
      <c r="V29" s="1503"/>
      <c r="W29" s="1503"/>
      <c r="X29" s="2843">
        <v>1</v>
      </c>
      <c r="Y29" s="2843">
        <v>0</v>
      </c>
      <c r="Z29" s="2108">
        <v>1</v>
      </c>
      <c r="AA29" s="2844"/>
      <c r="AB29" s="2844"/>
      <c r="AC29" s="2108">
        <v>0</v>
      </c>
      <c r="AD29" s="2108"/>
      <c r="AE29" s="2844"/>
      <c r="AF29" s="2844">
        <v>0</v>
      </c>
      <c r="AG29" s="2108">
        <v>0</v>
      </c>
      <c r="AH29" s="1503" t="s">
        <v>9969</v>
      </c>
      <c r="AI29" s="1503"/>
      <c r="AJ29" s="1503">
        <v>0</v>
      </c>
      <c r="AK29" s="3256"/>
    </row>
    <row r="30" spans="1:37" ht="94.5">
      <c r="A30" s="991">
        <v>1354</v>
      </c>
      <c r="B30" s="1377" t="s">
        <v>3322</v>
      </c>
      <c r="C30" s="1501" t="s">
        <v>3323</v>
      </c>
      <c r="D30" s="1496" t="s">
        <v>561</v>
      </c>
      <c r="E30" s="1496" t="s">
        <v>3318</v>
      </c>
      <c r="F30" s="1506" t="s">
        <v>30</v>
      </c>
      <c r="G30" s="1503">
        <v>499.67599999999999</v>
      </c>
      <c r="H30" s="1503">
        <v>445.03399999999999</v>
      </c>
      <c r="I30" s="1503">
        <v>27.321000000000002</v>
      </c>
      <c r="J30" s="1503">
        <v>0</v>
      </c>
      <c r="K30" s="1503">
        <v>472.35500000000002</v>
      </c>
      <c r="L30" s="1503">
        <v>27.32099999999997</v>
      </c>
      <c r="M30" s="1503">
        <v>27.321000000000002</v>
      </c>
      <c r="N30" s="1503">
        <v>0</v>
      </c>
      <c r="O30" s="1503">
        <v>27.321000000000002</v>
      </c>
      <c r="P30" s="1503"/>
      <c r="Q30" s="1503"/>
      <c r="R30" s="1503"/>
      <c r="S30" s="1503"/>
      <c r="T30" s="1503"/>
      <c r="U30" s="1503"/>
      <c r="V30" s="1503"/>
      <c r="W30" s="1503"/>
      <c r="X30" s="2843">
        <v>27.321000000000002</v>
      </c>
      <c r="Y30" s="2843">
        <v>0</v>
      </c>
      <c r="Z30" s="2108">
        <v>27.321000000000002</v>
      </c>
      <c r="AA30" s="2844">
        <v>27.047790000000003</v>
      </c>
      <c r="AB30" s="2844"/>
      <c r="AC30" s="2108">
        <v>27.047790000000003</v>
      </c>
      <c r="AD30" s="2108">
        <v>0.27321000000000001</v>
      </c>
      <c r="AE30" s="2844"/>
      <c r="AF30" s="2844">
        <v>0</v>
      </c>
      <c r="AG30" s="2108">
        <v>0</v>
      </c>
      <c r="AH30" s="1503"/>
      <c r="AI30" s="1503" t="s">
        <v>9941</v>
      </c>
      <c r="AJ30" s="1503">
        <v>0</v>
      </c>
      <c r="AK30" s="3256"/>
    </row>
    <row r="31" spans="1:37" ht="94.5">
      <c r="A31" s="991">
        <v>1355</v>
      </c>
      <c r="B31" s="1377" t="s">
        <v>3324</v>
      </c>
      <c r="C31" s="1515" t="s">
        <v>3325</v>
      </c>
      <c r="D31" s="1496" t="s">
        <v>3326</v>
      </c>
      <c r="E31" s="1496" t="s">
        <v>3308</v>
      </c>
      <c r="F31" s="1506" t="s">
        <v>47</v>
      </c>
      <c r="G31" s="1503">
        <v>230.15799999999999</v>
      </c>
      <c r="H31" s="1503">
        <v>166.042</v>
      </c>
      <c r="I31" s="1503">
        <v>0</v>
      </c>
      <c r="J31" s="1503">
        <v>0</v>
      </c>
      <c r="K31" s="1503">
        <v>166.042</v>
      </c>
      <c r="L31" s="1503">
        <v>64.115999999999985</v>
      </c>
      <c r="M31" s="1503">
        <v>5</v>
      </c>
      <c r="N31" s="1503">
        <v>0</v>
      </c>
      <c r="O31" s="1503">
        <v>5</v>
      </c>
      <c r="P31" s="1503"/>
      <c r="Q31" s="1503"/>
      <c r="R31" s="1503"/>
      <c r="S31" s="1503"/>
      <c r="T31" s="1503"/>
      <c r="U31" s="1503"/>
      <c r="V31" s="1503"/>
      <c r="W31" s="1503"/>
      <c r="X31" s="2843">
        <v>5</v>
      </c>
      <c r="Y31" s="2843">
        <v>0</v>
      </c>
      <c r="Z31" s="2108">
        <v>5</v>
      </c>
      <c r="AA31" s="2844"/>
      <c r="AB31" s="2844"/>
      <c r="AC31" s="2108">
        <v>0</v>
      </c>
      <c r="AD31" s="2108"/>
      <c r="AE31" s="2844"/>
      <c r="AF31" s="2844">
        <v>0</v>
      </c>
      <c r="AG31" s="2108">
        <v>0</v>
      </c>
      <c r="AH31" s="1503" t="s">
        <v>9944</v>
      </c>
      <c r="AI31" s="1503"/>
      <c r="AJ31" s="1503">
        <v>0</v>
      </c>
      <c r="AK31" s="3256"/>
    </row>
    <row r="32" spans="1:37" ht="173.25">
      <c r="A32" s="991">
        <v>1356</v>
      </c>
      <c r="B32" s="1377" t="s">
        <v>3327</v>
      </c>
      <c r="C32" s="1501" t="s">
        <v>3328</v>
      </c>
      <c r="D32" s="1496" t="s">
        <v>205</v>
      </c>
      <c r="E32" s="1496" t="s">
        <v>3329</v>
      </c>
      <c r="F32" s="1502" t="s">
        <v>47</v>
      </c>
      <c r="G32" s="1503">
        <v>374.786</v>
      </c>
      <c r="H32" s="1503">
        <v>347.69600000000003</v>
      </c>
      <c r="I32" s="1503">
        <v>85</v>
      </c>
      <c r="J32" s="1503">
        <v>0</v>
      </c>
      <c r="K32" s="1503">
        <v>432.69600000000003</v>
      </c>
      <c r="L32" s="1503">
        <v>-57.910000000000025</v>
      </c>
      <c r="M32" s="1503">
        <v>1</v>
      </c>
      <c r="N32" s="1503">
        <v>0</v>
      </c>
      <c r="O32" s="1503">
        <v>1</v>
      </c>
      <c r="P32" s="1503"/>
      <c r="Q32" s="1503"/>
      <c r="R32" s="1503"/>
      <c r="S32" s="1503"/>
      <c r="T32" s="1503"/>
      <c r="U32" s="1503"/>
      <c r="V32" s="1503"/>
      <c r="W32" s="1503"/>
      <c r="X32" s="2843">
        <v>1</v>
      </c>
      <c r="Y32" s="2843">
        <v>0</v>
      </c>
      <c r="Z32" s="2108">
        <v>1</v>
      </c>
      <c r="AA32" s="2844"/>
      <c r="AB32" s="2844"/>
      <c r="AC32" s="2108">
        <v>0</v>
      </c>
      <c r="AD32" s="2108"/>
      <c r="AE32" s="2844"/>
      <c r="AF32" s="2844">
        <v>0</v>
      </c>
      <c r="AG32" s="2108">
        <v>0</v>
      </c>
      <c r="AH32" s="1503" t="s">
        <v>9969</v>
      </c>
      <c r="AI32" s="1503"/>
      <c r="AJ32" s="1503">
        <v>0</v>
      </c>
      <c r="AK32" s="3256"/>
    </row>
    <row r="33" spans="1:37" ht="94.5">
      <c r="A33" s="991">
        <v>1357</v>
      </c>
      <c r="B33" s="1377" t="s">
        <v>3330</v>
      </c>
      <c r="C33" s="1501" t="s">
        <v>3331</v>
      </c>
      <c r="D33" s="1498" t="s">
        <v>213</v>
      </c>
      <c r="E33" s="1496" t="s">
        <v>3332</v>
      </c>
      <c r="F33" s="1502" t="s">
        <v>30</v>
      </c>
      <c r="G33" s="1503">
        <v>195</v>
      </c>
      <c r="H33" s="1503">
        <v>146.82</v>
      </c>
      <c r="I33" s="1503">
        <v>48.18</v>
      </c>
      <c r="J33" s="1503">
        <v>0</v>
      </c>
      <c r="K33" s="1503">
        <v>195</v>
      </c>
      <c r="L33" s="1503">
        <v>0</v>
      </c>
      <c r="M33" s="1503">
        <v>1</v>
      </c>
      <c r="N33" s="1503">
        <v>0</v>
      </c>
      <c r="O33" s="1503">
        <v>1</v>
      </c>
      <c r="P33" s="1503"/>
      <c r="Q33" s="1503"/>
      <c r="R33" s="1503"/>
      <c r="S33" s="1503"/>
      <c r="T33" s="1503"/>
      <c r="U33" s="1503"/>
      <c r="V33" s="1503"/>
      <c r="W33" s="1503"/>
      <c r="X33" s="2843">
        <v>1</v>
      </c>
      <c r="Y33" s="2843">
        <v>0</v>
      </c>
      <c r="Z33" s="2108">
        <v>1</v>
      </c>
      <c r="AA33" s="2844"/>
      <c r="AB33" s="2844"/>
      <c r="AC33" s="2108">
        <v>0</v>
      </c>
      <c r="AD33" s="2108"/>
      <c r="AE33" s="2844"/>
      <c r="AF33" s="2844">
        <v>0</v>
      </c>
      <c r="AG33" s="2108">
        <v>0</v>
      </c>
      <c r="AH33" s="1503" t="s">
        <v>9969</v>
      </c>
      <c r="AI33" s="1503"/>
      <c r="AJ33" s="1503">
        <v>0</v>
      </c>
      <c r="AK33" s="3256"/>
    </row>
    <row r="34" spans="1:37" ht="78.75">
      <c r="A34" s="991">
        <v>1358</v>
      </c>
      <c r="B34" s="1377" t="s">
        <v>3333</v>
      </c>
      <c r="C34" s="1501" t="s">
        <v>3334</v>
      </c>
      <c r="D34" s="1496" t="s">
        <v>45</v>
      </c>
      <c r="E34" s="1496" t="s">
        <v>3335</v>
      </c>
      <c r="F34" s="1502" t="s">
        <v>30</v>
      </c>
      <c r="G34" s="1503">
        <v>340.74</v>
      </c>
      <c r="H34" s="1503">
        <v>296.85300000000001</v>
      </c>
      <c r="I34" s="1503">
        <v>0</v>
      </c>
      <c r="J34" s="1503">
        <v>0</v>
      </c>
      <c r="K34" s="1503">
        <v>296.85300000000001</v>
      </c>
      <c r="L34" s="1503">
        <v>43.887</v>
      </c>
      <c r="M34" s="1503">
        <v>5</v>
      </c>
      <c r="N34" s="1503">
        <v>0</v>
      </c>
      <c r="O34" s="1503">
        <v>5</v>
      </c>
      <c r="P34" s="1503"/>
      <c r="Q34" s="1503"/>
      <c r="R34" s="1503"/>
      <c r="S34" s="1503"/>
      <c r="T34" s="1503"/>
      <c r="U34" s="1503"/>
      <c r="V34" s="1503"/>
      <c r="W34" s="1503"/>
      <c r="X34" s="2843">
        <v>5</v>
      </c>
      <c r="Y34" s="2843">
        <v>0</v>
      </c>
      <c r="Z34" s="2108">
        <v>5</v>
      </c>
      <c r="AA34" s="2844">
        <v>1.2375</v>
      </c>
      <c r="AB34" s="2844"/>
      <c r="AC34" s="2108">
        <v>1.2375</v>
      </c>
      <c r="AD34" s="2108">
        <v>1.2500000000000001E-2</v>
      </c>
      <c r="AE34" s="2844"/>
      <c r="AF34" s="2844">
        <v>0</v>
      </c>
      <c r="AG34" s="2108">
        <v>0</v>
      </c>
      <c r="AH34" s="1503"/>
      <c r="AI34" s="1503" t="s">
        <v>9941</v>
      </c>
      <c r="AJ34" s="1503">
        <v>0</v>
      </c>
      <c r="AK34" s="3256"/>
    </row>
    <row r="35" spans="1:37" ht="31.5">
      <c r="A35" s="991">
        <v>1359</v>
      </c>
      <c r="B35" s="1377" t="s">
        <v>3336</v>
      </c>
      <c r="C35" s="1501" t="s">
        <v>3337</v>
      </c>
      <c r="D35" s="1496" t="s">
        <v>429</v>
      </c>
      <c r="E35" s="1496" t="s">
        <v>3338</v>
      </c>
      <c r="F35" s="1506" t="s">
        <v>30</v>
      </c>
      <c r="G35" s="1503">
        <v>552.721</v>
      </c>
      <c r="H35" s="1503">
        <v>448.17399999999998</v>
      </c>
      <c r="I35" s="1503">
        <v>104.547</v>
      </c>
      <c r="J35" s="1503">
        <v>0</v>
      </c>
      <c r="K35" s="1503">
        <v>552.721</v>
      </c>
      <c r="L35" s="1503">
        <v>0</v>
      </c>
      <c r="M35" s="1503">
        <v>1</v>
      </c>
      <c r="N35" s="1503">
        <v>0</v>
      </c>
      <c r="O35" s="1503">
        <v>1</v>
      </c>
      <c r="P35" s="1503"/>
      <c r="Q35" s="1503"/>
      <c r="R35" s="1503"/>
      <c r="S35" s="1503"/>
      <c r="T35" s="1503"/>
      <c r="U35" s="1503"/>
      <c r="V35" s="1503"/>
      <c r="W35" s="1503"/>
      <c r="X35" s="2843">
        <v>1</v>
      </c>
      <c r="Y35" s="2843">
        <v>0</v>
      </c>
      <c r="Z35" s="2108">
        <v>1</v>
      </c>
      <c r="AA35" s="2844"/>
      <c r="AB35" s="2844"/>
      <c r="AC35" s="2108">
        <v>0</v>
      </c>
      <c r="AD35" s="2108"/>
      <c r="AE35" s="2844"/>
      <c r="AF35" s="2844">
        <v>0</v>
      </c>
      <c r="AG35" s="2108">
        <v>0</v>
      </c>
      <c r="AH35" s="1503" t="s">
        <v>9969</v>
      </c>
      <c r="AI35" s="1503"/>
      <c r="AJ35" s="1503">
        <v>0</v>
      </c>
      <c r="AK35" s="3256"/>
    </row>
    <row r="36" spans="1:37" ht="63">
      <c r="A36" s="991">
        <v>1360</v>
      </c>
      <c r="B36" s="1377" t="s">
        <v>3339</v>
      </c>
      <c r="C36" s="1501" t="s">
        <v>3340</v>
      </c>
      <c r="D36" s="1496" t="s">
        <v>3304</v>
      </c>
      <c r="E36" s="1496" t="s">
        <v>3308</v>
      </c>
      <c r="F36" s="1502" t="s">
        <v>30</v>
      </c>
      <c r="G36" s="1503">
        <v>560.6</v>
      </c>
      <c r="H36" s="1503">
        <v>512.02200000000005</v>
      </c>
      <c r="I36" s="1503">
        <v>48.578000000000003</v>
      </c>
      <c r="J36" s="1503">
        <v>0</v>
      </c>
      <c r="K36" s="1503">
        <v>560.6</v>
      </c>
      <c r="L36" s="1503">
        <v>0</v>
      </c>
      <c r="M36" s="1503">
        <v>1</v>
      </c>
      <c r="N36" s="1503">
        <v>0</v>
      </c>
      <c r="O36" s="1503">
        <v>1</v>
      </c>
      <c r="P36" s="1503"/>
      <c r="Q36" s="1503"/>
      <c r="R36" s="1503"/>
      <c r="S36" s="1503"/>
      <c r="T36" s="1503"/>
      <c r="U36" s="1503"/>
      <c r="V36" s="1503"/>
      <c r="W36" s="1503"/>
      <c r="X36" s="2843">
        <v>1</v>
      </c>
      <c r="Y36" s="2843">
        <v>0</v>
      </c>
      <c r="Z36" s="2108">
        <v>1</v>
      </c>
      <c r="AA36" s="2844"/>
      <c r="AB36" s="2844"/>
      <c r="AC36" s="2108">
        <v>0</v>
      </c>
      <c r="AD36" s="2108"/>
      <c r="AE36" s="2844"/>
      <c r="AF36" s="2844">
        <v>0</v>
      </c>
      <c r="AG36" s="2108">
        <v>0</v>
      </c>
      <c r="AH36" s="1503" t="s">
        <v>9969</v>
      </c>
      <c r="AI36" s="1503"/>
      <c r="AJ36" s="1503">
        <v>0</v>
      </c>
      <c r="AK36" s="3256"/>
    </row>
    <row r="37" spans="1:37" ht="126">
      <c r="A37" s="991">
        <v>1361</v>
      </c>
      <c r="B37" s="1377" t="s">
        <v>3341</v>
      </c>
      <c r="C37" s="1501" t="s">
        <v>3342</v>
      </c>
      <c r="D37" s="1498" t="s">
        <v>187</v>
      </c>
      <c r="E37" s="1496" t="s">
        <v>3318</v>
      </c>
      <c r="F37" s="1502" t="s">
        <v>30</v>
      </c>
      <c r="G37" s="1503">
        <v>800</v>
      </c>
      <c r="H37" s="1503">
        <v>572.13800000000003</v>
      </c>
      <c r="I37" s="1503">
        <v>227.86199999999999</v>
      </c>
      <c r="J37" s="1503">
        <v>0</v>
      </c>
      <c r="K37" s="1503">
        <v>800</v>
      </c>
      <c r="L37" s="1503">
        <v>0</v>
      </c>
      <c r="M37" s="1503">
        <v>1</v>
      </c>
      <c r="N37" s="1503">
        <v>0</v>
      </c>
      <c r="O37" s="1503">
        <v>1</v>
      </c>
      <c r="P37" s="1503"/>
      <c r="Q37" s="1503"/>
      <c r="R37" s="1503"/>
      <c r="S37" s="1503"/>
      <c r="T37" s="1503"/>
      <c r="U37" s="1503"/>
      <c r="V37" s="1503"/>
      <c r="W37" s="1503"/>
      <c r="X37" s="2843">
        <v>1</v>
      </c>
      <c r="Y37" s="2843">
        <v>0</v>
      </c>
      <c r="Z37" s="2108">
        <v>1</v>
      </c>
      <c r="AA37" s="2844"/>
      <c r="AB37" s="2844"/>
      <c r="AC37" s="2108">
        <v>0</v>
      </c>
      <c r="AD37" s="2108"/>
      <c r="AE37" s="2844"/>
      <c r="AF37" s="2844">
        <v>0</v>
      </c>
      <c r="AG37" s="2108">
        <v>0</v>
      </c>
      <c r="AH37" s="1503" t="s">
        <v>9969</v>
      </c>
      <c r="AI37" s="1503"/>
      <c r="AJ37" s="1503">
        <v>0</v>
      </c>
      <c r="AK37" s="3256"/>
    </row>
    <row r="38" spans="1:37" ht="47.25">
      <c r="A38" s="991">
        <v>1362</v>
      </c>
      <c r="B38" s="1377" t="s">
        <v>3343</v>
      </c>
      <c r="C38" s="1501" t="s">
        <v>3344</v>
      </c>
      <c r="D38" s="1496" t="s">
        <v>56</v>
      </c>
      <c r="E38" s="1496" t="s">
        <v>3345</v>
      </c>
      <c r="F38" s="1506" t="s">
        <v>47</v>
      </c>
      <c r="G38" s="1503">
        <v>399.87200000000001</v>
      </c>
      <c r="H38" s="1503">
        <v>322.06099999999998</v>
      </c>
      <c r="I38" s="1503">
        <v>38.905999999999999</v>
      </c>
      <c r="J38" s="1503">
        <v>0</v>
      </c>
      <c r="K38" s="1503">
        <v>360.96699999999998</v>
      </c>
      <c r="L38" s="1503">
        <v>38.90500000000003</v>
      </c>
      <c r="M38" s="1503">
        <v>38.905000000000001</v>
      </c>
      <c r="N38" s="1503">
        <v>0</v>
      </c>
      <c r="O38" s="1503">
        <v>38.905000000000001</v>
      </c>
      <c r="P38" s="1503"/>
      <c r="Q38" s="1503"/>
      <c r="R38" s="1503"/>
      <c r="S38" s="1503"/>
      <c r="T38" s="1503"/>
      <c r="U38" s="1503"/>
      <c r="V38" s="1503"/>
      <c r="W38" s="1503"/>
      <c r="X38" s="2843">
        <v>38.905000000000001</v>
      </c>
      <c r="Y38" s="2843">
        <v>0</v>
      </c>
      <c r="Z38" s="2108">
        <v>38.905000000000001</v>
      </c>
      <c r="AA38" s="2844">
        <v>38.515950000000004</v>
      </c>
      <c r="AB38" s="2844"/>
      <c r="AC38" s="2108">
        <v>38.515950000000004</v>
      </c>
      <c r="AD38" s="2108">
        <v>0.38905000000000001</v>
      </c>
      <c r="AE38" s="2844"/>
      <c r="AF38" s="2844">
        <v>0</v>
      </c>
      <c r="AG38" s="2108">
        <v>0</v>
      </c>
      <c r="AH38" s="1503"/>
      <c r="AI38" s="1503" t="s">
        <v>9941</v>
      </c>
      <c r="AJ38" s="1503">
        <v>0</v>
      </c>
      <c r="AK38" s="3256"/>
    </row>
    <row r="39" spans="1:37" ht="63">
      <c r="A39" s="991">
        <v>1363</v>
      </c>
      <c r="B39" s="1377" t="s">
        <v>3346</v>
      </c>
      <c r="C39" s="1501" t="s">
        <v>3347</v>
      </c>
      <c r="D39" s="1496" t="s">
        <v>254</v>
      </c>
      <c r="E39" s="1496" t="s">
        <v>3348</v>
      </c>
      <c r="F39" s="1502" t="s">
        <v>30</v>
      </c>
      <c r="G39" s="1503">
        <v>322.32900000000001</v>
      </c>
      <c r="H39" s="1503">
        <v>235.43700000000001</v>
      </c>
      <c r="I39" s="1503">
        <v>22.704000000000001</v>
      </c>
      <c r="J39" s="1503">
        <v>0</v>
      </c>
      <c r="K39" s="1503">
        <v>258.14100000000002</v>
      </c>
      <c r="L39" s="1503">
        <v>64.187999999999988</v>
      </c>
      <c r="M39" s="1503">
        <v>64.188000000000002</v>
      </c>
      <c r="N39" s="1503">
        <v>0</v>
      </c>
      <c r="O39" s="1503">
        <v>64.188000000000002</v>
      </c>
      <c r="P39" s="1503"/>
      <c r="Q39" s="1503"/>
      <c r="R39" s="1503"/>
      <c r="S39" s="1503"/>
      <c r="T39" s="1503"/>
      <c r="U39" s="1503"/>
      <c r="V39" s="1503"/>
      <c r="W39" s="1503"/>
      <c r="X39" s="2843">
        <v>64.188000000000002</v>
      </c>
      <c r="Y39" s="2843">
        <v>0</v>
      </c>
      <c r="Z39" s="2108">
        <v>64.188000000000002</v>
      </c>
      <c r="AA39" s="2844">
        <v>63.546120000000002</v>
      </c>
      <c r="AB39" s="2844"/>
      <c r="AC39" s="2108">
        <v>63.546120000000002</v>
      </c>
      <c r="AD39" s="2108">
        <v>0.64188000000000001</v>
      </c>
      <c r="AE39" s="2844"/>
      <c r="AF39" s="2844">
        <v>0</v>
      </c>
      <c r="AG39" s="2108">
        <v>0</v>
      </c>
      <c r="AH39" s="1503"/>
      <c r="AI39" s="1503" t="s">
        <v>9941</v>
      </c>
      <c r="AJ39" s="1503">
        <v>0</v>
      </c>
      <c r="AK39" s="3256"/>
    </row>
    <row r="40" spans="1:37" ht="78.75">
      <c r="A40" s="991">
        <v>1364</v>
      </c>
      <c r="B40" s="1377" t="s">
        <v>3349</v>
      </c>
      <c r="C40" s="1501" t="s">
        <v>3350</v>
      </c>
      <c r="D40" s="1496" t="s">
        <v>564</v>
      </c>
      <c r="E40" s="1496" t="s">
        <v>3351</v>
      </c>
      <c r="F40" s="1506" t="s">
        <v>30</v>
      </c>
      <c r="G40" s="1516">
        <v>153.536</v>
      </c>
      <c r="H40" s="1517">
        <v>153.536</v>
      </c>
      <c r="I40" s="1517">
        <v>0</v>
      </c>
      <c r="J40" s="1516">
        <v>0</v>
      </c>
      <c r="K40" s="1503">
        <v>153.536</v>
      </c>
      <c r="L40" s="1503">
        <v>0</v>
      </c>
      <c r="M40" s="1517">
        <v>1</v>
      </c>
      <c r="N40" s="1516">
        <v>0</v>
      </c>
      <c r="O40" s="1516">
        <v>1</v>
      </c>
      <c r="P40" s="1516"/>
      <c r="Q40" s="1516"/>
      <c r="R40" s="1516"/>
      <c r="S40" s="1516"/>
      <c r="T40" s="1516"/>
      <c r="U40" s="1516"/>
      <c r="V40" s="1516"/>
      <c r="W40" s="1516"/>
      <c r="X40" s="2843">
        <v>1</v>
      </c>
      <c r="Y40" s="2843">
        <v>0</v>
      </c>
      <c r="Z40" s="2108">
        <v>1</v>
      </c>
      <c r="AA40" s="2844"/>
      <c r="AB40" s="2844"/>
      <c r="AC40" s="2108">
        <v>0</v>
      </c>
      <c r="AD40" s="2108"/>
      <c r="AE40" s="2844"/>
      <c r="AF40" s="2844">
        <v>0</v>
      </c>
      <c r="AG40" s="2108">
        <v>0</v>
      </c>
      <c r="AH40" s="1516" t="s">
        <v>9969</v>
      </c>
      <c r="AI40" s="1516"/>
      <c r="AJ40" s="1516">
        <v>0</v>
      </c>
      <c r="AK40" s="3256"/>
    </row>
    <row r="41" spans="1:37" ht="31.5">
      <c r="A41" s="991">
        <v>1365</v>
      </c>
      <c r="B41" s="1377" t="s">
        <v>3352</v>
      </c>
      <c r="C41" s="1501" t="s">
        <v>3353</v>
      </c>
      <c r="D41" s="1502" t="s">
        <v>3354</v>
      </c>
      <c r="E41" s="1496" t="s">
        <v>3355</v>
      </c>
      <c r="F41" s="1502" t="s">
        <v>47</v>
      </c>
      <c r="G41" s="1503">
        <v>312.82299999999998</v>
      </c>
      <c r="H41" s="1503">
        <v>109.023</v>
      </c>
      <c r="I41" s="1503">
        <v>5</v>
      </c>
      <c r="J41" s="1504">
        <v>0</v>
      </c>
      <c r="K41" s="1503">
        <v>114.023</v>
      </c>
      <c r="L41" s="1503">
        <v>198.79999999999998</v>
      </c>
      <c r="M41" s="1503">
        <v>60</v>
      </c>
      <c r="N41" s="1504">
        <v>0</v>
      </c>
      <c r="O41" s="1504">
        <v>60</v>
      </c>
      <c r="P41" s="1504"/>
      <c r="Q41" s="1504"/>
      <c r="R41" s="1504"/>
      <c r="S41" s="1504"/>
      <c r="T41" s="1504"/>
      <c r="U41" s="1504"/>
      <c r="V41" s="1504"/>
      <c r="W41" s="1504"/>
      <c r="X41" s="2843">
        <v>60</v>
      </c>
      <c r="Y41" s="2843">
        <v>0</v>
      </c>
      <c r="Z41" s="2108">
        <v>60</v>
      </c>
      <c r="AA41" s="2844">
        <v>14.85</v>
      </c>
      <c r="AB41" s="2844"/>
      <c r="AC41" s="2108">
        <v>14.85</v>
      </c>
      <c r="AD41" s="2108">
        <v>0.15</v>
      </c>
      <c r="AE41" s="2844"/>
      <c r="AF41" s="2844">
        <v>0</v>
      </c>
      <c r="AG41" s="2108">
        <v>0</v>
      </c>
      <c r="AH41" s="1504"/>
      <c r="AI41" s="1503" t="s">
        <v>9941</v>
      </c>
      <c r="AJ41" s="1504">
        <v>0</v>
      </c>
      <c r="AK41" s="3256"/>
    </row>
    <row r="42" spans="1:37" ht="31.5">
      <c r="A42" s="991">
        <v>1366</v>
      </c>
      <c r="B42" s="1377" t="s">
        <v>3356</v>
      </c>
      <c r="C42" s="1501" t="s">
        <v>3357</v>
      </c>
      <c r="D42" s="1502" t="s">
        <v>389</v>
      </c>
      <c r="E42" s="1496" t="s">
        <v>3358</v>
      </c>
      <c r="F42" s="1502" t="s">
        <v>47</v>
      </c>
      <c r="G42" s="1503">
        <v>215</v>
      </c>
      <c r="H42" s="1503">
        <v>99.533000000000001</v>
      </c>
      <c r="I42" s="1503">
        <v>15</v>
      </c>
      <c r="J42" s="1504">
        <v>0</v>
      </c>
      <c r="K42" s="1503">
        <v>114.533</v>
      </c>
      <c r="L42" s="1503">
        <v>100.467</v>
      </c>
      <c r="M42" s="1503">
        <v>60</v>
      </c>
      <c r="N42" s="1504">
        <v>0</v>
      </c>
      <c r="O42" s="1504">
        <v>60</v>
      </c>
      <c r="P42" s="1504"/>
      <c r="Q42" s="1504"/>
      <c r="R42" s="1504"/>
      <c r="S42" s="1504"/>
      <c r="T42" s="1504"/>
      <c r="U42" s="1504"/>
      <c r="V42" s="1504"/>
      <c r="W42" s="1504"/>
      <c r="X42" s="2843">
        <v>60</v>
      </c>
      <c r="Y42" s="2843">
        <v>0</v>
      </c>
      <c r="Z42" s="2108">
        <v>60</v>
      </c>
      <c r="AA42" s="2844">
        <v>14.85</v>
      </c>
      <c r="AB42" s="2844"/>
      <c r="AC42" s="2108">
        <v>14.85</v>
      </c>
      <c r="AD42" s="2108">
        <v>0.15</v>
      </c>
      <c r="AE42" s="2844"/>
      <c r="AF42" s="2844">
        <v>0</v>
      </c>
      <c r="AG42" s="2108">
        <v>0</v>
      </c>
      <c r="AH42" s="1504"/>
      <c r="AI42" s="1503" t="s">
        <v>9941</v>
      </c>
      <c r="AJ42" s="1504">
        <v>0</v>
      </c>
      <c r="AK42" s="3256"/>
    </row>
    <row r="43" spans="1:37" ht="53.1" customHeight="1">
      <c r="A43" s="991">
        <v>1367</v>
      </c>
      <c r="B43" s="1377" t="s">
        <v>3359</v>
      </c>
      <c r="C43" s="1501" t="s">
        <v>3360</v>
      </c>
      <c r="D43" s="1502" t="s">
        <v>3361</v>
      </c>
      <c r="E43" s="1496" t="s">
        <v>3362</v>
      </c>
      <c r="F43" s="1502" t="s">
        <v>47</v>
      </c>
      <c r="G43" s="1503">
        <v>191.41200000000001</v>
      </c>
      <c r="H43" s="1504">
        <v>10</v>
      </c>
      <c r="I43" s="1503">
        <v>20</v>
      </c>
      <c r="J43" s="1504">
        <v>0</v>
      </c>
      <c r="K43" s="1503">
        <v>30</v>
      </c>
      <c r="L43" s="1503">
        <v>161.41200000000001</v>
      </c>
      <c r="M43" s="1503">
        <v>50</v>
      </c>
      <c r="N43" s="1504">
        <v>0</v>
      </c>
      <c r="O43" s="1504">
        <v>50</v>
      </c>
      <c r="P43" s="1504"/>
      <c r="Q43" s="1504"/>
      <c r="R43" s="1504"/>
      <c r="S43" s="1504"/>
      <c r="T43" s="1504"/>
      <c r="U43" s="1504"/>
      <c r="V43" s="1504"/>
      <c r="W43" s="1504"/>
      <c r="X43" s="2843">
        <v>50</v>
      </c>
      <c r="Y43" s="2843">
        <v>0</v>
      </c>
      <c r="Z43" s="2108">
        <v>50</v>
      </c>
      <c r="AA43" s="2844">
        <v>12.375</v>
      </c>
      <c r="AB43" s="2844"/>
      <c r="AC43" s="2108">
        <v>12.375</v>
      </c>
      <c r="AD43" s="2108">
        <v>0.125</v>
      </c>
      <c r="AE43" s="2844"/>
      <c r="AF43" s="2844">
        <v>0</v>
      </c>
      <c r="AG43" s="2108">
        <v>0</v>
      </c>
      <c r="AH43" s="1504"/>
      <c r="AI43" s="1503" t="s">
        <v>9941</v>
      </c>
      <c r="AJ43" s="1504">
        <v>0</v>
      </c>
      <c r="AK43" s="3256"/>
    </row>
    <row r="44" spans="1:37" ht="53.25" customHeight="1">
      <c r="A44" s="991">
        <v>1368</v>
      </c>
      <c r="B44" s="1377" t="s">
        <v>3363</v>
      </c>
      <c r="C44" s="1501" t="s">
        <v>3364</v>
      </c>
      <c r="D44" s="1496" t="s">
        <v>254</v>
      </c>
      <c r="E44" s="1496" t="s">
        <v>3365</v>
      </c>
      <c r="F44" s="1502" t="s">
        <v>47</v>
      </c>
      <c r="G44" s="1503">
        <v>275.14600000000002</v>
      </c>
      <c r="H44" s="1504">
        <v>60</v>
      </c>
      <c r="I44" s="1503">
        <v>80</v>
      </c>
      <c r="J44" s="1504">
        <v>0</v>
      </c>
      <c r="K44" s="1503">
        <v>140</v>
      </c>
      <c r="L44" s="1503">
        <v>135.14600000000002</v>
      </c>
      <c r="M44" s="1503">
        <v>80</v>
      </c>
      <c r="N44" s="1504">
        <v>0</v>
      </c>
      <c r="O44" s="1504">
        <v>80</v>
      </c>
      <c r="P44" s="1504"/>
      <c r="Q44" s="1504"/>
      <c r="R44" s="1504"/>
      <c r="S44" s="1504"/>
      <c r="T44" s="1504"/>
      <c r="U44" s="1504"/>
      <c r="V44" s="1504"/>
      <c r="W44" s="1504"/>
      <c r="X44" s="2843">
        <v>80</v>
      </c>
      <c r="Y44" s="2843">
        <v>0</v>
      </c>
      <c r="Z44" s="2108">
        <v>80</v>
      </c>
      <c r="AA44" s="2844">
        <v>39.6</v>
      </c>
      <c r="AB44" s="2844"/>
      <c r="AC44" s="2108">
        <v>39.6</v>
      </c>
      <c r="AD44" s="2108">
        <v>0.4</v>
      </c>
      <c r="AE44" s="2844"/>
      <c r="AF44" s="2844">
        <v>76.63</v>
      </c>
      <c r="AG44" s="2108">
        <v>76.63</v>
      </c>
      <c r="AH44" s="1504"/>
      <c r="AI44" s="1503" t="s">
        <v>10070</v>
      </c>
      <c r="AJ44" s="1504">
        <v>0</v>
      </c>
      <c r="AK44" s="3256"/>
    </row>
    <row r="45" spans="1:37" ht="47.25">
      <c r="A45" s="991">
        <v>1369</v>
      </c>
      <c r="B45" s="1377" t="s">
        <v>3366</v>
      </c>
      <c r="C45" s="1518" t="s">
        <v>3367</v>
      </c>
      <c r="D45" s="1496" t="s">
        <v>429</v>
      </c>
      <c r="E45" s="1496" t="s">
        <v>2002</v>
      </c>
      <c r="F45" s="1502" t="s">
        <v>47</v>
      </c>
      <c r="G45" s="1503">
        <v>436.89</v>
      </c>
      <c r="H45" s="1504">
        <v>289.048</v>
      </c>
      <c r="I45" s="1503">
        <v>0</v>
      </c>
      <c r="J45" s="1504">
        <v>0</v>
      </c>
      <c r="K45" s="1503">
        <v>289.048</v>
      </c>
      <c r="L45" s="1503">
        <v>147.84199999999998</v>
      </c>
      <c r="M45" s="1503">
        <v>147.84200000000001</v>
      </c>
      <c r="N45" s="1504">
        <v>0</v>
      </c>
      <c r="O45" s="1504">
        <v>147.84200000000001</v>
      </c>
      <c r="P45" s="1504"/>
      <c r="Q45" s="1504"/>
      <c r="R45" s="1504"/>
      <c r="S45" s="1504"/>
      <c r="T45" s="1504"/>
      <c r="U45" s="1504"/>
      <c r="V45" s="1504"/>
      <c r="W45" s="1504"/>
      <c r="X45" s="2843">
        <v>147.84200000000001</v>
      </c>
      <c r="Y45" s="2843">
        <v>0</v>
      </c>
      <c r="Z45" s="2108">
        <v>147.84200000000001</v>
      </c>
      <c r="AA45" s="2844">
        <v>73.181790000000007</v>
      </c>
      <c r="AB45" s="2844"/>
      <c r="AC45" s="2108">
        <v>73.181790000000007</v>
      </c>
      <c r="AD45" s="2108">
        <v>0.73921000000000003</v>
      </c>
      <c r="AE45" s="2844"/>
      <c r="AF45" s="2844">
        <v>0</v>
      </c>
      <c r="AG45" s="2108">
        <v>0</v>
      </c>
      <c r="AH45" s="1504"/>
      <c r="AI45" s="1503" t="s">
        <v>9941</v>
      </c>
      <c r="AJ45" s="1504">
        <v>0</v>
      </c>
      <c r="AK45" s="3256"/>
    </row>
    <row r="46" spans="1:37" ht="51.75" customHeight="1">
      <c r="A46" s="991">
        <v>1370</v>
      </c>
      <c r="B46" s="1377" t="s">
        <v>3368</v>
      </c>
      <c r="C46" s="1501" t="s">
        <v>3369</v>
      </c>
      <c r="D46" s="1496" t="s">
        <v>254</v>
      </c>
      <c r="E46" s="1496" t="s">
        <v>3370</v>
      </c>
      <c r="F46" s="1502" t="s">
        <v>47</v>
      </c>
      <c r="G46" s="1503">
        <v>35.945999999999998</v>
      </c>
      <c r="H46" s="1504">
        <v>0</v>
      </c>
      <c r="I46" s="1503">
        <v>2</v>
      </c>
      <c r="J46" s="1504">
        <v>0</v>
      </c>
      <c r="K46" s="1503">
        <v>2</v>
      </c>
      <c r="L46" s="1503">
        <v>33.945999999999998</v>
      </c>
      <c r="M46" s="1503">
        <v>1</v>
      </c>
      <c r="N46" s="1504">
        <v>0</v>
      </c>
      <c r="O46" s="1504">
        <v>1</v>
      </c>
      <c r="P46" s="1504"/>
      <c r="Q46" s="1504"/>
      <c r="R46" s="1504"/>
      <c r="S46" s="1504"/>
      <c r="T46" s="1504"/>
      <c r="U46" s="1504"/>
      <c r="V46" s="1504"/>
      <c r="W46" s="1504"/>
      <c r="X46" s="2843">
        <v>1</v>
      </c>
      <c r="Y46" s="2843">
        <v>0</v>
      </c>
      <c r="Z46" s="2108">
        <v>1</v>
      </c>
      <c r="AA46" s="2844"/>
      <c r="AB46" s="2844"/>
      <c r="AC46" s="2108">
        <v>0</v>
      </c>
      <c r="AD46" s="2108"/>
      <c r="AE46" s="2844"/>
      <c r="AF46" s="2844">
        <v>0</v>
      </c>
      <c r="AG46" s="2108">
        <v>0</v>
      </c>
      <c r="AH46" s="1504" t="s">
        <v>9969</v>
      </c>
      <c r="AI46" s="1504"/>
      <c r="AJ46" s="1504">
        <v>0</v>
      </c>
      <c r="AK46" s="3256"/>
    </row>
    <row r="47" spans="1:37" ht="63">
      <c r="A47" s="991">
        <v>1371</v>
      </c>
      <c r="B47" s="1377" t="s">
        <v>3371</v>
      </c>
      <c r="C47" s="1518" t="s">
        <v>3372</v>
      </c>
      <c r="D47" s="1496" t="s">
        <v>429</v>
      </c>
      <c r="E47" s="1496" t="s">
        <v>3373</v>
      </c>
      <c r="F47" s="1502" t="s">
        <v>43</v>
      </c>
      <c r="G47" s="1503">
        <v>511.92500000000001</v>
      </c>
      <c r="H47" s="1504">
        <v>0</v>
      </c>
      <c r="I47" s="1503">
        <v>140</v>
      </c>
      <c r="J47" s="1504">
        <v>0</v>
      </c>
      <c r="K47" s="1503">
        <v>140</v>
      </c>
      <c r="L47" s="1503">
        <v>371.92500000000001</v>
      </c>
      <c r="M47" s="1503">
        <v>100</v>
      </c>
      <c r="N47" s="1504">
        <v>0</v>
      </c>
      <c r="O47" s="1504">
        <v>100</v>
      </c>
      <c r="P47" s="1504"/>
      <c r="Q47" s="1504"/>
      <c r="R47" s="1504"/>
      <c r="S47" s="1504"/>
      <c r="T47" s="1504"/>
      <c r="U47" s="1504"/>
      <c r="V47" s="1504"/>
      <c r="W47" s="1504"/>
      <c r="X47" s="2843">
        <v>100</v>
      </c>
      <c r="Y47" s="2843">
        <v>0</v>
      </c>
      <c r="Z47" s="2108">
        <v>100</v>
      </c>
      <c r="AA47" s="2844">
        <v>49.5</v>
      </c>
      <c r="AB47" s="2844"/>
      <c r="AC47" s="2108">
        <v>49.5</v>
      </c>
      <c r="AD47" s="2108">
        <v>0.5</v>
      </c>
      <c r="AE47" s="2844"/>
      <c r="AF47" s="2844">
        <v>20</v>
      </c>
      <c r="AG47" s="2108">
        <v>20</v>
      </c>
      <c r="AH47" s="1504"/>
      <c r="AI47" s="1503" t="s">
        <v>10070</v>
      </c>
      <c r="AJ47" s="1504">
        <v>0</v>
      </c>
      <c r="AK47" s="3256"/>
    </row>
    <row r="48" spans="1:37" ht="47.25">
      <c r="A48" s="991">
        <v>1372</v>
      </c>
      <c r="B48" s="1377" t="s">
        <v>3374</v>
      </c>
      <c r="C48" s="1501" t="s">
        <v>3375</v>
      </c>
      <c r="D48" s="1502" t="s">
        <v>187</v>
      </c>
      <c r="E48" s="1496" t="s">
        <v>3376</v>
      </c>
      <c r="F48" s="1502" t="s">
        <v>30</v>
      </c>
      <c r="G48" s="1503">
        <v>114.667</v>
      </c>
      <c r="H48" s="1504">
        <v>0</v>
      </c>
      <c r="I48" s="1503">
        <v>10</v>
      </c>
      <c r="J48" s="1504">
        <v>0</v>
      </c>
      <c r="K48" s="1503">
        <v>10</v>
      </c>
      <c r="L48" s="1503">
        <v>104.667</v>
      </c>
      <c r="M48" s="1503">
        <v>40</v>
      </c>
      <c r="N48" s="1504">
        <v>0</v>
      </c>
      <c r="O48" s="1504">
        <v>40</v>
      </c>
      <c r="P48" s="1504"/>
      <c r="Q48" s="1504"/>
      <c r="R48" s="1504"/>
      <c r="S48" s="1504"/>
      <c r="T48" s="1504"/>
      <c r="U48" s="1504"/>
      <c r="V48" s="1504"/>
      <c r="W48" s="1504"/>
      <c r="X48" s="2843">
        <v>40</v>
      </c>
      <c r="Y48" s="2843">
        <v>0</v>
      </c>
      <c r="Z48" s="2108">
        <v>40</v>
      </c>
      <c r="AA48" s="2844">
        <v>9.9</v>
      </c>
      <c r="AB48" s="2844"/>
      <c r="AC48" s="2108">
        <v>9.9</v>
      </c>
      <c r="AD48" s="2108">
        <v>0.1</v>
      </c>
      <c r="AE48" s="2844"/>
      <c r="AF48" s="2844">
        <v>9.9</v>
      </c>
      <c r="AG48" s="2108">
        <v>9.9</v>
      </c>
      <c r="AH48" s="1504"/>
      <c r="AI48" s="1503" t="s">
        <v>9941</v>
      </c>
      <c r="AJ48" s="1504">
        <v>0</v>
      </c>
      <c r="AK48" s="3256"/>
    </row>
    <row r="49" spans="1:37" ht="47.25">
      <c r="A49" s="991">
        <v>1373</v>
      </c>
      <c r="B49" s="1377" t="s">
        <v>3377</v>
      </c>
      <c r="C49" s="1501" t="s">
        <v>3378</v>
      </c>
      <c r="D49" s="1496" t="s">
        <v>187</v>
      </c>
      <c r="E49" s="1496" t="s">
        <v>3379</v>
      </c>
      <c r="F49" s="1506" t="s">
        <v>30</v>
      </c>
      <c r="G49" s="1503">
        <v>16.771000000000001</v>
      </c>
      <c r="H49" s="1504">
        <v>0</v>
      </c>
      <c r="I49" s="1503">
        <v>16.771000000000001</v>
      </c>
      <c r="J49" s="1504">
        <v>0</v>
      </c>
      <c r="K49" s="1503">
        <v>16.771000000000001</v>
      </c>
      <c r="L49" s="1503">
        <v>0</v>
      </c>
      <c r="M49" s="1503">
        <v>1</v>
      </c>
      <c r="N49" s="1504">
        <v>0</v>
      </c>
      <c r="O49" s="1504">
        <v>1</v>
      </c>
      <c r="P49" s="1504"/>
      <c r="Q49" s="1504"/>
      <c r="R49" s="1504"/>
      <c r="S49" s="1504"/>
      <c r="T49" s="1504"/>
      <c r="U49" s="1504"/>
      <c r="V49" s="1504"/>
      <c r="W49" s="1504"/>
      <c r="X49" s="2843">
        <v>1</v>
      </c>
      <c r="Y49" s="2843">
        <v>0</v>
      </c>
      <c r="Z49" s="2108">
        <v>1</v>
      </c>
      <c r="AA49" s="2844"/>
      <c r="AB49" s="2844"/>
      <c r="AC49" s="2108">
        <v>0</v>
      </c>
      <c r="AD49" s="2108"/>
      <c r="AE49" s="2844"/>
      <c r="AF49" s="2844">
        <v>0</v>
      </c>
      <c r="AG49" s="2108">
        <v>0</v>
      </c>
      <c r="AH49" s="1504" t="s">
        <v>9969</v>
      </c>
      <c r="AI49" s="1504"/>
      <c r="AJ49" s="1504">
        <v>0</v>
      </c>
      <c r="AK49" s="3256"/>
    </row>
    <row r="50" spans="1:37" ht="39" customHeight="1">
      <c r="A50" s="991">
        <v>1374</v>
      </c>
      <c r="B50" s="1377" t="s">
        <v>3380</v>
      </c>
      <c r="C50" s="1501" t="s">
        <v>3381</v>
      </c>
      <c r="D50" s="1496" t="s">
        <v>187</v>
      </c>
      <c r="E50" s="1496" t="s">
        <v>3379</v>
      </c>
      <c r="F50" s="1506" t="s">
        <v>30</v>
      </c>
      <c r="G50" s="1503">
        <v>16.887</v>
      </c>
      <c r="H50" s="1504">
        <v>0</v>
      </c>
      <c r="I50" s="1503">
        <v>4.2210000000000001</v>
      </c>
      <c r="J50" s="1504">
        <v>0</v>
      </c>
      <c r="K50" s="1503">
        <v>4.2210000000000001</v>
      </c>
      <c r="L50" s="1503">
        <v>12.666</v>
      </c>
      <c r="M50" s="1503">
        <v>12.666</v>
      </c>
      <c r="N50" s="1504">
        <v>0</v>
      </c>
      <c r="O50" s="1504">
        <v>12.666</v>
      </c>
      <c r="P50" s="1504"/>
      <c r="Q50" s="1504"/>
      <c r="R50" s="1504"/>
      <c r="S50" s="1504"/>
      <c r="T50" s="1504"/>
      <c r="U50" s="1504"/>
      <c r="V50" s="1504"/>
      <c r="W50" s="1504"/>
      <c r="X50" s="2843">
        <v>12.666</v>
      </c>
      <c r="Y50" s="2843">
        <v>0</v>
      </c>
      <c r="Z50" s="2108">
        <v>12.666</v>
      </c>
      <c r="AA50" s="2844">
        <v>12.539340000000001</v>
      </c>
      <c r="AB50" s="2844"/>
      <c r="AC50" s="2108">
        <v>12.539340000000001</v>
      </c>
      <c r="AD50" s="2108">
        <v>0.12665999999999999</v>
      </c>
      <c r="AE50" s="2844"/>
      <c r="AF50" s="2844">
        <v>0</v>
      </c>
      <c r="AG50" s="2108">
        <v>0</v>
      </c>
      <c r="AH50" s="1504"/>
      <c r="AI50" s="1503" t="s">
        <v>9941</v>
      </c>
      <c r="AJ50" s="1504">
        <v>0</v>
      </c>
      <c r="AK50" s="3256"/>
    </row>
    <row r="51" spans="1:37" ht="31.5">
      <c r="A51" s="991">
        <v>1375</v>
      </c>
      <c r="B51" s="1377" t="s">
        <v>3382</v>
      </c>
      <c r="C51" s="1501" t="s">
        <v>3383</v>
      </c>
      <c r="D51" s="1505" t="s">
        <v>254</v>
      </c>
      <c r="E51" s="1496" t="s">
        <v>407</v>
      </c>
      <c r="F51" s="1502" t="s">
        <v>30</v>
      </c>
      <c r="G51" s="1503">
        <v>74.39</v>
      </c>
      <c r="H51" s="1504">
        <v>0</v>
      </c>
      <c r="I51" s="1503">
        <v>2</v>
      </c>
      <c r="J51" s="1504">
        <v>0</v>
      </c>
      <c r="K51" s="1503">
        <v>2</v>
      </c>
      <c r="L51" s="1503">
        <v>72.39</v>
      </c>
      <c r="M51" s="1503">
        <v>72.39</v>
      </c>
      <c r="N51" s="1504">
        <v>0</v>
      </c>
      <c r="O51" s="1504">
        <v>72.39</v>
      </c>
      <c r="P51" s="1504"/>
      <c r="Q51" s="1504"/>
      <c r="R51" s="1504"/>
      <c r="S51" s="1504"/>
      <c r="T51" s="1504"/>
      <c r="U51" s="1504"/>
      <c r="V51" s="1504"/>
      <c r="W51" s="1504"/>
      <c r="X51" s="2843">
        <v>72.39</v>
      </c>
      <c r="Y51" s="2843">
        <v>0</v>
      </c>
      <c r="Z51" s="2108">
        <v>72.39</v>
      </c>
      <c r="AA51" s="2844">
        <v>71.6661</v>
      </c>
      <c r="AB51" s="2844"/>
      <c r="AC51" s="2108">
        <v>71.6661</v>
      </c>
      <c r="AD51" s="2108">
        <v>0.72389999999999999</v>
      </c>
      <c r="AE51" s="2844"/>
      <c r="AF51" s="2844">
        <v>0</v>
      </c>
      <c r="AG51" s="2108">
        <v>0</v>
      </c>
      <c r="AH51" s="1504"/>
      <c r="AI51" s="1503" t="s">
        <v>9941</v>
      </c>
      <c r="AJ51" s="1504">
        <v>0</v>
      </c>
      <c r="AK51" s="3256"/>
    </row>
    <row r="52" spans="1:37" ht="77.45" customHeight="1">
      <c r="A52" s="991">
        <v>1376</v>
      </c>
      <c r="B52" s="1377" t="s">
        <v>3384</v>
      </c>
      <c r="C52" s="1501" t="s">
        <v>3385</v>
      </c>
      <c r="D52" s="1496" t="s">
        <v>187</v>
      </c>
      <c r="E52" s="1496" t="s">
        <v>3386</v>
      </c>
      <c r="F52" s="1502" t="s">
        <v>47</v>
      </c>
      <c r="G52" s="1503">
        <v>223</v>
      </c>
      <c r="H52" s="1504">
        <v>0</v>
      </c>
      <c r="I52" s="1503">
        <v>10</v>
      </c>
      <c r="J52" s="1504">
        <v>0</v>
      </c>
      <c r="K52" s="1503">
        <v>10</v>
      </c>
      <c r="L52" s="1503">
        <v>213</v>
      </c>
      <c r="M52" s="1503">
        <v>60</v>
      </c>
      <c r="N52" s="1504">
        <v>0</v>
      </c>
      <c r="O52" s="1504">
        <v>60</v>
      </c>
      <c r="P52" s="1504"/>
      <c r="Q52" s="1504"/>
      <c r="R52" s="1504"/>
      <c r="S52" s="1504"/>
      <c r="T52" s="1504"/>
      <c r="U52" s="1504"/>
      <c r="V52" s="1504"/>
      <c r="W52" s="1504"/>
      <c r="X52" s="2843">
        <v>60</v>
      </c>
      <c r="Y52" s="2843">
        <v>0</v>
      </c>
      <c r="Z52" s="2108">
        <v>60</v>
      </c>
      <c r="AA52" s="2844">
        <v>14.85</v>
      </c>
      <c r="AB52" s="2844"/>
      <c r="AC52" s="2108">
        <v>14.85</v>
      </c>
      <c r="AD52" s="2108">
        <v>0.15</v>
      </c>
      <c r="AE52" s="2844"/>
      <c r="AF52" s="2844">
        <v>0</v>
      </c>
      <c r="AG52" s="2108">
        <v>0</v>
      </c>
      <c r="AH52" s="1504"/>
      <c r="AI52" s="1503" t="s">
        <v>9941</v>
      </c>
      <c r="AJ52" s="1504">
        <v>0</v>
      </c>
      <c r="AK52" s="3256"/>
    </row>
    <row r="53" spans="1:37" ht="32.1" customHeight="1">
      <c r="A53" s="991">
        <v>1377</v>
      </c>
      <c r="B53" s="1377" t="s">
        <v>3387</v>
      </c>
      <c r="C53" s="1501" t="s">
        <v>3388</v>
      </c>
      <c r="D53" s="1496" t="s">
        <v>187</v>
      </c>
      <c r="E53" s="1496" t="s">
        <v>3379</v>
      </c>
      <c r="F53" s="1502" t="s">
        <v>47</v>
      </c>
      <c r="G53" s="1503">
        <v>100</v>
      </c>
      <c r="H53" s="1504">
        <v>0</v>
      </c>
      <c r="I53" s="1503">
        <v>5</v>
      </c>
      <c r="J53" s="1504">
        <v>0</v>
      </c>
      <c r="K53" s="1503">
        <v>5</v>
      </c>
      <c r="L53" s="1503">
        <v>95</v>
      </c>
      <c r="M53" s="1503">
        <v>30</v>
      </c>
      <c r="N53" s="1504">
        <v>0</v>
      </c>
      <c r="O53" s="1504">
        <v>30</v>
      </c>
      <c r="P53" s="1504"/>
      <c r="Q53" s="1504"/>
      <c r="R53" s="1504"/>
      <c r="S53" s="1504"/>
      <c r="T53" s="1504"/>
      <c r="U53" s="1504"/>
      <c r="V53" s="1504"/>
      <c r="W53" s="1504"/>
      <c r="X53" s="2843">
        <v>30</v>
      </c>
      <c r="Y53" s="2843">
        <v>0</v>
      </c>
      <c r="Z53" s="2108">
        <v>30</v>
      </c>
      <c r="AA53" s="2844">
        <v>7.4249999999999998</v>
      </c>
      <c r="AB53" s="2844"/>
      <c r="AC53" s="2108">
        <v>7.4249999999999998</v>
      </c>
      <c r="AD53" s="2108">
        <v>7.4999999999999997E-2</v>
      </c>
      <c r="AE53" s="2844"/>
      <c r="AF53" s="2844">
        <v>5.8149420000000003</v>
      </c>
      <c r="AG53" s="2108">
        <v>5.8149420000000003</v>
      </c>
      <c r="AH53" s="1504"/>
      <c r="AI53" s="1503" t="s">
        <v>9941</v>
      </c>
      <c r="AJ53" s="1504">
        <v>0</v>
      </c>
      <c r="AK53" s="3256"/>
    </row>
    <row r="54" spans="1:37" ht="62.45" customHeight="1">
      <c r="A54" s="991">
        <v>1378</v>
      </c>
      <c r="B54" s="1377" t="s">
        <v>3389</v>
      </c>
      <c r="C54" s="1501" t="s">
        <v>3390</v>
      </c>
      <c r="D54" s="1505" t="s">
        <v>257</v>
      </c>
      <c r="E54" s="1496" t="s">
        <v>3391</v>
      </c>
      <c r="F54" s="1502" t="s">
        <v>30</v>
      </c>
      <c r="G54" s="1503">
        <v>38.356999999999999</v>
      </c>
      <c r="H54" s="1504">
        <v>0</v>
      </c>
      <c r="I54" s="1503">
        <v>1</v>
      </c>
      <c r="J54" s="1504">
        <v>0</v>
      </c>
      <c r="K54" s="1503">
        <v>1</v>
      </c>
      <c r="L54" s="1503">
        <v>37.356999999999999</v>
      </c>
      <c r="M54" s="1503">
        <v>37.356999999999999</v>
      </c>
      <c r="N54" s="1504">
        <v>0</v>
      </c>
      <c r="O54" s="1504">
        <v>37.356999999999999</v>
      </c>
      <c r="P54" s="1504"/>
      <c r="Q54" s="1504"/>
      <c r="R54" s="1504"/>
      <c r="S54" s="1504"/>
      <c r="T54" s="1504"/>
      <c r="U54" s="1504"/>
      <c r="V54" s="1504"/>
      <c r="W54" s="1504"/>
      <c r="X54" s="2843">
        <v>37.356999999999999</v>
      </c>
      <c r="Y54" s="2843">
        <v>0</v>
      </c>
      <c r="Z54" s="2108">
        <v>37.356999999999999</v>
      </c>
      <c r="AA54" s="2844">
        <v>36.983429999999998</v>
      </c>
      <c r="AB54" s="2844"/>
      <c r="AC54" s="2108">
        <v>36.983429999999998</v>
      </c>
      <c r="AD54" s="2108">
        <v>0.37357000000000001</v>
      </c>
      <c r="AE54" s="2844"/>
      <c r="AF54" s="2844">
        <v>0</v>
      </c>
      <c r="AG54" s="2108">
        <v>0</v>
      </c>
      <c r="AH54" s="1504"/>
      <c r="AI54" s="1503" t="s">
        <v>9941</v>
      </c>
      <c r="AJ54" s="1504">
        <v>0</v>
      </c>
      <c r="AK54" s="3256"/>
    </row>
    <row r="55" spans="1:37" ht="47.25">
      <c r="A55" s="991">
        <v>1379</v>
      </c>
      <c r="B55" s="1377" t="s">
        <v>3392</v>
      </c>
      <c r="C55" s="1501" t="s">
        <v>3393</v>
      </c>
      <c r="D55" s="1496" t="s">
        <v>187</v>
      </c>
      <c r="E55" s="1496" t="s">
        <v>3376</v>
      </c>
      <c r="F55" s="1502" t="s">
        <v>43</v>
      </c>
      <c r="G55" s="1503">
        <v>180.386</v>
      </c>
      <c r="H55" s="1504">
        <v>0</v>
      </c>
      <c r="I55" s="1503">
        <v>10</v>
      </c>
      <c r="J55" s="1504">
        <v>0</v>
      </c>
      <c r="K55" s="1503">
        <v>10</v>
      </c>
      <c r="L55" s="1503">
        <v>170.386</v>
      </c>
      <c r="M55" s="1503">
        <v>40</v>
      </c>
      <c r="N55" s="1504">
        <v>0</v>
      </c>
      <c r="O55" s="1504">
        <v>40</v>
      </c>
      <c r="P55" s="1504"/>
      <c r="Q55" s="1504"/>
      <c r="R55" s="1504"/>
      <c r="S55" s="1504"/>
      <c r="T55" s="1504"/>
      <c r="U55" s="1504"/>
      <c r="V55" s="1504"/>
      <c r="W55" s="1504"/>
      <c r="X55" s="2843">
        <v>40</v>
      </c>
      <c r="Y55" s="2843">
        <v>0</v>
      </c>
      <c r="Z55" s="2108">
        <v>40</v>
      </c>
      <c r="AA55" s="2844">
        <v>9.9</v>
      </c>
      <c r="AB55" s="2844"/>
      <c r="AC55" s="2108">
        <v>9.9</v>
      </c>
      <c r="AD55" s="2108">
        <v>0.1</v>
      </c>
      <c r="AE55" s="2844"/>
      <c r="AF55" s="2844">
        <v>0</v>
      </c>
      <c r="AG55" s="2108">
        <v>0</v>
      </c>
      <c r="AH55" s="1504"/>
      <c r="AI55" s="1503" t="s">
        <v>9941</v>
      </c>
      <c r="AJ55" s="1504">
        <v>0</v>
      </c>
      <c r="AK55" s="3256"/>
    </row>
    <row r="56" spans="1:37" ht="78.75">
      <c r="A56" s="991">
        <v>1380</v>
      </c>
      <c r="B56" s="1377" t="s">
        <v>3394</v>
      </c>
      <c r="C56" s="1501" t="s">
        <v>3395</v>
      </c>
      <c r="D56" s="1505" t="s">
        <v>3396</v>
      </c>
      <c r="E56" s="1496" t="s">
        <v>3397</v>
      </c>
      <c r="F56" s="1502" t="s">
        <v>43</v>
      </c>
      <c r="G56" s="1503">
        <v>4787.5230000000001</v>
      </c>
      <c r="H56" s="1504">
        <v>0</v>
      </c>
      <c r="I56" s="1503">
        <v>50</v>
      </c>
      <c r="J56" s="1504">
        <v>0</v>
      </c>
      <c r="K56" s="1503">
        <v>50</v>
      </c>
      <c r="L56" s="1503">
        <v>4737.5230000000001</v>
      </c>
      <c r="M56" s="1503">
        <v>800</v>
      </c>
      <c r="N56" s="1504">
        <v>0</v>
      </c>
      <c r="O56" s="1504">
        <v>800</v>
      </c>
      <c r="P56" s="1504"/>
      <c r="Q56" s="1504"/>
      <c r="R56" s="1504"/>
      <c r="S56" s="1504"/>
      <c r="T56" s="1504"/>
      <c r="U56" s="1504"/>
      <c r="V56" s="1504"/>
      <c r="W56" s="1504"/>
      <c r="X56" s="2843">
        <v>800</v>
      </c>
      <c r="Y56" s="2843">
        <v>0</v>
      </c>
      <c r="Z56" s="2108">
        <v>800</v>
      </c>
      <c r="AA56" s="2844">
        <v>198</v>
      </c>
      <c r="AB56" s="2844"/>
      <c r="AC56" s="2108">
        <v>198</v>
      </c>
      <c r="AD56" s="2108">
        <v>2</v>
      </c>
      <c r="AE56" s="2844"/>
      <c r="AF56" s="2844">
        <v>0</v>
      </c>
      <c r="AG56" s="2108">
        <v>0</v>
      </c>
      <c r="AH56" s="1504"/>
      <c r="AI56" s="1503" t="s">
        <v>9941</v>
      </c>
      <c r="AJ56" s="1504">
        <v>0</v>
      </c>
      <c r="AK56" s="3256"/>
    </row>
    <row r="57" spans="1:37" ht="31.5">
      <c r="A57" s="991">
        <v>1381</v>
      </c>
      <c r="B57" s="1377" t="s">
        <v>3398</v>
      </c>
      <c r="C57" s="1501" t="s">
        <v>3399</v>
      </c>
      <c r="D57" s="1505" t="s">
        <v>3400</v>
      </c>
      <c r="E57" s="1496" t="s">
        <v>3376</v>
      </c>
      <c r="F57" s="1502" t="s">
        <v>43</v>
      </c>
      <c r="G57" s="1503">
        <v>269.23</v>
      </c>
      <c r="H57" s="1504">
        <v>0</v>
      </c>
      <c r="I57" s="1503">
        <v>12.5</v>
      </c>
      <c r="J57" s="1504">
        <v>0</v>
      </c>
      <c r="K57" s="1503">
        <v>12.5</v>
      </c>
      <c r="L57" s="1503">
        <v>256.73</v>
      </c>
      <c r="M57" s="1503">
        <v>200</v>
      </c>
      <c r="N57" s="1504">
        <v>0</v>
      </c>
      <c r="O57" s="1504">
        <v>200</v>
      </c>
      <c r="P57" s="1504"/>
      <c r="Q57" s="1504"/>
      <c r="R57" s="1504"/>
      <c r="S57" s="1504"/>
      <c r="T57" s="1504"/>
      <c r="U57" s="1504"/>
      <c r="V57" s="1504"/>
      <c r="W57" s="1504"/>
      <c r="X57" s="2843">
        <v>200</v>
      </c>
      <c r="Y57" s="2843">
        <v>0</v>
      </c>
      <c r="Z57" s="2108">
        <v>200</v>
      </c>
      <c r="AA57" s="2844">
        <v>49.5</v>
      </c>
      <c r="AB57" s="2844"/>
      <c r="AC57" s="2108">
        <v>49.5</v>
      </c>
      <c r="AD57" s="2108">
        <v>0.5</v>
      </c>
      <c r="AE57" s="2844"/>
      <c r="AF57" s="2844">
        <v>0</v>
      </c>
      <c r="AG57" s="2108">
        <v>0</v>
      </c>
      <c r="AH57" s="1504"/>
      <c r="AI57" s="1503" t="s">
        <v>9941</v>
      </c>
      <c r="AJ57" s="1504">
        <v>0</v>
      </c>
      <c r="AK57" s="3256"/>
    </row>
    <row r="58" spans="1:37" ht="47.25">
      <c r="A58" s="991">
        <v>1382</v>
      </c>
      <c r="B58" s="1377" t="s">
        <v>3401</v>
      </c>
      <c r="C58" s="1501" t="s">
        <v>3402</v>
      </c>
      <c r="D58" s="1505" t="s">
        <v>209</v>
      </c>
      <c r="E58" s="1496" t="s">
        <v>407</v>
      </c>
      <c r="F58" s="1502" t="s">
        <v>30</v>
      </c>
      <c r="G58" s="1503">
        <v>19.643000000000001</v>
      </c>
      <c r="H58" s="1504">
        <v>0</v>
      </c>
      <c r="I58" s="1503">
        <v>1</v>
      </c>
      <c r="J58" s="1504">
        <v>0</v>
      </c>
      <c r="K58" s="1503">
        <v>1</v>
      </c>
      <c r="L58" s="1503">
        <v>18.643000000000001</v>
      </c>
      <c r="M58" s="1503">
        <v>18.643000000000001</v>
      </c>
      <c r="N58" s="1504">
        <v>0</v>
      </c>
      <c r="O58" s="1504">
        <v>18.643000000000001</v>
      </c>
      <c r="P58" s="1504"/>
      <c r="Q58" s="1504"/>
      <c r="R58" s="1504"/>
      <c r="S58" s="1504"/>
      <c r="T58" s="1504"/>
      <c r="U58" s="1504"/>
      <c r="V58" s="1504"/>
      <c r="W58" s="1504"/>
      <c r="X58" s="2843">
        <v>18.643000000000001</v>
      </c>
      <c r="Y58" s="2843">
        <v>0</v>
      </c>
      <c r="Z58" s="2108">
        <v>18.643000000000001</v>
      </c>
      <c r="AA58" s="2844">
        <v>18.456569999999999</v>
      </c>
      <c r="AB58" s="2844"/>
      <c r="AC58" s="2108">
        <v>18.456569999999999</v>
      </c>
      <c r="AD58" s="2108">
        <v>0.18643000000000001</v>
      </c>
      <c r="AE58" s="2844"/>
      <c r="AF58" s="2844">
        <v>0</v>
      </c>
      <c r="AG58" s="2108">
        <v>0</v>
      </c>
      <c r="AH58" s="1504"/>
      <c r="AI58" s="1503" t="s">
        <v>9941</v>
      </c>
      <c r="AJ58" s="1504">
        <v>0</v>
      </c>
      <c r="AK58" s="3256"/>
    </row>
    <row r="59" spans="1:37" ht="94.5">
      <c r="A59" s="991">
        <v>1383</v>
      </c>
      <c r="B59" s="1377" t="s">
        <v>3403</v>
      </c>
      <c r="C59" s="1501" t="s">
        <v>3404</v>
      </c>
      <c r="D59" s="1505" t="s">
        <v>561</v>
      </c>
      <c r="E59" s="1496" t="s">
        <v>3379</v>
      </c>
      <c r="F59" s="1502" t="s">
        <v>30</v>
      </c>
      <c r="G59" s="1503">
        <v>53.713000000000001</v>
      </c>
      <c r="H59" s="1504">
        <v>0</v>
      </c>
      <c r="I59" s="1503">
        <v>5</v>
      </c>
      <c r="J59" s="1504">
        <v>0</v>
      </c>
      <c r="K59" s="1503">
        <v>5</v>
      </c>
      <c r="L59" s="1503">
        <v>48.713000000000001</v>
      </c>
      <c r="M59" s="1503">
        <v>48.713000000000001</v>
      </c>
      <c r="N59" s="1504">
        <v>0</v>
      </c>
      <c r="O59" s="1504">
        <v>48.713000000000001</v>
      </c>
      <c r="P59" s="1504"/>
      <c r="Q59" s="1504"/>
      <c r="R59" s="1504"/>
      <c r="S59" s="1504"/>
      <c r="T59" s="1504"/>
      <c r="U59" s="1504"/>
      <c r="V59" s="1504"/>
      <c r="W59" s="1504"/>
      <c r="X59" s="2843">
        <v>48.713000000000001</v>
      </c>
      <c r="Y59" s="2843">
        <v>0</v>
      </c>
      <c r="Z59" s="2108">
        <v>48.713000000000001</v>
      </c>
      <c r="AA59" s="2844">
        <v>48.22587</v>
      </c>
      <c r="AB59" s="2844"/>
      <c r="AC59" s="2108">
        <v>48.22587</v>
      </c>
      <c r="AD59" s="2108">
        <v>0.48713000000000001</v>
      </c>
      <c r="AE59" s="2844"/>
      <c r="AF59" s="2844">
        <v>8.5637419999999995</v>
      </c>
      <c r="AG59" s="2108">
        <v>8.5637419999999995</v>
      </c>
      <c r="AH59" s="1504"/>
      <c r="AI59" s="1503" t="s">
        <v>9941</v>
      </c>
      <c r="AJ59" s="1504">
        <v>0</v>
      </c>
      <c r="AK59" s="3256"/>
    </row>
    <row r="60" spans="1:37" ht="78.75">
      <c r="A60" s="991">
        <v>1384</v>
      </c>
      <c r="B60" s="1377" t="s">
        <v>3405</v>
      </c>
      <c r="C60" s="1501" t="s">
        <v>3406</v>
      </c>
      <c r="D60" s="1505" t="s">
        <v>429</v>
      </c>
      <c r="E60" s="1496" t="s">
        <v>3407</v>
      </c>
      <c r="F60" s="1502" t="s">
        <v>43</v>
      </c>
      <c r="G60" s="1503">
        <v>1282.96</v>
      </c>
      <c r="H60" s="1504">
        <v>0</v>
      </c>
      <c r="I60" s="1503">
        <v>450</v>
      </c>
      <c r="J60" s="1504">
        <v>0</v>
      </c>
      <c r="K60" s="1503">
        <v>450</v>
      </c>
      <c r="L60" s="1503">
        <v>832.96</v>
      </c>
      <c r="M60" s="1503">
        <v>500</v>
      </c>
      <c r="N60" s="1504">
        <v>0</v>
      </c>
      <c r="O60" s="1504">
        <v>500</v>
      </c>
      <c r="P60" s="1504"/>
      <c r="Q60" s="1504"/>
      <c r="R60" s="1504"/>
      <c r="S60" s="1504"/>
      <c r="T60" s="1504"/>
      <c r="U60" s="1504"/>
      <c r="V60" s="1504"/>
      <c r="W60" s="1504"/>
      <c r="X60" s="2843">
        <v>500</v>
      </c>
      <c r="Y60" s="2843">
        <v>0</v>
      </c>
      <c r="Z60" s="2108">
        <v>500</v>
      </c>
      <c r="AA60" s="2844">
        <v>123.75</v>
      </c>
      <c r="AB60" s="2844"/>
      <c r="AC60" s="2108">
        <v>123.75</v>
      </c>
      <c r="AD60" s="2108">
        <v>1.25</v>
      </c>
      <c r="AE60" s="2844"/>
      <c r="AF60" s="2844">
        <v>0</v>
      </c>
      <c r="AG60" s="2108">
        <v>0</v>
      </c>
      <c r="AH60" s="1504"/>
      <c r="AI60" s="1503" t="s">
        <v>9941</v>
      </c>
      <c r="AJ60" s="1504">
        <v>0</v>
      </c>
      <c r="AK60" s="3256"/>
    </row>
    <row r="61" spans="1:37" ht="78.75">
      <c r="A61" s="991">
        <v>1385</v>
      </c>
      <c r="B61" s="1377" t="s">
        <v>3408</v>
      </c>
      <c r="C61" s="1501" t="s">
        <v>3409</v>
      </c>
      <c r="D61" s="1496" t="s">
        <v>393</v>
      </c>
      <c r="E61" s="1496" t="s">
        <v>3379</v>
      </c>
      <c r="F61" s="1502" t="s">
        <v>30</v>
      </c>
      <c r="G61" s="1503">
        <v>33.874000000000002</v>
      </c>
      <c r="H61" s="1504">
        <v>0</v>
      </c>
      <c r="I61" s="1503">
        <v>4</v>
      </c>
      <c r="J61" s="1504">
        <v>0</v>
      </c>
      <c r="K61" s="1503">
        <v>4</v>
      </c>
      <c r="L61" s="1503">
        <v>29.874000000000002</v>
      </c>
      <c r="M61" s="1503">
        <v>29.873999999999999</v>
      </c>
      <c r="N61" s="1504">
        <v>0</v>
      </c>
      <c r="O61" s="1504">
        <v>29.873999999999999</v>
      </c>
      <c r="P61" s="1504"/>
      <c r="Q61" s="1504"/>
      <c r="R61" s="1504"/>
      <c r="S61" s="1504"/>
      <c r="T61" s="1504"/>
      <c r="U61" s="1504"/>
      <c r="V61" s="1504"/>
      <c r="W61" s="1504"/>
      <c r="X61" s="2843">
        <v>29.873999999999999</v>
      </c>
      <c r="Y61" s="2843">
        <v>0</v>
      </c>
      <c r="Z61" s="2108">
        <v>29.873999999999999</v>
      </c>
      <c r="AA61" s="2844">
        <v>29.57526</v>
      </c>
      <c r="AB61" s="2844"/>
      <c r="AC61" s="2108">
        <v>29.57526</v>
      </c>
      <c r="AD61" s="2108">
        <v>0.29874000000000001</v>
      </c>
      <c r="AE61" s="2844"/>
      <c r="AF61" s="2844">
        <v>0</v>
      </c>
      <c r="AG61" s="2108">
        <v>0</v>
      </c>
      <c r="AH61" s="1504"/>
      <c r="AI61" s="1503" t="s">
        <v>9941</v>
      </c>
      <c r="AJ61" s="1504">
        <v>0</v>
      </c>
      <c r="AK61" s="3256"/>
    </row>
    <row r="62" spans="1:37" ht="47.25">
      <c r="A62" s="991">
        <v>1386</v>
      </c>
      <c r="B62" s="1377" t="s">
        <v>3410</v>
      </c>
      <c r="C62" s="1501" t="s">
        <v>3411</v>
      </c>
      <c r="D62" s="1496" t="s">
        <v>393</v>
      </c>
      <c r="E62" s="1496" t="s">
        <v>3407</v>
      </c>
      <c r="F62" s="1502" t="s">
        <v>43</v>
      </c>
      <c r="G62" s="1503">
        <v>498.22800000000001</v>
      </c>
      <c r="H62" s="1504">
        <v>0</v>
      </c>
      <c r="I62" s="1503">
        <v>40</v>
      </c>
      <c r="J62" s="1504">
        <v>0</v>
      </c>
      <c r="K62" s="1503">
        <v>40</v>
      </c>
      <c r="L62" s="1503">
        <v>458.22800000000001</v>
      </c>
      <c r="M62" s="1503">
        <v>250</v>
      </c>
      <c r="N62" s="1504">
        <v>0</v>
      </c>
      <c r="O62" s="1504">
        <v>250</v>
      </c>
      <c r="P62" s="1504"/>
      <c r="Q62" s="1504"/>
      <c r="R62" s="1504"/>
      <c r="S62" s="1504"/>
      <c r="T62" s="1504"/>
      <c r="U62" s="1504"/>
      <c r="V62" s="1504"/>
      <c r="W62" s="1504"/>
      <c r="X62" s="2843">
        <v>250</v>
      </c>
      <c r="Y62" s="2843">
        <v>0</v>
      </c>
      <c r="Z62" s="2108">
        <v>250</v>
      </c>
      <c r="AA62" s="2844">
        <v>61.875</v>
      </c>
      <c r="AB62" s="2844"/>
      <c r="AC62" s="2108">
        <v>61.875</v>
      </c>
      <c r="AD62" s="2108">
        <v>0.625</v>
      </c>
      <c r="AE62" s="2844"/>
      <c r="AF62" s="2844">
        <v>0</v>
      </c>
      <c r="AG62" s="2108">
        <v>0</v>
      </c>
      <c r="AH62" s="1504"/>
      <c r="AI62" s="1503" t="s">
        <v>9941</v>
      </c>
      <c r="AJ62" s="1504">
        <v>0</v>
      </c>
      <c r="AK62" s="3256"/>
    </row>
    <row r="63" spans="1:37" ht="31.5">
      <c r="A63" s="991">
        <v>1387</v>
      </c>
      <c r="B63" s="1377" t="s">
        <v>3412</v>
      </c>
      <c r="C63" s="1501" t="s">
        <v>3413</v>
      </c>
      <c r="D63" s="1505" t="s">
        <v>254</v>
      </c>
      <c r="E63" s="1496" t="s">
        <v>3376</v>
      </c>
      <c r="F63" s="1502" t="s">
        <v>43</v>
      </c>
      <c r="G63" s="1503">
        <v>476.09300000000002</v>
      </c>
      <c r="H63" s="1504">
        <v>0</v>
      </c>
      <c r="I63" s="1503">
        <v>20</v>
      </c>
      <c r="J63" s="1504">
        <v>0</v>
      </c>
      <c r="K63" s="1503">
        <v>20</v>
      </c>
      <c r="L63" s="1503">
        <v>456.09300000000002</v>
      </c>
      <c r="M63" s="1503">
        <v>250</v>
      </c>
      <c r="N63" s="1504">
        <v>0</v>
      </c>
      <c r="O63" s="1504">
        <v>250</v>
      </c>
      <c r="P63" s="1504"/>
      <c r="Q63" s="1504"/>
      <c r="R63" s="1504"/>
      <c r="S63" s="1504"/>
      <c r="T63" s="1504"/>
      <c r="U63" s="1504"/>
      <c r="V63" s="1504"/>
      <c r="W63" s="1504"/>
      <c r="X63" s="2843">
        <v>250</v>
      </c>
      <c r="Y63" s="2843">
        <v>0</v>
      </c>
      <c r="Z63" s="2108">
        <v>250</v>
      </c>
      <c r="AA63" s="2844">
        <v>61.875</v>
      </c>
      <c r="AB63" s="2844"/>
      <c r="AC63" s="2108">
        <v>61.875</v>
      </c>
      <c r="AD63" s="2108">
        <v>0.625</v>
      </c>
      <c r="AE63" s="2844"/>
      <c r="AF63" s="2844">
        <v>0</v>
      </c>
      <c r="AG63" s="2108">
        <v>0</v>
      </c>
      <c r="AH63" s="1504"/>
      <c r="AI63" s="1503" t="s">
        <v>9941</v>
      </c>
      <c r="AJ63" s="1504">
        <v>0</v>
      </c>
      <c r="AK63" s="3256"/>
    </row>
    <row r="64" spans="1:37" ht="47.25">
      <c r="A64" s="991">
        <v>1388</v>
      </c>
      <c r="B64" s="1377" t="s">
        <v>3414</v>
      </c>
      <c r="C64" s="1501" t="s">
        <v>3415</v>
      </c>
      <c r="D64" s="1505" t="s">
        <v>51</v>
      </c>
      <c r="E64" s="1496" t="s">
        <v>3376</v>
      </c>
      <c r="F64" s="1502" t="s">
        <v>43</v>
      </c>
      <c r="G64" s="1503">
        <v>400.00599999999997</v>
      </c>
      <c r="H64" s="1504">
        <v>0</v>
      </c>
      <c r="I64" s="1503">
        <v>40</v>
      </c>
      <c r="J64" s="1504">
        <v>0</v>
      </c>
      <c r="K64" s="1503">
        <v>40</v>
      </c>
      <c r="L64" s="1503">
        <v>360.00599999999997</v>
      </c>
      <c r="M64" s="1503">
        <v>250</v>
      </c>
      <c r="N64" s="1504">
        <v>0</v>
      </c>
      <c r="O64" s="1504">
        <v>250</v>
      </c>
      <c r="P64" s="1504"/>
      <c r="Q64" s="1504"/>
      <c r="R64" s="1504"/>
      <c r="S64" s="1504"/>
      <c r="T64" s="1504"/>
      <c r="U64" s="1504"/>
      <c r="V64" s="1504"/>
      <c r="W64" s="1504"/>
      <c r="X64" s="2843">
        <v>250</v>
      </c>
      <c r="Y64" s="2843">
        <v>0</v>
      </c>
      <c r="Z64" s="2108">
        <v>250</v>
      </c>
      <c r="AA64" s="2844">
        <v>61.875</v>
      </c>
      <c r="AB64" s="2844"/>
      <c r="AC64" s="2108">
        <v>61.875</v>
      </c>
      <c r="AD64" s="2108">
        <v>0.625</v>
      </c>
      <c r="AE64" s="2844"/>
      <c r="AF64" s="2844">
        <v>0</v>
      </c>
      <c r="AG64" s="2108">
        <v>0</v>
      </c>
      <c r="AH64" s="1504"/>
      <c r="AI64" s="1503" t="s">
        <v>9941</v>
      </c>
      <c r="AJ64" s="1504">
        <v>0</v>
      </c>
      <c r="AK64" s="3256"/>
    </row>
    <row r="65" spans="1:37" ht="63">
      <c r="A65" s="991">
        <v>1389</v>
      </c>
      <c r="B65" s="1377" t="s">
        <v>3416</v>
      </c>
      <c r="C65" s="1501" t="s">
        <v>3417</v>
      </c>
      <c r="D65" s="1505" t="s">
        <v>72</v>
      </c>
      <c r="E65" s="1496" t="s">
        <v>3418</v>
      </c>
      <c r="F65" s="1502" t="s">
        <v>43</v>
      </c>
      <c r="G65" s="1503">
        <v>499.96699999999998</v>
      </c>
      <c r="H65" s="1504">
        <v>0</v>
      </c>
      <c r="I65" s="1503">
        <v>25</v>
      </c>
      <c r="J65" s="1504">
        <v>0</v>
      </c>
      <c r="K65" s="1503">
        <v>25</v>
      </c>
      <c r="L65" s="1503">
        <v>474.96699999999998</v>
      </c>
      <c r="M65" s="1503">
        <v>300</v>
      </c>
      <c r="N65" s="1504">
        <v>0</v>
      </c>
      <c r="O65" s="1504">
        <v>300</v>
      </c>
      <c r="P65" s="1504"/>
      <c r="Q65" s="1504"/>
      <c r="R65" s="1504"/>
      <c r="S65" s="1504"/>
      <c r="T65" s="1504"/>
      <c r="U65" s="1504"/>
      <c r="V65" s="1504"/>
      <c r="W65" s="1504"/>
      <c r="X65" s="2843">
        <v>300</v>
      </c>
      <c r="Y65" s="2843">
        <v>0</v>
      </c>
      <c r="Z65" s="2108">
        <v>300</v>
      </c>
      <c r="AA65" s="2844">
        <v>74.25</v>
      </c>
      <c r="AB65" s="2844"/>
      <c r="AC65" s="2108">
        <v>74.25</v>
      </c>
      <c r="AD65" s="2108">
        <v>0.75</v>
      </c>
      <c r="AE65" s="2844"/>
      <c r="AF65" s="2844">
        <v>0</v>
      </c>
      <c r="AG65" s="2108">
        <v>0</v>
      </c>
      <c r="AH65" s="1504"/>
      <c r="AI65" s="1503" t="s">
        <v>9941</v>
      </c>
      <c r="AJ65" s="1504">
        <v>0</v>
      </c>
      <c r="AK65" s="3256"/>
    </row>
    <row r="66" spans="1:37" ht="31.5">
      <c r="A66" s="991">
        <v>1390</v>
      </c>
      <c r="B66" s="1377" t="s">
        <v>3419</v>
      </c>
      <c r="C66" s="1501" t="s">
        <v>3420</v>
      </c>
      <c r="D66" s="1502" t="s">
        <v>254</v>
      </c>
      <c r="E66" s="1496" t="s">
        <v>3421</v>
      </c>
      <c r="F66" s="1502" t="s">
        <v>47</v>
      </c>
      <c r="G66" s="1503">
        <v>90.108000000000004</v>
      </c>
      <c r="H66" s="1504">
        <v>0</v>
      </c>
      <c r="I66" s="1503">
        <v>10</v>
      </c>
      <c r="J66" s="1504">
        <v>0</v>
      </c>
      <c r="K66" s="1503">
        <v>10</v>
      </c>
      <c r="L66" s="1503">
        <v>80.108000000000004</v>
      </c>
      <c r="M66" s="1503">
        <v>40</v>
      </c>
      <c r="N66" s="1504">
        <v>0</v>
      </c>
      <c r="O66" s="1504">
        <v>40</v>
      </c>
      <c r="P66" s="1504"/>
      <c r="Q66" s="1504"/>
      <c r="R66" s="1504"/>
      <c r="S66" s="1504"/>
      <c r="T66" s="1504"/>
      <c r="U66" s="1504"/>
      <c r="V66" s="1504"/>
      <c r="W66" s="1504"/>
      <c r="X66" s="2843">
        <v>40</v>
      </c>
      <c r="Y66" s="2843">
        <v>0</v>
      </c>
      <c r="Z66" s="2108">
        <v>40</v>
      </c>
      <c r="AA66" s="2844">
        <v>9.9</v>
      </c>
      <c r="AB66" s="2844"/>
      <c r="AC66" s="2108">
        <v>9.9</v>
      </c>
      <c r="AD66" s="2108">
        <v>0.1</v>
      </c>
      <c r="AE66" s="2844"/>
      <c r="AF66" s="2844">
        <v>0</v>
      </c>
      <c r="AG66" s="2108">
        <v>0</v>
      </c>
      <c r="AH66" s="1504"/>
      <c r="AI66" s="1503" t="s">
        <v>9941</v>
      </c>
      <c r="AJ66" s="1504">
        <v>0</v>
      </c>
      <c r="AK66" s="3256"/>
    </row>
    <row r="67" spans="1:37" ht="78.75">
      <c r="A67" s="991">
        <v>1391</v>
      </c>
      <c r="B67" s="1377" t="s">
        <v>3422</v>
      </c>
      <c r="C67" s="1501" t="s">
        <v>3423</v>
      </c>
      <c r="D67" s="1496" t="s">
        <v>393</v>
      </c>
      <c r="E67" s="1496" t="s">
        <v>3418</v>
      </c>
      <c r="F67" s="1502" t="s">
        <v>43</v>
      </c>
      <c r="G67" s="1503">
        <v>845.12099999999998</v>
      </c>
      <c r="H67" s="1504">
        <v>0</v>
      </c>
      <c r="I67" s="1503">
        <v>280</v>
      </c>
      <c r="J67" s="1504">
        <v>0</v>
      </c>
      <c r="K67" s="1503">
        <v>280</v>
      </c>
      <c r="L67" s="1503">
        <v>565.12099999999998</v>
      </c>
      <c r="M67" s="1503">
        <v>450</v>
      </c>
      <c r="N67" s="1504">
        <v>0</v>
      </c>
      <c r="O67" s="1504">
        <v>450</v>
      </c>
      <c r="P67" s="1504"/>
      <c r="Q67" s="1504"/>
      <c r="R67" s="1504"/>
      <c r="S67" s="1504"/>
      <c r="T67" s="1504"/>
      <c r="U67" s="1504"/>
      <c r="V67" s="1504"/>
      <c r="W67" s="1504"/>
      <c r="X67" s="2843">
        <v>450</v>
      </c>
      <c r="Y67" s="2843">
        <v>0</v>
      </c>
      <c r="Z67" s="2108">
        <v>450</v>
      </c>
      <c r="AA67" s="2844">
        <v>111.375</v>
      </c>
      <c r="AB67" s="2844"/>
      <c r="AC67" s="2108">
        <v>111.375</v>
      </c>
      <c r="AD67" s="2108">
        <v>1.125</v>
      </c>
      <c r="AE67" s="2844"/>
      <c r="AF67" s="2844">
        <v>0</v>
      </c>
      <c r="AG67" s="2108">
        <v>0</v>
      </c>
      <c r="AH67" s="1504"/>
      <c r="AI67" s="1503" t="s">
        <v>9941</v>
      </c>
      <c r="AJ67" s="1504">
        <v>0</v>
      </c>
      <c r="AK67" s="3256"/>
    </row>
    <row r="68" spans="1:37" ht="47.25">
      <c r="A68" s="991">
        <v>1392</v>
      </c>
      <c r="B68" s="1377" t="s">
        <v>3424</v>
      </c>
      <c r="C68" s="1501" t="s">
        <v>3425</v>
      </c>
      <c r="D68" s="1505" t="s">
        <v>3426</v>
      </c>
      <c r="E68" s="1496" t="s">
        <v>3376</v>
      </c>
      <c r="F68" s="1502" t="s">
        <v>43</v>
      </c>
      <c r="G68" s="1503">
        <v>175.05</v>
      </c>
      <c r="H68" s="1504">
        <v>0</v>
      </c>
      <c r="I68" s="1503">
        <v>10</v>
      </c>
      <c r="J68" s="1504">
        <v>0</v>
      </c>
      <c r="K68" s="1503">
        <v>10</v>
      </c>
      <c r="L68" s="1503">
        <v>165.05</v>
      </c>
      <c r="M68" s="1503">
        <v>50</v>
      </c>
      <c r="N68" s="1504">
        <v>0</v>
      </c>
      <c r="O68" s="1504">
        <v>50</v>
      </c>
      <c r="P68" s="1504"/>
      <c r="Q68" s="1504"/>
      <c r="R68" s="1504"/>
      <c r="S68" s="1504"/>
      <c r="T68" s="1504"/>
      <c r="U68" s="1504"/>
      <c r="V68" s="1504"/>
      <c r="W68" s="1504"/>
      <c r="X68" s="2843">
        <v>50</v>
      </c>
      <c r="Y68" s="2843">
        <v>0</v>
      </c>
      <c r="Z68" s="2108">
        <v>50</v>
      </c>
      <c r="AA68" s="2844">
        <v>12.375</v>
      </c>
      <c r="AB68" s="2844"/>
      <c r="AC68" s="2108">
        <v>12.375</v>
      </c>
      <c r="AD68" s="2108">
        <v>0.125</v>
      </c>
      <c r="AE68" s="2844"/>
      <c r="AF68" s="2844">
        <v>0</v>
      </c>
      <c r="AG68" s="2108">
        <v>0</v>
      </c>
      <c r="AH68" s="1504"/>
      <c r="AI68" s="1503" t="s">
        <v>9941</v>
      </c>
      <c r="AJ68" s="1504">
        <v>0</v>
      </c>
      <c r="AK68" s="3256"/>
    </row>
    <row r="69" spans="1:37" ht="47.25">
      <c r="A69" s="991">
        <v>1393</v>
      </c>
      <c r="B69" s="1377" t="s">
        <v>3427</v>
      </c>
      <c r="C69" s="1501" t="s">
        <v>3428</v>
      </c>
      <c r="D69" s="1505" t="s">
        <v>226</v>
      </c>
      <c r="E69" s="1496" t="s">
        <v>3376</v>
      </c>
      <c r="F69" s="1502" t="s">
        <v>43</v>
      </c>
      <c r="G69" s="1503">
        <v>247.149</v>
      </c>
      <c r="H69" s="1504">
        <v>0</v>
      </c>
      <c r="I69" s="1503">
        <v>10</v>
      </c>
      <c r="J69" s="1504">
        <v>0</v>
      </c>
      <c r="K69" s="1503">
        <v>10</v>
      </c>
      <c r="L69" s="1503">
        <v>237.149</v>
      </c>
      <c r="M69" s="1503">
        <v>180</v>
      </c>
      <c r="N69" s="1504">
        <v>0</v>
      </c>
      <c r="O69" s="1504">
        <v>180</v>
      </c>
      <c r="P69" s="1504"/>
      <c r="Q69" s="1504"/>
      <c r="R69" s="1504"/>
      <c r="S69" s="1504"/>
      <c r="T69" s="1504"/>
      <c r="U69" s="1504"/>
      <c r="V69" s="1504"/>
      <c r="W69" s="1504"/>
      <c r="X69" s="2843">
        <v>180</v>
      </c>
      <c r="Y69" s="2843">
        <v>0</v>
      </c>
      <c r="Z69" s="2108">
        <v>180</v>
      </c>
      <c r="AA69" s="2844">
        <v>44.55</v>
      </c>
      <c r="AB69" s="2844"/>
      <c r="AC69" s="2108">
        <v>44.55</v>
      </c>
      <c r="AD69" s="2108">
        <v>0.45</v>
      </c>
      <c r="AE69" s="2844"/>
      <c r="AF69" s="2844">
        <v>0</v>
      </c>
      <c r="AG69" s="2108">
        <v>0</v>
      </c>
      <c r="AH69" s="1504"/>
      <c r="AI69" s="1503" t="s">
        <v>9941</v>
      </c>
      <c r="AJ69" s="1504">
        <v>0</v>
      </c>
      <c r="AK69" s="3256"/>
    </row>
    <row r="70" spans="1:37" ht="63">
      <c r="A70" s="991">
        <v>1394</v>
      </c>
      <c r="B70" s="636" t="s">
        <v>3429</v>
      </c>
      <c r="C70" s="1501" t="s">
        <v>3430</v>
      </c>
      <c r="D70" s="1496" t="s">
        <v>3431</v>
      </c>
      <c r="E70" s="1496" t="s">
        <v>3432</v>
      </c>
      <c r="F70" s="1502" t="s">
        <v>43</v>
      </c>
      <c r="G70" s="1503">
        <v>4416.134</v>
      </c>
      <c r="H70" s="1504">
        <v>0</v>
      </c>
      <c r="I70" s="1503">
        <v>546.49699999999996</v>
      </c>
      <c r="J70" s="1504">
        <v>0</v>
      </c>
      <c r="K70" s="1503">
        <v>546.49699999999996</v>
      </c>
      <c r="L70" s="1503">
        <v>3869.6370000000002</v>
      </c>
      <c r="M70" s="1503">
        <v>500</v>
      </c>
      <c r="N70" s="1504">
        <v>0</v>
      </c>
      <c r="O70" s="1504">
        <v>500</v>
      </c>
      <c r="P70" s="1504"/>
      <c r="Q70" s="1504"/>
      <c r="R70" s="1504"/>
      <c r="S70" s="1504"/>
      <c r="T70" s="1504"/>
      <c r="U70" s="1504"/>
      <c r="V70" s="1504"/>
      <c r="W70" s="1504"/>
      <c r="X70" s="2843">
        <v>500</v>
      </c>
      <c r="Y70" s="2843">
        <v>0</v>
      </c>
      <c r="Z70" s="2108">
        <v>500</v>
      </c>
      <c r="AA70" s="2844">
        <v>123.75</v>
      </c>
      <c r="AB70" s="2844"/>
      <c r="AC70" s="2108">
        <v>123.75</v>
      </c>
      <c r="AD70" s="2108">
        <v>1.25</v>
      </c>
      <c r="AE70" s="2844"/>
      <c r="AF70" s="2844">
        <v>0</v>
      </c>
      <c r="AG70" s="2108">
        <v>0</v>
      </c>
      <c r="AH70" s="1504"/>
      <c r="AI70" s="1503" t="s">
        <v>9941</v>
      </c>
      <c r="AJ70" s="1504">
        <v>0</v>
      </c>
      <c r="AK70" s="3256"/>
    </row>
    <row r="71" spans="1:37">
      <c r="A71" s="991" t="s">
        <v>188</v>
      </c>
      <c r="B71" s="1377"/>
      <c r="C71" s="1518"/>
      <c r="D71" s="1496"/>
      <c r="E71" s="1496"/>
      <c r="F71" s="1502"/>
      <c r="G71" s="1503"/>
      <c r="H71" s="1504"/>
      <c r="I71" s="1503"/>
      <c r="J71" s="1504"/>
      <c r="K71" s="1503"/>
      <c r="L71" s="1503"/>
      <c r="M71" s="1503"/>
      <c r="N71" s="1504"/>
      <c r="O71" s="1504"/>
      <c r="P71" s="1504"/>
      <c r="Q71" s="1504"/>
      <c r="R71" s="1504"/>
      <c r="S71" s="1504"/>
      <c r="T71" s="1504"/>
      <c r="U71" s="1504"/>
      <c r="V71" s="1504"/>
      <c r="W71" s="1504"/>
      <c r="X71" s="1504"/>
      <c r="Y71" s="1504"/>
      <c r="Z71" s="1504"/>
      <c r="AA71" s="1504"/>
      <c r="AB71" s="1504"/>
      <c r="AC71" s="1504"/>
      <c r="AD71" s="1504"/>
      <c r="AE71" s="1504"/>
      <c r="AF71" s="1504"/>
      <c r="AG71" s="1504"/>
      <c r="AH71" s="1504"/>
      <c r="AI71" s="1504"/>
      <c r="AJ71" s="1504"/>
      <c r="AK71" s="3256"/>
    </row>
    <row r="72" spans="1:37">
      <c r="A72" s="991" t="s">
        <v>188</v>
      </c>
      <c r="B72" s="1377"/>
      <c r="C72" s="1508" t="s">
        <v>3433</v>
      </c>
      <c r="D72" s="1519"/>
      <c r="E72" s="1519"/>
      <c r="F72" s="1519"/>
      <c r="G72" s="1510">
        <v>29350.550999999999</v>
      </c>
      <c r="H72" s="1510">
        <v>10511.456</v>
      </c>
      <c r="I72" s="1510">
        <v>3507.9339999999997</v>
      </c>
      <c r="J72" s="1510">
        <v>0</v>
      </c>
      <c r="K72" s="1510">
        <v>14019.39</v>
      </c>
      <c r="L72" s="1510">
        <v>15331.160999999998</v>
      </c>
      <c r="M72" s="1510">
        <v>5121.3670000000002</v>
      </c>
      <c r="N72" s="1510">
        <v>0</v>
      </c>
      <c r="O72" s="1510">
        <v>5121.3670000000002</v>
      </c>
      <c r="P72" s="1510">
        <v>0</v>
      </c>
      <c r="Q72" s="1510">
        <v>0</v>
      </c>
      <c r="R72" s="1510">
        <v>0</v>
      </c>
      <c r="S72" s="1510">
        <v>0</v>
      </c>
      <c r="T72" s="1510">
        <v>0</v>
      </c>
      <c r="U72" s="1510">
        <v>0</v>
      </c>
      <c r="V72" s="1510">
        <v>0</v>
      </c>
      <c r="W72" s="1510">
        <v>0</v>
      </c>
      <c r="X72" s="1510">
        <v>5121.3670000000002</v>
      </c>
      <c r="Y72" s="1510">
        <v>0</v>
      </c>
      <c r="Z72" s="1510">
        <v>5121.3670000000002</v>
      </c>
      <c r="AA72" s="1510">
        <v>1616.59872</v>
      </c>
      <c r="AB72" s="1510">
        <v>0</v>
      </c>
      <c r="AC72" s="1510">
        <v>1616.59872</v>
      </c>
      <c r="AD72" s="1510">
        <v>16.329279999999997</v>
      </c>
      <c r="AE72" s="1510">
        <v>0</v>
      </c>
      <c r="AF72" s="1510">
        <v>142.91458</v>
      </c>
      <c r="AG72" s="1510">
        <v>142.91458</v>
      </c>
      <c r="AH72" s="1510"/>
      <c r="AI72" s="1510"/>
      <c r="AJ72" s="1510">
        <v>0</v>
      </c>
      <c r="AK72" s="3256"/>
    </row>
    <row r="73" spans="1:37">
      <c r="A73" s="991" t="s">
        <v>188</v>
      </c>
      <c r="B73" s="1377"/>
      <c r="C73" s="1520"/>
      <c r="D73" s="1496"/>
      <c r="E73" s="1496"/>
      <c r="F73" s="1496"/>
      <c r="G73" s="1503"/>
      <c r="H73" s="1503"/>
      <c r="I73" s="1503"/>
      <c r="J73" s="1503"/>
      <c r="K73" s="1503"/>
      <c r="L73" s="1503"/>
      <c r="M73" s="1503"/>
      <c r="N73" s="1503"/>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3256"/>
    </row>
    <row r="74" spans="1:37">
      <c r="A74" s="991" t="s">
        <v>188</v>
      </c>
      <c r="B74" s="1377"/>
      <c r="C74" s="1514" t="s">
        <v>3434</v>
      </c>
      <c r="D74" s="1521"/>
      <c r="E74" s="1521"/>
      <c r="F74" s="1496"/>
      <c r="G74" s="1522"/>
      <c r="H74" s="1523"/>
      <c r="I74" s="1523"/>
      <c r="J74" s="1503"/>
      <c r="K74" s="1503"/>
      <c r="L74" s="1503"/>
      <c r="M74" s="1503"/>
      <c r="N74" s="1503"/>
      <c r="O74" s="1503"/>
      <c r="P74" s="1503"/>
      <c r="Q74" s="1503"/>
      <c r="R74" s="1503"/>
      <c r="S74" s="1503"/>
      <c r="T74" s="1503"/>
      <c r="U74" s="1503"/>
      <c r="V74" s="1503"/>
      <c r="W74" s="1503"/>
      <c r="X74" s="1503"/>
      <c r="Y74" s="1503"/>
      <c r="Z74" s="1503"/>
      <c r="AA74" s="1503"/>
      <c r="AB74" s="1503"/>
      <c r="AC74" s="1503"/>
      <c r="AD74" s="1503"/>
      <c r="AE74" s="1503"/>
      <c r="AF74" s="1503"/>
      <c r="AG74" s="1503"/>
      <c r="AH74" s="1503"/>
      <c r="AI74" s="1503"/>
      <c r="AJ74" s="1503"/>
      <c r="AK74" s="3256"/>
    </row>
    <row r="75" spans="1:37">
      <c r="A75" s="991" t="s">
        <v>188</v>
      </c>
      <c r="B75" s="1377"/>
      <c r="C75" s="1497" t="s">
        <v>39</v>
      </c>
      <c r="D75" s="1521"/>
      <c r="E75" s="1521"/>
      <c r="F75" s="1496"/>
      <c r="G75" s="1522"/>
      <c r="H75" s="1523"/>
      <c r="I75" s="1523"/>
      <c r="J75" s="1503"/>
      <c r="K75" s="1503"/>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3"/>
      <c r="AJ75" s="1503"/>
      <c r="AK75" s="3256"/>
    </row>
    <row r="76" spans="1:37">
      <c r="A76" s="991" t="s">
        <v>188</v>
      </c>
      <c r="B76" s="1377"/>
      <c r="C76" s="1497"/>
      <c r="D76" s="1521"/>
      <c r="E76" s="1521"/>
      <c r="F76" s="1496"/>
      <c r="G76" s="1522"/>
      <c r="H76" s="1523"/>
      <c r="I76" s="1523"/>
      <c r="J76" s="1503"/>
      <c r="K76" s="1503"/>
      <c r="L76" s="1503"/>
      <c r="M76" s="1503"/>
      <c r="N76" s="1503"/>
      <c r="O76" s="1503"/>
      <c r="P76" s="1503"/>
      <c r="Q76" s="1503"/>
      <c r="R76" s="1503"/>
      <c r="S76" s="1503"/>
      <c r="T76" s="1503"/>
      <c r="U76" s="1503"/>
      <c r="V76" s="1503"/>
      <c r="W76" s="1503"/>
      <c r="X76" s="1503"/>
      <c r="Y76" s="1503"/>
      <c r="Z76" s="1503"/>
      <c r="AA76" s="1503"/>
      <c r="AB76" s="1503"/>
      <c r="AC76" s="1503"/>
      <c r="AD76" s="1503"/>
      <c r="AE76" s="1503"/>
      <c r="AF76" s="1503"/>
      <c r="AG76" s="1503"/>
      <c r="AH76" s="1503"/>
      <c r="AI76" s="1503"/>
      <c r="AJ76" s="1503"/>
      <c r="AK76" s="3256"/>
    </row>
    <row r="77" spans="1:37" ht="31.5">
      <c r="A77" s="991">
        <v>1395</v>
      </c>
      <c r="B77" s="1377" t="s">
        <v>3435</v>
      </c>
      <c r="C77" s="1501" t="s">
        <v>3436</v>
      </c>
      <c r="D77" s="1496" t="s">
        <v>51</v>
      </c>
      <c r="E77" s="1496" t="s">
        <v>3245</v>
      </c>
      <c r="F77" s="1502" t="s">
        <v>43</v>
      </c>
      <c r="G77" s="1503">
        <v>1000</v>
      </c>
      <c r="H77" s="1504">
        <v>0</v>
      </c>
      <c r="I77" s="1503">
        <v>0</v>
      </c>
      <c r="J77" s="1504">
        <v>0</v>
      </c>
      <c r="K77" s="1503">
        <v>0</v>
      </c>
      <c r="L77" s="1503">
        <v>1000</v>
      </c>
      <c r="M77" s="1503">
        <v>100</v>
      </c>
      <c r="N77" s="1504">
        <v>0</v>
      </c>
      <c r="O77" s="1504">
        <v>100</v>
      </c>
      <c r="P77" s="1504"/>
      <c r="Q77" s="1504"/>
      <c r="R77" s="1504"/>
      <c r="S77" s="1504"/>
      <c r="T77" s="1504"/>
      <c r="U77" s="1504"/>
      <c r="V77" s="1504"/>
      <c r="W77" s="1504"/>
      <c r="X77" s="2843">
        <v>100</v>
      </c>
      <c r="Y77" s="2843">
        <v>0</v>
      </c>
      <c r="Z77" s="2108">
        <v>100</v>
      </c>
      <c r="AA77" s="2844"/>
      <c r="AB77" s="2844"/>
      <c r="AC77" s="2108">
        <v>0</v>
      </c>
      <c r="AD77" s="2108"/>
      <c r="AE77" s="2844"/>
      <c r="AF77" s="2844">
        <v>0</v>
      </c>
      <c r="AG77" s="2108">
        <v>0</v>
      </c>
      <c r="AH77" s="1504"/>
      <c r="AI77" s="1504"/>
      <c r="AJ77" s="1504">
        <v>0</v>
      </c>
      <c r="AK77" s="3256"/>
    </row>
    <row r="78" spans="1:37" ht="47.25">
      <c r="A78" s="991">
        <v>1396</v>
      </c>
      <c r="B78" s="636" t="s">
        <v>3437</v>
      </c>
      <c r="C78" s="1501" t="s">
        <v>3438</v>
      </c>
      <c r="D78" s="1496" t="s">
        <v>564</v>
      </c>
      <c r="E78" s="1496" t="s">
        <v>3245</v>
      </c>
      <c r="F78" s="1502" t="s">
        <v>43</v>
      </c>
      <c r="G78" s="1503">
        <v>477.11700000000002</v>
      </c>
      <c r="H78" s="1504">
        <v>0</v>
      </c>
      <c r="I78" s="1503">
        <v>0</v>
      </c>
      <c r="J78" s="1504">
        <v>0</v>
      </c>
      <c r="K78" s="1503">
        <v>0</v>
      </c>
      <c r="L78" s="1503">
        <v>477.11700000000002</v>
      </c>
      <c r="M78" s="1503">
        <v>70</v>
      </c>
      <c r="N78" s="1504">
        <v>0</v>
      </c>
      <c r="O78" s="1504">
        <v>70</v>
      </c>
      <c r="P78" s="1504"/>
      <c r="Q78" s="1504"/>
      <c r="R78" s="1504"/>
      <c r="S78" s="1504"/>
      <c r="T78" s="1504"/>
      <c r="U78" s="1504"/>
      <c r="V78" s="1504"/>
      <c r="W78" s="1504"/>
      <c r="X78" s="2843">
        <v>70</v>
      </c>
      <c r="Y78" s="2843">
        <v>0</v>
      </c>
      <c r="Z78" s="2108">
        <v>70</v>
      </c>
      <c r="AA78" s="2844"/>
      <c r="AB78" s="2844"/>
      <c r="AC78" s="2108">
        <v>0</v>
      </c>
      <c r="AD78" s="2108"/>
      <c r="AE78" s="2844"/>
      <c r="AF78" s="2844">
        <v>0</v>
      </c>
      <c r="AG78" s="2108">
        <v>0</v>
      </c>
      <c r="AH78" s="1504"/>
      <c r="AI78" s="1504"/>
      <c r="AJ78" s="1504">
        <v>0</v>
      </c>
      <c r="AK78" s="3256"/>
    </row>
    <row r="79" spans="1:37" ht="31.5">
      <c r="A79" s="991">
        <v>1397</v>
      </c>
      <c r="B79" s="636" t="s">
        <v>3439</v>
      </c>
      <c r="C79" s="1501" t="s">
        <v>3440</v>
      </c>
      <c r="D79" s="1496" t="s">
        <v>561</v>
      </c>
      <c r="E79" s="1496" t="s">
        <v>3245</v>
      </c>
      <c r="F79" s="1502" t="s">
        <v>30</v>
      </c>
      <c r="G79" s="1503">
        <v>10.577999999999999</v>
      </c>
      <c r="H79" s="1504">
        <v>0</v>
      </c>
      <c r="I79" s="1503">
        <v>0</v>
      </c>
      <c r="J79" s="1504">
        <v>0</v>
      </c>
      <c r="K79" s="1503">
        <v>0</v>
      </c>
      <c r="L79" s="1503">
        <v>10.577999999999999</v>
      </c>
      <c r="M79" s="1503">
        <v>10.577999999999999</v>
      </c>
      <c r="N79" s="1504">
        <v>0</v>
      </c>
      <c r="O79" s="1504">
        <v>10.577999999999999</v>
      </c>
      <c r="P79" s="1504"/>
      <c r="Q79" s="1504"/>
      <c r="R79" s="1504"/>
      <c r="S79" s="1504"/>
      <c r="T79" s="1504"/>
      <c r="U79" s="1504"/>
      <c r="V79" s="1504"/>
      <c r="W79" s="1504"/>
      <c r="X79" s="2843">
        <v>10.577999999999999</v>
      </c>
      <c r="Y79" s="2843">
        <v>0</v>
      </c>
      <c r="Z79" s="2108">
        <v>10.577999999999999</v>
      </c>
      <c r="AA79" s="2844"/>
      <c r="AB79" s="2844"/>
      <c r="AC79" s="2108">
        <v>0</v>
      </c>
      <c r="AD79" s="2108"/>
      <c r="AE79" s="2844"/>
      <c r="AF79" s="2844">
        <v>0</v>
      </c>
      <c r="AG79" s="2108">
        <v>0</v>
      </c>
      <c r="AH79" s="1504"/>
      <c r="AI79" s="1504"/>
      <c r="AJ79" s="1504">
        <v>0</v>
      </c>
      <c r="AK79" s="3256"/>
    </row>
    <row r="80" spans="1:37" ht="47.25">
      <c r="A80" s="991">
        <v>1398</v>
      </c>
      <c r="B80" s="636" t="s">
        <v>3441</v>
      </c>
      <c r="C80" s="1501" t="s">
        <v>3442</v>
      </c>
      <c r="D80" s="1496" t="s">
        <v>257</v>
      </c>
      <c r="E80" s="1496" t="s">
        <v>3245</v>
      </c>
      <c r="F80" s="1502" t="s">
        <v>47</v>
      </c>
      <c r="G80" s="1503">
        <v>75</v>
      </c>
      <c r="H80" s="1504">
        <v>0</v>
      </c>
      <c r="I80" s="1503">
        <v>0</v>
      </c>
      <c r="J80" s="1504">
        <v>0</v>
      </c>
      <c r="K80" s="1503">
        <v>0</v>
      </c>
      <c r="L80" s="1503">
        <v>75</v>
      </c>
      <c r="M80" s="1503">
        <v>15</v>
      </c>
      <c r="N80" s="1504">
        <v>0</v>
      </c>
      <c r="O80" s="1504">
        <v>15</v>
      </c>
      <c r="P80" s="1504"/>
      <c r="Q80" s="1504"/>
      <c r="R80" s="1504"/>
      <c r="S80" s="1504"/>
      <c r="T80" s="1504"/>
      <c r="U80" s="1504"/>
      <c r="V80" s="1504"/>
      <c r="W80" s="1504"/>
      <c r="X80" s="2843">
        <v>15</v>
      </c>
      <c r="Y80" s="2843">
        <v>0</v>
      </c>
      <c r="Z80" s="2108">
        <v>15</v>
      </c>
      <c r="AA80" s="2844"/>
      <c r="AB80" s="2844"/>
      <c r="AC80" s="2108">
        <v>0</v>
      </c>
      <c r="AD80" s="2108"/>
      <c r="AE80" s="2844"/>
      <c r="AF80" s="2844">
        <v>0</v>
      </c>
      <c r="AG80" s="2108">
        <v>0</v>
      </c>
      <c r="AH80" s="1504"/>
      <c r="AI80" s="1504"/>
      <c r="AJ80" s="1504">
        <v>0</v>
      </c>
      <c r="AK80" s="3256"/>
    </row>
    <row r="81" spans="1:37" ht="94.5">
      <c r="A81" s="991">
        <v>1399</v>
      </c>
      <c r="B81" s="636" t="s">
        <v>3443</v>
      </c>
      <c r="C81" s="1501" t="s">
        <v>3444</v>
      </c>
      <c r="D81" s="1496" t="s">
        <v>553</v>
      </c>
      <c r="E81" s="1496" t="s">
        <v>3245</v>
      </c>
      <c r="F81" s="1502" t="s">
        <v>47</v>
      </c>
      <c r="G81" s="1503">
        <v>160</v>
      </c>
      <c r="H81" s="1504">
        <v>0</v>
      </c>
      <c r="I81" s="1503">
        <v>0</v>
      </c>
      <c r="J81" s="1504">
        <v>0</v>
      </c>
      <c r="K81" s="1503">
        <v>0</v>
      </c>
      <c r="L81" s="1503">
        <v>160</v>
      </c>
      <c r="M81" s="1503">
        <v>22.5</v>
      </c>
      <c r="N81" s="1504">
        <v>0</v>
      </c>
      <c r="O81" s="1504">
        <v>22.5</v>
      </c>
      <c r="P81" s="1504"/>
      <c r="Q81" s="1504"/>
      <c r="R81" s="1504"/>
      <c r="S81" s="1504"/>
      <c r="T81" s="1504"/>
      <c r="U81" s="1504"/>
      <c r="V81" s="1504"/>
      <c r="W81" s="1504"/>
      <c r="X81" s="2843">
        <v>22.5</v>
      </c>
      <c r="Y81" s="2843">
        <v>0</v>
      </c>
      <c r="Z81" s="2108">
        <v>22.5</v>
      </c>
      <c r="AA81" s="2844"/>
      <c r="AB81" s="2844"/>
      <c r="AC81" s="2108">
        <v>0</v>
      </c>
      <c r="AD81" s="2108"/>
      <c r="AE81" s="2844"/>
      <c r="AF81" s="2844">
        <v>0</v>
      </c>
      <c r="AG81" s="2108">
        <v>0</v>
      </c>
      <c r="AH81" s="1504"/>
      <c r="AI81" s="1504"/>
      <c r="AJ81" s="1504">
        <v>0</v>
      </c>
      <c r="AK81" s="3256"/>
    </row>
    <row r="82" spans="1:37" ht="94.5">
      <c r="A82" s="991">
        <v>1400</v>
      </c>
      <c r="B82" s="636" t="s">
        <v>3445</v>
      </c>
      <c r="C82" s="1501" t="s">
        <v>3446</v>
      </c>
      <c r="D82" s="1496" t="s">
        <v>3447</v>
      </c>
      <c r="E82" s="1496" t="s">
        <v>3245</v>
      </c>
      <c r="F82" s="1502" t="s">
        <v>43</v>
      </c>
      <c r="G82" s="1503">
        <v>1996</v>
      </c>
      <c r="H82" s="1504">
        <v>0</v>
      </c>
      <c r="I82" s="1503">
        <v>0</v>
      </c>
      <c r="J82" s="1504">
        <v>0</v>
      </c>
      <c r="K82" s="1503">
        <v>0</v>
      </c>
      <c r="L82" s="1503">
        <v>1996</v>
      </c>
      <c r="M82" s="1503">
        <v>200</v>
      </c>
      <c r="N82" s="1504">
        <v>0</v>
      </c>
      <c r="O82" s="1504">
        <v>200</v>
      </c>
      <c r="P82" s="1504"/>
      <c r="Q82" s="1504"/>
      <c r="R82" s="1504"/>
      <c r="S82" s="1504"/>
      <c r="T82" s="1504"/>
      <c r="U82" s="1504"/>
      <c r="V82" s="1504"/>
      <c r="W82" s="1504"/>
      <c r="X82" s="2843">
        <v>200</v>
      </c>
      <c r="Y82" s="2843">
        <v>0</v>
      </c>
      <c r="Z82" s="2108">
        <v>200</v>
      </c>
      <c r="AA82" s="2844"/>
      <c r="AB82" s="2844"/>
      <c r="AC82" s="2108">
        <v>0</v>
      </c>
      <c r="AD82" s="2108"/>
      <c r="AE82" s="2844"/>
      <c r="AF82" s="2844">
        <v>0</v>
      </c>
      <c r="AG82" s="2108">
        <v>0</v>
      </c>
      <c r="AH82" s="1504"/>
      <c r="AI82" s="1504"/>
      <c r="AJ82" s="1504">
        <v>0</v>
      </c>
      <c r="AK82" s="3256"/>
    </row>
    <row r="83" spans="1:37" ht="204.75">
      <c r="A83" s="991">
        <v>1401</v>
      </c>
      <c r="B83" s="636" t="s">
        <v>3448</v>
      </c>
      <c r="C83" s="1501" t="s">
        <v>3449</v>
      </c>
      <c r="D83" s="1496" t="s">
        <v>429</v>
      </c>
      <c r="E83" s="1496" t="s">
        <v>3245</v>
      </c>
      <c r="F83" s="1502" t="s">
        <v>47</v>
      </c>
      <c r="G83" s="1503">
        <v>260</v>
      </c>
      <c r="H83" s="1504">
        <v>0</v>
      </c>
      <c r="I83" s="1503">
        <v>0</v>
      </c>
      <c r="J83" s="1504">
        <v>0</v>
      </c>
      <c r="K83" s="1503">
        <v>0</v>
      </c>
      <c r="L83" s="1503">
        <v>260</v>
      </c>
      <c r="M83" s="1503">
        <v>40</v>
      </c>
      <c r="N83" s="1504">
        <v>0</v>
      </c>
      <c r="O83" s="1504">
        <v>40</v>
      </c>
      <c r="P83" s="1504"/>
      <c r="Q83" s="1504"/>
      <c r="R83" s="1504"/>
      <c r="S83" s="1504"/>
      <c r="T83" s="1504"/>
      <c r="U83" s="1504"/>
      <c r="V83" s="1504"/>
      <c r="W83" s="1504"/>
      <c r="X83" s="2843">
        <v>40</v>
      </c>
      <c r="Y83" s="2843">
        <v>0</v>
      </c>
      <c r="Z83" s="2108">
        <v>40</v>
      </c>
      <c r="AA83" s="2844"/>
      <c r="AB83" s="2844"/>
      <c r="AC83" s="2108">
        <v>0</v>
      </c>
      <c r="AD83" s="2108"/>
      <c r="AE83" s="2844"/>
      <c r="AF83" s="2844">
        <v>0</v>
      </c>
      <c r="AG83" s="2108">
        <v>0</v>
      </c>
      <c r="AH83" s="1504"/>
      <c r="AI83" s="1504"/>
      <c r="AJ83" s="1504">
        <v>0</v>
      </c>
      <c r="AK83" s="3256"/>
    </row>
    <row r="84" spans="1:37" ht="157.5">
      <c r="A84" s="991">
        <v>1402</v>
      </c>
      <c r="B84" s="636" t="s">
        <v>3450</v>
      </c>
      <c r="C84" s="1501" t="s">
        <v>3451</v>
      </c>
      <c r="D84" s="1496" t="s">
        <v>393</v>
      </c>
      <c r="E84" s="1496" t="s">
        <v>3245</v>
      </c>
      <c r="F84" s="1502" t="s">
        <v>47</v>
      </c>
      <c r="G84" s="1503">
        <v>50</v>
      </c>
      <c r="H84" s="1504">
        <v>0</v>
      </c>
      <c r="I84" s="1503">
        <v>0</v>
      </c>
      <c r="J84" s="1504">
        <v>0</v>
      </c>
      <c r="K84" s="1503">
        <v>0</v>
      </c>
      <c r="L84" s="1503">
        <v>50</v>
      </c>
      <c r="M84" s="1503">
        <v>25</v>
      </c>
      <c r="N84" s="1504">
        <v>0</v>
      </c>
      <c r="O84" s="1504">
        <v>25</v>
      </c>
      <c r="P84" s="1504"/>
      <c r="Q84" s="1504"/>
      <c r="R84" s="1504"/>
      <c r="S84" s="1504"/>
      <c r="T84" s="1504"/>
      <c r="U84" s="1504"/>
      <c r="V84" s="1504"/>
      <c r="W84" s="1504"/>
      <c r="X84" s="2843">
        <v>25</v>
      </c>
      <c r="Y84" s="2843">
        <v>0</v>
      </c>
      <c r="Z84" s="2108">
        <v>25</v>
      </c>
      <c r="AA84" s="2844"/>
      <c r="AB84" s="2844"/>
      <c r="AC84" s="2108">
        <v>0</v>
      </c>
      <c r="AD84" s="2108"/>
      <c r="AE84" s="2844"/>
      <c r="AF84" s="2844">
        <v>0</v>
      </c>
      <c r="AG84" s="2108">
        <v>0</v>
      </c>
      <c r="AH84" s="1504"/>
      <c r="AI84" s="1504"/>
      <c r="AJ84" s="1504">
        <v>0</v>
      </c>
      <c r="AK84" s="3256"/>
    </row>
    <row r="85" spans="1:37" ht="63">
      <c r="A85" s="991">
        <v>1403</v>
      </c>
      <c r="B85" s="636" t="s">
        <v>3452</v>
      </c>
      <c r="C85" s="1501" t="s">
        <v>3453</v>
      </c>
      <c r="D85" s="1496" t="s">
        <v>429</v>
      </c>
      <c r="E85" s="1496" t="s">
        <v>3245</v>
      </c>
      <c r="F85" s="1502" t="s">
        <v>47</v>
      </c>
      <c r="G85" s="1503">
        <v>50</v>
      </c>
      <c r="H85" s="1504">
        <v>0</v>
      </c>
      <c r="I85" s="1503">
        <v>0</v>
      </c>
      <c r="J85" s="1504">
        <v>0</v>
      </c>
      <c r="K85" s="1503">
        <v>0</v>
      </c>
      <c r="L85" s="1503">
        <v>50</v>
      </c>
      <c r="M85" s="1503">
        <v>25</v>
      </c>
      <c r="N85" s="1504">
        <v>0</v>
      </c>
      <c r="O85" s="1504">
        <v>25</v>
      </c>
      <c r="P85" s="1504"/>
      <c r="Q85" s="1504"/>
      <c r="R85" s="1504"/>
      <c r="S85" s="1504"/>
      <c r="T85" s="1504"/>
      <c r="U85" s="1504"/>
      <c r="V85" s="1504"/>
      <c r="W85" s="1504"/>
      <c r="X85" s="2843">
        <v>25</v>
      </c>
      <c r="Y85" s="2843">
        <v>0</v>
      </c>
      <c r="Z85" s="2108">
        <v>25</v>
      </c>
      <c r="AA85" s="2844"/>
      <c r="AB85" s="2844"/>
      <c r="AC85" s="2108">
        <v>0</v>
      </c>
      <c r="AD85" s="2108"/>
      <c r="AE85" s="2844"/>
      <c r="AF85" s="2844">
        <v>0</v>
      </c>
      <c r="AG85" s="2108">
        <v>0</v>
      </c>
      <c r="AH85" s="1504"/>
      <c r="AI85" s="1504"/>
      <c r="AJ85" s="1504">
        <v>0</v>
      </c>
      <c r="AK85" s="3256"/>
    </row>
    <row r="86" spans="1:37" ht="36" customHeight="1">
      <c r="A86" s="991">
        <v>1404</v>
      </c>
      <c r="B86" s="636" t="s">
        <v>3454</v>
      </c>
      <c r="C86" s="1501" t="s">
        <v>3455</v>
      </c>
      <c r="D86" s="1496" t="s">
        <v>3456</v>
      </c>
      <c r="E86" s="1496" t="s">
        <v>3245</v>
      </c>
      <c r="F86" s="1502" t="s">
        <v>47</v>
      </c>
      <c r="G86" s="1503">
        <v>200</v>
      </c>
      <c r="H86" s="1504">
        <v>0</v>
      </c>
      <c r="I86" s="1503">
        <v>0</v>
      </c>
      <c r="J86" s="1504">
        <v>0</v>
      </c>
      <c r="K86" s="1503">
        <v>0</v>
      </c>
      <c r="L86" s="1503">
        <v>200</v>
      </c>
      <c r="M86" s="1503">
        <v>30</v>
      </c>
      <c r="N86" s="1504">
        <v>0</v>
      </c>
      <c r="O86" s="1504">
        <v>30</v>
      </c>
      <c r="P86" s="1504"/>
      <c r="Q86" s="1504"/>
      <c r="R86" s="1504"/>
      <c r="S86" s="1504"/>
      <c r="T86" s="1504"/>
      <c r="U86" s="1504"/>
      <c r="V86" s="1504"/>
      <c r="W86" s="1504"/>
      <c r="X86" s="2843">
        <v>30</v>
      </c>
      <c r="Y86" s="2843">
        <v>0</v>
      </c>
      <c r="Z86" s="2108">
        <v>30</v>
      </c>
      <c r="AA86" s="2844"/>
      <c r="AB86" s="2844"/>
      <c r="AC86" s="2108">
        <v>0</v>
      </c>
      <c r="AD86" s="2108"/>
      <c r="AE86" s="2844"/>
      <c r="AF86" s="2844">
        <v>0</v>
      </c>
      <c r="AG86" s="2108">
        <v>0</v>
      </c>
      <c r="AH86" s="1504"/>
      <c r="AI86" s="1504"/>
      <c r="AJ86" s="1504">
        <v>0</v>
      </c>
      <c r="AK86" s="3256"/>
    </row>
    <row r="87" spans="1:37" ht="47.25">
      <c r="A87" s="991">
        <v>1405</v>
      </c>
      <c r="B87" s="636" t="s">
        <v>3457</v>
      </c>
      <c r="C87" s="1501" t="s">
        <v>3458</v>
      </c>
      <c r="D87" s="1496" t="s">
        <v>553</v>
      </c>
      <c r="E87" s="1496" t="s">
        <v>3245</v>
      </c>
      <c r="F87" s="1502" t="s">
        <v>47</v>
      </c>
      <c r="G87" s="1503">
        <v>50</v>
      </c>
      <c r="H87" s="1504">
        <v>0</v>
      </c>
      <c r="I87" s="1503">
        <v>0</v>
      </c>
      <c r="J87" s="1504">
        <v>0</v>
      </c>
      <c r="K87" s="1503">
        <v>0</v>
      </c>
      <c r="L87" s="1503">
        <v>50</v>
      </c>
      <c r="M87" s="1503">
        <v>12.5</v>
      </c>
      <c r="N87" s="1504">
        <v>0</v>
      </c>
      <c r="O87" s="1504">
        <v>12.5</v>
      </c>
      <c r="P87" s="1504"/>
      <c r="Q87" s="1504"/>
      <c r="R87" s="1504"/>
      <c r="S87" s="1504"/>
      <c r="T87" s="1504"/>
      <c r="U87" s="1504"/>
      <c r="V87" s="1504"/>
      <c r="W87" s="1504"/>
      <c r="X87" s="2843">
        <v>12.5</v>
      </c>
      <c r="Y87" s="2843">
        <v>0</v>
      </c>
      <c r="Z87" s="2108">
        <v>12.5</v>
      </c>
      <c r="AA87" s="2844"/>
      <c r="AB87" s="2844"/>
      <c r="AC87" s="2108">
        <v>0</v>
      </c>
      <c r="AD87" s="2108"/>
      <c r="AE87" s="2844"/>
      <c r="AF87" s="2844">
        <v>0</v>
      </c>
      <c r="AG87" s="2108">
        <v>0</v>
      </c>
      <c r="AH87" s="1504"/>
      <c r="AI87" s="1504"/>
      <c r="AJ87" s="1504">
        <v>0</v>
      </c>
      <c r="AK87" s="3256"/>
    </row>
    <row r="88" spans="1:37" ht="78.75">
      <c r="A88" s="991">
        <v>1406</v>
      </c>
      <c r="B88" s="636" t="s">
        <v>3459</v>
      </c>
      <c r="C88" s="1501" t="s">
        <v>3460</v>
      </c>
      <c r="D88" s="1496" t="s">
        <v>226</v>
      </c>
      <c r="E88" s="1496" t="s">
        <v>3245</v>
      </c>
      <c r="F88" s="1502" t="s">
        <v>47</v>
      </c>
      <c r="G88" s="1503">
        <v>98</v>
      </c>
      <c r="H88" s="1504">
        <v>0</v>
      </c>
      <c r="I88" s="1503">
        <v>0</v>
      </c>
      <c r="J88" s="1504">
        <v>0</v>
      </c>
      <c r="K88" s="1503">
        <v>0</v>
      </c>
      <c r="L88" s="1503">
        <v>98</v>
      </c>
      <c r="M88" s="1503">
        <v>50</v>
      </c>
      <c r="N88" s="1504">
        <v>0</v>
      </c>
      <c r="O88" s="1504">
        <v>50</v>
      </c>
      <c r="P88" s="1504"/>
      <c r="Q88" s="1504"/>
      <c r="R88" s="1504"/>
      <c r="S88" s="1504"/>
      <c r="T88" s="1504"/>
      <c r="U88" s="1504"/>
      <c r="V88" s="1504"/>
      <c r="W88" s="1504"/>
      <c r="X88" s="2843">
        <v>50</v>
      </c>
      <c r="Y88" s="2843">
        <v>0</v>
      </c>
      <c r="Z88" s="2108">
        <v>50</v>
      </c>
      <c r="AA88" s="2844"/>
      <c r="AB88" s="2844"/>
      <c r="AC88" s="2108">
        <v>0</v>
      </c>
      <c r="AD88" s="2108"/>
      <c r="AE88" s="2844"/>
      <c r="AF88" s="2844">
        <v>0</v>
      </c>
      <c r="AG88" s="2108">
        <v>0</v>
      </c>
      <c r="AH88" s="1504"/>
      <c r="AI88" s="1504"/>
      <c r="AJ88" s="1504">
        <v>0</v>
      </c>
      <c r="AK88" s="3256"/>
    </row>
    <row r="89" spans="1:37" ht="63">
      <c r="A89" s="991">
        <v>1407</v>
      </c>
      <c r="B89" s="636" t="s">
        <v>3461</v>
      </c>
      <c r="C89" s="1501" t="s">
        <v>3462</v>
      </c>
      <c r="D89" s="1496" t="s">
        <v>3456</v>
      </c>
      <c r="E89" s="1496" t="s">
        <v>3245</v>
      </c>
      <c r="F89" s="1502" t="s">
        <v>47</v>
      </c>
      <c r="G89" s="1503">
        <v>250</v>
      </c>
      <c r="H89" s="1504">
        <v>0</v>
      </c>
      <c r="I89" s="1503">
        <v>0</v>
      </c>
      <c r="J89" s="1504">
        <v>0</v>
      </c>
      <c r="K89" s="1503">
        <v>0</v>
      </c>
      <c r="L89" s="1503">
        <v>250</v>
      </c>
      <c r="M89" s="1503">
        <v>40</v>
      </c>
      <c r="N89" s="1504">
        <v>0</v>
      </c>
      <c r="O89" s="1504">
        <v>40</v>
      </c>
      <c r="P89" s="1504"/>
      <c r="Q89" s="1504"/>
      <c r="R89" s="1504"/>
      <c r="S89" s="1504"/>
      <c r="T89" s="1504"/>
      <c r="U89" s="1504"/>
      <c r="V89" s="1504"/>
      <c r="W89" s="1504"/>
      <c r="X89" s="2843">
        <v>40</v>
      </c>
      <c r="Y89" s="2843">
        <v>0</v>
      </c>
      <c r="Z89" s="2108">
        <v>40</v>
      </c>
      <c r="AA89" s="2844"/>
      <c r="AB89" s="2844"/>
      <c r="AC89" s="2108">
        <v>0</v>
      </c>
      <c r="AD89" s="2108"/>
      <c r="AE89" s="2844"/>
      <c r="AF89" s="2844">
        <v>0</v>
      </c>
      <c r="AG89" s="2108">
        <v>0</v>
      </c>
      <c r="AH89" s="1504"/>
      <c r="AI89" s="1504"/>
      <c r="AJ89" s="1504">
        <v>0</v>
      </c>
      <c r="AK89" s="3256"/>
    </row>
    <row r="90" spans="1:37">
      <c r="A90" s="991"/>
      <c r="B90" s="636"/>
      <c r="C90" s="1501"/>
      <c r="D90" s="1496"/>
      <c r="E90" s="1496"/>
      <c r="F90" s="1502"/>
      <c r="G90" s="1503"/>
      <c r="H90" s="1504"/>
      <c r="I90" s="1503"/>
      <c r="J90" s="1504"/>
      <c r="K90" s="1503"/>
      <c r="L90" s="1503"/>
      <c r="M90" s="1503"/>
      <c r="N90" s="1504"/>
      <c r="O90" s="1504"/>
      <c r="P90" s="1504"/>
      <c r="Q90" s="1504"/>
      <c r="R90" s="1504"/>
      <c r="S90" s="1504"/>
      <c r="T90" s="1504"/>
      <c r="U90" s="1504"/>
      <c r="V90" s="1504"/>
      <c r="W90" s="1504"/>
      <c r="X90" s="2843"/>
      <c r="Y90" s="2843"/>
      <c r="Z90" s="2108"/>
      <c r="AA90" s="2844"/>
      <c r="AB90" s="2844"/>
      <c r="AC90" s="2108"/>
      <c r="AD90" s="2108"/>
      <c r="AE90" s="2844"/>
      <c r="AF90" s="2844"/>
      <c r="AG90" s="2108"/>
      <c r="AH90" s="1504"/>
      <c r="AI90" s="1504"/>
      <c r="AJ90" s="1504"/>
      <c r="AK90" s="3256"/>
    </row>
    <row r="91" spans="1:37">
      <c r="A91" s="991" t="s">
        <v>188</v>
      </c>
      <c r="B91" s="1377"/>
      <c r="C91" s="1508" t="s">
        <v>3463</v>
      </c>
      <c r="D91" s="1519"/>
      <c r="E91" s="1519"/>
      <c r="F91" s="1519"/>
      <c r="G91" s="1510">
        <v>4676.6949999999997</v>
      </c>
      <c r="H91" s="1510">
        <v>0</v>
      </c>
      <c r="I91" s="1510">
        <v>0</v>
      </c>
      <c r="J91" s="1510">
        <v>0</v>
      </c>
      <c r="K91" s="1510">
        <v>0</v>
      </c>
      <c r="L91" s="1510">
        <v>4676.6949999999997</v>
      </c>
      <c r="M91" s="1510">
        <v>640.57799999999997</v>
      </c>
      <c r="N91" s="1510">
        <v>0</v>
      </c>
      <c r="O91" s="1510">
        <v>640.57799999999997</v>
      </c>
      <c r="P91" s="1510">
        <v>0</v>
      </c>
      <c r="Q91" s="1510">
        <v>0</v>
      </c>
      <c r="R91" s="1510">
        <v>0</v>
      </c>
      <c r="S91" s="1510">
        <v>0</v>
      </c>
      <c r="T91" s="1510">
        <v>0</v>
      </c>
      <c r="U91" s="1510">
        <v>0</v>
      </c>
      <c r="V91" s="1510">
        <v>0</v>
      </c>
      <c r="W91" s="1510">
        <v>0</v>
      </c>
      <c r="X91" s="1510">
        <v>640.57799999999997</v>
      </c>
      <c r="Y91" s="1510">
        <v>0</v>
      </c>
      <c r="Z91" s="1510">
        <v>640.57799999999997</v>
      </c>
      <c r="AA91" s="1510">
        <v>0</v>
      </c>
      <c r="AB91" s="1510">
        <v>0</v>
      </c>
      <c r="AC91" s="1510">
        <v>0</v>
      </c>
      <c r="AD91" s="1510">
        <v>0</v>
      </c>
      <c r="AE91" s="1510">
        <v>0</v>
      </c>
      <c r="AF91" s="1510">
        <v>0</v>
      </c>
      <c r="AG91" s="1510">
        <v>0</v>
      </c>
      <c r="AH91" s="1510"/>
      <c r="AI91" s="1510"/>
      <c r="AJ91" s="1510">
        <v>0</v>
      </c>
      <c r="AK91" s="3256"/>
    </row>
    <row r="92" spans="1:37">
      <c r="A92" s="991" t="s">
        <v>188</v>
      </c>
      <c r="B92" s="1377"/>
      <c r="C92" s="1508" t="s">
        <v>3464</v>
      </c>
      <c r="D92" s="1519"/>
      <c r="E92" s="1519"/>
      <c r="F92" s="1519"/>
      <c r="G92" s="1510">
        <v>34027.245999999999</v>
      </c>
      <c r="H92" s="1510">
        <v>10511.456</v>
      </c>
      <c r="I92" s="1510">
        <v>3507.9339999999997</v>
      </c>
      <c r="J92" s="1510">
        <v>0</v>
      </c>
      <c r="K92" s="1510">
        <v>14019.39</v>
      </c>
      <c r="L92" s="1510">
        <v>20007.856</v>
      </c>
      <c r="M92" s="1510">
        <v>5761.9449999999997</v>
      </c>
      <c r="N92" s="1510">
        <v>0</v>
      </c>
      <c r="O92" s="1510">
        <v>5761.9449999999997</v>
      </c>
      <c r="P92" s="1510">
        <v>0</v>
      </c>
      <c r="Q92" s="1510">
        <v>0</v>
      </c>
      <c r="R92" s="1510">
        <v>0</v>
      </c>
      <c r="S92" s="1510">
        <v>0</v>
      </c>
      <c r="T92" s="1510">
        <v>0</v>
      </c>
      <c r="U92" s="1510">
        <v>0</v>
      </c>
      <c r="V92" s="1510">
        <v>0</v>
      </c>
      <c r="W92" s="1510">
        <v>0</v>
      </c>
      <c r="X92" s="1510">
        <v>5761.9449999999997</v>
      </c>
      <c r="Y92" s="1510">
        <v>0</v>
      </c>
      <c r="Z92" s="1510">
        <v>5761.9449999999997</v>
      </c>
      <c r="AA92" s="1510">
        <v>1616.59872</v>
      </c>
      <c r="AB92" s="1510">
        <v>0</v>
      </c>
      <c r="AC92" s="1510">
        <v>1616.59872</v>
      </c>
      <c r="AD92" s="1510">
        <v>16.329279999999997</v>
      </c>
      <c r="AE92" s="1510">
        <v>0</v>
      </c>
      <c r="AF92" s="1510">
        <v>142.91458</v>
      </c>
      <c r="AG92" s="1510">
        <v>142.91458</v>
      </c>
      <c r="AH92" s="1510"/>
      <c r="AI92" s="1510"/>
      <c r="AJ92" s="1510">
        <v>0</v>
      </c>
      <c r="AK92" s="3256"/>
    </row>
    <row r="93" spans="1:37">
      <c r="A93" s="991" t="s">
        <v>188</v>
      </c>
      <c r="B93" s="1377"/>
      <c r="C93" s="1501"/>
      <c r="D93" s="1496"/>
      <c r="E93" s="1496"/>
      <c r="F93" s="1496"/>
      <c r="G93" s="1503"/>
      <c r="H93" s="1503"/>
      <c r="I93" s="1503"/>
      <c r="J93" s="1503"/>
      <c r="K93" s="1503"/>
      <c r="L93" s="1503"/>
      <c r="M93" s="1503"/>
      <c r="N93" s="1503"/>
      <c r="O93" s="1503"/>
      <c r="P93" s="1503"/>
      <c r="Q93" s="1503"/>
      <c r="R93" s="1503"/>
      <c r="S93" s="1503"/>
      <c r="T93" s="1503"/>
      <c r="U93" s="1503"/>
      <c r="V93" s="1503"/>
      <c r="W93" s="1503"/>
      <c r="X93" s="1503"/>
      <c r="Y93" s="1503"/>
      <c r="Z93" s="1503"/>
      <c r="AA93" s="1503"/>
      <c r="AB93" s="1503"/>
      <c r="AC93" s="1503"/>
      <c r="AD93" s="1503"/>
      <c r="AE93" s="1503"/>
      <c r="AF93" s="1503"/>
      <c r="AG93" s="1503"/>
      <c r="AH93" s="1503"/>
      <c r="AI93" s="1503"/>
      <c r="AJ93" s="1503"/>
      <c r="AK93" s="3256"/>
    </row>
    <row r="94" spans="1:37">
      <c r="A94" s="991" t="s">
        <v>188</v>
      </c>
      <c r="B94" s="1377"/>
      <c r="C94" s="1497" t="s">
        <v>3465</v>
      </c>
      <c r="D94" s="1496"/>
      <c r="E94" s="1496"/>
      <c r="F94" s="1496"/>
      <c r="G94" s="1503"/>
      <c r="H94" s="1503"/>
      <c r="I94" s="1503"/>
      <c r="J94" s="1503"/>
      <c r="K94" s="1503"/>
      <c r="L94" s="1503"/>
      <c r="M94" s="1503"/>
      <c r="N94" s="1503"/>
      <c r="O94" s="1503"/>
      <c r="P94" s="1503"/>
      <c r="Q94" s="1503"/>
      <c r="R94" s="1503"/>
      <c r="S94" s="1503"/>
      <c r="T94" s="1503"/>
      <c r="U94" s="1503"/>
      <c r="V94" s="1503"/>
      <c r="W94" s="1503"/>
      <c r="X94" s="1503"/>
      <c r="Y94" s="1503"/>
      <c r="Z94" s="1503"/>
      <c r="AA94" s="1503"/>
      <c r="AB94" s="1503"/>
      <c r="AC94" s="1503"/>
      <c r="AD94" s="1503"/>
      <c r="AE94" s="1503"/>
      <c r="AF94" s="1503"/>
      <c r="AG94" s="1503"/>
      <c r="AH94" s="1503"/>
      <c r="AI94" s="1503"/>
      <c r="AJ94" s="1503"/>
      <c r="AK94" s="3256"/>
    </row>
    <row r="95" spans="1:37">
      <c r="A95" s="991" t="s">
        <v>188</v>
      </c>
      <c r="B95" s="1377"/>
      <c r="C95" s="1497" t="s">
        <v>26</v>
      </c>
      <c r="D95" s="1496"/>
      <c r="E95" s="1496"/>
      <c r="F95" s="1496"/>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503"/>
      <c r="AF95" s="1503"/>
      <c r="AG95" s="1503"/>
      <c r="AH95" s="1503"/>
      <c r="AI95" s="1503"/>
      <c r="AJ95" s="1503"/>
      <c r="AK95" s="3256"/>
    </row>
    <row r="96" spans="1:37">
      <c r="A96" s="991" t="s">
        <v>188</v>
      </c>
      <c r="B96" s="1377"/>
      <c r="C96" s="1501"/>
      <c r="D96" s="1487"/>
      <c r="E96" s="1487"/>
      <c r="F96" s="1487"/>
      <c r="G96" s="1524"/>
      <c r="H96" s="1524"/>
      <c r="I96" s="1524"/>
      <c r="J96" s="1524"/>
      <c r="K96" s="1503"/>
      <c r="L96" s="1503"/>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3256"/>
    </row>
    <row r="97" spans="1:37" ht="81.75" customHeight="1">
      <c r="A97" s="991">
        <v>1408</v>
      </c>
      <c r="B97" s="1377" t="s">
        <v>3466</v>
      </c>
      <c r="C97" s="1501" t="s">
        <v>3467</v>
      </c>
      <c r="D97" s="1502" t="s">
        <v>3468</v>
      </c>
      <c r="E97" s="1496" t="s">
        <v>3469</v>
      </c>
      <c r="F97" s="1502" t="s">
        <v>47</v>
      </c>
      <c r="G97" s="1503">
        <v>199.99</v>
      </c>
      <c r="H97" s="1503">
        <v>90.251000000000005</v>
      </c>
      <c r="I97" s="1503">
        <v>5</v>
      </c>
      <c r="J97" s="1503">
        <v>0</v>
      </c>
      <c r="K97" s="1503">
        <v>95.251000000000005</v>
      </c>
      <c r="L97" s="1503">
        <v>104.739</v>
      </c>
      <c r="M97" s="1503">
        <v>40</v>
      </c>
      <c r="N97" s="1503">
        <v>0</v>
      </c>
      <c r="O97" s="1504">
        <v>40</v>
      </c>
      <c r="P97" s="1504"/>
      <c r="Q97" s="1504"/>
      <c r="R97" s="1504"/>
      <c r="S97" s="1504"/>
      <c r="T97" s="1504"/>
      <c r="U97" s="1504"/>
      <c r="V97" s="1504"/>
      <c r="W97" s="1504"/>
      <c r="X97" s="2843">
        <v>40</v>
      </c>
      <c r="Y97" s="2843">
        <v>0</v>
      </c>
      <c r="Z97" s="2108">
        <v>40</v>
      </c>
      <c r="AA97" s="2844">
        <v>19.8</v>
      </c>
      <c r="AB97" s="2844"/>
      <c r="AC97" s="2108">
        <v>19.8</v>
      </c>
      <c r="AD97" s="2108">
        <v>0.2</v>
      </c>
      <c r="AE97" s="2844"/>
      <c r="AF97" s="2844">
        <v>9.9</v>
      </c>
      <c r="AG97" s="2108">
        <v>9.9</v>
      </c>
      <c r="AH97" s="1504"/>
      <c r="AI97" s="1503" t="s">
        <v>10070</v>
      </c>
      <c r="AJ97" s="1503">
        <v>0</v>
      </c>
      <c r="AK97" s="3256"/>
    </row>
    <row r="98" spans="1:37" ht="145.5" customHeight="1">
      <c r="A98" s="991">
        <v>1409</v>
      </c>
      <c r="B98" s="1377" t="s">
        <v>3470</v>
      </c>
      <c r="C98" s="1501" t="s">
        <v>3471</v>
      </c>
      <c r="D98" s="1496" t="s">
        <v>59</v>
      </c>
      <c r="E98" s="1496" t="s">
        <v>3472</v>
      </c>
      <c r="F98" s="1506" t="s">
        <v>30</v>
      </c>
      <c r="G98" s="1503">
        <v>7625.5069999999996</v>
      </c>
      <c r="H98" s="1503">
        <v>6559.9650000000001</v>
      </c>
      <c r="I98" s="1503">
        <v>331.12200000000001</v>
      </c>
      <c r="J98" s="1503">
        <v>0</v>
      </c>
      <c r="K98" s="1503">
        <v>6891.0870000000004</v>
      </c>
      <c r="L98" s="1503">
        <v>734.41999999999916</v>
      </c>
      <c r="M98" s="1503">
        <v>136.41999999999999</v>
      </c>
      <c r="N98" s="1503">
        <v>35</v>
      </c>
      <c r="O98" s="1504">
        <v>171.42</v>
      </c>
      <c r="P98" s="1504"/>
      <c r="Q98" s="1504"/>
      <c r="R98" s="1504"/>
      <c r="S98" s="1504"/>
      <c r="T98" s="1504"/>
      <c r="U98" s="1504"/>
      <c r="V98" s="1504"/>
      <c r="W98" s="1504"/>
      <c r="X98" s="2843">
        <v>136.41999999999999</v>
      </c>
      <c r="Y98" s="2843">
        <v>35</v>
      </c>
      <c r="Z98" s="2108">
        <v>171.42</v>
      </c>
      <c r="AA98" s="2844">
        <v>67.527950000000004</v>
      </c>
      <c r="AB98" s="2844">
        <v>8.75</v>
      </c>
      <c r="AC98" s="2108">
        <v>76.277950000000004</v>
      </c>
      <c r="AD98" s="2108">
        <v>0.68205000000000005</v>
      </c>
      <c r="AE98" s="2844"/>
      <c r="AF98" s="2844">
        <v>33.763950000000001</v>
      </c>
      <c r="AG98" s="2108">
        <v>33.763950000000001</v>
      </c>
      <c r="AH98" s="1504"/>
      <c r="AI98" s="1503" t="s">
        <v>10096</v>
      </c>
      <c r="AJ98" s="1503">
        <v>0</v>
      </c>
      <c r="AK98" s="3256"/>
    </row>
    <row r="99" spans="1:37" ht="47.25">
      <c r="A99" s="991">
        <v>1410</v>
      </c>
      <c r="B99" s="1377" t="s">
        <v>3473</v>
      </c>
      <c r="C99" s="1501" t="s">
        <v>3474</v>
      </c>
      <c r="D99" s="1502" t="s">
        <v>3475</v>
      </c>
      <c r="E99" s="1496" t="s">
        <v>3476</v>
      </c>
      <c r="F99" s="1502" t="s">
        <v>30</v>
      </c>
      <c r="G99" s="1503">
        <v>150</v>
      </c>
      <c r="H99" s="1503">
        <v>69.415999999999997</v>
      </c>
      <c r="I99" s="1503">
        <v>20</v>
      </c>
      <c r="J99" s="1503">
        <v>0</v>
      </c>
      <c r="K99" s="1503">
        <v>89.415999999999997</v>
      </c>
      <c r="L99" s="1503">
        <v>60.584000000000003</v>
      </c>
      <c r="M99" s="1503">
        <v>60.584000000000003</v>
      </c>
      <c r="N99" s="1503">
        <v>0</v>
      </c>
      <c r="O99" s="1504">
        <v>60.584000000000003</v>
      </c>
      <c r="P99" s="1504"/>
      <c r="Q99" s="1504"/>
      <c r="R99" s="1504"/>
      <c r="S99" s="1504"/>
      <c r="T99" s="1504"/>
      <c r="U99" s="1504"/>
      <c r="V99" s="1504"/>
      <c r="W99" s="1504"/>
      <c r="X99" s="2843">
        <v>60.584000000000003</v>
      </c>
      <c r="Y99" s="2843">
        <v>0</v>
      </c>
      <c r="Z99" s="2108">
        <v>60.584000000000003</v>
      </c>
      <c r="AA99" s="2844">
        <v>59.978160000000003</v>
      </c>
      <c r="AB99" s="2844"/>
      <c r="AC99" s="2108">
        <v>59.978160000000003</v>
      </c>
      <c r="AD99" s="2108">
        <v>0.60584000000000005</v>
      </c>
      <c r="AE99" s="2844"/>
      <c r="AF99" s="2844">
        <v>0</v>
      </c>
      <c r="AG99" s="2108">
        <v>0</v>
      </c>
      <c r="AH99" s="1504"/>
      <c r="AI99" s="1503" t="s">
        <v>9941</v>
      </c>
      <c r="AJ99" s="1503">
        <v>0</v>
      </c>
      <c r="AK99" s="3256"/>
    </row>
    <row r="100" spans="1:37" ht="31.5">
      <c r="A100" s="991">
        <v>1411</v>
      </c>
      <c r="B100" s="1377" t="s">
        <v>3477</v>
      </c>
      <c r="C100" s="1501" t="s">
        <v>3478</v>
      </c>
      <c r="D100" s="1498" t="s">
        <v>187</v>
      </c>
      <c r="E100" s="1496" t="s">
        <v>3479</v>
      </c>
      <c r="F100" s="1502" t="s">
        <v>30</v>
      </c>
      <c r="G100" s="1503">
        <v>171.215</v>
      </c>
      <c r="H100" s="1503">
        <v>141.26599999999999</v>
      </c>
      <c r="I100" s="1503">
        <v>0</v>
      </c>
      <c r="J100" s="1503">
        <v>0</v>
      </c>
      <c r="K100" s="1503">
        <v>141.26599999999999</v>
      </c>
      <c r="L100" s="1503">
        <v>29.949000000000012</v>
      </c>
      <c r="M100" s="1503">
        <v>1</v>
      </c>
      <c r="N100" s="1503">
        <v>0</v>
      </c>
      <c r="O100" s="1504">
        <v>1</v>
      </c>
      <c r="P100" s="1504"/>
      <c r="Q100" s="1504"/>
      <c r="R100" s="1504"/>
      <c r="S100" s="1504"/>
      <c r="T100" s="1504"/>
      <c r="U100" s="1504"/>
      <c r="V100" s="1504"/>
      <c r="W100" s="1504"/>
      <c r="X100" s="2843">
        <v>1</v>
      </c>
      <c r="Y100" s="2843">
        <v>0</v>
      </c>
      <c r="Z100" s="2108">
        <v>1</v>
      </c>
      <c r="AA100" s="2844"/>
      <c r="AB100" s="2844"/>
      <c r="AC100" s="2108">
        <v>0</v>
      </c>
      <c r="AD100" s="2108"/>
      <c r="AE100" s="2844"/>
      <c r="AF100" s="2844">
        <v>0</v>
      </c>
      <c r="AG100" s="2108">
        <v>0</v>
      </c>
      <c r="AH100" s="1504" t="s">
        <v>9969</v>
      </c>
      <c r="AI100" s="1504"/>
      <c r="AJ100" s="1503">
        <v>0</v>
      </c>
      <c r="AK100" s="3256"/>
    </row>
    <row r="101" spans="1:37" ht="63">
      <c r="A101" s="991">
        <v>1412</v>
      </c>
      <c r="B101" s="1377" t="s">
        <v>3480</v>
      </c>
      <c r="C101" s="1501" t="s">
        <v>3481</v>
      </c>
      <c r="D101" s="1502" t="s">
        <v>400</v>
      </c>
      <c r="E101" s="1496" t="s">
        <v>3482</v>
      </c>
      <c r="F101" s="1502" t="s">
        <v>30</v>
      </c>
      <c r="G101" s="1523">
        <v>344.21600000000001</v>
      </c>
      <c r="H101" s="1503">
        <v>270</v>
      </c>
      <c r="I101" s="1503">
        <v>0</v>
      </c>
      <c r="J101" s="1503">
        <v>0</v>
      </c>
      <c r="K101" s="1503">
        <v>270</v>
      </c>
      <c r="L101" s="1503">
        <v>74.216000000000008</v>
      </c>
      <c r="M101" s="1503">
        <v>1</v>
      </c>
      <c r="N101" s="1503">
        <v>0</v>
      </c>
      <c r="O101" s="1504">
        <v>1</v>
      </c>
      <c r="P101" s="1504"/>
      <c r="Q101" s="1504"/>
      <c r="R101" s="1504"/>
      <c r="S101" s="1504"/>
      <c r="T101" s="1504"/>
      <c r="U101" s="1504"/>
      <c r="V101" s="1504"/>
      <c r="W101" s="1504"/>
      <c r="X101" s="2843">
        <v>1</v>
      </c>
      <c r="Y101" s="2843">
        <v>0</v>
      </c>
      <c r="Z101" s="2108">
        <v>1</v>
      </c>
      <c r="AA101" s="2844"/>
      <c r="AB101" s="2844"/>
      <c r="AC101" s="2108">
        <v>0</v>
      </c>
      <c r="AD101" s="2108"/>
      <c r="AE101" s="2844"/>
      <c r="AF101" s="2844">
        <v>0</v>
      </c>
      <c r="AG101" s="2108">
        <v>0</v>
      </c>
      <c r="AH101" s="1504" t="s">
        <v>9969</v>
      </c>
      <c r="AI101" s="1504"/>
      <c r="AJ101" s="1503">
        <v>0</v>
      </c>
      <c r="AK101" s="3256"/>
    </row>
    <row r="102" spans="1:37" ht="35.450000000000003" customHeight="1">
      <c r="A102" s="991">
        <v>1413</v>
      </c>
      <c r="B102" s="1377" t="s">
        <v>3483</v>
      </c>
      <c r="C102" s="1501" t="s">
        <v>3484</v>
      </c>
      <c r="D102" s="1496" t="s">
        <v>553</v>
      </c>
      <c r="E102" s="1496" t="s">
        <v>3485</v>
      </c>
      <c r="F102" s="1506" t="s">
        <v>30</v>
      </c>
      <c r="G102" s="1503">
        <v>110.003</v>
      </c>
      <c r="H102" s="1503">
        <v>33.5</v>
      </c>
      <c r="I102" s="1503">
        <v>38.252000000000002</v>
      </c>
      <c r="J102" s="1503">
        <v>0</v>
      </c>
      <c r="K102" s="1503">
        <v>71.75200000000001</v>
      </c>
      <c r="L102" s="1503">
        <v>38.250999999999991</v>
      </c>
      <c r="M102" s="1503">
        <v>38.250999999999998</v>
      </c>
      <c r="N102" s="1503">
        <v>0</v>
      </c>
      <c r="O102" s="1504">
        <v>38.250999999999998</v>
      </c>
      <c r="P102" s="1504"/>
      <c r="Q102" s="1504"/>
      <c r="R102" s="1504"/>
      <c r="S102" s="1504"/>
      <c r="T102" s="1504"/>
      <c r="U102" s="1504"/>
      <c r="V102" s="1504"/>
      <c r="W102" s="1504"/>
      <c r="X102" s="2843">
        <v>38.250999999999998</v>
      </c>
      <c r="Y102" s="2843">
        <v>0</v>
      </c>
      <c r="Z102" s="2108">
        <v>38.250999999999998</v>
      </c>
      <c r="AA102" s="2844">
        <v>37.868489999999994</v>
      </c>
      <c r="AB102" s="2844"/>
      <c r="AC102" s="2108">
        <v>37.868489999999994</v>
      </c>
      <c r="AD102" s="2108">
        <v>0.38250999999999996</v>
      </c>
      <c r="AE102" s="2844"/>
      <c r="AF102" s="2844">
        <v>0</v>
      </c>
      <c r="AG102" s="2108">
        <v>0</v>
      </c>
      <c r="AH102" s="1504"/>
      <c r="AI102" s="1503" t="s">
        <v>9941</v>
      </c>
      <c r="AJ102" s="1503">
        <v>0</v>
      </c>
      <c r="AK102" s="3256"/>
    </row>
    <row r="103" spans="1:37" ht="63">
      <c r="A103" s="991">
        <v>1414</v>
      </c>
      <c r="B103" s="1377" t="s">
        <v>3486</v>
      </c>
      <c r="C103" s="1501" t="s">
        <v>3487</v>
      </c>
      <c r="D103" s="1496" t="s">
        <v>400</v>
      </c>
      <c r="E103" s="1496" t="s">
        <v>3488</v>
      </c>
      <c r="F103" s="1502" t="s">
        <v>30</v>
      </c>
      <c r="G103" s="1503">
        <v>299.83699999999999</v>
      </c>
      <c r="H103" s="1503">
        <v>198.642</v>
      </c>
      <c r="I103" s="1503">
        <v>47</v>
      </c>
      <c r="J103" s="1503">
        <v>0</v>
      </c>
      <c r="K103" s="1503">
        <v>245.642</v>
      </c>
      <c r="L103" s="1503">
        <v>54.194999999999993</v>
      </c>
      <c r="M103" s="1503">
        <v>54.195</v>
      </c>
      <c r="N103" s="1503">
        <v>0</v>
      </c>
      <c r="O103" s="1504">
        <v>54.195</v>
      </c>
      <c r="P103" s="1504"/>
      <c r="Q103" s="1504"/>
      <c r="R103" s="1504"/>
      <c r="S103" s="1504"/>
      <c r="T103" s="1504"/>
      <c r="U103" s="1504"/>
      <c r="V103" s="1504"/>
      <c r="W103" s="1504"/>
      <c r="X103" s="2843">
        <v>54.195</v>
      </c>
      <c r="Y103" s="2843">
        <v>0</v>
      </c>
      <c r="Z103" s="2108">
        <v>54.195</v>
      </c>
      <c r="AA103" s="2844">
        <v>53.65305</v>
      </c>
      <c r="AB103" s="2844"/>
      <c r="AC103" s="2108">
        <v>53.65305</v>
      </c>
      <c r="AD103" s="2108">
        <v>0.54195000000000004</v>
      </c>
      <c r="AE103" s="2844"/>
      <c r="AF103" s="2844">
        <v>0</v>
      </c>
      <c r="AG103" s="2108">
        <v>0</v>
      </c>
      <c r="AH103" s="1504"/>
      <c r="AI103" s="1503" t="s">
        <v>9941</v>
      </c>
      <c r="AJ103" s="1503">
        <v>0</v>
      </c>
      <c r="AK103" s="3256"/>
    </row>
    <row r="104" spans="1:37" ht="283.5">
      <c r="A104" s="991">
        <v>1415</v>
      </c>
      <c r="B104" s="1377" t="s">
        <v>3489</v>
      </c>
      <c r="C104" s="1501" t="s">
        <v>3490</v>
      </c>
      <c r="D104" s="1496" t="s">
        <v>3491</v>
      </c>
      <c r="E104" s="1496" t="s">
        <v>3492</v>
      </c>
      <c r="F104" s="1502" t="s">
        <v>47</v>
      </c>
      <c r="G104" s="1503">
        <v>579.096</v>
      </c>
      <c r="H104" s="1503">
        <v>333.673</v>
      </c>
      <c r="I104" s="1503">
        <v>45</v>
      </c>
      <c r="J104" s="1503">
        <v>0</v>
      </c>
      <c r="K104" s="1503">
        <v>378.673</v>
      </c>
      <c r="L104" s="1503">
        <v>200.423</v>
      </c>
      <c r="M104" s="1503">
        <v>116.006</v>
      </c>
      <c r="N104" s="1503">
        <v>0</v>
      </c>
      <c r="O104" s="1504">
        <v>116.006</v>
      </c>
      <c r="P104" s="1504"/>
      <c r="Q104" s="1504"/>
      <c r="R104" s="1504"/>
      <c r="S104" s="1504"/>
      <c r="T104" s="1504"/>
      <c r="U104" s="1504"/>
      <c r="V104" s="1504"/>
      <c r="W104" s="1504"/>
      <c r="X104" s="2843">
        <v>116.006</v>
      </c>
      <c r="Y104" s="2843">
        <v>0</v>
      </c>
      <c r="Z104" s="2108">
        <v>116.006</v>
      </c>
      <c r="AA104" s="2844">
        <v>57.422484999999995</v>
      </c>
      <c r="AB104" s="2844"/>
      <c r="AC104" s="2108">
        <v>57.422484999999995</v>
      </c>
      <c r="AD104" s="2108">
        <v>0.58001499999999995</v>
      </c>
      <c r="AE104" s="2844"/>
      <c r="AF104" s="2844">
        <v>57.421999999999997</v>
      </c>
      <c r="AG104" s="2108">
        <v>57.421999999999997</v>
      </c>
      <c r="AH104" s="1504"/>
      <c r="AI104" s="1503" t="s">
        <v>10070</v>
      </c>
      <c r="AJ104" s="1503">
        <v>0</v>
      </c>
      <c r="AK104" s="3256"/>
    </row>
    <row r="105" spans="1:37" ht="173.25">
      <c r="A105" s="991">
        <v>1416</v>
      </c>
      <c r="B105" s="1377" t="s">
        <v>3493</v>
      </c>
      <c r="C105" s="1501" t="s">
        <v>3494</v>
      </c>
      <c r="D105" s="1496" t="s">
        <v>3495</v>
      </c>
      <c r="E105" s="1496" t="s">
        <v>3318</v>
      </c>
      <c r="F105" s="1502" t="s">
        <v>47</v>
      </c>
      <c r="G105" s="1503">
        <v>560</v>
      </c>
      <c r="H105" s="1503">
        <v>254.09</v>
      </c>
      <c r="I105" s="1503">
        <v>120</v>
      </c>
      <c r="J105" s="1503">
        <v>0</v>
      </c>
      <c r="K105" s="1503">
        <v>374.09000000000003</v>
      </c>
      <c r="L105" s="1503">
        <v>185.90999999999997</v>
      </c>
      <c r="M105" s="1503">
        <v>160</v>
      </c>
      <c r="N105" s="1503">
        <v>0</v>
      </c>
      <c r="O105" s="1504">
        <v>160</v>
      </c>
      <c r="P105" s="1504"/>
      <c r="Q105" s="1504"/>
      <c r="R105" s="1504"/>
      <c r="S105" s="1504"/>
      <c r="T105" s="1504"/>
      <c r="U105" s="1504"/>
      <c r="V105" s="1504"/>
      <c r="W105" s="1504"/>
      <c r="X105" s="2843">
        <v>160</v>
      </c>
      <c r="Y105" s="2843">
        <v>0</v>
      </c>
      <c r="Z105" s="2108">
        <v>160</v>
      </c>
      <c r="AA105" s="2844">
        <v>79.2</v>
      </c>
      <c r="AB105" s="2844"/>
      <c r="AC105" s="2108">
        <v>79.2</v>
      </c>
      <c r="AD105" s="2108">
        <v>0.8</v>
      </c>
      <c r="AE105" s="2844"/>
      <c r="AF105" s="2844">
        <v>71.685331000000005</v>
      </c>
      <c r="AG105" s="2108">
        <v>71.685331000000005</v>
      </c>
      <c r="AH105" s="1504"/>
      <c r="AI105" s="1503" t="s">
        <v>10070</v>
      </c>
      <c r="AJ105" s="1503">
        <v>0</v>
      </c>
      <c r="AK105" s="3256"/>
    </row>
    <row r="106" spans="1:37" ht="110.25">
      <c r="A106" s="991">
        <v>1417</v>
      </c>
      <c r="B106" s="1377" t="s">
        <v>3496</v>
      </c>
      <c r="C106" s="1501" t="s">
        <v>3497</v>
      </c>
      <c r="D106" s="1496" t="s">
        <v>3498</v>
      </c>
      <c r="E106" s="1496" t="s">
        <v>3318</v>
      </c>
      <c r="F106" s="1506" t="s">
        <v>30</v>
      </c>
      <c r="G106" s="1503">
        <v>124.258</v>
      </c>
      <c r="H106" s="1503">
        <v>91.87</v>
      </c>
      <c r="I106" s="1503">
        <v>32.387999999999998</v>
      </c>
      <c r="J106" s="1503">
        <v>0</v>
      </c>
      <c r="K106" s="1503">
        <v>124.25800000000001</v>
      </c>
      <c r="L106" s="1503">
        <v>0</v>
      </c>
      <c r="M106" s="1503">
        <v>1</v>
      </c>
      <c r="N106" s="1503">
        <v>0</v>
      </c>
      <c r="O106" s="1504">
        <v>1</v>
      </c>
      <c r="P106" s="1504"/>
      <c r="Q106" s="1504"/>
      <c r="R106" s="1504"/>
      <c r="S106" s="1504"/>
      <c r="T106" s="1504"/>
      <c r="U106" s="1504"/>
      <c r="V106" s="1504"/>
      <c r="W106" s="1504"/>
      <c r="X106" s="2843">
        <v>1</v>
      </c>
      <c r="Y106" s="2843">
        <v>0</v>
      </c>
      <c r="Z106" s="2108">
        <v>1</v>
      </c>
      <c r="AA106" s="2844"/>
      <c r="AB106" s="2844"/>
      <c r="AC106" s="2108">
        <v>0</v>
      </c>
      <c r="AD106" s="2108"/>
      <c r="AE106" s="2844"/>
      <c r="AF106" s="2844">
        <v>0</v>
      </c>
      <c r="AG106" s="2108">
        <v>0</v>
      </c>
      <c r="AH106" s="1504" t="s">
        <v>9969</v>
      </c>
      <c r="AI106" s="1504"/>
      <c r="AJ106" s="1503">
        <v>0</v>
      </c>
      <c r="AK106" s="3256"/>
    </row>
    <row r="107" spans="1:37" ht="63">
      <c r="A107" s="991">
        <v>1418</v>
      </c>
      <c r="B107" s="1377" t="s">
        <v>3499</v>
      </c>
      <c r="C107" s="1501" t="s">
        <v>3500</v>
      </c>
      <c r="D107" s="1496" t="s">
        <v>213</v>
      </c>
      <c r="E107" s="1496" t="s">
        <v>3501</v>
      </c>
      <c r="F107" s="1502" t="s">
        <v>47</v>
      </c>
      <c r="G107" s="1503">
        <v>694.41200000000003</v>
      </c>
      <c r="H107" s="1503">
        <v>503.97899999999998</v>
      </c>
      <c r="I107" s="1503">
        <v>20</v>
      </c>
      <c r="J107" s="1503">
        <v>0</v>
      </c>
      <c r="K107" s="1503">
        <v>523.97900000000004</v>
      </c>
      <c r="L107" s="1503">
        <v>170.43299999999999</v>
      </c>
      <c r="M107" s="1503">
        <v>1</v>
      </c>
      <c r="N107" s="1503">
        <v>0</v>
      </c>
      <c r="O107" s="1504">
        <v>1</v>
      </c>
      <c r="P107" s="1504"/>
      <c r="Q107" s="1504"/>
      <c r="R107" s="1504"/>
      <c r="S107" s="1504"/>
      <c r="T107" s="1504"/>
      <c r="U107" s="1504"/>
      <c r="V107" s="1504"/>
      <c r="W107" s="1504"/>
      <c r="X107" s="2843">
        <v>1</v>
      </c>
      <c r="Y107" s="2843">
        <v>0</v>
      </c>
      <c r="Z107" s="2108">
        <v>1</v>
      </c>
      <c r="AA107" s="2844"/>
      <c r="AB107" s="2844"/>
      <c r="AC107" s="2108">
        <v>0</v>
      </c>
      <c r="AD107" s="2108"/>
      <c r="AE107" s="2844"/>
      <c r="AF107" s="2844">
        <v>0</v>
      </c>
      <c r="AG107" s="2108">
        <v>0</v>
      </c>
      <c r="AH107" s="1504" t="s">
        <v>9969</v>
      </c>
      <c r="AI107" s="1504"/>
      <c r="AJ107" s="1503">
        <v>0</v>
      </c>
      <c r="AK107" s="3256"/>
    </row>
    <row r="108" spans="1:37" ht="94.5">
      <c r="A108" s="991">
        <v>1419</v>
      </c>
      <c r="B108" s="1377" t="s">
        <v>3502</v>
      </c>
      <c r="C108" s="1501" t="s">
        <v>3503</v>
      </c>
      <c r="D108" s="1496" t="s">
        <v>393</v>
      </c>
      <c r="E108" s="1496" t="s">
        <v>3318</v>
      </c>
      <c r="F108" s="1506" t="s">
        <v>47</v>
      </c>
      <c r="G108" s="1503">
        <v>98.4</v>
      </c>
      <c r="H108" s="1503">
        <v>55</v>
      </c>
      <c r="I108" s="1503">
        <v>36.46</v>
      </c>
      <c r="J108" s="1503">
        <v>0</v>
      </c>
      <c r="K108" s="1503">
        <v>91.460000000000008</v>
      </c>
      <c r="L108" s="1503">
        <v>6.9399999999999977</v>
      </c>
      <c r="M108" s="1503">
        <v>6.94</v>
      </c>
      <c r="N108" s="1503">
        <v>0</v>
      </c>
      <c r="O108" s="1504">
        <v>6.94</v>
      </c>
      <c r="P108" s="1504"/>
      <c r="Q108" s="1504"/>
      <c r="R108" s="1504"/>
      <c r="S108" s="1504"/>
      <c r="T108" s="1504"/>
      <c r="U108" s="1504"/>
      <c r="V108" s="1504"/>
      <c r="W108" s="1504"/>
      <c r="X108" s="2843">
        <v>6.94</v>
      </c>
      <c r="Y108" s="2843">
        <v>0</v>
      </c>
      <c r="Z108" s="2108">
        <v>6.94</v>
      </c>
      <c r="AA108" s="2844">
        <v>6.8706000000000005</v>
      </c>
      <c r="AB108" s="2844"/>
      <c r="AC108" s="2108">
        <v>6.8706000000000005</v>
      </c>
      <c r="AD108" s="2108">
        <v>6.9400000000000003E-2</v>
      </c>
      <c r="AE108" s="2844"/>
      <c r="AF108" s="2844">
        <v>0</v>
      </c>
      <c r="AG108" s="2108">
        <v>0</v>
      </c>
      <c r="AH108" s="1504"/>
      <c r="AI108" s="1503" t="s">
        <v>9941</v>
      </c>
      <c r="AJ108" s="1503">
        <v>0</v>
      </c>
      <c r="AK108" s="3256"/>
    </row>
    <row r="109" spans="1:37" ht="208.5" customHeight="1">
      <c r="A109" s="991">
        <v>1420</v>
      </c>
      <c r="B109" s="1377" t="s">
        <v>3504</v>
      </c>
      <c r="C109" s="1501" t="s">
        <v>3505</v>
      </c>
      <c r="D109" s="1496" t="s">
        <v>3506</v>
      </c>
      <c r="E109" s="1496" t="s">
        <v>3315</v>
      </c>
      <c r="F109" s="1502" t="s">
        <v>43</v>
      </c>
      <c r="G109" s="1503">
        <v>679.9</v>
      </c>
      <c r="H109" s="1503">
        <v>417.56299999999999</v>
      </c>
      <c r="I109" s="1503">
        <v>70</v>
      </c>
      <c r="J109" s="1503">
        <v>0</v>
      </c>
      <c r="K109" s="1503">
        <v>487.56299999999999</v>
      </c>
      <c r="L109" s="1503">
        <v>192.33699999999999</v>
      </c>
      <c r="M109" s="1503">
        <v>70</v>
      </c>
      <c r="N109" s="1503">
        <v>0</v>
      </c>
      <c r="O109" s="1504">
        <v>70</v>
      </c>
      <c r="P109" s="1504"/>
      <c r="Q109" s="1504"/>
      <c r="R109" s="1504"/>
      <c r="S109" s="1504"/>
      <c r="T109" s="1504"/>
      <c r="U109" s="1504"/>
      <c r="V109" s="1504"/>
      <c r="W109" s="1504"/>
      <c r="X109" s="2843">
        <v>70</v>
      </c>
      <c r="Y109" s="2843">
        <v>0</v>
      </c>
      <c r="Z109" s="2108">
        <v>70</v>
      </c>
      <c r="AA109" s="2844">
        <v>17.324999999999999</v>
      </c>
      <c r="AB109" s="2844"/>
      <c r="AC109" s="2108">
        <v>17.324999999999999</v>
      </c>
      <c r="AD109" s="2108">
        <v>0.17499999999999999</v>
      </c>
      <c r="AE109" s="2844"/>
      <c r="AF109" s="2844">
        <v>0</v>
      </c>
      <c r="AG109" s="2108">
        <v>0</v>
      </c>
      <c r="AH109" s="1504"/>
      <c r="AI109" s="1503" t="s">
        <v>9941</v>
      </c>
      <c r="AJ109" s="1503">
        <v>0</v>
      </c>
      <c r="AK109" s="3256"/>
    </row>
    <row r="110" spans="1:37" ht="47.25">
      <c r="A110" s="991">
        <v>1421</v>
      </c>
      <c r="B110" s="1377" t="s">
        <v>3507</v>
      </c>
      <c r="C110" s="1501" t="s">
        <v>3508</v>
      </c>
      <c r="D110" s="1496" t="s">
        <v>66</v>
      </c>
      <c r="E110" s="1496" t="s">
        <v>3318</v>
      </c>
      <c r="F110" s="1502" t="s">
        <v>30</v>
      </c>
      <c r="G110" s="1503">
        <v>249.75200000000001</v>
      </c>
      <c r="H110" s="1503">
        <v>137</v>
      </c>
      <c r="I110" s="1503">
        <v>15</v>
      </c>
      <c r="J110" s="1503">
        <v>0</v>
      </c>
      <c r="K110" s="1503">
        <v>152</v>
      </c>
      <c r="L110" s="1503">
        <v>97.75200000000001</v>
      </c>
      <c r="M110" s="1503">
        <v>10</v>
      </c>
      <c r="N110" s="1503">
        <v>0</v>
      </c>
      <c r="O110" s="1504">
        <v>10</v>
      </c>
      <c r="P110" s="1504"/>
      <c r="Q110" s="1504"/>
      <c r="R110" s="1504"/>
      <c r="S110" s="1504"/>
      <c r="T110" s="1504"/>
      <c r="U110" s="1504"/>
      <c r="V110" s="1504"/>
      <c r="W110" s="1504"/>
      <c r="X110" s="2843">
        <v>10</v>
      </c>
      <c r="Y110" s="2843">
        <v>0</v>
      </c>
      <c r="Z110" s="2108">
        <v>10</v>
      </c>
      <c r="AA110" s="2844">
        <v>2.4750000000000001</v>
      </c>
      <c r="AB110" s="2844"/>
      <c r="AC110" s="2108">
        <v>2.4750000000000001</v>
      </c>
      <c r="AD110" s="2108">
        <v>2.5000000000000001E-2</v>
      </c>
      <c r="AE110" s="2844"/>
      <c r="AF110" s="2844">
        <v>0</v>
      </c>
      <c r="AG110" s="2108">
        <v>0</v>
      </c>
      <c r="AH110" s="1504"/>
      <c r="AI110" s="1503" t="s">
        <v>9941</v>
      </c>
      <c r="AJ110" s="1503">
        <v>0</v>
      </c>
      <c r="AK110" s="3256"/>
    </row>
    <row r="111" spans="1:37" ht="63">
      <c r="A111" s="991">
        <v>1422</v>
      </c>
      <c r="B111" s="1377" t="s">
        <v>3509</v>
      </c>
      <c r="C111" s="1501" t="s">
        <v>3510</v>
      </c>
      <c r="D111" s="1496" t="s">
        <v>400</v>
      </c>
      <c r="E111" s="1496" t="s">
        <v>3492</v>
      </c>
      <c r="F111" s="1502" t="s">
        <v>30</v>
      </c>
      <c r="G111" s="1503">
        <v>349.98599999999999</v>
      </c>
      <c r="H111" s="1503">
        <v>160</v>
      </c>
      <c r="I111" s="1503">
        <v>25</v>
      </c>
      <c r="J111" s="1503">
        <v>0</v>
      </c>
      <c r="K111" s="1503">
        <v>185</v>
      </c>
      <c r="L111" s="1503">
        <v>164.98599999999999</v>
      </c>
      <c r="M111" s="1503">
        <v>50</v>
      </c>
      <c r="N111" s="1503">
        <v>0</v>
      </c>
      <c r="O111" s="1504">
        <v>50</v>
      </c>
      <c r="P111" s="1504"/>
      <c r="Q111" s="1504"/>
      <c r="R111" s="1504"/>
      <c r="S111" s="1504"/>
      <c r="T111" s="1504"/>
      <c r="U111" s="1504"/>
      <c r="V111" s="1504"/>
      <c r="W111" s="1504"/>
      <c r="X111" s="2843">
        <v>50</v>
      </c>
      <c r="Y111" s="2843">
        <v>0</v>
      </c>
      <c r="Z111" s="2108">
        <v>50</v>
      </c>
      <c r="AA111" s="2844">
        <v>12.375</v>
      </c>
      <c r="AB111" s="2844"/>
      <c r="AC111" s="2108">
        <v>12.375</v>
      </c>
      <c r="AD111" s="2108">
        <v>0.125</v>
      </c>
      <c r="AE111" s="2844"/>
      <c r="AF111" s="2844">
        <v>0</v>
      </c>
      <c r="AG111" s="2108">
        <v>0</v>
      </c>
      <c r="AH111" s="1504"/>
      <c r="AI111" s="1503" t="s">
        <v>9941</v>
      </c>
      <c r="AJ111" s="1503">
        <v>0</v>
      </c>
      <c r="AK111" s="3256"/>
    </row>
    <row r="112" spans="1:37" ht="83.25" customHeight="1">
      <c r="A112" s="991">
        <v>1423</v>
      </c>
      <c r="B112" s="1377" t="s">
        <v>3511</v>
      </c>
      <c r="C112" s="1501" t="s">
        <v>3512</v>
      </c>
      <c r="D112" s="1496" t="s">
        <v>226</v>
      </c>
      <c r="E112" s="1496" t="s">
        <v>3315</v>
      </c>
      <c r="F112" s="1502" t="s">
        <v>30</v>
      </c>
      <c r="G112" s="1503">
        <v>472.84</v>
      </c>
      <c r="H112" s="1503">
        <v>291.15699999999998</v>
      </c>
      <c r="I112" s="1503">
        <v>60</v>
      </c>
      <c r="J112" s="1503">
        <v>0</v>
      </c>
      <c r="K112" s="1503">
        <v>351.15699999999998</v>
      </c>
      <c r="L112" s="1503">
        <v>121.68299999999999</v>
      </c>
      <c r="M112" s="1503">
        <v>80</v>
      </c>
      <c r="N112" s="1503">
        <v>0</v>
      </c>
      <c r="O112" s="1504">
        <v>80</v>
      </c>
      <c r="P112" s="1504"/>
      <c r="Q112" s="1504"/>
      <c r="R112" s="1504"/>
      <c r="S112" s="1504"/>
      <c r="T112" s="1504"/>
      <c r="U112" s="1504"/>
      <c r="V112" s="1504"/>
      <c r="W112" s="1504"/>
      <c r="X112" s="2843">
        <v>80</v>
      </c>
      <c r="Y112" s="2843">
        <v>0</v>
      </c>
      <c r="Z112" s="2108">
        <v>80</v>
      </c>
      <c r="AA112" s="2844">
        <v>19.8</v>
      </c>
      <c r="AB112" s="2844"/>
      <c r="AC112" s="2108">
        <v>19.8</v>
      </c>
      <c r="AD112" s="2108">
        <v>0.2</v>
      </c>
      <c r="AE112" s="2844"/>
      <c r="AF112" s="2844">
        <v>7.3373200000000001</v>
      </c>
      <c r="AG112" s="2108">
        <v>7.3373200000000001</v>
      </c>
      <c r="AH112" s="1504"/>
      <c r="AI112" s="1503" t="s">
        <v>9941</v>
      </c>
      <c r="AJ112" s="1503">
        <v>0</v>
      </c>
      <c r="AK112" s="3256"/>
    </row>
    <row r="113" spans="1:37" ht="94.5">
      <c r="A113" s="991">
        <v>1424</v>
      </c>
      <c r="B113" s="1377" t="s">
        <v>3513</v>
      </c>
      <c r="C113" s="1501" t="s">
        <v>3514</v>
      </c>
      <c r="D113" s="1498" t="s">
        <v>577</v>
      </c>
      <c r="E113" s="1496" t="s">
        <v>3515</v>
      </c>
      <c r="F113" s="1502" t="s">
        <v>30</v>
      </c>
      <c r="G113" s="1503">
        <v>461.10700000000003</v>
      </c>
      <c r="H113" s="1503">
        <v>296.55599999999998</v>
      </c>
      <c r="I113" s="1503">
        <v>100</v>
      </c>
      <c r="J113" s="1503">
        <v>0</v>
      </c>
      <c r="K113" s="1503">
        <v>396.55599999999998</v>
      </c>
      <c r="L113" s="1503">
        <v>64.551000000000045</v>
      </c>
      <c r="M113" s="1503">
        <v>64.551000000000002</v>
      </c>
      <c r="N113" s="1503">
        <v>0</v>
      </c>
      <c r="O113" s="1504">
        <v>64.551000000000002</v>
      </c>
      <c r="P113" s="1504"/>
      <c r="Q113" s="1504"/>
      <c r="R113" s="1504"/>
      <c r="S113" s="1504"/>
      <c r="T113" s="1504"/>
      <c r="U113" s="1504"/>
      <c r="V113" s="1504"/>
      <c r="W113" s="1504"/>
      <c r="X113" s="2843">
        <v>64.551000000000002</v>
      </c>
      <c r="Y113" s="2843">
        <v>0</v>
      </c>
      <c r="Z113" s="2108">
        <v>64.551000000000002</v>
      </c>
      <c r="AA113" s="2844">
        <v>63.90549</v>
      </c>
      <c r="AB113" s="2844"/>
      <c r="AC113" s="2108">
        <v>63.90549</v>
      </c>
      <c r="AD113" s="2108">
        <v>0.64551000000000003</v>
      </c>
      <c r="AE113" s="2844"/>
      <c r="AF113" s="2844">
        <v>37.480001000000001</v>
      </c>
      <c r="AG113" s="2108">
        <v>37.480001000000001</v>
      </c>
      <c r="AH113" s="1504"/>
      <c r="AI113" s="1503" t="s">
        <v>9941</v>
      </c>
      <c r="AJ113" s="1503">
        <v>0</v>
      </c>
      <c r="AK113" s="3256"/>
    </row>
    <row r="114" spans="1:37" ht="85.5" customHeight="1">
      <c r="A114" s="991">
        <v>1425</v>
      </c>
      <c r="B114" s="1377" t="s">
        <v>3516</v>
      </c>
      <c r="C114" s="1501" t="s">
        <v>3517</v>
      </c>
      <c r="D114" s="1496" t="s">
        <v>66</v>
      </c>
      <c r="E114" s="1496" t="s">
        <v>3518</v>
      </c>
      <c r="F114" s="1502" t="s">
        <v>43</v>
      </c>
      <c r="G114" s="1503">
        <v>1970</v>
      </c>
      <c r="H114" s="1503">
        <v>500.02600000000001</v>
      </c>
      <c r="I114" s="1503">
        <v>360</v>
      </c>
      <c r="J114" s="1503">
        <v>1629</v>
      </c>
      <c r="K114" s="1503">
        <v>860.02600000000007</v>
      </c>
      <c r="L114" s="1503">
        <v>1109.9739999999999</v>
      </c>
      <c r="M114" s="1503">
        <v>200</v>
      </c>
      <c r="N114" s="1503">
        <v>60</v>
      </c>
      <c r="O114" s="1504">
        <v>260</v>
      </c>
      <c r="P114" s="1504"/>
      <c r="Q114" s="1504"/>
      <c r="R114" s="1504"/>
      <c r="S114" s="1504"/>
      <c r="T114" s="1504"/>
      <c r="U114" s="1504"/>
      <c r="V114" s="1504"/>
      <c r="W114" s="1504"/>
      <c r="X114" s="2843">
        <v>200</v>
      </c>
      <c r="Y114" s="2843">
        <v>60</v>
      </c>
      <c r="Z114" s="2108">
        <v>260</v>
      </c>
      <c r="AA114" s="2844">
        <v>49.5</v>
      </c>
      <c r="AB114" s="2844">
        <v>45</v>
      </c>
      <c r="AC114" s="2108">
        <v>94.5</v>
      </c>
      <c r="AD114" s="2108">
        <v>0.5</v>
      </c>
      <c r="AE114" s="2844"/>
      <c r="AF114" s="2844">
        <v>0</v>
      </c>
      <c r="AG114" s="2108">
        <v>0</v>
      </c>
      <c r="AH114" s="1504"/>
      <c r="AI114" s="1503" t="s">
        <v>10099</v>
      </c>
      <c r="AJ114" s="1503">
        <v>0</v>
      </c>
      <c r="AK114" s="3256"/>
    </row>
    <row r="115" spans="1:37" ht="31.5">
      <c r="A115" s="991">
        <v>1426</v>
      </c>
      <c r="B115" s="1377" t="s">
        <v>3519</v>
      </c>
      <c r="C115" s="1501" t="s">
        <v>3520</v>
      </c>
      <c r="D115" s="1496" t="s">
        <v>51</v>
      </c>
      <c r="E115" s="1496" t="s">
        <v>3521</v>
      </c>
      <c r="F115" s="1502" t="s">
        <v>47</v>
      </c>
      <c r="G115" s="1504">
        <v>163.68</v>
      </c>
      <c r="H115" s="1503">
        <v>92.75</v>
      </c>
      <c r="I115" s="1503">
        <v>15</v>
      </c>
      <c r="J115" s="1504">
        <v>0</v>
      </c>
      <c r="K115" s="1503">
        <v>107.75</v>
      </c>
      <c r="L115" s="1503">
        <v>55.930000000000007</v>
      </c>
      <c r="M115" s="1503">
        <v>20</v>
      </c>
      <c r="N115" s="1504">
        <v>0</v>
      </c>
      <c r="O115" s="1504">
        <v>20</v>
      </c>
      <c r="P115" s="1504"/>
      <c r="Q115" s="1504"/>
      <c r="R115" s="1504"/>
      <c r="S115" s="1504"/>
      <c r="T115" s="1504"/>
      <c r="U115" s="1504"/>
      <c r="V115" s="1504"/>
      <c r="W115" s="1504"/>
      <c r="X115" s="2843">
        <v>20</v>
      </c>
      <c r="Y115" s="2843">
        <v>0</v>
      </c>
      <c r="Z115" s="2108">
        <v>20</v>
      </c>
      <c r="AA115" s="2844">
        <v>4.95</v>
      </c>
      <c r="AB115" s="2844"/>
      <c r="AC115" s="2108">
        <v>4.95</v>
      </c>
      <c r="AD115" s="2108">
        <v>0.05</v>
      </c>
      <c r="AE115" s="2844"/>
      <c r="AF115" s="2844">
        <v>0</v>
      </c>
      <c r="AG115" s="2108">
        <v>0</v>
      </c>
      <c r="AH115" s="1504"/>
      <c r="AI115" s="1503" t="s">
        <v>9941</v>
      </c>
      <c r="AJ115" s="1504">
        <v>0</v>
      </c>
      <c r="AK115" s="3256"/>
    </row>
    <row r="116" spans="1:37" ht="47.25">
      <c r="A116" s="991">
        <v>1427</v>
      </c>
      <c r="B116" s="1377" t="s">
        <v>3522</v>
      </c>
      <c r="C116" s="1501" t="s">
        <v>3523</v>
      </c>
      <c r="D116" s="1496" t="s">
        <v>393</v>
      </c>
      <c r="E116" s="1496" t="s">
        <v>3524</v>
      </c>
      <c r="F116" s="1502" t="s">
        <v>43</v>
      </c>
      <c r="G116" s="1503">
        <v>6340</v>
      </c>
      <c r="H116" s="1503">
        <v>5025.9799999999996</v>
      </c>
      <c r="I116" s="1503">
        <v>162.5</v>
      </c>
      <c r="J116" s="1503">
        <v>0</v>
      </c>
      <c r="K116" s="1503">
        <v>5188.4799999999996</v>
      </c>
      <c r="L116" s="1503">
        <v>1151.5200000000004</v>
      </c>
      <c r="M116" s="1503">
        <v>200</v>
      </c>
      <c r="N116" s="1503">
        <v>0</v>
      </c>
      <c r="O116" s="1504">
        <v>200</v>
      </c>
      <c r="P116" s="1504"/>
      <c r="Q116" s="1504"/>
      <c r="R116" s="1504"/>
      <c r="S116" s="1504"/>
      <c r="T116" s="1504"/>
      <c r="U116" s="1504"/>
      <c r="V116" s="1504"/>
      <c r="W116" s="1504"/>
      <c r="X116" s="2843">
        <v>200</v>
      </c>
      <c r="Y116" s="2843">
        <v>0</v>
      </c>
      <c r="Z116" s="2108">
        <v>200</v>
      </c>
      <c r="AA116" s="2844"/>
      <c r="AB116" s="2844"/>
      <c r="AC116" s="2108">
        <v>0</v>
      </c>
      <c r="AD116" s="2108"/>
      <c r="AE116" s="2844"/>
      <c r="AF116" s="2844">
        <v>0</v>
      </c>
      <c r="AG116" s="2108">
        <v>0</v>
      </c>
      <c r="AH116" s="1503" t="s">
        <v>9944</v>
      </c>
      <c r="AI116" s="1504"/>
      <c r="AJ116" s="1503">
        <v>0</v>
      </c>
      <c r="AK116" s="3256"/>
    </row>
    <row r="117" spans="1:37" ht="114" customHeight="1">
      <c r="A117" s="991">
        <v>1428</v>
      </c>
      <c r="B117" s="1377" t="s">
        <v>3525</v>
      </c>
      <c r="C117" s="1501" t="s">
        <v>3526</v>
      </c>
      <c r="D117" s="1496" t="s">
        <v>51</v>
      </c>
      <c r="E117" s="1496" t="s">
        <v>3527</v>
      </c>
      <c r="F117" s="1502" t="s">
        <v>43</v>
      </c>
      <c r="G117" s="1504">
        <v>1664</v>
      </c>
      <c r="H117" s="1503">
        <v>304.303</v>
      </c>
      <c r="I117" s="1503">
        <v>425</v>
      </c>
      <c r="J117" s="1504">
        <v>435.06</v>
      </c>
      <c r="K117" s="1503">
        <v>729.303</v>
      </c>
      <c r="L117" s="1503">
        <v>934.697</v>
      </c>
      <c r="M117" s="1503">
        <v>0</v>
      </c>
      <c r="N117" s="1504">
        <v>50</v>
      </c>
      <c r="O117" s="1504">
        <v>50</v>
      </c>
      <c r="P117" s="1504"/>
      <c r="Q117" s="1504"/>
      <c r="R117" s="1504"/>
      <c r="S117" s="1504"/>
      <c r="T117" s="1504"/>
      <c r="U117" s="1504"/>
      <c r="V117" s="1504"/>
      <c r="W117" s="1504"/>
      <c r="X117" s="2843">
        <v>0</v>
      </c>
      <c r="Y117" s="2843">
        <v>50</v>
      </c>
      <c r="Z117" s="2108">
        <v>50</v>
      </c>
      <c r="AA117" s="2844"/>
      <c r="AB117" s="2844"/>
      <c r="AC117" s="2108">
        <v>0</v>
      </c>
      <c r="AD117" s="2108"/>
      <c r="AE117" s="2844"/>
      <c r="AF117" s="2844">
        <v>0</v>
      </c>
      <c r="AG117" s="2108">
        <v>0</v>
      </c>
      <c r="AH117" s="1503" t="s">
        <v>9944</v>
      </c>
      <c r="AI117" s="1504"/>
      <c r="AJ117" s="1504">
        <v>0</v>
      </c>
      <c r="AK117" s="3256"/>
    </row>
    <row r="118" spans="1:37" ht="63">
      <c r="A118" s="991">
        <v>1429</v>
      </c>
      <c r="B118" s="1377" t="s">
        <v>3528</v>
      </c>
      <c r="C118" s="1501" t="s">
        <v>3529</v>
      </c>
      <c r="D118" s="1502" t="s">
        <v>187</v>
      </c>
      <c r="E118" s="1496" t="s">
        <v>3530</v>
      </c>
      <c r="F118" s="1502" t="s">
        <v>47</v>
      </c>
      <c r="G118" s="1504">
        <v>919.10900000000004</v>
      </c>
      <c r="H118" s="1503">
        <v>524.13699999999994</v>
      </c>
      <c r="I118" s="1503">
        <v>5</v>
      </c>
      <c r="J118" s="1503">
        <v>0</v>
      </c>
      <c r="K118" s="1503">
        <v>529.13699999999994</v>
      </c>
      <c r="L118" s="1503">
        <v>389.97200000000009</v>
      </c>
      <c r="M118" s="1503">
        <v>50</v>
      </c>
      <c r="N118" s="1503">
        <v>0</v>
      </c>
      <c r="O118" s="1504">
        <v>50</v>
      </c>
      <c r="P118" s="1504"/>
      <c r="Q118" s="1504"/>
      <c r="R118" s="1504"/>
      <c r="S118" s="1504"/>
      <c r="T118" s="1504"/>
      <c r="U118" s="1504"/>
      <c r="V118" s="1504"/>
      <c r="W118" s="1504"/>
      <c r="X118" s="2843">
        <v>50</v>
      </c>
      <c r="Y118" s="2843">
        <v>0</v>
      </c>
      <c r="Z118" s="2108">
        <v>50</v>
      </c>
      <c r="AA118" s="2844">
        <v>12.375</v>
      </c>
      <c r="AB118" s="2844"/>
      <c r="AC118" s="2108">
        <v>12.375</v>
      </c>
      <c r="AD118" s="2108">
        <v>0.125</v>
      </c>
      <c r="AE118" s="2844"/>
      <c r="AF118" s="2844">
        <v>0</v>
      </c>
      <c r="AG118" s="2108">
        <v>0</v>
      </c>
      <c r="AH118" s="1504"/>
      <c r="AI118" s="1503" t="s">
        <v>9941</v>
      </c>
      <c r="AJ118" s="1504">
        <v>0</v>
      </c>
      <c r="AK118" s="3256"/>
    </row>
    <row r="119" spans="1:37" ht="110.25">
      <c r="A119" s="991">
        <v>1430</v>
      </c>
      <c r="B119" s="1377" t="s">
        <v>3531</v>
      </c>
      <c r="C119" s="1518" t="s">
        <v>3532</v>
      </c>
      <c r="D119" s="1502" t="s">
        <v>389</v>
      </c>
      <c r="E119" s="1496" t="s">
        <v>3533</v>
      </c>
      <c r="F119" s="1502" t="s">
        <v>30</v>
      </c>
      <c r="G119" s="1503">
        <v>4517.692</v>
      </c>
      <c r="H119" s="1503">
        <v>3762.9059999999999</v>
      </c>
      <c r="I119" s="1503">
        <v>497.26299999999998</v>
      </c>
      <c r="J119" s="1503">
        <v>0</v>
      </c>
      <c r="K119" s="1503">
        <v>4260.1689999999999</v>
      </c>
      <c r="L119" s="1503">
        <v>257.52300000000014</v>
      </c>
      <c r="M119" s="1503">
        <v>237.523</v>
      </c>
      <c r="N119" s="1503">
        <v>20</v>
      </c>
      <c r="O119" s="1504">
        <v>257.52300000000002</v>
      </c>
      <c r="P119" s="1504"/>
      <c r="Q119" s="1504"/>
      <c r="R119" s="1504"/>
      <c r="S119" s="1504"/>
      <c r="T119" s="1504"/>
      <c r="U119" s="1504"/>
      <c r="V119" s="1504"/>
      <c r="W119" s="1504"/>
      <c r="X119" s="2843">
        <v>237.523</v>
      </c>
      <c r="Y119" s="2843">
        <v>20</v>
      </c>
      <c r="Z119" s="2108">
        <v>257.52300000000002</v>
      </c>
      <c r="AA119" s="2844">
        <v>58.786942500000002</v>
      </c>
      <c r="AB119" s="2844"/>
      <c r="AC119" s="2108">
        <v>58.786942500000002</v>
      </c>
      <c r="AD119" s="2108">
        <v>0.59380750000000004</v>
      </c>
      <c r="AE119" s="2844"/>
      <c r="AF119" s="2844">
        <v>0</v>
      </c>
      <c r="AG119" s="2108">
        <v>0</v>
      </c>
      <c r="AH119" s="1504"/>
      <c r="AI119" s="1503" t="s">
        <v>10050</v>
      </c>
      <c r="AJ119" s="1504">
        <v>0</v>
      </c>
      <c r="AK119" s="3256"/>
    </row>
    <row r="120" spans="1:37" ht="47.25">
      <c r="A120" s="991">
        <v>1431</v>
      </c>
      <c r="B120" s="1377" t="s">
        <v>3534</v>
      </c>
      <c r="C120" s="1501" t="s">
        <v>3535</v>
      </c>
      <c r="D120" s="1496" t="s">
        <v>561</v>
      </c>
      <c r="E120" s="1496" t="s">
        <v>3536</v>
      </c>
      <c r="F120" s="1506" t="s">
        <v>30</v>
      </c>
      <c r="G120" s="1504">
        <v>84.498000000000005</v>
      </c>
      <c r="H120" s="1503">
        <v>20</v>
      </c>
      <c r="I120" s="1503">
        <v>32.249000000000002</v>
      </c>
      <c r="J120" s="1504">
        <v>0</v>
      </c>
      <c r="K120" s="1503">
        <v>52.249000000000002</v>
      </c>
      <c r="L120" s="1503">
        <v>32.249000000000002</v>
      </c>
      <c r="M120" s="1503">
        <v>32.249000000000002</v>
      </c>
      <c r="N120" s="1504">
        <v>0</v>
      </c>
      <c r="O120" s="1504">
        <v>32.249000000000002</v>
      </c>
      <c r="P120" s="1504"/>
      <c r="Q120" s="1504"/>
      <c r="R120" s="1504"/>
      <c r="S120" s="1504"/>
      <c r="T120" s="1504"/>
      <c r="U120" s="1504"/>
      <c r="V120" s="1504"/>
      <c r="W120" s="1504"/>
      <c r="X120" s="2843">
        <v>32.249000000000002</v>
      </c>
      <c r="Y120" s="2843">
        <v>0</v>
      </c>
      <c r="Z120" s="2108">
        <v>32.249000000000002</v>
      </c>
      <c r="AA120" s="2844">
        <v>31.926510000000004</v>
      </c>
      <c r="AB120" s="2844"/>
      <c r="AC120" s="2108">
        <v>31.926510000000004</v>
      </c>
      <c r="AD120" s="2108">
        <v>0.32249</v>
      </c>
      <c r="AE120" s="2844"/>
      <c r="AF120" s="2844">
        <v>0</v>
      </c>
      <c r="AG120" s="2108">
        <v>0</v>
      </c>
      <c r="AH120" s="1504"/>
      <c r="AI120" s="1503" t="s">
        <v>9941</v>
      </c>
      <c r="AJ120" s="1504">
        <v>0</v>
      </c>
      <c r="AK120" s="3256"/>
    </row>
    <row r="121" spans="1:37" ht="47.25">
      <c r="A121" s="991">
        <v>1432</v>
      </c>
      <c r="B121" s="1377" t="s">
        <v>3537</v>
      </c>
      <c r="C121" s="1501" t="s">
        <v>3538</v>
      </c>
      <c r="D121" s="1502" t="s">
        <v>254</v>
      </c>
      <c r="E121" s="1496" t="s">
        <v>3351</v>
      </c>
      <c r="F121" s="1502" t="s">
        <v>47</v>
      </c>
      <c r="G121" s="1504">
        <v>499.57900000000001</v>
      </c>
      <c r="H121" s="1503">
        <v>200</v>
      </c>
      <c r="I121" s="1503">
        <v>140</v>
      </c>
      <c r="J121" s="1504">
        <v>0</v>
      </c>
      <c r="K121" s="1503">
        <v>340</v>
      </c>
      <c r="L121" s="1503">
        <v>159.57900000000001</v>
      </c>
      <c r="M121" s="1503">
        <v>80</v>
      </c>
      <c r="N121" s="1504">
        <v>0</v>
      </c>
      <c r="O121" s="1504">
        <v>80</v>
      </c>
      <c r="P121" s="1504"/>
      <c r="Q121" s="1504"/>
      <c r="R121" s="1504"/>
      <c r="S121" s="1504"/>
      <c r="T121" s="1504"/>
      <c r="U121" s="1504"/>
      <c r="V121" s="1504"/>
      <c r="W121" s="1504"/>
      <c r="X121" s="2843">
        <v>80</v>
      </c>
      <c r="Y121" s="2843">
        <v>0</v>
      </c>
      <c r="Z121" s="2108">
        <v>80</v>
      </c>
      <c r="AA121" s="2844">
        <v>19.8</v>
      </c>
      <c r="AB121" s="2844"/>
      <c r="AC121" s="2108">
        <v>19.8</v>
      </c>
      <c r="AD121" s="2108">
        <v>0.2</v>
      </c>
      <c r="AE121" s="2844"/>
      <c r="AF121" s="2844">
        <v>0</v>
      </c>
      <c r="AG121" s="2108">
        <v>0</v>
      </c>
      <c r="AH121" s="1504"/>
      <c r="AI121" s="1503" t="s">
        <v>9941</v>
      </c>
      <c r="AJ121" s="1504">
        <v>0</v>
      </c>
      <c r="AK121" s="3256"/>
    </row>
    <row r="122" spans="1:37" ht="63">
      <c r="A122" s="991">
        <v>1433</v>
      </c>
      <c r="B122" s="1377" t="s">
        <v>3539</v>
      </c>
      <c r="C122" s="1525" t="s">
        <v>3540</v>
      </c>
      <c r="D122" s="1526" t="s">
        <v>400</v>
      </c>
      <c r="E122" s="1496" t="s">
        <v>3541</v>
      </c>
      <c r="F122" s="1502" t="s">
        <v>30</v>
      </c>
      <c r="G122" s="1504">
        <v>206.119</v>
      </c>
      <c r="H122" s="1503">
        <v>50</v>
      </c>
      <c r="I122" s="1503">
        <v>60</v>
      </c>
      <c r="J122" s="1504">
        <v>0</v>
      </c>
      <c r="K122" s="1503">
        <v>110</v>
      </c>
      <c r="L122" s="1503">
        <v>96.119</v>
      </c>
      <c r="M122" s="1503">
        <v>96.119</v>
      </c>
      <c r="N122" s="1504">
        <v>0</v>
      </c>
      <c r="O122" s="1504">
        <v>96.119</v>
      </c>
      <c r="P122" s="1504"/>
      <c r="Q122" s="1504"/>
      <c r="R122" s="1504"/>
      <c r="S122" s="1504"/>
      <c r="T122" s="1504"/>
      <c r="U122" s="1504"/>
      <c r="V122" s="1504"/>
      <c r="W122" s="1504"/>
      <c r="X122" s="2843">
        <v>96.119</v>
      </c>
      <c r="Y122" s="2843">
        <v>0</v>
      </c>
      <c r="Z122" s="2108">
        <v>96.119</v>
      </c>
      <c r="AA122" s="2844">
        <v>95.157809999999998</v>
      </c>
      <c r="AB122" s="2844"/>
      <c r="AC122" s="2108">
        <v>95.157809999999998</v>
      </c>
      <c r="AD122" s="2108">
        <v>0.96118999999999999</v>
      </c>
      <c r="AE122" s="2844"/>
      <c r="AF122" s="2844">
        <v>25.046315</v>
      </c>
      <c r="AG122" s="2108">
        <v>25.046315</v>
      </c>
      <c r="AH122" s="1504"/>
      <c r="AI122" s="1503" t="s">
        <v>9941</v>
      </c>
      <c r="AJ122" s="1504">
        <v>0</v>
      </c>
      <c r="AK122" s="3256"/>
    </row>
    <row r="123" spans="1:37" ht="155.25" customHeight="1">
      <c r="A123" s="991">
        <v>1434</v>
      </c>
      <c r="B123" s="1377" t="s">
        <v>3542</v>
      </c>
      <c r="C123" s="1501" t="s">
        <v>3543</v>
      </c>
      <c r="D123" s="1496" t="s">
        <v>213</v>
      </c>
      <c r="E123" s="1496" t="s">
        <v>3530</v>
      </c>
      <c r="F123" s="1506" t="s">
        <v>47</v>
      </c>
      <c r="G123" s="1503">
        <v>450.27100000000002</v>
      </c>
      <c r="H123" s="1504">
        <v>55.808</v>
      </c>
      <c r="I123" s="1503">
        <v>159.40600000000001</v>
      </c>
      <c r="J123" s="1504">
        <v>0</v>
      </c>
      <c r="K123" s="1503">
        <v>215.214</v>
      </c>
      <c r="L123" s="1503">
        <v>235.05700000000002</v>
      </c>
      <c r="M123" s="1503">
        <v>235.05699999999999</v>
      </c>
      <c r="N123" s="1504">
        <v>0</v>
      </c>
      <c r="O123" s="1504">
        <v>235.05699999999999</v>
      </c>
      <c r="P123" s="1504"/>
      <c r="Q123" s="1504"/>
      <c r="R123" s="1504"/>
      <c r="S123" s="1504"/>
      <c r="T123" s="1504"/>
      <c r="U123" s="1504"/>
      <c r="V123" s="1504"/>
      <c r="W123" s="1504"/>
      <c r="X123" s="2843">
        <v>235.05699999999999</v>
      </c>
      <c r="Y123" s="2843">
        <v>0</v>
      </c>
      <c r="Z123" s="2108">
        <v>235.05699999999999</v>
      </c>
      <c r="AA123" s="2844">
        <v>116.35321499999999</v>
      </c>
      <c r="AB123" s="2844"/>
      <c r="AC123" s="2108">
        <v>116.35321499999999</v>
      </c>
      <c r="AD123" s="2108">
        <v>1.1752849999999999</v>
      </c>
      <c r="AE123" s="2844"/>
      <c r="AF123" s="2844">
        <v>107.31827800000001</v>
      </c>
      <c r="AG123" s="2108">
        <v>107.31827800000001</v>
      </c>
      <c r="AH123" s="1504"/>
      <c r="AI123" s="1503" t="s">
        <v>9941</v>
      </c>
      <c r="AJ123" s="1504">
        <v>0</v>
      </c>
      <c r="AK123" s="3256"/>
    </row>
    <row r="124" spans="1:37" ht="63">
      <c r="A124" s="991">
        <v>1435</v>
      </c>
      <c r="B124" s="1377" t="s">
        <v>3544</v>
      </c>
      <c r="C124" s="1501" t="s">
        <v>3545</v>
      </c>
      <c r="D124" s="1496" t="s">
        <v>384</v>
      </c>
      <c r="E124" s="1496" t="s">
        <v>3546</v>
      </c>
      <c r="F124" s="1502" t="s">
        <v>30</v>
      </c>
      <c r="G124" s="1503">
        <v>767.04399999999998</v>
      </c>
      <c r="H124" s="1504">
        <v>60</v>
      </c>
      <c r="I124" s="1503">
        <v>124.95</v>
      </c>
      <c r="J124" s="1504">
        <v>0</v>
      </c>
      <c r="K124" s="1503">
        <v>184.95</v>
      </c>
      <c r="L124" s="1503">
        <v>582.09400000000005</v>
      </c>
      <c r="M124" s="1503">
        <v>10</v>
      </c>
      <c r="N124" s="1504">
        <v>0</v>
      </c>
      <c r="O124" s="1504">
        <v>10</v>
      </c>
      <c r="P124" s="1504"/>
      <c r="Q124" s="1504"/>
      <c r="R124" s="1504"/>
      <c r="S124" s="1504"/>
      <c r="T124" s="1504"/>
      <c r="U124" s="1504"/>
      <c r="V124" s="1504"/>
      <c r="W124" s="1504"/>
      <c r="X124" s="2843">
        <v>10</v>
      </c>
      <c r="Y124" s="2843">
        <v>0</v>
      </c>
      <c r="Z124" s="2108">
        <v>10</v>
      </c>
      <c r="AA124" s="2844">
        <v>4.95</v>
      </c>
      <c r="AB124" s="2844"/>
      <c r="AC124" s="2108">
        <v>4.95</v>
      </c>
      <c r="AD124" s="2108">
        <v>0.05</v>
      </c>
      <c r="AE124" s="2844"/>
      <c r="AF124" s="2844">
        <v>2.4750000000000001</v>
      </c>
      <c r="AG124" s="2108">
        <v>2.4750000000000001</v>
      </c>
      <c r="AH124" s="1504"/>
      <c r="AI124" s="1503" t="s">
        <v>10070</v>
      </c>
      <c r="AJ124" s="1504">
        <v>0</v>
      </c>
      <c r="AK124" s="3256"/>
    </row>
    <row r="125" spans="1:37" ht="47.25">
      <c r="A125" s="991">
        <v>1436</v>
      </c>
      <c r="B125" s="1377" t="s">
        <v>3547</v>
      </c>
      <c r="C125" s="1501" t="s">
        <v>3548</v>
      </c>
      <c r="D125" s="1496" t="s">
        <v>384</v>
      </c>
      <c r="E125" s="1496" t="s">
        <v>3549</v>
      </c>
      <c r="F125" s="1506" t="s">
        <v>30</v>
      </c>
      <c r="G125" s="1503">
        <v>155.36000000000001</v>
      </c>
      <c r="H125" s="1504">
        <v>38</v>
      </c>
      <c r="I125" s="1503">
        <v>140.6</v>
      </c>
      <c r="J125" s="1504">
        <v>0</v>
      </c>
      <c r="K125" s="1503">
        <v>178.6</v>
      </c>
      <c r="L125" s="1503">
        <v>-23.239999999999981</v>
      </c>
      <c r="M125" s="1503">
        <v>1</v>
      </c>
      <c r="N125" s="1504">
        <v>0</v>
      </c>
      <c r="O125" s="1504">
        <v>1</v>
      </c>
      <c r="P125" s="1504"/>
      <c r="Q125" s="1504"/>
      <c r="R125" s="1504"/>
      <c r="S125" s="1504"/>
      <c r="T125" s="1504"/>
      <c r="U125" s="1504"/>
      <c r="V125" s="1504"/>
      <c r="W125" s="1504"/>
      <c r="X125" s="2843">
        <v>1</v>
      </c>
      <c r="Y125" s="2843">
        <v>0</v>
      </c>
      <c r="Z125" s="2108">
        <v>1</v>
      </c>
      <c r="AA125" s="2844"/>
      <c r="AB125" s="2844"/>
      <c r="AC125" s="2108">
        <v>0</v>
      </c>
      <c r="AD125" s="2108"/>
      <c r="AE125" s="2844"/>
      <c r="AF125" s="2844">
        <v>0</v>
      </c>
      <c r="AG125" s="2108">
        <v>0</v>
      </c>
      <c r="AH125" s="1504" t="s">
        <v>9969</v>
      </c>
      <c r="AI125" s="1504"/>
      <c r="AJ125" s="1504">
        <v>0</v>
      </c>
      <c r="AK125" s="3256"/>
    </row>
    <row r="126" spans="1:37" ht="63">
      <c r="A126" s="991">
        <v>1437</v>
      </c>
      <c r="B126" s="1377" t="s">
        <v>3550</v>
      </c>
      <c r="C126" s="1501" t="s">
        <v>3551</v>
      </c>
      <c r="D126" s="1496" t="s">
        <v>553</v>
      </c>
      <c r="E126" s="1496" t="s">
        <v>3552</v>
      </c>
      <c r="F126" s="1502" t="s">
        <v>30</v>
      </c>
      <c r="G126" s="1503">
        <v>156.44</v>
      </c>
      <c r="H126" s="1504">
        <v>19.5</v>
      </c>
      <c r="I126" s="1503">
        <v>40</v>
      </c>
      <c r="J126" s="1504">
        <v>0</v>
      </c>
      <c r="K126" s="1503">
        <v>59.5</v>
      </c>
      <c r="L126" s="1503">
        <v>96.94</v>
      </c>
      <c r="M126" s="1503">
        <v>96.94</v>
      </c>
      <c r="N126" s="1504">
        <v>0</v>
      </c>
      <c r="O126" s="1504">
        <v>96.94</v>
      </c>
      <c r="P126" s="1504"/>
      <c r="Q126" s="1504"/>
      <c r="R126" s="1504"/>
      <c r="S126" s="1504"/>
      <c r="T126" s="1504"/>
      <c r="U126" s="1504"/>
      <c r="V126" s="1504"/>
      <c r="W126" s="1504"/>
      <c r="X126" s="2843">
        <v>96.94</v>
      </c>
      <c r="Y126" s="2843">
        <v>0</v>
      </c>
      <c r="Z126" s="2108">
        <v>96.94</v>
      </c>
      <c r="AA126" s="2844">
        <v>95.970600000000005</v>
      </c>
      <c r="AB126" s="2844"/>
      <c r="AC126" s="2108">
        <v>95.970600000000005</v>
      </c>
      <c r="AD126" s="2108">
        <v>0.96939999999999993</v>
      </c>
      <c r="AE126" s="2844"/>
      <c r="AF126" s="2844">
        <v>0</v>
      </c>
      <c r="AG126" s="2108">
        <v>0</v>
      </c>
      <c r="AH126" s="1504"/>
      <c r="AI126" s="1503" t="s">
        <v>9941</v>
      </c>
      <c r="AJ126" s="1504">
        <v>0</v>
      </c>
      <c r="AK126" s="3256"/>
    </row>
    <row r="127" spans="1:37" ht="31.5">
      <c r="A127" s="991">
        <v>1438</v>
      </c>
      <c r="B127" s="1377" t="s">
        <v>3553</v>
      </c>
      <c r="C127" s="1501" t="s">
        <v>3554</v>
      </c>
      <c r="D127" s="1496" t="s">
        <v>400</v>
      </c>
      <c r="E127" s="1496" t="s">
        <v>3555</v>
      </c>
      <c r="F127" s="1502" t="s">
        <v>30</v>
      </c>
      <c r="G127" s="1503">
        <v>145.328</v>
      </c>
      <c r="H127" s="1504">
        <v>36</v>
      </c>
      <c r="I127" s="1503">
        <v>60</v>
      </c>
      <c r="J127" s="1504">
        <v>0</v>
      </c>
      <c r="K127" s="1503">
        <v>96</v>
      </c>
      <c r="L127" s="1503">
        <v>49.328000000000003</v>
      </c>
      <c r="M127" s="1503">
        <v>49.328000000000003</v>
      </c>
      <c r="N127" s="1504">
        <v>0</v>
      </c>
      <c r="O127" s="1504">
        <v>49.328000000000003</v>
      </c>
      <c r="P127" s="1504"/>
      <c r="Q127" s="1504"/>
      <c r="R127" s="1504"/>
      <c r="S127" s="1504"/>
      <c r="T127" s="1504"/>
      <c r="U127" s="1504"/>
      <c r="V127" s="1504"/>
      <c r="W127" s="1504"/>
      <c r="X127" s="2843">
        <v>49.328000000000003</v>
      </c>
      <c r="Y127" s="2843">
        <v>0</v>
      </c>
      <c r="Z127" s="2108">
        <v>49.328000000000003</v>
      </c>
      <c r="AA127" s="2844">
        <v>48.834720000000004</v>
      </c>
      <c r="AB127" s="2844"/>
      <c r="AC127" s="2108">
        <v>48.834720000000004</v>
      </c>
      <c r="AD127" s="2108">
        <v>0.49328000000000005</v>
      </c>
      <c r="AE127" s="2844"/>
      <c r="AF127" s="2844">
        <v>0</v>
      </c>
      <c r="AG127" s="2108">
        <v>0</v>
      </c>
      <c r="AH127" s="1504"/>
      <c r="AI127" s="1503" t="s">
        <v>9941</v>
      </c>
      <c r="AJ127" s="1504">
        <v>0</v>
      </c>
      <c r="AK127" s="3256"/>
    </row>
    <row r="128" spans="1:37" ht="124.5" customHeight="1">
      <c r="A128" s="991">
        <v>1439</v>
      </c>
      <c r="B128" s="1377" t="s">
        <v>3556</v>
      </c>
      <c r="C128" s="1501" t="s">
        <v>3557</v>
      </c>
      <c r="D128" s="1496" t="s">
        <v>187</v>
      </c>
      <c r="E128" s="1496" t="s">
        <v>3552</v>
      </c>
      <c r="F128" s="1506" t="s">
        <v>30</v>
      </c>
      <c r="G128" s="1503">
        <v>219.619</v>
      </c>
      <c r="H128" s="1504">
        <v>58</v>
      </c>
      <c r="I128" s="1503">
        <v>100</v>
      </c>
      <c r="J128" s="1504">
        <v>0</v>
      </c>
      <c r="K128" s="1503">
        <v>158</v>
      </c>
      <c r="L128" s="1503">
        <v>61.619</v>
      </c>
      <c r="M128" s="1503">
        <v>61.619</v>
      </c>
      <c r="N128" s="1504">
        <v>0</v>
      </c>
      <c r="O128" s="1504">
        <v>61.619</v>
      </c>
      <c r="P128" s="1504"/>
      <c r="Q128" s="1504"/>
      <c r="R128" s="1504"/>
      <c r="S128" s="1504"/>
      <c r="T128" s="1504"/>
      <c r="U128" s="1504"/>
      <c r="V128" s="1504"/>
      <c r="W128" s="1504"/>
      <c r="X128" s="2843">
        <v>61.619</v>
      </c>
      <c r="Y128" s="2843">
        <v>0</v>
      </c>
      <c r="Z128" s="2108">
        <v>61.619</v>
      </c>
      <c r="AA128" s="2844">
        <v>61.002809999999997</v>
      </c>
      <c r="AB128" s="2844"/>
      <c r="AC128" s="2108">
        <v>61.002809999999997</v>
      </c>
      <c r="AD128" s="2108">
        <v>0.61619000000000002</v>
      </c>
      <c r="AE128" s="2844"/>
      <c r="AF128" s="2844">
        <v>13.32222</v>
      </c>
      <c r="AG128" s="2108">
        <v>13.32222</v>
      </c>
      <c r="AH128" s="1504"/>
      <c r="AI128" s="1503" t="s">
        <v>9941</v>
      </c>
      <c r="AJ128" s="1504">
        <v>0</v>
      </c>
      <c r="AK128" s="3256"/>
    </row>
    <row r="129" spans="1:37" ht="47.25">
      <c r="A129" s="991">
        <v>1440</v>
      </c>
      <c r="B129" s="1377" t="s">
        <v>3558</v>
      </c>
      <c r="C129" s="1501" t="s">
        <v>3559</v>
      </c>
      <c r="D129" s="1496" t="s">
        <v>429</v>
      </c>
      <c r="E129" s="1496" t="s">
        <v>3560</v>
      </c>
      <c r="F129" s="1506" t="s">
        <v>30</v>
      </c>
      <c r="G129" s="1503">
        <v>172.358</v>
      </c>
      <c r="H129" s="1504">
        <v>198.024</v>
      </c>
      <c r="I129" s="1503">
        <v>0</v>
      </c>
      <c r="J129" s="1504">
        <v>0</v>
      </c>
      <c r="K129" s="1503">
        <v>198.024</v>
      </c>
      <c r="L129" s="1503">
        <v>-25.665999999999997</v>
      </c>
      <c r="M129" s="1503">
        <v>1</v>
      </c>
      <c r="N129" s="1504">
        <v>0</v>
      </c>
      <c r="O129" s="1504">
        <v>1</v>
      </c>
      <c r="P129" s="1504"/>
      <c r="Q129" s="1504"/>
      <c r="R129" s="1504"/>
      <c r="S129" s="1504"/>
      <c r="T129" s="1504"/>
      <c r="U129" s="1504"/>
      <c r="V129" s="1504"/>
      <c r="W129" s="1504"/>
      <c r="X129" s="2843">
        <v>1</v>
      </c>
      <c r="Y129" s="2843">
        <v>0</v>
      </c>
      <c r="Z129" s="2108">
        <v>1</v>
      </c>
      <c r="AA129" s="2844"/>
      <c r="AB129" s="2844"/>
      <c r="AC129" s="2108">
        <v>0</v>
      </c>
      <c r="AD129" s="2108"/>
      <c r="AE129" s="2844"/>
      <c r="AF129" s="2844">
        <v>0</v>
      </c>
      <c r="AG129" s="2108">
        <v>0</v>
      </c>
      <c r="AH129" s="1504" t="s">
        <v>9969</v>
      </c>
      <c r="AI129" s="1504"/>
      <c r="AJ129" s="1504">
        <v>0</v>
      </c>
      <c r="AK129" s="3256"/>
    </row>
    <row r="130" spans="1:37" ht="31.5">
      <c r="A130" s="991">
        <v>1441</v>
      </c>
      <c r="B130" s="1377" t="s">
        <v>3561</v>
      </c>
      <c r="C130" s="1501" t="s">
        <v>3562</v>
      </c>
      <c r="D130" s="1496" t="s">
        <v>577</v>
      </c>
      <c r="E130" s="1496" t="s">
        <v>3552</v>
      </c>
      <c r="F130" s="1502" t="s">
        <v>30</v>
      </c>
      <c r="G130" s="1503">
        <v>1004.381</v>
      </c>
      <c r="H130" s="1504">
        <v>250</v>
      </c>
      <c r="I130" s="1503">
        <v>650</v>
      </c>
      <c r="J130" s="1504">
        <v>0</v>
      </c>
      <c r="K130" s="1503">
        <v>900</v>
      </c>
      <c r="L130" s="1503">
        <v>104.38099999999997</v>
      </c>
      <c r="M130" s="1503">
        <v>104.381</v>
      </c>
      <c r="N130" s="1504">
        <v>0</v>
      </c>
      <c r="O130" s="1504">
        <v>104.381</v>
      </c>
      <c r="P130" s="1504"/>
      <c r="Q130" s="1504"/>
      <c r="R130" s="1504"/>
      <c r="S130" s="1504"/>
      <c r="T130" s="1504"/>
      <c r="U130" s="1504"/>
      <c r="V130" s="1504"/>
      <c r="W130" s="1504"/>
      <c r="X130" s="2843">
        <v>104.381</v>
      </c>
      <c r="Y130" s="2843">
        <v>0</v>
      </c>
      <c r="Z130" s="2108">
        <v>104.381</v>
      </c>
      <c r="AA130" s="2844">
        <v>51.668595000000003</v>
      </c>
      <c r="AB130" s="2844"/>
      <c r="AC130" s="2108">
        <v>51.668595000000003</v>
      </c>
      <c r="AD130" s="2108">
        <v>0.52190499999999995</v>
      </c>
      <c r="AE130" s="2844"/>
      <c r="AF130" s="2844">
        <v>19.99662</v>
      </c>
      <c r="AG130" s="2108">
        <v>19.99662</v>
      </c>
      <c r="AH130" s="1504"/>
      <c r="AI130" s="1503" t="s">
        <v>9941</v>
      </c>
      <c r="AJ130" s="1504">
        <v>0</v>
      </c>
      <c r="AK130" s="3256"/>
    </row>
    <row r="131" spans="1:37" ht="63">
      <c r="A131" s="991">
        <v>1442</v>
      </c>
      <c r="B131" s="1377" t="s">
        <v>3563</v>
      </c>
      <c r="C131" s="1501" t="s">
        <v>3564</v>
      </c>
      <c r="D131" s="1496" t="s">
        <v>51</v>
      </c>
      <c r="E131" s="1496" t="s">
        <v>3565</v>
      </c>
      <c r="F131" s="1502" t="s">
        <v>30</v>
      </c>
      <c r="G131" s="1503">
        <v>169.52099999999999</v>
      </c>
      <c r="H131" s="1504">
        <v>31.5</v>
      </c>
      <c r="I131" s="1503">
        <v>50</v>
      </c>
      <c r="J131" s="1504">
        <v>0</v>
      </c>
      <c r="K131" s="1503">
        <v>81.5</v>
      </c>
      <c r="L131" s="1503">
        <v>88.020999999999987</v>
      </c>
      <c r="M131" s="1503">
        <v>88.021000000000001</v>
      </c>
      <c r="N131" s="1504">
        <v>0</v>
      </c>
      <c r="O131" s="1504">
        <v>88.021000000000001</v>
      </c>
      <c r="P131" s="1504"/>
      <c r="Q131" s="1504"/>
      <c r="R131" s="1504"/>
      <c r="S131" s="1504"/>
      <c r="T131" s="1504"/>
      <c r="U131" s="1504"/>
      <c r="V131" s="1504"/>
      <c r="W131" s="1504"/>
      <c r="X131" s="2843">
        <v>88.021000000000001</v>
      </c>
      <c r="Y131" s="2843">
        <v>0</v>
      </c>
      <c r="Z131" s="2108">
        <v>88.021000000000001</v>
      </c>
      <c r="AA131" s="2844">
        <v>87.140789999999996</v>
      </c>
      <c r="AB131" s="2844"/>
      <c r="AC131" s="2108">
        <v>87.140789999999996</v>
      </c>
      <c r="AD131" s="2108">
        <v>0.88021000000000005</v>
      </c>
      <c r="AE131" s="2844"/>
      <c r="AF131" s="2844">
        <v>5.9968199999999996</v>
      </c>
      <c r="AG131" s="2108">
        <v>5.9968199999999996</v>
      </c>
      <c r="AH131" s="1504"/>
      <c r="AI131" s="1503" t="s">
        <v>9941</v>
      </c>
      <c r="AJ131" s="1504">
        <v>0</v>
      </c>
      <c r="AK131" s="3256"/>
    </row>
    <row r="132" spans="1:37" ht="31.5">
      <c r="A132" s="991">
        <v>1443</v>
      </c>
      <c r="B132" s="1377" t="s">
        <v>3566</v>
      </c>
      <c r="C132" s="1501" t="s">
        <v>3567</v>
      </c>
      <c r="D132" s="1496" t="s">
        <v>51</v>
      </c>
      <c r="E132" s="1496" t="s">
        <v>3568</v>
      </c>
      <c r="F132" s="1502" t="s">
        <v>30</v>
      </c>
      <c r="G132" s="1503">
        <v>110.006</v>
      </c>
      <c r="H132" s="1504">
        <v>6.75</v>
      </c>
      <c r="I132" s="1503">
        <v>30</v>
      </c>
      <c r="J132" s="1504">
        <v>0</v>
      </c>
      <c r="K132" s="1503">
        <v>36.75</v>
      </c>
      <c r="L132" s="1503">
        <v>73.256</v>
      </c>
      <c r="M132" s="1503">
        <v>73.256</v>
      </c>
      <c r="N132" s="1504">
        <v>0</v>
      </c>
      <c r="O132" s="1504">
        <v>73.256</v>
      </c>
      <c r="P132" s="1504"/>
      <c r="Q132" s="1504"/>
      <c r="R132" s="1504"/>
      <c r="S132" s="1504"/>
      <c r="T132" s="1504"/>
      <c r="U132" s="1504"/>
      <c r="V132" s="1504"/>
      <c r="W132" s="1504"/>
      <c r="X132" s="2843">
        <v>73.256</v>
      </c>
      <c r="Y132" s="2843">
        <v>0</v>
      </c>
      <c r="Z132" s="2108">
        <v>73.256</v>
      </c>
      <c r="AA132" s="2844">
        <v>62.622999999999998</v>
      </c>
      <c r="AB132" s="2844"/>
      <c r="AC132" s="2108">
        <v>62.622999999999998</v>
      </c>
      <c r="AD132" s="2108">
        <v>0.63300000000000001</v>
      </c>
      <c r="AE132" s="2844"/>
      <c r="AF132" s="2844">
        <v>0</v>
      </c>
      <c r="AG132" s="2108">
        <v>0</v>
      </c>
      <c r="AH132" s="1504"/>
      <c r="AI132" s="1503" t="s">
        <v>9941</v>
      </c>
      <c r="AJ132" s="1504">
        <v>0</v>
      </c>
      <c r="AK132" s="3256"/>
    </row>
    <row r="133" spans="1:37" ht="47.25">
      <c r="A133" s="991">
        <v>1444</v>
      </c>
      <c r="B133" s="1377" t="s">
        <v>3569</v>
      </c>
      <c r="C133" s="1501" t="s">
        <v>3570</v>
      </c>
      <c r="D133" s="1496" t="s">
        <v>51</v>
      </c>
      <c r="E133" s="1496" t="s">
        <v>3565</v>
      </c>
      <c r="F133" s="1502" t="s">
        <v>30</v>
      </c>
      <c r="G133" s="1503">
        <v>194.23</v>
      </c>
      <c r="H133" s="1504">
        <v>48</v>
      </c>
      <c r="I133" s="1503">
        <v>50</v>
      </c>
      <c r="J133" s="1504">
        <v>0</v>
      </c>
      <c r="K133" s="1503">
        <v>98</v>
      </c>
      <c r="L133" s="1503">
        <v>96.22999999999999</v>
      </c>
      <c r="M133" s="1503">
        <v>96.23</v>
      </c>
      <c r="N133" s="1504">
        <v>0</v>
      </c>
      <c r="O133" s="1504">
        <v>96.23</v>
      </c>
      <c r="P133" s="1504"/>
      <c r="Q133" s="1504"/>
      <c r="R133" s="1504"/>
      <c r="S133" s="1504"/>
      <c r="T133" s="1504"/>
      <c r="U133" s="1504"/>
      <c r="V133" s="1504"/>
      <c r="W133" s="1504"/>
      <c r="X133" s="2843">
        <v>96.23</v>
      </c>
      <c r="Y133" s="2843">
        <v>0</v>
      </c>
      <c r="Z133" s="2108">
        <v>96.23</v>
      </c>
      <c r="AA133" s="2844">
        <v>95.267700000000005</v>
      </c>
      <c r="AB133" s="2844"/>
      <c r="AC133" s="2108">
        <v>95.267700000000005</v>
      </c>
      <c r="AD133" s="2108">
        <v>0.96230000000000004</v>
      </c>
      <c r="AE133" s="2844"/>
      <c r="AF133" s="2844">
        <v>0</v>
      </c>
      <c r="AG133" s="2108">
        <v>0</v>
      </c>
      <c r="AH133" s="1504"/>
      <c r="AI133" s="1503" t="s">
        <v>9941</v>
      </c>
      <c r="AJ133" s="1504">
        <v>0</v>
      </c>
      <c r="AK133" s="3256"/>
    </row>
    <row r="134" spans="1:37" ht="31.5">
      <c r="A134" s="991">
        <v>1445</v>
      </c>
      <c r="B134" s="1377" t="s">
        <v>3571</v>
      </c>
      <c r="C134" s="1501" t="s">
        <v>3572</v>
      </c>
      <c r="D134" s="1496" t="s">
        <v>51</v>
      </c>
      <c r="E134" s="1496" t="s">
        <v>3565</v>
      </c>
      <c r="F134" s="1502" t="s">
        <v>30</v>
      </c>
      <c r="G134" s="1503">
        <v>400</v>
      </c>
      <c r="H134" s="1504">
        <v>288.46699999999998</v>
      </c>
      <c r="I134" s="1503">
        <v>111.533</v>
      </c>
      <c r="J134" s="1504">
        <v>0</v>
      </c>
      <c r="K134" s="1503">
        <v>400</v>
      </c>
      <c r="L134" s="1503">
        <v>0</v>
      </c>
      <c r="M134" s="1503">
        <v>1</v>
      </c>
      <c r="N134" s="1504">
        <v>0</v>
      </c>
      <c r="O134" s="1504">
        <v>1</v>
      </c>
      <c r="P134" s="1504"/>
      <c r="Q134" s="1504"/>
      <c r="R134" s="1504"/>
      <c r="S134" s="1504"/>
      <c r="T134" s="1504"/>
      <c r="U134" s="1504"/>
      <c r="V134" s="1504"/>
      <c r="W134" s="1504"/>
      <c r="X134" s="2843">
        <v>1</v>
      </c>
      <c r="Y134" s="2843">
        <v>0</v>
      </c>
      <c r="Z134" s="2108">
        <v>1</v>
      </c>
      <c r="AA134" s="2844"/>
      <c r="AB134" s="2844"/>
      <c r="AC134" s="2108">
        <v>0</v>
      </c>
      <c r="AD134" s="2108"/>
      <c r="AE134" s="2844"/>
      <c r="AF134" s="2844">
        <v>0</v>
      </c>
      <c r="AG134" s="2108">
        <v>0</v>
      </c>
      <c r="AH134" s="1504" t="s">
        <v>9969</v>
      </c>
      <c r="AI134" s="1504"/>
      <c r="AJ134" s="1504">
        <v>0</v>
      </c>
      <c r="AK134" s="3256"/>
    </row>
    <row r="135" spans="1:37" ht="63">
      <c r="A135" s="991">
        <v>1446</v>
      </c>
      <c r="B135" s="1377" t="s">
        <v>3573</v>
      </c>
      <c r="C135" s="1501" t="s">
        <v>3574</v>
      </c>
      <c r="D135" s="1496" t="s">
        <v>213</v>
      </c>
      <c r="E135" s="1496" t="s">
        <v>3552</v>
      </c>
      <c r="F135" s="1506" t="s">
        <v>47</v>
      </c>
      <c r="G135" s="1503">
        <v>339.00599999999997</v>
      </c>
      <c r="H135" s="1504">
        <v>37</v>
      </c>
      <c r="I135" s="1503">
        <v>134.6</v>
      </c>
      <c r="J135" s="1504">
        <v>0</v>
      </c>
      <c r="K135" s="1503">
        <v>171.6</v>
      </c>
      <c r="L135" s="1503">
        <v>167.40599999999998</v>
      </c>
      <c r="M135" s="1503">
        <v>167.40600000000001</v>
      </c>
      <c r="N135" s="1504">
        <v>0</v>
      </c>
      <c r="O135" s="1504">
        <v>167.40600000000001</v>
      </c>
      <c r="P135" s="1504"/>
      <c r="Q135" s="1504"/>
      <c r="R135" s="1504"/>
      <c r="S135" s="1504"/>
      <c r="T135" s="1504"/>
      <c r="U135" s="1504"/>
      <c r="V135" s="1504"/>
      <c r="W135" s="1504"/>
      <c r="X135" s="2843">
        <v>167.40600000000001</v>
      </c>
      <c r="Y135" s="2843">
        <v>0</v>
      </c>
      <c r="Z135" s="2108">
        <v>167.40600000000001</v>
      </c>
      <c r="AA135" s="2844">
        <v>165.73196999999999</v>
      </c>
      <c r="AB135" s="2844"/>
      <c r="AC135" s="2108">
        <v>165.73196999999999</v>
      </c>
      <c r="AD135" s="2108">
        <v>1.6740600000000001</v>
      </c>
      <c r="AE135" s="2844"/>
      <c r="AF135" s="2844">
        <v>165.4659</v>
      </c>
      <c r="AG135" s="2108">
        <v>165.4659</v>
      </c>
      <c r="AH135" s="1504"/>
      <c r="AI135" s="1503" t="s">
        <v>10070</v>
      </c>
      <c r="AJ135" s="1504">
        <v>0</v>
      </c>
      <c r="AK135" s="3256"/>
    </row>
    <row r="136" spans="1:37" ht="31.5">
      <c r="A136" s="991">
        <v>1447</v>
      </c>
      <c r="B136" s="1377" t="s">
        <v>3575</v>
      </c>
      <c r="C136" s="1527" t="s">
        <v>3576</v>
      </c>
      <c r="D136" s="1528" t="s">
        <v>221</v>
      </c>
      <c r="E136" s="1528" t="s">
        <v>3577</v>
      </c>
      <c r="F136" s="1529">
        <v>45078</v>
      </c>
      <c r="G136" s="1530">
        <v>79.03</v>
      </c>
      <c r="H136" s="1531">
        <v>5</v>
      </c>
      <c r="I136" s="1531">
        <v>74.03</v>
      </c>
      <c r="J136" s="1531">
        <v>0</v>
      </c>
      <c r="K136" s="1503">
        <v>79.03</v>
      </c>
      <c r="L136" s="1503">
        <v>0</v>
      </c>
      <c r="M136" s="1531">
        <v>1</v>
      </c>
      <c r="N136" s="1531">
        <v>0</v>
      </c>
      <c r="O136" s="1504">
        <v>1</v>
      </c>
      <c r="P136" s="1504"/>
      <c r="Q136" s="1504"/>
      <c r="R136" s="1504"/>
      <c r="S136" s="1504"/>
      <c r="T136" s="1504"/>
      <c r="U136" s="1504"/>
      <c r="V136" s="1504"/>
      <c r="W136" s="1504"/>
      <c r="X136" s="2843">
        <v>1</v>
      </c>
      <c r="Y136" s="2843">
        <v>0</v>
      </c>
      <c r="Z136" s="2108">
        <v>1</v>
      </c>
      <c r="AA136" s="2844"/>
      <c r="AB136" s="2844"/>
      <c r="AC136" s="2108">
        <v>0</v>
      </c>
      <c r="AD136" s="2108"/>
      <c r="AE136" s="2844"/>
      <c r="AF136" s="2844">
        <v>0</v>
      </c>
      <c r="AG136" s="2108">
        <v>0</v>
      </c>
      <c r="AH136" s="1504" t="s">
        <v>9969</v>
      </c>
      <c r="AI136" s="1504"/>
      <c r="AJ136" s="1504">
        <v>0</v>
      </c>
      <c r="AK136" s="3256"/>
    </row>
    <row r="137" spans="1:37" ht="78.75">
      <c r="A137" s="991">
        <v>1448</v>
      </c>
      <c r="B137" s="1377" t="s">
        <v>3578</v>
      </c>
      <c r="C137" s="1501" t="s">
        <v>3579</v>
      </c>
      <c r="D137" s="1502" t="s">
        <v>187</v>
      </c>
      <c r="E137" s="1496" t="s">
        <v>3362</v>
      </c>
      <c r="F137" s="1506" t="s">
        <v>30</v>
      </c>
      <c r="G137" s="1504">
        <v>90.23</v>
      </c>
      <c r="H137" s="1504">
        <v>0</v>
      </c>
      <c r="I137" s="1503">
        <v>42.365000000000002</v>
      </c>
      <c r="J137" s="1504">
        <v>0</v>
      </c>
      <c r="K137" s="1503">
        <v>42.365000000000002</v>
      </c>
      <c r="L137" s="1503">
        <v>47.865000000000002</v>
      </c>
      <c r="M137" s="1503">
        <v>47.865000000000002</v>
      </c>
      <c r="N137" s="1504">
        <v>0</v>
      </c>
      <c r="O137" s="1504">
        <v>47.865000000000002</v>
      </c>
      <c r="P137" s="1504"/>
      <c r="Q137" s="1504"/>
      <c r="R137" s="1504"/>
      <c r="S137" s="1504"/>
      <c r="T137" s="1504"/>
      <c r="U137" s="1504"/>
      <c r="V137" s="1504"/>
      <c r="W137" s="1504"/>
      <c r="X137" s="2843">
        <v>47.865000000000002</v>
      </c>
      <c r="Y137" s="2843">
        <v>0</v>
      </c>
      <c r="Z137" s="2108">
        <v>47.865000000000002</v>
      </c>
      <c r="AA137" s="2844">
        <v>47.38635</v>
      </c>
      <c r="AB137" s="2844"/>
      <c r="AC137" s="2108">
        <v>47.38635</v>
      </c>
      <c r="AD137" s="2108">
        <v>0.47865000000000002</v>
      </c>
      <c r="AE137" s="2844"/>
      <c r="AF137" s="2844">
        <v>0</v>
      </c>
      <c r="AG137" s="2108">
        <v>0</v>
      </c>
      <c r="AH137" s="1504"/>
      <c r="AI137" s="1503" t="s">
        <v>9941</v>
      </c>
      <c r="AJ137" s="1504">
        <v>0</v>
      </c>
      <c r="AK137" s="3256"/>
    </row>
    <row r="138" spans="1:37" ht="99.75" customHeight="1">
      <c r="A138" s="991">
        <v>1449</v>
      </c>
      <c r="B138" s="1377" t="s">
        <v>3580</v>
      </c>
      <c r="C138" s="1501" t="s">
        <v>3581</v>
      </c>
      <c r="D138" s="1502" t="s">
        <v>187</v>
      </c>
      <c r="E138" s="1496" t="s">
        <v>3582</v>
      </c>
      <c r="F138" s="1502" t="s">
        <v>47</v>
      </c>
      <c r="G138" s="1504">
        <v>116.934</v>
      </c>
      <c r="H138" s="1504">
        <v>7.25</v>
      </c>
      <c r="I138" s="1503">
        <v>45.600999999999999</v>
      </c>
      <c r="J138" s="1504">
        <v>0</v>
      </c>
      <c r="K138" s="1503">
        <v>52.850999999999999</v>
      </c>
      <c r="L138" s="1503">
        <v>64.082999999999998</v>
      </c>
      <c r="M138" s="1503">
        <v>64.102999999999994</v>
      </c>
      <c r="N138" s="1504">
        <v>0</v>
      </c>
      <c r="O138" s="1504">
        <v>64.102999999999994</v>
      </c>
      <c r="P138" s="1504"/>
      <c r="Q138" s="1504"/>
      <c r="R138" s="1504"/>
      <c r="S138" s="1504"/>
      <c r="T138" s="1504"/>
      <c r="U138" s="1504"/>
      <c r="V138" s="1504"/>
      <c r="W138" s="1504"/>
      <c r="X138" s="2843">
        <v>64.102999999999994</v>
      </c>
      <c r="Y138" s="2843">
        <v>0</v>
      </c>
      <c r="Z138" s="2108">
        <v>64.102999999999994</v>
      </c>
      <c r="AA138" s="2844">
        <v>63.461969999999994</v>
      </c>
      <c r="AB138" s="2844"/>
      <c r="AC138" s="2108">
        <v>63.461969999999994</v>
      </c>
      <c r="AD138" s="2108">
        <v>0.64102999999999999</v>
      </c>
      <c r="AE138" s="2844"/>
      <c r="AF138" s="2844">
        <v>0</v>
      </c>
      <c r="AG138" s="2108">
        <v>0</v>
      </c>
      <c r="AH138" s="1504"/>
      <c r="AI138" s="1503" t="s">
        <v>9941</v>
      </c>
      <c r="AJ138" s="1504">
        <v>0</v>
      </c>
      <c r="AK138" s="3256"/>
    </row>
    <row r="139" spans="1:37" ht="96.6" customHeight="1">
      <c r="A139" s="991">
        <v>1450</v>
      </c>
      <c r="B139" s="1377" t="s">
        <v>3583</v>
      </c>
      <c r="C139" s="1501" t="s">
        <v>3584</v>
      </c>
      <c r="D139" s="1502" t="s">
        <v>72</v>
      </c>
      <c r="E139" s="1496" t="s">
        <v>3527</v>
      </c>
      <c r="F139" s="1502" t="s">
        <v>47</v>
      </c>
      <c r="G139" s="1503">
        <v>134.65799999999999</v>
      </c>
      <c r="H139" s="1504">
        <v>0</v>
      </c>
      <c r="I139" s="1503">
        <v>0</v>
      </c>
      <c r="J139" s="1503">
        <v>0</v>
      </c>
      <c r="K139" s="1503">
        <v>0</v>
      </c>
      <c r="L139" s="1503">
        <v>134.65799999999999</v>
      </c>
      <c r="M139" s="1503">
        <v>20</v>
      </c>
      <c r="N139" s="1504">
        <v>0</v>
      </c>
      <c r="O139" s="1504">
        <v>20</v>
      </c>
      <c r="P139" s="1504"/>
      <c r="Q139" s="1504"/>
      <c r="R139" s="1504"/>
      <c r="S139" s="1504"/>
      <c r="T139" s="1504"/>
      <c r="U139" s="1504"/>
      <c r="V139" s="1504"/>
      <c r="W139" s="1504"/>
      <c r="X139" s="2843">
        <v>20</v>
      </c>
      <c r="Y139" s="2843">
        <v>0</v>
      </c>
      <c r="Z139" s="2108">
        <v>20</v>
      </c>
      <c r="AA139" s="2844">
        <v>4.95</v>
      </c>
      <c r="AB139" s="2844"/>
      <c r="AC139" s="2108">
        <v>4.95</v>
      </c>
      <c r="AD139" s="2108">
        <v>0.05</v>
      </c>
      <c r="AE139" s="2844"/>
      <c r="AF139" s="2844">
        <v>0</v>
      </c>
      <c r="AG139" s="2108">
        <v>0</v>
      </c>
      <c r="AH139" s="1504"/>
      <c r="AI139" s="1503" t="s">
        <v>9941</v>
      </c>
      <c r="AJ139" s="1504">
        <v>0</v>
      </c>
      <c r="AK139" s="3256"/>
    </row>
    <row r="140" spans="1:37" ht="124.5" customHeight="1">
      <c r="A140" s="991">
        <v>1451</v>
      </c>
      <c r="B140" s="1377" t="s">
        <v>3585</v>
      </c>
      <c r="C140" s="1501" t="s">
        <v>3586</v>
      </c>
      <c r="D140" s="1496" t="s">
        <v>561</v>
      </c>
      <c r="E140" s="1496" t="s">
        <v>3587</v>
      </c>
      <c r="F140" s="1502" t="s">
        <v>47</v>
      </c>
      <c r="G140" s="1503">
        <v>197.43</v>
      </c>
      <c r="H140" s="1504">
        <v>2.5</v>
      </c>
      <c r="I140" s="1503">
        <v>22.5</v>
      </c>
      <c r="J140" s="1504">
        <v>0</v>
      </c>
      <c r="K140" s="1503">
        <v>25</v>
      </c>
      <c r="L140" s="1503">
        <v>172.43</v>
      </c>
      <c r="M140" s="1503">
        <v>172.43</v>
      </c>
      <c r="N140" s="1504">
        <v>0</v>
      </c>
      <c r="O140" s="1504">
        <v>172.43</v>
      </c>
      <c r="P140" s="1504"/>
      <c r="Q140" s="1504"/>
      <c r="R140" s="1504"/>
      <c r="S140" s="1504"/>
      <c r="T140" s="1504"/>
      <c r="U140" s="1504"/>
      <c r="V140" s="1504"/>
      <c r="W140" s="1504"/>
      <c r="X140" s="2843">
        <v>172.43</v>
      </c>
      <c r="Y140" s="2843">
        <v>0</v>
      </c>
      <c r="Z140" s="2108">
        <v>172.43</v>
      </c>
      <c r="AA140" s="2844">
        <v>170.70575000000002</v>
      </c>
      <c r="AB140" s="2844"/>
      <c r="AC140" s="2108">
        <v>170.70575000000002</v>
      </c>
      <c r="AD140" s="2108">
        <v>1.7242999999999999</v>
      </c>
      <c r="AE140" s="2844"/>
      <c r="AF140" s="2844">
        <v>171.552458</v>
      </c>
      <c r="AG140" s="2108">
        <v>171.552458</v>
      </c>
      <c r="AH140" s="1504"/>
      <c r="AI140" s="1503" t="s">
        <v>10070</v>
      </c>
      <c r="AJ140" s="1504">
        <v>0</v>
      </c>
      <c r="AK140" s="3256"/>
    </row>
    <row r="141" spans="1:37" ht="63">
      <c r="A141" s="991">
        <v>1452</v>
      </c>
      <c r="B141" s="1377" t="s">
        <v>3588</v>
      </c>
      <c r="C141" s="1501" t="s">
        <v>3589</v>
      </c>
      <c r="D141" s="1496" t="s">
        <v>209</v>
      </c>
      <c r="E141" s="1496" t="s">
        <v>3590</v>
      </c>
      <c r="F141" s="1502" t="s">
        <v>43</v>
      </c>
      <c r="G141" s="1503">
        <v>1631.347</v>
      </c>
      <c r="H141" s="1504">
        <v>6.125</v>
      </c>
      <c r="I141" s="1503">
        <v>1043.0219999999999</v>
      </c>
      <c r="J141" s="1504">
        <v>0</v>
      </c>
      <c r="K141" s="1503">
        <v>1049.1469999999999</v>
      </c>
      <c r="L141" s="1503">
        <v>582.20000000000005</v>
      </c>
      <c r="M141" s="1503">
        <v>200</v>
      </c>
      <c r="N141" s="1504">
        <v>0</v>
      </c>
      <c r="O141" s="1504">
        <v>200</v>
      </c>
      <c r="P141" s="1504"/>
      <c r="Q141" s="1504"/>
      <c r="R141" s="1504"/>
      <c r="S141" s="1504"/>
      <c r="T141" s="1504"/>
      <c r="U141" s="1504"/>
      <c r="V141" s="1504"/>
      <c r="W141" s="1504"/>
      <c r="X141" s="2843">
        <v>200</v>
      </c>
      <c r="Y141" s="2843">
        <v>0</v>
      </c>
      <c r="Z141" s="2108">
        <v>200</v>
      </c>
      <c r="AA141" s="2844">
        <v>99</v>
      </c>
      <c r="AB141" s="2844"/>
      <c r="AC141" s="2108">
        <v>99</v>
      </c>
      <c r="AD141" s="2108">
        <v>1</v>
      </c>
      <c r="AE141" s="2844"/>
      <c r="AF141" s="2844">
        <v>97</v>
      </c>
      <c r="AG141" s="2108">
        <v>97</v>
      </c>
      <c r="AH141" s="1504"/>
      <c r="AI141" s="1503" t="s">
        <v>10070</v>
      </c>
      <c r="AJ141" s="1504">
        <v>0</v>
      </c>
      <c r="AK141" s="3256"/>
    </row>
    <row r="142" spans="1:37" ht="63">
      <c r="A142" s="991">
        <v>1453</v>
      </c>
      <c r="B142" s="1377" t="s">
        <v>3591</v>
      </c>
      <c r="C142" s="1501" t="s">
        <v>3592</v>
      </c>
      <c r="D142" s="1496" t="s">
        <v>51</v>
      </c>
      <c r="E142" s="1496" t="s">
        <v>3593</v>
      </c>
      <c r="F142" s="1502" t="s">
        <v>369</v>
      </c>
      <c r="G142" s="1503">
        <v>150</v>
      </c>
      <c r="H142" s="1504">
        <v>0</v>
      </c>
      <c r="I142" s="1503">
        <v>142.5</v>
      </c>
      <c r="J142" s="1504">
        <v>0</v>
      </c>
      <c r="K142" s="1503">
        <v>142.5</v>
      </c>
      <c r="L142" s="1503">
        <v>7.5</v>
      </c>
      <c r="M142" s="1503">
        <v>7.5</v>
      </c>
      <c r="N142" s="1504">
        <v>0</v>
      </c>
      <c r="O142" s="1504">
        <v>7.5</v>
      </c>
      <c r="P142" s="1504"/>
      <c r="Q142" s="1504"/>
      <c r="R142" s="1504"/>
      <c r="S142" s="1504"/>
      <c r="T142" s="1504"/>
      <c r="U142" s="1504"/>
      <c r="V142" s="1504"/>
      <c r="W142" s="1504"/>
      <c r="X142" s="2843">
        <v>7.5</v>
      </c>
      <c r="Y142" s="2843">
        <v>0</v>
      </c>
      <c r="Z142" s="2108">
        <v>7.5</v>
      </c>
      <c r="AA142" s="2844">
        <v>7.4249999999999998</v>
      </c>
      <c r="AB142" s="2844"/>
      <c r="AC142" s="2108">
        <v>7.4249999999999998</v>
      </c>
      <c r="AD142" s="2108">
        <v>7.4999999999999997E-2</v>
      </c>
      <c r="AE142" s="2844"/>
      <c r="AF142" s="2844">
        <v>7.4249999999999998</v>
      </c>
      <c r="AG142" s="2108">
        <v>7.4249999999999998</v>
      </c>
      <c r="AH142" s="1504"/>
      <c r="AI142" s="1503" t="s">
        <v>9941</v>
      </c>
      <c r="AJ142" s="1504">
        <v>0</v>
      </c>
      <c r="AK142" s="3256"/>
    </row>
    <row r="143" spans="1:37" ht="47.25">
      <c r="A143" s="991">
        <v>1454</v>
      </c>
      <c r="B143" s="1377" t="s">
        <v>3594</v>
      </c>
      <c r="C143" s="1501" t="s">
        <v>3595</v>
      </c>
      <c r="D143" s="1496" t="s">
        <v>226</v>
      </c>
      <c r="E143" s="1496" t="s">
        <v>3593</v>
      </c>
      <c r="F143" s="1502" t="s">
        <v>30</v>
      </c>
      <c r="G143" s="1503">
        <v>207.489</v>
      </c>
      <c r="H143" s="1504">
        <v>2.5</v>
      </c>
      <c r="I143" s="1503">
        <v>65.022999999999996</v>
      </c>
      <c r="J143" s="1504">
        <v>0</v>
      </c>
      <c r="K143" s="1503">
        <v>67.522999999999996</v>
      </c>
      <c r="L143" s="1503">
        <v>139.96600000000001</v>
      </c>
      <c r="M143" s="1503">
        <v>139.96600000000001</v>
      </c>
      <c r="N143" s="1504">
        <v>0</v>
      </c>
      <c r="O143" s="1504">
        <v>139.96600000000001</v>
      </c>
      <c r="P143" s="1504"/>
      <c r="Q143" s="1504"/>
      <c r="R143" s="1504"/>
      <c r="S143" s="1504"/>
      <c r="T143" s="1504"/>
      <c r="U143" s="1504"/>
      <c r="V143" s="1504"/>
      <c r="W143" s="1504"/>
      <c r="X143" s="2843">
        <v>139.96600000000001</v>
      </c>
      <c r="Y143" s="2843">
        <v>0</v>
      </c>
      <c r="Z143" s="2108">
        <v>139.96600000000001</v>
      </c>
      <c r="AA143" s="2844"/>
      <c r="AB143" s="2844"/>
      <c r="AC143" s="2108">
        <v>0</v>
      </c>
      <c r="AD143" s="2108"/>
      <c r="AE143" s="2844"/>
      <c r="AF143" s="2844">
        <v>0</v>
      </c>
      <c r="AG143" s="2108">
        <v>0</v>
      </c>
      <c r="AH143" s="1503" t="s">
        <v>9944</v>
      </c>
      <c r="AI143" s="1504"/>
      <c r="AJ143" s="1504">
        <v>0</v>
      </c>
      <c r="AK143" s="3256"/>
    </row>
    <row r="144" spans="1:37" ht="31.5">
      <c r="A144" s="991">
        <v>1455</v>
      </c>
      <c r="B144" s="1377" t="s">
        <v>3596</v>
      </c>
      <c r="C144" s="1501" t="s">
        <v>3597</v>
      </c>
      <c r="D144" s="1496" t="s">
        <v>51</v>
      </c>
      <c r="E144" s="1496" t="s">
        <v>3598</v>
      </c>
      <c r="F144" s="1502" t="s">
        <v>47</v>
      </c>
      <c r="G144" s="1503">
        <v>156.886</v>
      </c>
      <c r="H144" s="1504">
        <v>0</v>
      </c>
      <c r="I144" s="1503">
        <v>16.420000000000002</v>
      </c>
      <c r="J144" s="1504">
        <v>0</v>
      </c>
      <c r="K144" s="1503">
        <v>16.420000000000002</v>
      </c>
      <c r="L144" s="1503">
        <v>140.46600000000001</v>
      </c>
      <c r="M144" s="1503">
        <v>0</v>
      </c>
      <c r="N144" s="1504">
        <v>20</v>
      </c>
      <c r="O144" s="1504">
        <v>20</v>
      </c>
      <c r="P144" s="1504"/>
      <c r="Q144" s="1504"/>
      <c r="R144" s="1504"/>
      <c r="S144" s="1504"/>
      <c r="T144" s="1504"/>
      <c r="U144" s="1504"/>
      <c r="V144" s="1504"/>
      <c r="W144" s="1504"/>
      <c r="X144" s="2843">
        <v>0</v>
      </c>
      <c r="Y144" s="2843">
        <v>20</v>
      </c>
      <c r="Z144" s="2108">
        <v>20</v>
      </c>
      <c r="AA144" s="2844"/>
      <c r="AB144" s="2844"/>
      <c r="AC144" s="2108">
        <v>0</v>
      </c>
      <c r="AD144" s="2108"/>
      <c r="AE144" s="2844"/>
      <c r="AF144" s="2844">
        <v>0</v>
      </c>
      <c r="AG144" s="2108">
        <v>0</v>
      </c>
      <c r="AH144" s="1503" t="s">
        <v>10015</v>
      </c>
      <c r="AI144" s="1504"/>
      <c r="AJ144" s="1504">
        <v>0</v>
      </c>
      <c r="AK144" s="3256"/>
    </row>
    <row r="145" spans="1:37" ht="47.25">
      <c r="A145" s="991">
        <v>1456</v>
      </c>
      <c r="B145" s="1377" t="s">
        <v>3599</v>
      </c>
      <c r="C145" s="1501" t="s">
        <v>3600</v>
      </c>
      <c r="D145" s="1496" t="s">
        <v>51</v>
      </c>
      <c r="E145" s="1496" t="s">
        <v>3601</v>
      </c>
      <c r="F145" s="1502" t="s">
        <v>43</v>
      </c>
      <c r="G145" s="1503">
        <v>1306.703</v>
      </c>
      <c r="H145" s="1504">
        <v>37.5</v>
      </c>
      <c r="I145" s="1503">
        <v>400</v>
      </c>
      <c r="J145" s="1504">
        <v>0</v>
      </c>
      <c r="K145" s="1503">
        <v>437.5</v>
      </c>
      <c r="L145" s="1503">
        <v>869.20299999999997</v>
      </c>
      <c r="M145" s="1503">
        <v>400</v>
      </c>
      <c r="N145" s="1504">
        <v>0</v>
      </c>
      <c r="O145" s="1504">
        <v>400</v>
      </c>
      <c r="P145" s="1504"/>
      <c r="Q145" s="1504"/>
      <c r="R145" s="1504"/>
      <c r="S145" s="1504"/>
      <c r="T145" s="1504"/>
      <c r="U145" s="1504"/>
      <c r="V145" s="1504"/>
      <c r="W145" s="1504"/>
      <c r="X145" s="2843">
        <v>400</v>
      </c>
      <c r="Y145" s="2843">
        <v>0</v>
      </c>
      <c r="Z145" s="2108">
        <v>400</v>
      </c>
      <c r="AA145" s="2844">
        <v>99</v>
      </c>
      <c r="AB145" s="2844"/>
      <c r="AC145" s="2108">
        <v>99</v>
      </c>
      <c r="AD145" s="2108">
        <v>1</v>
      </c>
      <c r="AE145" s="2844"/>
      <c r="AF145" s="2844">
        <v>64.747741000000005</v>
      </c>
      <c r="AG145" s="2108">
        <v>64.747741000000005</v>
      </c>
      <c r="AH145" s="1504"/>
      <c r="AI145" s="1503" t="s">
        <v>9941</v>
      </c>
      <c r="AJ145" s="1504">
        <v>0</v>
      </c>
      <c r="AK145" s="3256"/>
    </row>
    <row r="146" spans="1:37" ht="31.5">
      <c r="A146" s="991">
        <v>1457</v>
      </c>
      <c r="B146" s="1377" t="s">
        <v>3602</v>
      </c>
      <c r="C146" s="1501" t="s">
        <v>3603</v>
      </c>
      <c r="D146" s="1496" t="s">
        <v>400</v>
      </c>
      <c r="E146" s="1496" t="s">
        <v>3604</v>
      </c>
      <c r="F146" s="1502" t="s">
        <v>30</v>
      </c>
      <c r="G146" s="1503">
        <v>16.457000000000001</v>
      </c>
      <c r="H146" s="1504">
        <v>0</v>
      </c>
      <c r="I146" s="1503">
        <v>16.457000000000001</v>
      </c>
      <c r="J146" s="1504">
        <v>0</v>
      </c>
      <c r="K146" s="1503">
        <v>16.457000000000001</v>
      </c>
      <c r="L146" s="1503">
        <v>0</v>
      </c>
      <c r="M146" s="1503">
        <v>1</v>
      </c>
      <c r="N146" s="1504">
        <v>0</v>
      </c>
      <c r="O146" s="1504">
        <v>1</v>
      </c>
      <c r="P146" s="1504"/>
      <c r="Q146" s="1504"/>
      <c r="R146" s="1504"/>
      <c r="S146" s="1504"/>
      <c r="T146" s="1504"/>
      <c r="U146" s="1504"/>
      <c r="V146" s="1504"/>
      <c r="W146" s="1504"/>
      <c r="X146" s="2843">
        <v>1</v>
      </c>
      <c r="Y146" s="2843">
        <v>0</v>
      </c>
      <c r="Z146" s="2108">
        <v>1</v>
      </c>
      <c r="AA146" s="2844"/>
      <c r="AB146" s="2844"/>
      <c r="AC146" s="2108">
        <v>0</v>
      </c>
      <c r="AD146" s="2108"/>
      <c r="AE146" s="2844"/>
      <c r="AF146" s="2844">
        <v>0</v>
      </c>
      <c r="AG146" s="2108">
        <v>0</v>
      </c>
      <c r="AH146" s="1504" t="s">
        <v>9969</v>
      </c>
      <c r="AI146" s="1504"/>
      <c r="AJ146" s="1504">
        <v>0</v>
      </c>
      <c r="AK146" s="3256"/>
    </row>
    <row r="147" spans="1:37" ht="47.25">
      <c r="A147" s="991">
        <v>1458</v>
      </c>
      <c r="B147" s="1377" t="s">
        <v>3605</v>
      </c>
      <c r="C147" s="1501" t="s">
        <v>3606</v>
      </c>
      <c r="D147" s="1496" t="s">
        <v>400</v>
      </c>
      <c r="E147" s="1496" t="s">
        <v>3607</v>
      </c>
      <c r="F147" s="1502" t="s">
        <v>30</v>
      </c>
      <c r="G147" s="1503">
        <v>36.042000000000002</v>
      </c>
      <c r="H147" s="1504">
        <v>0</v>
      </c>
      <c r="I147" s="1503">
        <v>36.042000000000002</v>
      </c>
      <c r="J147" s="1504">
        <v>0</v>
      </c>
      <c r="K147" s="1503">
        <v>36.042000000000002</v>
      </c>
      <c r="L147" s="1503">
        <v>0</v>
      </c>
      <c r="M147" s="1503">
        <v>1</v>
      </c>
      <c r="N147" s="1504">
        <v>0</v>
      </c>
      <c r="O147" s="1504">
        <v>1</v>
      </c>
      <c r="P147" s="1504"/>
      <c r="Q147" s="1504"/>
      <c r="R147" s="1504"/>
      <c r="S147" s="1504"/>
      <c r="T147" s="1504"/>
      <c r="U147" s="1504"/>
      <c r="V147" s="1504"/>
      <c r="W147" s="1504"/>
      <c r="X147" s="2843">
        <v>1</v>
      </c>
      <c r="Y147" s="2843">
        <v>0</v>
      </c>
      <c r="Z147" s="2108">
        <v>1</v>
      </c>
      <c r="AA147" s="2844"/>
      <c r="AB147" s="2844"/>
      <c r="AC147" s="2108">
        <v>0</v>
      </c>
      <c r="AD147" s="2108"/>
      <c r="AE147" s="2844"/>
      <c r="AF147" s="2844">
        <v>0</v>
      </c>
      <c r="AG147" s="2108">
        <v>0</v>
      </c>
      <c r="AH147" s="1504" t="s">
        <v>9969</v>
      </c>
      <c r="AI147" s="1504"/>
      <c r="AJ147" s="1504">
        <v>0</v>
      </c>
      <c r="AK147" s="3256"/>
    </row>
    <row r="148" spans="1:37" ht="47.25">
      <c r="A148" s="991">
        <v>1459</v>
      </c>
      <c r="B148" s="1377" t="s">
        <v>3608</v>
      </c>
      <c r="C148" s="1501" t="s">
        <v>3609</v>
      </c>
      <c r="D148" s="1496" t="s">
        <v>66</v>
      </c>
      <c r="E148" s="1496" t="s">
        <v>3607</v>
      </c>
      <c r="F148" s="1502" t="s">
        <v>30</v>
      </c>
      <c r="G148" s="1503">
        <v>124.816</v>
      </c>
      <c r="H148" s="1504">
        <v>0</v>
      </c>
      <c r="I148" s="1503">
        <v>100</v>
      </c>
      <c r="J148" s="1504">
        <v>0</v>
      </c>
      <c r="K148" s="1503">
        <v>100</v>
      </c>
      <c r="L148" s="1503">
        <v>24.816000000000003</v>
      </c>
      <c r="M148" s="1503">
        <v>24.815999999999999</v>
      </c>
      <c r="N148" s="1504">
        <v>0</v>
      </c>
      <c r="O148" s="1504">
        <v>24.815999999999999</v>
      </c>
      <c r="P148" s="1504"/>
      <c r="Q148" s="1504"/>
      <c r="R148" s="1504"/>
      <c r="S148" s="1504"/>
      <c r="T148" s="1504"/>
      <c r="U148" s="1504"/>
      <c r="V148" s="1504"/>
      <c r="W148" s="1504"/>
      <c r="X148" s="2843">
        <v>24.815999999999999</v>
      </c>
      <c r="Y148" s="2843">
        <v>0</v>
      </c>
      <c r="Z148" s="2108">
        <v>24.815999999999999</v>
      </c>
      <c r="AA148" s="2844">
        <v>6.1420000000000003</v>
      </c>
      <c r="AB148" s="2844"/>
      <c r="AC148" s="2108">
        <v>6.1420000000000003</v>
      </c>
      <c r="AD148" s="2108">
        <v>6.2E-2</v>
      </c>
      <c r="AE148" s="2844"/>
      <c r="AF148" s="2844">
        <v>0</v>
      </c>
      <c r="AG148" s="2108">
        <v>0</v>
      </c>
      <c r="AH148" s="1504"/>
      <c r="AI148" s="1503" t="s">
        <v>10050</v>
      </c>
      <c r="AJ148" s="1504">
        <v>0</v>
      </c>
      <c r="AK148" s="3256"/>
    </row>
    <row r="149" spans="1:37" ht="47.25">
      <c r="A149" s="991">
        <v>1460</v>
      </c>
      <c r="B149" s="1377" t="s">
        <v>3610</v>
      </c>
      <c r="C149" s="1501" t="s">
        <v>3611</v>
      </c>
      <c r="D149" s="1496" t="s">
        <v>400</v>
      </c>
      <c r="E149" s="1496" t="s">
        <v>3607</v>
      </c>
      <c r="F149" s="1506" t="s">
        <v>30</v>
      </c>
      <c r="G149" s="1503">
        <v>57.537999999999997</v>
      </c>
      <c r="H149" s="1504">
        <v>0</v>
      </c>
      <c r="I149" s="1503">
        <v>57.537999999999997</v>
      </c>
      <c r="J149" s="1504">
        <v>0</v>
      </c>
      <c r="K149" s="1503">
        <v>57.537999999999997</v>
      </c>
      <c r="L149" s="1503">
        <v>0</v>
      </c>
      <c r="M149" s="1503">
        <v>1</v>
      </c>
      <c r="N149" s="1504">
        <v>0</v>
      </c>
      <c r="O149" s="1504">
        <v>1</v>
      </c>
      <c r="P149" s="1504"/>
      <c r="Q149" s="1504"/>
      <c r="R149" s="1504"/>
      <c r="S149" s="1504"/>
      <c r="T149" s="1504"/>
      <c r="U149" s="1504"/>
      <c r="V149" s="1504"/>
      <c r="W149" s="1504"/>
      <c r="X149" s="2843">
        <v>1</v>
      </c>
      <c r="Y149" s="2843">
        <v>0</v>
      </c>
      <c r="Z149" s="2108">
        <v>1</v>
      </c>
      <c r="AA149" s="2844"/>
      <c r="AB149" s="2844"/>
      <c r="AC149" s="2108">
        <v>0</v>
      </c>
      <c r="AD149" s="2108"/>
      <c r="AE149" s="2844"/>
      <c r="AF149" s="2844">
        <v>0</v>
      </c>
      <c r="AG149" s="2108">
        <v>0</v>
      </c>
      <c r="AH149" s="1504" t="s">
        <v>9969</v>
      </c>
      <c r="AI149" s="1504"/>
      <c r="AJ149" s="1504">
        <v>0</v>
      </c>
      <c r="AK149" s="3256"/>
    </row>
    <row r="150" spans="1:37" ht="31.5">
      <c r="A150" s="991">
        <v>1461</v>
      </c>
      <c r="B150" s="1377" t="s">
        <v>3612</v>
      </c>
      <c r="C150" s="1501" t="s">
        <v>3613</v>
      </c>
      <c r="D150" s="1496" t="s">
        <v>51</v>
      </c>
      <c r="E150" s="1496" t="s">
        <v>3614</v>
      </c>
      <c r="F150" s="1502" t="s">
        <v>43</v>
      </c>
      <c r="G150" s="1503">
        <v>1318.662</v>
      </c>
      <c r="H150" s="1504">
        <v>0</v>
      </c>
      <c r="I150" s="1503">
        <v>100</v>
      </c>
      <c r="J150" s="1504">
        <v>0</v>
      </c>
      <c r="K150" s="1503">
        <v>100</v>
      </c>
      <c r="L150" s="1503">
        <v>1218.662</v>
      </c>
      <c r="M150" s="1503">
        <v>476.07799999999997</v>
      </c>
      <c r="N150" s="1504">
        <v>0</v>
      </c>
      <c r="O150" s="1504">
        <v>476.07799999999997</v>
      </c>
      <c r="P150" s="1504"/>
      <c r="Q150" s="1504"/>
      <c r="R150" s="1504"/>
      <c r="S150" s="1504"/>
      <c r="T150" s="1504"/>
      <c r="U150" s="1504"/>
      <c r="V150" s="1504"/>
      <c r="W150" s="1504"/>
      <c r="X150" s="2843">
        <v>476.07799999999997</v>
      </c>
      <c r="Y150" s="2843">
        <v>0</v>
      </c>
      <c r="Z150" s="2108">
        <v>476.07799999999997</v>
      </c>
      <c r="AA150" s="2844">
        <v>117.8295</v>
      </c>
      <c r="AB150" s="2844"/>
      <c r="AC150" s="2108">
        <v>117.8295</v>
      </c>
      <c r="AD150" s="2108">
        <v>1.19</v>
      </c>
      <c r="AE150" s="2844"/>
      <c r="AF150" s="2844">
        <v>117.83</v>
      </c>
      <c r="AG150" s="2108">
        <v>117.83</v>
      </c>
      <c r="AH150" s="1504"/>
      <c r="AI150" s="1503" t="s">
        <v>9941</v>
      </c>
      <c r="AJ150" s="1504">
        <v>0</v>
      </c>
      <c r="AK150" s="3256"/>
    </row>
    <row r="151" spans="1:37" ht="78.75">
      <c r="A151" s="991">
        <v>1462</v>
      </c>
      <c r="B151" s="1377" t="s">
        <v>3615</v>
      </c>
      <c r="C151" s="1501" t="s">
        <v>3616</v>
      </c>
      <c r="D151" s="1502" t="s">
        <v>213</v>
      </c>
      <c r="E151" s="1496" t="s">
        <v>3379</v>
      </c>
      <c r="F151" s="1506" t="s">
        <v>30</v>
      </c>
      <c r="G151" s="1504">
        <v>51.96</v>
      </c>
      <c r="H151" s="1504">
        <v>0</v>
      </c>
      <c r="I151" s="1503">
        <v>12.75</v>
      </c>
      <c r="J151" s="1504">
        <v>0</v>
      </c>
      <c r="K151" s="1503">
        <v>12.75</v>
      </c>
      <c r="L151" s="1503">
        <v>39.21</v>
      </c>
      <c r="M151" s="1503">
        <v>39.21</v>
      </c>
      <c r="N151" s="1504">
        <v>0</v>
      </c>
      <c r="O151" s="1504">
        <v>39.21</v>
      </c>
      <c r="P151" s="1504"/>
      <c r="Q151" s="1504"/>
      <c r="R151" s="1504"/>
      <c r="S151" s="1504"/>
      <c r="T151" s="1504"/>
      <c r="U151" s="1504"/>
      <c r="V151" s="1504"/>
      <c r="W151" s="1504"/>
      <c r="X151" s="2843">
        <v>39.21</v>
      </c>
      <c r="Y151" s="2843">
        <v>0</v>
      </c>
      <c r="Z151" s="2108">
        <v>39.21</v>
      </c>
      <c r="AA151" s="2844">
        <v>38.817900000000002</v>
      </c>
      <c r="AB151" s="2844"/>
      <c r="AC151" s="2108">
        <v>38.817900000000002</v>
      </c>
      <c r="AD151" s="2108">
        <v>0.3921</v>
      </c>
      <c r="AE151" s="2844"/>
      <c r="AF151" s="2844">
        <v>21.515056999999999</v>
      </c>
      <c r="AG151" s="2108">
        <v>21.515056999999999</v>
      </c>
      <c r="AH151" s="1504"/>
      <c r="AI151" s="1503" t="s">
        <v>9941</v>
      </c>
      <c r="AJ151" s="1504">
        <v>0</v>
      </c>
      <c r="AK151" s="3256"/>
    </row>
    <row r="152" spans="1:37" ht="39" customHeight="1">
      <c r="A152" s="991">
        <v>1463</v>
      </c>
      <c r="B152" s="1377" t="s">
        <v>3617</v>
      </c>
      <c r="C152" s="1501" t="s">
        <v>3618</v>
      </c>
      <c r="D152" s="1496" t="s">
        <v>393</v>
      </c>
      <c r="E152" s="1496" t="s">
        <v>407</v>
      </c>
      <c r="F152" s="1506" t="s">
        <v>30</v>
      </c>
      <c r="G152" s="1503">
        <v>29.007999999999999</v>
      </c>
      <c r="H152" s="1504">
        <v>0</v>
      </c>
      <c r="I152" s="1503">
        <v>27.292999999999999</v>
      </c>
      <c r="J152" s="1504">
        <v>0</v>
      </c>
      <c r="K152" s="1503">
        <v>27.292999999999999</v>
      </c>
      <c r="L152" s="1503">
        <v>1.7149999999999999</v>
      </c>
      <c r="M152" s="1503">
        <v>1.7150000000000001</v>
      </c>
      <c r="N152" s="1504">
        <v>0</v>
      </c>
      <c r="O152" s="1504">
        <v>1.7150000000000001</v>
      </c>
      <c r="P152" s="1504"/>
      <c r="Q152" s="1504"/>
      <c r="R152" s="1504"/>
      <c r="S152" s="1504"/>
      <c r="T152" s="1504"/>
      <c r="U152" s="1504"/>
      <c r="V152" s="1504"/>
      <c r="W152" s="1504"/>
      <c r="X152" s="2843">
        <v>1.7150000000000001</v>
      </c>
      <c r="Y152" s="2843">
        <v>0</v>
      </c>
      <c r="Z152" s="2108">
        <v>1.7150000000000001</v>
      </c>
      <c r="AA152" s="2844">
        <v>1.6978500000000001</v>
      </c>
      <c r="AB152" s="2844"/>
      <c r="AC152" s="2108">
        <v>1.6978500000000001</v>
      </c>
      <c r="AD152" s="2108">
        <v>1.7150000000000002E-2</v>
      </c>
      <c r="AE152" s="2844"/>
      <c r="AF152" s="2844">
        <v>0</v>
      </c>
      <c r="AG152" s="2108">
        <v>0</v>
      </c>
      <c r="AH152" s="1504"/>
      <c r="AI152" s="1503" t="s">
        <v>9941</v>
      </c>
      <c r="AJ152" s="1504">
        <v>0</v>
      </c>
      <c r="AK152" s="3256"/>
    </row>
    <row r="153" spans="1:37" ht="54" customHeight="1">
      <c r="A153" s="991">
        <v>1464</v>
      </c>
      <c r="B153" s="1377" t="s">
        <v>3619</v>
      </c>
      <c r="C153" s="1501" t="s">
        <v>3620</v>
      </c>
      <c r="D153" s="1496" t="s">
        <v>187</v>
      </c>
      <c r="E153" s="1496" t="s">
        <v>3621</v>
      </c>
      <c r="F153" s="1502" t="s">
        <v>30</v>
      </c>
      <c r="G153" s="1503">
        <v>31.965</v>
      </c>
      <c r="H153" s="1504">
        <v>0</v>
      </c>
      <c r="I153" s="1503">
        <v>5</v>
      </c>
      <c r="J153" s="1504">
        <v>0</v>
      </c>
      <c r="K153" s="1503">
        <v>5</v>
      </c>
      <c r="L153" s="1503">
        <v>26.965</v>
      </c>
      <c r="M153" s="1503">
        <v>26.965</v>
      </c>
      <c r="N153" s="1504">
        <v>0</v>
      </c>
      <c r="O153" s="1504">
        <v>26.965</v>
      </c>
      <c r="P153" s="1504"/>
      <c r="Q153" s="1504"/>
      <c r="R153" s="1504"/>
      <c r="S153" s="1504"/>
      <c r="T153" s="1504"/>
      <c r="U153" s="1504"/>
      <c r="V153" s="1504"/>
      <c r="W153" s="1504"/>
      <c r="X153" s="2843">
        <v>26.965</v>
      </c>
      <c r="Y153" s="2843">
        <v>0</v>
      </c>
      <c r="Z153" s="2108">
        <v>26.965</v>
      </c>
      <c r="AA153" s="2844">
        <v>26.695</v>
      </c>
      <c r="AB153" s="2844"/>
      <c r="AC153" s="2108">
        <v>26.695</v>
      </c>
      <c r="AD153" s="2108">
        <v>0.27</v>
      </c>
      <c r="AE153" s="2844"/>
      <c r="AF153" s="2844">
        <v>0</v>
      </c>
      <c r="AG153" s="2108">
        <v>0</v>
      </c>
      <c r="AH153" s="1504"/>
      <c r="AI153" s="1503" t="s">
        <v>9941</v>
      </c>
      <c r="AJ153" s="1504">
        <v>0</v>
      </c>
      <c r="AK153" s="3256"/>
    </row>
    <row r="154" spans="1:37" ht="63">
      <c r="A154" s="991">
        <v>1465</v>
      </c>
      <c r="B154" s="1377" t="s">
        <v>3622</v>
      </c>
      <c r="C154" s="1501" t="s">
        <v>3623</v>
      </c>
      <c r="D154" s="1505" t="s">
        <v>384</v>
      </c>
      <c r="E154" s="1496" t="s">
        <v>3432</v>
      </c>
      <c r="F154" s="1502" t="s">
        <v>47</v>
      </c>
      <c r="G154" s="1503">
        <v>166.74700000000001</v>
      </c>
      <c r="H154" s="1504">
        <v>0</v>
      </c>
      <c r="I154" s="1503">
        <v>4.95</v>
      </c>
      <c r="J154" s="1504">
        <v>0</v>
      </c>
      <c r="K154" s="1503">
        <v>4.95</v>
      </c>
      <c r="L154" s="1503">
        <v>161.79700000000003</v>
      </c>
      <c r="M154" s="1503">
        <v>20</v>
      </c>
      <c r="N154" s="1504">
        <v>30</v>
      </c>
      <c r="O154" s="1504">
        <v>50</v>
      </c>
      <c r="P154" s="1504"/>
      <c r="Q154" s="1504"/>
      <c r="R154" s="1504"/>
      <c r="S154" s="1504"/>
      <c r="T154" s="1504"/>
      <c r="U154" s="1504"/>
      <c r="V154" s="1504"/>
      <c r="W154" s="1504"/>
      <c r="X154" s="2843">
        <v>20</v>
      </c>
      <c r="Y154" s="2843">
        <v>30</v>
      </c>
      <c r="Z154" s="2108">
        <v>50</v>
      </c>
      <c r="AA154" s="2844">
        <v>4.95</v>
      </c>
      <c r="AB154" s="2844"/>
      <c r="AC154" s="2108">
        <v>4.95</v>
      </c>
      <c r="AD154" s="2108">
        <v>0.05</v>
      </c>
      <c r="AE154" s="2844"/>
      <c r="AF154" s="2844">
        <v>0</v>
      </c>
      <c r="AG154" s="2108">
        <v>0</v>
      </c>
      <c r="AH154" s="1504"/>
      <c r="AI154" s="1503" t="s">
        <v>9941</v>
      </c>
      <c r="AJ154" s="1504">
        <v>0</v>
      </c>
      <c r="AK154" s="3256"/>
    </row>
    <row r="155" spans="1:37" ht="126">
      <c r="A155" s="991">
        <v>1466</v>
      </c>
      <c r="B155" s="1377" t="s">
        <v>3624</v>
      </c>
      <c r="C155" s="1501" t="s">
        <v>3625</v>
      </c>
      <c r="D155" s="1496" t="s">
        <v>187</v>
      </c>
      <c r="E155" s="1496" t="s">
        <v>3626</v>
      </c>
      <c r="F155" s="1506" t="s">
        <v>30</v>
      </c>
      <c r="G155" s="1503">
        <v>39.869</v>
      </c>
      <c r="H155" s="1504">
        <v>0</v>
      </c>
      <c r="I155" s="1503">
        <v>7.5</v>
      </c>
      <c r="J155" s="1504">
        <v>0</v>
      </c>
      <c r="K155" s="1503">
        <v>7.5</v>
      </c>
      <c r="L155" s="1503">
        <v>32.369</v>
      </c>
      <c r="M155" s="1503">
        <v>32.369</v>
      </c>
      <c r="N155" s="1504">
        <v>0</v>
      </c>
      <c r="O155" s="1504">
        <v>32.369</v>
      </c>
      <c r="P155" s="1504"/>
      <c r="Q155" s="1504"/>
      <c r="R155" s="1504"/>
      <c r="S155" s="1504"/>
      <c r="T155" s="1504"/>
      <c r="U155" s="1504"/>
      <c r="V155" s="1504"/>
      <c r="W155" s="1504"/>
      <c r="X155" s="2843">
        <v>32.369</v>
      </c>
      <c r="Y155" s="2843">
        <v>0</v>
      </c>
      <c r="Z155" s="2108">
        <v>32.369</v>
      </c>
      <c r="AA155" s="2844">
        <v>32.045310000000001</v>
      </c>
      <c r="AB155" s="2844"/>
      <c r="AC155" s="2108">
        <v>32.045310000000001</v>
      </c>
      <c r="AD155" s="2108">
        <v>0.32368999999999998</v>
      </c>
      <c r="AE155" s="2844"/>
      <c r="AF155" s="2844">
        <v>18.397099000000001</v>
      </c>
      <c r="AG155" s="2108">
        <v>18.397099000000001</v>
      </c>
      <c r="AH155" s="1504"/>
      <c r="AI155" s="1503" t="s">
        <v>9941</v>
      </c>
      <c r="AJ155" s="1504">
        <v>0</v>
      </c>
      <c r="AK155" s="3256"/>
    </row>
    <row r="156" spans="1:37" ht="47.25">
      <c r="A156" s="991">
        <v>1467</v>
      </c>
      <c r="B156" s="1377" t="s">
        <v>3627</v>
      </c>
      <c r="C156" s="1501" t="s">
        <v>3628</v>
      </c>
      <c r="D156" s="1496" t="s">
        <v>187</v>
      </c>
      <c r="E156" s="1496" t="s">
        <v>3629</v>
      </c>
      <c r="F156" s="1506" t="s">
        <v>30</v>
      </c>
      <c r="G156" s="1503">
        <v>14.837</v>
      </c>
      <c r="H156" s="1504">
        <v>0</v>
      </c>
      <c r="I156" s="1503">
        <v>15</v>
      </c>
      <c r="J156" s="1504">
        <v>0</v>
      </c>
      <c r="K156" s="1503">
        <v>15</v>
      </c>
      <c r="L156" s="1503">
        <v>-0.16300000000000026</v>
      </c>
      <c r="M156" s="1503">
        <v>1</v>
      </c>
      <c r="N156" s="1504">
        <v>0</v>
      </c>
      <c r="O156" s="1504">
        <v>1</v>
      </c>
      <c r="P156" s="1504"/>
      <c r="Q156" s="1504"/>
      <c r="R156" s="1504"/>
      <c r="S156" s="1504"/>
      <c r="T156" s="1504"/>
      <c r="U156" s="1504"/>
      <c r="V156" s="1504"/>
      <c r="W156" s="1504"/>
      <c r="X156" s="2843">
        <v>1</v>
      </c>
      <c r="Y156" s="2843">
        <v>0</v>
      </c>
      <c r="Z156" s="2108">
        <v>1</v>
      </c>
      <c r="AA156" s="2844"/>
      <c r="AB156" s="2844"/>
      <c r="AC156" s="2108">
        <v>0</v>
      </c>
      <c r="AD156" s="2108"/>
      <c r="AE156" s="2844"/>
      <c r="AF156" s="2844">
        <v>0</v>
      </c>
      <c r="AG156" s="2108">
        <v>0</v>
      </c>
      <c r="AH156" s="1504" t="s">
        <v>9969</v>
      </c>
      <c r="AI156" s="1504"/>
      <c r="AJ156" s="1504">
        <v>0</v>
      </c>
      <c r="AK156" s="3256"/>
    </row>
    <row r="157" spans="1:37" ht="63">
      <c r="A157" s="991">
        <v>1468</v>
      </c>
      <c r="B157" s="1377" t="s">
        <v>3630</v>
      </c>
      <c r="C157" s="1501" t="s">
        <v>3631</v>
      </c>
      <c r="D157" s="1505" t="s">
        <v>56</v>
      </c>
      <c r="E157" s="1496" t="s">
        <v>3386</v>
      </c>
      <c r="F157" s="1502" t="s">
        <v>47</v>
      </c>
      <c r="G157" s="1503">
        <v>746.49099999999999</v>
      </c>
      <c r="H157" s="1504">
        <v>0</v>
      </c>
      <c r="I157" s="1503">
        <v>550</v>
      </c>
      <c r="J157" s="1504">
        <v>0</v>
      </c>
      <c r="K157" s="1503">
        <v>550</v>
      </c>
      <c r="L157" s="1503">
        <v>196.49099999999999</v>
      </c>
      <c r="M157" s="1503">
        <v>196.49100000000001</v>
      </c>
      <c r="N157" s="1504">
        <v>0</v>
      </c>
      <c r="O157" s="1504">
        <v>196.49100000000001</v>
      </c>
      <c r="P157" s="1504"/>
      <c r="Q157" s="1504"/>
      <c r="R157" s="1504"/>
      <c r="S157" s="1504"/>
      <c r="T157" s="1504"/>
      <c r="U157" s="1504"/>
      <c r="V157" s="1504"/>
      <c r="W157" s="1504"/>
      <c r="X157" s="2843">
        <v>196.49100000000001</v>
      </c>
      <c r="Y157" s="2843">
        <v>0</v>
      </c>
      <c r="Z157" s="2108">
        <v>196.49100000000001</v>
      </c>
      <c r="AA157" s="2844">
        <v>194.52604500000001</v>
      </c>
      <c r="AB157" s="2844"/>
      <c r="AC157" s="2108">
        <v>194.52604500000001</v>
      </c>
      <c r="AD157" s="2108">
        <v>1.964915</v>
      </c>
      <c r="AE157" s="2844"/>
      <c r="AF157" s="2844">
        <v>194.00874999999999</v>
      </c>
      <c r="AG157" s="2108">
        <v>194.00874999999999</v>
      </c>
      <c r="AH157" s="1504"/>
      <c r="AI157" s="1503" t="s">
        <v>10070</v>
      </c>
      <c r="AJ157" s="1504">
        <v>0</v>
      </c>
      <c r="AK157" s="3256"/>
    </row>
    <row r="158" spans="1:37" ht="63">
      <c r="A158" s="991">
        <v>1469</v>
      </c>
      <c r="B158" s="1377" t="s">
        <v>3632</v>
      </c>
      <c r="C158" s="1501" t="s">
        <v>3633</v>
      </c>
      <c r="D158" s="1505" t="s">
        <v>400</v>
      </c>
      <c r="E158" s="1496" t="s">
        <v>3407</v>
      </c>
      <c r="F158" s="1502" t="s">
        <v>43</v>
      </c>
      <c r="G158" s="1503">
        <v>2281.268</v>
      </c>
      <c r="H158" s="1504">
        <v>0</v>
      </c>
      <c r="I158" s="1503">
        <v>150</v>
      </c>
      <c r="J158" s="1504">
        <v>0</v>
      </c>
      <c r="K158" s="1503">
        <v>150</v>
      </c>
      <c r="L158" s="1503">
        <v>2131.268</v>
      </c>
      <c r="M158" s="1503">
        <v>800</v>
      </c>
      <c r="N158" s="1504">
        <v>0</v>
      </c>
      <c r="O158" s="1504">
        <v>800</v>
      </c>
      <c r="P158" s="1504"/>
      <c r="Q158" s="1504"/>
      <c r="R158" s="1504"/>
      <c r="S158" s="1504"/>
      <c r="T158" s="1504"/>
      <c r="U158" s="1504"/>
      <c r="V158" s="1504"/>
      <c r="W158" s="1504"/>
      <c r="X158" s="2843">
        <v>800</v>
      </c>
      <c r="Y158" s="2843">
        <v>0</v>
      </c>
      <c r="Z158" s="2108">
        <v>800</v>
      </c>
      <c r="AA158" s="2844">
        <v>396</v>
      </c>
      <c r="AB158" s="2844"/>
      <c r="AC158" s="2108">
        <v>396</v>
      </c>
      <c r="AD158" s="2108">
        <v>4</v>
      </c>
      <c r="AE158" s="2844"/>
      <c r="AF158" s="2844">
        <v>195.97665000000001</v>
      </c>
      <c r="AG158" s="2108">
        <v>195.97665000000001</v>
      </c>
      <c r="AH158" s="1504"/>
      <c r="AI158" s="1503" t="s">
        <v>10070</v>
      </c>
      <c r="AJ158" s="1504">
        <v>0</v>
      </c>
      <c r="AK158" s="3256"/>
    </row>
    <row r="159" spans="1:37" ht="47.25">
      <c r="A159" s="991">
        <v>1470</v>
      </c>
      <c r="B159" s="1377" t="s">
        <v>3634</v>
      </c>
      <c r="C159" s="1501" t="s">
        <v>3635</v>
      </c>
      <c r="D159" s="1505" t="s">
        <v>400</v>
      </c>
      <c r="E159" s="1496" t="s">
        <v>3407</v>
      </c>
      <c r="F159" s="1502" t="s">
        <v>43</v>
      </c>
      <c r="G159" s="1503">
        <v>701.50800000000004</v>
      </c>
      <c r="H159" s="1504">
        <v>0</v>
      </c>
      <c r="I159" s="1503">
        <v>50</v>
      </c>
      <c r="J159" s="1504">
        <v>0</v>
      </c>
      <c r="K159" s="1503">
        <v>50</v>
      </c>
      <c r="L159" s="1503">
        <v>651.50800000000004</v>
      </c>
      <c r="M159" s="1503">
        <v>200</v>
      </c>
      <c r="N159" s="1504">
        <v>0</v>
      </c>
      <c r="O159" s="1504">
        <v>200</v>
      </c>
      <c r="P159" s="1504"/>
      <c r="Q159" s="1504"/>
      <c r="R159" s="1504"/>
      <c r="S159" s="1504"/>
      <c r="T159" s="1504"/>
      <c r="U159" s="1504"/>
      <c r="V159" s="1504"/>
      <c r="W159" s="1504"/>
      <c r="X159" s="2843">
        <v>200</v>
      </c>
      <c r="Y159" s="2843">
        <v>0</v>
      </c>
      <c r="Z159" s="2108">
        <v>200</v>
      </c>
      <c r="AA159" s="2844">
        <v>49.5</v>
      </c>
      <c r="AB159" s="2844"/>
      <c r="AC159" s="2108">
        <v>49.5</v>
      </c>
      <c r="AD159" s="2108">
        <v>0.5</v>
      </c>
      <c r="AE159" s="2844"/>
      <c r="AF159" s="2844">
        <v>5.4383749999999997</v>
      </c>
      <c r="AG159" s="2108">
        <v>5.4383749999999997</v>
      </c>
      <c r="AH159" s="1504"/>
      <c r="AI159" s="1503" t="s">
        <v>9941</v>
      </c>
      <c r="AJ159" s="1504">
        <v>0</v>
      </c>
      <c r="AK159" s="3256"/>
    </row>
    <row r="160" spans="1:37" ht="47.25">
      <c r="A160" s="991">
        <v>1471</v>
      </c>
      <c r="B160" s="1377" t="s">
        <v>3636</v>
      </c>
      <c r="C160" s="1501" t="s">
        <v>3637</v>
      </c>
      <c r="D160" s="1505" t="s">
        <v>66</v>
      </c>
      <c r="E160" s="1496" t="s">
        <v>3638</v>
      </c>
      <c r="F160" s="1502" t="s">
        <v>43</v>
      </c>
      <c r="G160" s="1503">
        <v>1607.5730000000001</v>
      </c>
      <c r="H160" s="1504">
        <v>0</v>
      </c>
      <c r="I160" s="1503">
        <v>25</v>
      </c>
      <c r="J160" s="1504">
        <v>0</v>
      </c>
      <c r="K160" s="1503">
        <v>25</v>
      </c>
      <c r="L160" s="1503">
        <v>1582.5730000000001</v>
      </c>
      <c r="M160" s="1503">
        <v>400</v>
      </c>
      <c r="N160" s="1504">
        <v>0</v>
      </c>
      <c r="O160" s="1504">
        <v>400</v>
      </c>
      <c r="P160" s="1504"/>
      <c r="Q160" s="1504"/>
      <c r="R160" s="1504"/>
      <c r="S160" s="1504"/>
      <c r="T160" s="1504"/>
      <c r="U160" s="1504"/>
      <c r="V160" s="1504"/>
      <c r="W160" s="1504"/>
      <c r="X160" s="2843">
        <v>400</v>
      </c>
      <c r="Y160" s="2843">
        <v>0</v>
      </c>
      <c r="Z160" s="2108">
        <v>400</v>
      </c>
      <c r="AA160" s="2844">
        <v>99</v>
      </c>
      <c r="AB160" s="2844"/>
      <c r="AC160" s="2108">
        <v>99</v>
      </c>
      <c r="AD160" s="2108">
        <v>1</v>
      </c>
      <c r="AE160" s="2844"/>
      <c r="AF160" s="2844">
        <v>0</v>
      </c>
      <c r="AG160" s="2108">
        <v>0</v>
      </c>
      <c r="AH160" s="1504"/>
      <c r="AI160" s="1503" t="s">
        <v>9941</v>
      </c>
      <c r="AJ160" s="1504">
        <v>0</v>
      </c>
      <c r="AK160" s="3256"/>
    </row>
    <row r="161" spans="1:37" ht="63">
      <c r="A161" s="991">
        <v>1472</v>
      </c>
      <c r="B161" s="1377" t="s">
        <v>3639</v>
      </c>
      <c r="C161" s="1501" t="s">
        <v>3640</v>
      </c>
      <c r="D161" s="1505" t="s">
        <v>66</v>
      </c>
      <c r="E161" s="1496" t="s">
        <v>3407</v>
      </c>
      <c r="F161" s="1502" t="s">
        <v>43</v>
      </c>
      <c r="G161" s="1503">
        <v>879.98500000000001</v>
      </c>
      <c r="H161" s="1504">
        <v>0</v>
      </c>
      <c r="I161" s="1503">
        <v>350</v>
      </c>
      <c r="J161" s="1504">
        <v>0</v>
      </c>
      <c r="K161" s="1503">
        <v>350</v>
      </c>
      <c r="L161" s="1503">
        <v>529.98500000000001</v>
      </c>
      <c r="M161" s="1503">
        <v>500</v>
      </c>
      <c r="N161" s="1504">
        <v>0</v>
      </c>
      <c r="O161" s="1504">
        <v>500</v>
      </c>
      <c r="P161" s="1504"/>
      <c r="Q161" s="1504"/>
      <c r="R161" s="1504"/>
      <c r="S161" s="1504"/>
      <c r="T161" s="1504"/>
      <c r="U161" s="1504"/>
      <c r="V161" s="1504"/>
      <c r="W161" s="1504"/>
      <c r="X161" s="2843">
        <v>500</v>
      </c>
      <c r="Y161" s="2843">
        <v>0</v>
      </c>
      <c r="Z161" s="2108">
        <v>500</v>
      </c>
      <c r="AA161" s="2844">
        <v>247.5</v>
      </c>
      <c r="AB161" s="2844"/>
      <c r="AC161" s="2108">
        <v>247.5</v>
      </c>
      <c r="AD161" s="2108">
        <v>2.5</v>
      </c>
      <c r="AE161" s="2844"/>
      <c r="AF161" s="2844">
        <v>122.74488100000001</v>
      </c>
      <c r="AG161" s="2108">
        <v>122.74488100000001</v>
      </c>
      <c r="AH161" s="1504"/>
      <c r="AI161" s="1503" t="s">
        <v>10070</v>
      </c>
      <c r="AJ161" s="1504">
        <v>0</v>
      </c>
      <c r="AK161" s="3256"/>
    </row>
    <row r="162" spans="1:37" ht="63">
      <c r="A162" s="991">
        <v>1473</v>
      </c>
      <c r="B162" s="1377" t="s">
        <v>3641</v>
      </c>
      <c r="C162" s="1501" t="s">
        <v>3642</v>
      </c>
      <c r="D162" s="1505" t="s">
        <v>429</v>
      </c>
      <c r="E162" s="1496" t="s">
        <v>3614</v>
      </c>
      <c r="F162" s="1502" t="s">
        <v>43</v>
      </c>
      <c r="G162" s="1503">
        <v>1947.576</v>
      </c>
      <c r="H162" s="1504">
        <v>0</v>
      </c>
      <c r="I162" s="1503">
        <v>50</v>
      </c>
      <c r="J162" s="1504">
        <v>0</v>
      </c>
      <c r="K162" s="1503">
        <v>50</v>
      </c>
      <c r="L162" s="1503">
        <v>1897.576</v>
      </c>
      <c r="M162" s="1503">
        <v>950</v>
      </c>
      <c r="N162" s="1504">
        <v>0</v>
      </c>
      <c r="O162" s="1504">
        <v>950</v>
      </c>
      <c r="P162" s="1504"/>
      <c r="Q162" s="1504"/>
      <c r="R162" s="1504"/>
      <c r="S162" s="1504"/>
      <c r="T162" s="1504"/>
      <c r="U162" s="1504"/>
      <c r="V162" s="1504"/>
      <c r="W162" s="1504"/>
      <c r="X162" s="2843">
        <v>950</v>
      </c>
      <c r="Y162" s="2843">
        <v>0</v>
      </c>
      <c r="Z162" s="2108">
        <v>950</v>
      </c>
      <c r="AA162" s="2844">
        <v>470.25</v>
      </c>
      <c r="AB162" s="2844"/>
      <c r="AC162" s="2108">
        <v>470.25</v>
      </c>
      <c r="AD162" s="2108">
        <v>4.75</v>
      </c>
      <c r="AE162" s="2844"/>
      <c r="AF162" s="2844">
        <v>234.22499999999999</v>
      </c>
      <c r="AG162" s="2108">
        <v>234.22499999999999</v>
      </c>
      <c r="AH162" s="1504"/>
      <c r="AI162" s="1503" t="s">
        <v>10070</v>
      </c>
      <c r="AJ162" s="1504">
        <v>0</v>
      </c>
      <c r="AK162" s="3256"/>
    </row>
    <row r="163" spans="1:37" ht="63">
      <c r="A163" s="991">
        <v>1474</v>
      </c>
      <c r="B163" s="1377" t="s">
        <v>3643</v>
      </c>
      <c r="C163" s="1501" t="s">
        <v>3644</v>
      </c>
      <c r="D163" s="1496" t="s">
        <v>393</v>
      </c>
      <c r="E163" s="1496" t="s">
        <v>3614</v>
      </c>
      <c r="F163" s="1502" t="s">
        <v>47</v>
      </c>
      <c r="G163" s="1503">
        <v>441.72699999999998</v>
      </c>
      <c r="H163" s="1504">
        <v>0</v>
      </c>
      <c r="I163" s="1503">
        <v>370</v>
      </c>
      <c r="J163" s="1504">
        <v>0</v>
      </c>
      <c r="K163" s="1503">
        <v>370</v>
      </c>
      <c r="L163" s="1503">
        <v>71.726999999999975</v>
      </c>
      <c r="M163" s="1503">
        <v>71.727000000000004</v>
      </c>
      <c r="N163" s="1504">
        <v>0</v>
      </c>
      <c r="O163" s="1504">
        <v>71.727000000000004</v>
      </c>
      <c r="P163" s="1504"/>
      <c r="Q163" s="1504"/>
      <c r="R163" s="1504"/>
      <c r="S163" s="1504"/>
      <c r="T163" s="1504"/>
      <c r="U163" s="1504"/>
      <c r="V163" s="1504"/>
      <c r="W163" s="1504"/>
      <c r="X163" s="2843">
        <v>71.727000000000004</v>
      </c>
      <c r="Y163" s="2843">
        <v>0</v>
      </c>
      <c r="Z163" s="2108">
        <v>71.727000000000004</v>
      </c>
      <c r="AA163" s="2844">
        <v>71.009730000000005</v>
      </c>
      <c r="AB163" s="2844"/>
      <c r="AC163" s="2108">
        <v>71.009730000000005</v>
      </c>
      <c r="AD163" s="2108">
        <v>0.71727000000000007</v>
      </c>
      <c r="AE163" s="2844"/>
      <c r="AF163" s="2844">
        <v>0</v>
      </c>
      <c r="AG163" s="2108">
        <v>0</v>
      </c>
      <c r="AH163" s="1504"/>
      <c r="AI163" s="1503" t="s">
        <v>9941</v>
      </c>
      <c r="AJ163" s="1504">
        <v>0</v>
      </c>
      <c r="AK163" s="3256"/>
    </row>
    <row r="164" spans="1:37" ht="47.25">
      <c r="A164" s="991">
        <v>1475</v>
      </c>
      <c r="B164" s="1377" t="s">
        <v>3645</v>
      </c>
      <c r="C164" s="1501" t="s">
        <v>3646</v>
      </c>
      <c r="D164" s="1496" t="s">
        <v>393</v>
      </c>
      <c r="E164" s="1496" t="s">
        <v>3614</v>
      </c>
      <c r="F164" s="1502" t="s">
        <v>43</v>
      </c>
      <c r="G164" s="1503">
        <v>418.33499999999998</v>
      </c>
      <c r="H164" s="1504">
        <v>0</v>
      </c>
      <c r="I164" s="1503">
        <v>340</v>
      </c>
      <c r="J164" s="1504">
        <v>0</v>
      </c>
      <c r="K164" s="1503">
        <v>340</v>
      </c>
      <c r="L164" s="1503">
        <v>78.33499999999998</v>
      </c>
      <c r="M164" s="1503">
        <v>78.334999999999994</v>
      </c>
      <c r="N164" s="1504">
        <v>0</v>
      </c>
      <c r="O164" s="1504">
        <v>78.334999999999994</v>
      </c>
      <c r="P164" s="1504"/>
      <c r="Q164" s="1504"/>
      <c r="R164" s="1504"/>
      <c r="S164" s="1504"/>
      <c r="T164" s="1504"/>
      <c r="U164" s="1504"/>
      <c r="V164" s="1504"/>
      <c r="W164" s="1504"/>
      <c r="X164" s="2843">
        <v>78.334999999999994</v>
      </c>
      <c r="Y164" s="2843">
        <v>0</v>
      </c>
      <c r="Z164" s="2108">
        <v>78.334999999999994</v>
      </c>
      <c r="AA164" s="2844">
        <v>77.551649999999995</v>
      </c>
      <c r="AB164" s="2844"/>
      <c r="AC164" s="2108">
        <v>77.551649999999995</v>
      </c>
      <c r="AD164" s="2108">
        <v>0.78334999999999999</v>
      </c>
      <c r="AE164" s="2844"/>
      <c r="AF164" s="2844">
        <v>0</v>
      </c>
      <c r="AG164" s="2108">
        <v>0</v>
      </c>
      <c r="AH164" s="1504"/>
      <c r="AI164" s="1503" t="s">
        <v>9941</v>
      </c>
      <c r="AJ164" s="1504">
        <v>0</v>
      </c>
      <c r="AK164" s="3256"/>
    </row>
    <row r="165" spans="1:37" ht="63">
      <c r="A165" s="991">
        <v>1476</v>
      </c>
      <c r="B165" s="1377" t="s">
        <v>3647</v>
      </c>
      <c r="C165" s="1501" t="s">
        <v>3648</v>
      </c>
      <c r="D165" s="1505" t="s">
        <v>213</v>
      </c>
      <c r="E165" s="1496" t="s">
        <v>3614</v>
      </c>
      <c r="F165" s="1502" t="s">
        <v>47</v>
      </c>
      <c r="G165" s="1503">
        <v>341.16899999999998</v>
      </c>
      <c r="H165" s="1504">
        <v>0</v>
      </c>
      <c r="I165" s="1503">
        <v>162</v>
      </c>
      <c r="J165" s="1504">
        <v>0</v>
      </c>
      <c r="K165" s="1503">
        <v>162</v>
      </c>
      <c r="L165" s="1503">
        <v>179.16899999999998</v>
      </c>
      <c r="M165" s="1503">
        <v>150</v>
      </c>
      <c r="N165" s="1504">
        <v>0</v>
      </c>
      <c r="O165" s="1504">
        <v>150</v>
      </c>
      <c r="P165" s="1504"/>
      <c r="Q165" s="1504"/>
      <c r="R165" s="1504"/>
      <c r="S165" s="1504"/>
      <c r="T165" s="1504"/>
      <c r="U165" s="1504"/>
      <c r="V165" s="1504"/>
      <c r="W165" s="1504"/>
      <c r="X165" s="2843">
        <v>150</v>
      </c>
      <c r="Y165" s="2843">
        <v>0</v>
      </c>
      <c r="Z165" s="2108">
        <v>150</v>
      </c>
      <c r="AA165" s="2844">
        <v>74.25</v>
      </c>
      <c r="AB165" s="2844"/>
      <c r="AC165" s="2108">
        <v>74.25</v>
      </c>
      <c r="AD165" s="2108">
        <v>0.75</v>
      </c>
      <c r="AE165" s="2844"/>
      <c r="AF165" s="2844">
        <v>73.664793000000003</v>
      </c>
      <c r="AG165" s="2108">
        <v>73.664793000000003</v>
      </c>
      <c r="AH165" s="1504"/>
      <c r="AI165" s="1503" t="s">
        <v>10070</v>
      </c>
      <c r="AJ165" s="1504">
        <v>0</v>
      </c>
      <c r="AK165" s="3256"/>
    </row>
    <row r="166" spans="1:37" ht="47.25">
      <c r="A166" s="991">
        <v>1477</v>
      </c>
      <c r="B166" s="1377" t="s">
        <v>3649</v>
      </c>
      <c r="C166" s="1501" t="s">
        <v>3650</v>
      </c>
      <c r="D166" s="1496" t="s">
        <v>553</v>
      </c>
      <c r="E166" s="1496" t="s">
        <v>3614</v>
      </c>
      <c r="F166" s="1502" t="s">
        <v>43</v>
      </c>
      <c r="G166" s="1503">
        <v>659.33199999999999</v>
      </c>
      <c r="H166" s="1504">
        <v>0</v>
      </c>
      <c r="I166" s="1503">
        <v>415</v>
      </c>
      <c r="J166" s="1504">
        <v>0</v>
      </c>
      <c r="K166" s="1503">
        <v>415</v>
      </c>
      <c r="L166" s="1503">
        <v>244.33199999999999</v>
      </c>
      <c r="M166" s="1503">
        <v>200</v>
      </c>
      <c r="N166" s="1504">
        <v>0</v>
      </c>
      <c r="O166" s="1504">
        <v>200</v>
      </c>
      <c r="P166" s="1504"/>
      <c r="Q166" s="1504"/>
      <c r="R166" s="1504"/>
      <c r="S166" s="1504"/>
      <c r="T166" s="1504"/>
      <c r="U166" s="1504"/>
      <c r="V166" s="1504"/>
      <c r="W166" s="1504"/>
      <c r="X166" s="2843">
        <v>200</v>
      </c>
      <c r="Y166" s="2843">
        <v>0</v>
      </c>
      <c r="Z166" s="2108">
        <v>200</v>
      </c>
      <c r="AA166" s="2844">
        <v>49.5</v>
      </c>
      <c r="AB166" s="2844"/>
      <c r="AC166" s="2108">
        <v>49.5</v>
      </c>
      <c r="AD166" s="2108">
        <v>0.5</v>
      </c>
      <c r="AE166" s="2844"/>
      <c r="AF166" s="2844">
        <v>0</v>
      </c>
      <c r="AG166" s="2108">
        <v>0</v>
      </c>
      <c r="AH166" s="1504"/>
      <c r="AI166" s="1503" t="s">
        <v>9941</v>
      </c>
      <c r="AJ166" s="1504">
        <v>0</v>
      </c>
      <c r="AK166" s="3256"/>
    </row>
    <row r="167" spans="1:37" ht="31.5">
      <c r="A167" s="991">
        <v>1478</v>
      </c>
      <c r="B167" s="1377" t="s">
        <v>3651</v>
      </c>
      <c r="C167" s="1501" t="s">
        <v>3652</v>
      </c>
      <c r="D167" s="1502" t="s">
        <v>45</v>
      </c>
      <c r="E167" s="1496" t="s">
        <v>3614</v>
      </c>
      <c r="F167" s="1502" t="s">
        <v>47</v>
      </c>
      <c r="G167" s="1503">
        <v>177.67500000000001</v>
      </c>
      <c r="H167" s="1504">
        <v>0</v>
      </c>
      <c r="I167" s="1503">
        <v>20</v>
      </c>
      <c r="J167" s="1504">
        <v>0</v>
      </c>
      <c r="K167" s="1503">
        <v>20</v>
      </c>
      <c r="L167" s="1503">
        <v>157.67500000000001</v>
      </c>
      <c r="M167" s="1503">
        <v>40</v>
      </c>
      <c r="N167" s="1504">
        <v>0</v>
      </c>
      <c r="O167" s="1504">
        <v>40</v>
      </c>
      <c r="P167" s="1504"/>
      <c r="Q167" s="1504"/>
      <c r="R167" s="1504"/>
      <c r="S167" s="1504"/>
      <c r="T167" s="1504"/>
      <c r="U167" s="1504"/>
      <c r="V167" s="1504"/>
      <c r="W167" s="1504"/>
      <c r="X167" s="2843">
        <v>40</v>
      </c>
      <c r="Y167" s="2843">
        <v>0</v>
      </c>
      <c r="Z167" s="2108">
        <v>40</v>
      </c>
      <c r="AA167" s="2844">
        <v>9.9</v>
      </c>
      <c r="AB167" s="2844"/>
      <c r="AC167" s="2108">
        <v>9.9</v>
      </c>
      <c r="AD167" s="2108">
        <v>0.1</v>
      </c>
      <c r="AE167" s="2844"/>
      <c r="AF167" s="2844">
        <v>0</v>
      </c>
      <c r="AG167" s="2108">
        <v>0</v>
      </c>
      <c r="AH167" s="1504"/>
      <c r="AI167" s="1503" t="s">
        <v>9941</v>
      </c>
      <c r="AJ167" s="1504">
        <v>0</v>
      </c>
      <c r="AK167" s="3256"/>
    </row>
    <row r="168" spans="1:37" ht="63">
      <c r="A168" s="991">
        <v>1479</v>
      </c>
      <c r="B168" s="1377" t="s">
        <v>3653</v>
      </c>
      <c r="C168" s="1501" t="s">
        <v>3654</v>
      </c>
      <c r="D168" s="1505" t="s">
        <v>400</v>
      </c>
      <c r="E168" s="1496" t="s">
        <v>3638</v>
      </c>
      <c r="F168" s="1502" t="s">
        <v>47</v>
      </c>
      <c r="G168" s="1503">
        <v>158.75200000000001</v>
      </c>
      <c r="H168" s="1504">
        <v>0</v>
      </c>
      <c r="I168" s="1503">
        <v>15</v>
      </c>
      <c r="J168" s="1504">
        <v>0</v>
      </c>
      <c r="K168" s="1503">
        <v>15</v>
      </c>
      <c r="L168" s="1503">
        <v>143.75200000000001</v>
      </c>
      <c r="M168" s="1503">
        <v>50</v>
      </c>
      <c r="N168" s="1504">
        <v>0</v>
      </c>
      <c r="O168" s="1504">
        <v>50</v>
      </c>
      <c r="P168" s="1504"/>
      <c r="Q168" s="1504"/>
      <c r="R168" s="1504"/>
      <c r="S168" s="1504"/>
      <c r="T168" s="1504"/>
      <c r="U168" s="1504"/>
      <c r="V168" s="1504"/>
      <c r="W168" s="1504"/>
      <c r="X168" s="2843">
        <v>50</v>
      </c>
      <c r="Y168" s="2843">
        <v>0</v>
      </c>
      <c r="Z168" s="2108">
        <v>50</v>
      </c>
      <c r="AA168" s="2844">
        <v>24.75</v>
      </c>
      <c r="AB168" s="2844"/>
      <c r="AC168" s="2108">
        <v>24.75</v>
      </c>
      <c r="AD168" s="2108">
        <v>0.25</v>
      </c>
      <c r="AE168" s="2844"/>
      <c r="AF168" s="2844">
        <v>24.75</v>
      </c>
      <c r="AG168" s="2108">
        <v>24.75</v>
      </c>
      <c r="AH168" s="1504"/>
      <c r="AI168" s="1503" t="s">
        <v>10070</v>
      </c>
      <c r="AJ168" s="1504">
        <v>0</v>
      </c>
      <c r="AK168" s="3256"/>
    </row>
    <row r="169" spans="1:37" ht="63">
      <c r="A169" s="991">
        <v>1480</v>
      </c>
      <c r="B169" s="1377" t="s">
        <v>3655</v>
      </c>
      <c r="C169" s="1501" t="s">
        <v>3656</v>
      </c>
      <c r="D169" s="1505" t="s">
        <v>561</v>
      </c>
      <c r="E169" s="1496" t="s">
        <v>3638</v>
      </c>
      <c r="F169" s="1502" t="s">
        <v>47</v>
      </c>
      <c r="G169" s="1503">
        <v>149.417</v>
      </c>
      <c r="H169" s="1504">
        <v>0</v>
      </c>
      <c r="I169" s="1503">
        <v>15</v>
      </c>
      <c r="J169" s="1504">
        <v>0</v>
      </c>
      <c r="K169" s="1503">
        <v>15</v>
      </c>
      <c r="L169" s="1503">
        <v>134.417</v>
      </c>
      <c r="M169" s="1503">
        <v>134.417</v>
      </c>
      <c r="N169" s="1504">
        <v>0</v>
      </c>
      <c r="O169" s="1504">
        <v>134.417</v>
      </c>
      <c r="P169" s="1504"/>
      <c r="Q169" s="1504"/>
      <c r="R169" s="1504"/>
      <c r="S169" s="1504"/>
      <c r="T169" s="1504"/>
      <c r="U169" s="1504"/>
      <c r="V169" s="1504"/>
      <c r="W169" s="1504"/>
      <c r="X169" s="2843">
        <v>134.417</v>
      </c>
      <c r="Y169" s="2843">
        <v>0</v>
      </c>
      <c r="Z169" s="2108">
        <v>134.417</v>
      </c>
      <c r="AA169" s="2844">
        <v>133.07281499999999</v>
      </c>
      <c r="AB169" s="2844"/>
      <c r="AC169" s="2108">
        <v>133.07281499999999</v>
      </c>
      <c r="AD169" s="2108">
        <v>1.3441749999999999</v>
      </c>
      <c r="AE169" s="2844"/>
      <c r="AF169" s="2844">
        <v>66.139252999999997</v>
      </c>
      <c r="AG169" s="2108">
        <v>66.139252999999997</v>
      </c>
      <c r="AH169" s="1504"/>
      <c r="AI169" s="1503" t="s">
        <v>10070</v>
      </c>
      <c r="AJ169" s="1504">
        <v>0</v>
      </c>
      <c r="AK169" s="3256"/>
    </row>
    <row r="170" spans="1:37" ht="31.5">
      <c r="A170" s="991">
        <v>1481</v>
      </c>
      <c r="B170" s="1377" t="s">
        <v>3657</v>
      </c>
      <c r="C170" s="1501" t="s">
        <v>3658</v>
      </c>
      <c r="D170" s="1496" t="s">
        <v>187</v>
      </c>
      <c r="E170" s="1496" t="s">
        <v>3659</v>
      </c>
      <c r="F170" s="1502" t="s">
        <v>43</v>
      </c>
      <c r="G170" s="1503">
        <v>324.41899999999998</v>
      </c>
      <c r="H170" s="1504">
        <v>0</v>
      </c>
      <c r="I170" s="1503">
        <v>9.9</v>
      </c>
      <c r="J170" s="1504">
        <v>0</v>
      </c>
      <c r="K170" s="1503">
        <v>9.9</v>
      </c>
      <c r="L170" s="1503">
        <v>314.51900000000001</v>
      </c>
      <c r="M170" s="1503">
        <v>80</v>
      </c>
      <c r="N170" s="1504">
        <v>0</v>
      </c>
      <c r="O170" s="1504">
        <v>80</v>
      </c>
      <c r="P170" s="1504"/>
      <c r="Q170" s="1504"/>
      <c r="R170" s="1504"/>
      <c r="S170" s="1504"/>
      <c r="T170" s="1504"/>
      <c r="U170" s="1504"/>
      <c r="V170" s="1504"/>
      <c r="W170" s="1504"/>
      <c r="X170" s="2843">
        <v>80</v>
      </c>
      <c r="Y170" s="2843">
        <v>0</v>
      </c>
      <c r="Z170" s="2108">
        <v>80</v>
      </c>
      <c r="AA170" s="2844">
        <v>19.8</v>
      </c>
      <c r="AB170" s="2844"/>
      <c r="AC170" s="2108">
        <v>19.8</v>
      </c>
      <c r="AD170" s="2108">
        <v>0.2</v>
      </c>
      <c r="AE170" s="2844"/>
      <c r="AF170" s="2844">
        <v>0</v>
      </c>
      <c r="AG170" s="2108">
        <v>0</v>
      </c>
      <c r="AH170" s="1504"/>
      <c r="AI170" s="1503" t="s">
        <v>9941</v>
      </c>
      <c r="AJ170" s="1504">
        <v>0</v>
      </c>
      <c r="AK170" s="3256"/>
    </row>
    <row r="171" spans="1:37" ht="63">
      <c r="A171" s="991">
        <v>1482</v>
      </c>
      <c r="B171" s="1377" t="s">
        <v>3660</v>
      </c>
      <c r="C171" s="1501" t="s">
        <v>3661</v>
      </c>
      <c r="D171" s="1505" t="s">
        <v>561</v>
      </c>
      <c r="E171" s="1496" t="s">
        <v>3638</v>
      </c>
      <c r="F171" s="1502" t="s">
        <v>43</v>
      </c>
      <c r="G171" s="1503">
        <v>218.79</v>
      </c>
      <c r="H171" s="1504">
        <v>0</v>
      </c>
      <c r="I171" s="1503">
        <v>20</v>
      </c>
      <c r="J171" s="1504">
        <v>0</v>
      </c>
      <c r="K171" s="1503">
        <v>20</v>
      </c>
      <c r="L171" s="1503">
        <v>198.79</v>
      </c>
      <c r="M171" s="1503">
        <v>130</v>
      </c>
      <c r="N171" s="1504">
        <v>0</v>
      </c>
      <c r="O171" s="1504">
        <v>130</v>
      </c>
      <c r="P171" s="1504"/>
      <c r="Q171" s="1504"/>
      <c r="R171" s="1504"/>
      <c r="S171" s="1504"/>
      <c r="T171" s="1504"/>
      <c r="U171" s="1504"/>
      <c r="V171" s="1504"/>
      <c r="W171" s="1504"/>
      <c r="X171" s="2843">
        <v>130</v>
      </c>
      <c r="Y171" s="2843">
        <v>0</v>
      </c>
      <c r="Z171" s="2108">
        <v>130</v>
      </c>
      <c r="AA171" s="2844">
        <v>64.349999999999994</v>
      </c>
      <c r="AB171" s="2844"/>
      <c r="AC171" s="2108">
        <v>64.349999999999994</v>
      </c>
      <c r="AD171" s="2108">
        <v>0.65</v>
      </c>
      <c r="AE171" s="2844"/>
      <c r="AF171" s="2844">
        <v>47.270999000000003</v>
      </c>
      <c r="AG171" s="2108">
        <v>47.270999000000003</v>
      </c>
      <c r="AH171" s="1504"/>
      <c r="AI171" s="1503" t="s">
        <v>10070</v>
      </c>
      <c r="AJ171" s="1504">
        <v>0</v>
      </c>
      <c r="AK171" s="3256"/>
    </row>
    <row r="172" spans="1:37" ht="63">
      <c r="A172" s="991">
        <v>1483</v>
      </c>
      <c r="B172" s="1377" t="s">
        <v>3662</v>
      </c>
      <c r="C172" s="1501" t="s">
        <v>3663</v>
      </c>
      <c r="D172" s="1505" t="s">
        <v>577</v>
      </c>
      <c r="E172" s="1496" t="s">
        <v>3418</v>
      </c>
      <c r="F172" s="1502" t="s">
        <v>43</v>
      </c>
      <c r="G172" s="1503">
        <v>360.65100000000001</v>
      </c>
      <c r="H172" s="1504">
        <v>0</v>
      </c>
      <c r="I172" s="1503">
        <v>12.5</v>
      </c>
      <c r="J172" s="1504">
        <v>0</v>
      </c>
      <c r="K172" s="1503">
        <v>12.5</v>
      </c>
      <c r="L172" s="1503">
        <v>348.15100000000001</v>
      </c>
      <c r="M172" s="1503">
        <v>100</v>
      </c>
      <c r="N172" s="1504">
        <v>0</v>
      </c>
      <c r="O172" s="1504">
        <v>100</v>
      </c>
      <c r="P172" s="1504"/>
      <c r="Q172" s="1504"/>
      <c r="R172" s="1504"/>
      <c r="S172" s="1504"/>
      <c r="T172" s="1504"/>
      <c r="U172" s="1504"/>
      <c r="V172" s="1504"/>
      <c r="W172" s="1504"/>
      <c r="X172" s="2843">
        <v>100</v>
      </c>
      <c r="Y172" s="2843">
        <v>0</v>
      </c>
      <c r="Z172" s="2108">
        <v>100</v>
      </c>
      <c r="AA172" s="2844">
        <v>49.5</v>
      </c>
      <c r="AB172" s="2844"/>
      <c r="AC172" s="2108">
        <v>49.5</v>
      </c>
      <c r="AD172" s="2108">
        <v>0.5</v>
      </c>
      <c r="AE172" s="2844"/>
      <c r="AF172" s="2844">
        <v>24.75</v>
      </c>
      <c r="AG172" s="2108">
        <v>24.75</v>
      </c>
      <c r="AH172" s="1504"/>
      <c r="AI172" s="1503" t="s">
        <v>10070</v>
      </c>
      <c r="AJ172" s="1504">
        <v>0</v>
      </c>
      <c r="AK172" s="3256"/>
    </row>
    <row r="173" spans="1:37" ht="94.5">
      <c r="A173" s="991">
        <v>1484</v>
      </c>
      <c r="B173" s="1377" t="s">
        <v>3664</v>
      </c>
      <c r="C173" s="1501" t="s">
        <v>3665</v>
      </c>
      <c r="D173" s="1496" t="s">
        <v>553</v>
      </c>
      <c r="E173" s="1496" t="s">
        <v>3614</v>
      </c>
      <c r="F173" s="1502" t="s">
        <v>30</v>
      </c>
      <c r="G173" s="1503">
        <v>201.39699999999999</v>
      </c>
      <c r="H173" s="1504">
        <v>0</v>
      </c>
      <c r="I173" s="1503">
        <v>120</v>
      </c>
      <c r="J173" s="1504">
        <v>0</v>
      </c>
      <c r="K173" s="1503">
        <v>120</v>
      </c>
      <c r="L173" s="1503">
        <v>81.396999999999991</v>
      </c>
      <c r="M173" s="1503">
        <v>81.397000000000006</v>
      </c>
      <c r="N173" s="1504">
        <v>0</v>
      </c>
      <c r="O173" s="1504">
        <v>81.397000000000006</v>
      </c>
      <c r="P173" s="1504"/>
      <c r="Q173" s="1504"/>
      <c r="R173" s="1504"/>
      <c r="S173" s="1504"/>
      <c r="T173" s="1504"/>
      <c r="U173" s="1504"/>
      <c r="V173" s="1504"/>
      <c r="W173" s="1504"/>
      <c r="X173" s="2843">
        <v>81.397000000000006</v>
      </c>
      <c r="Y173" s="2843">
        <v>0</v>
      </c>
      <c r="Z173" s="2108">
        <v>81.397000000000006</v>
      </c>
      <c r="AA173" s="2844">
        <v>80.583030000000008</v>
      </c>
      <c r="AB173" s="2844"/>
      <c r="AC173" s="2108">
        <v>80.583030000000008</v>
      </c>
      <c r="AD173" s="2108">
        <v>0.81397000000000008</v>
      </c>
      <c r="AE173" s="2844"/>
      <c r="AF173" s="2844">
        <v>0</v>
      </c>
      <c r="AG173" s="2108">
        <v>0</v>
      </c>
      <c r="AH173" s="1504"/>
      <c r="AI173" s="1503" t="s">
        <v>9941</v>
      </c>
      <c r="AJ173" s="1504">
        <v>0</v>
      </c>
      <c r="AK173" s="3256"/>
    </row>
    <row r="174" spans="1:37" ht="31.5">
      <c r="A174" s="991">
        <v>1485</v>
      </c>
      <c r="B174" s="1377" t="s">
        <v>3666</v>
      </c>
      <c r="C174" s="1501" t="s">
        <v>3667</v>
      </c>
      <c r="D174" s="1502" t="s">
        <v>205</v>
      </c>
      <c r="E174" s="1496" t="s">
        <v>3614</v>
      </c>
      <c r="F174" s="1502" t="s">
        <v>43</v>
      </c>
      <c r="G174" s="1503">
        <v>280.89499999999998</v>
      </c>
      <c r="H174" s="1504">
        <v>0</v>
      </c>
      <c r="I174" s="1503">
        <v>323</v>
      </c>
      <c r="J174" s="1504">
        <v>0</v>
      </c>
      <c r="K174" s="1503">
        <v>323</v>
      </c>
      <c r="L174" s="1503">
        <v>-42.105000000000018</v>
      </c>
      <c r="M174" s="1503">
        <v>1</v>
      </c>
      <c r="N174" s="1504">
        <v>0</v>
      </c>
      <c r="O174" s="1504">
        <v>1</v>
      </c>
      <c r="P174" s="1504"/>
      <c r="Q174" s="1504"/>
      <c r="R174" s="1504"/>
      <c r="S174" s="1504"/>
      <c r="T174" s="1504"/>
      <c r="U174" s="1504"/>
      <c r="V174" s="1504"/>
      <c r="W174" s="1504"/>
      <c r="X174" s="2843">
        <v>1</v>
      </c>
      <c r="Y174" s="2843">
        <v>0</v>
      </c>
      <c r="Z174" s="2108">
        <v>1</v>
      </c>
      <c r="AA174" s="2844"/>
      <c r="AB174" s="2844"/>
      <c r="AC174" s="2108">
        <v>0</v>
      </c>
      <c r="AD174" s="2108"/>
      <c r="AE174" s="2844"/>
      <c r="AF174" s="2844">
        <v>0</v>
      </c>
      <c r="AG174" s="2108">
        <v>0</v>
      </c>
      <c r="AH174" s="1504" t="s">
        <v>9969</v>
      </c>
      <c r="AI174" s="1504"/>
      <c r="AJ174" s="1504">
        <v>0</v>
      </c>
      <c r="AK174" s="3256"/>
    </row>
    <row r="175" spans="1:37" ht="31.5">
      <c r="A175" s="991">
        <v>1486</v>
      </c>
      <c r="B175" s="1377" t="s">
        <v>3668</v>
      </c>
      <c r="C175" s="1501" t="s">
        <v>3669</v>
      </c>
      <c r="D175" s="1502" t="s">
        <v>257</v>
      </c>
      <c r="E175" s="1496" t="s">
        <v>3626</v>
      </c>
      <c r="F175" s="1502" t="s">
        <v>47</v>
      </c>
      <c r="G175" s="1503">
        <v>92.174999999999997</v>
      </c>
      <c r="H175" s="1504">
        <v>0</v>
      </c>
      <c r="I175" s="1503">
        <v>60</v>
      </c>
      <c r="J175" s="1504">
        <v>0</v>
      </c>
      <c r="K175" s="1503">
        <v>60</v>
      </c>
      <c r="L175" s="1503">
        <v>32.174999999999997</v>
      </c>
      <c r="M175" s="1503">
        <v>32.174999999999997</v>
      </c>
      <c r="N175" s="1504">
        <v>0</v>
      </c>
      <c r="O175" s="1504">
        <v>32.174999999999997</v>
      </c>
      <c r="P175" s="1504"/>
      <c r="Q175" s="1504"/>
      <c r="R175" s="1504"/>
      <c r="S175" s="1504"/>
      <c r="T175" s="1504"/>
      <c r="U175" s="1504"/>
      <c r="V175" s="1504"/>
      <c r="W175" s="1504"/>
      <c r="X175" s="2843">
        <v>32.174999999999997</v>
      </c>
      <c r="Y175" s="2843">
        <v>0</v>
      </c>
      <c r="Z175" s="2108">
        <v>32.174999999999997</v>
      </c>
      <c r="AA175" s="2844">
        <v>31.853249999999996</v>
      </c>
      <c r="AB175" s="2844"/>
      <c r="AC175" s="2108">
        <v>31.853249999999996</v>
      </c>
      <c r="AD175" s="2108">
        <v>0.32174999999999998</v>
      </c>
      <c r="AE175" s="2844"/>
      <c r="AF175" s="2844">
        <v>13.900259</v>
      </c>
      <c r="AG175" s="2108">
        <v>13.900259</v>
      </c>
      <c r="AH175" s="1504"/>
      <c r="AI175" s="1503" t="s">
        <v>9941</v>
      </c>
      <c r="AJ175" s="1504">
        <v>0</v>
      </c>
      <c r="AK175" s="3256"/>
    </row>
    <row r="176" spans="1:37" ht="31.5">
      <c r="A176" s="991">
        <v>1487</v>
      </c>
      <c r="B176" s="1377" t="s">
        <v>3670</v>
      </c>
      <c r="C176" s="1501" t="s">
        <v>3671</v>
      </c>
      <c r="D176" s="1502" t="s">
        <v>209</v>
      </c>
      <c r="E176" s="1496" t="s">
        <v>3672</v>
      </c>
      <c r="F176" s="1502" t="s">
        <v>43</v>
      </c>
      <c r="G176" s="1503">
        <v>197.87100000000001</v>
      </c>
      <c r="H176" s="1504">
        <v>0</v>
      </c>
      <c r="I176" s="1503">
        <v>5</v>
      </c>
      <c r="J176" s="1504">
        <v>0</v>
      </c>
      <c r="K176" s="1503">
        <v>5</v>
      </c>
      <c r="L176" s="1503">
        <v>192.87100000000001</v>
      </c>
      <c r="M176" s="1503">
        <v>40</v>
      </c>
      <c r="N176" s="1504">
        <v>0</v>
      </c>
      <c r="O176" s="1504">
        <v>40</v>
      </c>
      <c r="P176" s="1504"/>
      <c r="Q176" s="1504"/>
      <c r="R176" s="1504"/>
      <c r="S176" s="1504"/>
      <c r="T176" s="1504"/>
      <c r="U176" s="1504"/>
      <c r="V176" s="1504"/>
      <c r="W176" s="1504"/>
      <c r="X176" s="2843">
        <v>40</v>
      </c>
      <c r="Y176" s="2843">
        <v>0</v>
      </c>
      <c r="Z176" s="2108">
        <v>40</v>
      </c>
      <c r="AA176" s="2844">
        <v>9.9</v>
      </c>
      <c r="AB176" s="2844"/>
      <c r="AC176" s="2108">
        <v>9.9</v>
      </c>
      <c r="AD176" s="2108">
        <v>0.1</v>
      </c>
      <c r="AE176" s="2844"/>
      <c r="AF176" s="2844">
        <v>0</v>
      </c>
      <c r="AG176" s="2108">
        <v>0</v>
      </c>
      <c r="AH176" s="1504"/>
      <c r="AI176" s="1503" t="s">
        <v>9941</v>
      </c>
      <c r="AJ176" s="1504">
        <v>0</v>
      </c>
      <c r="AK176" s="3256"/>
    </row>
    <row r="177" spans="1:37" ht="63">
      <c r="A177" s="991">
        <v>1488</v>
      </c>
      <c r="B177" s="1377" t="s">
        <v>3673</v>
      </c>
      <c r="C177" s="1501" t="s">
        <v>3674</v>
      </c>
      <c r="D177" s="1502" t="s">
        <v>577</v>
      </c>
      <c r="E177" s="1496" t="s">
        <v>3418</v>
      </c>
      <c r="F177" s="1502" t="s">
        <v>43</v>
      </c>
      <c r="G177" s="1503">
        <v>306.78500000000003</v>
      </c>
      <c r="H177" s="1504">
        <v>0</v>
      </c>
      <c r="I177" s="1503">
        <v>20</v>
      </c>
      <c r="J177" s="1504">
        <v>0</v>
      </c>
      <c r="K177" s="1503">
        <v>20</v>
      </c>
      <c r="L177" s="1503">
        <v>286.78500000000003</v>
      </c>
      <c r="M177" s="1503">
        <v>100</v>
      </c>
      <c r="N177" s="1504">
        <v>0</v>
      </c>
      <c r="O177" s="1504">
        <v>100</v>
      </c>
      <c r="P177" s="1504"/>
      <c r="Q177" s="1504"/>
      <c r="R177" s="1504"/>
      <c r="S177" s="1504"/>
      <c r="T177" s="1504"/>
      <c r="U177" s="1504"/>
      <c r="V177" s="1504"/>
      <c r="W177" s="1504"/>
      <c r="X177" s="2843">
        <v>100</v>
      </c>
      <c r="Y177" s="2843">
        <v>0</v>
      </c>
      <c r="Z177" s="2108">
        <v>100</v>
      </c>
      <c r="AA177" s="2844">
        <v>49.5</v>
      </c>
      <c r="AB177" s="2844"/>
      <c r="AC177" s="2108">
        <v>49.5</v>
      </c>
      <c r="AD177" s="2108">
        <v>0.5</v>
      </c>
      <c r="AE177" s="2844"/>
      <c r="AF177" s="2844">
        <v>24.75</v>
      </c>
      <c r="AG177" s="2108">
        <v>24.75</v>
      </c>
      <c r="AH177" s="1504"/>
      <c r="AI177" s="1503" t="s">
        <v>10070</v>
      </c>
      <c r="AJ177" s="1504">
        <v>0</v>
      </c>
      <c r="AK177" s="3256"/>
    </row>
    <row r="178" spans="1:37" ht="31.5">
      <c r="A178" s="991">
        <v>1489</v>
      </c>
      <c r="B178" s="1377" t="s">
        <v>3675</v>
      </c>
      <c r="C178" s="1501" t="s">
        <v>3676</v>
      </c>
      <c r="D178" s="1496" t="s">
        <v>393</v>
      </c>
      <c r="E178" s="1496" t="s">
        <v>3614</v>
      </c>
      <c r="F178" s="1502" t="s">
        <v>43</v>
      </c>
      <c r="G178" s="1503">
        <v>322.99400000000003</v>
      </c>
      <c r="H178" s="1504">
        <v>0</v>
      </c>
      <c r="I178" s="1503">
        <v>280</v>
      </c>
      <c r="J178" s="1504">
        <v>0</v>
      </c>
      <c r="K178" s="1503">
        <v>280</v>
      </c>
      <c r="L178" s="1503">
        <v>42.994000000000028</v>
      </c>
      <c r="M178" s="1503">
        <v>42.994</v>
      </c>
      <c r="N178" s="1504">
        <v>0</v>
      </c>
      <c r="O178" s="1504">
        <v>42.994</v>
      </c>
      <c r="P178" s="1504"/>
      <c r="Q178" s="1504"/>
      <c r="R178" s="1504"/>
      <c r="S178" s="1504"/>
      <c r="T178" s="1504"/>
      <c r="U178" s="1504"/>
      <c r="V178" s="1504"/>
      <c r="W178" s="1504"/>
      <c r="X178" s="2843">
        <v>42.994</v>
      </c>
      <c r="Y178" s="2843">
        <v>0</v>
      </c>
      <c r="Z178" s="2108">
        <v>42.994</v>
      </c>
      <c r="AA178" s="2844">
        <v>42.564059999999998</v>
      </c>
      <c r="AB178" s="2844"/>
      <c r="AC178" s="2108">
        <v>42.564059999999998</v>
      </c>
      <c r="AD178" s="2108">
        <v>0.42993999999999999</v>
      </c>
      <c r="AE178" s="2844"/>
      <c r="AF178" s="2844">
        <v>0</v>
      </c>
      <c r="AG178" s="2108">
        <v>0</v>
      </c>
      <c r="AH178" s="1504"/>
      <c r="AI178" s="1503" t="s">
        <v>9941</v>
      </c>
      <c r="AJ178" s="1504">
        <v>0</v>
      </c>
      <c r="AK178" s="3256"/>
    </row>
    <row r="179" spans="1:37" ht="47.25">
      <c r="A179" s="991">
        <v>1490</v>
      </c>
      <c r="B179" s="1377" t="s">
        <v>3677</v>
      </c>
      <c r="C179" s="1501" t="s">
        <v>3678</v>
      </c>
      <c r="D179" s="1496" t="s">
        <v>3300</v>
      </c>
      <c r="E179" s="1496" t="s">
        <v>3679</v>
      </c>
      <c r="F179" s="1502" t="s">
        <v>43</v>
      </c>
      <c r="G179" s="1503">
        <v>753.18499999999995</v>
      </c>
      <c r="H179" s="1504">
        <v>0</v>
      </c>
      <c r="I179" s="1503">
        <v>235</v>
      </c>
      <c r="J179" s="1504">
        <v>0</v>
      </c>
      <c r="K179" s="1503">
        <v>235</v>
      </c>
      <c r="L179" s="1503">
        <v>518.18499999999995</v>
      </c>
      <c r="M179" s="1503">
        <v>500</v>
      </c>
      <c r="N179" s="1504">
        <v>0</v>
      </c>
      <c r="O179" s="1504">
        <v>500</v>
      </c>
      <c r="P179" s="1504"/>
      <c r="Q179" s="1504"/>
      <c r="R179" s="1504"/>
      <c r="S179" s="1504"/>
      <c r="T179" s="1504"/>
      <c r="U179" s="1504"/>
      <c r="V179" s="1504"/>
      <c r="W179" s="1504"/>
      <c r="X179" s="2843">
        <v>500</v>
      </c>
      <c r="Y179" s="2843">
        <v>0</v>
      </c>
      <c r="Z179" s="2108">
        <v>500</v>
      </c>
      <c r="AA179" s="2844">
        <v>123.75</v>
      </c>
      <c r="AB179" s="2844"/>
      <c r="AC179" s="2108">
        <v>123.75</v>
      </c>
      <c r="AD179" s="2108">
        <v>1.25</v>
      </c>
      <c r="AE179" s="2844"/>
      <c r="AF179" s="2844">
        <v>123.65062500000001</v>
      </c>
      <c r="AG179" s="2108">
        <v>123.65062500000001</v>
      </c>
      <c r="AH179" s="1504"/>
      <c r="AI179" s="1503" t="s">
        <v>9941</v>
      </c>
      <c r="AJ179" s="1504">
        <v>0</v>
      </c>
      <c r="AK179" s="3256"/>
    </row>
    <row r="180" spans="1:37" ht="47.25">
      <c r="A180" s="991">
        <v>1491</v>
      </c>
      <c r="B180" s="1377" t="s">
        <v>3680</v>
      </c>
      <c r="C180" s="1501" t="s">
        <v>3681</v>
      </c>
      <c r="D180" s="1502" t="s">
        <v>209</v>
      </c>
      <c r="E180" s="1496" t="s">
        <v>3682</v>
      </c>
      <c r="F180" s="1502" t="s">
        <v>47</v>
      </c>
      <c r="G180" s="1503">
        <v>521.81500000000005</v>
      </c>
      <c r="H180" s="1504">
        <v>0</v>
      </c>
      <c r="I180" s="1503">
        <v>260</v>
      </c>
      <c r="J180" s="1504">
        <v>0</v>
      </c>
      <c r="K180" s="1503">
        <v>260</v>
      </c>
      <c r="L180" s="1503">
        <v>261.81500000000005</v>
      </c>
      <c r="M180" s="1503">
        <v>250</v>
      </c>
      <c r="N180" s="1504">
        <v>0</v>
      </c>
      <c r="O180" s="1504">
        <v>250</v>
      </c>
      <c r="P180" s="1504"/>
      <c r="Q180" s="1504"/>
      <c r="R180" s="1504"/>
      <c r="S180" s="1504"/>
      <c r="T180" s="1504"/>
      <c r="U180" s="1504"/>
      <c r="V180" s="1504"/>
      <c r="W180" s="1504"/>
      <c r="X180" s="2843">
        <v>250</v>
      </c>
      <c r="Y180" s="2843">
        <v>0</v>
      </c>
      <c r="Z180" s="2108">
        <v>250</v>
      </c>
      <c r="AA180" s="2844">
        <v>61.875</v>
      </c>
      <c r="AB180" s="2844"/>
      <c r="AC180" s="2108">
        <v>61.875</v>
      </c>
      <c r="AD180" s="2108">
        <v>0.625</v>
      </c>
      <c r="AE180" s="2844"/>
      <c r="AF180" s="2844">
        <v>55.872131000000003</v>
      </c>
      <c r="AG180" s="2108">
        <v>55.872131000000003</v>
      </c>
      <c r="AH180" s="1504"/>
      <c r="AI180" s="1503" t="s">
        <v>9941</v>
      </c>
      <c r="AJ180" s="1504">
        <v>0</v>
      </c>
      <c r="AK180" s="3256"/>
    </row>
    <row r="181" spans="1:37" ht="31.5">
      <c r="A181" s="991">
        <v>1492</v>
      </c>
      <c r="B181" s="1377" t="s">
        <v>3683</v>
      </c>
      <c r="C181" s="1501" t="s">
        <v>3684</v>
      </c>
      <c r="D181" s="1502" t="s">
        <v>209</v>
      </c>
      <c r="E181" s="1496" t="s">
        <v>3418</v>
      </c>
      <c r="F181" s="1502" t="s">
        <v>43</v>
      </c>
      <c r="G181" s="1503">
        <v>1002.073</v>
      </c>
      <c r="H181" s="1504">
        <v>0</v>
      </c>
      <c r="I181" s="1503">
        <v>150</v>
      </c>
      <c r="J181" s="1504">
        <v>0</v>
      </c>
      <c r="K181" s="1503">
        <v>150</v>
      </c>
      <c r="L181" s="1503">
        <v>852.07299999999998</v>
      </c>
      <c r="M181" s="1503">
        <v>450</v>
      </c>
      <c r="N181" s="1504">
        <v>0</v>
      </c>
      <c r="O181" s="1504">
        <v>450</v>
      </c>
      <c r="P181" s="1504"/>
      <c r="Q181" s="1504"/>
      <c r="R181" s="1504"/>
      <c r="S181" s="1504"/>
      <c r="T181" s="1504"/>
      <c r="U181" s="1504"/>
      <c r="V181" s="1504"/>
      <c r="W181" s="1504"/>
      <c r="X181" s="2843">
        <v>450</v>
      </c>
      <c r="Y181" s="2843">
        <v>0</v>
      </c>
      <c r="Z181" s="2108">
        <v>450</v>
      </c>
      <c r="AA181" s="2844">
        <v>111.375</v>
      </c>
      <c r="AB181" s="2844"/>
      <c r="AC181" s="2108">
        <v>111.375</v>
      </c>
      <c r="AD181" s="2108">
        <v>1.125</v>
      </c>
      <c r="AE181" s="2844"/>
      <c r="AF181" s="2844">
        <v>0</v>
      </c>
      <c r="AG181" s="2108">
        <v>0</v>
      </c>
      <c r="AH181" s="1504"/>
      <c r="AI181" s="1503" t="s">
        <v>9941</v>
      </c>
      <c r="AJ181" s="1504">
        <v>0</v>
      </c>
      <c r="AK181" s="3256"/>
    </row>
    <row r="182" spans="1:37" ht="31.5">
      <c r="A182" s="991">
        <v>1493</v>
      </c>
      <c r="B182" s="1377" t="s">
        <v>3685</v>
      </c>
      <c r="C182" s="1501" t="s">
        <v>3686</v>
      </c>
      <c r="D182" s="1502" t="s">
        <v>209</v>
      </c>
      <c r="E182" s="1496" t="s">
        <v>3418</v>
      </c>
      <c r="F182" s="1502" t="s">
        <v>43</v>
      </c>
      <c r="G182" s="1503">
        <v>574.12099999999998</v>
      </c>
      <c r="H182" s="1504">
        <v>0</v>
      </c>
      <c r="I182" s="1503">
        <v>70</v>
      </c>
      <c r="J182" s="1504">
        <v>0</v>
      </c>
      <c r="K182" s="1503">
        <v>70</v>
      </c>
      <c r="L182" s="1503">
        <v>504.12099999999998</v>
      </c>
      <c r="M182" s="1503">
        <v>400</v>
      </c>
      <c r="N182" s="1504">
        <v>0</v>
      </c>
      <c r="O182" s="1504">
        <v>400</v>
      </c>
      <c r="P182" s="1504"/>
      <c r="Q182" s="1504"/>
      <c r="R182" s="1504"/>
      <c r="S182" s="1504"/>
      <c r="T182" s="1504"/>
      <c r="U182" s="1504"/>
      <c r="V182" s="1504"/>
      <c r="W182" s="1504"/>
      <c r="X182" s="2843">
        <v>400</v>
      </c>
      <c r="Y182" s="2843">
        <v>0</v>
      </c>
      <c r="Z182" s="2108">
        <v>400</v>
      </c>
      <c r="AA182" s="2844">
        <v>99</v>
      </c>
      <c r="AB182" s="2844"/>
      <c r="AC182" s="2108">
        <v>99</v>
      </c>
      <c r="AD182" s="2108">
        <v>1</v>
      </c>
      <c r="AE182" s="2844"/>
      <c r="AF182" s="2844">
        <v>0</v>
      </c>
      <c r="AG182" s="2108">
        <v>0</v>
      </c>
      <c r="AH182" s="1504"/>
      <c r="AI182" s="1503" t="s">
        <v>9941</v>
      </c>
      <c r="AJ182" s="1504">
        <v>0</v>
      </c>
      <c r="AK182" s="3256"/>
    </row>
    <row r="183" spans="1:37" ht="63">
      <c r="A183" s="991">
        <v>1494</v>
      </c>
      <c r="B183" s="1377" t="s">
        <v>3687</v>
      </c>
      <c r="C183" s="1501" t="s">
        <v>3688</v>
      </c>
      <c r="D183" s="1502" t="s">
        <v>209</v>
      </c>
      <c r="E183" s="1496" t="s">
        <v>3418</v>
      </c>
      <c r="F183" s="1502" t="s">
        <v>43</v>
      </c>
      <c r="G183" s="1503">
        <v>325.67399999999998</v>
      </c>
      <c r="H183" s="1504">
        <v>0</v>
      </c>
      <c r="I183" s="1503">
        <v>10</v>
      </c>
      <c r="J183" s="1504">
        <v>0</v>
      </c>
      <c r="K183" s="1503">
        <v>10</v>
      </c>
      <c r="L183" s="1503">
        <v>315.67399999999998</v>
      </c>
      <c r="M183" s="1503">
        <v>180</v>
      </c>
      <c r="N183" s="1504">
        <v>0</v>
      </c>
      <c r="O183" s="1504">
        <v>180</v>
      </c>
      <c r="P183" s="1504"/>
      <c r="Q183" s="1504"/>
      <c r="R183" s="1504"/>
      <c r="S183" s="1504"/>
      <c r="T183" s="1504"/>
      <c r="U183" s="1504"/>
      <c r="V183" s="1504"/>
      <c r="W183" s="1504"/>
      <c r="X183" s="2843">
        <v>180</v>
      </c>
      <c r="Y183" s="2843">
        <v>0</v>
      </c>
      <c r="Z183" s="2108">
        <v>180</v>
      </c>
      <c r="AA183" s="2844">
        <v>89.1</v>
      </c>
      <c r="AB183" s="2844"/>
      <c r="AC183" s="2108">
        <v>89.1</v>
      </c>
      <c r="AD183" s="2108">
        <v>0.9</v>
      </c>
      <c r="AE183" s="2844"/>
      <c r="AF183" s="2844">
        <v>44.1</v>
      </c>
      <c r="AG183" s="2108">
        <v>44.1</v>
      </c>
      <c r="AH183" s="1504"/>
      <c r="AI183" s="1503" t="s">
        <v>10070</v>
      </c>
      <c r="AJ183" s="1504">
        <v>0</v>
      </c>
      <c r="AK183" s="3256"/>
    </row>
    <row r="184" spans="1:37" ht="63">
      <c r="A184" s="991">
        <v>1495</v>
      </c>
      <c r="B184" s="1377" t="s">
        <v>3689</v>
      </c>
      <c r="C184" s="1501" t="s">
        <v>3690</v>
      </c>
      <c r="D184" s="1502" t="s">
        <v>209</v>
      </c>
      <c r="E184" s="1496" t="s">
        <v>3418</v>
      </c>
      <c r="F184" s="1502" t="s">
        <v>47</v>
      </c>
      <c r="G184" s="1503">
        <v>213.06700000000001</v>
      </c>
      <c r="H184" s="1504">
        <v>0</v>
      </c>
      <c r="I184" s="1503">
        <v>20</v>
      </c>
      <c r="J184" s="1504">
        <v>0</v>
      </c>
      <c r="K184" s="1503">
        <v>20</v>
      </c>
      <c r="L184" s="1503">
        <v>193.06700000000001</v>
      </c>
      <c r="M184" s="1503">
        <v>190</v>
      </c>
      <c r="N184" s="1504">
        <v>0</v>
      </c>
      <c r="O184" s="1504">
        <v>190</v>
      </c>
      <c r="P184" s="1504"/>
      <c r="Q184" s="1504"/>
      <c r="R184" s="1504"/>
      <c r="S184" s="1504"/>
      <c r="T184" s="1504"/>
      <c r="U184" s="1504"/>
      <c r="V184" s="1504"/>
      <c r="W184" s="1504"/>
      <c r="X184" s="2843">
        <v>190</v>
      </c>
      <c r="Y184" s="2843">
        <v>0</v>
      </c>
      <c r="Z184" s="2108">
        <v>190</v>
      </c>
      <c r="AA184" s="2844">
        <v>94.05</v>
      </c>
      <c r="AB184" s="2844"/>
      <c r="AC184" s="2108">
        <v>94.05</v>
      </c>
      <c r="AD184" s="2108">
        <v>0.95</v>
      </c>
      <c r="AE184" s="2844"/>
      <c r="AF184" s="2844">
        <v>94.05</v>
      </c>
      <c r="AG184" s="2108">
        <v>94.05</v>
      </c>
      <c r="AH184" s="1504"/>
      <c r="AI184" s="1503" t="s">
        <v>10070</v>
      </c>
      <c r="AJ184" s="1504">
        <v>0</v>
      </c>
      <c r="AK184" s="3256"/>
    </row>
    <row r="185" spans="1:37" ht="63">
      <c r="A185" s="991">
        <v>1496</v>
      </c>
      <c r="B185" s="1377" t="s">
        <v>3691</v>
      </c>
      <c r="C185" s="1501" t="s">
        <v>3692</v>
      </c>
      <c r="D185" s="1502" t="s">
        <v>209</v>
      </c>
      <c r="E185" s="1496" t="s">
        <v>3638</v>
      </c>
      <c r="F185" s="1502" t="s">
        <v>43</v>
      </c>
      <c r="G185" s="1503">
        <v>2342.5</v>
      </c>
      <c r="H185" s="1504">
        <v>0</v>
      </c>
      <c r="I185" s="1503">
        <v>20</v>
      </c>
      <c r="J185" s="1504">
        <v>0</v>
      </c>
      <c r="K185" s="1503">
        <v>20</v>
      </c>
      <c r="L185" s="1503">
        <v>2322.5</v>
      </c>
      <c r="M185" s="1503">
        <v>992.66499999999996</v>
      </c>
      <c r="N185" s="1504">
        <v>0</v>
      </c>
      <c r="O185" s="1504">
        <v>992.66499999999996</v>
      </c>
      <c r="P185" s="1504"/>
      <c r="Q185" s="1504"/>
      <c r="R185" s="1504"/>
      <c r="S185" s="1504"/>
      <c r="T185" s="1504"/>
      <c r="U185" s="1504"/>
      <c r="V185" s="1504"/>
      <c r="W185" s="1504"/>
      <c r="X185" s="2843">
        <v>992.66499999999996</v>
      </c>
      <c r="Y185" s="2843">
        <v>0</v>
      </c>
      <c r="Z185" s="2108">
        <v>992.66499999999996</v>
      </c>
      <c r="AA185" s="2844">
        <v>491.36924999999997</v>
      </c>
      <c r="AB185" s="2844"/>
      <c r="AC185" s="2108">
        <v>491.36924999999997</v>
      </c>
      <c r="AD185" s="2108">
        <v>4.9640000000000004</v>
      </c>
      <c r="AE185" s="2844"/>
      <c r="AF185" s="2844">
        <v>245.685</v>
      </c>
      <c r="AG185" s="2108">
        <v>245.685</v>
      </c>
      <c r="AH185" s="1504"/>
      <c r="AI185" s="1503" t="s">
        <v>10070</v>
      </c>
      <c r="AJ185" s="1504">
        <v>0</v>
      </c>
      <c r="AK185" s="3256"/>
    </row>
    <row r="186" spans="1:37" ht="31.5">
      <c r="A186" s="991">
        <v>1497</v>
      </c>
      <c r="B186" s="1377" t="s">
        <v>3693</v>
      </c>
      <c r="C186" s="1501" t="s">
        <v>3694</v>
      </c>
      <c r="D186" s="1502" t="s">
        <v>429</v>
      </c>
      <c r="E186" s="1496" t="s">
        <v>3407</v>
      </c>
      <c r="F186" s="1502" t="s">
        <v>43</v>
      </c>
      <c r="G186" s="1503">
        <v>3932.0650000000001</v>
      </c>
      <c r="H186" s="1504">
        <v>0</v>
      </c>
      <c r="I186" s="1503">
        <v>557.99599999999998</v>
      </c>
      <c r="J186" s="1504">
        <v>0</v>
      </c>
      <c r="K186" s="1503">
        <v>557.99599999999998</v>
      </c>
      <c r="L186" s="1503">
        <v>3374.069</v>
      </c>
      <c r="M186" s="1503">
        <v>950</v>
      </c>
      <c r="N186" s="1504">
        <v>0</v>
      </c>
      <c r="O186" s="1504">
        <v>950</v>
      </c>
      <c r="P186" s="1504"/>
      <c r="Q186" s="1504"/>
      <c r="R186" s="1504"/>
      <c r="S186" s="1504"/>
      <c r="T186" s="1504"/>
      <c r="U186" s="1504"/>
      <c r="V186" s="1504"/>
      <c r="W186" s="1504"/>
      <c r="X186" s="2843">
        <v>950</v>
      </c>
      <c r="Y186" s="2843">
        <v>0</v>
      </c>
      <c r="Z186" s="2108">
        <v>950</v>
      </c>
      <c r="AA186" s="2844">
        <v>235.125</v>
      </c>
      <c r="AB186" s="2844"/>
      <c r="AC186" s="2108">
        <v>235.125</v>
      </c>
      <c r="AD186" s="2108">
        <v>2.375</v>
      </c>
      <c r="AE186" s="2844"/>
      <c r="AF186" s="2844">
        <v>0</v>
      </c>
      <c r="AG186" s="2108">
        <v>0</v>
      </c>
      <c r="AH186" s="1504"/>
      <c r="AI186" s="1503" t="s">
        <v>9941</v>
      </c>
      <c r="AJ186" s="1504">
        <v>0</v>
      </c>
      <c r="AK186" s="3256"/>
    </row>
    <row r="187" spans="1:37" ht="63">
      <c r="A187" s="991">
        <v>1498</v>
      </c>
      <c r="B187" s="1377" t="s">
        <v>3695</v>
      </c>
      <c r="C187" s="1501" t="s">
        <v>3696</v>
      </c>
      <c r="D187" s="1502" t="s">
        <v>389</v>
      </c>
      <c r="E187" s="1496" t="s">
        <v>3407</v>
      </c>
      <c r="F187" s="1502" t="s">
        <v>43</v>
      </c>
      <c r="G187" s="1503">
        <v>3704.31</v>
      </c>
      <c r="H187" s="1504">
        <v>0</v>
      </c>
      <c r="I187" s="1503">
        <v>310</v>
      </c>
      <c r="J187" s="1504">
        <v>0</v>
      </c>
      <c r="K187" s="1503">
        <v>310</v>
      </c>
      <c r="L187" s="1503">
        <v>3394.31</v>
      </c>
      <c r="M187" s="1503">
        <v>700</v>
      </c>
      <c r="N187" s="1504">
        <v>0</v>
      </c>
      <c r="O187" s="1504">
        <v>700</v>
      </c>
      <c r="P187" s="1504"/>
      <c r="Q187" s="1504"/>
      <c r="R187" s="1504"/>
      <c r="S187" s="1504"/>
      <c r="T187" s="1504"/>
      <c r="U187" s="1504"/>
      <c r="V187" s="1504"/>
      <c r="W187" s="1504"/>
      <c r="X187" s="2843">
        <v>700</v>
      </c>
      <c r="Y187" s="2843">
        <v>0</v>
      </c>
      <c r="Z187" s="2108">
        <v>700</v>
      </c>
      <c r="AA187" s="2844">
        <v>346.5</v>
      </c>
      <c r="AB187" s="2844"/>
      <c r="AC187" s="2108">
        <v>346.5</v>
      </c>
      <c r="AD187" s="2108">
        <v>3.5</v>
      </c>
      <c r="AE187" s="2844"/>
      <c r="AF187" s="2844">
        <v>338.65851099999998</v>
      </c>
      <c r="AG187" s="2108">
        <v>338.65851099999998</v>
      </c>
      <c r="AH187" s="1504"/>
      <c r="AI187" s="1503" t="s">
        <v>10070</v>
      </c>
      <c r="AJ187" s="1504">
        <v>0</v>
      </c>
      <c r="AK187" s="3256"/>
    </row>
    <row r="188" spans="1:37" ht="47.25">
      <c r="A188" s="991">
        <v>1499</v>
      </c>
      <c r="B188" s="1377" t="s">
        <v>3697</v>
      </c>
      <c r="C188" s="1501" t="s">
        <v>3698</v>
      </c>
      <c r="D188" s="1502" t="s">
        <v>51</v>
      </c>
      <c r="E188" s="1496" t="s">
        <v>3614</v>
      </c>
      <c r="F188" s="1502" t="s">
        <v>30</v>
      </c>
      <c r="G188" s="1503">
        <v>298.59300000000002</v>
      </c>
      <c r="H188" s="1504">
        <v>0</v>
      </c>
      <c r="I188" s="1503">
        <v>0</v>
      </c>
      <c r="J188" s="1504">
        <v>0</v>
      </c>
      <c r="K188" s="1503">
        <v>0</v>
      </c>
      <c r="L188" s="1503">
        <v>298.59300000000002</v>
      </c>
      <c r="M188" s="1503">
        <v>298.59300000000002</v>
      </c>
      <c r="N188" s="1504">
        <v>0</v>
      </c>
      <c r="O188" s="1504">
        <v>298.59300000000002</v>
      </c>
      <c r="P188" s="1504"/>
      <c r="Q188" s="1504"/>
      <c r="R188" s="1504"/>
      <c r="S188" s="1504"/>
      <c r="T188" s="1504"/>
      <c r="U188" s="1504"/>
      <c r="V188" s="1504"/>
      <c r="W188" s="1504"/>
      <c r="X188" s="2843">
        <v>298.59300000000002</v>
      </c>
      <c r="Y188" s="2843">
        <v>0</v>
      </c>
      <c r="Z188" s="2108">
        <v>298.59300000000002</v>
      </c>
      <c r="AA188" s="2844">
        <v>147.80353500000001</v>
      </c>
      <c r="AB188" s="2844"/>
      <c r="AC188" s="2108">
        <v>147.80353500000001</v>
      </c>
      <c r="AD188" s="2108">
        <v>1.4929650000000001</v>
      </c>
      <c r="AE188" s="2844"/>
      <c r="AF188" s="2844">
        <v>0</v>
      </c>
      <c r="AG188" s="2108">
        <v>0</v>
      </c>
      <c r="AH188" s="1504"/>
      <c r="AI188" s="1503" t="s">
        <v>9941</v>
      </c>
      <c r="AJ188" s="1504">
        <v>0</v>
      </c>
      <c r="AK188" s="3256"/>
    </row>
    <row r="189" spans="1:37" ht="63">
      <c r="A189" s="991">
        <v>1500</v>
      </c>
      <c r="B189" s="1377" t="s">
        <v>3699</v>
      </c>
      <c r="C189" s="1501" t="s">
        <v>3700</v>
      </c>
      <c r="D189" s="1496" t="s">
        <v>187</v>
      </c>
      <c r="E189" s="1496" t="s">
        <v>3629</v>
      </c>
      <c r="F189" s="1502" t="s">
        <v>47</v>
      </c>
      <c r="G189" s="1503">
        <v>99.622</v>
      </c>
      <c r="H189" s="1504">
        <v>0</v>
      </c>
      <c r="I189" s="1503">
        <v>10</v>
      </c>
      <c r="J189" s="1504">
        <v>0</v>
      </c>
      <c r="K189" s="1503">
        <v>10</v>
      </c>
      <c r="L189" s="1503">
        <v>89.622</v>
      </c>
      <c r="M189" s="1503">
        <v>82</v>
      </c>
      <c r="N189" s="1504">
        <v>0</v>
      </c>
      <c r="O189" s="1504">
        <v>82</v>
      </c>
      <c r="P189" s="1504"/>
      <c r="Q189" s="1504"/>
      <c r="R189" s="1504"/>
      <c r="S189" s="1504"/>
      <c r="T189" s="1504"/>
      <c r="U189" s="1504"/>
      <c r="V189" s="1504"/>
      <c r="W189" s="1504"/>
      <c r="X189" s="2843">
        <v>82</v>
      </c>
      <c r="Y189" s="2843">
        <v>0</v>
      </c>
      <c r="Z189" s="2108">
        <v>82</v>
      </c>
      <c r="AA189" s="2844">
        <v>20.295000000000002</v>
      </c>
      <c r="AB189" s="2844"/>
      <c r="AC189" s="2108">
        <v>20.295000000000002</v>
      </c>
      <c r="AD189" s="2108">
        <v>0.20499999999999999</v>
      </c>
      <c r="AE189" s="2844"/>
      <c r="AF189" s="2844">
        <v>0</v>
      </c>
      <c r="AG189" s="2108">
        <v>0</v>
      </c>
      <c r="AH189" s="1504"/>
      <c r="AI189" s="1503" t="s">
        <v>9941</v>
      </c>
      <c r="AJ189" s="1504">
        <v>0</v>
      </c>
      <c r="AK189" s="3256"/>
    </row>
    <row r="190" spans="1:37" ht="47.25">
      <c r="A190" s="991">
        <v>1501</v>
      </c>
      <c r="B190" s="1377" t="s">
        <v>3701</v>
      </c>
      <c r="C190" s="1501" t="s">
        <v>3702</v>
      </c>
      <c r="D190" s="1496" t="s">
        <v>187</v>
      </c>
      <c r="E190" s="1496" t="s">
        <v>3638</v>
      </c>
      <c r="F190" s="1502" t="s">
        <v>43</v>
      </c>
      <c r="G190" s="1503">
        <v>503.07600000000002</v>
      </c>
      <c r="H190" s="1504">
        <v>0</v>
      </c>
      <c r="I190" s="1503">
        <v>30</v>
      </c>
      <c r="J190" s="1504">
        <v>0</v>
      </c>
      <c r="K190" s="1503">
        <v>30</v>
      </c>
      <c r="L190" s="1503">
        <v>473.07600000000002</v>
      </c>
      <c r="M190" s="1503">
        <v>150</v>
      </c>
      <c r="N190" s="1504">
        <v>0</v>
      </c>
      <c r="O190" s="1504">
        <v>150</v>
      </c>
      <c r="P190" s="1504"/>
      <c r="Q190" s="1504"/>
      <c r="R190" s="1504"/>
      <c r="S190" s="1504"/>
      <c r="T190" s="1504"/>
      <c r="U190" s="1504"/>
      <c r="V190" s="1504"/>
      <c r="W190" s="1504"/>
      <c r="X190" s="2843">
        <v>150</v>
      </c>
      <c r="Y190" s="2843">
        <v>0</v>
      </c>
      <c r="Z190" s="2108">
        <v>150</v>
      </c>
      <c r="AA190" s="2844">
        <v>37.125</v>
      </c>
      <c r="AB190" s="2844"/>
      <c r="AC190" s="2108">
        <v>37.125</v>
      </c>
      <c r="AD190" s="2108">
        <v>0.375</v>
      </c>
      <c r="AE190" s="2844"/>
      <c r="AF190" s="2844">
        <v>0</v>
      </c>
      <c r="AG190" s="2108">
        <v>0</v>
      </c>
      <c r="AH190" s="1504"/>
      <c r="AI190" s="1503" t="s">
        <v>9941</v>
      </c>
      <c r="AJ190" s="1504">
        <v>0</v>
      </c>
      <c r="AK190" s="3256"/>
    </row>
    <row r="191" spans="1:37" ht="31.5">
      <c r="A191" s="991">
        <v>1502</v>
      </c>
      <c r="B191" s="1377" t="s">
        <v>3703</v>
      </c>
      <c r="C191" s="1501" t="s">
        <v>3704</v>
      </c>
      <c r="D191" s="1502" t="s">
        <v>213</v>
      </c>
      <c r="E191" s="1496" t="s">
        <v>3614</v>
      </c>
      <c r="F191" s="1502" t="s">
        <v>30</v>
      </c>
      <c r="G191" s="1503">
        <v>127.399</v>
      </c>
      <c r="H191" s="1504">
        <v>0</v>
      </c>
      <c r="I191" s="1503">
        <v>70</v>
      </c>
      <c r="J191" s="1504">
        <v>0</v>
      </c>
      <c r="K191" s="1503">
        <v>70</v>
      </c>
      <c r="L191" s="1503">
        <v>57.399000000000001</v>
      </c>
      <c r="M191" s="1503">
        <v>57.399000000000001</v>
      </c>
      <c r="N191" s="1504">
        <v>0</v>
      </c>
      <c r="O191" s="1504">
        <v>57.399000000000001</v>
      </c>
      <c r="P191" s="1504"/>
      <c r="Q191" s="1504"/>
      <c r="R191" s="1504"/>
      <c r="S191" s="1504"/>
      <c r="T191" s="1504"/>
      <c r="U191" s="1504"/>
      <c r="V191" s="1504"/>
      <c r="W191" s="1504"/>
      <c r="X191" s="2843">
        <v>57.399000000000001</v>
      </c>
      <c r="Y191" s="2843">
        <v>0</v>
      </c>
      <c r="Z191" s="2108">
        <v>57.399000000000001</v>
      </c>
      <c r="AA191" s="2844">
        <v>56.825009999999999</v>
      </c>
      <c r="AB191" s="2844"/>
      <c r="AC191" s="2108">
        <v>56.825009999999999</v>
      </c>
      <c r="AD191" s="2108">
        <v>0.57399</v>
      </c>
      <c r="AE191" s="2844"/>
      <c r="AF191" s="2844">
        <v>56.823999999999998</v>
      </c>
      <c r="AG191" s="2108">
        <v>56.823999999999998</v>
      </c>
      <c r="AH191" s="1504"/>
      <c r="AI191" s="1503" t="s">
        <v>9941</v>
      </c>
      <c r="AJ191" s="1504">
        <v>0</v>
      </c>
      <c r="AK191" s="3256"/>
    </row>
    <row r="192" spans="1:37" ht="63">
      <c r="A192" s="991">
        <v>1503</v>
      </c>
      <c r="B192" s="1377" t="s">
        <v>3705</v>
      </c>
      <c r="C192" s="1501" t="s">
        <v>3706</v>
      </c>
      <c r="D192" s="1502" t="s">
        <v>213</v>
      </c>
      <c r="E192" s="1496" t="s">
        <v>3614</v>
      </c>
      <c r="F192" s="1502" t="s">
        <v>30</v>
      </c>
      <c r="G192" s="1503">
        <v>236.035</v>
      </c>
      <c r="H192" s="1504">
        <v>0</v>
      </c>
      <c r="I192" s="1503">
        <v>120</v>
      </c>
      <c r="J192" s="1504">
        <v>0</v>
      </c>
      <c r="K192" s="1503">
        <v>120</v>
      </c>
      <c r="L192" s="1503">
        <v>116.035</v>
      </c>
      <c r="M192" s="1503">
        <v>116.035</v>
      </c>
      <c r="N192" s="1504">
        <v>0</v>
      </c>
      <c r="O192" s="1504">
        <v>116.035</v>
      </c>
      <c r="P192" s="1504"/>
      <c r="Q192" s="1504"/>
      <c r="R192" s="1504"/>
      <c r="S192" s="1504"/>
      <c r="T192" s="1504"/>
      <c r="U192" s="1504"/>
      <c r="V192" s="1504"/>
      <c r="W192" s="1504"/>
      <c r="X192" s="2843">
        <v>116.035</v>
      </c>
      <c r="Y192" s="2843">
        <v>0</v>
      </c>
      <c r="Z192" s="2108">
        <v>116.035</v>
      </c>
      <c r="AA192" s="2844">
        <v>114.87462500000001</v>
      </c>
      <c r="AB192" s="2844"/>
      <c r="AC192" s="2108">
        <v>114.87462500000001</v>
      </c>
      <c r="AD192" s="2108">
        <v>1.160355</v>
      </c>
      <c r="AE192" s="2844"/>
      <c r="AF192" s="2844">
        <v>61.734175</v>
      </c>
      <c r="AG192" s="2108">
        <v>61.734175</v>
      </c>
      <c r="AH192" s="1504"/>
      <c r="AI192" s="1503" t="s">
        <v>10070</v>
      </c>
      <c r="AJ192" s="1504">
        <v>0</v>
      </c>
      <c r="AK192" s="3256"/>
    </row>
    <row r="193" spans="1:37" ht="63">
      <c r="A193" s="991">
        <v>1504</v>
      </c>
      <c r="B193" s="1377" t="s">
        <v>3707</v>
      </c>
      <c r="C193" s="1501" t="s">
        <v>3708</v>
      </c>
      <c r="D193" s="1502" t="s">
        <v>384</v>
      </c>
      <c r="E193" s="1496" t="s">
        <v>3709</v>
      </c>
      <c r="F193" s="1502" t="s">
        <v>47</v>
      </c>
      <c r="G193" s="1503">
        <v>122.023</v>
      </c>
      <c r="H193" s="1504">
        <v>0</v>
      </c>
      <c r="I193" s="1503">
        <v>4.95</v>
      </c>
      <c r="J193" s="1504">
        <v>0</v>
      </c>
      <c r="K193" s="1503">
        <v>4.95</v>
      </c>
      <c r="L193" s="1503">
        <v>117.07299999999999</v>
      </c>
      <c r="M193" s="1503">
        <v>40</v>
      </c>
      <c r="N193" s="1504">
        <v>0</v>
      </c>
      <c r="O193" s="1504">
        <v>40</v>
      </c>
      <c r="P193" s="1504"/>
      <c r="Q193" s="1504"/>
      <c r="R193" s="1504"/>
      <c r="S193" s="1504"/>
      <c r="T193" s="1504"/>
      <c r="U193" s="1504"/>
      <c r="V193" s="1504"/>
      <c r="W193" s="1504"/>
      <c r="X193" s="2843">
        <v>40</v>
      </c>
      <c r="Y193" s="2843">
        <v>0</v>
      </c>
      <c r="Z193" s="2108">
        <v>40</v>
      </c>
      <c r="AA193" s="2844">
        <v>9.9</v>
      </c>
      <c r="AB193" s="2844"/>
      <c r="AC193" s="2108">
        <v>9.9</v>
      </c>
      <c r="AD193" s="2108">
        <v>0.1</v>
      </c>
      <c r="AE193" s="2844"/>
      <c r="AF193" s="2844">
        <v>0</v>
      </c>
      <c r="AG193" s="2108">
        <v>0</v>
      </c>
      <c r="AH193" s="1504"/>
      <c r="AI193" s="1503" t="s">
        <v>9941</v>
      </c>
      <c r="AJ193" s="1504">
        <v>0</v>
      </c>
      <c r="AK193" s="3256"/>
    </row>
    <row r="194" spans="1:37" ht="126">
      <c r="A194" s="991">
        <v>1505</v>
      </c>
      <c r="B194" s="1377" t="s">
        <v>3710</v>
      </c>
      <c r="C194" s="1501" t="s">
        <v>3711</v>
      </c>
      <c r="D194" s="1502" t="s">
        <v>3712</v>
      </c>
      <c r="E194" s="1496" t="s">
        <v>3614</v>
      </c>
      <c r="F194" s="1502" t="s">
        <v>47</v>
      </c>
      <c r="G194" s="1503">
        <v>213.33199999999999</v>
      </c>
      <c r="H194" s="1504">
        <v>0</v>
      </c>
      <c r="I194" s="1503">
        <v>30</v>
      </c>
      <c r="J194" s="1504">
        <v>0</v>
      </c>
      <c r="K194" s="1503">
        <v>30</v>
      </c>
      <c r="L194" s="1503">
        <v>183.33199999999999</v>
      </c>
      <c r="M194" s="1503">
        <v>120</v>
      </c>
      <c r="N194" s="1504">
        <v>0</v>
      </c>
      <c r="O194" s="1504">
        <v>120</v>
      </c>
      <c r="P194" s="1504"/>
      <c r="Q194" s="1504"/>
      <c r="R194" s="1504"/>
      <c r="S194" s="1504"/>
      <c r="T194" s="1504"/>
      <c r="U194" s="1504"/>
      <c r="V194" s="1504"/>
      <c r="W194" s="1504"/>
      <c r="X194" s="2843">
        <v>120</v>
      </c>
      <c r="Y194" s="2843">
        <v>0</v>
      </c>
      <c r="Z194" s="2108">
        <v>120</v>
      </c>
      <c r="AA194" s="2844">
        <v>59.4</v>
      </c>
      <c r="AB194" s="2844"/>
      <c r="AC194" s="2108">
        <v>59.4</v>
      </c>
      <c r="AD194" s="2108">
        <v>0.6</v>
      </c>
      <c r="AE194" s="2844"/>
      <c r="AF194" s="2844">
        <v>59.4</v>
      </c>
      <c r="AG194" s="2108">
        <v>59.4</v>
      </c>
      <c r="AH194" s="1504"/>
      <c r="AI194" s="1503" t="s">
        <v>10070</v>
      </c>
      <c r="AJ194" s="1504">
        <v>0</v>
      </c>
      <c r="AK194" s="3256"/>
    </row>
    <row r="195" spans="1:37">
      <c r="A195" s="991" t="s">
        <v>188</v>
      </c>
      <c r="B195" s="1377"/>
      <c r="C195" s="1532"/>
      <c r="D195" s="1533"/>
      <c r="E195" s="1533"/>
      <c r="F195" s="1533"/>
      <c r="G195" s="1534"/>
      <c r="H195" s="1534"/>
      <c r="I195" s="1534"/>
      <c r="J195" s="1534"/>
      <c r="K195" s="1534"/>
      <c r="L195" s="1534"/>
      <c r="M195" s="1534"/>
      <c r="N195" s="1534"/>
      <c r="O195" s="1534"/>
      <c r="P195" s="1534"/>
      <c r="Q195" s="1534"/>
      <c r="R195" s="1534"/>
      <c r="S195" s="1534"/>
      <c r="T195" s="1534"/>
      <c r="U195" s="1534"/>
      <c r="V195" s="1534"/>
      <c r="W195" s="1534"/>
      <c r="X195" s="1534"/>
      <c r="Y195" s="1534"/>
      <c r="Z195" s="1534"/>
      <c r="AA195" s="1534"/>
      <c r="AB195" s="1534"/>
      <c r="AC195" s="1534"/>
      <c r="AD195" s="1534"/>
      <c r="AE195" s="1534"/>
      <c r="AF195" s="1534"/>
      <c r="AG195" s="1534"/>
      <c r="AH195" s="1534"/>
      <c r="AI195" s="1534"/>
      <c r="AJ195" s="1534"/>
      <c r="AK195" s="3256"/>
    </row>
    <row r="196" spans="1:37">
      <c r="A196" s="991" t="s">
        <v>188</v>
      </c>
      <c r="B196" s="1377"/>
      <c r="C196" s="1508" t="s">
        <v>3713</v>
      </c>
      <c r="D196" s="1535"/>
      <c r="E196" s="1535"/>
      <c r="F196" s="1535"/>
      <c r="G196" s="1536">
        <v>67563.043000000034</v>
      </c>
      <c r="H196" s="1536">
        <v>21571.954000000002</v>
      </c>
      <c r="I196" s="1536">
        <v>11807.659999999998</v>
      </c>
      <c r="J196" s="1536">
        <v>2064.06</v>
      </c>
      <c r="K196" s="1536">
        <v>33379.613999999994</v>
      </c>
      <c r="L196" s="1536">
        <v>34183.429000000004</v>
      </c>
      <c r="M196" s="1536">
        <v>14325.320999999998</v>
      </c>
      <c r="N196" s="1536">
        <v>215</v>
      </c>
      <c r="O196" s="1536">
        <v>14540.320999999998</v>
      </c>
      <c r="P196" s="1536">
        <v>0</v>
      </c>
      <c r="Q196" s="1536">
        <v>0</v>
      </c>
      <c r="R196" s="1536">
        <v>0</v>
      </c>
      <c r="S196" s="1536">
        <v>0</v>
      </c>
      <c r="T196" s="1536">
        <v>0</v>
      </c>
      <c r="U196" s="1536">
        <v>0</v>
      </c>
      <c r="V196" s="1536">
        <v>0</v>
      </c>
      <c r="W196" s="1536">
        <v>0</v>
      </c>
      <c r="X196" s="1536">
        <v>14325.320999999998</v>
      </c>
      <c r="Y196" s="1536">
        <v>215</v>
      </c>
      <c r="Z196" s="1536">
        <v>14540.320999999998</v>
      </c>
      <c r="AA196" s="1536">
        <v>6623.5755174999995</v>
      </c>
      <c r="AB196" s="1536">
        <v>53.75</v>
      </c>
      <c r="AC196" s="1536">
        <v>6677.3255174999986</v>
      </c>
      <c r="AD196" s="1536">
        <v>66.905992499999982</v>
      </c>
      <c r="AE196" s="1536">
        <v>0</v>
      </c>
      <c r="AF196" s="1536">
        <v>3163.2705120000005</v>
      </c>
      <c r="AG196" s="1536">
        <v>3163.2705120000005</v>
      </c>
      <c r="AH196" s="1536"/>
      <c r="AI196" s="1536"/>
      <c r="AJ196" s="1536">
        <v>0</v>
      </c>
      <c r="AK196" s="3256"/>
    </row>
    <row r="197" spans="1:37">
      <c r="A197" s="991" t="s">
        <v>188</v>
      </c>
      <c r="B197" s="1377"/>
      <c r="C197" s="1511"/>
      <c r="D197" s="1495"/>
      <c r="E197" s="1495"/>
      <c r="F197" s="1495"/>
      <c r="G197" s="1537"/>
      <c r="H197" s="1537"/>
      <c r="I197" s="1537"/>
      <c r="J197" s="1537"/>
      <c r="K197" s="1537"/>
      <c r="L197" s="1537"/>
      <c r="M197" s="1537"/>
      <c r="N197" s="1537"/>
      <c r="O197" s="1537"/>
      <c r="P197" s="1537"/>
      <c r="Q197" s="1537"/>
      <c r="R197" s="1537"/>
      <c r="S197" s="1537"/>
      <c r="T197" s="1537"/>
      <c r="U197" s="1537"/>
      <c r="V197" s="1537"/>
      <c r="W197" s="1537"/>
      <c r="X197" s="1537"/>
      <c r="Y197" s="1537"/>
      <c r="Z197" s="1537"/>
      <c r="AA197" s="1537"/>
      <c r="AB197" s="1537"/>
      <c r="AC197" s="1537"/>
      <c r="AD197" s="1537"/>
      <c r="AE197" s="1537"/>
      <c r="AF197" s="1537"/>
      <c r="AG197" s="1537"/>
      <c r="AH197" s="1537"/>
      <c r="AI197" s="1537"/>
      <c r="AJ197" s="1537"/>
      <c r="AK197" s="3256"/>
    </row>
    <row r="198" spans="1:37">
      <c r="A198" s="991" t="s">
        <v>188</v>
      </c>
      <c r="B198" s="1377"/>
      <c r="C198" s="1497" t="s">
        <v>3465</v>
      </c>
      <c r="D198" s="1521"/>
      <c r="E198" s="1521"/>
      <c r="F198" s="1496"/>
      <c r="G198" s="1522"/>
      <c r="H198" s="1523"/>
      <c r="I198" s="1523"/>
      <c r="J198" s="1503"/>
      <c r="K198" s="1503"/>
      <c r="L198" s="1503"/>
      <c r="M198" s="1503"/>
      <c r="N198" s="1503"/>
      <c r="O198" s="1503"/>
      <c r="P198" s="1503"/>
      <c r="Q198" s="1503"/>
      <c r="R198" s="1503"/>
      <c r="S198" s="1503"/>
      <c r="T198" s="1503"/>
      <c r="U198" s="1503"/>
      <c r="V198" s="1503"/>
      <c r="W198" s="1503"/>
      <c r="X198" s="1503"/>
      <c r="Y198" s="1503"/>
      <c r="Z198" s="1503"/>
      <c r="AA198" s="1503"/>
      <c r="AB198" s="1503"/>
      <c r="AC198" s="1503"/>
      <c r="AD198" s="1503"/>
      <c r="AE198" s="1503"/>
      <c r="AF198" s="1503"/>
      <c r="AG198" s="1503"/>
      <c r="AH198" s="1503"/>
      <c r="AI198" s="1503"/>
      <c r="AJ198" s="1503"/>
      <c r="AK198" s="3256"/>
    </row>
    <row r="199" spans="1:37">
      <c r="A199" s="991" t="s">
        <v>188</v>
      </c>
      <c r="B199" s="1377"/>
      <c r="C199" s="1497" t="s">
        <v>39</v>
      </c>
      <c r="D199" s="1521"/>
      <c r="E199" s="1521"/>
      <c r="F199" s="1496"/>
      <c r="G199" s="1522"/>
      <c r="H199" s="1523"/>
      <c r="I199" s="1523"/>
      <c r="J199" s="1503"/>
      <c r="K199" s="1503"/>
      <c r="L199" s="1503"/>
      <c r="M199" s="1503"/>
      <c r="N199" s="1503"/>
      <c r="O199" s="1503"/>
      <c r="P199" s="1503"/>
      <c r="Q199" s="1503"/>
      <c r="R199" s="1503"/>
      <c r="S199" s="1503"/>
      <c r="T199" s="1503"/>
      <c r="U199" s="1503"/>
      <c r="V199" s="1503"/>
      <c r="W199" s="1503"/>
      <c r="X199" s="1503"/>
      <c r="Y199" s="1503"/>
      <c r="Z199" s="1503"/>
      <c r="AA199" s="1503"/>
      <c r="AB199" s="1503"/>
      <c r="AC199" s="1503"/>
      <c r="AD199" s="1503"/>
      <c r="AE199" s="1503"/>
      <c r="AF199" s="1503"/>
      <c r="AG199" s="1503"/>
      <c r="AH199" s="1503"/>
      <c r="AI199" s="1503"/>
      <c r="AJ199" s="1503"/>
      <c r="AK199" s="3256"/>
    </row>
    <row r="200" spans="1:37">
      <c r="A200" s="991" t="s">
        <v>188</v>
      </c>
      <c r="B200" s="1377"/>
      <c r="C200" s="1497"/>
      <c r="D200" s="1521"/>
      <c r="E200" s="1521"/>
      <c r="F200" s="1496"/>
      <c r="G200" s="1522"/>
      <c r="H200" s="1523"/>
      <c r="I200" s="1523"/>
      <c r="J200" s="1503"/>
      <c r="K200" s="1503"/>
      <c r="L200" s="1503"/>
      <c r="M200" s="1503"/>
      <c r="N200" s="1503"/>
      <c r="O200" s="1503"/>
      <c r="P200" s="1503"/>
      <c r="Q200" s="1503"/>
      <c r="R200" s="1503"/>
      <c r="S200" s="1503"/>
      <c r="T200" s="1503"/>
      <c r="U200" s="1503"/>
      <c r="V200" s="1503"/>
      <c r="W200" s="1503"/>
      <c r="X200" s="1503"/>
      <c r="Y200" s="1503"/>
      <c r="Z200" s="1503"/>
      <c r="AA200" s="1503"/>
      <c r="AB200" s="1503"/>
      <c r="AC200" s="1503"/>
      <c r="AD200" s="1503"/>
      <c r="AE200" s="1503"/>
      <c r="AF200" s="1503"/>
      <c r="AG200" s="1503"/>
      <c r="AH200" s="1503"/>
      <c r="AI200" s="1503"/>
      <c r="AJ200" s="1503"/>
      <c r="AK200" s="3256"/>
    </row>
    <row r="201" spans="1:37" ht="67.5" customHeight="1">
      <c r="A201" s="991">
        <v>1506</v>
      </c>
      <c r="B201" s="1377" t="s">
        <v>3714</v>
      </c>
      <c r="C201" s="1501" t="s">
        <v>3715</v>
      </c>
      <c r="D201" s="1505" t="s">
        <v>564</v>
      </c>
      <c r="E201" s="1496" t="s">
        <v>3716</v>
      </c>
      <c r="F201" s="1502" t="s">
        <v>43</v>
      </c>
      <c r="G201" s="1503">
        <v>2000</v>
      </c>
      <c r="H201" s="1504">
        <v>0</v>
      </c>
      <c r="I201" s="1503">
        <v>0</v>
      </c>
      <c r="J201" s="1504">
        <v>0</v>
      </c>
      <c r="K201" s="1503">
        <v>0</v>
      </c>
      <c r="L201" s="1503">
        <v>2000</v>
      </c>
      <c r="M201" s="1503">
        <v>100</v>
      </c>
      <c r="N201" s="1504">
        <v>0</v>
      </c>
      <c r="O201" s="1504">
        <v>100</v>
      </c>
      <c r="P201" s="1504"/>
      <c r="Q201" s="1504"/>
      <c r="R201" s="1504"/>
      <c r="S201" s="1504"/>
      <c r="T201" s="1504"/>
      <c r="U201" s="1504"/>
      <c r="V201" s="1504"/>
      <c r="W201" s="1504"/>
      <c r="X201" s="2843">
        <v>100</v>
      </c>
      <c r="Y201" s="2843">
        <v>0</v>
      </c>
      <c r="Z201" s="2108">
        <v>100</v>
      </c>
      <c r="AA201" s="2844"/>
      <c r="AB201" s="2844"/>
      <c r="AC201" s="2108">
        <v>0</v>
      </c>
      <c r="AD201" s="2108"/>
      <c r="AE201" s="2844"/>
      <c r="AF201" s="2844">
        <v>0</v>
      </c>
      <c r="AG201" s="2108">
        <v>0</v>
      </c>
      <c r="AH201" s="1504"/>
      <c r="AI201" s="1504"/>
      <c r="AJ201" s="1504">
        <v>0</v>
      </c>
      <c r="AK201" s="3256"/>
    </row>
    <row r="202" spans="1:37" ht="31.5">
      <c r="A202" s="991">
        <v>1507</v>
      </c>
      <c r="B202" s="1377" t="s">
        <v>3717</v>
      </c>
      <c r="C202" s="1501" t="s">
        <v>3718</v>
      </c>
      <c r="D202" s="1505" t="s">
        <v>3719</v>
      </c>
      <c r="E202" s="1496" t="s">
        <v>3245</v>
      </c>
      <c r="F202" s="1502" t="s">
        <v>47</v>
      </c>
      <c r="G202" s="1503">
        <v>200</v>
      </c>
      <c r="H202" s="1504">
        <v>0</v>
      </c>
      <c r="I202" s="1503">
        <v>0</v>
      </c>
      <c r="J202" s="1504">
        <v>0</v>
      </c>
      <c r="K202" s="1503">
        <v>0</v>
      </c>
      <c r="L202" s="1503">
        <v>200</v>
      </c>
      <c r="M202" s="1503">
        <v>50</v>
      </c>
      <c r="N202" s="1504">
        <v>0</v>
      </c>
      <c r="O202" s="1504">
        <v>50</v>
      </c>
      <c r="P202" s="1504"/>
      <c r="Q202" s="1504"/>
      <c r="R202" s="1504"/>
      <c r="S202" s="1504"/>
      <c r="T202" s="1504"/>
      <c r="U202" s="1504"/>
      <c r="V202" s="1504"/>
      <c r="W202" s="1504"/>
      <c r="X202" s="2843">
        <v>50</v>
      </c>
      <c r="Y202" s="2843">
        <v>0</v>
      </c>
      <c r="Z202" s="2108">
        <v>50</v>
      </c>
      <c r="AA202" s="2844"/>
      <c r="AB202" s="2844"/>
      <c r="AC202" s="2108">
        <v>0</v>
      </c>
      <c r="AD202" s="2108"/>
      <c r="AE202" s="2844"/>
      <c r="AF202" s="2844">
        <v>0</v>
      </c>
      <c r="AG202" s="2108">
        <v>0</v>
      </c>
      <c r="AH202" s="1504"/>
      <c r="AI202" s="1504"/>
      <c r="AJ202" s="1504">
        <v>0</v>
      </c>
      <c r="AK202" s="3256"/>
    </row>
    <row r="203" spans="1:37" ht="31.5">
      <c r="A203" s="991">
        <v>1508</v>
      </c>
      <c r="B203" s="1377" t="s">
        <v>3720</v>
      </c>
      <c r="C203" s="1501" t="s">
        <v>3721</v>
      </c>
      <c r="D203" s="1502" t="s">
        <v>51</v>
      </c>
      <c r="E203" s="1496" t="s">
        <v>3245</v>
      </c>
      <c r="F203" s="1502" t="s">
        <v>3722</v>
      </c>
      <c r="G203" s="1504">
        <v>4800</v>
      </c>
      <c r="H203" s="1503">
        <v>0</v>
      </c>
      <c r="I203" s="1504">
        <v>0</v>
      </c>
      <c r="J203" s="1517">
        <v>0</v>
      </c>
      <c r="K203" s="1517">
        <v>0</v>
      </c>
      <c r="L203" s="1503">
        <v>4800</v>
      </c>
      <c r="M203" s="1504">
        <v>40</v>
      </c>
      <c r="N203" s="1504">
        <v>0</v>
      </c>
      <c r="O203" s="1504">
        <v>40</v>
      </c>
      <c r="P203" s="1504"/>
      <c r="Q203" s="1504"/>
      <c r="R203" s="1504"/>
      <c r="S203" s="1504"/>
      <c r="T203" s="1504"/>
      <c r="U203" s="1504"/>
      <c r="V203" s="1504"/>
      <c r="W203" s="1504"/>
      <c r="X203" s="2843">
        <v>40</v>
      </c>
      <c r="Y203" s="2843">
        <v>0</v>
      </c>
      <c r="Z203" s="2108">
        <v>40</v>
      </c>
      <c r="AA203" s="2844"/>
      <c r="AB203" s="2844"/>
      <c r="AC203" s="2108">
        <v>0</v>
      </c>
      <c r="AD203" s="2108"/>
      <c r="AE203" s="2844"/>
      <c r="AF203" s="2844">
        <v>0</v>
      </c>
      <c r="AG203" s="2108">
        <v>0</v>
      </c>
      <c r="AH203" s="1504"/>
      <c r="AI203" s="1504"/>
      <c r="AJ203" s="1504">
        <v>0</v>
      </c>
      <c r="AK203" s="3256"/>
    </row>
    <row r="204" spans="1:37" ht="78.75">
      <c r="A204" s="991">
        <v>1509</v>
      </c>
      <c r="B204" s="636" t="s">
        <v>3723</v>
      </c>
      <c r="C204" s="1501" t="s">
        <v>3724</v>
      </c>
      <c r="D204" s="1496" t="s">
        <v>187</v>
      </c>
      <c r="E204" s="1496" t="s">
        <v>3245</v>
      </c>
      <c r="F204" s="1502" t="s">
        <v>47</v>
      </c>
      <c r="G204" s="1503">
        <v>98.757000000000005</v>
      </c>
      <c r="H204" s="1504">
        <v>0</v>
      </c>
      <c r="I204" s="1503">
        <v>0</v>
      </c>
      <c r="J204" s="1504">
        <v>0</v>
      </c>
      <c r="K204" s="1503">
        <v>0</v>
      </c>
      <c r="L204" s="1503">
        <v>98.757000000000005</v>
      </c>
      <c r="M204" s="1503">
        <v>15</v>
      </c>
      <c r="N204" s="1504">
        <v>0</v>
      </c>
      <c r="O204" s="1504">
        <v>15</v>
      </c>
      <c r="P204" s="1504"/>
      <c r="Q204" s="1504"/>
      <c r="R204" s="1504"/>
      <c r="S204" s="1504"/>
      <c r="T204" s="1504"/>
      <c r="U204" s="1504"/>
      <c r="V204" s="1504"/>
      <c r="W204" s="1504"/>
      <c r="X204" s="2843">
        <v>15</v>
      </c>
      <c r="Y204" s="2843">
        <v>0</v>
      </c>
      <c r="Z204" s="2108">
        <v>15</v>
      </c>
      <c r="AA204" s="2844"/>
      <c r="AB204" s="2844"/>
      <c r="AC204" s="2108">
        <v>0</v>
      </c>
      <c r="AD204" s="2108"/>
      <c r="AE204" s="2844"/>
      <c r="AF204" s="2844">
        <v>0</v>
      </c>
      <c r="AG204" s="2108">
        <v>0</v>
      </c>
      <c r="AH204" s="1504"/>
      <c r="AI204" s="1504"/>
      <c r="AJ204" s="1504">
        <v>0</v>
      </c>
      <c r="AK204" s="3256"/>
    </row>
    <row r="205" spans="1:37" ht="47.25">
      <c r="A205" s="991">
        <v>1510</v>
      </c>
      <c r="B205" s="636" t="s">
        <v>3725</v>
      </c>
      <c r="C205" s="1501" t="s">
        <v>3726</v>
      </c>
      <c r="D205" s="1496" t="s">
        <v>187</v>
      </c>
      <c r="E205" s="1496" t="s">
        <v>3245</v>
      </c>
      <c r="F205" s="1502" t="s">
        <v>43</v>
      </c>
      <c r="G205" s="1503">
        <v>400</v>
      </c>
      <c r="H205" s="1504">
        <v>0</v>
      </c>
      <c r="I205" s="1503">
        <v>0</v>
      </c>
      <c r="J205" s="1504">
        <v>0</v>
      </c>
      <c r="K205" s="1503">
        <v>0</v>
      </c>
      <c r="L205" s="1503">
        <v>400</v>
      </c>
      <c r="M205" s="1503">
        <v>60</v>
      </c>
      <c r="N205" s="1504">
        <v>0</v>
      </c>
      <c r="O205" s="1504">
        <v>60</v>
      </c>
      <c r="P205" s="1504"/>
      <c r="Q205" s="1504"/>
      <c r="R205" s="1504"/>
      <c r="S205" s="1504"/>
      <c r="T205" s="1504"/>
      <c r="U205" s="1504"/>
      <c r="V205" s="1504"/>
      <c r="W205" s="1504"/>
      <c r="X205" s="2843">
        <v>60</v>
      </c>
      <c r="Y205" s="2843">
        <v>0</v>
      </c>
      <c r="Z205" s="2108">
        <v>60</v>
      </c>
      <c r="AA205" s="2844"/>
      <c r="AB205" s="2844"/>
      <c r="AC205" s="2108">
        <v>0</v>
      </c>
      <c r="AD205" s="2108"/>
      <c r="AE205" s="2844"/>
      <c r="AF205" s="2844">
        <v>0</v>
      </c>
      <c r="AG205" s="2108">
        <v>0</v>
      </c>
      <c r="AH205" s="1504"/>
      <c r="AI205" s="1504"/>
      <c r="AJ205" s="1504">
        <v>0</v>
      </c>
      <c r="AK205" s="3256"/>
    </row>
    <row r="206" spans="1:37" ht="47.25">
      <c r="A206" s="991">
        <v>1511</v>
      </c>
      <c r="B206" s="636" t="s">
        <v>3727</v>
      </c>
      <c r="C206" s="1501" t="s">
        <v>3728</v>
      </c>
      <c r="D206" s="1496" t="s">
        <v>187</v>
      </c>
      <c r="E206" s="1496" t="s">
        <v>3245</v>
      </c>
      <c r="F206" s="1502" t="s">
        <v>47</v>
      </c>
      <c r="G206" s="1503">
        <v>85.486000000000004</v>
      </c>
      <c r="H206" s="1504">
        <v>0</v>
      </c>
      <c r="I206" s="1503">
        <v>0</v>
      </c>
      <c r="J206" s="1504">
        <v>0</v>
      </c>
      <c r="K206" s="1503">
        <v>0</v>
      </c>
      <c r="L206" s="1503">
        <v>85.486000000000004</v>
      </c>
      <c r="M206" s="1503">
        <v>13</v>
      </c>
      <c r="N206" s="1504">
        <v>0</v>
      </c>
      <c r="O206" s="1504">
        <v>13</v>
      </c>
      <c r="P206" s="1504"/>
      <c r="Q206" s="1504"/>
      <c r="R206" s="1504"/>
      <c r="S206" s="1504"/>
      <c r="T206" s="1504"/>
      <c r="U206" s="1504"/>
      <c r="V206" s="1504"/>
      <c r="W206" s="1504"/>
      <c r="X206" s="2843">
        <v>13</v>
      </c>
      <c r="Y206" s="2843">
        <v>0</v>
      </c>
      <c r="Z206" s="2108">
        <v>13</v>
      </c>
      <c r="AA206" s="2844"/>
      <c r="AB206" s="2844"/>
      <c r="AC206" s="2108">
        <v>0</v>
      </c>
      <c r="AD206" s="2108"/>
      <c r="AE206" s="2844"/>
      <c r="AF206" s="2844">
        <v>0</v>
      </c>
      <c r="AG206" s="2108">
        <v>0</v>
      </c>
      <c r="AH206" s="1504"/>
      <c r="AI206" s="1504"/>
      <c r="AJ206" s="1504">
        <v>0</v>
      </c>
      <c r="AK206" s="3256"/>
    </row>
    <row r="207" spans="1:37" ht="31.5">
      <c r="A207" s="991">
        <v>1512</v>
      </c>
      <c r="B207" s="636" t="s">
        <v>3729</v>
      </c>
      <c r="C207" s="1501" t="s">
        <v>3730</v>
      </c>
      <c r="D207" s="1496" t="s">
        <v>187</v>
      </c>
      <c r="E207" s="1496" t="s">
        <v>3245</v>
      </c>
      <c r="F207" s="1502" t="s">
        <v>47</v>
      </c>
      <c r="G207" s="1503">
        <v>100</v>
      </c>
      <c r="H207" s="1504">
        <v>0</v>
      </c>
      <c r="I207" s="1503">
        <v>0</v>
      </c>
      <c r="J207" s="1504">
        <v>0</v>
      </c>
      <c r="K207" s="1503">
        <v>0</v>
      </c>
      <c r="L207" s="1503">
        <v>100</v>
      </c>
      <c r="M207" s="1503">
        <v>15</v>
      </c>
      <c r="N207" s="1504">
        <v>0</v>
      </c>
      <c r="O207" s="1504">
        <v>15</v>
      </c>
      <c r="P207" s="1504"/>
      <c r="Q207" s="1504"/>
      <c r="R207" s="1504"/>
      <c r="S207" s="1504"/>
      <c r="T207" s="1504"/>
      <c r="U207" s="1504"/>
      <c r="V207" s="1504"/>
      <c r="W207" s="1504"/>
      <c r="X207" s="2843">
        <v>15</v>
      </c>
      <c r="Y207" s="2843">
        <v>0</v>
      </c>
      <c r="Z207" s="2108">
        <v>15</v>
      </c>
      <c r="AA207" s="2844"/>
      <c r="AB207" s="2844"/>
      <c r="AC207" s="2108">
        <v>0</v>
      </c>
      <c r="AD207" s="2108"/>
      <c r="AE207" s="2844"/>
      <c r="AF207" s="2844">
        <v>0</v>
      </c>
      <c r="AG207" s="2108">
        <v>0</v>
      </c>
      <c r="AH207" s="1504"/>
      <c r="AI207" s="1504"/>
      <c r="AJ207" s="1504">
        <v>0</v>
      </c>
      <c r="AK207" s="3256"/>
    </row>
    <row r="208" spans="1:37" ht="31.5">
      <c r="A208" s="991">
        <v>1513</v>
      </c>
      <c r="B208" s="636" t="s">
        <v>3731</v>
      </c>
      <c r="C208" s="1501" t="s">
        <v>3732</v>
      </c>
      <c r="D208" s="1496" t="s">
        <v>429</v>
      </c>
      <c r="E208" s="1496" t="s">
        <v>3245</v>
      </c>
      <c r="F208" s="1502" t="s">
        <v>47</v>
      </c>
      <c r="G208" s="1503">
        <v>91.875</v>
      </c>
      <c r="H208" s="1504">
        <v>0</v>
      </c>
      <c r="I208" s="1503">
        <v>0</v>
      </c>
      <c r="J208" s="1504">
        <v>0</v>
      </c>
      <c r="K208" s="1503">
        <v>0</v>
      </c>
      <c r="L208" s="1503">
        <v>91.875</v>
      </c>
      <c r="M208" s="1503">
        <v>14</v>
      </c>
      <c r="N208" s="1504">
        <v>0</v>
      </c>
      <c r="O208" s="1504">
        <v>14</v>
      </c>
      <c r="P208" s="1504"/>
      <c r="Q208" s="1504"/>
      <c r="R208" s="1504"/>
      <c r="S208" s="1504"/>
      <c r="T208" s="1504"/>
      <c r="U208" s="1504"/>
      <c r="V208" s="1504"/>
      <c r="W208" s="1504"/>
      <c r="X208" s="2843">
        <v>14</v>
      </c>
      <c r="Y208" s="2843">
        <v>0</v>
      </c>
      <c r="Z208" s="2108">
        <v>14</v>
      </c>
      <c r="AA208" s="2844"/>
      <c r="AB208" s="2844"/>
      <c r="AC208" s="2108">
        <v>0</v>
      </c>
      <c r="AD208" s="2108"/>
      <c r="AE208" s="2844"/>
      <c r="AF208" s="2844">
        <v>0</v>
      </c>
      <c r="AG208" s="2108">
        <v>0</v>
      </c>
      <c r="AH208" s="1504"/>
      <c r="AI208" s="1504"/>
      <c r="AJ208" s="1504">
        <v>0</v>
      </c>
      <c r="AK208" s="3256"/>
    </row>
    <row r="209" spans="1:37" ht="78.599999999999994" customHeight="1">
      <c r="A209" s="991">
        <v>1514</v>
      </c>
      <c r="B209" s="636" t="s">
        <v>3733</v>
      </c>
      <c r="C209" s="1501" t="s">
        <v>3734</v>
      </c>
      <c r="D209" s="1496" t="s">
        <v>3735</v>
      </c>
      <c r="E209" s="1496" t="s">
        <v>3245</v>
      </c>
      <c r="F209" s="1502" t="s">
        <v>47</v>
      </c>
      <c r="G209" s="1503">
        <v>500</v>
      </c>
      <c r="H209" s="1504">
        <v>0</v>
      </c>
      <c r="I209" s="1503">
        <v>0</v>
      </c>
      <c r="J209" s="1504">
        <v>0</v>
      </c>
      <c r="K209" s="1503">
        <v>0</v>
      </c>
      <c r="L209" s="1503">
        <v>500</v>
      </c>
      <c r="M209" s="1503">
        <v>75</v>
      </c>
      <c r="N209" s="1504">
        <v>0</v>
      </c>
      <c r="O209" s="1504">
        <v>75</v>
      </c>
      <c r="P209" s="1504"/>
      <c r="Q209" s="1504"/>
      <c r="R209" s="1504"/>
      <c r="S209" s="1504"/>
      <c r="T209" s="1504"/>
      <c r="U209" s="1504"/>
      <c r="V209" s="1504"/>
      <c r="W209" s="1504"/>
      <c r="X209" s="2843">
        <v>75</v>
      </c>
      <c r="Y209" s="2843">
        <v>0</v>
      </c>
      <c r="Z209" s="2108">
        <v>75</v>
      </c>
      <c r="AA209" s="2844"/>
      <c r="AB209" s="2844"/>
      <c r="AC209" s="2108">
        <v>0</v>
      </c>
      <c r="AD209" s="2108"/>
      <c r="AE209" s="2844"/>
      <c r="AF209" s="2844">
        <v>0</v>
      </c>
      <c r="AG209" s="2108">
        <v>0</v>
      </c>
      <c r="AH209" s="1504"/>
      <c r="AI209" s="1504"/>
      <c r="AJ209" s="1504">
        <v>0</v>
      </c>
      <c r="AK209" s="3256"/>
    </row>
    <row r="210" spans="1:37" ht="31.5">
      <c r="A210" s="991">
        <v>1515</v>
      </c>
      <c r="B210" s="636" t="s">
        <v>3736</v>
      </c>
      <c r="C210" s="1501" t="s">
        <v>3737</v>
      </c>
      <c r="D210" s="1538" t="s">
        <v>28</v>
      </c>
      <c r="E210" s="1496" t="s">
        <v>3245</v>
      </c>
      <c r="F210" s="1502" t="s">
        <v>47</v>
      </c>
      <c r="G210" s="1503">
        <v>500</v>
      </c>
      <c r="H210" s="1504">
        <v>0</v>
      </c>
      <c r="I210" s="1503">
        <v>0</v>
      </c>
      <c r="J210" s="1504">
        <v>0</v>
      </c>
      <c r="K210" s="1503">
        <v>0</v>
      </c>
      <c r="L210" s="1503">
        <v>500</v>
      </c>
      <c r="M210" s="1503">
        <v>75</v>
      </c>
      <c r="N210" s="1504">
        <v>0</v>
      </c>
      <c r="O210" s="1504">
        <v>75</v>
      </c>
      <c r="P210" s="1504"/>
      <c r="Q210" s="1504"/>
      <c r="R210" s="1504"/>
      <c r="S210" s="1504"/>
      <c r="T210" s="1504"/>
      <c r="U210" s="1504"/>
      <c r="V210" s="1504"/>
      <c r="W210" s="1504"/>
      <c r="X210" s="2843">
        <v>75</v>
      </c>
      <c r="Y210" s="2843">
        <v>0</v>
      </c>
      <c r="Z210" s="2108">
        <v>75</v>
      </c>
      <c r="AA210" s="2844"/>
      <c r="AB210" s="2844"/>
      <c r="AC210" s="2108">
        <v>0</v>
      </c>
      <c r="AD210" s="2108"/>
      <c r="AE210" s="2844"/>
      <c r="AF210" s="2844">
        <v>0</v>
      </c>
      <c r="AG210" s="2108">
        <v>0</v>
      </c>
      <c r="AH210" s="1504"/>
      <c r="AI210" s="1504"/>
      <c r="AJ210" s="1504">
        <v>0</v>
      </c>
      <c r="AK210" s="3256"/>
    </row>
    <row r="211" spans="1:37" ht="47.25">
      <c r="A211" s="991">
        <v>1516</v>
      </c>
      <c r="B211" s="636" t="s">
        <v>3738</v>
      </c>
      <c r="C211" s="1501" t="s">
        <v>3739</v>
      </c>
      <c r="D211" s="1538" t="s">
        <v>28</v>
      </c>
      <c r="E211" s="1496" t="s">
        <v>3245</v>
      </c>
      <c r="F211" s="1502" t="s">
        <v>47</v>
      </c>
      <c r="G211" s="1503">
        <v>450</v>
      </c>
      <c r="H211" s="1504">
        <v>0</v>
      </c>
      <c r="I211" s="1503">
        <v>0</v>
      </c>
      <c r="J211" s="1504">
        <v>0</v>
      </c>
      <c r="K211" s="1503">
        <v>0</v>
      </c>
      <c r="L211" s="1503">
        <v>450</v>
      </c>
      <c r="M211" s="1503">
        <v>60</v>
      </c>
      <c r="N211" s="1504">
        <v>0</v>
      </c>
      <c r="O211" s="1504">
        <v>60</v>
      </c>
      <c r="P211" s="1504"/>
      <c r="Q211" s="1504"/>
      <c r="R211" s="1504"/>
      <c r="S211" s="1504"/>
      <c r="T211" s="1504"/>
      <c r="U211" s="1504"/>
      <c r="V211" s="1504"/>
      <c r="W211" s="1504"/>
      <c r="X211" s="2843">
        <v>60</v>
      </c>
      <c r="Y211" s="2843">
        <v>0</v>
      </c>
      <c r="Z211" s="2108">
        <v>60</v>
      </c>
      <c r="AA211" s="2844"/>
      <c r="AB211" s="2844"/>
      <c r="AC211" s="2108">
        <v>0</v>
      </c>
      <c r="AD211" s="2108"/>
      <c r="AE211" s="2844"/>
      <c r="AF211" s="2844">
        <v>0</v>
      </c>
      <c r="AG211" s="2108">
        <v>0</v>
      </c>
      <c r="AH211" s="1504"/>
      <c r="AI211" s="1504"/>
      <c r="AJ211" s="1504">
        <v>0</v>
      </c>
      <c r="AK211" s="3256"/>
    </row>
    <row r="212" spans="1:37" ht="63">
      <c r="A212" s="991">
        <v>1517</v>
      </c>
      <c r="B212" s="636" t="s">
        <v>3740</v>
      </c>
      <c r="C212" s="1501" t="s">
        <v>3741</v>
      </c>
      <c r="D212" s="1538" t="s">
        <v>3742</v>
      </c>
      <c r="E212" s="1496" t="s">
        <v>3245</v>
      </c>
      <c r="F212" s="1502" t="s">
        <v>43</v>
      </c>
      <c r="G212" s="1503">
        <v>700</v>
      </c>
      <c r="H212" s="1504">
        <v>0</v>
      </c>
      <c r="I212" s="1503">
        <v>0</v>
      </c>
      <c r="J212" s="1504">
        <v>0</v>
      </c>
      <c r="K212" s="1503">
        <v>0</v>
      </c>
      <c r="L212" s="1503">
        <v>700</v>
      </c>
      <c r="M212" s="1503">
        <v>100</v>
      </c>
      <c r="N212" s="1504">
        <v>0</v>
      </c>
      <c r="O212" s="1504">
        <v>100</v>
      </c>
      <c r="P212" s="1504"/>
      <c r="Q212" s="1504"/>
      <c r="R212" s="1504"/>
      <c r="S212" s="1504"/>
      <c r="T212" s="1504"/>
      <c r="U212" s="1504"/>
      <c r="V212" s="1504"/>
      <c r="W212" s="1504"/>
      <c r="X212" s="2843">
        <v>100</v>
      </c>
      <c r="Y212" s="2843">
        <v>0</v>
      </c>
      <c r="Z212" s="2108">
        <v>100</v>
      </c>
      <c r="AA212" s="2844"/>
      <c r="AB212" s="2844"/>
      <c r="AC212" s="2108">
        <v>0</v>
      </c>
      <c r="AD212" s="2108"/>
      <c r="AE212" s="2844"/>
      <c r="AF212" s="2844">
        <v>0</v>
      </c>
      <c r="AG212" s="2108">
        <v>0</v>
      </c>
      <c r="AH212" s="1504"/>
      <c r="AI212" s="1504"/>
      <c r="AJ212" s="1504">
        <v>0</v>
      </c>
      <c r="AK212" s="3256"/>
    </row>
    <row r="213" spans="1:37" ht="63">
      <c r="A213" s="991">
        <v>1518</v>
      </c>
      <c r="B213" s="636" t="s">
        <v>3743</v>
      </c>
      <c r="C213" s="1501" t="s">
        <v>3744</v>
      </c>
      <c r="D213" s="1538" t="s">
        <v>564</v>
      </c>
      <c r="E213" s="1496" t="s">
        <v>3245</v>
      </c>
      <c r="F213" s="1502" t="s">
        <v>47</v>
      </c>
      <c r="G213" s="1503">
        <v>182.94200000000001</v>
      </c>
      <c r="H213" s="1504">
        <v>0</v>
      </c>
      <c r="I213" s="1503">
        <v>0</v>
      </c>
      <c r="J213" s="1504">
        <v>0</v>
      </c>
      <c r="K213" s="1503">
        <v>0</v>
      </c>
      <c r="L213" s="1503">
        <v>182.94200000000001</v>
      </c>
      <c r="M213" s="1503">
        <v>27</v>
      </c>
      <c r="N213" s="1504">
        <v>0</v>
      </c>
      <c r="O213" s="1504">
        <v>27</v>
      </c>
      <c r="P213" s="1504"/>
      <c r="Q213" s="1504"/>
      <c r="R213" s="1504"/>
      <c r="S213" s="1504"/>
      <c r="T213" s="1504"/>
      <c r="U213" s="1504"/>
      <c r="V213" s="1504"/>
      <c r="W213" s="1504"/>
      <c r="X213" s="2843">
        <v>27</v>
      </c>
      <c r="Y213" s="2843">
        <v>0</v>
      </c>
      <c r="Z213" s="2108">
        <v>27</v>
      </c>
      <c r="AA213" s="2844"/>
      <c r="AB213" s="2844"/>
      <c r="AC213" s="2108">
        <v>0</v>
      </c>
      <c r="AD213" s="2108"/>
      <c r="AE213" s="2844"/>
      <c r="AF213" s="2844">
        <v>0</v>
      </c>
      <c r="AG213" s="2108">
        <v>0</v>
      </c>
      <c r="AH213" s="1504"/>
      <c r="AI213" s="1504"/>
      <c r="AJ213" s="1504">
        <v>0</v>
      </c>
      <c r="AK213" s="3256"/>
    </row>
    <row r="214" spans="1:37" ht="47.25">
      <c r="A214" s="991">
        <v>1519</v>
      </c>
      <c r="B214" s="636" t="s">
        <v>3745</v>
      </c>
      <c r="C214" s="1501" t="s">
        <v>3746</v>
      </c>
      <c r="D214" s="1538" t="s">
        <v>56</v>
      </c>
      <c r="E214" s="1496" t="s">
        <v>3245</v>
      </c>
      <c r="F214" s="1502" t="s">
        <v>43</v>
      </c>
      <c r="G214" s="1503">
        <v>2569</v>
      </c>
      <c r="H214" s="1504">
        <v>0</v>
      </c>
      <c r="I214" s="1503">
        <v>0</v>
      </c>
      <c r="J214" s="1504">
        <v>0</v>
      </c>
      <c r="K214" s="1503">
        <v>0</v>
      </c>
      <c r="L214" s="1503">
        <v>2569</v>
      </c>
      <c r="M214" s="1503">
        <v>250</v>
      </c>
      <c r="N214" s="1504">
        <v>0</v>
      </c>
      <c r="O214" s="1504">
        <v>250</v>
      </c>
      <c r="P214" s="1504"/>
      <c r="Q214" s="1504"/>
      <c r="R214" s="1504"/>
      <c r="S214" s="1504"/>
      <c r="T214" s="1504"/>
      <c r="U214" s="1504"/>
      <c r="V214" s="1504"/>
      <c r="W214" s="1504"/>
      <c r="X214" s="2843">
        <v>250</v>
      </c>
      <c r="Y214" s="2843">
        <v>0</v>
      </c>
      <c r="Z214" s="2108">
        <v>250</v>
      </c>
      <c r="AA214" s="2844"/>
      <c r="AB214" s="2844"/>
      <c r="AC214" s="2108">
        <v>0</v>
      </c>
      <c r="AD214" s="2108"/>
      <c r="AE214" s="2844"/>
      <c r="AF214" s="2844">
        <v>0</v>
      </c>
      <c r="AG214" s="2108">
        <v>0</v>
      </c>
      <c r="AH214" s="1504"/>
      <c r="AI214" s="1504"/>
      <c r="AJ214" s="1504">
        <v>0</v>
      </c>
      <c r="AK214" s="3256"/>
    </row>
    <row r="215" spans="1:37" ht="63.6" customHeight="1">
      <c r="A215" s="991">
        <v>1520</v>
      </c>
      <c r="B215" s="636" t="s">
        <v>3747</v>
      </c>
      <c r="C215" s="1501" t="s">
        <v>3748</v>
      </c>
      <c r="D215" s="1538" t="s">
        <v>56</v>
      </c>
      <c r="E215" s="1496" t="s">
        <v>3245</v>
      </c>
      <c r="F215" s="1502" t="s">
        <v>47</v>
      </c>
      <c r="G215" s="1503">
        <v>85.962000000000003</v>
      </c>
      <c r="H215" s="1504">
        <v>0</v>
      </c>
      <c r="I215" s="1503">
        <v>0</v>
      </c>
      <c r="J215" s="1504">
        <v>0</v>
      </c>
      <c r="K215" s="1503">
        <v>0</v>
      </c>
      <c r="L215" s="1503">
        <v>85.962000000000003</v>
      </c>
      <c r="M215" s="1503">
        <v>15</v>
      </c>
      <c r="N215" s="1504">
        <v>0</v>
      </c>
      <c r="O215" s="1504">
        <v>15</v>
      </c>
      <c r="P215" s="1504"/>
      <c r="Q215" s="1504"/>
      <c r="R215" s="1504"/>
      <c r="S215" s="1504"/>
      <c r="T215" s="1504"/>
      <c r="U215" s="1504"/>
      <c r="V215" s="1504"/>
      <c r="W215" s="1504"/>
      <c r="X215" s="2843">
        <v>15</v>
      </c>
      <c r="Y215" s="2843">
        <v>0</v>
      </c>
      <c r="Z215" s="2108">
        <v>15</v>
      </c>
      <c r="AA215" s="2844"/>
      <c r="AB215" s="2844"/>
      <c r="AC215" s="2108">
        <v>0</v>
      </c>
      <c r="AD215" s="2108"/>
      <c r="AE215" s="2844"/>
      <c r="AF215" s="2844">
        <v>0</v>
      </c>
      <c r="AG215" s="2108">
        <v>0</v>
      </c>
      <c r="AH215" s="1504"/>
      <c r="AI215" s="1504"/>
      <c r="AJ215" s="1504">
        <v>0</v>
      </c>
      <c r="AK215" s="3256"/>
    </row>
    <row r="216" spans="1:37" ht="31.5">
      <c r="A216" s="991">
        <v>1521</v>
      </c>
      <c r="B216" s="636" t="s">
        <v>3749</v>
      </c>
      <c r="C216" s="1501" t="s">
        <v>3750</v>
      </c>
      <c r="D216" s="1538" t="s">
        <v>72</v>
      </c>
      <c r="E216" s="1496" t="s">
        <v>3245</v>
      </c>
      <c r="F216" s="1502" t="s">
        <v>43</v>
      </c>
      <c r="G216" s="1503">
        <v>3611.4</v>
      </c>
      <c r="H216" s="1504">
        <v>0</v>
      </c>
      <c r="I216" s="1503">
        <v>0</v>
      </c>
      <c r="J216" s="1504">
        <v>0</v>
      </c>
      <c r="K216" s="1503">
        <v>0</v>
      </c>
      <c r="L216" s="1503">
        <v>3611.4</v>
      </c>
      <c r="M216" s="1503">
        <v>200</v>
      </c>
      <c r="N216" s="1504">
        <v>0</v>
      </c>
      <c r="O216" s="1504">
        <v>200</v>
      </c>
      <c r="P216" s="1504"/>
      <c r="Q216" s="1504"/>
      <c r="R216" s="1504"/>
      <c r="S216" s="1504"/>
      <c r="T216" s="1504"/>
      <c r="U216" s="1504"/>
      <c r="V216" s="1504"/>
      <c r="W216" s="1504"/>
      <c r="X216" s="2843">
        <v>200</v>
      </c>
      <c r="Y216" s="2843">
        <v>0</v>
      </c>
      <c r="Z216" s="2108">
        <v>200</v>
      </c>
      <c r="AA216" s="2844"/>
      <c r="AB216" s="2844"/>
      <c r="AC216" s="2108">
        <v>0</v>
      </c>
      <c r="AD216" s="2108"/>
      <c r="AE216" s="2844"/>
      <c r="AF216" s="2844">
        <v>0</v>
      </c>
      <c r="AG216" s="2108">
        <v>0</v>
      </c>
      <c r="AH216" s="1504"/>
      <c r="AI216" s="1504"/>
      <c r="AJ216" s="1504">
        <v>0</v>
      </c>
      <c r="AK216" s="3256"/>
    </row>
    <row r="217" spans="1:37" ht="94.5">
      <c r="A217" s="991">
        <v>1522</v>
      </c>
      <c r="B217" s="636" t="s">
        <v>3751</v>
      </c>
      <c r="C217" s="1501" t="s">
        <v>3752</v>
      </c>
      <c r="D217" s="1538" t="s">
        <v>66</v>
      </c>
      <c r="E217" s="1496" t="s">
        <v>3245</v>
      </c>
      <c r="F217" s="1502" t="s">
        <v>47</v>
      </c>
      <c r="G217" s="1503">
        <v>250</v>
      </c>
      <c r="H217" s="1504">
        <v>0</v>
      </c>
      <c r="I217" s="1503">
        <v>0</v>
      </c>
      <c r="J217" s="1504">
        <v>0</v>
      </c>
      <c r="K217" s="1503">
        <v>0</v>
      </c>
      <c r="L217" s="1503">
        <v>250</v>
      </c>
      <c r="M217" s="1503">
        <v>40</v>
      </c>
      <c r="N217" s="1504">
        <v>0</v>
      </c>
      <c r="O217" s="1504">
        <v>40</v>
      </c>
      <c r="P217" s="1504"/>
      <c r="Q217" s="1504"/>
      <c r="R217" s="1504"/>
      <c r="S217" s="1504"/>
      <c r="T217" s="1504"/>
      <c r="U217" s="1504"/>
      <c r="V217" s="1504"/>
      <c r="W217" s="1504"/>
      <c r="X217" s="2843">
        <v>40</v>
      </c>
      <c r="Y217" s="2843">
        <v>0</v>
      </c>
      <c r="Z217" s="2108">
        <v>40</v>
      </c>
      <c r="AA217" s="2844"/>
      <c r="AB217" s="2844"/>
      <c r="AC217" s="2108">
        <v>0</v>
      </c>
      <c r="AD217" s="2108"/>
      <c r="AE217" s="2844"/>
      <c r="AF217" s="2844">
        <v>0</v>
      </c>
      <c r="AG217" s="2108">
        <v>0</v>
      </c>
      <c r="AH217" s="1504"/>
      <c r="AI217" s="1504"/>
      <c r="AJ217" s="1504">
        <v>0</v>
      </c>
      <c r="AK217" s="3256"/>
    </row>
    <row r="218" spans="1:37" ht="84" customHeight="1">
      <c r="A218" s="991">
        <v>1523</v>
      </c>
      <c r="B218" s="636" t="s">
        <v>3753</v>
      </c>
      <c r="C218" s="1501" t="s">
        <v>3754</v>
      </c>
      <c r="D218" s="1539" t="s">
        <v>56</v>
      </c>
      <c r="E218" s="1496" t="s">
        <v>3245</v>
      </c>
      <c r="F218" s="1502" t="s">
        <v>43</v>
      </c>
      <c r="G218" s="1503">
        <v>775</v>
      </c>
      <c r="H218" s="1504">
        <v>0</v>
      </c>
      <c r="I218" s="1503">
        <v>0</v>
      </c>
      <c r="J218" s="1504">
        <v>0</v>
      </c>
      <c r="K218" s="1503">
        <v>0</v>
      </c>
      <c r="L218" s="1503">
        <v>775</v>
      </c>
      <c r="M218" s="1503">
        <v>100</v>
      </c>
      <c r="N218" s="1504">
        <v>0</v>
      </c>
      <c r="O218" s="1504">
        <v>100</v>
      </c>
      <c r="P218" s="1504"/>
      <c r="Q218" s="1504"/>
      <c r="R218" s="1504"/>
      <c r="S218" s="1504"/>
      <c r="T218" s="1504"/>
      <c r="U218" s="1504"/>
      <c r="V218" s="1504"/>
      <c r="W218" s="1504"/>
      <c r="X218" s="2843">
        <v>100</v>
      </c>
      <c r="Y218" s="2843">
        <v>0</v>
      </c>
      <c r="Z218" s="2108">
        <v>100</v>
      </c>
      <c r="AA218" s="2844"/>
      <c r="AB218" s="2844"/>
      <c r="AC218" s="2108">
        <v>0</v>
      </c>
      <c r="AD218" s="2108"/>
      <c r="AE218" s="2844"/>
      <c r="AF218" s="2844">
        <v>0</v>
      </c>
      <c r="AG218" s="2108">
        <v>0</v>
      </c>
      <c r="AH218" s="1504"/>
      <c r="AI218" s="1504"/>
      <c r="AJ218" s="1504">
        <v>0</v>
      </c>
      <c r="AK218" s="3256"/>
    </row>
    <row r="219" spans="1:37" ht="63">
      <c r="A219" s="991">
        <v>1524</v>
      </c>
      <c r="B219" s="636" t="s">
        <v>3755</v>
      </c>
      <c r="C219" s="1501" t="s">
        <v>3756</v>
      </c>
      <c r="D219" s="1539" t="s">
        <v>564</v>
      </c>
      <c r="E219" s="1496" t="s">
        <v>3245</v>
      </c>
      <c r="F219" s="1502" t="s">
        <v>47</v>
      </c>
      <c r="G219" s="1503">
        <v>98.867000000000004</v>
      </c>
      <c r="H219" s="1504">
        <v>0</v>
      </c>
      <c r="I219" s="1503">
        <v>0</v>
      </c>
      <c r="J219" s="1504">
        <v>0</v>
      </c>
      <c r="K219" s="1503">
        <v>0</v>
      </c>
      <c r="L219" s="1503">
        <v>98.867000000000004</v>
      </c>
      <c r="M219" s="1503">
        <v>15</v>
      </c>
      <c r="N219" s="1504">
        <v>0</v>
      </c>
      <c r="O219" s="1504">
        <v>15</v>
      </c>
      <c r="P219" s="1504"/>
      <c r="Q219" s="1504"/>
      <c r="R219" s="1504"/>
      <c r="S219" s="1504"/>
      <c r="T219" s="1504"/>
      <c r="U219" s="1504"/>
      <c r="V219" s="1504"/>
      <c r="W219" s="1504"/>
      <c r="X219" s="2843">
        <v>15</v>
      </c>
      <c r="Y219" s="2843">
        <v>0</v>
      </c>
      <c r="Z219" s="2108">
        <v>15</v>
      </c>
      <c r="AA219" s="2844"/>
      <c r="AB219" s="2844"/>
      <c r="AC219" s="2108">
        <v>0</v>
      </c>
      <c r="AD219" s="2108"/>
      <c r="AE219" s="2844"/>
      <c r="AF219" s="2844">
        <v>0</v>
      </c>
      <c r="AG219" s="2108">
        <v>0</v>
      </c>
      <c r="AH219" s="1504"/>
      <c r="AI219" s="1504"/>
      <c r="AJ219" s="1504">
        <v>0</v>
      </c>
      <c r="AK219" s="3256"/>
    </row>
    <row r="220" spans="1:37" ht="78.75">
      <c r="A220" s="991">
        <v>1525</v>
      </c>
      <c r="B220" s="636" t="s">
        <v>3757</v>
      </c>
      <c r="C220" s="3101" t="s">
        <v>9878</v>
      </c>
      <c r="D220" s="1539" t="s">
        <v>226</v>
      </c>
      <c r="E220" s="1496" t="s">
        <v>3245</v>
      </c>
      <c r="F220" s="1502" t="s">
        <v>47</v>
      </c>
      <c r="G220" s="1503">
        <v>300</v>
      </c>
      <c r="H220" s="1504">
        <v>0</v>
      </c>
      <c r="I220" s="1503">
        <v>0</v>
      </c>
      <c r="J220" s="1504">
        <v>0</v>
      </c>
      <c r="K220" s="1503">
        <v>0</v>
      </c>
      <c r="L220" s="1503">
        <v>300</v>
      </c>
      <c r="M220" s="1503">
        <v>45</v>
      </c>
      <c r="N220" s="1504">
        <v>0</v>
      </c>
      <c r="O220" s="1504">
        <v>45</v>
      </c>
      <c r="P220" s="1504"/>
      <c r="Q220" s="1504"/>
      <c r="R220" s="1504"/>
      <c r="S220" s="1504"/>
      <c r="T220" s="1504"/>
      <c r="U220" s="1504"/>
      <c r="V220" s="1504"/>
      <c r="W220" s="1504"/>
      <c r="X220" s="2843">
        <v>45</v>
      </c>
      <c r="Y220" s="2843">
        <v>0</v>
      </c>
      <c r="Z220" s="2108">
        <v>45</v>
      </c>
      <c r="AA220" s="2844"/>
      <c r="AB220" s="2844"/>
      <c r="AC220" s="2108">
        <v>0</v>
      </c>
      <c r="AD220" s="2108"/>
      <c r="AE220" s="2844"/>
      <c r="AF220" s="2844">
        <v>0</v>
      </c>
      <c r="AG220" s="2108">
        <v>0</v>
      </c>
      <c r="AH220" s="3102" t="s">
        <v>9879</v>
      </c>
      <c r="AI220" s="1504"/>
      <c r="AJ220" s="1504">
        <v>0</v>
      </c>
      <c r="AK220" s="3256"/>
    </row>
    <row r="221" spans="1:37" ht="114" customHeight="1">
      <c r="A221" s="991">
        <v>1526</v>
      </c>
      <c r="B221" s="636" t="s">
        <v>3758</v>
      </c>
      <c r="C221" s="1501" t="s">
        <v>3759</v>
      </c>
      <c r="D221" s="1539" t="s">
        <v>56</v>
      </c>
      <c r="E221" s="1496" t="s">
        <v>3245</v>
      </c>
      <c r="F221" s="1502" t="s">
        <v>47</v>
      </c>
      <c r="G221" s="1503">
        <v>112</v>
      </c>
      <c r="H221" s="1504">
        <v>0</v>
      </c>
      <c r="I221" s="1503">
        <v>0</v>
      </c>
      <c r="J221" s="1504">
        <v>0</v>
      </c>
      <c r="K221" s="1503">
        <v>0</v>
      </c>
      <c r="L221" s="1503">
        <v>112</v>
      </c>
      <c r="M221" s="1503">
        <v>20</v>
      </c>
      <c r="N221" s="1504">
        <v>0</v>
      </c>
      <c r="O221" s="1504">
        <v>20</v>
      </c>
      <c r="P221" s="1504"/>
      <c r="Q221" s="1504"/>
      <c r="R221" s="1504"/>
      <c r="S221" s="1504"/>
      <c r="T221" s="1504"/>
      <c r="U221" s="1504"/>
      <c r="V221" s="1504"/>
      <c r="W221" s="1504"/>
      <c r="X221" s="2843">
        <v>20</v>
      </c>
      <c r="Y221" s="2843">
        <v>0</v>
      </c>
      <c r="Z221" s="2108">
        <v>20</v>
      </c>
      <c r="AA221" s="2844"/>
      <c r="AB221" s="2844"/>
      <c r="AC221" s="2108">
        <v>0</v>
      </c>
      <c r="AD221" s="2108"/>
      <c r="AE221" s="2844"/>
      <c r="AF221" s="2844">
        <v>0</v>
      </c>
      <c r="AG221" s="2108">
        <v>0</v>
      </c>
      <c r="AH221" s="1504"/>
      <c r="AI221" s="1504"/>
      <c r="AJ221" s="1504">
        <v>0</v>
      </c>
      <c r="AK221" s="3256"/>
    </row>
    <row r="222" spans="1:37" ht="84" customHeight="1">
      <c r="A222" s="991">
        <v>1527</v>
      </c>
      <c r="B222" s="636" t="s">
        <v>3760</v>
      </c>
      <c r="C222" s="1501" t="s">
        <v>3761</v>
      </c>
      <c r="D222" s="1539" t="s">
        <v>2314</v>
      </c>
      <c r="E222" s="1496" t="s">
        <v>3245</v>
      </c>
      <c r="F222" s="1502" t="s">
        <v>30</v>
      </c>
      <c r="G222" s="1503">
        <v>25.361000000000001</v>
      </c>
      <c r="H222" s="1504">
        <v>0</v>
      </c>
      <c r="I222" s="1503">
        <v>0</v>
      </c>
      <c r="J222" s="1504">
        <v>0</v>
      </c>
      <c r="K222" s="1503">
        <v>0</v>
      </c>
      <c r="L222" s="1503">
        <v>25.361000000000001</v>
      </c>
      <c r="M222" s="1503">
        <v>25.361000000000001</v>
      </c>
      <c r="N222" s="1504">
        <v>0</v>
      </c>
      <c r="O222" s="1504">
        <v>25.361000000000001</v>
      </c>
      <c r="P222" s="1504"/>
      <c r="Q222" s="1504"/>
      <c r="R222" s="1504"/>
      <c r="S222" s="1504"/>
      <c r="T222" s="1504"/>
      <c r="U222" s="1504"/>
      <c r="V222" s="1504"/>
      <c r="W222" s="1504"/>
      <c r="X222" s="2843">
        <v>25.361000000000001</v>
      </c>
      <c r="Y222" s="2843">
        <v>0</v>
      </c>
      <c r="Z222" s="2108">
        <v>25.361000000000001</v>
      </c>
      <c r="AA222" s="2844"/>
      <c r="AB222" s="2844"/>
      <c r="AC222" s="2108">
        <v>0</v>
      </c>
      <c r="AD222" s="2108"/>
      <c r="AE222" s="2844"/>
      <c r="AF222" s="2844">
        <v>0</v>
      </c>
      <c r="AG222" s="2108">
        <v>0</v>
      </c>
      <c r="AH222" s="1504"/>
      <c r="AI222" s="1504"/>
      <c r="AJ222" s="1504">
        <v>0</v>
      </c>
      <c r="AK222" s="3256"/>
    </row>
    <row r="223" spans="1:37" ht="35.25" customHeight="1">
      <c r="A223" s="991">
        <v>1528</v>
      </c>
      <c r="B223" s="636" t="s">
        <v>3762</v>
      </c>
      <c r="C223" s="1501" t="s">
        <v>3763</v>
      </c>
      <c r="D223" s="1539" t="s">
        <v>209</v>
      </c>
      <c r="E223" s="1496" t="s">
        <v>3245</v>
      </c>
      <c r="F223" s="1502" t="s">
        <v>47</v>
      </c>
      <c r="G223" s="1503">
        <v>455.39</v>
      </c>
      <c r="H223" s="1504">
        <v>0</v>
      </c>
      <c r="I223" s="1503">
        <v>0</v>
      </c>
      <c r="J223" s="1504">
        <v>0</v>
      </c>
      <c r="K223" s="1503">
        <v>0</v>
      </c>
      <c r="L223" s="1503">
        <v>455.39</v>
      </c>
      <c r="M223" s="1503">
        <v>70</v>
      </c>
      <c r="N223" s="1504">
        <v>0</v>
      </c>
      <c r="O223" s="1504">
        <v>70</v>
      </c>
      <c r="P223" s="1504"/>
      <c r="Q223" s="1504"/>
      <c r="R223" s="1504"/>
      <c r="S223" s="1504"/>
      <c r="T223" s="1504"/>
      <c r="U223" s="1504"/>
      <c r="V223" s="1504"/>
      <c r="W223" s="1504"/>
      <c r="X223" s="2843">
        <v>70</v>
      </c>
      <c r="Y223" s="2843">
        <v>0</v>
      </c>
      <c r="Z223" s="2108">
        <v>70</v>
      </c>
      <c r="AA223" s="2844"/>
      <c r="AB223" s="2844"/>
      <c r="AC223" s="2108">
        <v>0</v>
      </c>
      <c r="AD223" s="2108"/>
      <c r="AE223" s="2844"/>
      <c r="AF223" s="2844">
        <v>0</v>
      </c>
      <c r="AG223" s="2108">
        <v>0</v>
      </c>
      <c r="AH223" s="1504"/>
      <c r="AI223" s="1504"/>
      <c r="AJ223" s="1504">
        <v>0</v>
      </c>
      <c r="AK223" s="3256"/>
    </row>
    <row r="224" spans="1:37" ht="110.25">
      <c r="A224" s="991">
        <v>1529</v>
      </c>
      <c r="B224" s="636" t="s">
        <v>3764</v>
      </c>
      <c r="C224" s="1501" t="s">
        <v>3765</v>
      </c>
      <c r="D224" s="1539" t="s">
        <v>226</v>
      </c>
      <c r="E224" s="1496" t="s">
        <v>3245</v>
      </c>
      <c r="F224" s="1502" t="s">
        <v>47</v>
      </c>
      <c r="G224" s="1503">
        <v>112.5</v>
      </c>
      <c r="H224" s="1504">
        <v>0</v>
      </c>
      <c r="I224" s="1503">
        <v>0</v>
      </c>
      <c r="J224" s="1504">
        <v>0</v>
      </c>
      <c r="K224" s="1503">
        <v>0</v>
      </c>
      <c r="L224" s="1503">
        <v>112.5</v>
      </c>
      <c r="M224" s="1503">
        <v>10</v>
      </c>
      <c r="N224" s="1504">
        <v>0</v>
      </c>
      <c r="O224" s="1504">
        <v>10</v>
      </c>
      <c r="P224" s="1504"/>
      <c r="Q224" s="1504"/>
      <c r="R224" s="1504"/>
      <c r="S224" s="1504"/>
      <c r="T224" s="1504"/>
      <c r="U224" s="1504"/>
      <c r="V224" s="1504"/>
      <c r="W224" s="1504"/>
      <c r="X224" s="2843">
        <v>10</v>
      </c>
      <c r="Y224" s="2843">
        <v>0</v>
      </c>
      <c r="Z224" s="2108">
        <v>10</v>
      </c>
      <c r="AA224" s="2844"/>
      <c r="AB224" s="2844"/>
      <c r="AC224" s="2108">
        <v>0</v>
      </c>
      <c r="AD224" s="2108"/>
      <c r="AE224" s="2844"/>
      <c r="AF224" s="2844">
        <v>0</v>
      </c>
      <c r="AG224" s="2108">
        <v>0</v>
      </c>
      <c r="AH224" s="1504"/>
      <c r="AI224" s="1504"/>
      <c r="AJ224" s="1504">
        <v>0</v>
      </c>
      <c r="AK224" s="3256"/>
    </row>
    <row r="225" spans="1:37" ht="47.25" customHeight="1">
      <c r="A225" s="991">
        <v>1530</v>
      </c>
      <c r="B225" s="636" t="s">
        <v>3766</v>
      </c>
      <c r="C225" s="1501" t="s">
        <v>3767</v>
      </c>
      <c r="D225" s="1539" t="s">
        <v>257</v>
      </c>
      <c r="E225" s="1496" t="s">
        <v>3245</v>
      </c>
      <c r="F225" s="1502" t="s">
        <v>47</v>
      </c>
      <c r="G225" s="1503">
        <v>200</v>
      </c>
      <c r="H225" s="1504">
        <v>0</v>
      </c>
      <c r="I225" s="1503">
        <v>0</v>
      </c>
      <c r="J225" s="1504">
        <v>0</v>
      </c>
      <c r="K225" s="1503">
        <v>0</v>
      </c>
      <c r="L225" s="1503">
        <v>200</v>
      </c>
      <c r="M225" s="1503">
        <v>25</v>
      </c>
      <c r="N225" s="1504">
        <v>0</v>
      </c>
      <c r="O225" s="1504">
        <v>25</v>
      </c>
      <c r="P225" s="1504"/>
      <c r="Q225" s="1504"/>
      <c r="R225" s="1504"/>
      <c r="S225" s="1504"/>
      <c r="T225" s="1504"/>
      <c r="U225" s="1504"/>
      <c r="V225" s="1504"/>
      <c r="W225" s="1504"/>
      <c r="X225" s="2843">
        <v>25</v>
      </c>
      <c r="Y225" s="2843">
        <v>0</v>
      </c>
      <c r="Z225" s="2108">
        <v>25</v>
      </c>
      <c r="AA225" s="2844"/>
      <c r="AB225" s="2844"/>
      <c r="AC225" s="2108">
        <v>0</v>
      </c>
      <c r="AD225" s="2108"/>
      <c r="AE225" s="2844"/>
      <c r="AF225" s="2844">
        <v>0</v>
      </c>
      <c r="AG225" s="2108">
        <v>0</v>
      </c>
      <c r="AH225" s="1504"/>
      <c r="AI225" s="1504"/>
      <c r="AJ225" s="1504">
        <v>0</v>
      </c>
      <c r="AK225" s="3256"/>
    </row>
    <row r="226" spans="1:37" ht="126">
      <c r="A226" s="991">
        <v>1531</v>
      </c>
      <c r="B226" s="636" t="s">
        <v>3768</v>
      </c>
      <c r="C226" s="1501" t="s">
        <v>3769</v>
      </c>
      <c r="D226" s="1539" t="s">
        <v>577</v>
      </c>
      <c r="E226" s="1496" t="s">
        <v>3245</v>
      </c>
      <c r="F226" s="1502" t="s">
        <v>47</v>
      </c>
      <c r="G226" s="1503">
        <v>236.21799999999999</v>
      </c>
      <c r="H226" s="1504">
        <v>0</v>
      </c>
      <c r="I226" s="1503">
        <v>0</v>
      </c>
      <c r="J226" s="1504">
        <v>0</v>
      </c>
      <c r="K226" s="1503">
        <v>0</v>
      </c>
      <c r="L226" s="1503">
        <v>236.21799999999999</v>
      </c>
      <c r="M226" s="1503">
        <v>20</v>
      </c>
      <c r="N226" s="1504">
        <v>0</v>
      </c>
      <c r="O226" s="1504">
        <v>20</v>
      </c>
      <c r="P226" s="1504"/>
      <c r="Q226" s="1504"/>
      <c r="R226" s="1504"/>
      <c r="S226" s="1504"/>
      <c r="T226" s="1504"/>
      <c r="U226" s="1504"/>
      <c r="V226" s="1504"/>
      <c r="W226" s="1504"/>
      <c r="X226" s="2843">
        <v>20</v>
      </c>
      <c r="Y226" s="2843">
        <v>0</v>
      </c>
      <c r="Z226" s="2108">
        <v>20</v>
      </c>
      <c r="AA226" s="2844"/>
      <c r="AB226" s="2844"/>
      <c r="AC226" s="2108">
        <v>0</v>
      </c>
      <c r="AD226" s="2108"/>
      <c r="AE226" s="2844"/>
      <c r="AF226" s="2844">
        <v>0</v>
      </c>
      <c r="AG226" s="2108">
        <v>0</v>
      </c>
      <c r="AH226" s="1504"/>
      <c r="AI226" s="1504"/>
      <c r="AJ226" s="1504">
        <v>0</v>
      </c>
      <c r="AK226" s="3256"/>
    </row>
    <row r="227" spans="1:37" ht="31.5">
      <c r="A227" s="991">
        <v>1532</v>
      </c>
      <c r="B227" s="636" t="s">
        <v>3770</v>
      </c>
      <c r="C227" s="1540" t="s">
        <v>3771</v>
      </c>
      <c r="D227" s="1496" t="s">
        <v>577</v>
      </c>
      <c r="E227" s="1541" t="s">
        <v>42</v>
      </c>
      <c r="F227" s="1542" t="s">
        <v>47</v>
      </c>
      <c r="G227" s="1503">
        <v>200</v>
      </c>
      <c r="H227" s="1543">
        <v>0</v>
      </c>
      <c r="I227" s="1503">
        <v>0</v>
      </c>
      <c r="J227" s="1503">
        <v>0</v>
      </c>
      <c r="K227" s="1517">
        <v>0</v>
      </c>
      <c r="L227" s="1503">
        <v>200</v>
      </c>
      <c r="M227" s="1503">
        <v>20</v>
      </c>
      <c r="N227" s="1503">
        <v>0</v>
      </c>
      <c r="O227" s="1503">
        <v>20</v>
      </c>
      <c r="P227" s="1503"/>
      <c r="Q227" s="1503"/>
      <c r="R227" s="1503"/>
      <c r="S227" s="1503"/>
      <c r="T227" s="1503"/>
      <c r="U227" s="1503"/>
      <c r="V227" s="1503"/>
      <c r="W227" s="1503"/>
      <c r="X227" s="2843">
        <v>20</v>
      </c>
      <c r="Y227" s="2843">
        <v>0</v>
      </c>
      <c r="Z227" s="2108">
        <v>20</v>
      </c>
      <c r="AA227" s="2844"/>
      <c r="AB227" s="2844"/>
      <c r="AC227" s="2108">
        <v>0</v>
      </c>
      <c r="AD227" s="2108"/>
      <c r="AE227" s="2844"/>
      <c r="AF227" s="2844">
        <v>0</v>
      </c>
      <c r="AG227" s="2108">
        <v>0</v>
      </c>
      <c r="AH227" s="1503"/>
      <c r="AI227" s="1503"/>
      <c r="AJ227" s="1503">
        <v>0</v>
      </c>
      <c r="AK227" s="3256"/>
    </row>
    <row r="228" spans="1:37" ht="47.25">
      <c r="A228" s="991">
        <v>1533</v>
      </c>
      <c r="B228" s="636" t="s">
        <v>3772</v>
      </c>
      <c r="C228" s="1540" t="s">
        <v>3773</v>
      </c>
      <c r="D228" s="1496" t="s">
        <v>226</v>
      </c>
      <c r="E228" s="1541" t="s">
        <v>42</v>
      </c>
      <c r="F228" s="1542" t="s">
        <v>47</v>
      </c>
      <c r="G228" s="1503">
        <v>76.629000000000005</v>
      </c>
      <c r="H228" s="1543">
        <v>0</v>
      </c>
      <c r="I228" s="1503">
        <v>0</v>
      </c>
      <c r="J228" s="1503">
        <v>0</v>
      </c>
      <c r="K228" s="1517">
        <v>0</v>
      </c>
      <c r="L228" s="1503">
        <v>76.629000000000005</v>
      </c>
      <c r="M228" s="1503">
        <v>15</v>
      </c>
      <c r="N228" s="1503">
        <v>0</v>
      </c>
      <c r="O228" s="1503">
        <v>15</v>
      </c>
      <c r="P228" s="1503"/>
      <c r="Q228" s="1503"/>
      <c r="R228" s="1503"/>
      <c r="S228" s="1503"/>
      <c r="T228" s="1503"/>
      <c r="U228" s="1503"/>
      <c r="V228" s="1503"/>
      <c r="W228" s="1503"/>
      <c r="X228" s="2843">
        <v>15</v>
      </c>
      <c r="Y228" s="2843">
        <v>0</v>
      </c>
      <c r="Z228" s="2108">
        <v>15</v>
      </c>
      <c r="AA228" s="2844"/>
      <c r="AB228" s="2844"/>
      <c r="AC228" s="2108">
        <v>0</v>
      </c>
      <c r="AD228" s="2108"/>
      <c r="AE228" s="2844"/>
      <c r="AF228" s="2844">
        <v>0</v>
      </c>
      <c r="AG228" s="2108">
        <v>0</v>
      </c>
      <c r="AH228" s="1503"/>
      <c r="AI228" s="1503"/>
      <c r="AJ228" s="1503">
        <v>0</v>
      </c>
      <c r="AK228" s="3256"/>
    </row>
    <row r="229" spans="1:37" ht="51.75" customHeight="1">
      <c r="A229" s="991">
        <v>1534</v>
      </c>
      <c r="B229" s="636" t="s">
        <v>3774</v>
      </c>
      <c r="C229" s="1501" t="s">
        <v>3775</v>
      </c>
      <c r="D229" s="1539" t="s">
        <v>564</v>
      </c>
      <c r="E229" s="1496" t="s">
        <v>3245</v>
      </c>
      <c r="F229" s="1502" t="s">
        <v>3776</v>
      </c>
      <c r="G229" s="1503">
        <v>35000</v>
      </c>
      <c r="H229" s="1504">
        <v>0</v>
      </c>
      <c r="I229" s="1503">
        <v>0</v>
      </c>
      <c r="J229" s="1504">
        <v>0</v>
      </c>
      <c r="K229" s="1503">
        <v>0</v>
      </c>
      <c r="L229" s="1503">
        <v>35000</v>
      </c>
      <c r="M229" s="1503">
        <v>10</v>
      </c>
      <c r="N229" s="1504">
        <v>0</v>
      </c>
      <c r="O229" s="1504">
        <v>10</v>
      </c>
      <c r="P229" s="1504"/>
      <c r="Q229" s="1504"/>
      <c r="R229" s="1504"/>
      <c r="S229" s="1504"/>
      <c r="T229" s="1504"/>
      <c r="U229" s="1504"/>
      <c r="V229" s="1504"/>
      <c r="W229" s="1504"/>
      <c r="X229" s="2843">
        <v>10</v>
      </c>
      <c r="Y229" s="2843">
        <v>0</v>
      </c>
      <c r="Z229" s="2108">
        <v>10</v>
      </c>
      <c r="AA229" s="2844"/>
      <c r="AB229" s="2844"/>
      <c r="AC229" s="2108">
        <v>0</v>
      </c>
      <c r="AD229" s="2108"/>
      <c r="AE229" s="2844"/>
      <c r="AF229" s="2844">
        <v>0</v>
      </c>
      <c r="AG229" s="2108">
        <v>0</v>
      </c>
      <c r="AH229" s="1504"/>
      <c r="AI229" s="1504"/>
      <c r="AJ229" s="1504">
        <v>0</v>
      </c>
      <c r="AK229" s="3256"/>
    </row>
    <row r="230" spans="1:37">
      <c r="A230" s="991" t="s">
        <v>188</v>
      </c>
      <c r="B230" s="1377"/>
      <c r="C230" s="1501"/>
      <c r="D230" s="1502"/>
      <c r="E230" s="1496"/>
      <c r="F230" s="1502"/>
      <c r="G230" s="1504"/>
      <c r="H230" s="1503"/>
      <c r="I230" s="1504"/>
      <c r="J230" s="1517"/>
      <c r="K230" s="1517"/>
      <c r="L230" s="1503"/>
      <c r="M230" s="1504"/>
      <c r="N230" s="1504"/>
      <c r="O230" s="1504"/>
      <c r="P230" s="1504"/>
      <c r="Q230" s="1504"/>
      <c r="R230" s="1504"/>
      <c r="S230" s="1504"/>
      <c r="T230" s="1504"/>
      <c r="U230" s="1504"/>
      <c r="V230" s="1504"/>
      <c r="W230" s="1504"/>
      <c r="X230" s="1504"/>
      <c r="Y230" s="1504"/>
      <c r="Z230" s="1504"/>
      <c r="AA230" s="1504"/>
      <c r="AB230" s="1504"/>
      <c r="AC230" s="1504"/>
      <c r="AD230" s="1504"/>
      <c r="AE230" s="1504"/>
      <c r="AF230" s="1504"/>
      <c r="AG230" s="1504"/>
      <c r="AH230" s="1504"/>
      <c r="AI230" s="1504"/>
      <c r="AJ230" s="1504"/>
      <c r="AK230" s="3256"/>
    </row>
    <row r="231" spans="1:37" ht="20.100000000000001" customHeight="1">
      <c r="A231" s="991" t="s">
        <v>188</v>
      </c>
      <c r="B231" s="1377"/>
      <c r="C231" s="1508" t="s">
        <v>3777</v>
      </c>
      <c r="D231" s="1519"/>
      <c r="E231" s="1519"/>
      <c r="F231" s="1519"/>
      <c r="G231" s="1510">
        <v>54217.387000000002</v>
      </c>
      <c r="H231" s="1510">
        <v>0</v>
      </c>
      <c r="I231" s="1510">
        <v>0</v>
      </c>
      <c r="J231" s="1510">
        <v>0</v>
      </c>
      <c r="K231" s="1510">
        <v>0</v>
      </c>
      <c r="L231" s="1510">
        <v>54217.387000000002</v>
      </c>
      <c r="M231" s="1510">
        <v>1524.3610000000001</v>
      </c>
      <c r="N231" s="1510">
        <v>0</v>
      </c>
      <c r="O231" s="1510">
        <v>1524.3610000000001</v>
      </c>
      <c r="P231" s="1510">
        <v>0</v>
      </c>
      <c r="Q231" s="1510">
        <v>0</v>
      </c>
      <c r="R231" s="1510">
        <v>0</v>
      </c>
      <c r="S231" s="1510">
        <v>0</v>
      </c>
      <c r="T231" s="1510">
        <v>0</v>
      </c>
      <c r="U231" s="1510">
        <v>0</v>
      </c>
      <c r="V231" s="1510">
        <v>0</v>
      </c>
      <c r="W231" s="1510">
        <v>0</v>
      </c>
      <c r="X231" s="1510">
        <v>1524.3610000000001</v>
      </c>
      <c r="Y231" s="1510">
        <v>0</v>
      </c>
      <c r="Z231" s="1510">
        <v>1524.3610000000001</v>
      </c>
      <c r="AA231" s="1510">
        <v>0</v>
      </c>
      <c r="AB231" s="1510">
        <v>0</v>
      </c>
      <c r="AC231" s="1510">
        <v>0</v>
      </c>
      <c r="AD231" s="1510">
        <v>0</v>
      </c>
      <c r="AE231" s="1510">
        <v>0</v>
      </c>
      <c r="AF231" s="1510">
        <v>0</v>
      </c>
      <c r="AG231" s="1510">
        <v>0</v>
      </c>
      <c r="AH231" s="1510"/>
      <c r="AI231" s="1510"/>
      <c r="AJ231" s="1510">
        <v>0</v>
      </c>
      <c r="AK231" s="3256"/>
    </row>
    <row r="232" spans="1:37" ht="20.100000000000001" customHeight="1">
      <c r="A232" s="991" t="s">
        <v>188</v>
      </c>
      <c r="B232" s="1377"/>
      <c r="C232" s="1544" t="s">
        <v>3778</v>
      </c>
      <c r="D232" s="1545"/>
      <c r="E232" s="1545"/>
      <c r="F232" s="1545"/>
      <c r="G232" s="1546">
        <v>121780.43000000004</v>
      </c>
      <c r="H232" s="1546">
        <v>21571.954000000002</v>
      </c>
      <c r="I232" s="1546">
        <v>11807.659999999998</v>
      </c>
      <c r="J232" s="1546">
        <v>2064.06</v>
      </c>
      <c r="K232" s="1546">
        <v>33379.613999999994</v>
      </c>
      <c r="L232" s="1546">
        <v>88400.816000000006</v>
      </c>
      <c r="M232" s="1546">
        <v>15849.681999999999</v>
      </c>
      <c r="N232" s="1546">
        <v>215</v>
      </c>
      <c r="O232" s="1546">
        <v>16064.681999999999</v>
      </c>
      <c r="P232" s="1546">
        <v>0</v>
      </c>
      <c r="Q232" s="1546">
        <v>0</v>
      </c>
      <c r="R232" s="1546">
        <v>0</v>
      </c>
      <c r="S232" s="1546">
        <v>0</v>
      </c>
      <c r="T232" s="1546">
        <v>0</v>
      </c>
      <c r="U232" s="1546">
        <v>0</v>
      </c>
      <c r="V232" s="1546">
        <v>0</v>
      </c>
      <c r="W232" s="1546">
        <v>0</v>
      </c>
      <c r="X232" s="1546">
        <v>15849.681999999999</v>
      </c>
      <c r="Y232" s="1546">
        <v>215</v>
      </c>
      <c r="Z232" s="1546">
        <v>16064.681999999999</v>
      </c>
      <c r="AA232" s="1546">
        <v>6623.5755174999995</v>
      </c>
      <c r="AB232" s="1546">
        <v>53.75</v>
      </c>
      <c r="AC232" s="1546">
        <v>6677.3255174999986</v>
      </c>
      <c r="AD232" s="1546">
        <v>66.905992499999982</v>
      </c>
      <c r="AE232" s="1546">
        <v>0</v>
      </c>
      <c r="AF232" s="1546">
        <v>3163.2705120000005</v>
      </c>
      <c r="AG232" s="1546">
        <v>3163.2705120000005</v>
      </c>
      <c r="AH232" s="1546"/>
      <c r="AI232" s="1546"/>
      <c r="AJ232" s="1546">
        <v>0</v>
      </c>
      <c r="AK232" s="3256"/>
    </row>
    <row r="233" spans="1:37">
      <c r="A233" s="991" t="s">
        <v>188</v>
      </c>
      <c r="B233" s="1377"/>
      <c r="C233" s="1511"/>
      <c r="D233" s="1547"/>
      <c r="E233" s="1547"/>
      <c r="F233" s="1547"/>
      <c r="G233" s="1513"/>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3256"/>
    </row>
    <row r="234" spans="1:37">
      <c r="A234" s="991" t="s">
        <v>188</v>
      </c>
      <c r="B234" s="1377"/>
      <c r="C234" s="1497" t="s">
        <v>3779</v>
      </c>
      <c r="D234" s="1496"/>
      <c r="E234" s="1496"/>
      <c r="F234" s="1496"/>
      <c r="G234" s="1503"/>
      <c r="H234" s="1503"/>
      <c r="I234" s="1503"/>
      <c r="J234" s="1503"/>
      <c r="K234" s="1503"/>
      <c r="L234" s="1503"/>
      <c r="M234" s="1503"/>
      <c r="N234" s="1503"/>
      <c r="O234" s="1503"/>
      <c r="P234" s="1503"/>
      <c r="Q234" s="1503"/>
      <c r="R234" s="1503"/>
      <c r="S234" s="1503"/>
      <c r="T234" s="1503"/>
      <c r="U234" s="1503"/>
      <c r="V234" s="1503"/>
      <c r="W234" s="1503"/>
      <c r="X234" s="1503"/>
      <c r="Y234" s="1503"/>
      <c r="Z234" s="1503"/>
      <c r="AA234" s="1503"/>
      <c r="AB234" s="1503"/>
      <c r="AC234" s="1503"/>
      <c r="AD234" s="1503"/>
      <c r="AE234" s="1503"/>
      <c r="AF234" s="1503"/>
      <c r="AG234" s="1503"/>
      <c r="AH234" s="1503"/>
      <c r="AI234" s="1503"/>
      <c r="AJ234" s="1503"/>
      <c r="AK234" s="3256"/>
    </row>
    <row r="235" spans="1:37">
      <c r="A235" s="991" t="s">
        <v>188</v>
      </c>
      <c r="B235" s="1377"/>
      <c r="C235" s="1497" t="s">
        <v>26</v>
      </c>
      <c r="D235" s="1496"/>
      <c r="E235" s="1496"/>
      <c r="F235" s="1496"/>
      <c r="G235" s="1503"/>
      <c r="H235" s="1503"/>
      <c r="I235" s="1503"/>
      <c r="J235" s="1503"/>
      <c r="K235" s="1503"/>
      <c r="L235" s="1503"/>
      <c r="M235" s="1503"/>
      <c r="N235" s="1503"/>
      <c r="O235" s="1503"/>
      <c r="P235" s="1503"/>
      <c r="Q235" s="1503"/>
      <c r="R235" s="1503"/>
      <c r="S235" s="1503"/>
      <c r="T235" s="1503"/>
      <c r="U235" s="1503"/>
      <c r="V235" s="1503"/>
      <c r="W235" s="1503"/>
      <c r="X235" s="1503"/>
      <c r="Y235" s="1503"/>
      <c r="Z235" s="1503"/>
      <c r="AA235" s="1503"/>
      <c r="AB235" s="1503"/>
      <c r="AC235" s="1503"/>
      <c r="AD235" s="1503"/>
      <c r="AE235" s="1503"/>
      <c r="AF235" s="1503"/>
      <c r="AG235" s="1503"/>
      <c r="AH235" s="1503"/>
      <c r="AI235" s="1503"/>
      <c r="AJ235" s="1503"/>
      <c r="AK235" s="3256"/>
    </row>
    <row r="236" spans="1:37">
      <c r="A236" s="991" t="s">
        <v>188</v>
      </c>
      <c r="B236" s="1377"/>
      <c r="C236" s="1501"/>
      <c r="D236" s="1496"/>
      <c r="E236" s="1496"/>
      <c r="F236" s="1496"/>
      <c r="G236" s="1503"/>
      <c r="H236" s="1503"/>
      <c r="I236" s="1503"/>
      <c r="J236" s="1503"/>
      <c r="K236" s="1503"/>
      <c r="L236" s="1503"/>
      <c r="M236" s="1503"/>
      <c r="N236" s="1503"/>
      <c r="O236" s="1503"/>
      <c r="P236" s="1503"/>
      <c r="Q236" s="1503"/>
      <c r="R236" s="1503"/>
      <c r="S236" s="1503"/>
      <c r="T236" s="1503"/>
      <c r="U236" s="1503"/>
      <c r="V236" s="1503"/>
      <c r="W236" s="1503"/>
      <c r="X236" s="1503"/>
      <c r="Y236" s="1503"/>
      <c r="Z236" s="1503"/>
      <c r="AA236" s="1503"/>
      <c r="AB236" s="1503"/>
      <c r="AC236" s="1503"/>
      <c r="AD236" s="1503"/>
      <c r="AE236" s="1503"/>
      <c r="AF236" s="1503"/>
      <c r="AG236" s="1503"/>
      <c r="AH236" s="1503"/>
      <c r="AI236" s="1503"/>
      <c r="AJ236" s="1503"/>
      <c r="AK236" s="3256"/>
    </row>
    <row r="237" spans="1:37" ht="63">
      <c r="A237" s="991">
        <v>1535</v>
      </c>
      <c r="B237" s="1377" t="s">
        <v>3780</v>
      </c>
      <c r="C237" s="1501" t="s">
        <v>3781</v>
      </c>
      <c r="D237" s="1496" t="s">
        <v>3782</v>
      </c>
      <c r="E237" s="1496" t="s">
        <v>3783</v>
      </c>
      <c r="F237" s="1502" t="s">
        <v>30</v>
      </c>
      <c r="G237" s="1503">
        <v>852</v>
      </c>
      <c r="H237" s="1503">
        <v>550.92200000000003</v>
      </c>
      <c r="I237" s="1503">
        <v>75</v>
      </c>
      <c r="J237" s="1503">
        <v>0</v>
      </c>
      <c r="K237" s="1503">
        <v>625.92200000000003</v>
      </c>
      <c r="L237" s="1503">
        <v>226.07799999999997</v>
      </c>
      <c r="M237" s="1503">
        <v>100</v>
      </c>
      <c r="N237" s="1503">
        <v>0</v>
      </c>
      <c r="O237" s="1504">
        <v>100</v>
      </c>
      <c r="P237" s="1504"/>
      <c r="Q237" s="1504"/>
      <c r="R237" s="1504"/>
      <c r="S237" s="1504"/>
      <c r="T237" s="1504"/>
      <c r="U237" s="1504"/>
      <c r="V237" s="1504"/>
      <c r="W237" s="1504"/>
      <c r="X237" s="2843">
        <v>100</v>
      </c>
      <c r="Y237" s="2843">
        <v>0</v>
      </c>
      <c r="Z237" s="2108">
        <v>100</v>
      </c>
      <c r="AA237" s="2844">
        <v>24.975000000000001</v>
      </c>
      <c r="AB237" s="2844"/>
      <c r="AC237" s="2108">
        <v>24.975000000000001</v>
      </c>
      <c r="AD237" s="2108">
        <v>2.5000000000000001E-2</v>
      </c>
      <c r="AE237" s="2844"/>
      <c r="AF237" s="2844">
        <v>0</v>
      </c>
      <c r="AG237" s="2108">
        <v>0</v>
      </c>
      <c r="AH237" s="1504"/>
      <c r="AI237" s="1503" t="s">
        <v>9941</v>
      </c>
      <c r="AJ237" s="1503">
        <v>0</v>
      </c>
      <c r="AK237" s="3256"/>
    </row>
    <row r="238" spans="1:37" ht="110.25">
      <c r="A238" s="991">
        <v>1536</v>
      </c>
      <c r="B238" s="1377" t="s">
        <v>3784</v>
      </c>
      <c r="C238" s="1501" t="s">
        <v>3785</v>
      </c>
      <c r="D238" s="1496" t="s">
        <v>3786</v>
      </c>
      <c r="E238" s="1496" t="s">
        <v>3555</v>
      </c>
      <c r="F238" s="1502" t="s">
        <v>30</v>
      </c>
      <c r="G238" s="1503">
        <v>763.15200000000004</v>
      </c>
      <c r="H238" s="1504">
        <v>190.71700000000001</v>
      </c>
      <c r="I238" s="1503">
        <v>466.11200000000002</v>
      </c>
      <c r="J238" s="1504">
        <v>0</v>
      </c>
      <c r="K238" s="1503">
        <v>656.82900000000006</v>
      </c>
      <c r="L238" s="1503">
        <v>106.32299999999998</v>
      </c>
      <c r="M238" s="1503">
        <v>106.32299999999999</v>
      </c>
      <c r="N238" s="1504">
        <v>0</v>
      </c>
      <c r="O238" s="1504">
        <v>106.32299999999999</v>
      </c>
      <c r="P238" s="1504"/>
      <c r="Q238" s="1504"/>
      <c r="R238" s="1504"/>
      <c r="S238" s="1504"/>
      <c r="T238" s="1504"/>
      <c r="U238" s="1504"/>
      <c r="V238" s="1504"/>
      <c r="W238" s="1504"/>
      <c r="X238" s="2843">
        <v>106.32299999999999</v>
      </c>
      <c r="Y238" s="2843">
        <v>0</v>
      </c>
      <c r="Z238" s="2108">
        <v>106.32299999999999</v>
      </c>
      <c r="AA238" s="2844">
        <v>52.89575</v>
      </c>
      <c r="AB238" s="2844"/>
      <c r="AC238" s="2108">
        <v>52.89575</v>
      </c>
      <c r="AD238" s="2108">
        <v>0.53200000000000003</v>
      </c>
      <c r="AE238" s="2844"/>
      <c r="AF238" s="2844">
        <v>0</v>
      </c>
      <c r="AG238" s="2108">
        <v>0</v>
      </c>
      <c r="AH238" s="1504"/>
      <c r="AI238" s="1503" t="s">
        <v>10050</v>
      </c>
      <c r="AJ238" s="1504">
        <v>0</v>
      </c>
      <c r="AK238" s="3256"/>
    </row>
    <row r="239" spans="1:37" ht="110.25">
      <c r="A239" s="991">
        <v>1537</v>
      </c>
      <c r="B239" s="1377" t="s">
        <v>3787</v>
      </c>
      <c r="C239" s="1501" t="s">
        <v>3788</v>
      </c>
      <c r="D239" s="1502" t="s">
        <v>51</v>
      </c>
      <c r="E239" s="1496" t="s">
        <v>3789</v>
      </c>
      <c r="F239" s="1506" t="s">
        <v>47</v>
      </c>
      <c r="G239" s="1503">
        <v>1840.921</v>
      </c>
      <c r="H239" s="1503">
        <v>0</v>
      </c>
      <c r="I239" s="1504">
        <v>10</v>
      </c>
      <c r="J239" s="1517">
        <v>12013.83</v>
      </c>
      <c r="K239" s="1517">
        <v>10</v>
      </c>
      <c r="L239" s="1503">
        <v>1830.921</v>
      </c>
      <c r="M239" s="1504">
        <v>300</v>
      </c>
      <c r="N239" s="1504">
        <v>0</v>
      </c>
      <c r="O239" s="1504">
        <v>300</v>
      </c>
      <c r="P239" s="1504"/>
      <c r="Q239" s="1504"/>
      <c r="R239" s="1504"/>
      <c r="S239" s="1504"/>
      <c r="T239" s="1504"/>
      <c r="U239" s="1504"/>
      <c r="V239" s="1504"/>
      <c r="W239" s="1504"/>
      <c r="X239" s="2843">
        <v>300</v>
      </c>
      <c r="Y239" s="2843">
        <v>0</v>
      </c>
      <c r="Z239" s="2108">
        <v>300</v>
      </c>
      <c r="AA239" s="2844">
        <v>74.25</v>
      </c>
      <c r="AB239" s="2844"/>
      <c r="AC239" s="2108">
        <v>74.25</v>
      </c>
      <c r="AD239" s="2108">
        <v>0.75</v>
      </c>
      <c r="AE239" s="2844">
        <v>10.51</v>
      </c>
      <c r="AF239" s="2844">
        <v>0</v>
      </c>
      <c r="AG239" s="2108">
        <v>10.51</v>
      </c>
      <c r="AH239" s="1504"/>
      <c r="AI239" s="1503" t="s">
        <v>9941</v>
      </c>
      <c r="AJ239" s="1504">
        <v>9830</v>
      </c>
      <c r="AK239" s="3256"/>
    </row>
    <row r="240" spans="1:37" ht="78.75">
      <c r="A240" s="991">
        <v>1538</v>
      </c>
      <c r="B240" s="1377" t="s">
        <v>3790</v>
      </c>
      <c r="C240" s="1501" t="s">
        <v>3791</v>
      </c>
      <c r="D240" s="1547" t="s">
        <v>72</v>
      </c>
      <c r="E240" s="1547" t="s">
        <v>3709</v>
      </c>
      <c r="F240" s="1506" t="s">
        <v>43</v>
      </c>
      <c r="G240" s="1548">
        <v>499.97</v>
      </c>
      <c r="H240" s="1513">
        <v>0</v>
      </c>
      <c r="I240" s="1537">
        <v>4.95</v>
      </c>
      <c r="J240" s="1549">
        <v>0</v>
      </c>
      <c r="K240" s="1549">
        <v>4.95</v>
      </c>
      <c r="L240" s="1513">
        <v>495.02000000000004</v>
      </c>
      <c r="M240" s="1537">
        <v>50</v>
      </c>
      <c r="N240" s="1537">
        <v>0</v>
      </c>
      <c r="O240" s="1537">
        <v>50</v>
      </c>
      <c r="P240" s="1537"/>
      <c r="Q240" s="1537"/>
      <c r="R240" s="1537"/>
      <c r="S240" s="1537"/>
      <c r="T240" s="1537"/>
      <c r="U240" s="1537"/>
      <c r="V240" s="1537"/>
      <c r="W240" s="1537"/>
      <c r="X240" s="2843">
        <v>50</v>
      </c>
      <c r="Y240" s="2843">
        <v>0</v>
      </c>
      <c r="Z240" s="2108">
        <v>50</v>
      </c>
      <c r="AA240" s="2844">
        <v>12.375</v>
      </c>
      <c r="AB240" s="2844"/>
      <c r="AC240" s="2108">
        <v>12.375</v>
      </c>
      <c r="AD240" s="2108">
        <v>0.125</v>
      </c>
      <c r="AE240" s="2844"/>
      <c r="AF240" s="2844">
        <v>0</v>
      </c>
      <c r="AG240" s="2108">
        <v>0</v>
      </c>
      <c r="AH240" s="1537"/>
      <c r="AI240" s="1503" t="s">
        <v>9941</v>
      </c>
      <c r="AJ240" s="1537">
        <v>0</v>
      </c>
      <c r="AK240" s="3256"/>
    </row>
    <row r="241" spans="1:37">
      <c r="A241" s="991" t="s">
        <v>188</v>
      </c>
      <c r="B241" s="1377"/>
      <c r="C241" s="1501"/>
      <c r="D241" s="1502"/>
      <c r="E241" s="1502"/>
      <c r="F241" s="1550"/>
      <c r="G241" s="1503"/>
      <c r="H241" s="1503"/>
      <c r="I241" s="1551"/>
      <c r="J241" s="1503"/>
      <c r="K241" s="1503"/>
      <c r="L241" s="1503"/>
      <c r="M241" s="1503"/>
      <c r="N241" s="1503"/>
      <c r="O241" s="1503"/>
      <c r="P241" s="1503"/>
      <c r="Q241" s="1503"/>
      <c r="R241" s="1503"/>
      <c r="S241" s="1503"/>
      <c r="T241" s="1503"/>
      <c r="U241" s="1503"/>
      <c r="V241" s="1503"/>
      <c r="W241" s="1503"/>
      <c r="X241" s="1503"/>
      <c r="Y241" s="1503"/>
      <c r="Z241" s="1503"/>
      <c r="AA241" s="1503"/>
      <c r="AB241" s="1503"/>
      <c r="AC241" s="1503"/>
      <c r="AD241" s="1503"/>
      <c r="AE241" s="1503"/>
      <c r="AF241" s="1503"/>
      <c r="AG241" s="1503"/>
      <c r="AH241" s="1503"/>
      <c r="AI241" s="1503"/>
      <c r="AJ241" s="1503"/>
      <c r="AK241" s="3256"/>
    </row>
    <row r="242" spans="1:37" s="1556" customFormat="1" ht="23.25" customHeight="1">
      <c r="A242" s="991" t="s">
        <v>188</v>
      </c>
      <c r="B242" s="1552"/>
      <c r="C242" s="1553" t="s">
        <v>3792</v>
      </c>
      <c r="D242" s="1554"/>
      <c r="E242" s="1554"/>
      <c r="F242" s="1554"/>
      <c r="G242" s="1555">
        <v>3956.0430000000006</v>
      </c>
      <c r="H242" s="1555">
        <v>741.63900000000001</v>
      </c>
      <c r="I242" s="1555">
        <v>556.06200000000013</v>
      </c>
      <c r="J242" s="1555">
        <v>12013.83</v>
      </c>
      <c r="K242" s="1555">
        <v>1297.7010000000002</v>
      </c>
      <c r="L242" s="1555">
        <v>2658.3420000000001</v>
      </c>
      <c r="M242" s="1555">
        <v>556.32299999999998</v>
      </c>
      <c r="N242" s="1555">
        <v>0</v>
      </c>
      <c r="O242" s="1555">
        <v>556.32299999999998</v>
      </c>
      <c r="P242" s="1555">
        <v>0</v>
      </c>
      <c r="Q242" s="1555">
        <v>0</v>
      </c>
      <c r="R242" s="1555">
        <v>0</v>
      </c>
      <c r="S242" s="1555">
        <v>0</v>
      </c>
      <c r="T242" s="1555">
        <v>0</v>
      </c>
      <c r="U242" s="1555">
        <v>0</v>
      </c>
      <c r="V242" s="1555">
        <v>0</v>
      </c>
      <c r="W242" s="1555">
        <v>0</v>
      </c>
      <c r="X242" s="1555">
        <v>556.32299999999998</v>
      </c>
      <c r="Y242" s="1555">
        <v>0</v>
      </c>
      <c r="Z242" s="1555">
        <v>556.32299999999998</v>
      </c>
      <c r="AA242" s="1555">
        <v>164.49574999999999</v>
      </c>
      <c r="AB242" s="1555">
        <v>0</v>
      </c>
      <c r="AC242" s="1555">
        <v>164.49574999999999</v>
      </c>
      <c r="AD242" s="1555">
        <v>1.4319999999999999</v>
      </c>
      <c r="AE242" s="1555">
        <v>10.51</v>
      </c>
      <c r="AF242" s="1555">
        <v>0</v>
      </c>
      <c r="AG242" s="1555">
        <v>10.51</v>
      </c>
      <c r="AH242" s="1555"/>
      <c r="AI242" s="1555"/>
      <c r="AJ242" s="1555">
        <v>9830</v>
      </c>
      <c r="AK242" s="3256"/>
    </row>
    <row r="243" spans="1:37">
      <c r="A243" s="991" t="s">
        <v>188</v>
      </c>
      <c r="B243" s="1377"/>
      <c r="C243" s="1557"/>
      <c r="D243" s="1558"/>
      <c r="E243" s="1558"/>
      <c r="F243" s="1558"/>
      <c r="G243" s="1559"/>
      <c r="H243" s="1559"/>
      <c r="I243" s="1559"/>
      <c r="J243" s="1559"/>
      <c r="K243" s="1559"/>
      <c r="L243" s="1559"/>
      <c r="M243" s="1559"/>
      <c r="N243" s="1559"/>
      <c r="O243" s="1559"/>
      <c r="P243" s="1559"/>
      <c r="Q243" s="1559"/>
      <c r="R243" s="1559"/>
      <c r="S243" s="1559"/>
      <c r="T243" s="1559"/>
      <c r="U243" s="1559"/>
      <c r="V243" s="1559"/>
      <c r="W243" s="1559"/>
      <c r="X243" s="1559"/>
      <c r="Y243" s="1559"/>
      <c r="Z243" s="1559"/>
      <c r="AA243" s="1559"/>
      <c r="AB243" s="1559"/>
      <c r="AC243" s="1559"/>
      <c r="AD243" s="1559"/>
      <c r="AE243" s="1559"/>
      <c r="AF243" s="1559"/>
      <c r="AG243" s="1559"/>
      <c r="AH243" s="1559"/>
      <c r="AI243" s="1559"/>
      <c r="AJ243" s="1559"/>
      <c r="AK243" s="3256"/>
    </row>
    <row r="244" spans="1:37">
      <c r="A244" s="991" t="s">
        <v>188</v>
      </c>
      <c r="B244" s="1377"/>
      <c r="C244" s="1560" t="s">
        <v>3779</v>
      </c>
      <c r="D244" s="1547"/>
      <c r="E244" s="1547"/>
      <c r="F244" s="1547"/>
      <c r="G244" s="1513"/>
      <c r="H244" s="1513"/>
      <c r="I244" s="1513"/>
      <c r="J244" s="1513"/>
      <c r="K244" s="1513"/>
      <c r="L244" s="1513"/>
      <c r="M244" s="1513"/>
      <c r="N244" s="1513"/>
      <c r="O244" s="1513"/>
      <c r="P244" s="1513"/>
      <c r="Q244" s="1513"/>
      <c r="R244" s="1513"/>
      <c r="S244" s="1513"/>
      <c r="T244" s="1513"/>
      <c r="U244" s="1513"/>
      <c r="V244" s="1513"/>
      <c r="W244" s="1513"/>
      <c r="X244" s="1513"/>
      <c r="Y244" s="1513"/>
      <c r="Z244" s="1513"/>
      <c r="AA244" s="1513"/>
      <c r="AB244" s="1513"/>
      <c r="AC244" s="1513"/>
      <c r="AD244" s="1513"/>
      <c r="AE244" s="1513"/>
      <c r="AF244" s="1513"/>
      <c r="AG244" s="1513"/>
      <c r="AH244" s="1513"/>
      <c r="AI244" s="1513"/>
      <c r="AJ244" s="1513"/>
      <c r="AK244" s="3256"/>
    </row>
    <row r="245" spans="1:37">
      <c r="A245" s="991" t="s">
        <v>188</v>
      </c>
      <c r="B245" s="1377"/>
      <c r="C245" s="1560" t="s">
        <v>39</v>
      </c>
      <c r="D245" s="1547"/>
      <c r="E245" s="1547"/>
      <c r="F245" s="1547"/>
      <c r="G245" s="1513"/>
      <c r="H245" s="1513"/>
      <c r="I245" s="1513"/>
      <c r="J245" s="1513"/>
      <c r="K245" s="1513"/>
      <c r="L245" s="1513"/>
      <c r="M245" s="1513"/>
      <c r="N245" s="1513"/>
      <c r="O245" s="1513"/>
      <c r="P245" s="1513"/>
      <c r="Q245" s="1513"/>
      <c r="R245" s="1513"/>
      <c r="S245" s="1513"/>
      <c r="T245" s="1513"/>
      <c r="U245" s="1513"/>
      <c r="V245" s="1513"/>
      <c r="W245" s="1513"/>
      <c r="X245" s="1513"/>
      <c r="Y245" s="1513"/>
      <c r="Z245" s="1513"/>
      <c r="AA245" s="1513"/>
      <c r="AB245" s="1513"/>
      <c r="AC245" s="1513"/>
      <c r="AD245" s="1513"/>
      <c r="AE245" s="1513"/>
      <c r="AF245" s="1513"/>
      <c r="AG245" s="1513"/>
      <c r="AH245" s="1513"/>
      <c r="AI245" s="1513"/>
      <c r="AJ245" s="1513"/>
      <c r="AK245" s="3256"/>
    </row>
    <row r="246" spans="1:37">
      <c r="A246" s="991" t="s">
        <v>188</v>
      </c>
      <c r="B246" s="1377"/>
      <c r="C246" s="1501"/>
      <c r="D246" s="1547"/>
      <c r="E246" s="1547"/>
      <c r="F246" s="1506"/>
      <c r="G246" s="1548"/>
      <c r="H246" s="1513"/>
      <c r="I246" s="1537"/>
      <c r="J246" s="1549"/>
      <c r="K246" s="1549"/>
      <c r="L246" s="1513"/>
      <c r="M246" s="1537"/>
      <c r="N246" s="1537"/>
      <c r="O246" s="1537"/>
      <c r="P246" s="1537"/>
      <c r="Q246" s="1537"/>
      <c r="R246" s="1537"/>
      <c r="S246" s="1537"/>
      <c r="T246" s="1537"/>
      <c r="U246" s="1537"/>
      <c r="V246" s="1537"/>
      <c r="W246" s="1537"/>
      <c r="X246" s="1537"/>
      <c r="Y246" s="1537"/>
      <c r="Z246" s="1537"/>
      <c r="AA246" s="1537"/>
      <c r="AB246" s="1537"/>
      <c r="AC246" s="1537"/>
      <c r="AD246" s="1537"/>
      <c r="AE246" s="1537"/>
      <c r="AF246" s="1537"/>
      <c r="AG246" s="1537"/>
      <c r="AH246" s="1537"/>
      <c r="AI246" s="1537"/>
      <c r="AJ246" s="1537"/>
      <c r="AK246" s="3256"/>
    </row>
    <row r="247" spans="1:37" ht="47.25">
      <c r="A247" s="991">
        <v>1539</v>
      </c>
      <c r="B247" s="636" t="s">
        <v>3793</v>
      </c>
      <c r="C247" s="1501" t="s">
        <v>3794</v>
      </c>
      <c r="D247" s="1547" t="s">
        <v>400</v>
      </c>
      <c r="E247" s="1547" t="s">
        <v>42</v>
      </c>
      <c r="F247" s="1506" t="s">
        <v>47</v>
      </c>
      <c r="G247" s="1548">
        <v>485.73</v>
      </c>
      <c r="H247" s="1513">
        <v>0</v>
      </c>
      <c r="I247" s="1537">
        <v>0</v>
      </c>
      <c r="J247" s="1549">
        <v>0</v>
      </c>
      <c r="K247" s="1549">
        <v>0</v>
      </c>
      <c r="L247" s="1513">
        <v>485.73</v>
      </c>
      <c r="M247" s="1537">
        <v>43</v>
      </c>
      <c r="N247" s="1537">
        <v>0</v>
      </c>
      <c r="O247" s="1537">
        <v>43</v>
      </c>
      <c r="P247" s="1537"/>
      <c r="Q247" s="1537"/>
      <c r="R247" s="1537"/>
      <c r="S247" s="1537"/>
      <c r="T247" s="1537"/>
      <c r="U247" s="1537"/>
      <c r="V247" s="1537"/>
      <c r="W247" s="1537"/>
      <c r="X247" s="2843">
        <v>43</v>
      </c>
      <c r="Y247" s="2843">
        <v>0</v>
      </c>
      <c r="Z247" s="2108">
        <v>43</v>
      </c>
      <c r="AA247" s="2844"/>
      <c r="AB247" s="2844"/>
      <c r="AC247" s="2108">
        <v>0</v>
      </c>
      <c r="AD247" s="2108"/>
      <c r="AE247" s="2844"/>
      <c r="AF247" s="2844">
        <v>0</v>
      </c>
      <c r="AG247" s="2108">
        <v>0</v>
      </c>
      <c r="AH247" s="1537"/>
      <c r="AI247" s="1537"/>
      <c r="AJ247" s="1537">
        <v>0</v>
      </c>
      <c r="AK247" s="3256"/>
    </row>
    <row r="248" spans="1:37">
      <c r="C248" s="1557"/>
      <c r="D248" s="1547"/>
      <c r="E248" s="1547"/>
      <c r="F248" s="1547"/>
      <c r="G248" s="1513"/>
      <c r="H248" s="1513"/>
      <c r="I248" s="1513"/>
      <c r="J248" s="1513"/>
      <c r="K248" s="1513"/>
      <c r="L248" s="1513"/>
      <c r="M248" s="1513"/>
      <c r="N248" s="1513"/>
      <c r="O248" s="1513"/>
      <c r="P248" s="1513"/>
      <c r="Q248" s="1513"/>
      <c r="R248" s="1513"/>
      <c r="S248" s="1513"/>
      <c r="T248" s="1513"/>
      <c r="U248" s="1513"/>
      <c r="V248" s="1513"/>
      <c r="W248" s="1513"/>
      <c r="X248" s="1513"/>
      <c r="Y248" s="1513"/>
      <c r="Z248" s="1513"/>
      <c r="AA248" s="1513"/>
      <c r="AB248" s="1513"/>
      <c r="AC248" s="1513"/>
      <c r="AD248" s="1513"/>
      <c r="AE248" s="1513"/>
      <c r="AF248" s="1513"/>
      <c r="AG248" s="1513"/>
      <c r="AH248" s="1513"/>
      <c r="AI248" s="1513"/>
      <c r="AJ248" s="1513"/>
      <c r="AK248" s="3256"/>
    </row>
    <row r="249" spans="1:37" ht="20.100000000000001" customHeight="1">
      <c r="C249" s="1563" t="s">
        <v>3795</v>
      </c>
      <c r="D249" s="1558"/>
      <c r="E249" s="1558"/>
      <c r="F249" s="1558"/>
      <c r="G249" s="1510">
        <v>485.73</v>
      </c>
      <c r="H249" s="1510">
        <v>0</v>
      </c>
      <c r="I249" s="1510">
        <v>0</v>
      </c>
      <c r="J249" s="1510">
        <v>0</v>
      </c>
      <c r="K249" s="1510">
        <v>0</v>
      </c>
      <c r="L249" s="1510">
        <v>485.73</v>
      </c>
      <c r="M249" s="1510">
        <v>43</v>
      </c>
      <c r="N249" s="1510">
        <v>0</v>
      </c>
      <c r="O249" s="1510">
        <v>43</v>
      </c>
      <c r="P249" s="1510">
        <v>0</v>
      </c>
      <c r="Q249" s="1510">
        <v>0</v>
      </c>
      <c r="R249" s="1510">
        <v>0</v>
      </c>
      <c r="S249" s="1510">
        <v>0</v>
      </c>
      <c r="T249" s="1510">
        <v>0</v>
      </c>
      <c r="U249" s="1510">
        <v>0</v>
      </c>
      <c r="V249" s="1510">
        <v>0</v>
      </c>
      <c r="W249" s="1510">
        <v>0</v>
      </c>
      <c r="X249" s="1510">
        <v>43</v>
      </c>
      <c r="Y249" s="1510">
        <v>0</v>
      </c>
      <c r="Z249" s="1510">
        <v>43</v>
      </c>
      <c r="AA249" s="1510">
        <v>0</v>
      </c>
      <c r="AB249" s="1510">
        <v>0</v>
      </c>
      <c r="AC249" s="1510">
        <v>0</v>
      </c>
      <c r="AD249" s="1510">
        <v>0</v>
      </c>
      <c r="AE249" s="1510">
        <v>0</v>
      </c>
      <c r="AF249" s="1510">
        <v>0</v>
      </c>
      <c r="AG249" s="1510">
        <v>0</v>
      </c>
      <c r="AH249" s="1510"/>
      <c r="AI249" s="1510"/>
      <c r="AJ249" s="1510">
        <v>0</v>
      </c>
      <c r="AK249" s="3256"/>
    </row>
    <row r="250" spans="1:37" ht="20.100000000000001" customHeight="1">
      <c r="C250" s="1564" t="s">
        <v>3796</v>
      </c>
      <c r="D250" s="1565"/>
      <c r="E250" s="1558"/>
      <c r="F250" s="1558"/>
      <c r="G250" s="1559">
        <v>4441.773000000001</v>
      </c>
      <c r="H250" s="1559">
        <v>741.63900000000001</v>
      </c>
      <c r="I250" s="1559">
        <v>556.06200000000013</v>
      </c>
      <c r="J250" s="1559">
        <v>12013.83</v>
      </c>
      <c r="K250" s="1559">
        <v>1297.7010000000002</v>
      </c>
      <c r="L250" s="1559">
        <v>3144.0720000000001</v>
      </c>
      <c r="M250" s="1559">
        <v>599.32299999999998</v>
      </c>
      <c r="N250" s="1559">
        <v>0</v>
      </c>
      <c r="O250" s="1559">
        <v>599.32299999999998</v>
      </c>
      <c r="P250" s="1559">
        <v>0</v>
      </c>
      <c r="Q250" s="1559">
        <v>0</v>
      </c>
      <c r="R250" s="1559">
        <v>0</v>
      </c>
      <c r="S250" s="1559">
        <v>0</v>
      </c>
      <c r="T250" s="1559">
        <v>0</v>
      </c>
      <c r="U250" s="1559">
        <v>0</v>
      </c>
      <c r="V250" s="1559">
        <v>0</v>
      </c>
      <c r="W250" s="1559">
        <v>0</v>
      </c>
      <c r="X250" s="1559">
        <v>599.32299999999998</v>
      </c>
      <c r="Y250" s="1559">
        <v>0</v>
      </c>
      <c r="Z250" s="1559">
        <v>599.32299999999998</v>
      </c>
      <c r="AA250" s="1559">
        <v>164.49574999999999</v>
      </c>
      <c r="AB250" s="1559">
        <v>0</v>
      </c>
      <c r="AC250" s="1559">
        <v>164.49574999999999</v>
      </c>
      <c r="AD250" s="1559">
        <v>1.4319999999999999</v>
      </c>
      <c r="AE250" s="1559">
        <v>10.51</v>
      </c>
      <c r="AF250" s="1559">
        <v>0</v>
      </c>
      <c r="AG250" s="1559">
        <v>10.51</v>
      </c>
      <c r="AH250" s="1559"/>
      <c r="AI250" s="1559"/>
      <c r="AJ250" s="1559">
        <v>9830</v>
      </c>
      <c r="AK250" s="3256"/>
    </row>
    <row r="251" spans="1:37" ht="20.100000000000001" customHeight="1">
      <c r="A251" s="1566"/>
      <c r="B251" s="1567"/>
      <c r="C251" s="1568" t="s">
        <v>3797</v>
      </c>
      <c r="D251" s="1558"/>
      <c r="E251" s="1558"/>
      <c r="F251" s="1558"/>
      <c r="G251" s="1559">
        <v>101148.05100000005</v>
      </c>
      <c r="H251" s="1559">
        <v>32851.298999999999</v>
      </c>
      <c r="I251" s="1559">
        <v>16003.800999999998</v>
      </c>
      <c r="J251" s="1559">
        <v>14077.89</v>
      </c>
      <c r="K251" s="1559">
        <v>48855.099999999991</v>
      </c>
      <c r="L251" s="1559">
        <v>52292.951000000001</v>
      </c>
      <c r="M251" s="1559">
        <v>20003.010999999999</v>
      </c>
      <c r="N251" s="1559">
        <v>314.05</v>
      </c>
      <c r="O251" s="1559">
        <v>20317.060999999998</v>
      </c>
      <c r="P251" s="1559">
        <v>0</v>
      </c>
      <c r="Q251" s="1559">
        <v>0</v>
      </c>
      <c r="R251" s="1559">
        <v>0</v>
      </c>
      <c r="S251" s="1559">
        <v>0</v>
      </c>
      <c r="T251" s="1559">
        <v>0</v>
      </c>
      <c r="U251" s="1559">
        <v>0</v>
      </c>
      <c r="V251" s="1559">
        <v>0</v>
      </c>
      <c r="W251" s="1559">
        <v>0</v>
      </c>
      <c r="X251" s="1559">
        <v>20003.010999999999</v>
      </c>
      <c r="Y251" s="1559">
        <v>314.05</v>
      </c>
      <c r="Z251" s="1559">
        <v>20317.060999999998</v>
      </c>
      <c r="AA251" s="1559">
        <v>8404.6699874999995</v>
      </c>
      <c r="AB251" s="1559">
        <v>53.75</v>
      </c>
      <c r="AC251" s="1559">
        <v>8458.4199874999977</v>
      </c>
      <c r="AD251" s="1559">
        <v>84.667272499999982</v>
      </c>
      <c r="AE251" s="1559">
        <v>10.51</v>
      </c>
      <c r="AF251" s="1559">
        <v>3306.1850920000006</v>
      </c>
      <c r="AG251" s="1559">
        <v>3316.6950920000008</v>
      </c>
      <c r="AH251" s="1559"/>
      <c r="AI251" s="1559"/>
      <c r="AJ251" s="1559">
        <v>9830</v>
      </c>
      <c r="AK251" s="3256"/>
    </row>
    <row r="252" spans="1:37" ht="20.100000000000001" customHeight="1">
      <c r="A252" s="1566"/>
      <c r="B252" s="1567"/>
      <c r="C252" s="1563" t="s">
        <v>3798</v>
      </c>
      <c r="D252" s="1519"/>
      <c r="E252" s="1519"/>
      <c r="F252" s="1519"/>
      <c r="G252" s="1510">
        <v>59379.812000000005</v>
      </c>
      <c r="H252" s="1510">
        <v>0</v>
      </c>
      <c r="I252" s="1510">
        <v>0</v>
      </c>
      <c r="J252" s="1510">
        <v>0</v>
      </c>
      <c r="K252" s="1510">
        <v>0</v>
      </c>
      <c r="L252" s="1510">
        <v>59379.812000000005</v>
      </c>
      <c r="M252" s="1510">
        <v>2207.9390000000003</v>
      </c>
      <c r="N252" s="1510">
        <v>0</v>
      </c>
      <c r="O252" s="1510">
        <v>2207.9390000000003</v>
      </c>
      <c r="P252" s="1510">
        <v>0</v>
      </c>
      <c r="Q252" s="1510">
        <v>0</v>
      </c>
      <c r="R252" s="1510">
        <v>0</v>
      </c>
      <c r="S252" s="1510">
        <v>0</v>
      </c>
      <c r="T252" s="1510">
        <v>0</v>
      </c>
      <c r="U252" s="1510">
        <v>0</v>
      </c>
      <c r="V252" s="1510">
        <v>0</v>
      </c>
      <c r="W252" s="1510">
        <v>0</v>
      </c>
      <c r="X252" s="1510">
        <v>2207.9390000000003</v>
      </c>
      <c r="Y252" s="1510">
        <v>0</v>
      </c>
      <c r="Z252" s="1510">
        <v>2207.9390000000003</v>
      </c>
      <c r="AA252" s="1510">
        <v>0</v>
      </c>
      <c r="AB252" s="1510">
        <v>0</v>
      </c>
      <c r="AC252" s="1510">
        <v>0</v>
      </c>
      <c r="AD252" s="1510">
        <v>0</v>
      </c>
      <c r="AE252" s="1510">
        <v>0</v>
      </c>
      <c r="AF252" s="1510">
        <v>0</v>
      </c>
      <c r="AG252" s="1510">
        <v>0</v>
      </c>
      <c r="AH252" s="1510"/>
      <c r="AI252" s="1510"/>
      <c r="AJ252" s="1510">
        <v>0</v>
      </c>
      <c r="AK252" s="3256"/>
    </row>
    <row r="253" spans="1:37" ht="20.100000000000001" customHeight="1" thickBot="1">
      <c r="C253" s="1569" t="s">
        <v>3799</v>
      </c>
      <c r="D253" s="1570"/>
      <c r="E253" s="1570"/>
      <c r="F253" s="1570"/>
      <c r="G253" s="1571">
        <v>160527.86300000007</v>
      </c>
      <c r="H253" s="1571">
        <v>32851.298999999999</v>
      </c>
      <c r="I253" s="1571">
        <v>16003.800999999998</v>
      </c>
      <c r="J253" s="1571">
        <v>14077.89</v>
      </c>
      <c r="K253" s="1571">
        <v>48855.099999999991</v>
      </c>
      <c r="L253" s="1571">
        <v>111672.76300000001</v>
      </c>
      <c r="M253" s="1571">
        <v>22210.949999999997</v>
      </c>
      <c r="N253" s="1571">
        <v>314.05</v>
      </c>
      <c r="O253" s="1571">
        <v>22525</v>
      </c>
      <c r="P253" s="1571">
        <v>0</v>
      </c>
      <c r="Q253" s="1571">
        <v>0</v>
      </c>
      <c r="R253" s="1571">
        <v>0</v>
      </c>
      <c r="S253" s="1571">
        <v>0</v>
      </c>
      <c r="T253" s="1571">
        <v>0</v>
      </c>
      <c r="U253" s="1571">
        <v>0</v>
      </c>
      <c r="V253" s="1571">
        <v>0</v>
      </c>
      <c r="W253" s="1571">
        <v>0</v>
      </c>
      <c r="X253" s="1571">
        <v>22210.949999999997</v>
      </c>
      <c r="Y253" s="1571">
        <v>314.05</v>
      </c>
      <c r="Z253" s="1571">
        <v>22525</v>
      </c>
      <c r="AA253" s="1571">
        <v>8404.6699874999995</v>
      </c>
      <c r="AB253" s="1571">
        <v>53.75</v>
      </c>
      <c r="AC253" s="1571">
        <v>8458.4199874999977</v>
      </c>
      <c r="AD253" s="1571">
        <v>84.667272499999982</v>
      </c>
      <c r="AE253" s="1571">
        <v>10.51</v>
      </c>
      <c r="AF253" s="1571">
        <v>3306.1850920000006</v>
      </c>
      <c r="AG253" s="1571">
        <v>3316.6950920000008</v>
      </c>
      <c r="AH253" s="1571"/>
      <c r="AI253" s="1571"/>
      <c r="AJ253" s="1571">
        <v>9830</v>
      </c>
      <c r="AK253" s="3256"/>
    </row>
    <row r="254" spans="1:37" ht="16.5" thickTop="1">
      <c r="AK254" s="3256"/>
    </row>
    <row r="255" spans="1:37">
      <c r="AA255" s="2844"/>
      <c r="AD255" s="2108"/>
      <c r="AI255" s="1503"/>
      <c r="AK255" s="3256"/>
    </row>
    <row r="256" spans="1:37">
      <c r="AD256" s="2108"/>
      <c r="AK256" s="3256"/>
    </row>
    <row r="257" spans="37:37">
      <c r="AK257" s="3256"/>
    </row>
    <row r="258" spans="37:37">
      <c r="AK258" s="3256"/>
    </row>
    <row r="259" spans="37:37">
      <c r="AK259" s="3256"/>
    </row>
    <row r="260" spans="37:37">
      <c r="AK260" s="3256"/>
    </row>
    <row r="261" spans="37:37">
      <c r="AK261" s="3256"/>
    </row>
    <row r="262" spans="37:37">
      <c r="AK262" s="3256"/>
    </row>
    <row r="263" spans="37:37">
      <c r="AK263" s="3256"/>
    </row>
    <row r="264" spans="37:37">
      <c r="AK264" s="3256"/>
    </row>
    <row r="265" spans="37:37">
      <c r="AK265" s="3256"/>
    </row>
    <row r="266" spans="37:37">
      <c r="AK266" s="3256"/>
    </row>
    <row r="267" spans="37:37">
      <c r="AK267" s="3256"/>
    </row>
    <row r="268" spans="37:37">
      <c r="AK268" s="3256"/>
    </row>
    <row r="269" spans="37:37">
      <c r="AK269" s="3256"/>
    </row>
    <row r="270" spans="37:37">
      <c r="AK270" s="3256"/>
    </row>
    <row r="271" spans="37:37">
      <c r="AK271" s="3256"/>
    </row>
    <row r="272" spans="37:37">
      <c r="AK272" s="3256"/>
    </row>
    <row r="273" spans="37:37">
      <c r="AK273" s="3256"/>
    </row>
    <row r="274" spans="37:37">
      <c r="AK274" s="3256"/>
    </row>
    <row r="275" spans="37:37">
      <c r="AK275" s="3256"/>
    </row>
    <row r="276" spans="37:37">
      <c r="AK276" s="3256"/>
    </row>
    <row r="277" spans="37:37">
      <c r="AK277" s="3256"/>
    </row>
    <row r="278" spans="37:37">
      <c r="AK278" s="3256"/>
    </row>
    <row r="279" spans="37:37">
      <c r="AK279" s="3256"/>
    </row>
    <row r="280" spans="37:37">
      <c r="AK280" s="3256"/>
    </row>
    <row r="281" spans="37:37">
      <c r="AK281" s="3256"/>
    </row>
    <row r="282" spans="37:37">
      <c r="AK282" s="3256"/>
    </row>
    <row r="283" spans="37:37">
      <c r="AK283" s="3256"/>
    </row>
    <row r="284" spans="37:37">
      <c r="AK284" s="3256"/>
    </row>
    <row r="285" spans="37:37">
      <c r="AK285" s="3256"/>
    </row>
    <row r="286" spans="37:37">
      <c r="AK286" s="3256"/>
    </row>
    <row r="287" spans="37:37">
      <c r="AK287" s="3256"/>
    </row>
    <row r="288" spans="37:37">
      <c r="AK288" s="3256"/>
    </row>
    <row r="289" spans="37:37">
      <c r="AK289" s="3256"/>
    </row>
    <row r="290" spans="37:37">
      <c r="AK290" s="3256"/>
    </row>
    <row r="291" spans="37:37">
      <c r="AK291" s="3256"/>
    </row>
    <row r="292" spans="37:37">
      <c r="AK292" s="3256"/>
    </row>
    <row r="293" spans="37:37">
      <c r="AK293" s="3256"/>
    </row>
    <row r="294" spans="37:37">
      <c r="AK294" s="3256"/>
    </row>
    <row r="295" spans="37:37">
      <c r="AK295" s="3256"/>
    </row>
    <row r="296" spans="37:37">
      <c r="AK296" s="3256"/>
    </row>
    <row r="297" spans="37:37">
      <c r="AK297" s="3256"/>
    </row>
    <row r="298" spans="37:37">
      <c r="AK298" s="3256"/>
    </row>
    <row r="299" spans="37:37">
      <c r="AK299" s="3256"/>
    </row>
    <row r="300" spans="37:37">
      <c r="AK300" s="3256"/>
    </row>
    <row r="301" spans="37:37">
      <c r="AK301" s="3256"/>
    </row>
    <row r="302" spans="37:37">
      <c r="AK302" s="3256"/>
    </row>
    <row r="303" spans="37:37">
      <c r="AK303" s="3256"/>
    </row>
    <row r="304" spans="37:37">
      <c r="AK304" s="3256"/>
    </row>
    <row r="305" spans="37:37">
      <c r="AK305" s="3256"/>
    </row>
    <row r="306" spans="37:37">
      <c r="AK306" s="3256"/>
    </row>
    <row r="307" spans="37:37">
      <c r="AK307" s="3256"/>
    </row>
    <row r="308" spans="37:37">
      <c r="AK308" s="3256"/>
    </row>
    <row r="309" spans="37:37">
      <c r="AK309" s="3256"/>
    </row>
    <row r="310" spans="37:37">
      <c r="AK310" s="3256"/>
    </row>
    <row r="311" spans="37:37">
      <c r="AK311" s="3256"/>
    </row>
    <row r="312" spans="37:37">
      <c r="AK312" s="3256"/>
    </row>
    <row r="313" spans="37:37">
      <c r="AK313" s="3256"/>
    </row>
    <row r="314" spans="37:37">
      <c r="AK314" s="3256"/>
    </row>
    <row r="315" spans="37:37">
      <c r="AK315" s="3256"/>
    </row>
    <row r="316" spans="37:37">
      <c r="AK316" s="3256"/>
    </row>
    <row r="317" spans="37:37">
      <c r="AK317" s="3256"/>
    </row>
    <row r="318" spans="37:37">
      <c r="AK318" s="3256"/>
    </row>
    <row r="319" spans="37:37">
      <c r="AK319" s="3256"/>
    </row>
    <row r="320" spans="37:37">
      <c r="AK320" s="3256"/>
    </row>
    <row r="321" spans="37:37">
      <c r="AK321" s="3256"/>
    </row>
    <row r="322" spans="37:37">
      <c r="AK322" s="3256"/>
    </row>
    <row r="323" spans="37:37">
      <c r="AK323" s="3256"/>
    </row>
    <row r="324" spans="37:37">
      <c r="AK324" s="3256"/>
    </row>
    <row r="325" spans="37:37">
      <c r="AK325" s="3256"/>
    </row>
    <row r="326" spans="37:37">
      <c r="AK326" s="3256"/>
    </row>
    <row r="327" spans="37:37">
      <c r="AK327" s="3256"/>
    </row>
    <row r="328" spans="37:37">
      <c r="AK328" s="3256"/>
    </row>
    <row r="329" spans="37:37">
      <c r="AK329" s="3256"/>
    </row>
    <row r="330" spans="37:37">
      <c r="AK330" s="3256"/>
    </row>
    <row r="331" spans="37:37">
      <c r="AK331" s="3256"/>
    </row>
    <row r="332" spans="37:37">
      <c r="AK332" s="3256"/>
    </row>
    <row r="333" spans="37:37">
      <c r="AK333" s="3256"/>
    </row>
    <row r="334" spans="37:37">
      <c r="AK334" s="3256"/>
    </row>
    <row r="335" spans="37:37">
      <c r="AK335" s="3256"/>
    </row>
    <row r="336" spans="37:37">
      <c r="AK336" s="3256"/>
    </row>
    <row r="337" spans="37:37">
      <c r="AK337" s="3256"/>
    </row>
    <row r="338" spans="37:37">
      <c r="AK338" s="3256"/>
    </row>
    <row r="339" spans="37:37">
      <c r="AK339" s="3256"/>
    </row>
    <row r="340" spans="37:37">
      <c r="AK340" s="3256"/>
    </row>
    <row r="341" spans="37:37">
      <c r="AK341" s="3256"/>
    </row>
    <row r="342" spans="37:37">
      <c r="AK342" s="3256"/>
    </row>
    <row r="343" spans="37:37">
      <c r="AK343" s="3256"/>
    </row>
    <row r="344" spans="37:37">
      <c r="AK344" s="3256"/>
    </row>
    <row r="345" spans="37:37">
      <c r="AK345" s="3256"/>
    </row>
    <row r="346" spans="37:37">
      <c r="AK346" s="3256"/>
    </row>
    <row r="347" spans="37:37">
      <c r="AK347" s="3256"/>
    </row>
    <row r="348" spans="37:37">
      <c r="AK348" s="3256"/>
    </row>
    <row r="349" spans="37:37">
      <c r="AK349" s="3256"/>
    </row>
    <row r="350" spans="37:37">
      <c r="AK350" s="3256"/>
    </row>
    <row r="351" spans="37:37">
      <c r="AK351" s="3256"/>
    </row>
    <row r="352" spans="37:37">
      <c r="AK352" s="3256"/>
    </row>
    <row r="353" spans="37:37">
      <c r="AK353" s="3256"/>
    </row>
    <row r="354" spans="37:37">
      <c r="AK354" s="3256"/>
    </row>
    <row r="355" spans="37:37">
      <c r="AK355" s="3256"/>
    </row>
    <row r="356" spans="37:37">
      <c r="AK356" s="3256"/>
    </row>
    <row r="357" spans="37:37">
      <c r="AK357" s="3256"/>
    </row>
    <row r="358" spans="37:37">
      <c r="AK358" s="3256"/>
    </row>
    <row r="359" spans="37:37">
      <c r="AK359" s="3256"/>
    </row>
    <row r="360" spans="37:37">
      <c r="AK360" s="3256"/>
    </row>
    <row r="361" spans="37:37">
      <c r="AK361" s="3256"/>
    </row>
    <row r="362" spans="37:37">
      <c r="AK362" s="3256"/>
    </row>
    <row r="363" spans="37:37">
      <c r="AK363" s="3256"/>
    </row>
    <row r="364" spans="37:37">
      <c r="AK364" s="3256"/>
    </row>
    <row r="365" spans="37:37">
      <c r="AK365" s="3256"/>
    </row>
    <row r="366" spans="37:37">
      <c r="AK366" s="3256"/>
    </row>
    <row r="367" spans="37:37">
      <c r="AK367" s="3256"/>
    </row>
    <row r="368" spans="37:37">
      <c r="AK368" s="3256"/>
    </row>
    <row r="369" spans="37:37">
      <c r="AK369" s="3256"/>
    </row>
    <row r="370" spans="37:37">
      <c r="AK370" s="3256"/>
    </row>
    <row r="371" spans="37:37">
      <c r="AK371" s="3256"/>
    </row>
    <row r="372" spans="37:37">
      <c r="AK372" s="3256"/>
    </row>
    <row r="373" spans="37:37">
      <c r="AK373" s="3256"/>
    </row>
    <row r="374" spans="37:37">
      <c r="AK374" s="3256"/>
    </row>
    <row r="375" spans="37:37">
      <c r="AK375" s="3256"/>
    </row>
    <row r="376" spans="37:37">
      <c r="AK376" s="3256"/>
    </row>
    <row r="377" spans="37:37">
      <c r="AK377" s="3256"/>
    </row>
    <row r="378" spans="37:37">
      <c r="AK378" s="3256"/>
    </row>
    <row r="379" spans="37:37">
      <c r="AK379" s="3256"/>
    </row>
    <row r="380" spans="37:37">
      <c r="AK380" s="3256"/>
    </row>
    <row r="381" spans="37:37">
      <c r="AK381" s="3256"/>
    </row>
    <row r="382" spans="37:37">
      <c r="AK382" s="3256"/>
    </row>
    <row r="383" spans="37:37">
      <c r="AK383" s="3256"/>
    </row>
    <row r="384" spans="37:37">
      <c r="AK384" s="3256"/>
    </row>
    <row r="385" spans="37:37">
      <c r="AK385" s="3256"/>
    </row>
    <row r="386" spans="37:37">
      <c r="AK386" s="3256"/>
    </row>
    <row r="387" spans="37:37">
      <c r="AK387" s="3256"/>
    </row>
    <row r="388" spans="37:37">
      <c r="AK388" s="3256"/>
    </row>
    <row r="389" spans="37:37">
      <c r="AK389" s="3256"/>
    </row>
    <row r="390" spans="37:37">
      <c r="AK390" s="3256"/>
    </row>
    <row r="391" spans="37:37">
      <c r="AK391" s="3256"/>
    </row>
    <row r="392" spans="37:37">
      <c r="AK392" s="3256"/>
    </row>
    <row r="393" spans="37:37">
      <c r="AK393" s="3256"/>
    </row>
    <row r="394" spans="37:37">
      <c r="AK394" s="3256"/>
    </row>
    <row r="395" spans="37:37">
      <c r="AK395" s="3256"/>
    </row>
    <row r="396" spans="37:37">
      <c r="AK396" s="3256"/>
    </row>
    <row r="397" spans="37:37">
      <c r="AK397" s="3256"/>
    </row>
    <row r="398" spans="37:37">
      <c r="AK398" s="3256"/>
    </row>
    <row r="399" spans="37:37">
      <c r="AK399" s="3256"/>
    </row>
    <row r="400" spans="37:37">
      <c r="AK400" s="3256"/>
    </row>
    <row r="401" spans="37:37">
      <c r="AK401" s="3256"/>
    </row>
    <row r="402" spans="37:37">
      <c r="AK402" s="3256"/>
    </row>
    <row r="403" spans="37:37">
      <c r="AK403" s="3256"/>
    </row>
    <row r="404" spans="37:37">
      <c r="AK404" s="3256"/>
    </row>
    <row r="405" spans="37:37">
      <c r="AK405" s="3256"/>
    </row>
    <row r="406" spans="37:37">
      <c r="AK406" s="3256"/>
    </row>
    <row r="407" spans="37:37">
      <c r="AK407" s="3256"/>
    </row>
    <row r="408" spans="37:37">
      <c r="AK408" s="3256"/>
    </row>
    <row r="409" spans="37:37">
      <c r="AK409" s="3256"/>
    </row>
    <row r="410" spans="37:37">
      <c r="AK410" s="3256"/>
    </row>
    <row r="411" spans="37:37">
      <c r="AK411" s="3256"/>
    </row>
    <row r="412" spans="37:37">
      <c r="AK412" s="3256"/>
    </row>
    <row r="413" spans="37:37">
      <c r="AK413" s="3256"/>
    </row>
    <row r="414" spans="37:37">
      <c r="AK414" s="3256"/>
    </row>
    <row r="415" spans="37:37">
      <c r="AK415" s="3256"/>
    </row>
    <row r="416" spans="37:37">
      <c r="AK416" s="3256"/>
    </row>
    <row r="417" spans="37:37">
      <c r="AK417" s="3256"/>
    </row>
    <row r="418" spans="37:37">
      <c r="AK418" s="3256"/>
    </row>
    <row r="419" spans="37:37">
      <c r="AK419" s="3256"/>
    </row>
    <row r="420" spans="37:37">
      <c r="AK420" s="3256"/>
    </row>
    <row r="421" spans="37:37">
      <c r="AK421" s="3256"/>
    </row>
    <row r="422" spans="37:37">
      <c r="AK422" s="3256"/>
    </row>
    <row r="423" spans="37:37">
      <c r="AK423" s="3256"/>
    </row>
    <row r="424" spans="37:37">
      <c r="AK424" s="3256"/>
    </row>
    <row r="425" spans="37:37">
      <c r="AK425" s="3256"/>
    </row>
    <row r="426" spans="37:37">
      <c r="AK426" s="3256"/>
    </row>
    <row r="427" spans="37:37">
      <c r="AK427" s="3256"/>
    </row>
    <row r="428" spans="37:37">
      <c r="AK428" s="3256"/>
    </row>
    <row r="429" spans="37:37">
      <c r="AK429" s="3256"/>
    </row>
    <row r="430" spans="37:37">
      <c r="AK430" s="3256"/>
    </row>
    <row r="431" spans="37:37">
      <c r="AK431" s="3256"/>
    </row>
    <row r="432" spans="37:37">
      <c r="AK432" s="3256"/>
    </row>
    <row r="433" spans="37:37">
      <c r="AK433" s="3256"/>
    </row>
    <row r="434" spans="37:37">
      <c r="AK434" s="3256"/>
    </row>
    <row r="435" spans="37:37">
      <c r="AK435" s="3256"/>
    </row>
    <row r="436" spans="37:37">
      <c r="AK436" s="3256"/>
    </row>
    <row r="437" spans="37:37">
      <c r="AK437" s="3256"/>
    </row>
    <row r="438" spans="37:37">
      <c r="AK438" s="3256"/>
    </row>
    <row r="439" spans="37:37">
      <c r="AK439" s="3256"/>
    </row>
    <row r="440" spans="37:37">
      <c r="AK440" s="3256"/>
    </row>
    <row r="441" spans="37:37">
      <c r="AK441" s="3256"/>
    </row>
    <row r="442" spans="37:37">
      <c r="AK442" s="3256"/>
    </row>
    <row r="443" spans="37:37">
      <c r="AK443" s="3256"/>
    </row>
    <row r="444" spans="37:37">
      <c r="AK444" s="3256"/>
    </row>
    <row r="445" spans="37:37">
      <c r="AK445" s="3256"/>
    </row>
    <row r="446" spans="37:37">
      <c r="AK446" s="3256"/>
    </row>
    <row r="447" spans="37:37">
      <c r="AK447" s="3256"/>
    </row>
    <row r="448" spans="37:37">
      <c r="AK448" s="3256"/>
    </row>
    <row r="449" spans="37:37">
      <c r="AK449" s="3256"/>
    </row>
    <row r="450" spans="37:37">
      <c r="AK450" s="3256"/>
    </row>
    <row r="451" spans="37:37">
      <c r="AK451" s="3256"/>
    </row>
    <row r="452" spans="37:37">
      <c r="AK452" s="3256"/>
    </row>
    <row r="453" spans="37:37">
      <c r="AK453" s="3256"/>
    </row>
    <row r="454" spans="37:37">
      <c r="AK454" s="3256"/>
    </row>
    <row r="455" spans="37:37">
      <c r="AK455" s="3256"/>
    </row>
    <row r="456" spans="37:37">
      <c r="AK456" s="3256"/>
    </row>
    <row r="457" spans="37:37">
      <c r="AK457" s="3256"/>
    </row>
    <row r="458" spans="37:37">
      <c r="AK458" s="3256"/>
    </row>
    <row r="459" spans="37:37">
      <c r="AK459" s="3256"/>
    </row>
    <row r="460" spans="37:37">
      <c r="AK460" s="3256"/>
    </row>
    <row r="461" spans="37:37">
      <c r="AK461" s="3256"/>
    </row>
    <row r="462" spans="37:37">
      <c r="AK462" s="3256"/>
    </row>
    <row r="463" spans="37:37">
      <c r="AK463" s="3256"/>
    </row>
    <row r="464" spans="37:37">
      <c r="AK464" s="3256"/>
    </row>
    <row r="465" spans="37:37">
      <c r="AK465" s="3256"/>
    </row>
    <row r="466" spans="37:37">
      <c r="AK466" s="3256"/>
    </row>
    <row r="467" spans="37:37">
      <c r="AK467" s="3256"/>
    </row>
    <row r="468" spans="37:37">
      <c r="AK468" s="3256"/>
    </row>
    <row r="469" spans="37:37">
      <c r="AK469" s="3256"/>
    </row>
    <row r="470" spans="37:37">
      <c r="AK470" s="3256"/>
    </row>
    <row r="471" spans="37:37">
      <c r="AK471" s="3256"/>
    </row>
    <row r="472" spans="37:37">
      <c r="AK472" s="3256"/>
    </row>
    <row r="473" spans="37:37">
      <c r="AK473" s="3256"/>
    </row>
    <row r="474" spans="37:37">
      <c r="AK474" s="3256"/>
    </row>
    <row r="475" spans="37:37">
      <c r="AK475" s="3256"/>
    </row>
    <row r="476" spans="37:37">
      <c r="AK476" s="3256"/>
    </row>
    <row r="477" spans="37:37">
      <c r="AK477" s="3256"/>
    </row>
    <row r="478" spans="37:37">
      <c r="AK478" s="3256"/>
    </row>
    <row r="479" spans="37:37">
      <c r="AK479" s="3256"/>
    </row>
    <row r="480" spans="37:37">
      <c r="AK480" s="3256"/>
    </row>
    <row r="481" spans="37:37">
      <c r="AK481" s="3256"/>
    </row>
    <row r="482" spans="37:37">
      <c r="AK482" s="3256"/>
    </row>
    <row r="483" spans="37:37">
      <c r="AK483" s="3256"/>
    </row>
    <row r="484" spans="37:37">
      <c r="AK484" s="3256"/>
    </row>
    <row r="485" spans="37:37">
      <c r="AK485" s="3256"/>
    </row>
    <row r="486" spans="37:37">
      <c r="AK486" s="3256"/>
    </row>
    <row r="487" spans="37:37">
      <c r="AK487" s="3256"/>
    </row>
    <row r="488" spans="37:37">
      <c r="AK488" s="3256"/>
    </row>
    <row r="489" spans="37:37">
      <c r="AK489" s="3256"/>
    </row>
    <row r="490" spans="37:37">
      <c r="AK490" s="3256"/>
    </row>
    <row r="491" spans="37:37">
      <c r="AK491" s="3256"/>
    </row>
    <row r="492" spans="37:37">
      <c r="AK492" s="3256"/>
    </row>
    <row r="493" spans="37:37">
      <c r="AK493" s="3256"/>
    </row>
    <row r="494" spans="37:37">
      <c r="AK494" s="3256"/>
    </row>
    <row r="495" spans="37:37">
      <c r="AK495" s="3256"/>
    </row>
    <row r="496" spans="37:37">
      <c r="AK496" s="3256"/>
    </row>
    <row r="497" spans="37:37">
      <c r="AK497" s="3256"/>
    </row>
    <row r="498" spans="37:37">
      <c r="AK498" s="3256"/>
    </row>
    <row r="499" spans="37:37">
      <c r="AK499" s="3256"/>
    </row>
    <row r="500" spans="37:37">
      <c r="AK500" s="3256"/>
    </row>
    <row r="501" spans="37:37">
      <c r="AK501" s="3256"/>
    </row>
    <row r="502" spans="37:37">
      <c r="AK502" s="3256"/>
    </row>
    <row r="503" spans="37:37">
      <c r="AK503" s="3256"/>
    </row>
    <row r="504" spans="37:37">
      <c r="AK504" s="3256"/>
    </row>
    <row r="505" spans="37:37">
      <c r="AK505" s="3256"/>
    </row>
    <row r="506" spans="37:37">
      <c r="AK506" s="3256"/>
    </row>
    <row r="507" spans="37:37">
      <c r="AK507" s="3256"/>
    </row>
    <row r="508" spans="37:37">
      <c r="AK508" s="3256"/>
    </row>
    <row r="509" spans="37:37">
      <c r="AK509" s="3256"/>
    </row>
    <row r="510" spans="37:37">
      <c r="AK510" s="3256"/>
    </row>
    <row r="511" spans="37:37">
      <c r="AK511" s="3256"/>
    </row>
    <row r="512" spans="37:37">
      <c r="AK512" s="3256"/>
    </row>
    <row r="513" spans="37:37">
      <c r="AK513" s="3256"/>
    </row>
    <row r="514" spans="37:37">
      <c r="AK514" s="3256"/>
    </row>
    <row r="515" spans="37:37">
      <c r="AK515" s="3256"/>
    </row>
    <row r="516" spans="37:37">
      <c r="AK516" s="3256"/>
    </row>
    <row r="517" spans="37:37">
      <c r="AK517" s="3256"/>
    </row>
    <row r="518" spans="37:37">
      <c r="AK518" s="3256"/>
    </row>
    <row r="519" spans="37:37">
      <c r="AK519" s="3256"/>
    </row>
    <row r="520" spans="37:37">
      <c r="AK520" s="3256"/>
    </row>
    <row r="521" spans="37:37">
      <c r="AK521" s="3256"/>
    </row>
    <row r="522" spans="37:37">
      <c r="AK522" s="3256"/>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1496062992126" footer="0.31496062992126"/>
  <pageSetup paperSize="9" scale="48" firstPageNumber="173" fitToHeight="0" orientation="landscape" useFirstPageNumber="1" r:id="rId1"/>
  <headerFooter>
    <oddHeader>&amp;R&amp;"Times New Roman,Bold"&amp;14[ &amp;P ]</oddHeader>
  </headerFooter>
  <rowBreaks count="2" manualBreakCount="2">
    <brk id="88" max="34" man="1"/>
    <brk id="196" max="3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J302"/>
  <sheetViews>
    <sheetView zoomScale="106" zoomScaleNormal="106" zoomScaleSheetLayoutView="70" workbookViewId="0">
      <pane xSplit="3" ySplit="8" topLeftCell="M14"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75"/>
  <cols>
    <col min="1" max="1" width="8.125" style="245" customWidth="1"/>
    <col min="2" max="2" width="12" style="245" customWidth="1"/>
    <col min="3" max="3" width="31.625" style="222" customWidth="1"/>
    <col min="4" max="4" width="11.5" style="245" customWidth="1"/>
    <col min="5" max="5" width="9.375" style="245" customWidth="1"/>
    <col min="6" max="6" width="8.875" style="245" customWidth="1"/>
    <col min="7" max="7" width="9.625" style="222" customWidth="1"/>
    <col min="8" max="8" width="9.125" style="222" customWidth="1"/>
    <col min="9" max="9" width="7.75" style="222" customWidth="1"/>
    <col min="10" max="10" width="6.875" style="222" customWidth="1"/>
    <col min="11" max="11" width="9.375" style="222" customWidth="1"/>
    <col min="12" max="12" width="9.625" style="222" customWidth="1"/>
    <col min="13" max="13" width="7.875" style="222" customWidth="1"/>
    <col min="14" max="14" width="8.375" style="222" bestFit="1" customWidth="1"/>
    <col min="15" max="15" width="7.875" style="222" bestFit="1" customWidth="1"/>
    <col min="16" max="23" width="7.875" style="222" hidden="1" customWidth="1"/>
    <col min="24" max="35" width="7.875" style="222" customWidth="1"/>
    <col min="36" max="36" width="7" style="222" customWidth="1"/>
    <col min="37" max="16384" width="8" style="222"/>
  </cols>
  <sheetData>
    <row r="1" spans="1:36" ht="29.25" customHeight="1">
      <c r="A1" s="3327" t="s">
        <v>12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row>
    <row r="2" spans="1:36" ht="29.25" customHeight="1">
      <c r="A2" s="3328" t="s">
        <v>3800</v>
      </c>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row>
    <row r="3" spans="1:36" ht="10.5" customHeight="1">
      <c r="A3" s="3596"/>
      <c r="B3" s="3596"/>
      <c r="C3" s="3596"/>
      <c r="D3" s="3596"/>
      <c r="E3" s="3596"/>
      <c r="F3" s="3596"/>
      <c r="G3" s="3596"/>
      <c r="H3" s="3596"/>
      <c r="I3" s="3596"/>
      <c r="J3" s="3596"/>
      <c r="K3" s="3596"/>
      <c r="L3" s="3596"/>
      <c r="M3" s="3596"/>
      <c r="N3" s="3596"/>
      <c r="O3" s="3596"/>
      <c r="P3" s="3596"/>
      <c r="Q3" s="3596"/>
      <c r="R3" s="3596"/>
      <c r="S3" s="3596"/>
      <c r="T3" s="3596"/>
      <c r="U3" s="3596"/>
      <c r="V3" s="3596"/>
      <c r="W3" s="3596"/>
      <c r="X3" s="3596"/>
      <c r="Y3" s="3596"/>
      <c r="Z3" s="3596"/>
      <c r="AA3" s="3596"/>
      <c r="AB3" s="3596"/>
      <c r="AC3" s="3596"/>
      <c r="AD3" s="3596"/>
      <c r="AE3" s="3596"/>
      <c r="AF3" s="3596"/>
      <c r="AG3" s="3596"/>
      <c r="AH3" s="3596"/>
      <c r="AI3" s="3596"/>
      <c r="AJ3" s="3596"/>
    </row>
    <row r="4" spans="1:36" ht="15.75" customHeight="1">
      <c r="A4" s="174"/>
      <c r="B4" s="174"/>
      <c r="C4" s="174"/>
      <c r="D4" s="175"/>
      <c r="E4" s="176"/>
      <c r="F4" s="174"/>
      <c r="G4" s="174"/>
      <c r="H4" s="174"/>
      <c r="I4" s="174"/>
      <c r="J4" s="174"/>
      <c r="K4" s="174"/>
      <c r="L4" s="174"/>
      <c r="M4" s="1575"/>
      <c r="N4" s="174"/>
      <c r="O4" s="1575"/>
      <c r="P4" s="1575"/>
      <c r="Q4" s="1575"/>
      <c r="R4" s="1575"/>
      <c r="S4" s="1575"/>
      <c r="T4" s="1575"/>
      <c r="U4" s="1575"/>
      <c r="V4" s="1575"/>
      <c r="W4" s="1575"/>
      <c r="X4" s="1575"/>
      <c r="Y4" s="1575"/>
      <c r="Z4" s="1575"/>
      <c r="AA4" s="1575"/>
      <c r="AB4" s="1575"/>
      <c r="AC4" s="1575"/>
      <c r="AD4" s="1575"/>
      <c r="AE4" s="1575"/>
      <c r="AF4" s="1575"/>
      <c r="AG4" s="1575"/>
      <c r="AH4" s="1575"/>
      <c r="AI4" s="1575"/>
      <c r="AJ4" s="174"/>
    </row>
    <row r="5" spans="1:36" ht="24" customHeight="1">
      <c r="A5" s="3329" t="s">
        <v>2210</v>
      </c>
      <c r="B5" s="3329" t="s">
        <v>132</v>
      </c>
      <c r="C5" s="3329" t="s">
        <v>15</v>
      </c>
      <c r="D5" s="3329" t="s">
        <v>16</v>
      </c>
      <c r="E5" s="3332" t="s">
        <v>357</v>
      </c>
      <c r="F5" s="3329" t="s">
        <v>358</v>
      </c>
      <c r="G5" s="3329" t="s">
        <v>18</v>
      </c>
      <c r="H5" s="3329" t="s">
        <v>2171</v>
      </c>
      <c r="I5" s="3335" t="s">
        <v>20</v>
      </c>
      <c r="J5" s="3336"/>
      <c r="K5" s="3329" t="s">
        <v>21</v>
      </c>
      <c r="L5" s="3329" t="s">
        <v>3801</v>
      </c>
      <c r="M5" s="3339" t="s">
        <v>23</v>
      </c>
      <c r="N5" s="3340"/>
      <c r="O5" s="3341"/>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ht="19.5" customHeight="1">
      <c r="A6" s="3330"/>
      <c r="B6" s="3330"/>
      <c r="C6" s="3330"/>
      <c r="D6" s="3330"/>
      <c r="E6" s="3333"/>
      <c r="F6" s="3330"/>
      <c r="G6" s="3330"/>
      <c r="H6" s="3330"/>
      <c r="I6" s="3337"/>
      <c r="J6" s="3338"/>
      <c r="K6" s="3330"/>
      <c r="L6" s="3330"/>
      <c r="M6" s="3342"/>
      <c r="N6" s="3343"/>
      <c r="O6" s="3344"/>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ht="19.5" customHeight="1">
      <c r="A7" s="3331"/>
      <c r="B7" s="3331"/>
      <c r="C7" s="3331"/>
      <c r="D7" s="3331"/>
      <c r="E7" s="3334"/>
      <c r="F7" s="3331"/>
      <c r="G7" s="3331"/>
      <c r="H7" s="3331"/>
      <c r="I7" s="126" t="s">
        <v>2</v>
      </c>
      <c r="J7" s="127" t="s">
        <v>25</v>
      </c>
      <c r="K7" s="3331"/>
      <c r="L7" s="3331"/>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c r="A8" s="130">
        <v>1</v>
      </c>
      <c r="B8" s="130"/>
      <c r="C8" s="130">
        <v>2</v>
      </c>
      <c r="D8" s="130">
        <v>3</v>
      </c>
      <c r="E8" s="130">
        <v>4</v>
      </c>
      <c r="F8" s="130">
        <v>5</v>
      </c>
      <c r="G8" s="130">
        <v>6</v>
      </c>
      <c r="H8" s="130">
        <v>7</v>
      </c>
      <c r="I8" s="130">
        <v>8</v>
      </c>
      <c r="J8" s="130">
        <v>9</v>
      </c>
      <c r="K8" s="130">
        <v>10</v>
      </c>
      <c r="L8" s="130">
        <v>11</v>
      </c>
      <c r="M8" s="130">
        <v>12</v>
      </c>
      <c r="N8" s="130">
        <v>13</v>
      </c>
      <c r="O8" s="130">
        <v>14</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133"/>
      <c r="B9" s="133"/>
      <c r="C9" s="133"/>
      <c r="D9" s="142"/>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c r="A10" s="122"/>
      <c r="B10" s="122"/>
      <c r="C10" s="134" t="s">
        <v>3802</v>
      </c>
      <c r="D10" s="587"/>
      <c r="E10" s="122"/>
      <c r="F10" s="122"/>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row>
    <row r="11" spans="1:36">
      <c r="A11" s="122"/>
      <c r="B11" s="122"/>
      <c r="C11" s="134" t="s">
        <v>26</v>
      </c>
      <c r="D11" s="227"/>
      <c r="E11" s="122"/>
      <c r="F11" s="122"/>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row>
    <row r="12" spans="1:36">
      <c r="A12" s="122"/>
      <c r="B12" s="122"/>
      <c r="C12" s="227"/>
      <c r="D12" s="122"/>
      <c r="E12" s="122"/>
      <c r="F12" s="122"/>
      <c r="G12" s="135"/>
      <c r="H12" s="135"/>
      <c r="I12" s="135"/>
      <c r="J12" s="135"/>
      <c r="K12" s="136"/>
      <c r="L12" s="137"/>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row>
    <row r="13" spans="1:36" ht="31.5">
      <c r="A13" s="991">
        <v>1540</v>
      </c>
      <c r="B13" s="122" t="s">
        <v>3803</v>
      </c>
      <c r="C13" s="1576" t="s">
        <v>3804</v>
      </c>
      <c r="D13" s="133" t="s">
        <v>321</v>
      </c>
      <c r="E13" s="142" t="s">
        <v>2876</v>
      </c>
      <c r="F13" s="1577" t="s">
        <v>30</v>
      </c>
      <c r="G13" s="1578">
        <v>8.5</v>
      </c>
      <c r="H13" s="193">
        <v>0</v>
      </c>
      <c r="I13" s="158">
        <v>0</v>
      </c>
      <c r="J13" s="193">
        <v>0</v>
      </c>
      <c r="K13" s="193">
        <v>0</v>
      </c>
      <c r="L13" s="158">
        <v>8.5</v>
      </c>
      <c r="M13" s="158">
        <v>0</v>
      </c>
      <c r="N13" s="158">
        <v>8.5</v>
      </c>
      <c r="O13" s="158">
        <v>8.5</v>
      </c>
      <c r="P13" s="158"/>
      <c r="Q13" s="158"/>
      <c r="R13" s="158"/>
      <c r="S13" s="158"/>
      <c r="T13" s="158"/>
      <c r="U13" s="158"/>
      <c r="V13" s="158"/>
      <c r="W13" s="158"/>
      <c r="X13" s="2843">
        <v>0</v>
      </c>
      <c r="Y13" s="2843">
        <v>8.5</v>
      </c>
      <c r="Z13" s="2108">
        <v>8.5</v>
      </c>
      <c r="AA13" s="2844"/>
      <c r="AB13" s="2844"/>
      <c r="AC13" s="2108">
        <v>0</v>
      </c>
      <c r="AD13" s="2108"/>
      <c r="AE13" s="2844"/>
      <c r="AF13" s="2844">
        <v>0</v>
      </c>
      <c r="AG13" s="2108">
        <v>0</v>
      </c>
      <c r="AH13" s="158" t="s">
        <v>9970</v>
      </c>
      <c r="AI13" s="158"/>
      <c r="AJ13" s="1578">
        <v>0</v>
      </c>
    </row>
    <row r="14" spans="1:36" ht="47.25">
      <c r="A14" s="991">
        <v>1541</v>
      </c>
      <c r="B14" s="122" t="s">
        <v>3805</v>
      </c>
      <c r="C14" s="1576" t="s">
        <v>3806</v>
      </c>
      <c r="D14" s="133" t="s">
        <v>321</v>
      </c>
      <c r="E14" s="142" t="s">
        <v>2876</v>
      </c>
      <c r="F14" s="1577" t="s">
        <v>30</v>
      </c>
      <c r="G14" s="1578">
        <v>22.302</v>
      </c>
      <c r="H14" s="193">
        <v>0</v>
      </c>
      <c r="I14" s="158">
        <v>2.282</v>
      </c>
      <c r="J14" s="193">
        <v>0</v>
      </c>
      <c r="K14" s="193">
        <v>2.282</v>
      </c>
      <c r="L14" s="158">
        <v>20.02</v>
      </c>
      <c r="M14" s="158">
        <v>19.02</v>
      </c>
      <c r="N14" s="158">
        <v>1</v>
      </c>
      <c r="O14" s="158">
        <v>20.02</v>
      </c>
      <c r="P14" s="158"/>
      <c r="Q14" s="158"/>
      <c r="R14" s="158"/>
      <c r="S14" s="158"/>
      <c r="T14" s="158"/>
      <c r="U14" s="158"/>
      <c r="V14" s="158"/>
      <c r="W14" s="158"/>
      <c r="X14" s="2843">
        <v>19.02</v>
      </c>
      <c r="Y14" s="2843">
        <v>1</v>
      </c>
      <c r="Z14" s="2108">
        <v>20.02</v>
      </c>
      <c r="AA14" s="2844">
        <v>18.829999999999998</v>
      </c>
      <c r="AB14" s="2844"/>
      <c r="AC14" s="2108">
        <v>18.829999999999998</v>
      </c>
      <c r="AD14" s="2108">
        <v>0.19</v>
      </c>
      <c r="AE14" s="2844"/>
      <c r="AF14" s="2844">
        <v>0</v>
      </c>
      <c r="AG14" s="2108">
        <v>0</v>
      </c>
      <c r="AH14" s="158"/>
      <c r="AI14" s="158" t="s">
        <v>9947</v>
      </c>
      <c r="AJ14" s="1578">
        <v>0</v>
      </c>
    </row>
    <row r="15" spans="1:36" ht="52.5" customHeight="1">
      <c r="A15" s="991">
        <v>1542</v>
      </c>
      <c r="B15" s="122" t="s">
        <v>3807</v>
      </c>
      <c r="C15" s="1576" t="s">
        <v>3808</v>
      </c>
      <c r="D15" s="133" t="s">
        <v>51</v>
      </c>
      <c r="E15" s="142" t="s">
        <v>2876</v>
      </c>
      <c r="F15" s="1577" t="s">
        <v>30</v>
      </c>
      <c r="G15" s="1578">
        <v>21</v>
      </c>
      <c r="H15" s="193">
        <v>0</v>
      </c>
      <c r="I15" s="158">
        <v>0</v>
      </c>
      <c r="J15" s="193">
        <v>0</v>
      </c>
      <c r="K15" s="193">
        <v>0</v>
      </c>
      <c r="L15" s="158">
        <v>21</v>
      </c>
      <c r="M15" s="193">
        <v>16</v>
      </c>
      <c r="N15" s="158">
        <v>5</v>
      </c>
      <c r="O15" s="158">
        <v>21</v>
      </c>
      <c r="P15" s="158"/>
      <c r="Q15" s="158"/>
      <c r="R15" s="158"/>
      <c r="S15" s="158"/>
      <c r="T15" s="158"/>
      <c r="U15" s="158"/>
      <c r="V15" s="158"/>
      <c r="W15" s="158"/>
      <c r="X15" s="2843">
        <v>16</v>
      </c>
      <c r="Y15" s="2843">
        <v>5</v>
      </c>
      <c r="Z15" s="2108">
        <v>21</v>
      </c>
      <c r="AA15" s="2844">
        <v>15.84</v>
      </c>
      <c r="AB15" s="2844"/>
      <c r="AC15" s="2108">
        <v>15.84</v>
      </c>
      <c r="AD15" s="2108">
        <v>0.16</v>
      </c>
      <c r="AE15" s="2844"/>
      <c r="AF15" s="2844">
        <v>0</v>
      </c>
      <c r="AG15" s="2108">
        <v>0</v>
      </c>
      <c r="AH15" s="158"/>
      <c r="AI15" s="158" t="s">
        <v>9947</v>
      </c>
      <c r="AJ15" s="158">
        <v>0</v>
      </c>
    </row>
    <row r="16" spans="1:36" ht="63">
      <c r="A16" s="991">
        <v>1543</v>
      </c>
      <c r="B16" s="122" t="s">
        <v>3809</v>
      </c>
      <c r="C16" s="1576" t="s">
        <v>3810</v>
      </c>
      <c r="D16" s="133" t="s">
        <v>429</v>
      </c>
      <c r="E16" s="142" t="s">
        <v>3391</v>
      </c>
      <c r="F16" s="1577" t="s">
        <v>30</v>
      </c>
      <c r="G16" s="1578">
        <v>5</v>
      </c>
      <c r="H16" s="193">
        <v>0</v>
      </c>
      <c r="I16" s="158">
        <v>1.98</v>
      </c>
      <c r="J16" s="193">
        <v>0</v>
      </c>
      <c r="K16" s="193">
        <v>1.98</v>
      </c>
      <c r="L16" s="158">
        <v>3.02</v>
      </c>
      <c r="M16" s="193">
        <v>2.02</v>
      </c>
      <c r="N16" s="158">
        <v>1</v>
      </c>
      <c r="O16" s="158">
        <v>3.02</v>
      </c>
      <c r="P16" s="158"/>
      <c r="Q16" s="158"/>
      <c r="R16" s="158"/>
      <c r="S16" s="158"/>
      <c r="T16" s="158"/>
      <c r="U16" s="158"/>
      <c r="V16" s="158"/>
      <c r="W16" s="158"/>
      <c r="X16" s="2843">
        <v>2.02</v>
      </c>
      <c r="Y16" s="2843">
        <v>1</v>
      </c>
      <c r="Z16" s="2108">
        <v>3.02</v>
      </c>
      <c r="AA16" s="2844">
        <v>2</v>
      </c>
      <c r="AB16" s="2844"/>
      <c r="AC16" s="2108">
        <v>2</v>
      </c>
      <c r="AD16" s="2108">
        <v>0.02</v>
      </c>
      <c r="AE16" s="2844"/>
      <c r="AF16" s="2844">
        <v>0</v>
      </c>
      <c r="AG16" s="2108">
        <v>0</v>
      </c>
      <c r="AH16" s="158"/>
      <c r="AI16" s="158" t="s">
        <v>10040</v>
      </c>
      <c r="AJ16" s="158">
        <v>0</v>
      </c>
    </row>
    <row r="17" spans="1:36" ht="47.25">
      <c r="A17" s="991">
        <v>1544</v>
      </c>
      <c r="B17" s="122" t="s">
        <v>3811</v>
      </c>
      <c r="C17" s="1576" t="s">
        <v>3812</v>
      </c>
      <c r="D17" s="133" t="s">
        <v>321</v>
      </c>
      <c r="E17" s="142" t="s">
        <v>2876</v>
      </c>
      <c r="F17" s="1577" t="s">
        <v>30</v>
      </c>
      <c r="G17" s="1578">
        <v>5</v>
      </c>
      <c r="H17" s="193">
        <v>0</v>
      </c>
      <c r="I17" s="158">
        <v>2.3250000000000002</v>
      </c>
      <c r="J17" s="193">
        <v>0</v>
      </c>
      <c r="K17" s="193">
        <v>2.3250000000000002</v>
      </c>
      <c r="L17" s="158">
        <v>2.6749999999999998</v>
      </c>
      <c r="M17" s="158">
        <v>0</v>
      </c>
      <c r="N17" s="193">
        <v>2.6749999999999998</v>
      </c>
      <c r="O17" s="158">
        <v>2.6749999999999998</v>
      </c>
      <c r="P17" s="158"/>
      <c r="Q17" s="158"/>
      <c r="R17" s="158"/>
      <c r="S17" s="158"/>
      <c r="T17" s="158"/>
      <c r="U17" s="158"/>
      <c r="V17" s="158"/>
      <c r="W17" s="158"/>
      <c r="X17" s="2843">
        <v>0</v>
      </c>
      <c r="Y17" s="2843">
        <v>2.6749999999999998</v>
      </c>
      <c r="Z17" s="2108">
        <v>2.6749999999999998</v>
      </c>
      <c r="AA17" s="2844"/>
      <c r="AB17" s="2844"/>
      <c r="AC17" s="2108">
        <v>0</v>
      </c>
      <c r="AD17" s="2108"/>
      <c r="AE17" s="2844"/>
      <c r="AF17" s="2844">
        <v>0</v>
      </c>
      <c r="AG17" s="2108">
        <v>0</v>
      </c>
      <c r="AH17" s="158" t="s">
        <v>9970</v>
      </c>
      <c r="AI17" s="158"/>
      <c r="AJ17" s="158">
        <v>0</v>
      </c>
    </row>
    <row r="18" spans="1:36" ht="63">
      <c r="A18" s="991">
        <v>1545</v>
      </c>
      <c r="B18" s="122" t="s">
        <v>3813</v>
      </c>
      <c r="C18" s="1576" t="s">
        <v>3814</v>
      </c>
      <c r="D18" s="133" t="s">
        <v>51</v>
      </c>
      <c r="E18" s="142" t="s">
        <v>2876</v>
      </c>
      <c r="F18" s="1577" t="s">
        <v>30</v>
      </c>
      <c r="G18" s="1578">
        <v>9.5</v>
      </c>
      <c r="H18" s="193">
        <v>0</v>
      </c>
      <c r="I18" s="158">
        <v>0</v>
      </c>
      <c r="J18" s="193">
        <v>0</v>
      </c>
      <c r="K18" s="193">
        <v>0</v>
      </c>
      <c r="L18" s="158">
        <v>9.5</v>
      </c>
      <c r="M18" s="158">
        <v>0</v>
      </c>
      <c r="N18" s="193">
        <v>9.5</v>
      </c>
      <c r="O18" s="158">
        <v>9.5</v>
      </c>
      <c r="P18" s="158"/>
      <c r="Q18" s="158"/>
      <c r="R18" s="158"/>
      <c r="S18" s="158"/>
      <c r="T18" s="158"/>
      <c r="U18" s="158"/>
      <c r="V18" s="158"/>
      <c r="W18" s="158"/>
      <c r="X18" s="2843">
        <v>0</v>
      </c>
      <c r="Y18" s="2843">
        <v>9.5</v>
      </c>
      <c r="Z18" s="2108">
        <v>9.5</v>
      </c>
      <c r="AA18" s="2844"/>
      <c r="AB18" s="2844"/>
      <c r="AC18" s="2108">
        <v>0</v>
      </c>
      <c r="AD18" s="2108"/>
      <c r="AE18" s="2844"/>
      <c r="AF18" s="2844">
        <v>0</v>
      </c>
      <c r="AG18" s="2108">
        <v>0</v>
      </c>
      <c r="AH18" s="158" t="s">
        <v>9970</v>
      </c>
      <c r="AI18" s="158"/>
      <c r="AJ18" s="158">
        <v>0</v>
      </c>
    </row>
    <row r="19" spans="1:36">
      <c r="A19" s="991"/>
      <c r="B19" s="122"/>
      <c r="C19" s="1579"/>
      <c r="D19" s="2464"/>
      <c r="E19" s="1580"/>
      <c r="F19" s="1581"/>
      <c r="G19" s="1582"/>
      <c r="H19" s="1583"/>
      <c r="I19" s="1584"/>
      <c r="J19" s="1583"/>
      <c r="K19" s="1583"/>
      <c r="L19" s="1584"/>
      <c r="M19" s="1584"/>
      <c r="N19" s="1583"/>
      <c r="O19" s="1584"/>
      <c r="P19" s="1584"/>
      <c r="Q19" s="1584"/>
      <c r="R19" s="1584"/>
      <c r="S19" s="1584"/>
      <c r="T19" s="1584"/>
      <c r="U19" s="1584"/>
      <c r="V19" s="1584"/>
      <c r="W19" s="1584"/>
      <c r="X19" s="2851"/>
      <c r="Y19" s="2851"/>
      <c r="Z19" s="2851"/>
      <c r="AA19" s="2852"/>
      <c r="AB19" s="2852"/>
      <c r="AC19" s="2851"/>
      <c r="AD19" s="2851"/>
      <c r="AE19" s="2852"/>
      <c r="AF19" s="2852"/>
      <c r="AG19" s="2851"/>
      <c r="AH19" s="1584"/>
      <c r="AI19" s="1584"/>
      <c r="AJ19" s="1584"/>
    </row>
    <row r="20" spans="1:36" ht="20.25" customHeight="1">
      <c r="A20" s="991" t="s">
        <v>188</v>
      </c>
      <c r="B20" s="991"/>
      <c r="C20" s="1585" t="s">
        <v>3815</v>
      </c>
      <c r="D20" s="1586"/>
      <c r="E20" s="1586"/>
      <c r="F20" s="1586"/>
      <c r="G20" s="1587">
        <v>71.301999999999992</v>
      </c>
      <c r="H20" s="1587">
        <v>0</v>
      </c>
      <c r="I20" s="1587">
        <v>6.5870000000000006</v>
      </c>
      <c r="J20" s="1587">
        <v>0</v>
      </c>
      <c r="K20" s="1587">
        <v>6.5870000000000006</v>
      </c>
      <c r="L20" s="1587">
        <v>64.715000000000003</v>
      </c>
      <c r="M20" s="1587">
        <v>37.04</v>
      </c>
      <c r="N20" s="1587">
        <v>27.675000000000001</v>
      </c>
      <c r="O20" s="1587">
        <v>64.715000000000003</v>
      </c>
      <c r="P20" s="1587">
        <v>0</v>
      </c>
      <c r="Q20" s="1587">
        <v>0</v>
      </c>
      <c r="R20" s="1587">
        <v>0</v>
      </c>
      <c r="S20" s="1587">
        <v>0</v>
      </c>
      <c r="T20" s="1587">
        <v>0</v>
      </c>
      <c r="U20" s="1587">
        <v>0</v>
      </c>
      <c r="V20" s="1587">
        <v>0</v>
      </c>
      <c r="W20" s="1587">
        <v>0</v>
      </c>
      <c r="X20" s="1587">
        <v>37.04</v>
      </c>
      <c r="Y20" s="1587">
        <v>27.675000000000001</v>
      </c>
      <c r="Z20" s="1587">
        <v>64.715000000000003</v>
      </c>
      <c r="AA20" s="1587">
        <v>36.67</v>
      </c>
      <c r="AB20" s="1587">
        <v>0</v>
      </c>
      <c r="AC20" s="1587">
        <v>36.67</v>
      </c>
      <c r="AD20" s="1587">
        <v>0.37</v>
      </c>
      <c r="AE20" s="1587">
        <v>0</v>
      </c>
      <c r="AF20" s="1587">
        <v>0</v>
      </c>
      <c r="AG20" s="1587">
        <v>0</v>
      </c>
      <c r="AH20" s="1587"/>
      <c r="AI20" s="1587"/>
      <c r="AJ20" s="1587">
        <v>0</v>
      </c>
    </row>
    <row r="21" spans="1:36">
      <c r="A21" s="991" t="s">
        <v>188</v>
      </c>
      <c r="B21" s="991"/>
      <c r="C21" s="1589"/>
      <c r="D21" s="235"/>
      <c r="E21" s="235"/>
      <c r="F21" s="235"/>
      <c r="G21" s="1590"/>
      <c r="H21" s="1590"/>
      <c r="I21" s="1590"/>
      <c r="J21" s="1590"/>
      <c r="K21" s="1590"/>
      <c r="L21" s="1590"/>
      <c r="M21" s="1590"/>
      <c r="N21" s="1590"/>
      <c r="O21" s="1590"/>
      <c r="P21" s="1590"/>
      <c r="Q21" s="1590"/>
      <c r="R21" s="1590"/>
      <c r="S21" s="1590"/>
      <c r="T21" s="1590"/>
      <c r="U21" s="1590"/>
      <c r="V21" s="1590"/>
      <c r="W21" s="1590"/>
      <c r="X21" s="1590"/>
      <c r="Y21" s="1590"/>
      <c r="Z21" s="1590"/>
      <c r="AA21" s="1590"/>
      <c r="AB21" s="1590"/>
      <c r="AC21" s="1590"/>
      <c r="AD21" s="1590"/>
      <c r="AE21" s="1590"/>
      <c r="AF21" s="1590"/>
      <c r="AG21" s="1590"/>
      <c r="AH21" s="1590"/>
      <c r="AI21" s="1590"/>
      <c r="AJ21" s="1590"/>
    </row>
    <row r="22" spans="1:36">
      <c r="A22" s="991" t="s">
        <v>188</v>
      </c>
      <c r="B22" s="991"/>
      <c r="C22" s="1591" t="s">
        <v>3802</v>
      </c>
      <c r="D22" s="133"/>
      <c r="E22" s="142"/>
      <c r="F22" s="1577"/>
      <c r="G22" s="1578"/>
      <c r="H22" s="193"/>
      <c r="I22" s="158"/>
      <c r="J22" s="193"/>
      <c r="K22" s="193"/>
      <c r="L22" s="158"/>
      <c r="M22" s="158"/>
      <c r="N22" s="193"/>
      <c r="O22" s="158"/>
      <c r="P22" s="158"/>
      <c r="Q22" s="158"/>
      <c r="R22" s="158"/>
      <c r="S22" s="158"/>
      <c r="T22" s="158"/>
      <c r="U22" s="158"/>
      <c r="V22" s="158"/>
      <c r="W22" s="158"/>
      <c r="X22" s="158"/>
      <c r="Y22" s="158"/>
      <c r="Z22" s="158"/>
      <c r="AA22" s="158"/>
      <c r="AB22" s="158"/>
      <c r="AC22" s="158"/>
      <c r="AD22" s="158"/>
      <c r="AE22" s="158"/>
      <c r="AF22" s="158"/>
      <c r="AG22" s="158"/>
      <c r="AH22" s="158"/>
      <c r="AI22" s="158"/>
      <c r="AJ22" s="158"/>
    </row>
    <row r="23" spans="1:36">
      <c r="A23" s="991" t="s">
        <v>188</v>
      </c>
      <c r="B23" s="991"/>
      <c r="C23" s="1591" t="s">
        <v>39</v>
      </c>
      <c r="D23" s="133"/>
      <c r="E23" s="142"/>
      <c r="F23" s="1577"/>
      <c r="G23" s="1578"/>
      <c r="H23" s="193"/>
      <c r="I23" s="158"/>
      <c r="J23" s="193"/>
      <c r="K23" s="193"/>
      <c r="L23" s="158"/>
      <c r="M23" s="158"/>
      <c r="N23" s="193"/>
      <c r="O23" s="158"/>
      <c r="P23" s="158"/>
      <c r="Q23" s="158"/>
      <c r="R23" s="158"/>
      <c r="S23" s="158"/>
      <c r="T23" s="158"/>
      <c r="U23" s="158"/>
      <c r="V23" s="158"/>
      <c r="W23" s="158"/>
      <c r="X23" s="158"/>
      <c r="Y23" s="158"/>
      <c r="Z23" s="158"/>
      <c r="AA23" s="158"/>
      <c r="AB23" s="158"/>
      <c r="AC23" s="158"/>
      <c r="AD23" s="158"/>
      <c r="AE23" s="158"/>
      <c r="AF23" s="158"/>
      <c r="AG23" s="158"/>
      <c r="AH23" s="158"/>
      <c r="AI23" s="158"/>
      <c r="AJ23" s="158"/>
    </row>
    <row r="24" spans="1:36">
      <c r="A24" s="991" t="s">
        <v>188</v>
      </c>
      <c r="B24" s="991"/>
      <c r="C24" s="1591"/>
      <c r="D24" s="133"/>
      <c r="E24" s="142"/>
      <c r="F24" s="1577"/>
      <c r="G24" s="1578"/>
      <c r="H24" s="193"/>
      <c r="I24" s="158"/>
      <c r="J24" s="193"/>
      <c r="K24" s="193"/>
      <c r="L24" s="158"/>
      <c r="M24" s="158"/>
      <c r="N24" s="193"/>
      <c r="O24" s="158"/>
      <c r="P24" s="158"/>
      <c r="Q24" s="158"/>
      <c r="R24" s="158"/>
      <c r="S24" s="158"/>
      <c r="T24" s="158"/>
      <c r="U24" s="158"/>
      <c r="V24" s="158"/>
      <c r="W24" s="158"/>
      <c r="X24" s="158"/>
      <c r="Y24" s="158"/>
      <c r="Z24" s="158"/>
      <c r="AA24" s="158"/>
      <c r="AB24" s="158"/>
      <c r="AC24" s="158"/>
      <c r="AD24" s="158"/>
      <c r="AE24" s="158"/>
      <c r="AF24" s="158"/>
      <c r="AG24" s="158"/>
      <c r="AH24" s="158"/>
      <c r="AI24" s="158"/>
      <c r="AJ24" s="158"/>
    </row>
    <row r="25" spans="1:36" ht="50.25" customHeight="1">
      <c r="A25" s="991">
        <v>1546</v>
      </c>
      <c r="B25" s="636" t="s">
        <v>3816</v>
      </c>
      <c r="C25" s="1576" t="s">
        <v>3817</v>
      </c>
      <c r="D25" s="133" t="s">
        <v>226</v>
      </c>
      <c r="E25" s="142" t="s">
        <v>42</v>
      </c>
      <c r="F25" s="1577" t="s">
        <v>47</v>
      </c>
      <c r="G25" s="1578">
        <v>25</v>
      </c>
      <c r="H25" s="193">
        <v>0</v>
      </c>
      <c r="I25" s="158">
        <v>0</v>
      </c>
      <c r="J25" s="193">
        <v>0</v>
      </c>
      <c r="K25" s="193">
        <v>0</v>
      </c>
      <c r="L25" s="158">
        <v>25</v>
      </c>
      <c r="M25" s="158">
        <v>14.824999999999999</v>
      </c>
      <c r="N25" s="193">
        <v>0</v>
      </c>
      <c r="O25" s="158">
        <v>14.824999999999999</v>
      </c>
      <c r="P25" s="158"/>
      <c r="Q25" s="158"/>
      <c r="R25" s="158"/>
      <c r="S25" s="158"/>
      <c r="T25" s="158"/>
      <c r="U25" s="158"/>
      <c r="V25" s="158"/>
      <c r="W25" s="158"/>
      <c r="X25" s="2843">
        <v>14.824999999999999</v>
      </c>
      <c r="Y25" s="2843">
        <v>0</v>
      </c>
      <c r="Z25" s="2108">
        <v>14.824999999999999</v>
      </c>
      <c r="AA25" s="2844"/>
      <c r="AB25" s="2844"/>
      <c r="AC25" s="2108">
        <v>0</v>
      </c>
      <c r="AD25" s="2108"/>
      <c r="AE25" s="2844"/>
      <c r="AF25" s="2844">
        <v>0</v>
      </c>
      <c r="AG25" s="2108">
        <v>0</v>
      </c>
      <c r="AH25" s="158"/>
      <c r="AI25" s="158"/>
      <c r="AJ25" s="158">
        <v>0</v>
      </c>
    </row>
    <row r="26" spans="1:36" ht="47.25">
      <c r="A26" s="991">
        <v>1547</v>
      </c>
      <c r="B26" s="636" t="s">
        <v>3818</v>
      </c>
      <c r="C26" s="1576" t="s">
        <v>3819</v>
      </c>
      <c r="D26" s="133" t="s">
        <v>226</v>
      </c>
      <c r="E26" s="142" t="s">
        <v>118</v>
      </c>
      <c r="F26" s="1577" t="s">
        <v>47</v>
      </c>
      <c r="G26" s="1578">
        <v>14</v>
      </c>
      <c r="H26" s="193">
        <v>0</v>
      </c>
      <c r="I26" s="158">
        <v>0</v>
      </c>
      <c r="J26" s="193">
        <v>0</v>
      </c>
      <c r="K26" s="193">
        <v>0</v>
      </c>
      <c r="L26" s="158">
        <v>14</v>
      </c>
      <c r="M26" s="158">
        <v>12</v>
      </c>
      <c r="N26" s="193">
        <v>2</v>
      </c>
      <c r="O26" s="158">
        <v>14</v>
      </c>
      <c r="P26" s="158"/>
      <c r="Q26" s="158"/>
      <c r="R26" s="158"/>
      <c r="S26" s="158"/>
      <c r="T26" s="158"/>
      <c r="U26" s="158"/>
      <c r="V26" s="158"/>
      <c r="W26" s="158"/>
      <c r="X26" s="2843">
        <v>12</v>
      </c>
      <c r="Y26" s="2843">
        <v>2</v>
      </c>
      <c r="Z26" s="2108">
        <v>14</v>
      </c>
      <c r="AA26" s="2844"/>
      <c r="AB26" s="2844"/>
      <c r="AC26" s="2108">
        <v>0</v>
      </c>
      <c r="AD26" s="2108"/>
      <c r="AE26" s="2844"/>
      <c r="AF26" s="2844">
        <v>0</v>
      </c>
      <c r="AG26" s="2108">
        <v>0</v>
      </c>
      <c r="AH26" s="158"/>
      <c r="AI26" s="158"/>
      <c r="AJ26" s="158">
        <v>0</v>
      </c>
    </row>
    <row r="27" spans="1:36" ht="94.5">
      <c r="A27" s="991">
        <v>1548</v>
      </c>
      <c r="B27" s="636" t="s">
        <v>3820</v>
      </c>
      <c r="C27" s="1576" t="s">
        <v>3821</v>
      </c>
      <c r="D27" s="133" t="s">
        <v>321</v>
      </c>
      <c r="E27" s="142" t="s">
        <v>118</v>
      </c>
      <c r="F27" s="1577" t="s">
        <v>47</v>
      </c>
      <c r="G27" s="1578">
        <v>12</v>
      </c>
      <c r="H27" s="193">
        <v>0</v>
      </c>
      <c r="I27" s="158">
        <v>0</v>
      </c>
      <c r="J27" s="193">
        <v>0</v>
      </c>
      <c r="K27" s="193">
        <v>0</v>
      </c>
      <c r="L27" s="158">
        <v>12</v>
      </c>
      <c r="M27" s="158">
        <v>12</v>
      </c>
      <c r="N27" s="193">
        <v>0</v>
      </c>
      <c r="O27" s="158">
        <v>12</v>
      </c>
      <c r="P27" s="158"/>
      <c r="Q27" s="158"/>
      <c r="R27" s="158"/>
      <c r="S27" s="158"/>
      <c r="T27" s="158"/>
      <c r="U27" s="158"/>
      <c r="V27" s="158"/>
      <c r="W27" s="158"/>
      <c r="X27" s="2843">
        <v>12</v>
      </c>
      <c r="Y27" s="2843">
        <v>0</v>
      </c>
      <c r="Z27" s="2108">
        <v>12</v>
      </c>
      <c r="AA27" s="2844"/>
      <c r="AB27" s="2844"/>
      <c r="AC27" s="2108">
        <v>0</v>
      </c>
      <c r="AD27" s="2108"/>
      <c r="AE27" s="2844"/>
      <c r="AF27" s="2844">
        <v>0</v>
      </c>
      <c r="AG27" s="2108">
        <v>0</v>
      </c>
      <c r="AH27" s="158"/>
      <c r="AI27" s="158"/>
      <c r="AJ27" s="158">
        <v>0</v>
      </c>
    </row>
    <row r="28" spans="1:36" ht="100.5" customHeight="1">
      <c r="A28" s="991">
        <v>1549</v>
      </c>
      <c r="B28" s="636" t="s">
        <v>3822</v>
      </c>
      <c r="C28" s="1576" t="s">
        <v>3823</v>
      </c>
      <c r="D28" s="133" t="s">
        <v>429</v>
      </c>
      <c r="E28" s="142" t="s">
        <v>118</v>
      </c>
      <c r="F28" s="1577" t="s">
        <v>47</v>
      </c>
      <c r="G28" s="1578">
        <v>15.92</v>
      </c>
      <c r="H28" s="193">
        <v>0</v>
      </c>
      <c r="I28" s="158">
        <v>0</v>
      </c>
      <c r="J28" s="193">
        <v>0</v>
      </c>
      <c r="K28" s="193">
        <v>0</v>
      </c>
      <c r="L28" s="158">
        <v>15.92</v>
      </c>
      <c r="M28" s="158">
        <v>9.4600000000000009</v>
      </c>
      <c r="N28" s="193">
        <v>0</v>
      </c>
      <c r="O28" s="158">
        <v>9.4600000000000009</v>
      </c>
      <c r="P28" s="158"/>
      <c r="Q28" s="158"/>
      <c r="R28" s="158"/>
      <c r="S28" s="158"/>
      <c r="T28" s="158"/>
      <c r="U28" s="158"/>
      <c r="V28" s="158"/>
      <c r="W28" s="158"/>
      <c r="X28" s="2843">
        <v>9.4600000000000009</v>
      </c>
      <c r="Y28" s="2843">
        <v>0</v>
      </c>
      <c r="Z28" s="2108">
        <v>9.4600000000000009</v>
      </c>
      <c r="AA28" s="2844"/>
      <c r="AB28" s="2844"/>
      <c r="AC28" s="2108">
        <v>0</v>
      </c>
      <c r="AD28" s="2108"/>
      <c r="AE28" s="2844"/>
      <c r="AF28" s="2844">
        <v>0</v>
      </c>
      <c r="AG28" s="2108">
        <v>0</v>
      </c>
      <c r="AH28" s="158"/>
      <c r="AI28" s="158"/>
      <c r="AJ28" s="158">
        <v>0</v>
      </c>
    </row>
    <row r="29" spans="1:36" ht="18.75" customHeight="1">
      <c r="A29" s="991"/>
      <c r="B29" s="636"/>
      <c r="C29" s="1576"/>
      <c r="D29" s="133"/>
      <c r="E29" s="142"/>
      <c r="F29" s="1577"/>
      <c r="G29" s="1578"/>
      <c r="H29" s="193"/>
      <c r="I29" s="158"/>
      <c r="J29" s="193"/>
      <c r="K29" s="193"/>
      <c r="L29" s="158"/>
      <c r="M29" s="158"/>
      <c r="N29" s="193"/>
      <c r="O29" s="158"/>
      <c r="P29" s="158"/>
      <c r="Q29" s="158"/>
      <c r="R29" s="158"/>
      <c r="S29" s="158"/>
      <c r="T29" s="158"/>
      <c r="U29" s="158"/>
      <c r="V29" s="158"/>
      <c r="W29" s="158"/>
      <c r="X29" s="2843"/>
      <c r="Y29" s="2843"/>
      <c r="Z29" s="2108"/>
      <c r="AA29" s="2844"/>
      <c r="AB29" s="2844"/>
      <c r="AC29" s="2108"/>
      <c r="AD29" s="2108"/>
      <c r="AE29" s="2844"/>
      <c r="AF29" s="2844"/>
      <c r="AG29" s="2108"/>
      <c r="AH29" s="158"/>
      <c r="AI29" s="158"/>
      <c r="AJ29" s="158"/>
    </row>
    <row r="30" spans="1:36" s="244" customFormat="1" ht="22.5" customHeight="1">
      <c r="A30" s="1592"/>
      <c r="B30" s="1592"/>
      <c r="C30" s="1588" t="s">
        <v>3824</v>
      </c>
      <c r="D30" s="1593"/>
      <c r="E30" s="514"/>
      <c r="F30" s="1594"/>
      <c r="G30" s="629">
        <v>66.92</v>
      </c>
      <c r="H30" s="629">
        <v>0</v>
      </c>
      <c r="I30" s="629">
        <v>0</v>
      </c>
      <c r="J30" s="629">
        <v>0</v>
      </c>
      <c r="K30" s="629">
        <v>0</v>
      </c>
      <c r="L30" s="629">
        <v>66.92</v>
      </c>
      <c r="M30" s="629">
        <v>48.285000000000004</v>
      </c>
      <c r="N30" s="629">
        <v>2</v>
      </c>
      <c r="O30" s="629">
        <v>50.285000000000004</v>
      </c>
      <c r="P30" s="629">
        <v>0</v>
      </c>
      <c r="Q30" s="629">
        <v>0</v>
      </c>
      <c r="R30" s="629">
        <v>0</v>
      </c>
      <c r="S30" s="629">
        <v>0</v>
      </c>
      <c r="T30" s="629">
        <v>0</v>
      </c>
      <c r="U30" s="629">
        <v>0</v>
      </c>
      <c r="V30" s="629">
        <v>0</v>
      </c>
      <c r="W30" s="629">
        <v>0</v>
      </c>
      <c r="X30" s="629">
        <v>48.285000000000004</v>
      </c>
      <c r="Y30" s="629">
        <v>2</v>
      </c>
      <c r="Z30" s="629">
        <v>50.285000000000004</v>
      </c>
      <c r="AA30" s="629">
        <v>0</v>
      </c>
      <c r="AB30" s="629">
        <v>0</v>
      </c>
      <c r="AC30" s="629">
        <v>0</v>
      </c>
      <c r="AD30" s="629">
        <v>0</v>
      </c>
      <c r="AE30" s="629">
        <v>0</v>
      </c>
      <c r="AF30" s="629">
        <v>0</v>
      </c>
      <c r="AG30" s="629">
        <v>0</v>
      </c>
      <c r="AH30" s="629"/>
      <c r="AI30" s="629"/>
      <c r="AJ30" s="629">
        <v>0</v>
      </c>
    </row>
    <row r="31" spans="1:36" s="244" customFormat="1" ht="24" customHeight="1" thickBot="1">
      <c r="A31" s="1592"/>
      <c r="B31" s="1592"/>
      <c r="C31" s="159" t="s">
        <v>3825</v>
      </c>
      <c r="D31" s="1595"/>
      <c r="E31" s="1595"/>
      <c r="F31" s="1595"/>
      <c r="G31" s="1596">
        <v>138.22199999999998</v>
      </c>
      <c r="H31" s="1596">
        <v>0</v>
      </c>
      <c r="I31" s="1596">
        <v>6.5870000000000006</v>
      </c>
      <c r="J31" s="1596">
        <v>0</v>
      </c>
      <c r="K31" s="1596">
        <v>6.5870000000000006</v>
      </c>
      <c r="L31" s="1596">
        <v>131.63499999999999</v>
      </c>
      <c r="M31" s="1596">
        <v>85.325000000000003</v>
      </c>
      <c r="N31" s="1596">
        <v>29.675000000000001</v>
      </c>
      <c r="O31" s="1596">
        <v>115</v>
      </c>
      <c r="P31" s="1596">
        <v>0</v>
      </c>
      <c r="Q31" s="1596">
        <v>0</v>
      </c>
      <c r="R31" s="1596">
        <v>0</v>
      </c>
      <c r="S31" s="1596">
        <v>0</v>
      </c>
      <c r="T31" s="1596">
        <v>0</v>
      </c>
      <c r="U31" s="1596">
        <v>0</v>
      </c>
      <c r="V31" s="1596">
        <v>0</v>
      </c>
      <c r="W31" s="1596">
        <v>0</v>
      </c>
      <c r="X31" s="1596">
        <v>85.325000000000003</v>
      </c>
      <c r="Y31" s="1596">
        <v>29.675000000000001</v>
      </c>
      <c r="Z31" s="1596">
        <v>115</v>
      </c>
      <c r="AA31" s="1596">
        <v>36.67</v>
      </c>
      <c r="AB31" s="1596">
        <v>0</v>
      </c>
      <c r="AC31" s="1596">
        <v>36.67</v>
      </c>
      <c r="AD31" s="1596">
        <v>0.37</v>
      </c>
      <c r="AE31" s="1596">
        <v>0</v>
      </c>
      <c r="AF31" s="1596">
        <v>0</v>
      </c>
      <c r="AG31" s="1596">
        <v>0</v>
      </c>
      <c r="AH31" s="1596"/>
      <c r="AI31" s="1596"/>
      <c r="AJ31" s="1596">
        <v>0</v>
      </c>
    </row>
    <row r="32" spans="1:36" ht="16.5" thickTop="1">
      <c r="C32" s="246"/>
      <c r="D32" s="247"/>
      <c r="E32" s="247"/>
      <c r="F32" s="247"/>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row>
    <row r="33" spans="3:36">
      <c r="C33" s="246"/>
      <c r="D33" s="247"/>
      <c r="E33" s="247"/>
      <c r="F33" s="247"/>
      <c r="G33" s="248"/>
      <c r="H33" s="248"/>
      <c r="I33" s="248"/>
      <c r="J33" s="248"/>
      <c r="K33" s="248"/>
      <c r="L33" s="248"/>
      <c r="M33" s="248"/>
      <c r="N33" s="248"/>
      <c r="O33" s="1597"/>
      <c r="P33" s="1597"/>
      <c r="Q33" s="1597"/>
      <c r="R33" s="1597"/>
      <c r="S33" s="1597"/>
      <c r="T33" s="1597"/>
      <c r="U33" s="1597"/>
      <c r="V33" s="1597"/>
      <c r="W33" s="1597"/>
      <c r="X33" s="1597"/>
      <c r="Y33" s="1597"/>
      <c r="Z33" s="1597"/>
      <c r="AA33" s="1597"/>
      <c r="AB33" s="1597"/>
      <c r="AC33" s="1597"/>
      <c r="AD33" s="1597"/>
      <c r="AE33" s="1597"/>
      <c r="AF33" s="1597"/>
      <c r="AG33" s="1597"/>
      <c r="AH33" s="1597"/>
      <c r="AI33" s="1597"/>
      <c r="AJ33" s="248"/>
    </row>
    <row r="34" spans="3:36">
      <c r="C34" s="246"/>
      <c r="D34" s="247"/>
      <c r="E34" s="247"/>
      <c r="F34" s="247"/>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row>
    <row r="35" spans="3:36">
      <c r="C35" s="246"/>
      <c r="D35" s="247"/>
      <c r="E35" s="247"/>
      <c r="F35" s="247"/>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row>
    <row r="36" spans="3:36">
      <c r="C36" s="246"/>
      <c r="D36" s="247"/>
      <c r="E36" s="247"/>
      <c r="F36" s="247"/>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row>
    <row r="37" spans="3:36">
      <c r="C37" s="246"/>
      <c r="D37" s="247"/>
      <c r="E37" s="247"/>
      <c r="F37" s="247"/>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row>
    <row r="38" spans="3:36">
      <c r="C38" s="246"/>
      <c r="D38" s="247"/>
      <c r="E38" s="247"/>
      <c r="F38" s="247"/>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row>
    <row r="39" spans="3:36">
      <c r="C39" s="246"/>
      <c r="D39" s="247"/>
      <c r="E39" s="247"/>
      <c r="F39" s="247"/>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row>
    <row r="40" spans="3:36">
      <c r="C40" s="246"/>
      <c r="D40" s="247"/>
      <c r="E40" s="247"/>
      <c r="F40" s="247"/>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row>
    <row r="41" spans="3:36">
      <c r="C41" s="246"/>
      <c r="D41" s="247"/>
      <c r="E41" s="247"/>
      <c r="F41" s="247"/>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row>
    <row r="42" spans="3:36">
      <c r="C42" s="246"/>
      <c r="D42" s="247"/>
      <c r="E42" s="247"/>
      <c r="F42" s="247"/>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row>
    <row r="43" spans="3:36">
      <c r="C43" s="246"/>
      <c r="D43" s="247"/>
      <c r="E43" s="247"/>
      <c r="F43" s="247"/>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row>
    <row r="44" spans="3:36">
      <c r="C44" s="246"/>
      <c r="D44" s="247"/>
      <c r="E44" s="247"/>
      <c r="F44" s="247"/>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row>
    <row r="45" spans="3:36">
      <c r="C45" s="246"/>
      <c r="D45" s="247"/>
      <c r="E45" s="247"/>
      <c r="F45" s="247"/>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row>
    <row r="46" spans="3:36">
      <c r="C46" s="246"/>
      <c r="D46" s="247"/>
      <c r="E46" s="247"/>
      <c r="F46" s="247"/>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row>
    <row r="47" spans="3:36">
      <c r="C47" s="246"/>
      <c r="D47" s="247"/>
      <c r="E47" s="247"/>
      <c r="F47" s="247"/>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row>
    <row r="48" spans="3:36">
      <c r="C48" s="246"/>
      <c r="D48" s="247"/>
      <c r="E48" s="247"/>
      <c r="F48" s="247"/>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row>
    <row r="49" spans="3:36">
      <c r="C49" s="246"/>
      <c r="D49" s="247"/>
      <c r="E49" s="247"/>
      <c r="F49" s="247"/>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row>
    <row r="50" spans="3:36">
      <c r="C50" s="246"/>
      <c r="D50" s="247"/>
      <c r="E50" s="247"/>
      <c r="F50" s="247"/>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row>
    <row r="51" spans="3:36">
      <c r="C51" s="246"/>
      <c r="D51" s="247"/>
      <c r="E51" s="247"/>
      <c r="F51" s="247"/>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row>
    <row r="52" spans="3:36">
      <c r="C52" s="246"/>
      <c r="D52" s="247"/>
      <c r="E52" s="247"/>
      <c r="F52" s="247"/>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row>
    <row r="53" spans="3:36">
      <c r="C53" s="246"/>
      <c r="D53" s="247"/>
      <c r="E53" s="247"/>
      <c r="F53" s="247"/>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row>
    <row r="54" spans="3:36">
      <c r="C54" s="246"/>
      <c r="D54" s="247"/>
      <c r="E54" s="247"/>
      <c r="F54" s="247"/>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row>
    <row r="55" spans="3:36">
      <c r="C55" s="246"/>
      <c r="D55" s="247"/>
      <c r="E55" s="247"/>
      <c r="F55" s="247"/>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row>
    <row r="56" spans="3:36">
      <c r="C56" s="246"/>
      <c r="D56" s="247"/>
      <c r="E56" s="247"/>
      <c r="F56" s="247"/>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row>
    <row r="57" spans="3:36">
      <c r="C57" s="246"/>
      <c r="D57" s="247"/>
      <c r="E57" s="247"/>
      <c r="F57" s="247"/>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row>
    <row r="58" spans="3:36">
      <c r="C58" s="246"/>
      <c r="D58" s="247"/>
      <c r="E58" s="247"/>
      <c r="F58" s="247"/>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row>
    <row r="59" spans="3:36">
      <c r="C59" s="246"/>
      <c r="D59" s="247"/>
      <c r="E59" s="247"/>
      <c r="F59" s="247"/>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row>
    <row r="60" spans="3:36">
      <c r="C60" s="246"/>
      <c r="D60" s="247"/>
      <c r="E60" s="247"/>
      <c r="F60" s="247"/>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row>
    <row r="61" spans="3:36">
      <c r="C61" s="246"/>
      <c r="D61" s="247"/>
      <c r="E61" s="247"/>
      <c r="F61" s="247"/>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row>
    <row r="62" spans="3:36">
      <c r="C62" s="246"/>
      <c r="D62" s="247"/>
      <c r="E62" s="247"/>
      <c r="F62" s="247"/>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row>
    <row r="63" spans="3:36">
      <c r="C63" s="246"/>
      <c r="D63" s="247"/>
      <c r="E63" s="247"/>
      <c r="F63" s="247"/>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row>
    <row r="64" spans="3:36">
      <c r="C64" s="246"/>
      <c r="D64" s="247"/>
      <c r="E64" s="247"/>
      <c r="F64" s="247"/>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row>
    <row r="65" spans="3:36">
      <c r="C65" s="246"/>
      <c r="D65" s="247"/>
      <c r="E65" s="247"/>
      <c r="F65" s="247"/>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row>
    <row r="66" spans="3:36">
      <c r="C66" s="246"/>
      <c r="D66" s="247"/>
      <c r="E66" s="247"/>
      <c r="F66" s="247"/>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row>
    <row r="67" spans="3:36">
      <c r="C67" s="246"/>
      <c r="D67" s="247"/>
      <c r="E67" s="247"/>
      <c r="F67" s="247"/>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row>
    <row r="68" spans="3:36">
      <c r="C68" s="246"/>
      <c r="D68" s="247"/>
      <c r="E68" s="247"/>
      <c r="F68" s="247"/>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row>
    <row r="69" spans="3:36">
      <c r="C69" s="246"/>
      <c r="D69" s="247"/>
      <c r="E69" s="247"/>
      <c r="F69" s="247"/>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row>
    <row r="70" spans="3:36">
      <c r="C70" s="246"/>
      <c r="D70" s="247"/>
      <c r="E70" s="247"/>
      <c r="F70" s="247"/>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row>
    <row r="71" spans="3:36">
      <c r="C71" s="246"/>
      <c r="D71" s="247"/>
      <c r="E71" s="247"/>
      <c r="F71" s="247"/>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row>
    <row r="72" spans="3:36">
      <c r="C72" s="246"/>
      <c r="D72" s="247"/>
      <c r="E72" s="247"/>
      <c r="F72" s="247"/>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row>
    <row r="73" spans="3:36">
      <c r="C73" s="246"/>
      <c r="D73" s="247"/>
      <c r="E73" s="247"/>
      <c r="F73" s="247"/>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row>
    <row r="74" spans="3:36">
      <c r="C74" s="246"/>
      <c r="D74" s="247"/>
      <c r="E74" s="247"/>
      <c r="F74" s="247"/>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row>
    <row r="75" spans="3:36">
      <c r="C75" s="246"/>
      <c r="D75" s="247"/>
      <c r="E75" s="247"/>
      <c r="F75" s="247"/>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row>
    <row r="76" spans="3:36">
      <c r="C76" s="246"/>
      <c r="D76" s="247"/>
      <c r="E76" s="247"/>
      <c r="F76" s="247"/>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row>
    <row r="77" spans="3:36">
      <c r="C77" s="246"/>
      <c r="D77" s="247"/>
      <c r="E77" s="247"/>
      <c r="F77" s="247"/>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row>
    <row r="78" spans="3:36">
      <c r="C78" s="246"/>
      <c r="D78" s="247"/>
      <c r="E78" s="247"/>
      <c r="F78" s="247"/>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row>
    <row r="79" spans="3:36">
      <c r="C79" s="246"/>
      <c r="D79" s="247"/>
      <c r="E79" s="247"/>
      <c r="F79" s="247"/>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row>
    <row r="80" spans="3:36">
      <c r="C80" s="246"/>
      <c r="D80" s="247"/>
      <c r="E80" s="247"/>
      <c r="F80" s="247"/>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row>
    <row r="81" spans="3:36">
      <c r="C81" s="246"/>
      <c r="D81" s="247"/>
      <c r="E81" s="247"/>
      <c r="F81" s="247"/>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row>
    <row r="82" spans="3:36">
      <c r="C82" s="246"/>
      <c r="D82" s="247"/>
      <c r="E82" s="247"/>
      <c r="F82" s="247"/>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row>
    <row r="83" spans="3:36">
      <c r="C83" s="246"/>
      <c r="D83" s="247"/>
      <c r="E83" s="247"/>
      <c r="F83" s="247"/>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row>
    <row r="84" spans="3:36">
      <c r="C84" s="246"/>
      <c r="D84" s="247"/>
      <c r="E84" s="247"/>
      <c r="F84" s="247"/>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row>
    <row r="85" spans="3:36">
      <c r="C85" s="246"/>
      <c r="D85" s="247"/>
      <c r="E85" s="247"/>
      <c r="F85" s="247"/>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248"/>
      <c r="AE85" s="248"/>
      <c r="AF85" s="248"/>
      <c r="AG85" s="248"/>
      <c r="AH85" s="248"/>
      <c r="AI85" s="248"/>
      <c r="AJ85" s="248"/>
    </row>
    <row r="86" spans="3:36">
      <c r="C86" s="246"/>
      <c r="D86" s="247"/>
      <c r="E86" s="247"/>
      <c r="F86" s="247"/>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row>
    <row r="87" spans="3:36">
      <c r="C87" s="246"/>
      <c r="D87" s="247"/>
      <c r="E87" s="247"/>
      <c r="F87" s="247"/>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row>
    <row r="88" spans="3:36">
      <c r="C88" s="246"/>
      <c r="D88" s="247"/>
      <c r="E88" s="247"/>
      <c r="F88" s="247"/>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row>
    <row r="89" spans="3:36">
      <c r="C89" s="246"/>
      <c r="D89" s="247"/>
      <c r="E89" s="247"/>
      <c r="F89" s="247"/>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row>
    <row r="90" spans="3:36">
      <c r="C90" s="246"/>
      <c r="D90" s="247"/>
      <c r="E90" s="247"/>
      <c r="F90" s="247"/>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row>
    <row r="91" spans="3:36">
      <c r="C91" s="246"/>
      <c r="D91" s="247"/>
      <c r="E91" s="247"/>
      <c r="F91" s="247"/>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8"/>
      <c r="AE91" s="248"/>
      <c r="AF91" s="248"/>
      <c r="AG91" s="248"/>
      <c r="AH91" s="248"/>
      <c r="AI91" s="248"/>
      <c r="AJ91" s="248"/>
    </row>
    <row r="92" spans="3:36">
      <c r="C92" s="246"/>
      <c r="D92" s="247"/>
      <c r="E92" s="247"/>
      <c r="F92" s="247"/>
      <c r="G92" s="248"/>
      <c r="H92" s="248"/>
      <c r="I92" s="248"/>
      <c r="J92" s="248"/>
      <c r="K92" s="248"/>
      <c r="L92" s="248"/>
      <c r="M92" s="248"/>
      <c r="N92" s="248"/>
      <c r="O92" s="248"/>
      <c r="P92" s="248"/>
      <c r="Q92" s="248"/>
      <c r="R92" s="248"/>
      <c r="S92" s="248"/>
      <c r="T92" s="248"/>
      <c r="U92" s="248"/>
      <c r="V92" s="248"/>
      <c r="W92" s="248"/>
      <c r="X92" s="248"/>
      <c r="Y92" s="248"/>
      <c r="Z92" s="248"/>
      <c r="AA92" s="248"/>
      <c r="AB92" s="248"/>
      <c r="AC92" s="248"/>
      <c r="AD92" s="248"/>
      <c r="AE92" s="248"/>
      <c r="AF92" s="248"/>
      <c r="AG92" s="248"/>
      <c r="AH92" s="248"/>
      <c r="AI92" s="248"/>
      <c r="AJ92" s="248"/>
    </row>
    <row r="93" spans="3:36">
      <c r="C93" s="246"/>
      <c r="D93" s="247"/>
      <c r="E93" s="247"/>
      <c r="F93" s="247"/>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row>
    <row r="94" spans="3:36">
      <c r="C94" s="246"/>
      <c r="D94" s="247"/>
      <c r="E94" s="247"/>
      <c r="F94" s="247"/>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row>
    <row r="95" spans="3:36">
      <c r="C95" s="246"/>
      <c r="D95" s="247"/>
      <c r="E95" s="247"/>
      <c r="F95" s="247"/>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row>
    <row r="96" spans="3:36">
      <c r="C96" s="246"/>
      <c r="D96" s="247"/>
      <c r="E96" s="247"/>
      <c r="F96" s="247"/>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row>
    <row r="97" spans="3:36">
      <c r="C97" s="246"/>
      <c r="D97" s="247"/>
      <c r="E97" s="247"/>
      <c r="F97" s="247"/>
      <c r="G97" s="248"/>
      <c r="H97" s="248"/>
      <c r="I97" s="248"/>
      <c r="J97" s="248"/>
      <c r="K97" s="248"/>
      <c r="L97" s="248"/>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row>
    <row r="98" spans="3:36">
      <c r="C98" s="246"/>
      <c r="D98" s="247"/>
      <c r="E98" s="247"/>
      <c r="F98" s="247"/>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row>
    <row r="99" spans="3:36">
      <c r="C99" s="246"/>
      <c r="D99" s="247"/>
      <c r="E99" s="247"/>
      <c r="F99" s="247"/>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c r="AF99" s="248"/>
      <c r="AG99" s="248"/>
      <c r="AH99" s="248"/>
      <c r="AI99" s="248"/>
      <c r="AJ99" s="248"/>
    </row>
    <row r="100" spans="3:36">
      <c r="C100" s="246"/>
      <c r="D100" s="247"/>
      <c r="E100" s="247"/>
      <c r="F100" s="247"/>
      <c r="G100" s="248"/>
      <c r="H100" s="248"/>
      <c r="I100" s="248"/>
      <c r="J100" s="248"/>
      <c r="K100" s="248"/>
      <c r="L100" s="248"/>
      <c r="M100" s="248"/>
      <c r="N100" s="248"/>
      <c r="O100" s="248"/>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row>
    <row r="101" spans="3:36">
      <c r="C101" s="246"/>
      <c r="D101" s="247"/>
      <c r="E101" s="247"/>
      <c r="F101" s="247"/>
      <c r="G101" s="248"/>
      <c r="H101" s="24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row>
    <row r="102" spans="3:36">
      <c r="C102" s="246"/>
      <c r="D102" s="247"/>
      <c r="E102" s="247"/>
      <c r="F102" s="247"/>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row>
    <row r="103" spans="3:36">
      <c r="C103" s="246"/>
      <c r="D103" s="247"/>
      <c r="E103" s="247"/>
      <c r="F103" s="247"/>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row>
    <row r="104" spans="3:36">
      <c r="C104" s="246"/>
      <c r="D104" s="247"/>
      <c r="E104" s="247"/>
      <c r="F104" s="247"/>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row>
    <row r="105" spans="3:36">
      <c r="C105" s="246"/>
      <c r="D105" s="247"/>
      <c r="E105" s="247"/>
      <c r="F105" s="247"/>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row>
    <row r="106" spans="3:36">
      <c r="C106" s="246"/>
      <c r="D106" s="247"/>
      <c r="E106" s="247"/>
      <c r="F106" s="247"/>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row>
    <row r="107" spans="3:36">
      <c r="C107" s="246"/>
      <c r="D107" s="247"/>
      <c r="E107" s="247"/>
      <c r="F107" s="247"/>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row>
    <row r="108" spans="3:36">
      <c r="C108" s="246"/>
      <c r="D108" s="247"/>
      <c r="E108" s="247"/>
      <c r="F108" s="247"/>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row>
    <row r="109" spans="3:36">
      <c r="C109" s="246"/>
      <c r="D109" s="247"/>
      <c r="E109" s="247"/>
      <c r="F109" s="247"/>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c r="AJ109" s="248"/>
    </row>
    <row r="110" spans="3:36">
      <c r="C110" s="246"/>
      <c r="D110" s="247"/>
      <c r="E110" s="247"/>
      <c r="F110" s="247"/>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row>
    <row r="111" spans="3:36">
      <c r="C111" s="246"/>
      <c r="D111" s="247"/>
      <c r="E111" s="247"/>
      <c r="F111" s="247"/>
      <c r="G111" s="248"/>
      <c r="H111" s="24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row>
    <row r="112" spans="3:36">
      <c r="C112" s="246"/>
      <c r="D112" s="247"/>
      <c r="E112" s="247"/>
      <c r="F112" s="247"/>
      <c r="G112" s="248"/>
      <c r="H112" s="248"/>
      <c r="I112" s="248"/>
      <c r="J112" s="248"/>
      <c r="K112" s="248"/>
      <c r="L112" s="248"/>
      <c r="M112" s="248"/>
      <c r="N112" s="248"/>
      <c r="O112" s="248"/>
      <c r="P112" s="248"/>
      <c r="Q112" s="248"/>
      <c r="R112" s="248"/>
      <c r="S112" s="248"/>
      <c r="T112" s="248"/>
      <c r="U112" s="248"/>
      <c r="V112" s="248"/>
      <c r="W112" s="248"/>
      <c r="X112" s="248"/>
      <c r="Y112" s="248"/>
      <c r="Z112" s="248"/>
      <c r="AA112" s="248"/>
      <c r="AB112" s="248"/>
      <c r="AC112" s="248"/>
      <c r="AD112" s="248"/>
      <c r="AE112" s="248"/>
      <c r="AF112" s="248"/>
      <c r="AG112" s="248"/>
      <c r="AH112" s="248"/>
      <c r="AI112" s="248"/>
      <c r="AJ112" s="248"/>
    </row>
    <row r="113" spans="3:36">
      <c r="C113" s="246"/>
      <c r="D113" s="247"/>
      <c r="E113" s="247"/>
      <c r="F113" s="247"/>
      <c r="G113" s="248"/>
      <c r="H113" s="248"/>
      <c r="I113" s="248"/>
      <c r="J113" s="248"/>
      <c r="K113" s="248"/>
      <c r="L113" s="248"/>
      <c r="M113" s="248"/>
      <c r="N113" s="248"/>
      <c r="O113" s="248"/>
      <c r="P113" s="248"/>
      <c r="Q113" s="248"/>
      <c r="R113" s="248"/>
      <c r="S113" s="248"/>
      <c r="T113" s="248"/>
      <c r="U113" s="248"/>
      <c r="V113" s="248"/>
      <c r="W113" s="248"/>
      <c r="X113" s="248"/>
      <c r="Y113" s="248"/>
      <c r="Z113" s="248"/>
      <c r="AA113" s="248"/>
      <c r="AB113" s="248"/>
      <c r="AC113" s="248"/>
      <c r="AD113" s="248"/>
      <c r="AE113" s="248"/>
      <c r="AF113" s="248"/>
      <c r="AG113" s="248"/>
      <c r="AH113" s="248"/>
      <c r="AI113" s="248"/>
      <c r="AJ113" s="248"/>
    </row>
    <row r="114" spans="3:36">
      <c r="C114" s="246"/>
      <c r="D114" s="247"/>
      <c r="E114" s="247"/>
      <c r="F114" s="247"/>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8"/>
      <c r="AE114" s="248"/>
      <c r="AF114" s="248"/>
      <c r="AG114" s="248"/>
      <c r="AH114" s="248"/>
      <c r="AI114" s="248"/>
      <c r="AJ114" s="248"/>
    </row>
    <row r="115" spans="3:36">
      <c r="C115" s="246"/>
      <c r="D115" s="247"/>
      <c r="E115" s="247"/>
      <c r="F115" s="247"/>
      <c r="G115" s="248"/>
      <c r="H115" s="248"/>
      <c r="I115" s="248"/>
      <c r="J115" s="248"/>
      <c r="K115" s="248"/>
      <c r="L115" s="248"/>
      <c r="M115" s="248"/>
      <c r="N115" s="248"/>
      <c r="O115" s="248"/>
      <c r="P115" s="248"/>
      <c r="Q115" s="248"/>
      <c r="R115" s="248"/>
      <c r="S115" s="248"/>
      <c r="T115" s="248"/>
      <c r="U115" s="248"/>
      <c r="V115" s="248"/>
      <c r="W115" s="248"/>
      <c r="X115" s="248"/>
      <c r="Y115" s="248"/>
      <c r="Z115" s="248"/>
      <c r="AA115" s="248"/>
      <c r="AB115" s="248"/>
      <c r="AC115" s="248"/>
      <c r="AD115" s="248"/>
      <c r="AE115" s="248"/>
      <c r="AF115" s="248"/>
      <c r="AG115" s="248"/>
      <c r="AH115" s="248"/>
      <c r="AI115" s="248"/>
      <c r="AJ115" s="248"/>
    </row>
    <row r="116" spans="3:36">
      <c r="C116" s="246"/>
      <c r="D116" s="247"/>
      <c r="E116" s="247"/>
      <c r="F116" s="247"/>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row>
    <row r="117" spans="3:36">
      <c r="C117" s="246"/>
      <c r="D117" s="247"/>
      <c r="E117" s="247"/>
      <c r="F117" s="247"/>
      <c r="G117" s="248"/>
      <c r="H117" s="24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row>
    <row r="118" spans="3:36">
      <c r="C118" s="246"/>
      <c r="D118" s="247"/>
      <c r="E118" s="247"/>
      <c r="F118" s="247"/>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8"/>
      <c r="AE118" s="248"/>
      <c r="AF118" s="248"/>
      <c r="AG118" s="248"/>
      <c r="AH118" s="248"/>
      <c r="AI118" s="248"/>
      <c r="AJ118" s="248"/>
    </row>
    <row r="119" spans="3:36">
      <c r="C119" s="246"/>
      <c r="D119" s="247"/>
      <c r="E119" s="247"/>
      <c r="F119" s="247"/>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8"/>
      <c r="AE119" s="248"/>
      <c r="AF119" s="248"/>
      <c r="AG119" s="248"/>
      <c r="AH119" s="248"/>
      <c r="AI119" s="248"/>
      <c r="AJ119" s="248"/>
    </row>
    <row r="120" spans="3:36">
      <c r="C120" s="246"/>
      <c r="D120" s="247"/>
      <c r="E120" s="247"/>
      <c r="F120" s="247"/>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row>
    <row r="121" spans="3:36">
      <c r="C121" s="246"/>
      <c r="D121" s="247"/>
      <c r="E121" s="247"/>
      <c r="F121" s="247"/>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row>
    <row r="122" spans="3:36">
      <c r="C122" s="246"/>
      <c r="D122" s="247"/>
      <c r="E122" s="247"/>
      <c r="F122" s="247"/>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row>
    <row r="123" spans="3:36">
      <c r="C123" s="246"/>
      <c r="D123" s="247"/>
      <c r="E123" s="247"/>
      <c r="F123" s="247"/>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row>
    <row r="124" spans="3:36">
      <c r="C124" s="246"/>
      <c r="D124" s="247"/>
      <c r="E124" s="247"/>
      <c r="F124" s="247"/>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row>
    <row r="125" spans="3:36">
      <c r="C125" s="246"/>
      <c r="D125" s="247"/>
      <c r="E125" s="247"/>
      <c r="F125" s="247"/>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row>
    <row r="126" spans="3:36">
      <c r="C126" s="246"/>
      <c r="D126" s="247"/>
      <c r="E126" s="247"/>
      <c r="F126" s="247"/>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row>
    <row r="127" spans="3:36">
      <c r="C127" s="246"/>
      <c r="D127" s="247"/>
      <c r="E127" s="247"/>
      <c r="F127" s="247"/>
      <c r="G127" s="248"/>
      <c r="H127" s="24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row>
    <row r="128" spans="3:36">
      <c r="C128" s="246"/>
      <c r="D128" s="247"/>
      <c r="E128" s="247"/>
      <c r="F128" s="247"/>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row>
    <row r="129" spans="3:36">
      <c r="C129" s="246"/>
      <c r="D129" s="247"/>
      <c r="E129" s="247"/>
      <c r="F129" s="247"/>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row>
    <row r="130" spans="3:36">
      <c r="C130" s="246"/>
      <c r="D130" s="247"/>
      <c r="E130" s="247"/>
      <c r="F130" s="247"/>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row>
    <row r="131" spans="3:36">
      <c r="C131" s="246"/>
      <c r="D131" s="247"/>
      <c r="E131" s="247"/>
      <c r="F131" s="247"/>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248"/>
      <c r="AE131" s="248"/>
      <c r="AF131" s="248"/>
      <c r="AG131" s="248"/>
      <c r="AH131" s="248"/>
      <c r="AI131" s="248"/>
      <c r="AJ131" s="248"/>
    </row>
    <row r="132" spans="3:36">
      <c r="C132" s="246"/>
      <c r="D132" s="247"/>
      <c r="E132" s="247"/>
      <c r="F132" s="247"/>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row>
    <row r="133" spans="3:36">
      <c r="C133" s="246"/>
      <c r="D133" s="247"/>
      <c r="E133" s="247"/>
      <c r="F133" s="247"/>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row>
    <row r="134" spans="3:36">
      <c r="C134" s="246"/>
      <c r="D134" s="247"/>
      <c r="E134" s="247"/>
      <c r="F134" s="247"/>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row>
    <row r="135" spans="3:36">
      <c r="C135" s="246"/>
      <c r="D135" s="247"/>
      <c r="E135" s="247"/>
      <c r="F135" s="247"/>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row>
    <row r="136" spans="3:36">
      <c r="C136" s="246"/>
      <c r="D136" s="247"/>
      <c r="E136" s="247"/>
      <c r="F136" s="247"/>
      <c r="G136" s="248"/>
      <c r="H136" s="248"/>
      <c r="I136" s="248"/>
      <c r="J136" s="248"/>
      <c r="K136" s="248"/>
      <c r="L136" s="248"/>
      <c r="M136" s="248"/>
      <c r="N136" s="248"/>
      <c r="O136" s="248"/>
      <c r="P136" s="248"/>
      <c r="Q136" s="248"/>
      <c r="R136" s="248"/>
      <c r="S136" s="248"/>
      <c r="T136" s="248"/>
      <c r="U136" s="248"/>
      <c r="V136" s="248"/>
      <c r="W136" s="248"/>
      <c r="X136" s="248"/>
      <c r="Y136" s="248"/>
      <c r="Z136" s="248"/>
      <c r="AA136" s="248"/>
      <c r="AB136" s="248"/>
      <c r="AC136" s="248"/>
      <c r="AD136" s="248"/>
      <c r="AE136" s="248"/>
      <c r="AF136" s="248"/>
      <c r="AG136" s="248"/>
      <c r="AH136" s="248"/>
      <c r="AI136" s="248"/>
      <c r="AJ136" s="248"/>
    </row>
    <row r="137" spans="3:36">
      <c r="C137" s="246"/>
      <c r="D137" s="247"/>
      <c r="E137" s="247"/>
      <c r="F137" s="247"/>
      <c r="G137" s="248"/>
      <c r="H137" s="248"/>
      <c r="I137" s="248"/>
      <c r="J137" s="248"/>
      <c r="K137" s="248"/>
      <c r="L137" s="248"/>
      <c r="M137" s="248"/>
      <c r="N137" s="248"/>
      <c r="O137" s="248"/>
      <c r="P137" s="248"/>
      <c r="Q137" s="248"/>
      <c r="R137" s="248"/>
      <c r="S137" s="248"/>
      <c r="T137" s="248"/>
      <c r="U137" s="248"/>
      <c r="V137" s="248"/>
      <c r="W137" s="248"/>
      <c r="X137" s="248"/>
      <c r="Y137" s="248"/>
      <c r="Z137" s="248"/>
      <c r="AA137" s="248"/>
      <c r="AB137" s="248"/>
      <c r="AC137" s="248"/>
      <c r="AD137" s="248"/>
      <c r="AE137" s="248"/>
      <c r="AF137" s="248"/>
      <c r="AG137" s="248"/>
      <c r="AH137" s="248"/>
      <c r="AI137" s="248"/>
      <c r="AJ137" s="248"/>
    </row>
    <row r="138" spans="3:36">
      <c r="C138" s="246"/>
      <c r="D138" s="247"/>
      <c r="E138" s="247"/>
      <c r="F138" s="247"/>
      <c r="G138" s="248"/>
      <c r="H138" s="248"/>
      <c r="I138" s="248"/>
      <c r="J138" s="248"/>
      <c r="K138" s="248"/>
      <c r="L138" s="248"/>
      <c r="M138" s="248"/>
      <c r="N138" s="248"/>
      <c r="O138" s="248"/>
      <c r="P138" s="248"/>
      <c r="Q138" s="248"/>
      <c r="R138" s="248"/>
      <c r="S138" s="248"/>
      <c r="T138" s="248"/>
      <c r="U138" s="248"/>
      <c r="V138" s="248"/>
      <c r="W138" s="248"/>
      <c r="X138" s="248"/>
      <c r="Y138" s="248"/>
      <c r="Z138" s="248"/>
      <c r="AA138" s="248"/>
      <c r="AB138" s="248"/>
      <c r="AC138" s="248"/>
      <c r="AD138" s="248"/>
      <c r="AE138" s="248"/>
      <c r="AF138" s="248"/>
      <c r="AG138" s="248"/>
      <c r="AH138" s="248"/>
      <c r="AI138" s="248"/>
      <c r="AJ138" s="248"/>
    </row>
    <row r="139" spans="3:36">
      <c r="C139" s="246"/>
      <c r="D139" s="247"/>
      <c r="E139" s="247"/>
      <c r="F139" s="247"/>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248"/>
      <c r="AE139" s="248"/>
      <c r="AF139" s="248"/>
      <c r="AG139" s="248"/>
      <c r="AH139" s="248"/>
      <c r="AI139" s="248"/>
      <c r="AJ139" s="248"/>
    </row>
    <row r="140" spans="3:36">
      <c r="C140" s="246"/>
      <c r="D140" s="247"/>
      <c r="E140" s="247"/>
      <c r="F140" s="247"/>
      <c r="G140" s="248"/>
      <c r="H140" s="24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248"/>
      <c r="AE140" s="248"/>
      <c r="AF140" s="248"/>
      <c r="AG140" s="248"/>
      <c r="AH140" s="248"/>
      <c r="AI140" s="248"/>
      <c r="AJ140" s="248"/>
    </row>
    <row r="141" spans="3:36">
      <c r="C141" s="246"/>
      <c r="D141" s="247"/>
      <c r="E141" s="247"/>
      <c r="F141" s="247"/>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row>
    <row r="142" spans="3:36">
      <c r="C142" s="246"/>
      <c r="D142" s="247"/>
      <c r="E142" s="247"/>
      <c r="F142" s="247"/>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248"/>
      <c r="AF142" s="248"/>
      <c r="AG142" s="248"/>
      <c r="AH142" s="248"/>
      <c r="AI142" s="248"/>
      <c r="AJ142" s="248"/>
    </row>
    <row r="143" spans="3:36">
      <c r="C143" s="246"/>
      <c r="D143" s="247"/>
      <c r="E143" s="247"/>
      <c r="F143" s="247"/>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row>
    <row r="144" spans="3:36">
      <c r="C144" s="246"/>
      <c r="D144" s="247"/>
      <c r="E144" s="247"/>
      <c r="F144" s="247"/>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c r="AJ144" s="248"/>
    </row>
    <row r="145" spans="3:36">
      <c r="C145" s="246"/>
      <c r="D145" s="247"/>
      <c r="E145" s="247"/>
      <c r="F145" s="247"/>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c r="AJ145" s="248"/>
    </row>
    <row r="146" spans="3:36">
      <c r="C146" s="246"/>
      <c r="D146" s="247"/>
      <c r="E146" s="247"/>
      <c r="F146" s="247"/>
      <c r="G146" s="248"/>
      <c r="H146" s="24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248"/>
      <c r="AE146" s="248"/>
      <c r="AF146" s="248"/>
      <c r="AG146" s="248"/>
      <c r="AH146" s="248"/>
      <c r="AI146" s="248"/>
      <c r="AJ146" s="248"/>
    </row>
    <row r="147" spans="3:36">
      <c r="C147" s="246"/>
      <c r="D147" s="247"/>
      <c r="E147" s="247"/>
      <c r="F147" s="247"/>
      <c r="G147" s="248"/>
      <c r="H147" s="248"/>
      <c r="I147" s="248"/>
      <c r="J147" s="248"/>
      <c r="K147" s="248"/>
      <c r="L147" s="248"/>
      <c r="M147" s="248"/>
      <c r="N147" s="248"/>
      <c r="O147" s="248"/>
      <c r="P147" s="248"/>
      <c r="Q147" s="248"/>
      <c r="R147" s="248"/>
      <c r="S147" s="248"/>
      <c r="T147" s="248"/>
      <c r="U147" s="248"/>
      <c r="V147" s="248"/>
      <c r="W147" s="248"/>
      <c r="X147" s="248"/>
      <c r="Y147" s="248"/>
      <c r="Z147" s="248"/>
      <c r="AA147" s="248"/>
      <c r="AB147" s="248"/>
      <c r="AC147" s="248"/>
      <c r="AD147" s="248"/>
      <c r="AE147" s="248"/>
      <c r="AF147" s="248"/>
      <c r="AG147" s="248"/>
      <c r="AH147" s="248"/>
      <c r="AI147" s="248"/>
      <c r="AJ147" s="248"/>
    </row>
    <row r="148" spans="3:36">
      <c r="C148" s="246"/>
      <c r="D148" s="247"/>
      <c r="E148" s="247"/>
      <c r="F148" s="247"/>
      <c r="G148" s="248"/>
      <c r="H148" s="248"/>
      <c r="I148" s="248"/>
      <c r="J148" s="248"/>
      <c r="K148" s="248"/>
      <c r="L148" s="248"/>
      <c r="M148" s="248"/>
      <c r="N148" s="248"/>
      <c r="O148" s="248"/>
      <c r="P148" s="248"/>
      <c r="Q148" s="248"/>
      <c r="R148" s="248"/>
      <c r="S148" s="248"/>
      <c r="T148" s="248"/>
      <c r="U148" s="248"/>
      <c r="V148" s="248"/>
      <c r="W148" s="248"/>
      <c r="X148" s="248"/>
      <c r="Y148" s="248"/>
      <c r="Z148" s="248"/>
      <c r="AA148" s="248"/>
      <c r="AB148" s="248"/>
      <c r="AC148" s="248"/>
      <c r="AD148" s="248"/>
      <c r="AE148" s="248"/>
      <c r="AF148" s="248"/>
      <c r="AG148" s="248"/>
      <c r="AH148" s="248"/>
      <c r="AI148" s="248"/>
      <c r="AJ148" s="248"/>
    </row>
    <row r="149" spans="3:36">
      <c r="C149" s="246"/>
      <c r="D149" s="247"/>
      <c r="E149" s="247"/>
      <c r="F149" s="247"/>
      <c r="G149" s="248"/>
      <c r="H149" s="248"/>
      <c r="I149" s="248"/>
      <c r="J149" s="248"/>
      <c r="K149" s="248"/>
      <c r="L149" s="248"/>
      <c r="M149" s="248"/>
      <c r="N149" s="248"/>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row>
    <row r="150" spans="3:36">
      <c r="C150" s="246"/>
      <c r="D150" s="247"/>
      <c r="E150" s="247"/>
      <c r="F150" s="247"/>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row>
    <row r="151" spans="3:36">
      <c r="C151" s="246"/>
      <c r="D151" s="247"/>
      <c r="E151" s="247"/>
      <c r="F151" s="247"/>
      <c r="G151" s="248"/>
      <c r="H151" s="24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248"/>
      <c r="AE151" s="248"/>
      <c r="AF151" s="248"/>
      <c r="AG151" s="248"/>
      <c r="AH151" s="248"/>
      <c r="AI151" s="248"/>
      <c r="AJ151" s="248"/>
    </row>
    <row r="152" spans="3:36">
      <c r="C152" s="246"/>
      <c r="D152" s="247"/>
      <c r="E152" s="247"/>
      <c r="F152" s="247"/>
      <c r="G152" s="248"/>
      <c r="H152" s="248"/>
      <c r="I152" s="248"/>
      <c r="J152" s="248"/>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row>
    <row r="153" spans="3:36">
      <c r="C153" s="246"/>
      <c r="D153" s="247"/>
      <c r="E153" s="247"/>
      <c r="F153" s="247"/>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row>
    <row r="154" spans="3:36">
      <c r="C154" s="246"/>
      <c r="D154" s="247"/>
      <c r="E154" s="247"/>
      <c r="F154" s="247"/>
      <c r="G154" s="248"/>
      <c r="H154" s="24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row>
    <row r="155" spans="3:36">
      <c r="C155" s="246"/>
      <c r="D155" s="247"/>
      <c r="E155" s="247"/>
      <c r="F155" s="247"/>
      <c r="G155" s="248"/>
      <c r="H155" s="24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row>
    <row r="156" spans="3:36">
      <c r="C156" s="246"/>
      <c r="D156" s="247"/>
      <c r="E156" s="247"/>
      <c r="F156" s="247"/>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row>
    <row r="157" spans="3:36">
      <c r="C157" s="246"/>
      <c r="D157" s="247"/>
      <c r="E157" s="247"/>
      <c r="F157" s="247"/>
      <c r="G157" s="248"/>
      <c r="H157" s="24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row>
    <row r="158" spans="3:36">
      <c r="C158" s="246"/>
      <c r="D158" s="247"/>
      <c r="E158" s="247"/>
      <c r="F158" s="247"/>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row>
    <row r="159" spans="3:36">
      <c r="C159" s="246"/>
      <c r="D159" s="247"/>
      <c r="E159" s="247"/>
      <c r="F159" s="247"/>
      <c r="G159" s="248"/>
      <c r="H159" s="248"/>
      <c r="I159" s="248"/>
      <c r="J159" s="248"/>
      <c r="K159" s="248"/>
      <c r="L159" s="248"/>
      <c r="M159" s="248"/>
      <c r="N159" s="248"/>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row>
    <row r="160" spans="3:36">
      <c r="C160" s="246"/>
      <c r="D160" s="247"/>
      <c r="E160" s="247"/>
      <c r="F160" s="247"/>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248"/>
      <c r="AE160" s="248"/>
      <c r="AF160" s="248"/>
      <c r="AG160" s="248"/>
      <c r="AH160" s="248"/>
      <c r="AI160" s="248"/>
      <c r="AJ160" s="248"/>
    </row>
    <row r="161" spans="3:36">
      <c r="C161" s="246"/>
      <c r="D161" s="247"/>
      <c r="E161" s="247"/>
      <c r="F161" s="247"/>
      <c r="G161" s="248"/>
      <c r="H161" s="248"/>
      <c r="I161" s="248"/>
      <c r="J161" s="248"/>
      <c r="K161" s="248"/>
      <c r="L161" s="248"/>
      <c r="M161" s="248"/>
      <c r="N161" s="248"/>
      <c r="O161" s="248"/>
      <c r="P161" s="248"/>
      <c r="Q161" s="248"/>
      <c r="R161" s="248"/>
      <c r="S161" s="248"/>
      <c r="T161" s="248"/>
      <c r="U161" s="248"/>
      <c r="V161" s="248"/>
      <c r="W161" s="248"/>
      <c r="X161" s="248"/>
      <c r="Y161" s="248"/>
      <c r="Z161" s="248"/>
      <c r="AA161" s="248"/>
      <c r="AB161" s="248"/>
      <c r="AC161" s="248"/>
      <c r="AD161" s="248"/>
      <c r="AE161" s="248"/>
      <c r="AF161" s="248"/>
      <c r="AG161" s="248"/>
      <c r="AH161" s="248"/>
      <c r="AI161" s="248"/>
      <c r="AJ161" s="248"/>
    </row>
    <row r="162" spans="3:36">
      <c r="C162" s="246"/>
      <c r="D162" s="247"/>
      <c r="E162" s="247"/>
      <c r="F162" s="247"/>
      <c r="G162" s="248"/>
      <c r="H162" s="248"/>
      <c r="I162" s="248"/>
      <c r="J162" s="248"/>
      <c r="K162" s="248"/>
      <c r="L162" s="248"/>
      <c r="M162" s="248"/>
      <c r="N162" s="248"/>
      <c r="O162" s="248"/>
      <c r="P162" s="248"/>
      <c r="Q162" s="248"/>
      <c r="R162" s="248"/>
      <c r="S162" s="248"/>
      <c r="T162" s="248"/>
      <c r="U162" s="248"/>
      <c r="V162" s="248"/>
      <c r="W162" s="248"/>
      <c r="X162" s="248"/>
      <c r="Y162" s="248"/>
      <c r="Z162" s="248"/>
      <c r="AA162" s="248"/>
      <c r="AB162" s="248"/>
      <c r="AC162" s="248"/>
      <c r="AD162" s="248"/>
      <c r="AE162" s="248"/>
      <c r="AF162" s="248"/>
      <c r="AG162" s="248"/>
      <c r="AH162" s="248"/>
      <c r="AI162" s="248"/>
      <c r="AJ162" s="248"/>
    </row>
    <row r="163" spans="3:36">
      <c r="C163" s="246"/>
      <c r="D163" s="247"/>
      <c r="E163" s="247"/>
      <c r="F163" s="247"/>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row>
    <row r="164" spans="3:36">
      <c r="C164" s="246"/>
      <c r="D164" s="247"/>
      <c r="E164" s="247"/>
      <c r="F164" s="247"/>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row>
    <row r="165" spans="3:36">
      <c r="C165" s="246"/>
      <c r="D165" s="247"/>
      <c r="E165" s="247"/>
      <c r="F165" s="247"/>
      <c r="G165" s="248"/>
      <c r="H165" s="248"/>
      <c r="I165" s="248"/>
      <c r="J165" s="248"/>
      <c r="K165" s="248"/>
      <c r="L165" s="248"/>
      <c r="M165" s="248"/>
      <c r="N165" s="248"/>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row>
    <row r="166" spans="3:36">
      <c r="C166" s="246"/>
      <c r="D166" s="247"/>
      <c r="E166" s="247"/>
      <c r="F166" s="247"/>
      <c r="G166" s="248"/>
      <c r="H166" s="248"/>
      <c r="I166" s="248"/>
      <c r="J166" s="248"/>
      <c r="K166" s="248"/>
      <c r="L166" s="248"/>
      <c r="M166" s="248"/>
      <c r="N166" s="248"/>
      <c r="O166" s="248"/>
      <c r="P166" s="248"/>
      <c r="Q166" s="248"/>
      <c r="R166" s="248"/>
      <c r="S166" s="248"/>
      <c r="T166" s="248"/>
      <c r="U166" s="248"/>
      <c r="V166" s="248"/>
      <c r="W166" s="248"/>
      <c r="X166" s="248"/>
      <c r="Y166" s="248"/>
      <c r="Z166" s="248"/>
      <c r="AA166" s="248"/>
      <c r="AB166" s="248"/>
      <c r="AC166" s="248"/>
      <c r="AD166" s="248"/>
      <c r="AE166" s="248"/>
      <c r="AF166" s="248"/>
      <c r="AG166" s="248"/>
      <c r="AH166" s="248"/>
      <c r="AI166" s="248"/>
      <c r="AJ166" s="248"/>
    </row>
    <row r="167" spans="3:36">
      <c r="C167" s="246"/>
      <c r="D167" s="247"/>
      <c r="E167" s="247"/>
      <c r="F167" s="247"/>
      <c r="G167" s="248"/>
      <c r="H167" s="248"/>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row>
    <row r="168" spans="3:36">
      <c r="C168" s="246"/>
      <c r="D168" s="247"/>
      <c r="E168" s="247"/>
      <c r="F168" s="247"/>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248"/>
      <c r="AH168" s="248"/>
      <c r="AI168" s="248"/>
      <c r="AJ168" s="248"/>
    </row>
    <row r="169" spans="3:36">
      <c r="C169" s="246"/>
      <c r="D169" s="247"/>
      <c r="E169" s="247"/>
      <c r="F169" s="247"/>
      <c r="G169" s="248"/>
      <c r="H169" s="248"/>
      <c r="I169" s="248"/>
      <c r="J169" s="248"/>
      <c r="K169" s="248"/>
      <c r="L169" s="248"/>
      <c r="M169" s="248"/>
      <c r="N169" s="248"/>
      <c r="O169" s="248"/>
      <c r="P169" s="248"/>
      <c r="Q169" s="248"/>
      <c r="R169" s="248"/>
      <c r="S169" s="248"/>
      <c r="T169" s="248"/>
      <c r="U169" s="248"/>
      <c r="V169" s="248"/>
      <c r="W169" s="248"/>
      <c r="X169" s="248"/>
      <c r="Y169" s="248"/>
      <c r="Z169" s="248"/>
      <c r="AA169" s="248"/>
      <c r="AB169" s="248"/>
      <c r="AC169" s="248"/>
      <c r="AD169" s="248"/>
      <c r="AE169" s="248"/>
      <c r="AF169" s="248"/>
      <c r="AG169" s="248"/>
      <c r="AH169" s="248"/>
      <c r="AI169" s="248"/>
      <c r="AJ169" s="248"/>
    </row>
    <row r="170" spans="3:36">
      <c r="C170" s="246"/>
      <c r="D170" s="247"/>
      <c r="E170" s="247"/>
      <c r="F170" s="247"/>
      <c r="G170" s="248"/>
      <c r="H170" s="248"/>
      <c r="I170" s="248"/>
      <c r="J170" s="248"/>
      <c r="K170" s="248"/>
      <c r="L170" s="248"/>
      <c r="M170" s="248"/>
      <c r="N170" s="248"/>
      <c r="O170" s="248"/>
      <c r="P170" s="248"/>
      <c r="Q170" s="248"/>
      <c r="R170" s="248"/>
      <c r="S170" s="248"/>
      <c r="T170" s="248"/>
      <c r="U170" s="248"/>
      <c r="V170" s="248"/>
      <c r="W170" s="248"/>
      <c r="X170" s="248"/>
      <c r="Y170" s="248"/>
      <c r="Z170" s="248"/>
      <c r="AA170" s="248"/>
      <c r="AB170" s="248"/>
      <c r="AC170" s="248"/>
      <c r="AD170" s="248"/>
      <c r="AE170" s="248"/>
      <c r="AF170" s="248"/>
      <c r="AG170" s="248"/>
      <c r="AH170" s="248"/>
      <c r="AI170" s="248"/>
      <c r="AJ170" s="248"/>
    </row>
    <row r="171" spans="3:36">
      <c r="C171" s="246"/>
      <c r="D171" s="247"/>
      <c r="E171" s="247"/>
      <c r="F171" s="247"/>
      <c r="G171" s="248"/>
      <c r="H171" s="248"/>
      <c r="I171" s="248"/>
      <c r="J171" s="248"/>
      <c r="K171" s="248"/>
      <c r="L171" s="248"/>
      <c r="M171" s="248"/>
      <c r="N171" s="248"/>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row>
    <row r="172" spans="3:36">
      <c r="C172" s="246"/>
      <c r="D172" s="247"/>
      <c r="E172" s="247"/>
      <c r="F172" s="247"/>
      <c r="G172" s="248"/>
      <c r="H172" s="248"/>
      <c r="I172" s="248"/>
      <c r="J172" s="248"/>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row>
    <row r="173" spans="3:36">
      <c r="C173" s="246"/>
      <c r="D173" s="247"/>
      <c r="E173" s="247"/>
      <c r="F173" s="247"/>
      <c r="G173" s="248"/>
      <c r="H173" s="248"/>
      <c r="I173" s="248"/>
      <c r="J173" s="248"/>
      <c r="K173" s="248"/>
      <c r="L173" s="248"/>
      <c r="M173" s="248"/>
      <c r="N173" s="248"/>
      <c r="O173" s="248"/>
      <c r="P173" s="248"/>
      <c r="Q173" s="248"/>
      <c r="R173" s="248"/>
      <c r="S173" s="248"/>
      <c r="T173" s="248"/>
      <c r="U173" s="248"/>
      <c r="V173" s="248"/>
      <c r="W173" s="248"/>
      <c r="X173" s="248"/>
      <c r="Y173" s="248"/>
      <c r="Z173" s="248"/>
      <c r="AA173" s="248"/>
      <c r="AB173" s="248"/>
      <c r="AC173" s="248"/>
      <c r="AD173" s="248"/>
      <c r="AE173" s="248"/>
      <c r="AF173" s="248"/>
      <c r="AG173" s="248"/>
      <c r="AH173" s="248"/>
      <c r="AI173" s="248"/>
      <c r="AJ173" s="248"/>
    </row>
    <row r="174" spans="3:36">
      <c r="C174" s="246"/>
      <c r="D174" s="247"/>
      <c r="E174" s="247"/>
      <c r="F174" s="247"/>
      <c r="G174" s="248"/>
      <c r="H174" s="248"/>
      <c r="I174" s="248"/>
      <c r="J174" s="248"/>
      <c r="K174" s="248"/>
      <c r="L174" s="248"/>
      <c r="M174" s="248"/>
      <c r="N174" s="248"/>
      <c r="O174" s="248"/>
      <c r="P174" s="248"/>
      <c r="Q174" s="248"/>
      <c r="R174" s="248"/>
      <c r="S174" s="248"/>
      <c r="T174" s="248"/>
      <c r="U174" s="248"/>
      <c r="V174" s="248"/>
      <c r="W174" s="248"/>
      <c r="X174" s="248"/>
      <c r="Y174" s="248"/>
      <c r="Z174" s="248"/>
      <c r="AA174" s="248"/>
      <c r="AB174" s="248"/>
      <c r="AC174" s="248"/>
      <c r="AD174" s="248"/>
      <c r="AE174" s="248"/>
      <c r="AF174" s="248"/>
      <c r="AG174" s="248"/>
      <c r="AH174" s="248"/>
      <c r="AI174" s="248"/>
      <c r="AJ174" s="248"/>
    </row>
    <row r="175" spans="3:36">
      <c r="C175" s="246"/>
      <c r="D175" s="247"/>
      <c r="E175" s="247"/>
      <c r="F175" s="247"/>
      <c r="G175" s="248"/>
      <c r="H175" s="248"/>
      <c r="I175" s="248"/>
      <c r="J175" s="248"/>
      <c r="K175" s="248"/>
      <c r="L175" s="248"/>
      <c r="M175" s="248"/>
      <c r="N175" s="248"/>
      <c r="O175" s="248"/>
      <c r="P175" s="248"/>
      <c r="Q175" s="248"/>
      <c r="R175" s="248"/>
      <c r="S175" s="248"/>
      <c r="T175" s="248"/>
      <c r="U175" s="248"/>
      <c r="V175" s="248"/>
      <c r="W175" s="248"/>
      <c r="X175" s="248"/>
      <c r="Y175" s="248"/>
      <c r="Z175" s="248"/>
      <c r="AA175" s="248"/>
      <c r="AB175" s="248"/>
      <c r="AC175" s="248"/>
      <c r="AD175" s="248"/>
      <c r="AE175" s="248"/>
      <c r="AF175" s="248"/>
      <c r="AG175" s="248"/>
      <c r="AH175" s="248"/>
      <c r="AI175" s="248"/>
      <c r="AJ175" s="248"/>
    </row>
    <row r="176" spans="3:36">
      <c r="C176" s="246"/>
      <c r="D176" s="247"/>
      <c r="E176" s="247"/>
      <c r="F176" s="247"/>
      <c r="G176" s="248"/>
      <c r="H176" s="248"/>
      <c r="I176" s="248"/>
      <c r="J176" s="248"/>
      <c r="K176" s="248"/>
      <c r="L176" s="248"/>
      <c r="M176" s="248"/>
      <c r="N176" s="248"/>
      <c r="O176" s="248"/>
      <c r="P176" s="248"/>
      <c r="Q176" s="248"/>
      <c r="R176" s="248"/>
      <c r="S176" s="248"/>
      <c r="T176" s="248"/>
      <c r="U176" s="248"/>
      <c r="V176" s="248"/>
      <c r="W176" s="248"/>
      <c r="X176" s="248"/>
      <c r="Y176" s="248"/>
      <c r="Z176" s="248"/>
      <c r="AA176" s="248"/>
      <c r="AB176" s="248"/>
      <c r="AC176" s="248"/>
      <c r="AD176" s="248"/>
      <c r="AE176" s="248"/>
      <c r="AF176" s="248"/>
      <c r="AG176" s="248"/>
      <c r="AH176" s="248"/>
      <c r="AI176" s="248"/>
      <c r="AJ176" s="248"/>
    </row>
    <row r="177" spans="3:36">
      <c r="C177" s="246"/>
      <c r="D177" s="247"/>
      <c r="E177" s="247"/>
      <c r="F177" s="247"/>
      <c r="G177" s="248"/>
      <c r="H177" s="248"/>
      <c r="I177" s="248"/>
      <c r="J177" s="248"/>
      <c r="K177" s="248"/>
      <c r="L177" s="248"/>
      <c r="M177" s="248"/>
      <c r="N177" s="248"/>
      <c r="O177" s="248"/>
      <c r="P177" s="248"/>
      <c r="Q177" s="248"/>
      <c r="R177" s="248"/>
      <c r="S177" s="248"/>
      <c r="T177" s="248"/>
      <c r="U177" s="248"/>
      <c r="V177" s="248"/>
      <c r="W177" s="248"/>
      <c r="X177" s="248"/>
      <c r="Y177" s="248"/>
      <c r="Z177" s="248"/>
      <c r="AA177" s="248"/>
      <c r="AB177" s="248"/>
      <c r="AC177" s="248"/>
      <c r="AD177" s="248"/>
      <c r="AE177" s="248"/>
      <c r="AF177" s="248"/>
      <c r="AG177" s="248"/>
      <c r="AH177" s="248"/>
      <c r="AI177" s="248"/>
      <c r="AJ177" s="248"/>
    </row>
    <row r="178" spans="3:36">
      <c r="C178" s="246"/>
      <c r="D178" s="247"/>
      <c r="E178" s="247"/>
      <c r="F178" s="247"/>
      <c r="G178" s="248"/>
      <c r="H178" s="248"/>
      <c r="I178" s="248"/>
      <c r="J178" s="248"/>
      <c r="K178" s="248"/>
      <c r="L178" s="248"/>
      <c r="M178" s="248"/>
      <c r="N178" s="248"/>
      <c r="O178" s="248"/>
      <c r="P178" s="248"/>
      <c r="Q178" s="248"/>
      <c r="R178" s="248"/>
      <c r="S178" s="248"/>
      <c r="T178" s="248"/>
      <c r="U178" s="248"/>
      <c r="V178" s="248"/>
      <c r="W178" s="248"/>
      <c r="X178" s="248"/>
      <c r="Y178" s="248"/>
      <c r="Z178" s="248"/>
      <c r="AA178" s="248"/>
      <c r="AB178" s="248"/>
      <c r="AC178" s="248"/>
      <c r="AD178" s="248"/>
      <c r="AE178" s="248"/>
      <c r="AF178" s="248"/>
      <c r="AG178" s="248"/>
      <c r="AH178" s="248"/>
      <c r="AI178" s="248"/>
      <c r="AJ178" s="248"/>
    </row>
    <row r="179" spans="3:36">
      <c r="C179" s="246"/>
      <c r="D179" s="247"/>
      <c r="E179" s="247"/>
      <c r="F179" s="247"/>
      <c r="G179" s="248"/>
      <c r="H179" s="248"/>
      <c r="I179" s="248"/>
      <c r="J179" s="248"/>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row>
    <row r="180" spans="3:36">
      <c r="C180" s="246"/>
      <c r="D180" s="247"/>
      <c r="E180" s="247"/>
      <c r="F180" s="247"/>
      <c r="G180" s="248"/>
      <c r="H180" s="248"/>
      <c r="I180" s="248"/>
      <c r="J180" s="248"/>
      <c r="K180" s="248"/>
      <c r="L180" s="248"/>
      <c r="M180" s="248"/>
      <c r="N180" s="248"/>
      <c r="O180" s="248"/>
      <c r="P180" s="248"/>
      <c r="Q180" s="248"/>
      <c r="R180" s="248"/>
      <c r="S180" s="248"/>
      <c r="T180" s="248"/>
      <c r="U180" s="248"/>
      <c r="V180" s="248"/>
      <c r="W180" s="248"/>
      <c r="X180" s="248"/>
      <c r="Y180" s="248"/>
      <c r="Z180" s="248"/>
      <c r="AA180" s="248"/>
      <c r="AB180" s="248"/>
      <c r="AC180" s="248"/>
      <c r="AD180" s="248"/>
      <c r="AE180" s="248"/>
      <c r="AF180" s="248"/>
      <c r="AG180" s="248"/>
      <c r="AH180" s="248"/>
      <c r="AI180" s="248"/>
      <c r="AJ180" s="248"/>
    </row>
    <row r="181" spans="3:36">
      <c r="C181" s="246"/>
      <c r="D181" s="247"/>
      <c r="E181" s="247"/>
      <c r="F181" s="247"/>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row>
    <row r="182" spans="3:36">
      <c r="C182" s="246"/>
      <c r="D182" s="247"/>
      <c r="E182" s="247"/>
      <c r="F182" s="247"/>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row>
    <row r="183" spans="3:36">
      <c r="C183" s="246"/>
      <c r="D183" s="247"/>
      <c r="E183" s="247"/>
      <c r="F183" s="247"/>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row>
    <row r="184" spans="3:36">
      <c r="C184" s="246"/>
      <c r="D184" s="247"/>
      <c r="E184" s="247"/>
      <c r="F184" s="247"/>
      <c r="G184" s="248"/>
      <c r="H184" s="248"/>
      <c r="I184" s="248"/>
      <c r="J184" s="248"/>
      <c r="K184" s="248"/>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row>
    <row r="185" spans="3:36">
      <c r="C185" s="246"/>
      <c r="D185" s="247"/>
      <c r="E185" s="247"/>
      <c r="F185" s="247"/>
      <c r="G185" s="248"/>
      <c r="H185" s="248"/>
      <c r="I185" s="248"/>
      <c r="J185" s="248"/>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row>
    <row r="186" spans="3:36">
      <c r="C186" s="246"/>
      <c r="D186" s="247"/>
      <c r="E186" s="247"/>
      <c r="F186" s="247"/>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248"/>
      <c r="AF186" s="248"/>
      <c r="AG186" s="248"/>
      <c r="AH186" s="248"/>
      <c r="AI186" s="248"/>
      <c r="AJ186" s="248"/>
    </row>
    <row r="187" spans="3:36">
      <c r="C187" s="246"/>
      <c r="D187" s="247"/>
      <c r="E187" s="247"/>
      <c r="F187" s="247"/>
      <c r="G187" s="248"/>
      <c r="H187" s="248"/>
      <c r="I187" s="248"/>
      <c r="J187" s="248"/>
      <c r="K187" s="248"/>
      <c r="L187" s="248"/>
      <c r="M187" s="248"/>
      <c r="N187" s="248"/>
      <c r="O187" s="248"/>
      <c r="P187" s="248"/>
      <c r="Q187" s="248"/>
      <c r="R187" s="248"/>
      <c r="S187" s="248"/>
      <c r="T187" s="248"/>
      <c r="U187" s="248"/>
      <c r="V187" s="248"/>
      <c r="W187" s="248"/>
      <c r="X187" s="248"/>
      <c r="Y187" s="248"/>
      <c r="Z187" s="248"/>
      <c r="AA187" s="248"/>
      <c r="AB187" s="248"/>
      <c r="AC187" s="248"/>
      <c r="AD187" s="248"/>
      <c r="AE187" s="248"/>
      <c r="AF187" s="248"/>
      <c r="AG187" s="248"/>
      <c r="AH187" s="248"/>
      <c r="AI187" s="248"/>
      <c r="AJ187" s="248"/>
    </row>
    <row r="188" spans="3:36">
      <c r="C188" s="246"/>
      <c r="D188" s="247"/>
      <c r="E188" s="247"/>
      <c r="F188" s="247"/>
      <c r="G188" s="248"/>
      <c r="H188" s="248"/>
      <c r="I188" s="248"/>
      <c r="J188" s="248"/>
      <c r="K188" s="248"/>
      <c r="L188" s="248"/>
      <c r="M188" s="248"/>
      <c r="N188" s="248"/>
      <c r="O188" s="248"/>
      <c r="P188" s="248"/>
      <c r="Q188" s="248"/>
      <c r="R188" s="248"/>
      <c r="S188" s="248"/>
      <c r="T188" s="248"/>
      <c r="U188" s="248"/>
      <c r="V188" s="248"/>
      <c r="W188" s="248"/>
      <c r="X188" s="248"/>
      <c r="Y188" s="248"/>
      <c r="Z188" s="248"/>
      <c r="AA188" s="248"/>
      <c r="AB188" s="248"/>
      <c r="AC188" s="248"/>
      <c r="AD188" s="248"/>
      <c r="AE188" s="248"/>
      <c r="AF188" s="248"/>
      <c r="AG188" s="248"/>
      <c r="AH188" s="248"/>
      <c r="AI188" s="248"/>
      <c r="AJ188" s="248"/>
    </row>
    <row r="189" spans="3:36">
      <c r="C189" s="246"/>
      <c r="D189" s="247"/>
      <c r="E189" s="247"/>
      <c r="F189" s="247"/>
      <c r="G189" s="248"/>
      <c r="H189" s="248"/>
      <c r="I189" s="248"/>
      <c r="J189" s="248"/>
      <c r="K189" s="248"/>
      <c r="L189" s="248"/>
      <c r="M189" s="248"/>
      <c r="N189" s="248"/>
      <c r="O189" s="248"/>
      <c r="P189" s="248"/>
      <c r="Q189" s="248"/>
      <c r="R189" s="248"/>
      <c r="S189" s="248"/>
      <c r="T189" s="248"/>
      <c r="U189" s="248"/>
      <c r="V189" s="248"/>
      <c r="W189" s="248"/>
      <c r="X189" s="248"/>
      <c r="Y189" s="248"/>
      <c r="Z189" s="248"/>
      <c r="AA189" s="248"/>
      <c r="AB189" s="248"/>
      <c r="AC189" s="248"/>
      <c r="AD189" s="248"/>
      <c r="AE189" s="248"/>
      <c r="AF189" s="248"/>
      <c r="AG189" s="248"/>
      <c r="AH189" s="248"/>
      <c r="AI189" s="248"/>
      <c r="AJ189" s="248"/>
    </row>
    <row r="190" spans="3:36">
      <c r="C190" s="246"/>
      <c r="D190" s="247"/>
      <c r="E190" s="247"/>
      <c r="F190" s="247"/>
      <c r="G190" s="248"/>
      <c r="H190" s="248"/>
      <c r="I190" s="248"/>
      <c r="J190" s="248"/>
      <c r="K190" s="248"/>
      <c r="L190" s="248"/>
      <c r="M190" s="248"/>
      <c r="N190" s="248"/>
      <c r="O190" s="248"/>
      <c r="P190" s="248"/>
      <c r="Q190" s="248"/>
      <c r="R190" s="248"/>
      <c r="S190" s="248"/>
      <c r="T190" s="248"/>
      <c r="U190" s="248"/>
      <c r="V190" s="248"/>
      <c r="W190" s="248"/>
      <c r="X190" s="248"/>
      <c r="Y190" s="248"/>
      <c r="Z190" s="248"/>
      <c r="AA190" s="248"/>
      <c r="AB190" s="248"/>
      <c r="AC190" s="248"/>
      <c r="AD190" s="248"/>
      <c r="AE190" s="248"/>
      <c r="AF190" s="248"/>
      <c r="AG190" s="248"/>
      <c r="AH190" s="248"/>
      <c r="AI190" s="248"/>
      <c r="AJ190" s="248"/>
    </row>
    <row r="191" spans="3:36">
      <c r="C191" s="246"/>
      <c r="D191" s="247"/>
      <c r="E191" s="247"/>
      <c r="F191" s="247"/>
      <c r="G191" s="248"/>
      <c r="H191" s="248"/>
      <c r="I191" s="248"/>
      <c r="J191" s="248"/>
      <c r="K191" s="248"/>
      <c r="L191" s="248"/>
      <c r="M191" s="248"/>
      <c r="N191" s="248"/>
      <c r="O191" s="248"/>
      <c r="P191" s="248"/>
      <c r="Q191" s="248"/>
      <c r="R191" s="248"/>
      <c r="S191" s="248"/>
      <c r="T191" s="248"/>
      <c r="U191" s="248"/>
      <c r="V191" s="248"/>
      <c r="W191" s="248"/>
      <c r="X191" s="248"/>
      <c r="Y191" s="248"/>
      <c r="Z191" s="248"/>
      <c r="AA191" s="248"/>
      <c r="AB191" s="248"/>
      <c r="AC191" s="248"/>
      <c r="AD191" s="248"/>
      <c r="AE191" s="248"/>
      <c r="AF191" s="248"/>
      <c r="AG191" s="248"/>
      <c r="AH191" s="248"/>
      <c r="AI191" s="248"/>
      <c r="AJ191" s="248"/>
    </row>
    <row r="192" spans="3:36">
      <c r="C192" s="246"/>
      <c r="D192" s="247"/>
      <c r="E192" s="247"/>
      <c r="F192" s="247"/>
      <c r="G192" s="248"/>
      <c r="H192" s="248"/>
      <c r="I192" s="248"/>
      <c r="J192" s="248"/>
      <c r="K192" s="248"/>
      <c r="L192" s="248"/>
      <c r="M192" s="248"/>
      <c r="N192" s="248"/>
      <c r="O192" s="248"/>
      <c r="P192" s="248"/>
      <c r="Q192" s="248"/>
      <c r="R192" s="248"/>
      <c r="S192" s="248"/>
      <c r="T192" s="248"/>
      <c r="U192" s="248"/>
      <c r="V192" s="248"/>
      <c r="W192" s="248"/>
      <c r="X192" s="248"/>
      <c r="Y192" s="248"/>
      <c r="Z192" s="248"/>
      <c r="AA192" s="248"/>
      <c r="AB192" s="248"/>
      <c r="AC192" s="248"/>
      <c r="AD192" s="248"/>
      <c r="AE192" s="248"/>
      <c r="AF192" s="248"/>
      <c r="AG192" s="248"/>
      <c r="AH192" s="248"/>
      <c r="AI192" s="248"/>
      <c r="AJ192" s="248"/>
    </row>
    <row r="193" spans="3:36">
      <c r="C193" s="246"/>
      <c r="D193" s="247"/>
      <c r="E193" s="247"/>
      <c r="F193" s="247"/>
      <c r="G193" s="248"/>
      <c r="H193" s="248"/>
      <c r="I193" s="248"/>
      <c r="J193" s="248"/>
      <c r="K193" s="248"/>
      <c r="L193" s="248"/>
      <c r="M193" s="248"/>
      <c r="N193" s="248"/>
      <c r="O193" s="248"/>
      <c r="P193" s="248"/>
      <c r="Q193" s="248"/>
      <c r="R193" s="248"/>
      <c r="S193" s="248"/>
      <c r="T193" s="248"/>
      <c r="U193" s="248"/>
      <c r="V193" s="248"/>
      <c r="W193" s="248"/>
      <c r="X193" s="248"/>
      <c r="Y193" s="248"/>
      <c r="Z193" s="248"/>
      <c r="AA193" s="248"/>
      <c r="AB193" s="248"/>
      <c r="AC193" s="248"/>
      <c r="AD193" s="248"/>
      <c r="AE193" s="248"/>
      <c r="AF193" s="248"/>
      <c r="AG193" s="248"/>
      <c r="AH193" s="248"/>
      <c r="AI193" s="248"/>
      <c r="AJ193" s="248"/>
    </row>
    <row r="194" spans="3:36">
      <c r="C194" s="246"/>
      <c r="D194" s="247"/>
      <c r="E194" s="247"/>
      <c r="F194" s="247"/>
      <c r="G194" s="248"/>
      <c r="H194" s="248"/>
      <c r="I194" s="248"/>
      <c r="J194" s="248"/>
      <c r="K194" s="248"/>
      <c r="L194" s="248"/>
      <c r="M194" s="248"/>
      <c r="N194" s="248"/>
      <c r="O194" s="248"/>
      <c r="P194" s="248"/>
      <c r="Q194" s="248"/>
      <c r="R194" s="248"/>
      <c r="S194" s="248"/>
      <c r="T194" s="248"/>
      <c r="U194" s="248"/>
      <c r="V194" s="248"/>
      <c r="W194" s="248"/>
      <c r="X194" s="248"/>
      <c r="Y194" s="248"/>
      <c r="Z194" s="248"/>
      <c r="AA194" s="248"/>
      <c r="AB194" s="248"/>
      <c r="AC194" s="248"/>
      <c r="AD194" s="248"/>
      <c r="AE194" s="248"/>
      <c r="AF194" s="248"/>
      <c r="AG194" s="248"/>
      <c r="AH194" s="248"/>
      <c r="AI194" s="248"/>
      <c r="AJ194" s="248"/>
    </row>
    <row r="195" spans="3:36">
      <c r="C195" s="246"/>
      <c r="D195" s="247"/>
      <c r="E195" s="247"/>
      <c r="F195" s="247"/>
      <c r="G195" s="248"/>
      <c r="H195" s="248"/>
      <c r="I195" s="248"/>
      <c r="J195" s="248"/>
      <c r="K195" s="248"/>
      <c r="L195" s="248"/>
      <c r="M195" s="248"/>
      <c r="N195" s="248"/>
      <c r="O195" s="248"/>
      <c r="P195" s="248"/>
      <c r="Q195" s="248"/>
      <c r="R195" s="248"/>
      <c r="S195" s="248"/>
      <c r="T195" s="248"/>
      <c r="U195" s="248"/>
      <c r="V195" s="248"/>
      <c r="W195" s="248"/>
      <c r="X195" s="248"/>
      <c r="Y195" s="248"/>
      <c r="Z195" s="248"/>
      <c r="AA195" s="248"/>
      <c r="AB195" s="248"/>
      <c r="AC195" s="248"/>
      <c r="AD195" s="248"/>
      <c r="AE195" s="248"/>
      <c r="AF195" s="248"/>
      <c r="AG195" s="248"/>
      <c r="AH195" s="248"/>
      <c r="AI195" s="248"/>
      <c r="AJ195" s="248"/>
    </row>
    <row r="196" spans="3:36">
      <c r="C196" s="246"/>
      <c r="D196" s="247"/>
      <c r="E196" s="247"/>
      <c r="F196" s="247"/>
      <c r="G196" s="248"/>
      <c r="H196" s="248"/>
      <c r="I196" s="248"/>
      <c r="J196" s="248"/>
      <c r="K196" s="248"/>
      <c r="L196" s="248"/>
      <c r="M196" s="248"/>
      <c r="N196" s="248"/>
      <c r="O196" s="248"/>
      <c r="P196" s="248"/>
      <c r="Q196" s="248"/>
      <c r="R196" s="248"/>
      <c r="S196" s="248"/>
      <c r="T196" s="248"/>
      <c r="U196" s="248"/>
      <c r="V196" s="248"/>
      <c r="W196" s="248"/>
      <c r="X196" s="248"/>
      <c r="Y196" s="248"/>
      <c r="Z196" s="248"/>
      <c r="AA196" s="248"/>
      <c r="AB196" s="248"/>
      <c r="AC196" s="248"/>
      <c r="AD196" s="248"/>
      <c r="AE196" s="248"/>
      <c r="AF196" s="248"/>
      <c r="AG196" s="248"/>
      <c r="AH196" s="248"/>
      <c r="AI196" s="248"/>
      <c r="AJ196" s="248"/>
    </row>
    <row r="197" spans="3:36">
      <c r="C197" s="246"/>
      <c r="D197" s="247"/>
      <c r="E197" s="247"/>
      <c r="F197" s="247"/>
      <c r="G197" s="248"/>
      <c r="H197" s="248"/>
      <c r="I197" s="248"/>
      <c r="J197" s="248"/>
      <c r="K197" s="248"/>
      <c r="L197" s="248"/>
      <c r="M197" s="248"/>
      <c r="N197" s="248"/>
      <c r="O197" s="248"/>
      <c r="P197" s="248"/>
      <c r="Q197" s="248"/>
      <c r="R197" s="248"/>
      <c r="S197" s="248"/>
      <c r="T197" s="248"/>
      <c r="U197" s="248"/>
      <c r="V197" s="248"/>
      <c r="W197" s="248"/>
      <c r="X197" s="248"/>
      <c r="Y197" s="248"/>
      <c r="Z197" s="248"/>
      <c r="AA197" s="248"/>
      <c r="AB197" s="248"/>
      <c r="AC197" s="248"/>
      <c r="AD197" s="248"/>
      <c r="AE197" s="248"/>
      <c r="AF197" s="248"/>
      <c r="AG197" s="248"/>
      <c r="AH197" s="248"/>
      <c r="AI197" s="248"/>
      <c r="AJ197" s="248"/>
    </row>
    <row r="198" spans="3:36">
      <c r="C198" s="246"/>
      <c r="D198" s="247"/>
      <c r="E198" s="247"/>
      <c r="F198" s="247"/>
      <c r="G198" s="248"/>
      <c r="H198" s="248"/>
      <c r="I198" s="248"/>
      <c r="J198" s="248"/>
      <c r="K198" s="248"/>
      <c r="L198" s="248"/>
      <c r="M198" s="248"/>
      <c r="N198" s="248"/>
      <c r="O198" s="248"/>
      <c r="P198" s="248"/>
      <c r="Q198" s="248"/>
      <c r="R198" s="248"/>
      <c r="S198" s="248"/>
      <c r="T198" s="248"/>
      <c r="U198" s="248"/>
      <c r="V198" s="248"/>
      <c r="W198" s="248"/>
      <c r="X198" s="248"/>
      <c r="Y198" s="248"/>
      <c r="Z198" s="248"/>
      <c r="AA198" s="248"/>
      <c r="AB198" s="248"/>
      <c r="AC198" s="248"/>
      <c r="AD198" s="248"/>
      <c r="AE198" s="248"/>
      <c r="AF198" s="248"/>
      <c r="AG198" s="248"/>
      <c r="AH198" s="248"/>
      <c r="AI198" s="248"/>
      <c r="AJ198" s="248"/>
    </row>
    <row r="199" spans="3:36">
      <c r="C199" s="246"/>
      <c r="D199" s="247"/>
      <c r="E199" s="247"/>
      <c r="F199" s="247"/>
      <c r="G199" s="248"/>
      <c r="H199" s="248"/>
      <c r="I199" s="248"/>
      <c r="J199" s="248"/>
      <c r="K199" s="248"/>
      <c r="L199" s="248"/>
      <c r="M199" s="248"/>
      <c r="N199" s="248"/>
      <c r="O199" s="248"/>
      <c r="P199" s="248"/>
      <c r="Q199" s="248"/>
      <c r="R199" s="248"/>
      <c r="S199" s="248"/>
      <c r="T199" s="248"/>
      <c r="U199" s="248"/>
      <c r="V199" s="248"/>
      <c r="W199" s="248"/>
      <c r="X199" s="248"/>
      <c r="Y199" s="248"/>
      <c r="Z199" s="248"/>
      <c r="AA199" s="248"/>
      <c r="AB199" s="248"/>
      <c r="AC199" s="248"/>
      <c r="AD199" s="248"/>
      <c r="AE199" s="248"/>
      <c r="AF199" s="248"/>
      <c r="AG199" s="248"/>
      <c r="AH199" s="248"/>
      <c r="AI199" s="248"/>
      <c r="AJ199" s="248"/>
    </row>
    <row r="200" spans="3:36">
      <c r="C200" s="246"/>
      <c r="D200" s="247"/>
      <c r="E200" s="247"/>
      <c r="F200" s="247"/>
      <c r="G200" s="248"/>
      <c r="H200" s="248"/>
      <c r="I200" s="248"/>
      <c r="J200" s="248"/>
      <c r="K200" s="248"/>
      <c r="L200" s="248"/>
      <c r="M200" s="248"/>
      <c r="N200" s="248"/>
      <c r="O200" s="248"/>
      <c r="P200" s="248"/>
      <c r="Q200" s="248"/>
      <c r="R200" s="248"/>
      <c r="S200" s="248"/>
      <c r="T200" s="248"/>
      <c r="U200" s="248"/>
      <c r="V200" s="248"/>
      <c r="W200" s="248"/>
      <c r="X200" s="248"/>
      <c r="Y200" s="248"/>
      <c r="Z200" s="248"/>
      <c r="AA200" s="248"/>
      <c r="AB200" s="248"/>
      <c r="AC200" s="248"/>
      <c r="AD200" s="248"/>
      <c r="AE200" s="248"/>
      <c r="AF200" s="248"/>
      <c r="AG200" s="248"/>
      <c r="AH200" s="248"/>
      <c r="AI200" s="248"/>
      <c r="AJ200" s="248"/>
    </row>
    <row r="201" spans="3:36">
      <c r="C201" s="246"/>
      <c r="D201" s="247"/>
      <c r="E201" s="247"/>
      <c r="F201" s="247"/>
      <c r="G201" s="248"/>
      <c r="H201" s="248"/>
      <c r="I201" s="248"/>
      <c r="J201" s="248"/>
      <c r="K201" s="248"/>
      <c r="L201" s="248"/>
      <c r="M201" s="248"/>
      <c r="N201" s="248"/>
      <c r="O201" s="248"/>
      <c r="P201" s="248"/>
      <c r="Q201" s="248"/>
      <c r="R201" s="248"/>
      <c r="S201" s="248"/>
      <c r="T201" s="248"/>
      <c r="U201" s="248"/>
      <c r="V201" s="248"/>
      <c r="W201" s="248"/>
      <c r="X201" s="248"/>
      <c r="Y201" s="248"/>
      <c r="Z201" s="248"/>
      <c r="AA201" s="248"/>
      <c r="AB201" s="248"/>
      <c r="AC201" s="248"/>
      <c r="AD201" s="248"/>
      <c r="AE201" s="248"/>
      <c r="AF201" s="248"/>
      <c r="AG201" s="248"/>
      <c r="AH201" s="248"/>
      <c r="AI201" s="248"/>
      <c r="AJ201" s="248"/>
    </row>
    <row r="202" spans="3:36">
      <c r="C202" s="246"/>
      <c r="D202" s="247"/>
      <c r="E202" s="247"/>
      <c r="F202" s="247"/>
      <c r="G202" s="248"/>
      <c r="H202" s="248"/>
      <c r="I202" s="248"/>
      <c r="J202" s="248"/>
      <c r="K202" s="248"/>
      <c r="L202" s="248"/>
      <c r="M202" s="248"/>
      <c r="N202" s="248"/>
      <c r="O202" s="248"/>
      <c r="P202" s="248"/>
      <c r="Q202" s="248"/>
      <c r="R202" s="248"/>
      <c r="S202" s="248"/>
      <c r="T202" s="248"/>
      <c r="U202" s="248"/>
      <c r="V202" s="248"/>
      <c r="W202" s="248"/>
      <c r="X202" s="248"/>
      <c r="Y202" s="248"/>
      <c r="Z202" s="248"/>
      <c r="AA202" s="248"/>
      <c r="AB202" s="248"/>
      <c r="AC202" s="248"/>
      <c r="AD202" s="248"/>
      <c r="AE202" s="248"/>
      <c r="AF202" s="248"/>
      <c r="AG202" s="248"/>
      <c r="AH202" s="248"/>
      <c r="AI202" s="248"/>
      <c r="AJ202" s="248"/>
    </row>
    <row r="203" spans="3:36">
      <c r="C203" s="246"/>
      <c r="D203" s="247"/>
      <c r="E203" s="247"/>
      <c r="F203" s="247"/>
      <c r="G203" s="248"/>
      <c r="H203" s="248"/>
      <c r="I203" s="248"/>
      <c r="J203" s="248"/>
      <c r="K203" s="248"/>
      <c r="L203" s="248"/>
      <c r="M203" s="248"/>
      <c r="N203" s="248"/>
      <c r="O203" s="248"/>
      <c r="P203" s="248"/>
      <c r="Q203" s="248"/>
      <c r="R203" s="248"/>
      <c r="S203" s="248"/>
      <c r="T203" s="248"/>
      <c r="U203" s="248"/>
      <c r="V203" s="248"/>
      <c r="W203" s="248"/>
      <c r="X203" s="248"/>
      <c r="Y203" s="248"/>
      <c r="Z203" s="248"/>
      <c r="AA203" s="248"/>
      <c r="AB203" s="248"/>
      <c r="AC203" s="248"/>
      <c r="AD203" s="248"/>
      <c r="AE203" s="248"/>
      <c r="AF203" s="248"/>
      <c r="AG203" s="248"/>
      <c r="AH203" s="248"/>
      <c r="AI203" s="248"/>
      <c r="AJ203" s="248"/>
    </row>
    <row r="204" spans="3:36">
      <c r="C204" s="246"/>
      <c r="D204" s="247"/>
      <c r="E204" s="247"/>
      <c r="F204" s="247"/>
      <c r="G204" s="248"/>
      <c r="H204" s="248"/>
      <c r="I204" s="248"/>
      <c r="J204" s="248"/>
      <c r="K204" s="248"/>
      <c r="L204" s="248"/>
      <c r="M204" s="248"/>
      <c r="N204" s="248"/>
      <c r="O204" s="248"/>
      <c r="P204" s="248"/>
      <c r="Q204" s="248"/>
      <c r="R204" s="248"/>
      <c r="S204" s="248"/>
      <c r="T204" s="248"/>
      <c r="U204" s="248"/>
      <c r="V204" s="248"/>
      <c r="W204" s="248"/>
      <c r="X204" s="248"/>
      <c r="Y204" s="248"/>
      <c r="Z204" s="248"/>
      <c r="AA204" s="248"/>
      <c r="AB204" s="248"/>
      <c r="AC204" s="248"/>
      <c r="AD204" s="248"/>
      <c r="AE204" s="248"/>
      <c r="AF204" s="248"/>
      <c r="AG204" s="248"/>
      <c r="AH204" s="248"/>
      <c r="AI204" s="248"/>
      <c r="AJ204" s="248"/>
    </row>
    <row r="205" spans="3:36">
      <c r="C205" s="246"/>
      <c r="D205" s="247"/>
      <c r="E205" s="247"/>
      <c r="F205" s="247"/>
      <c r="G205" s="248"/>
      <c r="H205" s="248"/>
      <c r="I205" s="248"/>
      <c r="J205" s="248"/>
      <c r="K205" s="248"/>
      <c r="L205" s="248"/>
      <c r="M205" s="248"/>
      <c r="N205" s="248"/>
      <c r="O205" s="248"/>
      <c r="P205" s="248"/>
      <c r="Q205" s="248"/>
      <c r="R205" s="248"/>
      <c r="S205" s="248"/>
      <c r="T205" s="248"/>
      <c r="U205" s="248"/>
      <c r="V205" s="248"/>
      <c r="W205" s="248"/>
      <c r="X205" s="248"/>
      <c r="Y205" s="248"/>
      <c r="Z205" s="248"/>
      <c r="AA205" s="248"/>
      <c r="AB205" s="248"/>
      <c r="AC205" s="248"/>
      <c r="AD205" s="248"/>
      <c r="AE205" s="248"/>
      <c r="AF205" s="248"/>
      <c r="AG205" s="248"/>
      <c r="AH205" s="248"/>
      <c r="AI205" s="248"/>
      <c r="AJ205" s="248"/>
    </row>
    <row r="206" spans="3:36">
      <c r="C206" s="246"/>
      <c r="D206" s="247"/>
      <c r="E206" s="247"/>
      <c r="F206" s="247"/>
      <c r="G206" s="248"/>
      <c r="H206" s="248"/>
      <c r="I206" s="248"/>
      <c r="J206" s="248"/>
      <c r="K206" s="248"/>
      <c r="L206" s="248"/>
      <c r="M206" s="248"/>
      <c r="N206" s="248"/>
      <c r="O206" s="248"/>
      <c r="P206" s="248"/>
      <c r="Q206" s="248"/>
      <c r="R206" s="248"/>
      <c r="S206" s="248"/>
      <c r="T206" s="248"/>
      <c r="U206" s="248"/>
      <c r="V206" s="248"/>
      <c r="W206" s="248"/>
      <c r="X206" s="248"/>
      <c r="Y206" s="248"/>
      <c r="Z206" s="248"/>
      <c r="AA206" s="248"/>
      <c r="AB206" s="248"/>
      <c r="AC206" s="248"/>
      <c r="AD206" s="248"/>
      <c r="AE206" s="248"/>
      <c r="AF206" s="248"/>
      <c r="AG206" s="248"/>
      <c r="AH206" s="248"/>
      <c r="AI206" s="248"/>
      <c r="AJ206" s="248"/>
    </row>
    <row r="207" spans="3:36">
      <c r="C207" s="246"/>
      <c r="D207" s="247"/>
      <c r="E207" s="247"/>
      <c r="F207" s="247"/>
      <c r="G207" s="248"/>
      <c r="H207" s="248"/>
      <c r="I207" s="248"/>
      <c r="J207" s="248"/>
      <c r="K207" s="248"/>
      <c r="L207" s="248"/>
      <c r="M207" s="248"/>
      <c r="N207" s="248"/>
      <c r="O207" s="248"/>
      <c r="P207" s="248"/>
      <c r="Q207" s="248"/>
      <c r="R207" s="248"/>
      <c r="S207" s="248"/>
      <c r="T207" s="248"/>
      <c r="U207" s="248"/>
      <c r="V207" s="248"/>
      <c r="W207" s="248"/>
      <c r="X207" s="248"/>
      <c r="Y207" s="248"/>
      <c r="Z207" s="248"/>
      <c r="AA207" s="248"/>
      <c r="AB207" s="248"/>
      <c r="AC207" s="248"/>
      <c r="AD207" s="248"/>
      <c r="AE207" s="248"/>
      <c r="AF207" s="248"/>
      <c r="AG207" s="248"/>
      <c r="AH207" s="248"/>
      <c r="AI207" s="248"/>
      <c r="AJ207" s="248"/>
    </row>
    <row r="208" spans="3:36">
      <c r="C208" s="246"/>
      <c r="D208" s="247"/>
      <c r="E208" s="247"/>
      <c r="F208" s="247"/>
      <c r="G208" s="248"/>
      <c r="H208" s="248"/>
      <c r="I208" s="248"/>
      <c r="J208" s="248"/>
      <c r="K208" s="248"/>
      <c r="L208" s="248"/>
      <c r="M208" s="248"/>
      <c r="N208" s="248"/>
      <c r="O208" s="248"/>
      <c r="P208" s="248"/>
      <c r="Q208" s="248"/>
      <c r="R208" s="248"/>
      <c r="S208" s="248"/>
      <c r="T208" s="248"/>
      <c r="U208" s="248"/>
      <c r="V208" s="248"/>
      <c r="W208" s="248"/>
      <c r="X208" s="248"/>
      <c r="Y208" s="248"/>
      <c r="Z208" s="248"/>
      <c r="AA208" s="248"/>
      <c r="AB208" s="248"/>
      <c r="AC208" s="248"/>
      <c r="AD208" s="248"/>
      <c r="AE208" s="248"/>
      <c r="AF208" s="248"/>
      <c r="AG208" s="248"/>
      <c r="AH208" s="248"/>
      <c r="AI208" s="248"/>
      <c r="AJ208" s="248"/>
    </row>
    <row r="209" spans="3:36">
      <c r="C209" s="246"/>
      <c r="D209" s="247"/>
      <c r="E209" s="247"/>
      <c r="F209" s="247"/>
      <c r="G209" s="248"/>
      <c r="H209" s="248"/>
      <c r="I209" s="248"/>
      <c r="J209" s="248"/>
      <c r="K209" s="248"/>
      <c r="L209" s="248"/>
      <c r="M209" s="248"/>
      <c r="N209" s="248"/>
      <c r="O209" s="248"/>
      <c r="P209" s="248"/>
      <c r="Q209" s="248"/>
      <c r="R209" s="248"/>
      <c r="S209" s="248"/>
      <c r="T209" s="248"/>
      <c r="U209" s="248"/>
      <c r="V209" s="248"/>
      <c r="W209" s="248"/>
      <c r="X209" s="248"/>
      <c r="Y209" s="248"/>
      <c r="Z209" s="248"/>
      <c r="AA209" s="248"/>
      <c r="AB209" s="248"/>
      <c r="AC209" s="248"/>
      <c r="AD209" s="248"/>
      <c r="AE209" s="248"/>
      <c r="AF209" s="248"/>
      <c r="AG209" s="248"/>
      <c r="AH209" s="248"/>
      <c r="AI209" s="248"/>
      <c r="AJ209" s="248"/>
    </row>
    <row r="210" spans="3:36">
      <c r="C210" s="246"/>
      <c r="D210" s="247"/>
      <c r="E210" s="247"/>
      <c r="F210" s="247"/>
      <c r="G210" s="248"/>
      <c r="H210" s="248"/>
      <c r="I210" s="248"/>
      <c r="J210" s="248"/>
      <c r="K210" s="248"/>
      <c r="L210" s="248"/>
      <c r="M210" s="248"/>
      <c r="N210" s="248"/>
      <c r="O210" s="248"/>
      <c r="P210" s="248"/>
      <c r="Q210" s="248"/>
      <c r="R210" s="248"/>
      <c r="S210" s="248"/>
      <c r="T210" s="248"/>
      <c r="U210" s="248"/>
      <c r="V210" s="248"/>
      <c r="W210" s="248"/>
      <c r="X210" s="248"/>
      <c r="Y210" s="248"/>
      <c r="Z210" s="248"/>
      <c r="AA210" s="248"/>
      <c r="AB210" s="248"/>
      <c r="AC210" s="248"/>
      <c r="AD210" s="248"/>
      <c r="AE210" s="248"/>
      <c r="AF210" s="248"/>
      <c r="AG210" s="248"/>
      <c r="AH210" s="248"/>
      <c r="AI210" s="248"/>
      <c r="AJ210" s="248"/>
    </row>
    <row r="211" spans="3:36">
      <c r="C211" s="246"/>
      <c r="D211" s="247"/>
      <c r="E211" s="247"/>
      <c r="F211" s="247"/>
      <c r="G211" s="248"/>
      <c r="H211" s="248"/>
      <c r="I211" s="248"/>
      <c r="J211" s="248"/>
      <c r="K211" s="248"/>
      <c r="L211" s="248"/>
      <c r="M211" s="248"/>
      <c r="N211" s="248"/>
      <c r="O211" s="248"/>
      <c r="P211" s="248"/>
      <c r="Q211" s="248"/>
      <c r="R211" s="248"/>
      <c r="S211" s="248"/>
      <c r="T211" s="248"/>
      <c r="U211" s="248"/>
      <c r="V211" s="248"/>
      <c r="W211" s="248"/>
      <c r="X211" s="248"/>
      <c r="Y211" s="248"/>
      <c r="Z211" s="248"/>
      <c r="AA211" s="248"/>
      <c r="AB211" s="248"/>
      <c r="AC211" s="248"/>
      <c r="AD211" s="248"/>
      <c r="AE211" s="248"/>
      <c r="AF211" s="248"/>
      <c r="AG211" s="248"/>
      <c r="AH211" s="248"/>
      <c r="AI211" s="248"/>
      <c r="AJ211" s="248"/>
    </row>
    <row r="212" spans="3:36">
      <c r="C212" s="246"/>
      <c r="D212" s="247"/>
      <c r="E212" s="247"/>
      <c r="F212" s="247"/>
      <c r="G212" s="248"/>
      <c r="H212" s="248"/>
      <c r="I212" s="248"/>
      <c r="J212" s="248"/>
      <c r="K212" s="248"/>
      <c r="L212" s="248"/>
      <c r="M212" s="248"/>
      <c r="N212" s="248"/>
      <c r="O212" s="248"/>
      <c r="P212" s="248"/>
      <c r="Q212" s="248"/>
      <c r="R212" s="248"/>
      <c r="S212" s="248"/>
      <c r="T212" s="248"/>
      <c r="U212" s="248"/>
      <c r="V212" s="248"/>
      <c r="W212" s="248"/>
      <c r="X212" s="248"/>
      <c r="Y212" s="248"/>
      <c r="Z212" s="248"/>
      <c r="AA212" s="248"/>
      <c r="AB212" s="248"/>
      <c r="AC212" s="248"/>
      <c r="AD212" s="248"/>
      <c r="AE212" s="248"/>
      <c r="AF212" s="248"/>
      <c r="AG212" s="248"/>
      <c r="AH212" s="248"/>
      <c r="AI212" s="248"/>
      <c r="AJ212" s="248"/>
    </row>
    <row r="213" spans="3:36">
      <c r="C213" s="246"/>
      <c r="D213" s="247"/>
      <c r="E213" s="247"/>
      <c r="F213" s="247"/>
      <c r="G213" s="248"/>
      <c r="H213" s="248"/>
      <c r="I213" s="248"/>
      <c r="J213" s="248"/>
      <c r="K213" s="248"/>
      <c r="L213" s="248"/>
      <c r="M213" s="248"/>
      <c r="N213" s="248"/>
      <c r="O213" s="248"/>
      <c r="P213" s="248"/>
      <c r="Q213" s="248"/>
      <c r="R213" s="248"/>
      <c r="S213" s="248"/>
      <c r="T213" s="248"/>
      <c r="U213" s="248"/>
      <c r="V213" s="248"/>
      <c r="W213" s="248"/>
      <c r="X213" s="248"/>
      <c r="Y213" s="248"/>
      <c r="Z213" s="248"/>
      <c r="AA213" s="248"/>
      <c r="AB213" s="248"/>
      <c r="AC213" s="248"/>
      <c r="AD213" s="248"/>
      <c r="AE213" s="248"/>
      <c r="AF213" s="248"/>
      <c r="AG213" s="248"/>
      <c r="AH213" s="248"/>
      <c r="AI213" s="248"/>
      <c r="AJ213" s="248"/>
    </row>
    <row r="214" spans="3:36">
      <c r="C214" s="246"/>
      <c r="D214" s="247"/>
      <c r="E214" s="247"/>
      <c r="F214" s="247"/>
      <c r="G214" s="248"/>
      <c r="H214" s="248"/>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248"/>
      <c r="AJ214" s="248"/>
    </row>
    <row r="215" spans="3:36">
      <c r="C215" s="246"/>
      <c r="D215" s="247"/>
      <c r="E215" s="247"/>
      <c r="F215" s="247"/>
      <c r="G215" s="248"/>
      <c r="H215" s="248"/>
      <c r="I215" s="248"/>
      <c r="J215" s="248"/>
      <c r="K215" s="248"/>
      <c r="L215" s="248"/>
      <c r="M215" s="248"/>
      <c r="N215" s="248"/>
      <c r="O215" s="248"/>
      <c r="P215" s="248"/>
      <c r="Q215" s="248"/>
      <c r="R215" s="248"/>
      <c r="S215" s="248"/>
      <c r="T215" s="248"/>
      <c r="U215" s="248"/>
      <c r="V215" s="248"/>
      <c r="W215" s="248"/>
      <c r="X215" s="248"/>
      <c r="Y215" s="248"/>
      <c r="Z215" s="248"/>
      <c r="AA215" s="248"/>
      <c r="AB215" s="248"/>
      <c r="AC215" s="248"/>
      <c r="AD215" s="248"/>
      <c r="AE215" s="248"/>
      <c r="AF215" s="248"/>
      <c r="AG215" s="248"/>
      <c r="AH215" s="248"/>
      <c r="AI215" s="248"/>
      <c r="AJ215" s="248"/>
    </row>
    <row r="216" spans="3:36">
      <c r="C216" s="246"/>
      <c r="D216" s="247"/>
      <c r="E216" s="247"/>
      <c r="F216" s="247"/>
      <c r="G216" s="248"/>
      <c r="H216" s="248"/>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row>
    <row r="217" spans="3:36">
      <c r="C217" s="246"/>
      <c r="D217" s="247"/>
      <c r="E217" s="247"/>
      <c r="F217" s="247"/>
      <c r="G217" s="248"/>
      <c r="H217" s="248"/>
      <c r="I217" s="248"/>
      <c r="J217" s="248"/>
      <c r="K217" s="248"/>
      <c r="L217" s="248"/>
      <c r="M217" s="248"/>
      <c r="N217" s="248"/>
      <c r="O217" s="248"/>
      <c r="P217" s="248"/>
      <c r="Q217" s="248"/>
      <c r="R217" s="248"/>
      <c r="S217" s="248"/>
      <c r="T217" s="248"/>
      <c r="U217" s="248"/>
      <c r="V217" s="248"/>
      <c r="W217" s="248"/>
      <c r="X217" s="248"/>
      <c r="Y217" s="248"/>
      <c r="Z217" s="248"/>
      <c r="AA217" s="248"/>
      <c r="AB217" s="248"/>
      <c r="AC217" s="248"/>
      <c r="AD217" s="248"/>
      <c r="AE217" s="248"/>
      <c r="AF217" s="248"/>
      <c r="AG217" s="248"/>
      <c r="AH217" s="248"/>
      <c r="AI217" s="248"/>
      <c r="AJ217" s="248"/>
    </row>
    <row r="218" spans="3:36">
      <c r="C218" s="246"/>
      <c r="D218" s="247"/>
      <c r="E218" s="247"/>
      <c r="F218" s="247"/>
      <c r="G218" s="248"/>
      <c r="H218" s="248"/>
      <c r="I218" s="248"/>
      <c r="J218" s="248"/>
      <c r="K218" s="248"/>
      <c r="L218" s="248"/>
      <c r="M218" s="248"/>
      <c r="N218" s="248"/>
      <c r="O218" s="248"/>
      <c r="P218" s="248"/>
      <c r="Q218" s="248"/>
      <c r="R218" s="248"/>
      <c r="S218" s="248"/>
      <c r="T218" s="248"/>
      <c r="U218" s="248"/>
      <c r="V218" s="248"/>
      <c r="W218" s="248"/>
      <c r="X218" s="248"/>
      <c r="Y218" s="248"/>
      <c r="Z218" s="248"/>
      <c r="AA218" s="248"/>
      <c r="AB218" s="248"/>
      <c r="AC218" s="248"/>
      <c r="AD218" s="248"/>
      <c r="AE218" s="248"/>
      <c r="AF218" s="248"/>
      <c r="AG218" s="248"/>
      <c r="AH218" s="248"/>
      <c r="AI218" s="248"/>
      <c r="AJ218" s="248"/>
    </row>
    <row r="219" spans="3:36">
      <c r="C219" s="246"/>
      <c r="D219" s="247"/>
      <c r="E219" s="247"/>
      <c r="F219" s="247"/>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row>
    <row r="220" spans="3:36">
      <c r="C220" s="246"/>
      <c r="D220" s="247"/>
      <c r="E220" s="247"/>
      <c r="F220" s="247"/>
      <c r="G220" s="248"/>
      <c r="H220" s="248"/>
      <c r="I220" s="248"/>
      <c r="J220" s="248"/>
      <c r="K220" s="248"/>
      <c r="L220" s="248"/>
      <c r="M220" s="248"/>
      <c r="N220" s="248"/>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48"/>
    </row>
    <row r="221" spans="3:36">
      <c r="C221" s="246"/>
      <c r="D221" s="247"/>
      <c r="E221" s="247"/>
      <c r="F221" s="247"/>
      <c r="G221" s="248"/>
      <c r="H221" s="248"/>
      <c r="I221" s="248"/>
      <c r="J221" s="248"/>
      <c r="K221" s="248"/>
      <c r="L221" s="248"/>
      <c r="M221" s="248"/>
      <c r="N221" s="248"/>
      <c r="O221" s="248"/>
      <c r="P221" s="248"/>
      <c r="Q221" s="248"/>
      <c r="R221" s="248"/>
      <c r="S221" s="248"/>
      <c r="T221" s="248"/>
      <c r="U221" s="248"/>
      <c r="V221" s="248"/>
      <c r="W221" s="248"/>
      <c r="X221" s="248"/>
      <c r="Y221" s="248"/>
      <c r="Z221" s="248"/>
      <c r="AA221" s="248"/>
      <c r="AB221" s="248"/>
      <c r="AC221" s="248"/>
      <c r="AD221" s="248"/>
      <c r="AE221" s="248"/>
      <c r="AF221" s="248"/>
      <c r="AG221" s="248"/>
      <c r="AH221" s="248"/>
      <c r="AI221" s="248"/>
      <c r="AJ221" s="248"/>
    </row>
    <row r="222" spans="3:36">
      <c r="C222" s="246"/>
      <c r="D222" s="247"/>
      <c r="E222" s="247"/>
      <c r="F222" s="247"/>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8"/>
      <c r="AD222" s="248"/>
      <c r="AE222" s="248"/>
      <c r="AF222" s="248"/>
      <c r="AG222" s="248"/>
      <c r="AH222" s="248"/>
      <c r="AI222" s="248"/>
      <c r="AJ222" s="248"/>
    </row>
    <row r="223" spans="3:36">
      <c r="C223" s="246"/>
      <c r="D223" s="247"/>
      <c r="E223" s="247"/>
      <c r="F223" s="247"/>
      <c r="G223" s="248"/>
      <c r="H223" s="248"/>
      <c r="I223" s="248"/>
      <c r="J223" s="248"/>
      <c r="K223" s="248"/>
      <c r="L223" s="248"/>
      <c r="M223" s="248"/>
      <c r="N223" s="248"/>
      <c r="O223" s="248"/>
      <c r="P223" s="248"/>
      <c r="Q223" s="248"/>
      <c r="R223" s="248"/>
      <c r="S223" s="248"/>
      <c r="T223" s="248"/>
      <c r="U223" s="248"/>
      <c r="V223" s="248"/>
      <c r="W223" s="248"/>
      <c r="X223" s="248"/>
      <c r="Y223" s="248"/>
      <c r="Z223" s="248"/>
      <c r="AA223" s="248"/>
      <c r="AB223" s="248"/>
      <c r="AC223" s="248"/>
      <c r="AD223" s="248"/>
      <c r="AE223" s="248"/>
      <c r="AF223" s="248"/>
      <c r="AG223" s="248"/>
      <c r="AH223" s="248"/>
      <c r="AI223" s="248"/>
      <c r="AJ223" s="248"/>
    </row>
    <row r="224" spans="3:36">
      <c r="C224" s="246"/>
      <c r="D224" s="247"/>
      <c r="E224" s="247"/>
      <c r="F224" s="247"/>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row>
    <row r="225" spans="3:36">
      <c r="C225" s="246"/>
      <c r="D225" s="247"/>
      <c r="E225" s="247"/>
      <c r="F225" s="247"/>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row>
    <row r="226" spans="3:36">
      <c r="C226" s="246"/>
      <c r="D226" s="247"/>
      <c r="E226" s="247"/>
      <c r="F226" s="247"/>
      <c r="G226" s="248"/>
      <c r="H226" s="248"/>
      <c r="I226" s="248"/>
      <c r="J226" s="248"/>
      <c r="K226" s="248"/>
      <c r="L226" s="248"/>
      <c r="M226" s="248"/>
      <c r="N226" s="248"/>
      <c r="O226" s="248"/>
      <c r="P226" s="248"/>
      <c r="Q226" s="248"/>
      <c r="R226" s="248"/>
      <c r="S226" s="248"/>
      <c r="T226" s="248"/>
      <c r="U226" s="248"/>
      <c r="V226" s="248"/>
      <c r="W226" s="248"/>
      <c r="X226" s="248"/>
      <c r="Y226" s="248"/>
      <c r="Z226" s="248"/>
      <c r="AA226" s="248"/>
      <c r="AB226" s="248"/>
      <c r="AC226" s="248"/>
      <c r="AD226" s="248"/>
      <c r="AE226" s="248"/>
      <c r="AF226" s="248"/>
      <c r="AG226" s="248"/>
      <c r="AH226" s="248"/>
      <c r="AI226" s="248"/>
      <c r="AJ226" s="248"/>
    </row>
    <row r="227" spans="3:36">
      <c r="C227" s="246"/>
      <c r="D227" s="247"/>
      <c r="E227" s="247"/>
      <c r="F227" s="247"/>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row>
    <row r="228" spans="3:36">
      <c r="C228" s="246"/>
      <c r="D228" s="247"/>
      <c r="E228" s="247"/>
      <c r="F228" s="247"/>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row>
    <row r="229" spans="3:36">
      <c r="C229" s="246"/>
      <c r="D229" s="247"/>
      <c r="E229" s="247"/>
      <c r="F229" s="247"/>
      <c r="G229" s="248"/>
      <c r="H229" s="248"/>
      <c r="I229" s="248"/>
      <c r="J229" s="248"/>
      <c r="K229" s="248"/>
      <c r="L229" s="248"/>
      <c r="M229" s="248"/>
      <c r="N229" s="248"/>
      <c r="O229" s="248"/>
      <c r="P229" s="248"/>
      <c r="Q229" s="248"/>
      <c r="R229" s="248"/>
      <c r="S229" s="248"/>
      <c r="T229" s="248"/>
      <c r="U229" s="248"/>
      <c r="V229" s="248"/>
      <c r="W229" s="248"/>
      <c r="X229" s="248"/>
      <c r="Y229" s="248"/>
      <c r="Z229" s="248"/>
      <c r="AA229" s="248"/>
      <c r="AB229" s="248"/>
      <c r="AC229" s="248"/>
      <c r="AD229" s="248"/>
      <c r="AE229" s="248"/>
      <c r="AF229" s="248"/>
      <c r="AG229" s="248"/>
      <c r="AH229" s="248"/>
      <c r="AI229" s="248"/>
      <c r="AJ229" s="248"/>
    </row>
    <row r="230" spans="3:36">
      <c r="C230" s="246"/>
      <c r="D230" s="247"/>
      <c r="E230" s="247"/>
      <c r="F230" s="247"/>
      <c r="G230" s="248"/>
      <c r="H230" s="248"/>
      <c r="I230" s="248"/>
      <c r="J230" s="248"/>
      <c r="K230" s="248"/>
      <c r="L230" s="248"/>
      <c r="M230" s="248"/>
      <c r="N230" s="248"/>
      <c r="O230" s="248"/>
      <c r="P230" s="248"/>
      <c r="Q230" s="248"/>
      <c r="R230" s="248"/>
      <c r="S230" s="248"/>
      <c r="T230" s="248"/>
      <c r="U230" s="248"/>
      <c r="V230" s="248"/>
      <c r="W230" s="248"/>
      <c r="X230" s="248"/>
      <c r="Y230" s="248"/>
      <c r="Z230" s="248"/>
      <c r="AA230" s="248"/>
      <c r="AB230" s="248"/>
      <c r="AC230" s="248"/>
      <c r="AD230" s="248"/>
      <c r="AE230" s="248"/>
      <c r="AF230" s="248"/>
      <c r="AG230" s="248"/>
      <c r="AH230" s="248"/>
      <c r="AI230" s="248"/>
      <c r="AJ230" s="248"/>
    </row>
    <row r="231" spans="3:36">
      <c r="C231" s="246"/>
      <c r="D231" s="247"/>
      <c r="E231" s="247"/>
      <c r="F231" s="247"/>
      <c r="G231" s="248"/>
      <c r="H231" s="248"/>
      <c r="I231" s="248"/>
      <c r="J231" s="248"/>
      <c r="K231" s="248"/>
      <c r="L231" s="248"/>
      <c r="M231" s="248"/>
      <c r="N231" s="248"/>
      <c r="O231" s="248"/>
      <c r="P231" s="248"/>
      <c r="Q231" s="248"/>
      <c r="R231" s="248"/>
      <c r="S231" s="248"/>
      <c r="T231" s="248"/>
      <c r="U231" s="248"/>
      <c r="V231" s="248"/>
      <c r="W231" s="248"/>
      <c r="X231" s="248"/>
      <c r="Y231" s="248"/>
      <c r="Z231" s="248"/>
      <c r="AA231" s="248"/>
      <c r="AB231" s="248"/>
      <c r="AC231" s="248"/>
      <c r="AD231" s="248"/>
      <c r="AE231" s="248"/>
      <c r="AF231" s="248"/>
      <c r="AG231" s="248"/>
      <c r="AH231" s="248"/>
      <c r="AI231" s="248"/>
      <c r="AJ231" s="248"/>
    </row>
    <row r="232" spans="3:36">
      <c r="C232" s="246"/>
      <c r="D232" s="247"/>
      <c r="E232" s="247"/>
      <c r="F232" s="247"/>
      <c r="G232" s="248"/>
      <c r="H232" s="248"/>
      <c r="I232" s="248"/>
      <c r="J232" s="248"/>
      <c r="K232" s="248"/>
      <c r="L232" s="248"/>
      <c r="M232" s="248"/>
      <c r="N232" s="248"/>
      <c r="O232" s="248"/>
      <c r="P232" s="248"/>
      <c r="Q232" s="248"/>
      <c r="R232" s="248"/>
      <c r="S232" s="248"/>
      <c r="T232" s="248"/>
      <c r="U232" s="248"/>
      <c r="V232" s="248"/>
      <c r="W232" s="248"/>
      <c r="X232" s="248"/>
      <c r="Y232" s="248"/>
      <c r="Z232" s="248"/>
      <c r="AA232" s="248"/>
      <c r="AB232" s="248"/>
      <c r="AC232" s="248"/>
      <c r="AD232" s="248"/>
      <c r="AE232" s="248"/>
      <c r="AF232" s="248"/>
      <c r="AG232" s="248"/>
      <c r="AH232" s="248"/>
      <c r="AI232" s="248"/>
      <c r="AJ232" s="248"/>
    </row>
    <row r="233" spans="3:36">
      <c r="C233" s="246"/>
      <c r="D233" s="247"/>
      <c r="E233" s="247"/>
      <c r="F233" s="247"/>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row>
    <row r="234" spans="3:36">
      <c r="C234" s="246"/>
      <c r="D234" s="247"/>
      <c r="E234" s="247"/>
      <c r="F234" s="247"/>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row>
    <row r="235" spans="3:36">
      <c r="C235" s="246"/>
      <c r="D235" s="247"/>
      <c r="E235" s="247"/>
      <c r="F235" s="247"/>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row>
    <row r="236" spans="3:36">
      <c r="C236" s="246"/>
      <c r="D236" s="247"/>
      <c r="E236" s="247"/>
      <c r="F236" s="247"/>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248"/>
      <c r="AH236" s="248"/>
      <c r="AI236" s="248"/>
      <c r="AJ236" s="248"/>
    </row>
    <row r="237" spans="3:36">
      <c r="C237" s="246"/>
      <c r="D237" s="247"/>
      <c r="E237" s="247"/>
      <c r="F237" s="247"/>
      <c r="G237" s="248"/>
      <c r="H237" s="248"/>
      <c r="I237" s="248"/>
      <c r="J237" s="248"/>
      <c r="K237" s="248"/>
      <c r="L237" s="248"/>
      <c r="M237" s="248"/>
      <c r="N237" s="248"/>
      <c r="O237" s="248"/>
      <c r="P237" s="248"/>
      <c r="Q237" s="248"/>
      <c r="R237" s="248"/>
      <c r="S237" s="248"/>
      <c r="T237" s="248"/>
      <c r="U237" s="248"/>
      <c r="V237" s="248"/>
      <c r="W237" s="248"/>
      <c r="X237" s="248"/>
      <c r="Y237" s="248"/>
      <c r="Z237" s="248"/>
      <c r="AA237" s="248"/>
      <c r="AB237" s="248"/>
      <c r="AC237" s="248"/>
      <c r="AD237" s="248"/>
      <c r="AE237" s="248"/>
      <c r="AF237" s="248"/>
      <c r="AG237" s="248"/>
      <c r="AH237" s="248"/>
      <c r="AI237" s="248"/>
      <c r="AJ237" s="248"/>
    </row>
    <row r="238" spans="3:36">
      <c r="C238" s="246"/>
      <c r="D238" s="247"/>
      <c r="E238" s="247"/>
      <c r="F238" s="247"/>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248"/>
      <c r="AE238" s="248"/>
      <c r="AF238" s="248"/>
      <c r="AG238" s="248"/>
      <c r="AH238" s="248"/>
      <c r="AI238" s="248"/>
      <c r="AJ238" s="248"/>
    </row>
    <row r="239" spans="3:36">
      <c r="C239" s="246"/>
      <c r="D239" s="247"/>
      <c r="E239" s="247"/>
      <c r="F239" s="247"/>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248"/>
      <c r="AE239" s="248"/>
      <c r="AF239" s="248"/>
      <c r="AG239" s="248"/>
      <c r="AH239" s="248"/>
      <c r="AI239" s="248"/>
      <c r="AJ239" s="248"/>
    </row>
    <row r="240" spans="3:36">
      <c r="C240" s="246"/>
      <c r="D240" s="247"/>
      <c r="E240" s="247"/>
      <c r="F240" s="247"/>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248"/>
      <c r="AE240" s="248"/>
      <c r="AF240" s="248"/>
      <c r="AG240" s="248"/>
      <c r="AH240" s="248"/>
      <c r="AI240" s="248"/>
      <c r="AJ240" s="248"/>
    </row>
    <row r="241" spans="3:36">
      <c r="C241" s="246"/>
      <c r="D241" s="247"/>
      <c r="E241" s="247"/>
      <c r="F241" s="247"/>
      <c r="G241" s="248"/>
      <c r="H241" s="248"/>
      <c r="I241" s="248"/>
      <c r="J241" s="248"/>
      <c r="K241" s="248"/>
      <c r="L241" s="248"/>
      <c r="M241" s="248"/>
      <c r="N241" s="248"/>
      <c r="O241" s="248"/>
      <c r="P241" s="248"/>
      <c r="Q241" s="248"/>
      <c r="R241" s="248"/>
      <c r="S241" s="248"/>
      <c r="T241" s="248"/>
      <c r="U241" s="248"/>
      <c r="V241" s="248"/>
      <c r="W241" s="248"/>
      <c r="X241" s="248"/>
      <c r="Y241" s="248"/>
      <c r="Z241" s="248"/>
      <c r="AA241" s="248"/>
      <c r="AB241" s="248"/>
      <c r="AC241" s="248"/>
      <c r="AD241" s="248"/>
      <c r="AE241" s="248"/>
      <c r="AF241" s="248"/>
      <c r="AG241" s="248"/>
      <c r="AH241" s="248"/>
      <c r="AI241" s="248"/>
      <c r="AJ241" s="248"/>
    </row>
    <row r="242" spans="3:36">
      <c r="C242" s="246"/>
      <c r="D242" s="247"/>
      <c r="E242" s="247"/>
      <c r="F242" s="247"/>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248"/>
      <c r="AE242" s="248"/>
      <c r="AF242" s="248"/>
      <c r="AG242" s="248"/>
      <c r="AH242" s="248"/>
      <c r="AI242" s="248"/>
      <c r="AJ242" s="248"/>
    </row>
    <row r="243" spans="3:36">
      <c r="C243" s="246"/>
      <c r="D243" s="247"/>
      <c r="E243" s="247"/>
      <c r="F243" s="247"/>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248"/>
      <c r="AF243" s="248"/>
      <c r="AG243" s="248"/>
      <c r="AH243" s="248"/>
      <c r="AI243" s="248"/>
      <c r="AJ243" s="248"/>
    </row>
    <row r="244" spans="3:36">
      <c r="C244" s="246"/>
      <c r="D244" s="247"/>
      <c r="E244" s="247"/>
      <c r="F244" s="247"/>
      <c r="G244" s="248"/>
      <c r="H244" s="248"/>
      <c r="I244" s="248"/>
      <c r="J244" s="248"/>
      <c r="K244" s="248"/>
      <c r="L244" s="248"/>
      <c r="M244" s="248"/>
      <c r="N244" s="248"/>
      <c r="O244" s="248"/>
      <c r="P244" s="248"/>
      <c r="Q244" s="248"/>
      <c r="R244" s="248"/>
      <c r="S244" s="248"/>
      <c r="T244" s="248"/>
      <c r="U244" s="248"/>
      <c r="V244" s="248"/>
      <c r="W244" s="248"/>
      <c r="X244" s="248"/>
      <c r="Y244" s="248"/>
      <c r="Z244" s="248"/>
      <c r="AA244" s="248"/>
      <c r="AB244" s="248"/>
      <c r="AC244" s="248"/>
      <c r="AD244" s="248"/>
      <c r="AE244" s="248"/>
      <c r="AF244" s="248"/>
      <c r="AG244" s="248"/>
      <c r="AH244" s="248"/>
      <c r="AI244" s="248"/>
      <c r="AJ244" s="248"/>
    </row>
    <row r="245" spans="3:36">
      <c r="C245" s="246"/>
      <c r="D245" s="247"/>
      <c r="E245" s="247"/>
      <c r="F245" s="247"/>
      <c r="G245" s="248"/>
      <c r="H245" s="248"/>
      <c r="I245" s="248"/>
      <c r="J245" s="248"/>
      <c r="K245" s="248"/>
      <c r="L245" s="248"/>
      <c r="M245" s="248"/>
      <c r="N245" s="248"/>
      <c r="O245" s="248"/>
      <c r="P245" s="248"/>
      <c r="Q245" s="248"/>
      <c r="R245" s="248"/>
      <c r="S245" s="248"/>
      <c r="T245" s="248"/>
      <c r="U245" s="248"/>
      <c r="V245" s="248"/>
      <c r="W245" s="248"/>
      <c r="X245" s="248"/>
      <c r="Y245" s="248"/>
      <c r="Z245" s="248"/>
      <c r="AA245" s="248"/>
      <c r="AB245" s="248"/>
      <c r="AC245" s="248"/>
      <c r="AD245" s="248"/>
      <c r="AE245" s="248"/>
      <c r="AF245" s="248"/>
      <c r="AG245" s="248"/>
      <c r="AH245" s="248"/>
      <c r="AI245" s="248"/>
      <c r="AJ245" s="248"/>
    </row>
    <row r="246" spans="3:36">
      <c r="C246" s="246"/>
      <c r="D246" s="247"/>
      <c r="E246" s="247"/>
      <c r="F246" s="247"/>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248"/>
      <c r="AF246" s="248"/>
      <c r="AG246" s="248"/>
      <c r="AH246" s="248"/>
      <c r="AI246" s="248"/>
      <c r="AJ246" s="248"/>
    </row>
    <row r="247" spans="3:36">
      <c r="C247" s="246"/>
      <c r="D247" s="247"/>
      <c r="E247" s="247"/>
      <c r="F247" s="247"/>
      <c r="G247" s="248"/>
      <c r="H247" s="248"/>
      <c r="I247" s="248"/>
      <c r="J247" s="248"/>
      <c r="K247" s="248"/>
      <c r="L247" s="248"/>
      <c r="M247" s="248"/>
      <c r="N247" s="248"/>
      <c r="O247" s="248"/>
      <c r="P247" s="248"/>
      <c r="Q247" s="248"/>
      <c r="R247" s="248"/>
      <c r="S247" s="248"/>
      <c r="T247" s="248"/>
      <c r="U247" s="248"/>
      <c r="V247" s="248"/>
      <c r="W247" s="248"/>
      <c r="X247" s="248"/>
      <c r="Y247" s="248"/>
      <c r="Z247" s="248"/>
      <c r="AA247" s="248"/>
      <c r="AB247" s="248"/>
      <c r="AC247" s="248"/>
      <c r="AD247" s="248"/>
      <c r="AE247" s="248"/>
      <c r="AF247" s="248"/>
      <c r="AG247" s="248"/>
      <c r="AH247" s="248"/>
      <c r="AI247" s="248"/>
      <c r="AJ247" s="248"/>
    </row>
    <row r="248" spans="3:36">
      <c r="C248" s="246"/>
      <c r="D248" s="247"/>
      <c r="E248" s="247"/>
      <c r="F248" s="247"/>
      <c r="G248" s="248"/>
      <c r="H248" s="248"/>
      <c r="I248" s="248"/>
      <c r="J248" s="248"/>
      <c r="K248" s="248"/>
      <c r="L248" s="248"/>
      <c r="M248" s="248"/>
      <c r="N248" s="248"/>
      <c r="O248" s="248"/>
      <c r="P248" s="248"/>
      <c r="Q248" s="248"/>
      <c r="R248" s="248"/>
      <c r="S248" s="248"/>
      <c r="T248" s="248"/>
      <c r="U248" s="248"/>
      <c r="V248" s="248"/>
      <c r="W248" s="248"/>
      <c r="X248" s="248"/>
      <c r="Y248" s="248"/>
      <c r="Z248" s="248"/>
      <c r="AA248" s="248"/>
      <c r="AB248" s="248"/>
      <c r="AC248" s="248"/>
      <c r="AD248" s="248"/>
      <c r="AE248" s="248"/>
      <c r="AF248" s="248"/>
      <c r="AG248" s="248"/>
      <c r="AH248" s="248"/>
      <c r="AI248" s="248"/>
      <c r="AJ248" s="248"/>
    </row>
    <row r="249" spans="3:36">
      <c r="C249" s="246"/>
      <c r="D249" s="247"/>
      <c r="E249" s="247"/>
      <c r="F249" s="247"/>
      <c r="G249" s="248"/>
      <c r="H249" s="248"/>
      <c r="I249" s="248"/>
      <c r="J249" s="248"/>
      <c r="K249" s="248"/>
      <c r="L249" s="248"/>
      <c r="M249" s="248"/>
      <c r="N249" s="248"/>
      <c r="O249" s="248"/>
      <c r="P249" s="248"/>
      <c r="Q249" s="248"/>
      <c r="R249" s="248"/>
      <c r="S249" s="248"/>
      <c r="T249" s="248"/>
      <c r="U249" s="248"/>
      <c r="V249" s="248"/>
      <c r="W249" s="248"/>
      <c r="X249" s="248"/>
      <c r="Y249" s="248"/>
      <c r="Z249" s="248"/>
      <c r="AA249" s="248"/>
      <c r="AB249" s="248"/>
      <c r="AC249" s="248"/>
      <c r="AD249" s="248"/>
      <c r="AE249" s="248"/>
      <c r="AF249" s="248"/>
      <c r="AG249" s="248"/>
      <c r="AH249" s="248"/>
      <c r="AI249" s="248"/>
      <c r="AJ249" s="248"/>
    </row>
    <row r="250" spans="3:36">
      <c r="C250" s="246"/>
      <c r="D250" s="247"/>
      <c r="E250" s="247"/>
      <c r="F250" s="247"/>
      <c r="G250" s="248"/>
      <c r="H250" s="248"/>
      <c r="I250" s="248"/>
      <c r="J250" s="248"/>
      <c r="K250" s="248"/>
      <c r="L250" s="248"/>
      <c r="M250" s="248"/>
      <c r="N250" s="248"/>
      <c r="O250" s="248"/>
      <c r="P250" s="248"/>
      <c r="Q250" s="248"/>
      <c r="R250" s="248"/>
      <c r="S250" s="248"/>
      <c r="T250" s="248"/>
      <c r="U250" s="248"/>
      <c r="V250" s="248"/>
      <c r="W250" s="248"/>
      <c r="X250" s="248"/>
      <c r="Y250" s="248"/>
      <c r="Z250" s="248"/>
      <c r="AA250" s="248"/>
      <c r="AB250" s="248"/>
      <c r="AC250" s="248"/>
      <c r="AD250" s="248"/>
      <c r="AE250" s="248"/>
      <c r="AF250" s="248"/>
      <c r="AG250" s="248"/>
      <c r="AH250" s="248"/>
      <c r="AI250" s="248"/>
      <c r="AJ250" s="248"/>
    </row>
    <row r="251" spans="3:36">
      <c r="C251" s="246"/>
      <c r="D251" s="247"/>
      <c r="E251" s="247"/>
      <c r="F251" s="247"/>
      <c r="G251" s="248"/>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248"/>
      <c r="AE251" s="248"/>
      <c r="AF251" s="248"/>
      <c r="AG251" s="248"/>
      <c r="AH251" s="248"/>
      <c r="AI251" s="248"/>
      <c r="AJ251" s="248"/>
    </row>
    <row r="252" spans="3:36">
      <c r="C252" s="246"/>
      <c r="D252" s="247"/>
      <c r="E252" s="247"/>
      <c r="F252" s="247"/>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48"/>
      <c r="AE252" s="248"/>
      <c r="AF252" s="248"/>
      <c r="AG252" s="248"/>
      <c r="AH252" s="248"/>
      <c r="AI252" s="248"/>
      <c r="AJ252" s="248"/>
    </row>
    <row r="253" spans="3:36">
      <c r="C253" s="246"/>
      <c r="D253" s="247"/>
      <c r="E253" s="247"/>
      <c r="F253" s="247"/>
      <c r="G253" s="248"/>
      <c r="H253" s="248"/>
      <c r="I253" s="248"/>
      <c r="J253" s="248"/>
      <c r="K253" s="248"/>
      <c r="L253" s="248"/>
      <c r="M253" s="248"/>
      <c r="N253" s="248"/>
      <c r="O253" s="248"/>
      <c r="P253" s="248"/>
      <c r="Q253" s="248"/>
      <c r="R253" s="248"/>
      <c r="S253" s="248"/>
      <c r="T253" s="248"/>
      <c r="U253" s="248"/>
      <c r="V253" s="248"/>
      <c r="W253" s="248"/>
      <c r="X253" s="248"/>
      <c r="Y253" s="248"/>
      <c r="Z253" s="248"/>
      <c r="AA253" s="248"/>
      <c r="AB253" s="248"/>
      <c r="AC253" s="248"/>
      <c r="AD253" s="248"/>
      <c r="AE253" s="248"/>
      <c r="AF253" s="248"/>
      <c r="AG253" s="248"/>
      <c r="AH253" s="248"/>
      <c r="AI253" s="248"/>
      <c r="AJ253" s="248"/>
    </row>
    <row r="254" spans="3:36">
      <c r="C254" s="246"/>
      <c r="D254" s="247"/>
      <c r="E254" s="247"/>
      <c r="F254" s="247"/>
      <c r="G254" s="248"/>
      <c r="H254" s="248"/>
      <c r="I254" s="248"/>
      <c r="J254" s="248"/>
      <c r="K254" s="248"/>
      <c r="L254" s="248"/>
      <c r="M254" s="248"/>
      <c r="N254" s="248"/>
      <c r="O254" s="248"/>
      <c r="P254" s="248"/>
      <c r="Q254" s="248"/>
      <c r="R254" s="248"/>
      <c r="S254" s="248"/>
      <c r="T254" s="248"/>
      <c r="U254" s="248"/>
      <c r="V254" s="248"/>
      <c r="W254" s="248"/>
      <c r="X254" s="248"/>
      <c r="Y254" s="248"/>
      <c r="Z254" s="248"/>
      <c r="AA254" s="248"/>
      <c r="AB254" s="248"/>
      <c r="AC254" s="248"/>
      <c r="AD254" s="248"/>
      <c r="AE254" s="248"/>
      <c r="AF254" s="248"/>
      <c r="AG254" s="248"/>
      <c r="AH254" s="248"/>
      <c r="AI254" s="248"/>
      <c r="AJ254" s="248"/>
    </row>
    <row r="255" spans="3:36">
      <c r="C255" s="246"/>
      <c r="D255" s="247"/>
      <c r="E255" s="247"/>
      <c r="F255" s="247"/>
      <c r="G255" s="248"/>
      <c r="H255" s="248"/>
      <c r="I255" s="248"/>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row>
    <row r="256" spans="3:36">
      <c r="C256" s="246"/>
      <c r="D256" s="247"/>
      <c r="E256" s="247"/>
      <c r="F256" s="247"/>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c r="AF256" s="248"/>
      <c r="AG256" s="248"/>
      <c r="AH256" s="248"/>
      <c r="AI256" s="248"/>
      <c r="AJ256" s="248"/>
    </row>
    <row r="257" spans="3:36">
      <c r="C257" s="246"/>
      <c r="D257" s="247"/>
      <c r="E257" s="247"/>
      <c r="F257" s="247"/>
      <c r="G257" s="248"/>
      <c r="H257" s="248"/>
      <c r="I257" s="248"/>
      <c r="J257" s="248"/>
      <c r="K257" s="248"/>
      <c r="L257" s="248"/>
      <c r="M257" s="248"/>
      <c r="N257" s="248"/>
      <c r="O257" s="248"/>
      <c r="P257" s="248"/>
      <c r="Q257" s="248"/>
      <c r="R257" s="248"/>
      <c r="S257" s="248"/>
      <c r="T257" s="248"/>
      <c r="U257" s="248"/>
      <c r="V257" s="248"/>
      <c r="W257" s="248"/>
      <c r="X257" s="248"/>
      <c r="Y257" s="248"/>
      <c r="Z257" s="248"/>
      <c r="AA257" s="248"/>
      <c r="AB257" s="248"/>
      <c r="AC257" s="248"/>
      <c r="AD257" s="248"/>
      <c r="AE257" s="248"/>
      <c r="AF257" s="248"/>
      <c r="AG257" s="248"/>
      <c r="AH257" s="248"/>
      <c r="AI257" s="248"/>
      <c r="AJ257" s="248"/>
    </row>
    <row r="258" spans="3:36">
      <c r="C258" s="246"/>
      <c r="D258" s="247"/>
      <c r="E258" s="247"/>
      <c r="F258" s="247"/>
      <c r="G258" s="248"/>
      <c r="H258" s="248"/>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row>
    <row r="259" spans="3:36">
      <c r="C259" s="246"/>
      <c r="D259" s="247"/>
      <c r="E259" s="247"/>
      <c r="F259" s="247"/>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8"/>
      <c r="AD259" s="248"/>
      <c r="AE259" s="248"/>
      <c r="AF259" s="248"/>
      <c r="AG259" s="248"/>
      <c r="AH259" s="248"/>
      <c r="AI259" s="248"/>
      <c r="AJ259" s="248"/>
    </row>
    <row r="260" spans="3:36">
      <c r="C260" s="246"/>
      <c r="D260" s="247"/>
      <c r="E260" s="247"/>
      <c r="F260" s="247"/>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248"/>
      <c r="AE260" s="248"/>
      <c r="AF260" s="248"/>
      <c r="AG260" s="248"/>
      <c r="AH260" s="248"/>
      <c r="AI260" s="248"/>
      <c r="AJ260" s="248"/>
    </row>
    <row r="261" spans="3:36">
      <c r="C261" s="246"/>
      <c r="D261" s="247"/>
      <c r="E261" s="247"/>
      <c r="F261" s="247"/>
      <c r="G261" s="248"/>
      <c r="H261" s="248"/>
      <c r="I261" s="248"/>
      <c r="J261" s="248"/>
      <c r="K261" s="248"/>
      <c r="L261" s="248"/>
      <c r="M261" s="248"/>
      <c r="N261" s="248"/>
      <c r="O261" s="248"/>
      <c r="P261" s="248"/>
      <c r="Q261" s="248"/>
      <c r="R261" s="248"/>
      <c r="S261" s="248"/>
      <c r="T261" s="248"/>
      <c r="U261" s="248"/>
      <c r="V261" s="248"/>
      <c r="W261" s="248"/>
      <c r="X261" s="248"/>
      <c r="Y261" s="248"/>
      <c r="Z261" s="248"/>
      <c r="AA261" s="248"/>
      <c r="AB261" s="248"/>
      <c r="AC261" s="248"/>
      <c r="AD261" s="248"/>
      <c r="AE261" s="248"/>
      <c r="AF261" s="248"/>
      <c r="AG261" s="248"/>
      <c r="AH261" s="248"/>
      <c r="AI261" s="248"/>
      <c r="AJ261" s="248"/>
    </row>
    <row r="262" spans="3:36">
      <c r="C262" s="246"/>
      <c r="D262" s="247"/>
      <c r="E262" s="247"/>
      <c r="F262" s="247"/>
      <c r="G262" s="248"/>
      <c r="H262" s="248"/>
      <c r="I262" s="248"/>
      <c r="J262" s="248"/>
      <c r="K262" s="248"/>
      <c r="L262" s="248"/>
      <c r="M262" s="248"/>
      <c r="N262" s="248"/>
      <c r="O262" s="248"/>
      <c r="P262" s="248"/>
      <c r="Q262" s="248"/>
      <c r="R262" s="248"/>
      <c r="S262" s="248"/>
      <c r="T262" s="248"/>
      <c r="U262" s="248"/>
      <c r="V262" s="248"/>
      <c r="W262" s="248"/>
      <c r="X262" s="248"/>
      <c r="Y262" s="248"/>
      <c r="Z262" s="248"/>
      <c r="AA262" s="248"/>
      <c r="AB262" s="248"/>
      <c r="AC262" s="248"/>
      <c r="AD262" s="248"/>
      <c r="AE262" s="248"/>
      <c r="AF262" s="248"/>
      <c r="AG262" s="248"/>
      <c r="AH262" s="248"/>
      <c r="AI262" s="248"/>
      <c r="AJ262" s="248"/>
    </row>
    <row r="263" spans="3:36">
      <c r="C263" s="246"/>
      <c r="D263" s="247"/>
      <c r="E263" s="247"/>
      <c r="F263" s="247"/>
      <c r="G263" s="248"/>
      <c r="H263" s="248"/>
      <c r="I263" s="248"/>
      <c r="J263" s="248"/>
      <c r="K263" s="248"/>
      <c r="L263" s="248"/>
      <c r="M263" s="248"/>
      <c r="N263" s="248"/>
      <c r="O263" s="248"/>
      <c r="P263" s="248"/>
      <c r="Q263" s="248"/>
      <c r="R263" s="248"/>
      <c r="S263" s="248"/>
      <c r="T263" s="248"/>
      <c r="U263" s="248"/>
      <c r="V263" s="248"/>
      <c r="W263" s="248"/>
      <c r="X263" s="248"/>
      <c r="Y263" s="248"/>
      <c r="Z263" s="248"/>
      <c r="AA263" s="248"/>
      <c r="AB263" s="248"/>
      <c r="AC263" s="248"/>
      <c r="AD263" s="248"/>
      <c r="AE263" s="248"/>
      <c r="AF263" s="248"/>
      <c r="AG263" s="248"/>
      <c r="AH263" s="248"/>
      <c r="AI263" s="248"/>
      <c r="AJ263" s="248"/>
    </row>
    <row r="264" spans="3:36">
      <c r="C264" s="246"/>
      <c r="D264" s="247"/>
      <c r="E264" s="247"/>
      <c r="F264" s="247"/>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row>
    <row r="265" spans="3:36">
      <c r="C265" s="246"/>
      <c r="D265" s="247"/>
      <c r="E265" s="247"/>
      <c r="F265" s="247"/>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row>
    <row r="266" spans="3:36">
      <c r="C266" s="246"/>
      <c r="D266" s="247"/>
      <c r="E266" s="247"/>
      <c r="F266" s="247"/>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row>
    <row r="267" spans="3:36">
      <c r="C267" s="246"/>
      <c r="D267" s="247"/>
      <c r="E267" s="247"/>
      <c r="F267" s="247"/>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row>
    <row r="268" spans="3:36">
      <c r="C268" s="246"/>
      <c r="D268" s="247"/>
      <c r="E268" s="247"/>
      <c r="F268" s="247"/>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248"/>
      <c r="AE268" s="248"/>
      <c r="AF268" s="248"/>
      <c r="AG268" s="248"/>
      <c r="AH268" s="248"/>
      <c r="AI268" s="248"/>
      <c r="AJ268" s="248"/>
    </row>
    <row r="269" spans="3:36">
      <c r="C269" s="246"/>
      <c r="D269" s="247"/>
      <c r="E269" s="247"/>
      <c r="F269" s="247"/>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c r="AE269" s="248"/>
      <c r="AF269" s="248"/>
      <c r="AG269" s="248"/>
      <c r="AH269" s="248"/>
      <c r="AI269" s="248"/>
      <c r="AJ269" s="248"/>
    </row>
    <row r="270" spans="3:36">
      <c r="C270" s="246"/>
      <c r="D270" s="247"/>
      <c r="E270" s="247"/>
      <c r="F270" s="247"/>
      <c r="G270" s="248"/>
      <c r="H270" s="248"/>
      <c r="I270" s="248"/>
      <c r="J270" s="248"/>
      <c r="K270" s="248"/>
      <c r="L270" s="248"/>
      <c r="M270" s="248"/>
      <c r="N270" s="248"/>
      <c r="O270" s="248"/>
      <c r="P270" s="248"/>
      <c r="Q270" s="248"/>
      <c r="R270" s="248"/>
      <c r="S270" s="248"/>
      <c r="T270" s="248"/>
      <c r="U270" s="248"/>
      <c r="V270" s="248"/>
      <c r="W270" s="248"/>
      <c r="X270" s="248"/>
      <c r="Y270" s="248"/>
      <c r="Z270" s="248"/>
      <c r="AA270" s="248"/>
      <c r="AB270" s="248"/>
      <c r="AC270" s="248"/>
      <c r="AD270" s="248"/>
      <c r="AE270" s="248"/>
      <c r="AF270" s="248"/>
      <c r="AG270" s="248"/>
      <c r="AH270" s="248"/>
      <c r="AI270" s="248"/>
      <c r="AJ270" s="248"/>
    </row>
    <row r="271" spans="3:36">
      <c r="C271" s="246"/>
      <c r="D271" s="247"/>
      <c r="E271" s="247"/>
      <c r="F271" s="247"/>
      <c r="G271" s="248"/>
      <c r="H271" s="248"/>
      <c r="I271" s="248"/>
      <c r="J271" s="248"/>
      <c r="K271" s="248"/>
      <c r="L271" s="248"/>
      <c r="M271" s="248"/>
      <c r="N271" s="248"/>
      <c r="O271" s="248"/>
      <c r="P271" s="248"/>
      <c r="Q271" s="248"/>
      <c r="R271" s="248"/>
      <c r="S271" s="248"/>
      <c r="T271" s="248"/>
      <c r="U271" s="248"/>
      <c r="V271" s="248"/>
      <c r="W271" s="248"/>
      <c r="X271" s="248"/>
      <c r="Y271" s="248"/>
      <c r="Z271" s="248"/>
      <c r="AA271" s="248"/>
      <c r="AB271" s="248"/>
      <c r="AC271" s="248"/>
      <c r="AD271" s="248"/>
      <c r="AE271" s="248"/>
      <c r="AF271" s="248"/>
      <c r="AG271" s="248"/>
      <c r="AH271" s="248"/>
      <c r="AI271" s="248"/>
      <c r="AJ271" s="248"/>
    </row>
    <row r="272" spans="3:36">
      <c r="C272" s="246"/>
      <c r="D272" s="247"/>
      <c r="E272" s="247"/>
      <c r="F272" s="247"/>
      <c r="G272" s="248"/>
      <c r="H272" s="248"/>
      <c r="I272" s="248"/>
      <c r="J272" s="248"/>
      <c r="K272" s="248"/>
      <c r="L272" s="248"/>
      <c r="M272" s="248"/>
      <c r="N272" s="248"/>
      <c r="O272" s="248"/>
      <c r="P272" s="248"/>
      <c r="Q272" s="248"/>
      <c r="R272" s="248"/>
      <c r="S272" s="248"/>
      <c r="T272" s="248"/>
      <c r="U272" s="248"/>
      <c r="V272" s="248"/>
      <c r="W272" s="248"/>
      <c r="X272" s="248"/>
      <c r="Y272" s="248"/>
      <c r="Z272" s="248"/>
      <c r="AA272" s="248"/>
      <c r="AB272" s="248"/>
      <c r="AC272" s="248"/>
      <c r="AD272" s="248"/>
      <c r="AE272" s="248"/>
      <c r="AF272" s="248"/>
      <c r="AG272" s="248"/>
      <c r="AH272" s="248"/>
      <c r="AI272" s="248"/>
      <c r="AJ272" s="248"/>
    </row>
    <row r="273" spans="3:36">
      <c r="C273" s="246"/>
      <c r="D273" s="247"/>
      <c r="E273" s="247"/>
      <c r="F273" s="247"/>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row>
    <row r="274" spans="3:36">
      <c r="C274" s="246"/>
      <c r="D274" s="247"/>
      <c r="E274" s="247"/>
      <c r="F274" s="247"/>
      <c r="G274" s="248"/>
      <c r="H274" s="248"/>
      <c r="I274" s="248"/>
      <c r="J274" s="248"/>
      <c r="K274" s="248"/>
      <c r="L274" s="248"/>
      <c r="M274" s="248"/>
      <c r="N274" s="248"/>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row>
    <row r="275" spans="3:36">
      <c r="C275" s="246"/>
      <c r="D275" s="247"/>
      <c r="E275" s="247"/>
      <c r="F275" s="247"/>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row>
    <row r="276" spans="3:36">
      <c r="C276" s="246"/>
      <c r="D276" s="247"/>
      <c r="E276" s="247"/>
      <c r="F276" s="247"/>
      <c r="G276" s="248"/>
      <c r="H276" s="248"/>
      <c r="I276" s="248"/>
      <c r="J276" s="248"/>
      <c r="K276" s="248"/>
      <c r="L276" s="248"/>
      <c r="M276" s="248"/>
      <c r="N276" s="248"/>
      <c r="O276" s="248"/>
      <c r="P276" s="248"/>
      <c r="Q276" s="248"/>
      <c r="R276" s="248"/>
      <c r="S276" s="248"/>
      <c r="T276" s="248"/>
      <c r="U276" s="248"/>
      <c r="V276" s="248"/>
      <c r="W276" s="248"/>
      <c r="X276" s="248"/>
      <c r="Y276" s="248"/>
      <c r="Z276" s="248"/>
      <c r="AA276" s="248"/>
      <c r="AB276" s="248"/>
      <c r="AC276" s="248"/>
      <c r="AD276" s="248"/>
      <c r="AE276" s="248"/>
      <c r="AF276" s="248"/>
      <c r="AG276" s="248"/>
      <c r="AH276" s="248"/>
      <c r="AI276" s="248"/>
      <c r="AJ276" s="248"/>
    </row>
    <row r="277" spans="3:36">
      <c r="C277" s="246"/>
      <c r="D277" s="247"/>
      <c r="E277" s="247"/>
      <c r="F277" s="247"/>
      <c r="G277" s="248"/>
      <c r="H277" s="248"/>
      <c r="I277" s="248"/>
      <c r="J277" s="248"/>
      <c r="K277" s="248"/>
      <c r="L277" s="248"/>
      <c r="M277" s="248"/>
      <c r="N277" s="248"/>
      <c r="O277" s="248"/>
      <c r="P277" s="248"/>
      <c r="Q277" s="248"/>
      <c r="R277" s="248"/>
      <c r="S277" s="248"/>
      <c r="T277" s="248"/>
      <c r="U277" s="248"/>
      <c r="V277" s="248"/>
      <c r="W277" s="248"/>
      <c r="X277" s="248"/>
      <c r="Y277" s="248"/>
      <c r="Z277" s="248"/>
      <c r="AA277" s="248"/>
      <c r="AB277" s="248"/>
      <c r="AC277" s="248"/>
      <c r="AD277" s="248"/>
      <c r="AE277" s="248"/>
      <c r="AF277" s="248"/>
      <c r="AG277" s="248"/>
      <c r="AH277" s="248"/>
      <c r="AI277" s="248"/>
      <c r="AJ277" s="248"/>
    </row>
    <row r="278" spans="3:36">
      <c r="C278" s="246"/>
      <c r="D278" s="247"/>
      <c r="E278" s="247"/>
      <c r="F278" s="247"/>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248"/>
      <c r="AF278" s="248"/>
      <c r="AG278" s="248"/>
      <c r="AH278" s="248"/>
      <c r="AI278" s="248"/>
      <c r="AJ278" s="248"/>
    </row>
    <row r="279" spans="3:36">
      <c r="C279" s="246"/>
      <c r="D279" s="247"/>
      <c r="E279" s="247"/>
      <c r="F279" s="247"/>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248"/>
      <c r="AF279" s="248"/>
      <c r="AG279" s="248"/>
      <c r="AH279" s="248"/>
      <c r="AI279" s="248"/>
      <c r="AJ279" s="248"/>
    </row>
    <row r="280" spans="3:36">
      <c r="C280" s="246"/>
      <c r="D280" s="247"/>
      <c r="E280" s="247"/>
      <c r="F280" s="247"/>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row>
    <row r="281" spans="3:36">
      <c r="C281" s="246"/>
      <c r="D281" s="247"/>
      <c r="E281" s="247"/>
      <c r="F281" s="247"/>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248"/>
      <c r="AE281" s="248"/>
      <c r="AF281" s="248"/>
      <c r="AG281" s="248"/>
      <c r="AH281" s="248"/>
      <c r="AI281" s="248"/>
      <c r="AJ281" s="248"/>
    </row>
    <row r="282" spans="3:36">
      <c r="C282" s="246"/>
      <c r="D282" s="247"/>
      <c r="E282" s="247"/>
      <c r="F282" s="247"/>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row>
    <row r="283" spans="3:36">
      <c r="C283" s="246"/>
      <c r="D283" s="247"/>
      <c r="E283" s="247"/>
      <c r="F283" s="247"/>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248"/>
      <c r="AE283" s="248"/>
      <c r="AF283" s="248"/>
      <c r="AG283" s="248"/>
      <c r="AH283" s="248"/>
      <c r="AI283" s="248"/>
      <c r="AJ283" s="248"/>
    </row>
    <row r="284" spans="3:36">
      <c r="L284" s="249"/>
    </row>
    <row r="285" spans="3:36">
      <c r="L285" s="249"/>
    </row>
    <row r="286" spans="3:36">
      <c r="L286" s="249"/>
    </row>
    <row r="287" spans="3:36">
      <c r="L287" s="249"/>
    </row>
    <row r="288" spans="3:36">
      <c r="L288" s="249"/>
    </row>
    <row r="289" spans="7:12">
      <c r="G289" s="249"/>
      <c r="H289" s="249"/>
      <c r="I289" s="249"/>
      <c r="J289" s="249"/>
      <c r="K289" s="249"/>
      <c r="L289" s="249"/>
    </row>
    <row r="290" spans="7:12">
      <c r="G290" s="249"/>
      <c r="H290" s="249"/>
      <c r="I290" s="249"/>
      <c r="J290" s="249"/>
      <c r="K290" s="249"/>
      <c r="L290" s="249"/>
    </row>
    <row r="291" spans="7:12">
      <c r="G291" s="249"/>
      <c r="H291" s="249"/>
      <c r="I291" s="249"/>
      <c r="J291" s="249"/>
      <c r="K291" s="249"/>
      <c r="L291" s="249"/>
    </row>
    <row r="292" spans="7:12">
      <c r="G292" s="249"/>
      <c r="H292" s="249"/>
      <c r="I292" s="249"/>
      <c r="J292" s="249"/>
      <c r="K292" s="249"/>
      <c r="L292" s="249"/>
    </row>
    <row r="293" spans="7:12">
      <c r="G293" s="249"/>
      <c r="H293" s="249"/>
      <c r="I293" s="249"/>
      <c r="J293" s="249"/>
      <c r="K293" s="249"/>
      <c r="L293" s="249"/>
    </row>
    <row r="294" spans="7:12">
      <c r="G294" s="249"/>
      <c r="H294" s="249"/>
      <c r="I294" s="249"/>
      <c r="J294" s="249"/>
      <c r="K294" s="249"/>
      <c r="L294" s="249"/>
    </row>
    <row r="295" spans="7:12">
      <c r="G295" s="249"/>
      <c r="H295" s="249"/>
      <c r="I295" s="249"/>
      <c r="J295" s="249"/>
      <c r="K295" s="249"/>
      <c r="L295" s="249"/>
    </row>
    <row r="296" spans="7:12">
      <c r="G296" s="249"/>
      <c r="H296" s="249"/>
      <c r="I296" s="249"/>
      <c r="J296" s="249"/>
      <c r="K296" s="249"/>
      <c r="L296" s="249"/>
    </row>
    <row r="297" spans="7:12">
      <c r="G297" s="249"/>
      <c r="H297" s="249"/>
      <c r="I297" s="249"/>
      <c r="J297" s="249"/>
      <c r="K297" s="249"/>
      <c r="L297" s="249"/>
    </row>
    <row r="298" spans="7:12">
      <c r="G298" s="249"/>
      <c r="H298" s="249"/>
      <c r="I298" s="249"/>
      <c r="J298" s="249"/>
      <c r="K298" s="249"/>
      <c r="L298" s="249"/>
    </row>
    <row r="299" spans="7:12">
      <c r="G299" s="249"/>
      <c r="H299" s="249"/>
      <c r="I299" s="249"/>
      <c r="J299" s="249"/>
      <c r="K299" s="249"/>
      <c r="L299" s="249"/>
    </row>
    <row r="300" spans="7:12">
      <c r="G300" s="249"/>
      <c r="H300" s="249"/>
      <c r="I300" s="249"/>
      <c r="J300" s="249"/>
      <c r="K300" s="249"/>
      <c r="L300" s="249"/>
    </row>
    <row r="301" spans="7:12">
      <c r="G301" s="249"/>
      <c r="H301" s="249"/>
      <c r="I301" s="249"/>
      <c r="J301" s="249"/>
      <c r="K301" s="249"/>
      <c r="L301" s="249"/>
    </row>
    <row r="302" spans="7:12">
      <c r="G302" s="249"/>
      <c r="H302" s="249"/>
      <c r="I302" s="249"/>
      <c r="J302" s="249"/>
      <c r="K302" s="249"/>
      <c r="L302" s="249"/>
    </row>
  </sheetData>
  <mergeCells count="25">
    <mergeCell ref="A1:AJ1"/>
    <mergeCell ref="A2:AJ2"/>
    <mergeCell ref="A3:AJ3"/>
    <mergeCell ref="A5:A7"/>
    <mergeCell ref="B5:B7"/>
    <mergeCell ref="C5:C7"/>
    <mergeCell ref="D5:D7"/>
    <mergeCell ref="E5:E7"/>
    <mergeCell ref="F5:F7"/>
    <mergeCell ref="G5:G7"/>
    <mergeCell ref="H5:H7"/>
    <mergeCell ref="I5:J6"/>
    <mergeCell ref="K5:K7"/>
    <mergeCell ref="L5:L7"/>
    <mergeCell ref="M5:O6"/>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5" footer="0.5"/>
  <pageSetup paperSize="5" scale="55" firstPageNumber="196" orientation="landscape" useFirstPageNumber="1" r:id="rId1"/>
  <headerFooter alignWithMargins="0">
    <oddHeader>&amp;R&amp;"Times New Roman,Bold"&amp;14[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J209"/>
  <sheetViews>
    <sheetView zoomScale="80" zoomScaleNormal="80" zoomScaleSheetLayoutView="55" workbookViewId="0">
      <pane xSplit="3" ySplit="8" topLeftCell="D59"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75"/>
  <cols>
    <col min="1" max="1" width="6.875" style="1598" customWidth="1"/>
    <col min="2" max="2" width="10.125" style="1598" customWidth="1"/>
    <col min="3" max="3" width="30.25" style="1643" customWidth="1"/>
    <col min="4" max="4" width="11.125" style="1644" customWidth="1"/>
    <col min="5" max="5" width="9.25" style="1644" customWidth="1"/>
    <col min="6" max="6" width="8.25" style="1598" customWidth="1"/>
    <col min="7" max="7" width="10" style="1598" customWidth="1"/>
    <col min="8" max="9" width="9.125" style="1598" customWidth="1"/>
    <col min="10" max="10" width="6.25" style="1598" customWidth="1"/>
    <col min="11" max="11" width="9.75" style="1598" customWidth="1"/>
    <col min="12" max="12" width="8.875" style="1598" customWidth="1"/>
    <col min="13" max="13" width="9.125" style="1598" bestFit="1" customWidth="1"/>
    <col min="14" max="14" width="7.875" style="1598" customWidth="1"/>
    <col min="15" max="15" width="9" style="1598" customWidth="1"/>
    <col min="16" max="23" width="9" style="1598" hidden="1" customWidth="1"/>
    <col min="24" max="35" width="9" style="1598" customWidth="1"/>
    <col min="36" max="36" width="5.875" style="1598" customWidth="1"/>
    <col min="37" max="16384" width="8" style="1598"/>
  </cols>
  <sheetData>
    <row r="1" spans="1:36" ht="27">
      <c r="A1" s="3597" t="s">
        <v>12</v>
      </c>
      <c r="B1" s="3597"/>
      <c r="C1" s="3597"/>
      <c r="D1" s="3597"/>
      <c r="E1" s="3597"/>
      <c r="F1" s="3597"/>
      <c r="G1" s="3597"/>
      <c r="H1" s="3597"/>
      <c r="I1" s="3597"/>
      <c r="J1" s="3597"/>
      <c r="K1" s="3597"/>
      <c r="L1" s="3597"/>
      <c r="M1" s="3597"/>
      <c r="N1" s="3597"/>
      <c r="O1" s="3597"/>
      <c r="P1" s="3597"/>
      <c r="Q1" s="3597"/>
      <c r="R1" s="3597"/>
      <c r="S1" s="3597"/>
      <c r="T1" s="3597"/>
      <c r="U1" s="3597"/>
      <c r="V1" s="3597"/>
      <c r="W1" s="3597"/>
      <c r="X1" s="3597"/>
      <c r="Y1" s="3597"/>
      <c r="Z1" s="3597"/>
      <c r="AA1" s="3597"/>
      <c r="AB1" s="3597"/>
      <c r="AC1" s="3597"/>
      <c r="AD1" s="3597"/>
      <c r="AE1" s="3597"/>
      <c r="AF1" s="3597"/>
      <c r="AG1" s="3597"/>
      <c r="AH1" s="3597"/>
      <c r="AI1" s="3597"/>
      <c r="AJ1" s="3597"/>
    </row>
    <row r="2" spans="1:36" ht="25.5">
      <c r="A2" s="3598" t="s">
        <v>3826</v>
      </c>
      <c r="B2" s="3598"/>
      <c r="C2" s="3598"/>
      <c r="D2" s="3598"/>
      <c r="E2" s="3598"/>
      <c r="F2" s="3598"/>
      <c r="G2" s="3598"/>
      <c r="H2" s="3598"/>
      <c r="I2" s="3598"/>
      <c r="J2" s="3598"/>
      <c r="K2" s="3598"/>
      <c r="L2" s="3598"/>
      <c r="M2" s="3598"/>
      <c r="N2" s="3598"/>
      <c r="O2" s="3598"/>
      <c r="P2" s="3598"/>
      <c r="Q2" s="3598"/>
      <c r="R2" s="3598"/>
      <c r="S2" s="3598"/>
      <c r="T2" s="3598"/>
      <c r="U2" s="3598"/>
      <c r="V2" s="3598"/>
      <c r="W2" s="3598"/>
      <c r="X2" s="3598"/>
      <c r="Y2" s="3598"/>
      <c r="Z2" s="3598"/>
      <c r="AA2" s="3598"/>
      <c r="AB2" s="3598"/>
      <c r="AC2" s="3598"/>
      <c r="AD2" s="3598"/>
      <c r="AE2" s="3598"/>
      <c r="AF2" s="3598"/>
      <c r="AG2" s="3598"/>
      <c r="AH2" s="3598"/>
      <c r="AI2" s="3598"/>
      <c r="AJ2" s="3598"/>
    </row>
    <row r="3" spans="1:36">
      <c r="A3" s="339"/>
      <c r="B3" s="339"/>
      <c r="C3" s="339"/>
      <c r="D3" s="339"/>
      <c r="E3" s="339"/>
      <c r="F3" s="339"/>
      <c r="G3" s="339"/>
      <c r="H3" s="339"/>
      <c r="I3" s="339"/>
      <c r="J3" s="339"/>
      <c r="K3" s="339"/>
      <c r="L3" s="339"/>
      <c r="M3" s="339"/>
      <c r="N3" s="339"/>
      <c r="O3" s="1599"/>
      <c r="P3" s="1599"/>
      <c r="Q3" s="1599"/>
      <c r="R3" s="1599"/>
      <c r="S3" s="1599"/>
      <c r="T3" s="1599"/>
      <c r="U3" s="1599"/>
      <c r="V3" s="1599"/>
      <c r="W3" s="1599"/>
      <c r="X3" s="1599"/>
      <c r="Y3" s="1599"/>
      <c r="Z3" s="1599"/>
      <c r="AA3" s="1599"/>
      <c r="AB3" s="1599"/>
      <c r="AC3" s="1599"/>
      <c r="AD3" s="1599"/>
      <c r="AE3" s="1599"/>
      <c r="AF3" s="1599"/>
      <c r="AG3" s="1599"/>
      <c r="AH3" s="1599"/>
      <c r="AI3" s="1599"/>
      <c r="AJ3" s="339"/>
    </row>
    <row r="4" spans="1:36" ht="15.75" customHeight="1">
      <c r="A4" s="343"/>
      <c r="B4" s="343"/>
      <c r="C4" s="1600"/>
      <c r="D4" s="341"/>
      <c r="E4" s="1601"/>
      <c r="F4" s="343"/>
      <c r="G4" s="343"/>
      <c r="H4" s="343"/>
      <c r="I4" s="343"/>
      <c r="J4" s="343"/>
      <c r="K4" s="343"/>
      <c r="L4" s="343"/>
      <c r="M4" s="345"/>
      <c r="N4" s="343"/>
      <c r="O4" s="343"/>
      <c r="P4" s="343"/>
      <c r="Q4" s="343"/>
      <c r="R4" s="343"/>
      <c r="S4" s="343"/>
      <c r="T4" s="343"/>
      <c r="U4" s="343"/>
      <c r="V4" s="343"/>
      <c r="W4" s="343"/>
      <c r="X4" s="343"/>
      <c r="Y4" s="343"/>
      <c r="Z4" s="343"/>
      <c r="AA4" s="343"/>
      <c r="AB4" s="343"/>
      <c r="AC4" s="343"/>
      <c r="AD4" s="343"/>
      <c r="AE4" s="343"/>
      <c r="AF4" s="343"/>
      <c r="AG4" s="343"/>
      <c r="AH4" s="343"/>
      <c r="AI4" s="343"/>
      <c r="AJ4" s="343"/>
    </row>
    <row r="5" spans="1:36" s="343" customFormat="1" ht="23.25" customHeight="1">
      <c r="A5" s="3357" t="s">
        <v>191</v>
      </c>
      <c r="B5" s="3357" t="s">
        <v>132</v>
      </c>
      <c r="C5" s="3357" t="s">
        <v>15</v>
      </c>
      <c r="D5" s="3357" t="s">
        <v>16</v>
      </c>
      <c r="E5" s="3360" t="s">
        <v>357</v>
      </c>
      <c r="F5" s="3357" t="s">
        <v>358</v>
      </c>
      <c r="G5" s="3357" t="s">
        <v>18</v>
      </c>
      <c r="H5" s="3357" t="s">
        <v>2171</v>
      </c>
      <c r="I5" s="3363" t="s">
        <v>20</v>
      </c>
      <c r="J5" s="3364"/>
      <c r="K5" s="3363" t="s">
        <v>21</v>
      </c>
      <c r="L5" s="3357" t="s">
        <v>3827</v>
      </c>
      <c r="M5" s="3599" t="s">
        <v>23</v>
      </c>
      <c r="N5" s="3599"/>
      <c r="O5" s="3600"/>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s="1602" customFormat="1" ht="24" customHeight="1">
      <c r="A6" s="3358"/>
      <c r="B6" s="3358"/>
      <c r="C6" s="3358"/>
      <c r="D6" s="3358"/>
      <c r="E6" s="3361"/>
      <c r="F6" s="3358"/>
      <c r="G6" s="3358"/>
      <c r="H6" s="3358"/>
      <c r="I6" s="3365"/>
      <c r="J6" s="3366"/>
      <c r="K6" s="3367"/>
      <c r="L6" s="3358"/>
      <c r="M6" s="3601"/>
      <c r="N6" s="3601"/>
      <c r="O6" s="3602"/>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s="1602" customFormat="1" ht="21" customHeight="1">
      <c r="A7" s="3359"/>
      <c r="B7" s="3359"/>
      <c r="C7" s="3359"/>
      <c r="D7" s="3359"/>
      <c r="E7" s="3362"/>
      <c r="F7" s="3359"/>
      <c r="G7" s="3359"/>
      <c r="H7" s="3359"/>
      <c r="I7" s="1603" t="s">
        <v>2</v>
      </c>
      <c r="J7" s="1604" t="s">
        <v>25</v>
      </c>
      <c r="K7" s="3365"/>
      <c r="L7" s="3359"/>
      <c r="M7" s="1605" t="s">
        <v>4</v>
      </c>
      <c r="N7" s="594" t="s">
        <v>5</v>
      </c>
      <c r="O7" s="594"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s="339" customFormat="1">
      <c r="A8" s="352">
        <v>1</v>
      </c>
      <c r="B8" s="352">
        <v>2</v>
      </c>
      <c r="C8" s="352">
        <v>3</v>
      </c>
      <c r="D8" s="352">
        <v>4</v>
      </c>
      <c r="E8" s="352">
        <v>5</v>
      </c>
      <c r="F8" s="352">
        <v>6</v>
      </c>
      <c r="G8" s="352">
        <v>7</v>
      </c>
      <c r="H8" s="352">
        <v>8</v>
      </c>
      <c r="I8" s="352">
        <v>9</v>
      </c>
      <c r="J8" s="352">
        <v>10</v>
      </c>
      <c r="K8" s="352">
        <v>11</v>
      </c>
      <c r="L8" s="352">
        <v>12</v>
      </c>
      <c r="M8" s="352">
        <v>13</v>
      </c>
      <c r="N8" s="352">
        <v>14</v>
      </c>
      <c r="O8" s="352">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339" customFormat="1" ht="14.25" customHeight="1">
      <c r="A9" s="1601"/>
      <c r="B9" s="1601"/>
      <c r="C9" s="1606"/>
      <c r="D9" s="1601"/>
      <c r="E9" s="1601"/>
      <c r="F9" s="1601"/>
      <c r="G9" s="1601"/>
      <c r="H9" s="1601"/>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1601"/>
      <c r="AG9" s="1601"/>
      <c r="AH9" s="1601"/>
      <c r="AI9" s="1601"/>
      <c r="AJ9" s="1601"/>
    </row>
    <row r="10" spans="1:36" s="339" customFormat="1">
      <c r="C10" s="1607" t="s">
        <v>3828</v>
      </c>
    </row>
    <row r="11" spans="1:36" s="339" customFormat="1">
      <c r="A11" s="182"/>
      <c r="B11" s="182"/>
      <c r="C11" s="1608" t="s">
        <v>3056</v>
      </c>
      <c r="D11" s="182"/>
      <c r="E11" s="182"/>
      <c r="F11" s="182"/>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row>
    <row r="12" spans="1:36" s="339" customFormat="1">
      <c r="A12" s="182"/>
      <c r="B12" s="182"/>
      <c r="C12" s="1608" t="s">
        <v>26</v>
      </c>
      <c r="D12" s="182"/>
      <c r="E12" s="182"/>
      <c r="F12" s="182"/>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row>
    <row r="13" spans="1:36" s="339" customFormat="1">
      <c r="A13" s="182"/>
      <c r="B13" s="182"/>
      <c r="C13" s="1608"/>
      <c r="D13" s="182"/>
      <c r="E13" s="182"/>
      <c r="F13" s="182"/>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row>
    <row r="14" spans="1:36" s="339" customFormat="1" ht="47.25">
      <c r="A14" s="1609">
        <v>1550</v>
      </c>
      <c r="B14" s="1609" t="s">
        <v>3829</v>
      </c>
      <c r="C14" s="166" t="s">
        <v>3830</v>
      </c>
      <c r="D14" s="154" t="s">
        <v>187</v>
      </c>
      <c r="E14" s="154" t="s">
        <v>3831</v>
      </c>
      <c r="F14" s="1610" t="s">
        <v>30</v>
      </c>
      <c r="G14" s="166">
        <v>150.12</v>
      </c>
      <c r="H14" s="166">
        <v>97.593999999999994</v>
      </c>
      <c r="I14" s="166">
        <v>52.526000000000003</v>
      </c>
      <c r="J14" s="166">
        <v>0</v>
      </c>
      <c r="K14" s="166">
        <v>150.12</v>
      </c>
      <c r="L14" s="163">
        <v>0</v>
      </c>
      <c r="M14" s="1611">
        <v>1E-3</v>
      </c>
      <c r="N14" s="166">
        <v>0</v>
      </c>
      <c r="O14" s="1611">
        <v>1E-3</v>
      </c>
      <c r="P14" s="1611"/>
      <c r="Q14" s="1611"/>
      <c r="R14" s="1611"/>
      <c r="S14" s="1611"/>
      <c r="T14" s="1611"/>
      <c r="U14" s="1611"/>
      <c r="V14" s="1611"/>
      <c r="W14" s="1611"/>
      <c r="X14" s="2843">
        <v>1E-3</v>
      </c>
      <c r="Y14" s="2843">
        <v>0</v>
      </c>
      <c r="Z14" s="2108">
        <v>1E-3</v>
      </c>
      <c r="AA14" s="2844"/>
      <c r="AB14" s="2844"/>
      <c r="AC14" s="2108">
        <v>0</v>
      </c>
      <c r="AD14" s="2108"/>
      <c r="AE14" s="2844"/>
      <c r="AF14" s="2844">
        <v>0</v>
      </c>
      <c r="AG14" s="2108">
        <v>0</v>
      </c>
      <c r="AH14" s="3235" t="s">
        <v>9979</v>
      </c>
      <c r="AI14" s="1611"/>
      <c r="AJ14" s="163">
        <v>0</v>
      </c>
    </row>
    <row r="15" spans="1:36" s="339" customFormat="1" ht="63">
      <c r="A15" s="991">
        <v>1551</v>
      </c>
      <c r="B15" s="1609" t="s">
        <v>3832</v>
      </c>
      <c r="C15" s="1612" t="s">
        <v>3833</v>
      </c>
      <c r="D15" s="1613" t="s">
        <v>88</v>
      </c>
      <c r="E15" s="1613" t="s">
        <v>2242</v>
      </c>
      <c r="F15" s="1610" t="s">
        <v>30</v>
      </c>
      <c r="G15" s="1614">
        <v>842.52200000000005</v>
      </c>
      <c r="H15" s="1615">
        <v>687.05700000000002</v>
      </c>
      <c r="I15" s="1616">
        <v>68.191000000000003</v>
      </c>
      <c r="J15" s="1614">
        <v>0</v>
      </c>
      <c r="K15" s="166">
        <v>755.24800000000005</v>
      </c>
      <c r="L15" s="163">
        <v>87.274000000000001</v>
      </c>
      <c r="M15" s="1611">
        <v>0</v>
      </c>
      <c r="N15" s="1617">
        <v>87.274000000000001</v>
      </c>
      <c r="O15" s="1611">
        <v>87.274000000000001</v>
      </c>
      <c r="P15" s="1611"/>
      <c r="Q15" s="1611"/>
      <c r="R15" s="1611"/>
      <c r="S15" s="1611"/>
      <c r="T15" s="1611"/>
      <c r="U15" s="1611"/>
      <c r="V15" s="1611"/>
      <c r="W15" s="1611"/>
      <c r="X15" s="2843">
        <v>0</v>
      </c>
      <c r="Y15" s="2843">
        <v>87.274000000000001</v>
      </c>
      <c r="Z15" s="2108">
        <v>87.274000000000001</v>
      </c>
      <c r="AA15" s="2844"/>
      <c r="AB15" s="2844"/>
      <c r="AC15" s="2108">
        <v>0</v>
      </c>
      <c r="AD15" s="2108"/>
      <c r="AE15" s="2844"/>
      <c r="AF15" s="2844">
        <v>0</v>
      </c>
      <c r="AG15" s="2108">
        <v>0</v>
      </c>
      <c r="AH15" s="3236" t="s">
        <v>9992</v>
      </c>
      <c r="AI15" s="1611"/>
      <c r="AJ15" s="163">
        <v>0</v>
      </c>
    </row>
    <row r="16" spans="1:36" s="1601" customFormat="1" ht="63">
      <c r="A16" s="991">
        <v>1552</v>
      </c>
      <c r="B16" s="133" t="s">
        <v>3834</v>
      </c>
      <c r="C16" s="166" t="s">
        <v>3835</v>
      </c>
      <c r="D16" s="154" t="s">
        <v>187</v>
      </c>
      <c r="E16" s="154" t="s">
        <v>3836</v>
      </c>
      <c r="F16" s="1610" t="s">
        <v>30</v>
      </c>
      <c r="G16" s="166">
        <v>184.06</v>
      </c>
      <c r="H16" s="166">
        <v>54.79</v>
      </c>
      <c r="I16" s="166">
        <v>0.73199999999999998</v>
      </c>
      <c r="J16" s="166" t="s">
        <v>3837</v>
      </c>
      <c r="K16" s="166">
        <v>55.521999999999998</v>
      </c>
      <c r="L16" s="163">
        <v>128.53800000000001</v>
      </c>
      <c r="M16" s="1611">
        <v>38.119</v>
      </c>
      <c r="N16" s="166">
        <v>0</v>
      </c>
      <c r="O16" s="1611">
        <v>38.119</v>
      </c>
      <c r="P16" s="1611"/>
      <c r="Q16" s="1611"/>
      <c r="R16" s="1611"/>
      <c r="S16" s="1611"/>
      <c r="T16" s="1611"/>
      <c r="U16" s="1611"/>
      <c r="V16" s="1611"/>
      <c r="W16" s="1611"/>
      <c r="X16" s="2843">
        <v>38.119</v>
      </c>
      <c r="Y16" s="2843">
        <v>0</v>
      </c>
      <c r="Z16" s="2108">
        <v>38.119</v>
      </c>
      <c r="AA16" s="2844">
        <v>18.8684525</v>
      </c>
      <c r="AB16" s="2844"/>
      <c r="AC16" s="2108">
        <v>18.8684525</v>
      </c>
      <c r="AD16" s="2108">
        <v>0.19059499999999999</v>
      </c>
      <c r="AE16" s="2844"/>
      <c r="AF16" s="2844">
        <v>9.432912</v>
      </c>
      <c r="AG16" s="2108">
        <v>9.432912</v>
      </c>
      <c r="AH16" s="1611"/>
      <c r="AI16" s="1626" t="s">
        <v>10070</v>
      </c>
      <c r="AJ16" s="163">
        <v>0</v>
      </c>
    </row>
    <row r="17" spans="1:36" s="1601" customFormat="1" ht="47.25">
      <c r="A17" s="991">
        <v>1553</v>
      </c>
      <c r="B17" s="133" t="s">
        <v>3838</v>
      </c>
      <c r="C17" s="166" t="s">
        <v>3839</v>
      </c>
      <c r="D17" s="154" t="s">
        <v>561</v>
      </c>
      <c r="E17" s="154" t="s">
        <v>3840</v>
      </c>
      <c r="F17" s="1610" t="s">
        <v>30</v>
      </c>
      <c r="G17" s="166">
        <v>28.384</v>
      </c>
      <c r="H17" s="166">
        <v>21.526</v>
      </c>
      <c r="I17" s="166">
        <v>6.8570000000000002</v>
      </c>
      <c r="J17" s="166">
        <v>0</v>
      </c>
      <c r="K17" s="166">
        <v>28.382999999999999</v>
      </c>
      <c r="L17" s="163">
        <v>1.0000000000012221E-3</v>
      </c>
      <c r="M17" s="1611">
        <v>1E-3</v>
      </c>
      <c r="N17" s="166">
        <v>0</v>
      </c>
      <c r="O17" s="1611">
        <v>1E-3</v>
      </c>
      <c r="P17" s="1611"/>
      <c r="Q17" s="1611"/>
      <c r="R17" s="1611"/>
      <c r="S17" s="1611"/>
      <c r="T17" s="1611"/>
      <c r="U17" s="1611"/>
      <c r="V17" s="1611"/>
      <c r="W17" s="1611"/>
      <c r="X17" s="2843">
        <v>1E-3</v>
      </c>
      <c r="Y17" s="2843">
        <v>0</v>
      </c>
      <c r="Z17" s="2108">
        <v>1E-3</v>
      </c>
      <c r="AA17" s="2844"/>
      <c r="AB17" s="2844"/>
      <c r="AC17" s="2108">
        <v>0</v>
      </c>
      <c r="AD17" s="2108"/>
      <c r="AE17" s="2844"/>
      <c r="AF17" s="2844">
        <v>0</v>
      </c>
      <c r="AG17" s="2108">
        <v>0</v>
      </c>
      <c r="AH17" s="3235" t="s">
        <v>9979</v>
      </c>
      <c r="AI17" s="1611"/>
      <c r="AJ17" s="163">
        <v>0</v>
      </c>
    </row>
    <row r="18" spans="1:36" s="1601" customFormat="1" ht="47.25">
      <c r="A18" s="991">
        <v>1554</v>
      </c>
      <c r="B18" s="133" t="s">
        <v>3841</v>
      </c>
      <c r="C18" s="166" t="s">
        <v>3842</v>
      </c>
      <c r="D18" s="154" t="s">
        <v>561</v>
      </c>
      <c r="E18" s="154" t="s">
        <v>3831</v>
      </c>
      <c r="F18" s="1610" t="s">
        <v>30</v>
      </c>
      <c r="G18" s="166">
        <v>55.966000000000001</v>
      </c>
      <c r="H18" s="166">
        <v>0.10299999999999999</v>
      </c>
      <c r="I18" s="166">
        <v>9.8970000000000002</v>
      </c>
      <c r="J18" s="166" t="s">
        <v>3837</v>
      </c>
      <c r="K18" s="166">
        <v>10</v>
      </c>
      <c r="L18" s="163">
        <v>45.966000000000001</v>
      </c>
      <c r="M18" s="1611">
        <v>30</v>
      </c>
      <c r="N18" s="166">
        <v>0</v>
      </c>
      <c r="O18" s="1611">
        <v>30</v>
      </c>
      <c r="P18" s="1611"/>
      <c r="Q18" s="1611"/>
      <c r="R18" s="1611"/>
      <c r="S18" s="1611"/>
      <c r="T18" s="1611"/>
      <c r="U18" s="1611"/>
      <c r="V18" s="1611"/>
      <c r="W18" s="1611"/>
      <c r="X18" s="2843">
        <v>30</v>
      </c>
      <c r="Y18" s="2843">
        <v>0</v>
      </c>
      <c r="Z18" s="2108">
        <v>30</v>
      </c>
      <c r="AA18" s="2844">
        <v>7.4249999999999998</v>
      </c>
      <c r="AB18" s="2844"/>
      <c r="AC18" s="2108">
        <v>7.4249999999999998</v>
      </c>
      <c r="AD18" s="2108">
        <v>7.4999999999999997E-2</v>
      </c>
      <c r="AE18" s="2844"/>
      <c r="AF18" s="2844">
        <v>0</v>
      </c>
      <c r="AG18" s="2108">
        <v>0</v>
      </c>
      <c r="AH18" s="1611"/>
      <c r="AI18" s="1626" t="s">
        <v>9941</v>
      </c>
      <c r="AJ18" s="163">
        <v>0</v>
      </c>
    </row>
    <row r="19" spans="1:36" s="1601" customFormat="1" ht="39" customHeight="1">
      <c r="A19" s="991">
        <v>1555</v>
      </c>
      <c r="B19" s="133" t="s">
        <v>3843</v>
      </c>
      <c r="C19" s="1612" t="s">
        <v>3844</v>
      </c>
      <c r="D19" s="1618" t="s">
        <v>66</v>
      </c>
      <c r="E19" s="1613" t="s">
        <v>3845</v>
      </c>
      <c r="F19" s="1610" t="s">
        <v>30</v>
      </c>
      <c r="G19" s="1614">
        <v>9.7870000000000008</v>
      </c>
      <c r="H19" s="166">
        <v>8.2780000000000005</v>
      </c>
      <c r="I19" s="166">
        <v>1.5089999999999999</v>
      </c>
      <c r="J19" s="166">
        <v>0</v>
      </c>
      <c r="K19" s="166">
        <v>9.7870000000000008</v>
      </c>
      <c r="L19" s="163">
        <v>0</v>
      </c>
      <c r="M19" s="1611">
        <v>1E-3</v>
      </c>
      <c r="N19" s="166">
        <v>0</v>
      </c>
      <c r="O19" s="1611">
        <v>1E-3</v>
      </c>
      <c r="P19" s="1611"/>
      <c r="Q19" s="1611"/>
      <c r="R19" s="1611"/>
      <c r="S19" s="1611"/>
      <c r="T19" s="1611"/>
      <c r="U19" s="1611"/>
      <c r="V19" s="1611"/>
      <c r="W19" s="1611"/>
      <c r="X19" s="2843">
        <v>1E-3</v>
      </c>
      <c r="Y19" s="2843">
        <v>0</v>
      </c>
      <c r="Z19" s="2108">
        <v>1E-3</v>
      </c>
      <c r="AA19" s="2844"/>
      <c r="AB19" s="2844"/>
      <c r="AC19" s="2108">
        <v>0</v>
      </c>
      <c r="AD19" s="2108"/>
      <c r="AE19" s="2844"/>
      <c r="AF19" s="2844">
        <v>0</v>
      </c>
      <c r="AG19" s="2108">
        <v>0</v>
      </c>
      <c r="AH19" s="3235" t="s">
        <v>9979</v>
      </c>
      <c r="AI19" s="1611"/>
      <c r="AJ19" s="163">
        <v>0</v>
      </c>
    </row>
    <row r="20" spans="1:36" s="1601" customFormat="1" ht="47.25">
      <c r="A20" s="991">
        <v>1556</v>
      </c>
      <c r="B20" s="133" t="s">
        <v>3846</v>
      </c>
      <c r="C20" s="166" t="s">
        <v>3847</v>
      </c>
      <c r="D20" s="154" t="s">
        <v>213</v>
      </c>
      <c r="E20" s="154" t="s">
        <v>3831</v>
      </c>
      <c r="F20" s="1610" t="s">
        <v>30</v>
      </c>
      <c r="G20" s="163">
        <v>32.476999999999997</v>
      </c>
      <c r="H20" s="166">
        <v>26.689</v>
      </c>
      <c r="I20" s="166">
        <v>5.0830000000000002</v>
      </c>
      <c r="J20" s="166">
        <v>0</v>
      </c>
      <c r="K20" s="166">
        <v>31.771999999999998</v>
      </c>
      <c r="L20" s="163">
        <v>0.70499999999999829</v>
      </c>
      <c r="M20" s="1611">
        <v>0.70499999999999996</v>
      </c>
      <c r="N20" s="166">
        <v>0</v>
      </c>
      <c r="O20" s="1611">
        <v>0.70499999999999996</v>
      </c>
      <c r="P20" s="1611"/>
      <c r="Q20" s="1611"/>
      <c r="R20" s="1611"/>
      <c r="S20" s="1611"/>
      <c r="T20" s="1611"/>
      <c r="U20" s="1611"/>
      <c r="V20" s="1611"/>
      <c r="W20" s="1611"/>
      <c r="X20" s="2843">
        <v>0.70499999999999996</v>
      </c>
      <c r="Y20" s="2843">
        <v>0</v>
      </c>
      <c r="Z20" s="2108">
        <v>0.70499999999999996</v>
      </c>
      <c r="AA20" s="2844">
        <v>0.17448749999999999</v>
      </c>
      <c r="AB20" s="2844"/>
      <c r="AC20" s="2108">
        <v>0.17448749999999999</v>
      </c>
      <c r="AD20" s="2108">
        <v>1.7625E-3</v>
      </c>
      <c r="AE20" s="2844"/>
      <c r="AF20" s="2844">
        <v>0</v>
      </c>
      <c r="AG20" s="2108">
        <v>0</v>
      </c>
      <c r="AH20" s="1611"/>
      <c r="AI20" s="1626" t="s">
        <v>9941</v>
      </c>
      <c r="AJ20" s="163">
        <v>0</v>
      </c>
    </row>
    <row r="21" spans="1:36" s="1601" customFormat="1" ht="63">
      <c r="A21" s="991">
        <v>1557</v>
      </c>
      <c r="B21" s="133" t="s">
        <v>3848</v>
      </c>
      <c r="C21" s="1612" t="s">
        <v>3849</v>
      </c>
      <c r="D21" s="1618" t="s">
        <v>226</v>
      </c>
      <c r="E21" s="1613" t="s">
        <v>2783</v>
      </c>
      <c r="F21" s="1610" t="s">
        <v>30</v>
      </c>
      <c r="G21" s="1614">
        <v>15.81</v>
      </c>
      <c r="H21" s="166">
        <v>10.734999999999999</v>
      </c>
      <c r="I21" s="166">
        <v>2E-3</v>
      </c>
      <c r="J21" s="166">
        <v>0</v>
      </c>
      <c r="K21" s="166">
        <v>10.737</v>
      </c>
      <c r="L21" s="163">
        <v>5.0730000000000004</v>
      </c>
      <c r="M21" s="1611">
        <v>5.0730000000000004</v>
      </c>
      <c r="N21" s="166">
        <v>0</v>
      </c>
      <c r="O21" s="1611">
        <v>5.0730000000000004</v>
      </c>
      <c r="P21" s="1611"/>
      <c r="Q21" s="1611"/>
      <c r="R21" s="1611"/>
      <c r="S21" s="1611"/>
      <c r="T21" s="1611"/>
      <c r="U21" s="1611"/>
      <c r="V21" s="1611"/>
      <c r="W21" s="1611"/>
      <c r="X21" s="2843">
        <v>5.0730000000000004</v>
      </c>
      <c r="Y21" s="2843">
        <v>0</v>
      </c>
      <c r="Z21" s="2108">
        <v>5.0730000000000004</v>
      </c>
      <c r="AA21" s="2844">
        <v>5.0225675000000001</v>
      </c>
      <c r="AB21" s="2844"/>
      <c r="AC21" s="2108">
        <v>5.0225675000000001</v>
      </c>
      <c r="AD21" s="2108">
        <v>5.0682499999999998E-2</v>
      </c>
      <c r="AE21" s="2844"/>
      <c r="AF21" s="2844">
        <v>0</v>
      </c>
      <c r="AG21" s="2108">
        <v>0</v>
      </c>
      <c r="AH21" s="1611"/>
      <c r="AI21" s="1626" t="s">
        <v>10038</v>
      </c>
      <c r="AJ21" s="163">
        <v>0</v>
      </c>
    </row>
    <row r="22" spans="1:36" s="1601" customFormat="1" ht="63">
      <c r="A22" s="991">
        <v>1558</v>
      </c>
      <c r="B22" s="133" t="s">
        <v>3850</v>
      </c>
      <c r="C22" s="166" t="s">
        <v>3851</v>
      </c>
      <c r="D22" s="154" t="s">
        <v>51</v>
      </c>
      <c r="E22" s="154" t="s">
        <v>3852</v>
      </c>
      <c r="F22" s="1610" t="s">
        <v>47</v>
      </c>
      <c r="G22" s="166">
        <v>359.161</v>
      </c>
      <c r="H22" s="166">
        <v>130.68799999999999</v>
      </c>
      <c r="I22" s="166">
        <v>0</v>
      </c>
      <c r="J22" s="166">
        <v>0</v>
      </c>
      <c r="K22" s="166">
        <v>130.68799999999999</v>
      </c>
      <c r="L22" s="163">
        <v>228.47300000000001</v>
      </c>
      <c r="M22" s="1611">
        <v>15</v>
      </c>
      <c r="N22" s="166">
        <v>0</v>
      </c>
      <c r="O22" s="1611">
        <v>15</v>
      </c>
      <c r="P22" s="1611"/>
      <c r="Q22" s="1611"/>
      <c r="R22" s="1611"/>
      <c r="S22" s="1611"/>
      <c r="T22" s="1611"/>
      <c r="U22" s="1611"/>
      <c r="V22" s="1611"/>
      <c r="W22" s="1611"/>
      <c r="X22" s="2843">
        <v>15</v>
      </c>
      <c r="Y22" s="2843">
        <v>0</v>
      </c>
      <c r="Z22" s="2108">
        <v>15</v>
      </c>
      <c r="AA22" s="2844"/>
      <c r="AB22" s="2844"/>
      <c r="AC22" s="2108">
        <v>0</v>
      </c>
      <c r="AD22" s="2108"/>
      <c r="AE22" s="2844"/>
      <c r="AF22" s="2844">
        <v>0</v>
      </c>
      <c r="AG22" s="2108">
        <v>0</v>
      </c>
      <c r="AH22" s="3236" t="s">
        <v>9995</v>
      </c>
      <c r="AI22" s="1611"/>
      <c r="AJ22" s="163">
        <v>0</v>
      </c>
    </row>
    <row r="23" spans="1:36" s="1601" customFormat="1">
      <c r="A23" s="1466"/>
      <c r="B23" s="1466"/>
      <c r="C23" s="181"/>
      <c r="D23" s="378"/>
      <c r="E23" s="182"/>
      <c r="F23" s="527"/>
      <c r="G23" s="543"/>
      <c r="H23" s="1619"/>
      <c r="I23" s="1620"/>
      <c r="J23" s="543"/>
      <c r="K23" s="221"/>
      <c r="L23" s="221"/>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221"/>
    </row>
    <row r="24" spans="1:36" s="1601" customFormat="1" ht="28.5" customHeight="1" thickBot="1">
      <c r="A24" s="519"/>
      <c r="B24" s="519"/>
      <c r="C24" s="1621" t="s">
        <v>3853</v>
      </c>
      <c r="D24" s="535"/>
      <c r="E24" s="535"/>
      <c r="F24" s="535"/>
      <c r="G24" s="537">
        <v>1678.287</v>
      </c>
      <c r="H24" s="537">
        <v>1037.46</v>
      </c>
      <c r="I24" s="537">
        <v>144.797</v>
      </c>
      <c r="J24" s="537">
        <v>0</v>
      </c>
      <c r="K24" s="537">
        <v>1182.2570000000001</v>
      </c>
      <c r="L24" s="537">
        <v>496.03</v>
      </c>
      <c r="M24" s="537">
        <v>88.9</v>
      </c>
      <c r="N24" s="537">
        <v>87.274000000000001</v>
      </c>
      <c r="O24" s="537">
        <v>176.17400000000004</v>
      </c>
      <c r="P24" s="537">
        <v>0</v>
      </c>
      <c r="Q24" s="537">
        <v>0</v>
      </c>
      <c r="R24" s="537">
        <v>0</v>
      </c>
      <c r="S24" s="537">
        <v>0</v>
      </c>
      <c r="T24" s="537">
        <v>0</v>
      </c>
      <c r="U24" s="537">
        <v>0</v>
      </c>
      <c r="V24" s="537">
        <v>0</v>
      </c>
      <c r="W24" s="537">
        <v>0</v>
      </c>
      <c r="X24" s="537">
        <v>88.9</v>
      </c>
      <c r="Y24" s="537">
        <v>87.274000000000001</v>
      </c>
      <c r="Z24" s="537">
        <v>176.17400000000004</v>
      </c>
      <c r="AA24" s="537">
        <v>31.490507500000003</v>
      </c>
      <c r="AB24" s="537">
        <v>0</v>
      </c>
      <c r="AC24" s="537">
        <v>31.490507500000003</v>
      </c>
      <c r="AD24" s="537">
        <v>0.31803999999999999</v>
      </c>
      <c r="AE24" s="537">
        <v>0</v>
      </c>
      <c r="AF24" s="537">
        <v>9.432912</v>
      </c>
      <c r="AG24" s="537">
        <v>9.432912</v>
      </c>
      <c r="AH24" s="537"/>
      <c r="AI24" s="537"/>
      <c r="AJ24" s="537">
        <v>0</v>
      </c>
    </row>
    <row r="25" spans="1:36" s="1601" customFormat="1">
      <c r="A25" s="519"/>
      <c r="B25" s="519"/>
      <c r="C25" s="578"/>
      <c r="D25" s="209"/>
      <c r="E25" s="209"/>
      <c r="F25" s="209"/>
      <c r="G25" s="1622"/>
      <c r="H25" s="1622"/>
      <c r="I25" s="1622"/>
      <c r="J25" s="1622"/>
      <c r="K25" s="1622"/>
      <c r="L25" s="1622"/>
      <c r="M25" s="1622"/>
      <c r="N25" s="1622"/>
      <c r="O25" s="1622"/>
      <c r="P25" s="1622"/>
      <c r="Q25" s="1622"/>
      <c r="R25" s="1622"/>
      <c r="S25" s="1622"/>
      <c r="T25" s="1622"/>
      <c r="U25" s="1622"/>
      <c r="V25" s="1622"/>
      <c r="W25" s="1622"/>
      <c r="X25" s="1622"/>
      <c r="Y25" s="1622"/>
      <c r="Z25" s="1622"/>
      <c r="AA25" s="1622"/>
      <c r="AB25" s="1622"/>
      <c r="AC25" s="1622"/>
      <c r="AD25" s="1622"/>
      <c r="AE25" s="1622"/>
      <c r="AF25" s="1622"/>
      <c r="AG25" s="1622"/>
      <c r="AH25" s="1622"/>
      <c r="AI25" s="1622"/>
      <c r="AJ25" s="1622"/>
    </row>
    <row r="26" spans="1:36" s="1601" customFormat="1">
      <c r="A26" s="519"/>
      <c r="B26" s="519"/>
      <c r="C26" s="578"/>
      <c r="D26" s="209"/>
      <c r="E26" s="209"/>
      <c r="F26" s="209"/>
      <c r="G26" s="1622"/>
      <c r="H26" s="1622"/>
      <c r="I26" s="1622"/>
      <c r="J26" s="1622"/>
      <c r="K26" s="1622"/>
      <c r="L26" s="1622"/>
      <c r="M26" s="1622"/>
      <c r="N26" s="1622"/>
      <c r="O26" s="1622"/>
      <c r="P26" s="1622"/>
      <c r="Q26" s="1622"/>
      <c r="R26" s="1622"/>
      <c r="S26" s="1622"/>
      <c r="T26" s="1622"/>
      <c r="U26" s="1622"/>
      <c r="V26" s="1622"/>
      <c r="W26" s="1622"/>
      <c r="X26" s="1622"/>
      <c r="Y26" s="1622"/>
      <c r="Z26" s="1622"/>
      <c r="AA26" s="1622"/>
      <c r="AB26" s="1622"/>
      <c r="AC26" s="1622"/>
      <c r="AD26" s="1622"/>
      <c r="AE26" s="1622"/>
      <c r="AF26" s="1622"/>
      <c r="AG26" s="1622"/>
      <c r="AH26" s="1622"/>
      <c r="AI26" s="1622"/>
      <c r="AJ26" s="1622"/>
    </row>
    <row r="27" spans="1:36" s="603" customFormat="1">
      <c r="A27" s="339"/>
      <c r="B27" s="339"/>
      <c r="C27" s="1607" t="s">
        <v>3828</v>
      </c>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row>
    <row r="28" spans="1:36" s="603" customFormat="1">
      <c r="A28" s="182"/>
      <c r="B28" s="182"/>
      <c r="C28" s="1608" t="s">
        <v>3056</v>
      </c>
      <c r="D28" s="182"/>
      <c r="E28" s="182"/>
      <c r="F28" s="182"/>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s="1601" customFormat="1">
      <c r="A29" s="182"/>
      <c r="B29" s="182"/>
      <c r="C29" s="1608" t="s">
        <v>39</v>
      </c>
      <c r="D29" s="182"/>
      <c r="E29" s="182"/>
      <c r="F29" s="182"/>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row r="30" spans="1:36" s="1601" customFormat="1">
      <c r="A30" s="182"/>
      <c r="B30" s="182"/>
      <c r="C30" s="181"/>
      <c r="D30" s="182"/>
      <c r="E30" s="182"/>
      <c r="F30" s="182"/>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row>
    <row r="31" spans="1:36" s="1601" customFormat="1" ht="63">
      <c r="A31" s="991">
        <v>1559</v>
      </c>
      <c r="B31" s="133" t="s">
        <v>3854</v>
      </c>
      <c r="C31" s="166" t="s">
        <v>3855</v>
      </c>
      <c r="D31" s="154" t="s">
        <v>321</v>
      </c>
      <c r="E31" s="154" t="s">
        <v>42</v>
      </c>
      <c r="F31" s="1610" t="s">
        <v>30</v>
      </c>
      <c r="G31" s="166">
        <v>1383.424</v>
      </c>
      <c r="H31" s="166">
        <v>0</v>
      </c>
      <c r="I31" s="166">
        <v>0</v>
      </c>
      <c r="J31" s="166" t="s">
        <v>3837</v>
      </c>
      <c r="K31" s="166">
        <v>0</v>
      </c>
      <c r="L31" s="163">
        <v>1383.424</v>
      </c>
      <c r="M31" s="166">
        <v>345.85599999999999</v>
      </c>
      <c r="N31" s="166">
        <v>0</v>
      </c>
      <c r="O31" s="1611">
        <v>345.85599999999999</v>
      </c>
      <c r="P31" s="1611"/>
      <c r="Q31" s="1611"/>
      <c r="R31" s="1611"/>
      <c r="S31" s="1611"/>
      <c r="T31" s="1611"/>
      <c r="U31" s="1611"/>
      <c r="V31" s="1611"/>
      <c r="W31" s="1611"/>
      <c r="X31" s="2843">
        <v>345.85599999999999</v>
      </c>
      <c r="Y31" s="2843">
        <v>0</v>
      </c>
      <c r="Z31" s="2108">
        <v>345.85599999999999</v>
      </c>
      <c r="AA31" s="2844"/>
      <c r="AB31" s="2844"/>
      <c r="AC31" s="2108">
        <v>0</v>
      </c>
      <c r="AD31" s="2108"/>
      <c r="AE31" s="2844"/>
      <c r="AF31" s="2844">
        <v>0</v>
      </c>
      <c r="AG31" s="2108">
        <v>0</v>
      </c>
      <c r="AH31" s="1611"/>
      <c r="AI31" s="1611"/>
      <c r="AJ31" s="163">
        <v>0</v>
      </c>
    </row>
    <row r="32" spans="1:36" s="1601" customFormat="1" ht="59.25" customHeight="1">
      <c r="A32" s="991">
        <v>1560</v>
      </c>
      <c r="B32" s="133" t="s">
        <v>3856</v>
      </c>
      <c r="C32" s="166" t="s">
        <v>3857</v>
      </c>
      <c r="D32" s="154" t="s">
        <v>88</v>
      </c>
      <c r="E32" s="154" t="s">
        <v>42</v>
      </c>
      <c r="F32" s="1610" t="s">
        <v>47</v>
      </c>
      <c r="G32" s="166">
        <v>50</v>
      </c>
      <c r="H32" s="166">
        <v>0</v>
      </c>
      <c r="I32" s="166">
        <v>0</v>
      </c>
      <c r="J32" s="166" t="s">
        <v>3837</v>
      </c>
      <c r="K32" s="166">
        <v>0</v>
      </c>
      <c r="L32" s="166">
        <v>50</v>
      </c>
      <c r="M32" s="166">
        <v>12.5</v>
      </c>
      <c r="N32" s="166">
        <v>0</v>
      </c>
      <c r="O32" s="166">
        <v>12.5</v>
      </c>
      <c r="P32" s="166"/>
      <c r="Q32" s="166"/>
      <c r="R32" s="166"/>
      <c r="S32" s="166"/>
      <c r="T32" s="166"/>
      <c r="U32" s="166"/>
      <c r="V32" s="166"/>
      <c r="W32" s="166"/>
      <c r="X32" s="2843">
        <v>12.5</v>
      </c>
      <c r="Y32" s="2843">
        <v>0</v>
      </c>
      <c r="Z32" s="2108">
        <v>12.5</v>
      </c>
      <c r="AA32" s="2844"/>
      <c r="AB32" s="2844"/>
      <c r="AC32" s="2108">
        <v>0</v>
      </c>
      <c r="AD32" s="2108"/>
      <c r="AE32" s="2844"/>
      <c r="AF32" s="2844">
        <v>0</v>
      </c>
      <c r="AG32" s="2108">
        <v>0</v>
      </c>
      <c r="AH32" s="166"/>
      <c r="AI32" s="166"/>
      <c r="AJ32" s="166">
        <v>0</v>
      </c>
    </row>
    <row r="33" spans="1:36" s="1601" customFormat="1" ht="47.25">
      <c r="A33" s="991">
        <v>1561</v>
      </c>
      <c r="B33" s="636" t="s">
        <v>3858</v>
      </c>
      <c r="C33" s="166" t="s">
        <v>3859</v>
      </c>
      <c r="D33" s="154" t="s">
        <v>389</v>
      </c>
      <c r="E33" s="154" t="s">
        <v>42</v>
      </c>
      <c r="F33" s="1624" t="s">
        <v>43</v>
      </c>
      <c r="G33" s="166">
        <v>91.111000000000004</v>
      </c>
      <c r="H33" s="166">
        <v>0</v>
      </c>
      <c r="I33" s="166">
        <v>0</v>
      </c>
      <c r="J33" s="166">
        <v>0</v>
      </c>
      <c r="K33" s="166">
        <v>0</v>
      </c>
      <c r="L33" s="166">
        <v>91.111000000000004</v>
      </c>
      <c r="M33" s="166">
        <v>22.777750000000001</v>
      </c>
      <c r="N33" s="166">
        <v>0</v>
      </c>
      <c r="O33" s="166">
        <v>22.777750000000001</v>
      </c>
      <c r="P33" s="166"/>
      <c r="Q33" s="166"/>
      <c r="R33" s="166"/>
      <c r="S33" s="166"/>
      <c r="T33" s="166"/>
      <c r="U33" s="166"/>
      <c r="V33" s="166"/>
      <c r="W33" s="166"/>
      <c r="X33" s="2843">
        <v>22.777750000000001</v>
      </c>
      <c r="Y33" s="2843">
        <v>0</v>
      </c>
      <c r="Z33" s="2108">
        <v>22.777750000000001</v>
      </c>
      <c r="AA33" s="2844"/>
      <c r="AB33" s="2844"/>
      <c r="AC33" s="2108">
        <v>0</v>
      </c>
      <c r="AD33" s="2108"/>
      <c r="AE33" s="2844"/>
      <c r="AF33" s="2844">
        <v>0</v>
      </c>
      <c r="AG33" s="2108">
        <v>0</v>
      </c>
      <c r="AH33" s="166"/>
      <c r="AI33" s="166"/>
      <c r="AJ33" s="166">
        <v>0</v>
      </c>
    </row>
    <row r="34" spans="1:36" s="1601" customFormat="1">
      <c r="A34" s="1466"/>
      <c r="B34" s="1466"/>
      <c r="C34" s="181"/>
      <c r="D34" s="378"/>
      <c r="E34" s="182"/>
      <c r="F34" s="527"/>
      <c r="G34" s="543"/>
      <c r="H34" s="543"/>
      <c r="I34" s="1620"/>
      <c r="J34" s="543"/>
      <c r="K34" s="221"/>
      <c r="L34" s="221"/>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221"/>
    </row>
    <row r="35" spans="1:36" s="1601" customFormat="1" ht="26.25" customHeight="1" thickBot="1">
      <c r="A35" s="519"/>
      <c r="B35" s="519"/>
      <c r="C35" s="1621" t="s">
        <v>3860</v>
      </c>
      <c r="D35" s="535"/>
      <c r="E35" s="535"/>
      <c r="F35" s="535"/>
      <c r="G35" s="537">
        <v>1524.5350000000001</v>
      </c>
      <c r="H35" s="537">
        <v>0</v>
      </c>
      <c r="I35" s="537">
        <v>0</v>
      </c>
      <c r="J35" s="537">
        <v>0</v>
      </c>
      <c r="K35" s="537">
        <v>0</v>
      </c>
      <c r="L35" s="537">
        <v>1524.5350000000001</v>
      </c>
      <c r="M35" s="537">
        <v>381.13375000000002</v>
      </c>
      <c r="N35" s="537">
        <v>0</v>
      </c>
      <c r="O35" s="537">
        <v>381.13375000000002</v>
      </c>
      <c r="P35" s="537">
        <v>0</v>
      </c>
      <c r="Q35" s="537">
        <v>0</v>
      </c>
      <c r="R35" s="537">
        <v>0</v>
      </c>
      <c r="S35" s="537">
        <v>0</v>
      </c>
      <c r="T35" s="537">
        <v>0</v>
      </c>
      <c r="U35" s="537">
        <v>0</v>
      </c>
      <c r="V35" s="537">
        <v>0</v>
      </c>
      <c r="W35" s="537">
        <v>0</v>
      </c>
      <c r="X35" s="537">
        <v>381.13375000000002</v>
      </c>
      <c r="Y35" s="537">
        <v>0</v>
      </c>
      <c r="Z35" s="537">
        <v>381.13375000000002</v>
      </c>
      <c r="AA35" s="537">
        <v>0</v>
      </c>
      <c r="AB35" s="537">
        <v>0</v>
      </c>
      <c r="AC35" s="537">
        <v>0</v>
      </c>
      <c r="AD35" s="537">
        <v>0</v>
      </c>
      <c r="AE35" s="537">
        <v>0</v>
      </c>
      <c r="AF35" s="537">
        <v>0</v>
      </c>
      <c r="AG35" s="537">
        <v>0</v>
      </c>
      <c r="AH35" s="537"/>
      <c r="AI35" s="537"/>
      <c r="AJ35" s="537">
        <v>0</v>
      </c>
    </row>
    <row r="36" spans="1:36" s="1601" customFormat="1" ht="24.75" customHeight="1" thickBot="1">
      <c r="A36" s="519"/>
      <c r="B36" s="519"/>
      <c r="C36" s="1625" t="s">
        <v>3861</v>
      </c>
      <c r="D36" s="535"/>
      <c r="E36" s="535"/>
      <c r="F36" s="535"/>
      <c r="G36" s="537">
        <v>3202.8220000000001</v>
      </c>
      <c r="H36" s="537">
        <v>1037.46</v>
      </c>
      <c r="I36" s="537">
        <v>144.797</v>
      </c>
      <c r="J36" s="537">
        <v>0</v>
      </c>
      <c r="K36" s="537">
        <v>1182.2570000000001</v>
      </c>
      <c r="L36" s="537">
        <v>2020.5650000000001</v>
      </c>
      <c r="M36" s="537">
        <v>470.03375000000005</v>
      </c>
      <c r="N36" s="537">
        <v>87.274000000000001</v>
      </c>
      <c r="O36" s="537">
        <v>557.30775000000006</v>
      </c>
      <c r="P36" s="537">
        <v>0</v>
      </c>
      <c r="Q36" s="537">
        <v>0</v>
      </c>
      <c r="R36" s="537">
        <v>0</v>
      </c>
      <c r="S36" s="537">
        <v>0</v>
      </c>
      <c r="T36" s="537">
        <v>0</v>
      </c>
      <c r="U36" s="537">
        <v>0</v>
      </c>
      <c r="V36" s="537">
        <v>0</v>
      </c>
      <c r="W36" s="537">
        <v>0</v>
      </c>
      <c r="X36" s="537">
        <v>470.03375000000005</v>
      </c>
      <c r="Y36" s="537">
        <v>87.274000000000001</v>
      </c>
      <c r="Z36" s="537">
        <v>557.30775000000006</v>
      </c>
      <c r="AA36" s="537">
        <v>31.490507500000003</v>
      </c>
      <c r="AB36" s="537">
        <v>0</v>
      </c>
      <c r="AC36" s="537">
        <v>31.490507500000003</v>
      </c>
      <c r="AD36" s="537">
        <v>0.31803999999999999</v>
      </c>
      <c r="AE36" s="537">
        <v>0</v>
      </c>
      <c r="AF36" s="537">
        <v>9.432912</v>
      </c>
      <c r="AG36" s="537">
        <v>9.432912</v>
      </c>
      <c r="AH36" s="537"/>
      <c r="AI36" s="537"/>
      <c r="AJ36" s="537">
        <v>0</v>
      </c>
    </row>
    <row r="37" spans="1:36" s="1601" customFormat="1">
      <c r="A37" s="519"/>
      <c r="B37" s="519"/>
      <c r="C37" s="567"/>
      <c r="D37" s="519"/>
      <c r="E37" s="519"/>
      <c r="F37" s="519"/>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row>
    <row r="38" spans="1:36" s="1601" customFormat="1">
      <c r="A38" s="182"/>
      <c r="B38" s="182"/>
      <c r="C38" s="1608" t="s">
        <v>2173</v>
      </c>
      <c r="D38" s="182"/>
      <c r="E38" s="182"/>
      <c r="F38" s="182"/>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row>
    <row r="39" spans="1:36" s="1601" customFormat="1">
      <c r="A39" s="182"/>
      <c r="B39" s="182"/>
      <c r="C39" s="1608" t="s">
        <v>26</v>
      </c>
      <c r="D39" s="182"/>
      <c r="E39" s="182"/>
      <c r="F39" s="182"/>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row>
    <row r="40" spans="1:36" s="1601" customFormat="1">
      <c r="A40" s="182"/>
      <c r="B40" s="182"/>
      <c r="C40" s="181"/>
      <c r="D40" s="182"/>
      <c r="E40" s="182"/>
      <c r="F40" s="470"/>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row>
    <row r="41" spans="1:36" s="1601" customFormat="1" ht="47.25">
      <c r="A41" s="991">
        <v>1562</v>
      </c>
      <c r="B41" s="133" t="s">
        <v>3862</v>
      </c>
      <c r="C41" s="1626" t="s">
        <v>3863</v>
      </c>
      <c r="D41" s="1627" t="s">
        <v>88</v>
      </c>
      <c r="E41" s="1627" t="s">
        <v>3864</v>
      </c>
      <c r="F41" s="1610" t="s">
        <v>47</v>
      </c>
      <c r="G41" s="1627">
        <v>957.947</v>
      </c>
      <c r="H41" s="1626">
        <v>797.33399999999995</v>
      </c>
      <c r="I41" s="1626">
        <v>0.25</v>
      </c>
      <c r="J41" s="1626">
        <v>0</v>
      </c>
      <c r="K41" s="166">
        <v>797.58399999999995</v>
      </c>
      <c r="L41" s="163">
        <v>160.36300000000006</v>
      </c>
      <c r="M41" s="1611">
        <v>1</v>
      </c>
      <c r="N41" s="166">
        <v>0.8</v>
      </c>
      <c r="O41" s="1611">
        <v>1.8</v>
      </c>
      <c r="P41" s="1611"/>
      <c r="Q41" s="1611"/>
      <c r="R41" s="1611"/>
      <c r="S41" s="1611"/>
      <c r="T41" s="1611"/>
      <c r="U41" s="1611"/>
      <c r="V41" s="1611"/>
      <c r="W41" s="1611"/>
      <c r="X41" s="2843">
        <v>1</v>
      </c>
      <c r="Y41" s="2843">
        <v>0.8</v>
      </c>
      <c r="Z41" s="2108">
        <v>1.8</v>
      </c>
      <c r="AA41" s="2844">
        <v>0.2475</v>
      </c>
      <c r="AB41" s="2844"/>
      <c r="AC41" s="2108">
        <v>0.2475</v>
      </c>
      <c r="AD41" s="2108">
        <v>2.5000000000000001E-3</v>
      </c>
      <c r="AE41" s="2844"/>
      <c r="AF41" s="2844">
        <v>0</v>
      </c>
      <c r="AG41" s="2108">
        <v>0</v>
      </c>
      <c r="AH41" s="1611"/>
      <c r="AI41" s="1626" t="s">
        <v>9941</v>
      </c>
      <c r="AJ41" s="163">
        <v>0</v>
      </c>
    </row>
    <row r="42" spans="1:36" s="1601" customFormat="1" ht="63">
      <c r="A42" s="991">
        <v>1563</v>
      </c>
      <c r="B42" s="133" t="s">
        <v>3865</v>
      </c>
      <c r="C42" s="1626" t="s">
        <v>3866</v>
      </c>
      <c r="D42" s="1627" t="s">
        <v>561</v>
      </c>
      <c r="E42" s="1627" t="s">
        <v>3867</v>
      </c>
      <c r="F42" s="1610" t="s">
        <v>47</v>
      </c>
      <c r="G42" s="1627">
        <v>257.81</v>
      </c>
      <c r="H42" s="1626">
        <v>252.285</v>
      </c>
      <c r="I42" s="1626">
        <v>0.34100000000000003</v>
      </c>
      <c r="J42" s="1626">
        <v>0</v>
      </c>
      <c r="K42" s="166">
        <v>252.626</v>
      </c>
      <c r="L42" s="163">
        <v>5.1839999999999975</v>
      </c>
      <c r="M42" s="1628">
        <v>5.1840000000000002</v>
      </c>
      <c r="N42" s="163">
        <v>0</v>
      </c>
      <c r="O42" s="1611">
        <v>5.1840000000000002</v>
      </c>
      <c r="P42" s="1611"/>
      <c r="Q42" s="1611"/>
      <c r="R42" s="1611"/>
      <c r="S42" s="1611"/>
      <c r="T42" s="1611"/>
      <c r="U42" s="1611"/>
      <c r="V42" s="1611"/>
      <c r="W42" s="1611"/>
      <c r="X42" s="2843">
        <v>5.1840000000000002</v>
      </c>
      <c r="Y42" s="2843">
        <v>0</v>
      </c>
      <c r="Z42" s="2108">
        <v>5.1840000000000002</v>
      </c>
      <c r="AA42" s="2844">
        <v>5.1320399999999999</v>
      </c>
      <c r="AB42" s="2844"/>
      <c r="AC42" s="2108">
        <v>5.1320399999999999</v>
      </c>
      <c r="AD42" s="2108">
        <v>5.1959999999999999E-2</v>
      </c>
      <c r="AE42" s="2844"/>
      <c r="AF42" s="2844">
        <v>0</v>
      </c>
      <c r="AG42" s="2108">
        <v>0</v>
      </c>
      <c r="AH42" s="1611"/>
      <c r="AI42" s="1626" t="s">
        <v>10033</v>
      </c>
      <c r="AJ42" s="163">
        <v>0</v>
      </c>
    </row>
    <row r="43" spans="1:36" s="1601" customFormat="1" ht="47.25">
      <c r="A43" s="991">
        <v>1564</v>
      </c>
      <c r="B43" s="133" t="s">
        <v>3868</v>
      </c>
      <c r="C43" s="1626" t="s">
        <v>3869</v>
      </c>
      <c r="D43" s="1627" t="s">
        <v>66</v>
      </c>
      <c r="E43" s="1627" t="s">
        <v>3870</v>
      </c>
      <c r="F43" s="1610" t="s">
        <v>47</v>
      </c>
      <c r="G43" s="1627">
        <v>134.55500000000001</v>
      </c>
      <c r="H43" s="1626">
        <v>134.999</v>
      </c>
      <c r="I43" s="1626">
        <v>0</v>
      </c>
      <c r="J43" s="1626">
        <v>0</v>
      </c>
      <c r="K43" s="166">
        <v>134.999</v>
      </c>
      <c r="L43" s="163">
        <v>-0.4439999999999884</v>
      </c>
      <c r="M43" s="1611">
        <v>1E-3</v>
      </c>
      <c r="N43" s="1611">
        <v>0</v>
      </c>
      <c r="O43" s="1611">
        <v>1E-3</v>
      </c>
      <c r="P43" s="1611"/>
      <c r="Q43" s="1611"/>
      <c r="R43" s="1611"/>
      <c r="S43" s="1611"/>
      <c r="T43" s="1611"/>
      <c r="U43" s="1611"/>
      <c r="V43" s="1611"/>
      <c r="W43" s="1611"/>
      <c r="X43" s="2843">
        <v>1E-3</v>
      </c>
      <c r="Y43" s="2843">
        <v>0</v>
      </c>
      <c r="Z43" s="2108">
        <v>1E-3</v>
      </c>
      <c r="AA43" s="2844"/>
      <c r="AB43" s="2844"/>
      <c r="AC43" s="2108">
        <v>0</v>
      </c>
      <c r="AD43" s="2108"/>
      <c r="AE43" s="2844"/>
      <c r="AF43" s="2844">
        <v>0</v>
      </c>
      <c r="AG43" s="2108">
        <v>0</v>
      </c>
      <c r="AH43" s="3235" t="s">
        <v>9996</v>
      </c>
      <c r="AI43" s="1611"/>
      <c r="AJ43" s="163"/>
    </row>
    <row r="44" spans="1:36" s="1601" customFormat="1" ht="47.25">
      <c r="A44" s="991">
        <v>1565</v>
      </c>
      <c r="B44" s="133" t="s">
        <v>3871</v>
      </c>
      <c r="C44" s="1626" t="s">
        <v>3872</v>
      </c>
      <c r="D44" s="1627" t="s">
        <v>51</v>
      </c>
      <c r="E44" s="1627" t="s">
        <v>3873</v>
      </c>
      <c r="F44" s="1610" t="s">
        <v>47</v>
      </c>
      <c r="G44" s="1627">
        <v>87.212999999999994</v>
      </c>
      <c r="H44" s="1626">
        <v>91.968999999999994</v>
      </c>
      <c r="I44" s="1626">
        <v>0</v>
      </c>
      <c r="J44" s="1626">
        <v>0</v>
      </c>
      <c r="K44" s="166">
        <v>91.968999999999994</v>
      </c>
      <c r="L44" s="163">
        <v>-4.7560000000000002</v>
      </c>
      <c r="M44" s="1611">
        <v>1E-3</v>
      </c>
      <c r="N44" s="166">
        <v>0</v>
      </c>
      <c r="O44" s="1611">
        <v>1E-3</v>
      </c>
      <c r="P44" s="1611"/>
      <c r="Q44" s="1611"/>
      <c r="R44" s="1611"/>
      <c r="S44" s="1611"/>
      <c r="T44" s="1611"/>
      <c r="U44" s="1611"/>
      <c r="V44" s="1611"/>
      <c r="W44" s="1611"/>
      <c r="X44" s="2843">
        <v>1E-3</v>
      </c>
      <c r="Y44" s="2843">
        <v>0</v>
      </c>
      <c r="Z44" s="2108">
        <v>1E-3</v>
      </c>
      <c r="AA44" s="2844"/>
      <c r="AB44" s="2844"/>
      <c r="AC44" s="2108">
        <v>0</v>
      </c>
      <c r="AD44" s="2108"/>
      <c r="AE44" s="2844"/>
      <c r="AF44" s="2844">
        <v>0</v>
      </c>
      <c r="AG44" s="2108">
        <v>0</v>
      </c>
      <c r="AH44" s="3235" t="s">
        <v>9996</v>
      </c>
      <c r="AI44" s="1611"/>
      <c r="AJ44" s="163">
        <v>0</v>
      </c>
    </row>
    <row r="45" spans="1:36" s="1601" customFormat="1" ht="63">
      <c r="A45" s="991">
        <v>1566</v>
      </c>
      <c r="B45" s="133" t="s">
        <v>3874</v>
      </c>
      <c r="C45" s="1626" t="s">
        <v>3875</v>
      </c>
      <c r="D45" s="1618" t="s">
        <v>187</v>
      </c>
      <c r="E45" s="1613" t="s">
        <v>3876</v>
      </c>
      <c r="F45" s="1610" t="s">
        <v>47</v>
      </c>
      <c r="G45" s="1615">
        <v>45.555999999999997</v>
      </c>
      <c r="H45" s="1615">
        <v>45.399250000000002</v>
      </c>
      <c r="I45" s="1626">
        <v>0.11700000000000001</v>
      </c>
      <c r="J45" s="1626">
        <v>0</v>
      </c>
      <c r="K45" s="166">
        <v>45.516249999999999</v>
      </c>
      <c r="L45" s="163">
        <v>3.9749999999997954E-2</v>
      </c>
      <c r="M45" s="1611">
        <v>0.04</v>
      </c>
      <c r="N45" s="166">
        <v>0</v>
      </c>
      <c r="O45" s="1611">
        <v>0.04</v>
      </c>
      <c r="P45" s="1611"/>
      <c r="Q45" s="1611"/>
      <c r="R45" s="1611"/>
      <c r="S45" s="1611"/>
      <c r="T45" s="1611"/>
      <c r="U45" s="1611"/>
      <c r="V45" s="1611"/>
      <c r="W45" s="1611"/>
      <c r="X45" s="2843">
        <v>0.04</v>
      </c>
      <c r="Y45" s="2843">
        <v>0</v>
      </c>
      <c r="Z45" s="2108">
        <v>0.04</v>
      </c>
      <c r="AA45" s="2844"/>
      <c r="AB45" s="2844"/>
      <c r="AC45" s="2108">
        <v>0</v>
      </c>
      <c r="AD45" s="2108"/>
      <c r="AE45" s="2844"/>
      <c r="AF45" s="2844">
        <v>0</v>
      </c>
      <c r="AG45" s="2108">
        <v>0</v>
      </c>
      <c r="AH45" s="3237" t="s">
        <v>9997</v>
      </c>
      <c r="AI45" s="1611"/>
      <c r="AJ45" s="163">
        <v>0</v>
      </c>
    </row>
    <row r="46" spans="1:36" s="1601" customFormat="1" ht="63">
      <c r="A46" s="991">
        <v>1567</v>
      </c>
      <c r="B46" s="133" t="s">
        <v>3877</v>
      </c>
      <c r="C46" s="1626" t="s">
        <v>3878</v>
      </c>
      <c r="D46" s="1627" t="s">
        <v>384</v>
      </c>
      <c r="E46" s="1627" t="s">
        <v>3879</v>
      </c>
      <c r="F46" s="1610" t="s">
        <v>47</v>
      </c>
      <c r="G46" s="1627">
        <v>95.99</v>
      </c>
      <c r="H46" s="1626">
        <v>19.097000000000001</v>
      </c>
      <c r="I46" s="1626">
        <v>38.447000000000003</v>
      </c>
      <c r="J46" s="1626">
        <v>0</v>
      </c>
      <c r="K46" s="166">
        <v>57.544000000000004</v>
      </c>
      <c r="L46" s="163">
        <v>38.445999999999991</v>
      </c>
      <c r="M46" s="1611">
        <v>38.445999999999998</v>
      </c>
      <c r="N46" s="166">
        <v>0</v>
      </c>
      <c r="O46" s="1611">
        <v>38.445999999999998</v>
      </c>
      <c r="P46" s="1611"/>
      <c r="Q46" s="1611"/>
      <c r="R46" s="1611"/>
      <c r="S46" s="1611"/>
      <c r="T46" s="1611"/>
      <c r="U46" s="1611"/>
      <c r="V46" s="1611"/>
      <c r="W46" s="1611"/>
      <c r="X46" s="2843">
        <v>38.445999999999998</v>
      </c>
      <c r="Y46" s="2843">
        <v>0</v>
      </c>
      <c r="Z46" s="2108">
        <v>38.445999999999998</v>
      </c>
      <c r="AA46" s="2844">
        <v>38.061385000000001</v>
      </c>
      <c r="AB46" s="2844"/>
      <c r="AC46" s="2108">
        <v>38.061385000000001</v>
      </c>
      <c r="AD46" s="2108">
        <v>0.38411499999999998</v>
      </c>
      <c r="AE46" s="2844"/>
      <c r="AF46" s="2844">
        <v>0</v>
      </c>
      <c r="AG46" s="2108">
        <v>0</v>
      </c>
      <c r="AH46" s="1611"/>
      <c r="AI46" s="1626" t="s">
        <v>10033</v>
      </c>
      <c r="AJ46" s="163">
        <v>0</v>
      </c>
    </row>
    <row r="47" spans="1:36" s="1629" customFormat="1" ht="47.25">
      <c r="A47" s="991">
        <v>1568</v>
      </c>
      <c r="B47" s="133" t="s">
        <v>3880</v>
      </c>
      <c r="C47" s="1626" t="s">
        <v>3881</v>
      </c>
      <c r="D47" s="1627" t="s">
        <v>187</v>
      </c>
      <c r="E47" s="1627" t="s">
        <v>3882</v>
      </c>
      <c r="F47" s="1610" t="s">
        <v>47</v>
      </c>
      <c r="G47" s="1627">
        <v>179.95500000000001</v>
      </c>
      <c r="H47" s="1626">
        <v>94.462999999999994</v>
      </c>
      <c r="I47" s="1626">
        <v>85.49</v>
      </c>
      <c r="J47" s="1626">
        <v>0</v>
      </c>
      <c r="K47" s="166">
        <v>179.95299999999997</v>
      </c>
      <c r="L47" s="163">
        <v>2.0000000000379714E-3</v>
      </c>
      <c r="M47" s="1611">
        <v>2E-3</v>
      </c>
      <c r="N47" s="166">
        <v>0</v>
      </c>
      <c r="O47" s="1611">
        <v>2E-3</v>
      </c>
      <c r="P47" s="1611"/>
      <c r="Q47" s="1611"/>
      <c r="R47" s="1611"/>
      <c r="S47" s="1611"/>
      <c r="T47" s="1611"/>
      <c r="U47" s="1611"/>
      <c r="V47" s="1611"/>
      <c r="W47" s="1611"/>
      <c r="X47" s="2843">
        <v>2E-3</v>
      </c>
      <c r="Y47" s="2843">
        <v>0</v>
      </c>
      <c r="Z47" s="2108">
        <v>2E-3</v>
      </c>
      <c r="AA47" s="2844"/>
      <c r="AB47" s="2844"/>
      <c r="AC47" s="2108">
        <v>0</v>
      </c>
      <c r="AD47" s="2108"/>
      <c r="AE47" s="2844"/>
      <c r="AF47" s="2844">
        <v>0</v>
      </c>
      <c r="AG47" s="2108">
        <v>0</v>
      </c>
      <c r="AH47" s="3235" t="s">
        <v>9998</v>
      </c>
      <c r="AI47" s="1611"/>
      <c r="AJ47" s="163">
        <v>0</v>
      </c>
    </row>
    <row r="48" spans="1:36" s="1629" customFormat="1" ht="63">
      <c r="A48" s="991">
        <v>1569</v>
      </c>
      <c r="B48" s="133" t="s">
        <v>3883</v>
      </c>
      <c r="C48" s="1626" t="s">
        <v>3884</v>
      </c>
      <c r="D48" s="1630" t="s">
        <v>393</v>
      </c>
      <c r="E48" s="1631" t="s">
        <v>3885</v>
      </c>
      <c r="F48" s="1610" t="s">
        <v>30</v>
      </c>
      <c r="G48" s="1631">
        <v>44.386000000000003</v>
      </c>
      <c r="H48" s="1626">
        <v>43.256</v>
      </c>
      <c r="I48" s="1626">
        <v>0.28299999999999997</v>
      </c>
      <c r="J48" s="1626">
        <v>0</v>
      </c>
      <c r="K48" s="166">
        <v>43.539000000000001</v>
      </c>
      <c r="L48" s="163">
        <v>0.84700000000000131</v>
      </c>
      <c r="M48" s="1611">
        <v>0.84699999999999998</v>
      </c>
      <c r="N48" s="166">
        <v>0</v>
      </c>
      <c r="O48" s="1611">
        <v>0.84699999999999998</v>
      </c>
      <c r="P48" s="1611"/>
      <c r="Q48" s="1611"/>
      <c r="R48" s="1611"/>
      <c r="S48" s="1611"/>
      <c r="T48" s="1611"/>
      <c r="U48" s="1611"/>
      <c r="V48" s="1611"/>
      <c r="W48" s="1611"/>
      <c r="X48" s="2843">
        <v>0.84699999999999998</v>
      </c>
      <c r="Y48" s="2843">
        <v>0</v>
      </c>
      <c r="Z48" s="2108">
        <v>0.84699999999999998</v>
      </c>
      <c r="AA48" s="2844">
        <v>0.8386325</v>
      </c>
      <c r="AB48" s="2844"/>
      <c r="AC48" s="2108">
        <v>0.8386325</v>
      </c>
      <c r="AD48" s="2108">
        <v>8.1174999999999997E-3</v>
      </c>
      <c r="AE48" s="2844"/>
      <c r="AF48" s="2844">
        <v>0</v>
      </c>
      <c r="AG48" s="2108">
        <v>0</v>
      </c>
      <c r="AH48" s="1611"/>
      <c r="AI48" s="1626" t="s">
        <v>10033</v>
      </c>
      <c r="AJ48" s="163">
        <v>0</v>
      </c>
    </row>
    <row r="49" spans="1:36" s="1629" customFormat="1" ht="47.25">
      <c r="A49" s="991">
        <v>1570</v>
      </c>
      <c r="B49" s="133" t="s">
        <v>3886</v>
      </c>
      <c r="C49" s="1626" t="s">
        <v>3887</v>
      </c>
      <c r="D49" s="1627" t="s">
        <v>72</v>
      </c>
      <c r="E49" s="1627" t="s">
        <v>3888</v>
      </c>
      <c r="F49" s="1610" t="s">
        <v>47</v>
      </c>
      <c r="G49" s="1627">
        <v>300.2</v>
      </c>
      <c r="H49" s="1626">
        <v>300.07400000000001</v>
      </c>
      <c r="I49" s="1626">
        <v>3.2000000000000001E-2</v>
      </c>
      <c r="J49" s="1626">
        <v>0</v>
      </c>
      <c r="K49" s="166">
        <v>300.10599999999999</v>
      </c>
      <c r="L49" s="163">
        <v>9.3999999999994088E-2</v>
      </c>
      <c r="M49" s="1611">
        <v>9.4E-2</v>
      </c>
      <c r="N49" s="166">
        <v>0</v>
      </c>
      <c r="O49" s="1611">
        <v>9.4E-2</v>
      </c>
      <c r="P49" s="1611"/>
      <c r="Q49" s="1611"/>
      <c r="R49" s="1611"/>
      <c r="S49" s="1611"/>
      <c r="T49" s="1611"/>
      <c r="U49" s="1611"/>
      <c r="V49" s="1611"/>
      <c r="W49" s="1611"/>
      <c r="X49" s="2843">
        <v>9.4E-2</v>
      </c>
      <c r="Y49" s="2843">
        <v>0</v>
      </c>
      <c r="Z49" s="2108">
        <v>9.4E-2</v>
      </c>
      <c r="AA49" s="2844"/>
      <c r="AB49" s="2844"/>
      <c r="AC49" s="2108">
        <v>0</v>
      </c>
      <c r="AD49" s="2108"/>
      <c r="AE49" s="2844"/>
      <c r="AF49" s="2844">
        <v>0</v>
      </c>
      <c r="AG49" s="2108">
        <v>0</v>
      </c>
      <c r="AH49" s="3237" t="s">
        <v>9997</v>
      </c>
      <c r="AI49" s="1611"/>
      <c r="AJ49" s="163">
        <v>0</v>
      </c>
    </row>
    <row r="50" spans="1:36" s="1629" customFormat="1" ht="47.25">
      <c r="A50" s="991">
        <v>1571</v>
      </c>
      <c r="B50" s="133" t="s">
        <v>3889</v>
      </c>
      <c r="C50" s="1626" t="s">
        <v>3890</v>
      </c>
      <c r="D50" s="1627" t="s">
        <v>209</v>
      </c>
      <c r="E50" s="1627" t="s">
        <v>3891</v>
      </c>
      <c r="F50" s="1610" t="s">
        <v>47</v>
      </c>
      <c r="G50" s="1627">
        <v>92.194999999999993</v>
      </c>
      <c r="H50" s="1626">
        <v>92.194999999999993</v>
      </c>
      <c r="I50" s="1626">
        <v>0</v>
      </c>
      <c r="J50" s="1626">
        <v>0</v>
      </c>
      <c r="K50" s="166">
        <v>92.194999999999993</v>
      </c>
      <c r="L50" s="163">
        <v>0</v>
      </c>
      <c r="M50" s="1611">
        <v>1E-3</v>
      </c>
      <c r="N50" s="166">
        <v>0</v>
      </c>
      <c r="O50" s="1611">
        <v>1E-3</v>
      </c>
      <c r="P50" s="1611"/>
      <c r="Q50" s="1611"/>
      <c r="R50" s="1611"/>
      <c r="S50" s="1611"/>
      <c r="T50" s="1611"/>
      <c r="U50" s="1611"/>
      <c r="V50" s="1611"/>
      <c r="W50" s="1611"/>
      <c r="X50" s="2843">
        <v>1E-3</v>
      </c>
      <c r="Y50" s="2843">
        <v>0</v>
      </c>
      <c r="Z50" s="2108">
        <v>1E-3</v>
      </c>
      <c r="AA50" s="2844"/>
      <c r="AB50" s="2844"/>
      <c r="AC50" s="2108">
        <v>0</v>
      </c>
      <c r="AD50" s="2108"/>
      <c r="AE50" s="2844"/>
      <c r="AF50" s="2844">
        <v>0</v>
      </c>
      <c r="AG50" s="2108">
        <v>0</v>
      </c>
      <c r="AH50" s="3235" t="s">
        <v>9979</v>
      </c>
      <c r="AI50" s="1611"/>
      <c r="AJ50" s="163">
        <v>0</v>
      </c>
    </row>
    <row r="51" spans="1:36" ht="47.45" customHeight="1">
      <c r="A51" s="991">
        <v>1572</v>
      </c>
      <c r="B51" s="133" t="s">
        <v>3892</v>
      </c>
      <c r="C51" s="1626" t="s">
        <v>3893</v>
      </c>
      <c r="D51" s="1627" t="s">
        <v>389</v>
      </c>
      <c r="E51" s="1627" t="s">
        <v>3891</v>
      </c>
      <c r="F51" s="1610" t="s">
        <v>47</v>
      </c>
      <c r="G51" s="1627">
        <v>93.552000000000007</v>
      </c>
      <c r="H51" s="1626">
        <v>93.543000000000006</v>
      </c>
      <c r="I51" s="1626">
        <v>2.2499999999999998E-3</v>
      </c>
      <c r="J51" s="1626">
        <v>0</v>
      </c>
      <c r="K51" s="166">
        <v>93.54525000000001</v>
      </c>
      <c r="L51" s="163">
        <v>6.7499999999967031E-3</v>
      </c>
      <c r="M51" s="1611">
        <v>7.0000000000000001E-3</v>
      </c>
      <c r="N51" s="166">
        <v>0</v>
      </c>
      <c r="O51" s="1611">
        <v>7.0000000000000001E-3</v>
      </c>
      <c r="P51" s="1611"/>
      <c r="Q51" s="1611"/>
      <c r="R51" s="1611"/>
      <c r="S51" s="1611"/>
      <c r="T51" s="1611"/>
      <c r="U51" s="1611"/>
      <c r="V51" s="1611"/>
      <c r="W51" s="1611"/>
      <c r="X51" s="2843">
        <v>7.0000000000000001E-3</v>
      </c>
      <c r="Y51" s="2843">
        <v>0</v>
      </c>
      <c r="Z51" s="2108">
        <v>7.0000000000000001E-3</v>
      </c>
      <c r="AA51" s="2844">
        <v>6.7325000000000006E-3</v>
      </c>
      <c r="AB51" s="2844"/>
      <c r="AC51" s="2108">
        <v>6.7325000000000006E-3</v>
      </c>
      <c r="AD51" s="3221">
        <v>1.8E-5</v>
      </c>
      <c r="AE51" s="2844"/>
      <c r="AF51" s="2844">
        <v>0</v>
      </c>
      <c r="AG51" s="2108">
        <v>0</v>
      </c>
      <c r="AH51" s="1611"/>
      <c r="AI51" s="1626" t="s">
        <v>10033</v>
      </c>
      <c r="AJ51" s="163">
        <v>0</v>
      </c>
    </row>
    <row r="52" spans="1:36" ht="47.25">
      <c r="A52" s="991">
        <v>1573</v>
      </c>
      <c r="B52" s="133" t="s">
        <v>3894</v>
      </c>
      <c r="C52" s="1626" t="s">
        <v>3895</v>
      </c>
      <c r="D52" s="1627" t="s">
        <v>254</v>
      </c>
      <c r="E52" s="1627" t="s">
        <v>3891</v>
      </c>
      <c r="F52" s="1610" t="s">
        <v>47</v>
      </c>
      <c r="G52" s="1627">
        <v>99.879000000000005</v>
      </c>
      <c r="H52" s="1626">
        <v>99.828999999999994</v>
      </c>
      <c r="I52" s="1626">
        <v>0</v>
      </c>
      <c r="J52" s="1626">
        <v>0</v>
      </c>
      <c r="K52" s="166">
        <v>99.828999999999994</v>
      </c>
      <c r="L52" s="163">
        <v>5.0000000000011369E-2</v>
      </c>
      <c r="M52" s="1611">
        <v>0.05</v>
      </c>
      <c r="N52" s="166">
        <v>0</v>
      </c>
      <c r="O52" s="1611">
        <v>0.05</v>
      </c>
      <c r="P52" s="1611"/>
      <c r="Q52" s="1611"/>
      <c r="R52" s="1611"/>
      <c r="S52" s="1611"/>
      <c r="T52" s="1611"/>
      <c r="U52" s="1611"/>
      <c r="V52" s="1611"/>
      <c r="W52" s="1611"/>
      <c r="X52" s="2843">
        <v>0.05</v>
      </c>
      <c r="Y52" s="2843">
        <v>0</v>
      </c>
      <c r="Z52" s="2108">
        <v>0.05</v>
      </c>
      <c r="AA52" s="2844"/>
      <c r="AB52" s="2844"/>
      <c r="AC52" s="2108">
        <v>0</v>
      </c>
      <c r="AD52" s="2108"/>
      <c r="AE52" s="2844"/>
      <c r="AF52" s="2844">
        <v>0</v>
      </c>
      <c r="AG52" s="2108">
        <v>0</v>
      </c>
      <c r="AH52" s="3237" t="s">
        <v>9997</v>
      </c>
      <c r="AI52" s="1611"/>
      <c r="AJ52" s="163">
        <v>0</v>
      </c>
    </row>
    <row r="53" spans="1:36" ht="47.25">
      <c r="A53" s="991">
        <v>1574</v>
      </c>
      <c r="B53" s="133" t="s">
        <v>3896</v>
      </c>
      <c r="C53" s="1626" t="s">
        <v>3897</v>
      </c>
      <c r="D53" s="1627" t="s">
        <v>400</v>
      </c>
      <c r="E53" s="1627" t="s">
        <v>3891</v>
      </c>
      <c r="F53" s="1610" t="s">
        <v>47</v>
      </c>
      <c r="G53" s="1627">
        <v>99.918000000000006</v>
      </c>
      <c r="H53" s="1626">
        <v>99.918000000000006</v>
      </c>
      <c r="I53" s="1626">
        <v>0</v>
      </c>
      <c r="J53" s="1626">
        <v>0</v>
      </c>
      <c r="K53" s="166">
        <v>99.918000000000006</v>
      </c>
      <c r="L53" s="163">
        <v>0</v>
      </c>
      <c r="M53" s="1611">
        <v>1E-3</v>
      </c>
      <c r="N53" s="166">
        <v>0</v>
      </c>
      <c r="O53" s="1611">
        <v>1E-3</v>
      </c>
      <c r="P53" s="1611"/>
      <c r="Q53" s="1611"/>
      <c r="R53" s="1611"/>
      <c r="S53" s="1611"/>
      <c r="T53" s="1611"/>
      <c r="U53" s="1611"/>
      <c r="V53" s="1611"/>
      <c r="W53" s="1611"/>
      <c r="X53" s="2843">
        <v>1E-3</v>
      </c>
      <c r="Y53" s="2843">
        <v>0</v>
      </c>
      <c r="Z53" s="2108">
        <v>1E-3</v>
      </c>
      <c r="AA53" s="2844"/>
      <c r="AB53" s="2844"/>
      <c r="AC53" s="2108">
        <v>0</v>
      </c>
      <c r="AD53" s="2108"/>
      <c r="AE53" s="2844"/>
      <c r="AF53" s="2844">
        <v>0</v>
      </c>
      <c r="AG53" s="2108">
        <v>0</v>
      </c>
      <c r="AH53" s="3235" t="s">
        <v>9979</v>
      </c>
      <c r="AI53" s="1611"/>
      <c r="AJ53" s="163">
        <v>0</v>
      </c>
    </row>
    <row r="54" spans="1:36" ht="47.25">
      <c r="A54" s="991">
        <v>1575</v>
      </c>
      <c r="B54" s="133" t="s">
        <v>3898</v>
      </c>
      <c r="C54" s="1626" t="s">
        <v>3899</v>
      </c>
      <c r="D54" s="1627" t="s">
        <v>553</v>
      </c>
      <c r="E54" s="1627" t="s">
        <v>3891</v>
      </c>
      <c r="F54" s="1610" t="s">
        <v>47</v>
      </c>
      <c r="G54" s="1627">
        <v>32.997999999999998</v>
      </c>
      <c r="H54" s="1626">
        <v>32.997999999999998</v>
      </c>
      <c r="I54" s="1626">
        <v>0</v>
      </c>
      <c r="J54" s="1626">
        <v>0</v>
      </c>
      <c r="K54" s="166">
        <v>32.997999999999998</v>
      </c>
      <c r="L54" s="163">
        <v>0</v>
      </c>
      <c r="M54" s="1611">
        <v>1E-3</v>
      </c>
      <c r="N54" s="166">
        <v>0</v>
      </c>
      <c r="O54" s="1611">
        <v>1E-3</v>
      </c>
      <c r="P54" s="1611"/>
      <c r="Q54" s="1611"/>
      <c r="R54" s="1611"/>
      <c r="S54" s="1611"/>
      <c r="T54" s="1611"/>
      <c r="U54" s="1611"/>
      <c r="V54" s="1611"/>
      <c r="W54" s="1611"/>
      <c r="X54" s="2843">
        <v>1E-3</v>
      </c>
      <c r="Y54" s="2843">
        <v>0</v>
      </c>
      <c r="Z54" s="2108">
        <v>1E-3</v>
      </c>
      <c r="AA54" s="2844"/>
      <c r="AB54" s="2844"/>
      <c r="AC54" s="2108">
        <v>0</v>
      </c>
      <c r="AD54" s="2108"/>
      <c r="AE54" s="2844"/>
      <c r="AF54" s="2844">
        <v>0</v>
      </c>
      <c r="AG54" s="2108">
        <v>0</v>
      </c>
      <c r="AH54" s="3235" t="s">
        <v>9979</v>
      </c>
      <c r="AI54" s="1611"/>
      <c r="AJ54" s="163">
        <v>0</v>
      </c>
    </row>
    <row r="55" spans="1:36" ht="47.25">
      <c r="A55" s="991">
        <v>1576</v>
      </c>
      <c r="B55" s="133" t="s">
        <v>3900</v>
      </c>
      <c r="C55" s="1626" t="s">
        <v>3901</v>
      </c>
      <c r="D55" s="1618" t="s">
        <v>393</v>
      </c>
      <c r="E55" s="1613" t="s">
        <v>3902</v>
      </c>
      <c r="F55" s="1610" t="s">
        <v>30</v>
      </c>
      <c r="G55" s="1615">
        <v>44.040999999999997</v>
      </c>
      <c r="H55" s="1626">
        <v>44.040999999999997</v>
      </c>
      <c r="I55" s="1626">
        <v>0</v>
      </c>
      <c r="J55" s="1626">
        <v>0</v>
      </c>
      <c r="K55" s="166">
        <v>44.040999999999997</v>
      </c>
      <c r="L55" s="163">
        <v>0</v>
      </c>
      <c r="M55" s="1611">
        <v>1E-3</v>
      </c>
      <c r="N55" s="166">
        <v>0</v>
      </c>
      <c r="O55" s="1611">
        <v>1E-3</v>
      </c>
      <c r="P55" s="1611"/>
      <c r="Q55" s="1611"/>
      <c r="R55" s="1611"/>
      <c r="S55" s="1611"/>
      <c r="T55" s="1611"/>
      <c r="U55" s="1611"/>
      <c r="V55" s="1611"/>
      <c r="W55" s="1611"/>
      <c r="X55" s="2843">
        <v>1E-3</v>
      </c>
      <c r="Y55" s="2843">
        <v>0</v>
      </c>
      <c r="Z55" s="2108">
        <v>1E-3</v>
      </c>
      <c r="AA55" s="2844"/>
      <c r="AB55" s="2844"/>
      <c r="AC55" s="2108">
        <v>0</v>
      </c>
      <c r="AD55" s="2108"/>
      <c r="AE55" s="2844"/>
      <c r="AF55" s="2844">
        <v>0</v>
      </c>
      <c r="AG55" s="2108">
        <v>0</v>
      </c>
      <c r="AH55" s="3235" t="s">
        <v>9979</v>
      </c>
      <c r="AI55" s="1611"/>
      <c r="AJ55" s="163">
        <v>0</v>
      </c>
    </row>
    <row r="56" spans="1:36" ht="47.25">
      <c r="A56" s="991">
        <v>1577</v>
      </c>
      <c r="B56" s="133" t="s">
        <v>3903</v>
      </c>
      <c r="C56" s="1626" t="s">
        <v>3904</v>
      </c>
      <c r="D56" s="1627" t="s">
        <v>553</v>
      </c>
      <c r="E56" s="1627" t="s">
        <v>3905</v>
      </c>
      <c r="F56" s="1610" t="s">
        <v>47</v>
      </c>
      <c r="G56" s="1627">
        <v>85.625</v>
      </c>
      <c r="H56" s="1626">
        <v>80.299000000000007</v>
      </c>
      <c r="I56" s="1626">
        <v>5.3259999999999996</v>
      </c>
      <c r="J56" s="1626">
        <v>0</v>
      </c>
      <c r="K56" s="166">
        <v>85.625</v>
      </c>
      <c r="L56" s="163">
        <v>0</v>
      </c>
      <c r="M56" s="1611">
        <v>1E-3</v>
      </c>
      <c r="N56" s="166">
        <v>0</v>
      </c>
      <c r="O56" s="1611">
        <v>1E-3</v>
      </c>
      <c r="P56" s="1611"/>
      <c r="Q56" s="1611"/>
      <c r="R56" s="1611"/>
      <c r="S56" s="1611"/>
      <c r="T56" s="1611"/>
      <c r="U56" s="1611"/>
      <c r="V56" s="1611"/>
      <c r="W56" s="1611"/>
      <c r="X56" s="2843">
        <v>1E-3</v>
      </c>
      <c r="Y56" s="2843">
        <v>0</v>
      </c>
      <c r="Z56" s="2108">
        <v>1E-3</v>
      </c>
      <c r="AA56" s="2844"/>
      <c r="AB56" s="2844"/>
      <c r="AC56" s="2108">
        <v>0</v>
      </c>
      <c r="AD56" s="2108"/>
      <c r="AE56" s="2844"/>
      <c r="AF56" s="2844">
        <v>0</v>
      </c>
      <c r="AG56" s="2108">
        <v>0</v>
      </c>
      <c r="AH56" s="3235" t="s">
        <v>9979</v>
      </c>
      <c r="AI56" s="1611"/>
      <c r="AJ56" s="163">
        <v>0</v>
      </c>
    </row>
    <row r="57" spans="1:36" ht="63">
      <c r="A57" s="991">
        <v>1578</v>
      </c>
      <c r="B57" s="133" t="s">
        <v>3906</v>
      </c>
      <c r="C57" s="1626" t="s">
        <v>3907</v>
      </c>
      <c r="D57" s="1627" t="s">
        <v>577</v>
      </c>
      <c r="E57" s="1627" t="s">
        <v>3905</v>
      </c>
      <c r="F57" s="1610" t="s">
        <v>47</v>
      </c>
      <c r="G57" s="1627">
        <v>48.396999999999998</v>
      </c>
      <c r="H57" s="1626">
        <v>46.079000000000001</v>
      </c>
      <c r="I57" s="1626">
        <v>2.169</v>
      </c>
      <c r="J57" s="1626">
        <v>0</v>
      </c>
      <c r="K57" s="166">
        <v>48.247999999999998</v>
      </c>
      <c r="L57" s="163">
        <v>0.14900000000000091</v>
      </c>
      <c r="M57" s="1611">
        <v>0.14899999999999999</v>
      </c>
      <c r="N57" s="166">
        <v>0</v>
      </c>
      <c r="O57" s="1611">
        <v>0.14899999999999999</v>
      </c>
      <c r="P57" s="1611"/>
      <c r="Q57" s="1611"/>
      <c r="R57" s="1611"/>
      <c r="S57" s="1611"/>
      <c r="T57" s="1611"/>
      <c r="U57" s="1611"/>
      <c r="V57" s="1611"/>
      <c r="W57" s="1611"/>
      <c r="X57" s="2843">
        <v>0.14899999999999999</v>
      </c>
      <c r="Y57" s="2843">
        <v>0</v>
      </c>
      <c r="Z57" s="2108">
        <v>0.14899999999999999</v>
      </c>
      <c r="AA57" s="2844"/>
      <c r="AB57" s="2844"/>
      <c r="AC57" s="2108">
        <v>0</v>
      </c>
      <c r="AD57" s="2108"/>
      <c r="AE57" s="2844"/>
      <c r="AF57" s="2844">
        <v>0</v>
      </c>
      <c r="AG57" s="2108">
        <v>0</v>
      </c>
      <c r="AH57" s="3237" t="s">
        <v>9997</v>
      </c>
      <c r="AI57" s="1611"/>
      <c r="AJ57" s="163">
        <v>0</v>
      </c>
    </row>
    <row r="58" spans="1:36" ht="63">
      <c r="A58" s="991">
        <v>1579</v>
      </c>
      <c r="B58" s="133" t="s">
        <v>3908</v>
      </c>
      <c r="C58" s="1626" t="s">
        <v>3909</v>
      </c>
      <c r="D58" s="1627" t="s">
        <v>384</v>
      </c>
      <c r="E58" s="1627" t="s">
        <v>3910</v>
      </c>
      <c r="F58" s="1610" t="s">
        <v>47</v>
      </c>
      <c r="G58" s="1627">
        <v>129.613</v>
      </c>
      <c r="H58" s="1626">
        <v>70.555999999999997</v>
      </c>
      <c r="I58" s="1626">
        <v>59.0565</v>
      </c>
      <c r="J58" s="1626">
        <v>0</v>
      </c>
      <c r="K58" s="166">
        <v>129.61250000000001</v>
      </c>
      <c r="L58" s="163">
        <v>4.9999999998817657E-4</v>
      </c>
      <c r="M58" s="1611">
        <v>1E-3</v>
      </c>
      <c r="N58" s="166">
        <v>0</v>
      </c>
      <c r="O58" s="1611">
        <v>1E-3</v>
      </c>
      <c r="P58" s="1611"/>
      <c r="Q58" s="1611"/>
      <c r="R58" s="1611"/>
      <c r="S58" s="1611"/>
      <c r="T58" s="1611"/>
      <c r="U58" s="1611"/>
      <c r="V58" s="1611"/>
      <c r="W58" s="1611"/>
      <c r="X58" s="2843">
        <v>1E-3</v>
      </c>
      <c r="Y58" s="2843">
        <v>0</v>
      </c>
      <c r="Z58" s="2108">
        <v>1E-3</v>
      </c>
      <c r="AA58" s="2844"/>
      <c r="AB58" s="2844"/>
      <c r="AC58" s="2108">
        <v>0</v>
      </c>
      <c r="AD58" s="2108"/>
      <c r="AE58" s="2844"/>
      <c r="AF58" s="2844">
        <v>0</v>
      </c>
      <c r="AG58" s="2108">
        <v>0</v>
      </c>
      <c r="AH58" s="3235" t="s">
        <v>9979</v>
      </c>
      <c r="AI58" s="1611"/>
      <c r="AJ58" s="163">
        <v>0</v>
      </c>
    </row>
    <row r="59" spans="1:36" ht="63">
      <c r="A59" s="991">
        <v>1580</v>
      </c>
      <c r="B59" s="133" t="s">
        <v>3911</v>
      </c>
      <c r="C59" s="1626" t="s">
        <v>3912</v>
      </c>
      <c r="D59" s="1627" t="s">
        <v>88</v>
      </c>
      <c r="E59" s="1627" t="s">
        <v>1631</v>
      </c>
      <c r="F59" s="1610" t="s">
        <v>47</v>
      </c>
      <c r="G59" s="1627">
        <v>2267.6019999999999</v>
      </c>
      <c r="H59" s="1626">
        <v>267.5</v>
      </c>
      <c r="I59" s="1626">
        <v>393.45474999999999</v>
      </c>
      <c r="J59" s="1626">
        <v>0</v>
      </c>
      <c r="K59" s="166">
        <v>660.95474999999999</v>
      </c>
      <c r="L59" s="163">
        <v>1606.64725</v>
      </c>
      <c r="M59" s="1611">
        <v>524</v>
      </c>
      <c r="N59" s="166">
        <v>0</v>
      </c>
      <c r="O59" s="1611">
        <v>524</v>
      </c>
      <c r="P59" s="1611"/>
      <c r="Q59" s="1611"/>
      <c r="R59" s="1611"/>
      <c r="S59" s="1611"/>
      <c r="T59" s="1611"/>
      <c r="U59" s="1611"/>
      <c r="V59" s="1611"/>
      <c r="W59" s="1611"/>
      <c r="X59" s="2843">
        <v>524</v>
      </c>
      <c r="Y59" s="2843">
        <v>0</v>
      </c>
      <c r="Z59" s="2108">
        <v>524</v>
      </c>
      <c r="AA59" s="2844">
        <v>259.38</v>
      </c>
      <c r="AB59" s="2844"/>
      <c r="AC59" s="2108">
        <v>259.38</v>
      </c>
      <c r="AD59" s="2108">
        <v>2.62</v>
      </c>
      <c r="AE59" s="2844"/>
      <c r="AF59" s="2844">
        <v>259.29000000000002</v>
      </c>
      <c r="AG59" s="2108">
        <v>259.29000000000002</v>
      </c>
      <c r="AH59" s="1611"/>
      <c r="AI59" s="1626" t="s">
        <v>10070</v>
      </c>
      <c r="AJ59" s="163">
        <v>0</v>
      </c>
    </row>
    <row r="60" spans="1:36" ht="47.25">
      <c r="A60" s="991">
        <v>1581</v>
      </c>
      <c r="B60" s="133" t="s">
        <v>3913</v>
      </c>
      <c r="C60" s="1626" t="s">
        <v>3914</v>
      </c>
      <c r="D60" s="1627" t="s">
        <v>257</v>
      </c>
      <c r="E60" s="1627" t="s">
        <v>60</v>
      </c>
      <c r="F60" s="1610" t="s">
        <v>47</v>
      </c>
      <c r="G60" s="1627">
        <v>150.011</v>
      </c>
      <c r="H60" s="1626">
        <v>25.43</v>
      </c>
      <c r="I60" s="1626">
        <v>40</v>
      </c>
      <c r="J60" s="1626">
        <v>0</v>
      </c>
      <c r="K60" s="166">
        <v>65.430000000000007</v>
      </c>
      <c r="L60" s="163">
        <v>84.580999999999989</v>
      </c>
      <c r="M60" s="1611">
        <v>30</v>
      </c>
      <c r="N60" s="166">
        <v>0</v>
      </c>
      <c r="O60" s="1611">
        <v>30</v>
      </c>
      <c r="P60" s="1611"/>
      <c r="Q60" s="1611"/>
      <c r="R60" s="1611"/>
      <c r="S60" s="1611"/>
      <c r="T60" s="1611"/>
      <c r="U60" s="1611"/>
      <c r="V60" s="1611"/>
      <c r="W60" s="1611"/>
      <c r="X60" s="2843">
        <v>30</v>
      </c>
      <c r="Y60" s="2843">
        <v>0</v>
      </c>
      <c r="Z60" s="2108">
        <v>30</v>
      </c>
      <c r="AA60" s="2844">
        <v>7.4249999999999998</v>
      </c>
      <c r="AB60" s="2844"/>
      <c r="AC60" s="2108">
        <v>7.4249999999999998</v>
      </c>
      <c r="AD60" s="2108">
        <v>7.4999999999999997E-2</v>
      </c>
      <c r="AE60" s="2844"/>
      <c r="AF60" s="2844">
        <v>0</v>
      </c>
      <c r="AG60" s="2108">
        <v>0</v>
      </c>
      <c r="AH60" s="1611"/>
      <c r="AI60" s="1626" t="s">
        <v>9941</v>
      </c>
      <c r="AJ60" s="163">
        <v>0</v>
      </c>
    </row>
    <row r="61" spans="1:36" ht="47.25">
      <c r="A61" s="991">
        <v>1582</v>
      </c>
      <c r="B61" s="133" t="s">
        <v>3915</v>
      </c>
      <c r="C61" s="1626" t="s">
        <v>3916</v>
      </c>
      <c r="D61" s="1627" t="s">
        <v>561</v>
      </c>
      <c r="E61" s="1627" t="s">
        <v>2783</v>
      </c>
      <c r="F61" s="1610" t="s">
        <v>47</v>
      </c>
      <c r="G61" s="1627">
        <v>80.677999999999997</v>
      </c>
      <c r="H61" s="1626">
        <v>21.526</v>
      </c>
      <c r="I61" s="1626">
        <v>0</v>
      </c>
      <c r="J61" s="1626">
        <v>0</v>
      </c>
      <c r="K61" s="166">
        <v>21.526</v>
      </c>
      <c r="L61" s="163">
        <v>59.152000000000001</v>
      </c>
      <c r="M61" s="1611">
        <v>59.152000000000001</v>
      </c>
      <c r="N61" s="166">
        <v>0</v>
      </c>
      <c r="O61" s="1611">
        <v>59.152000000000001</v>
      </c>
      <c r="P61" s="1611"/>
      <c r="Q61" s="1611"/>
      <c r="R61" s="1611"/>
      <c r="S61" s="1611"/>
      <c r="T61" s="1611"/>
      <c r="U61" s="1611"/>
      <c r="V61" s="1611"/>
      <c r="W61" s="1611"/>
      <c r="X61" s="2843">
        <v>59.152000000000001</v>
      </c>
      <c r="Y61" s="2843">
        <v>0</v>
      </c>
      <c r="Z61" s="2108">
        <v>59.152000000000001</v>
      </c>
      <c r="AA61" s="2844">
        <v>58.56</v>
      </c>
      <c r="AB61" s="2844"/>
      <c r="AC61" s="2108">
        <v>58.56</v>
      </c>
      <c r="AD61" s="2108">
        <v>0.59199999999999997</v>
      </c>
      <c r="AE61" s="2844"/>
      <c r="AF61" s="2844">
        <v>2.2983380000000002</v>
      </c>
      <c r="AG61" s="2108">
        <v>2.2983380000000002</v>
      </c>
      <c r="AH61" s="1611"/>
      <c r="AI61" s="1626" t="s">
        <v>9941</v>
      </c>
      <c r="AJ61" s="163">
        <v>0</v>
      </c>
    </row>
    <row r="62" spans="1:36" ht="63">
      <c r="A62" s="991">
        <v>1583</v>
      </c>
      <c r="B62" s="133" t="s">
        <v>3917</v>
      </c>
      <c r="C62" s="1626" t="s">
        <v>3918</v>
      </c>
      <c r="D62" s="1627" t="s">
        <v>561</v>
      </c>
      <c r="E62" s="1627" t="s">
        <v>3919</v>
      </c>
      <c r="F62" s="1610" t="s">
        <v>47</v>
      </c>
      <c r="G62" s="1627">
        <v>141.06399999999999</v>
      </c>
      <c r="H62" s="1626">
        <v>43.658999999999999</v>
      </c>
      <c r="I62" s="1626">
        <v>24.350999999999999</v>
      </c>
      <c r="J62" s="1626">
        <v>0</v>
      </c>
      <c r="K62" s="166">
        <v>68.009999999999991</v>
      </c>
      <c r="L62" s="163">
        <v>73.054000000000002</v>
      </c>
      <c r="M62" s="1628">
        <v>73.054000000000002</v>
      </c>
      <c r="N62" s="163">
        <v>0</v>
      </c>
      <c r="O62" s="1611">
        <v>73.054000000000002</v>
      </c>
      <c r="P62" s="1611"/>
      <c r="Q62" s="1611"/>
      <c r="R62" s="1611"/>
      <c r="S62" s="1611"/>
      <c r="T62" s="1611"/>
      <c r="U62" s="1611"/>
      <c r="V62" s="1611"/>
      <c r="W62" s="1611"/>
      <c r="X62" s="2843">
        <v>73.054000000000002</v>
      </c>
      <c r="Y62" s="2843">
        <v>0</v>
      </c>
      <c r="Z62" s="2108">
        <v>73.054000000000002</v>
      </c>
      <c r="AA62" s="2844">
        <v>72.323864999999998</v>
      </c>
      <c r="AB62" s="2844"/>
      <c r="AC62" s="2108">
        <v>72.323864999999998</v>
      </c>
      <c r="AD62" s="2108">
        <v>0.73063500000000003</v>
      </c>
      <c r="AE62" s="2844"/>
      <c r="AF62" s="2844">
        <v>42.300544000000002</v>
      </c>
      <c r="AG62" s="2108">
        <v>42.300544000000002</v>
      </c>
      <c r="AH62" s="1611"/>
      <c r="AI62" s="1626" t="s">
        <v>10033</v>
      </c>
      <c r="AJ62" s="163">
        <v>0</v>
      </c>
    </row>
    <row r="63" spans="1:36" ht="63">
      <c r="A63" s="991">
        <v>1584</v>
      </c>
      <c r="B63" s="133" t="s">
        <v>3920</v>
      </c>
      <c r="C63" s="1626" t="s">
        <v>3921</v>
      </c>
      <c r="D63" s="1627" t="s">
        <v>561</v>
      </c>
      <c r="E63" s="1627" t="s">
        <v>3922</v>
      </c>
      <c r="F63" s="1610" t="s">
        <v>47</v>
      </c>
      <c r="G63" s="1627">
        <v>48.832999999999998</v>
      </c>
      <c r="H63" s="1626">
        <v>41.819000000000003</v>
      </c>
      <c r="I63" s="1626">
        <v>7.0049999999999999</v>
      </c>
      <c r="J63" s="1626">
        <v>0</v>
      </c>
      <c r="K63" s="166">
        <v>48.824000000000005</v>
      </c>
      <c r="L63" s="163">
        <v>8.9999999999932356E-3</v>
      </c>
      <c r="M63" s="1628">
        <v>8.9999999999999993E-3</v>
      </c>
      <c r="N63" s="163">
        <v>0</v>
      </c>
      <c r="O63" s="1611">
        <v>8.9999999999999993E-3</v>
      </c>
      <c r="P63" s="1611"/>
      <c r="Q63" s="1611"/>
      <c r="R63" s="1611"/>
      <c r="S63" s="1611"/>
      <c r="T63" s="1611"/>
      <c r="U63" s="1611"/>
      <c r="V63" s="1611"/>
      <c r="W63" s="1611"/>
      <c r="X63" s="2843">
        <v>8.9999999999999993E-3</v>
      </c>
      <c r="Y63" s="2843">
        <v>0</v>
      </c>
      <c r="Z63" s="2108">
        <v>8.9999999999999993E-3</v>
      </c>
      <c r="AA63" s="2844">
        <v>9.2274999999999996E-3</v>
      </c>
      <c r="AB63" s="2844"/>
      <c r="AC63" s="2108">
        <v>9.2274999999999996E-3</v>
      </c>
      <c r="AD63" s="3221">
        <v>2.2499999999999998E-5</v>
      </c>
      <c r="AE63" s="2844"/>
      <c r="AF63" s="2844">
        <v>0</v>
      </c>
      <c r="AG63" s="2108">
        <v>0</v>
      </c>
      <c r="AH63" s="1611"/>
      <c r="AI63" s="1626" t="s">
        <v>10033</v>
      </c>
      <c r="AJ63" s="163">
        <v>0</v>
      </c>
    </row>
    <row r="64" spans="1:36" ht="47.25">
      <c r="A64" s="991">
        <v>1585</v>
      </c>
      <c r="B64" s="133" t="s">
        <v>3923</v>
      </c>
      <c r="C64" s="1626" t="s">
        <v>3924</v>
      </c>
      <c r="D64" s="1627" t="s">
        <v>66</v>
      </c>
      <c r="E64" s="1627" t="s">
        <v>3925</v>
      </c>
      <c r="F64" s="1610" t="s">
        <v>47</v>
      </c>
      <c r="G64" s="1627">
        <v>48.832999999999998</v>
      </c>
      <c r="H64" s="1626">
        <v>35.552</v>
      </c>
      <c r="I64" s="1626">
        <v>13.281000000000001</v>
      </c>
      <c r="J64" s="1626">
        <v>0</v>
      </c>
      <c r="K64" s="166">
        <v>48.832999999999998</v>
      </c>
      <c r="L64" s="163">
        <v>0</v>
      </c>
      <c r="M64" s="1628">
        <v>1E-3</v>
      </c>
      <c r="N64" s="163">
        <v>0</v>
      </c>
      <c r="O64" s="1611">
        <v>1E-3</v>
      </c>
      <c r="P64" s="1611"/>
      <c r="Q64" s="1611"/>
      <c r="R64" s="1611"/>
      <c r="S64" s="1611"/>
      <c r="T64" s="1611"/>
      <c r="U64" s="1611"/>
      <c r="V64" s="1611"/>
      <c r="W64" s="1611"/>
      <c r="X64" s="2843">
        <v>1E-3</v>
      </c>
      <c r="Y64" s="2843">
        <v>0</v>
      </c>
      <c r="Z64" s="2108">
        <v>1E-3</v>
      </c>
      <c r="AA64" s="2844"/>
      <c r="AB64" s="2844"/>
      <c r="AC64" s="2108">
        <v>0</v>
      </c>
      <c r="AD64" s="2108"/>
      <c r="AE64" s="2844"/>
      <c r="AF64" s="2844">
        <v>0</v>
      </c>
      <c r="AG64" s="2108">
        <v>0</v>
      </c>
      <c r="AH64" s="3235" t="s">
        <v>9979</v>
      </c>
      <c r="AI64" s="1611"/>
      <c r="AJ64" s="163">
        <v>0</v>
      </c>
    </row>
    <row r="65" spans="1:36" ht="63">
      <c r="A65" s="991">
        <v>1586</v>
      </c>
      <c r="B65" s="133" t="s">
        <v>3926</v>
      </c>
      <c r="C65" s="1632" t="s">
        <v>3927</v>
      </c>
      <c r="D65" s="1631" t="s">
        <v>213</v>
      </c>
      <c r="E65" s="1631" t="s">
        <v>3845</v>
      </c>
      <c r="F65" s="1610" t="s">
        <v>30</v>
      </c>
      <c r="G65" s="1633">
        <v>38.319000000000003</v>
      </c>
      <c r="H65" s="1626">
        <v>30</v>
      </c>
      <c r="I65" s="1626">
        <v>7.8760000000000003</v>
      </c>
      <c r="J65" s="1626">
        <v>0</v>
      </c>
      <c r="K65" s="166">
        <v>37.875999999999998</v>
      </c>
      <c r="L65" s="163">
        <v>0.44300000000000495</v>
      </c>
      <c r="M65" s="1628">
        <v>0.443</v>
      </c>
      <c r="N65" s="163">
        <v>0</v>
      </c>
      <c r="O65" s="1611">
        <v>0.443</v>
      </c>
      <c r="P65" s="1611"/>
      <c r="Q65" s="1611"/>
      <c r="R65" s="1611"/>
      <c r="S65" s="1611"/>
      <c r="T65" s="1611"/>
      <c r="U65" s="1611"/>
      <c r="V65" s="1611"/>
      <c r="W65" s="1611"/>
      <c r="X65" s="2843">
        <v>0.443</v>
      </c>
      <c r="Y65" s="2843">
        <v>0</v>
      </c>
      <c r="Z65" s="2108">
        <v>0.443</v>
      </c>
      <c r="AA65" s="2844"/>
      <c r="AB65" s="2844"/>
      <c r="AC65" s="2108">
        <v>0</v>
      </c>
      <c r="AD65" s="2108"/>
      <c r="AE65" s="2844"/>
      <c r="AF65" s="2844">
        <v>0</v>
      </c>
      <c r="AG65" s="2108">
        <v>0</v>
      </c>
      <c r="AH65" s="3236" t="s">
        <v>9995</v>
      </c>
      <c r="AI65" s="1611"/>
      <c r="AJ65" s="163">
        <v>0</v>
      </c>
    </row>
    <row r="66" spans="1:36" ht="47.25">
      <c r="A66" s="991">
        <v>1587</v>
      </c>
      <c r="B66" s="133" t="s">
        <v>3928</v>
      </c>
      <c r="C66" s="1626" t="s">
        <v>3929</v>
      </c>
      <c r="D66" s="1613" t="s">
        <v>254</v>
      </c>
      <c r="E66" s="1613" t="s">
        <v>3930</v>
      </c>
      <c r="F66" s="1610" t="s">
        <v>30</v>
      </c>
      <c r="G66" s="1615">
        <v>79.69</v>
      </c>
      <c r="H66" s="1626">
        <v>52.896999999999998</v>
      </c>
      <c r="I66" s="1626">
        <v>0</v>
      </c>
      <c r="J66" s="1626">
        <v>0</v>
      </c>
      <c r="K66" s="166">
        <v>52.896999999999998</v>
      </c>
      <c r="L66" s="163">
        <v>26.792999999999999</v>
      </c>
      <c r="M66" s="1628">
        <v>26.792999999999999</v>
      </c>
      <c r="N66" s="163">
        <v>0</v>
      </c>
      <c r="O66" s="1611">
        <v>26.792999999999999</v>
      </c>
      <c r="P66" s="1611"/>
      <c r="Q66" s="1611"/>
      <c r="R66" s="1611"/>
      <c r="S66" s="1611"/>
      <c r="T66" s="1611"/>
      <c r="U66" s="1611"/>
      <c r="V66" s="1611"/>
      <c r="W66" s="1611"/>
      <c r="X66" s="2843">
        <v>26.792999999999999</v>
      </c>
      <c r="Y66" s="2843">
        <v>0</v>
      </c>
      <c r="Z66" s="2108">
        <v>26.792999999999999</v>
      </c>
      <c r="AA66" s="2844">
        <v>26.524999999999999</v>
      </c>
      <c r="AB66" s="2844"/>
      <c r="AC66" s="2108">
        <v>26.524999999999999</v>
      </c>
      <c r="AD66" s="2108">
        <v>0.26800000000000002</v>
      </c>
      <c r="AE66" s="2844"/>
      <c r="AF66" s="2844">
        <v>25</v>
      </c>
      <c r="AG66" s="2108">
        <v>25</v>
      </c>
      <c r="AH66" s="1611"/>
      <c r="AI66" s="1626" t="s">
        <v>9941</v>
      </c>
      <c r="AJ66" s="163">
        <v>0</v>
      </c>
    </row>
    <row r="67" spans="1:36" ht="78.75">
      <c r="A67" s="991">
        <v>1588</v>
      </c>
      <c r="B67" s="133" t="s">
        <v>3931</v>
      </c>
      <c r="C67" s="1612" t="s">
        <v>3932</v>
      </c>
      <c r="D67" s="1613" t="s">
        <v>88</v>
      </c>
      <c r="E67" s="1613" t="s">
        <v>3933</v>
      </c>
      <c r="F67" s="1610" t="s">
        <v>30</v>
      </c>
      <c r="G67" s="1613">
        <v>333.55700000000002</v>
      </c>
      <c r="H67" s="1615">
        <v>255.92099999999999</v>
      </c>
      <c r="I67" s="1616">
        <v>77.635999999999996</v>
      </c>
      <c r="J67" s="1634">
        <v>0</v>
      </c>
      <c r="K67" s="166">
        <v>333.55700000000002</v>
      </c>
      <c r="L67" s="163">
        <v>0</v>
      </c>
      <c r="M67" s="1628">
        <v>0</v>
      </c>
      <c r="N67" s="1635">
        <v>32.814999999999998</v>
      </c>
      <c r="O67" s="1611">
        <v>32.814999999999998</v>
      </c>
      <c r="P67" s="1611"/>
      <c r="Q67" s="1611"/>
      <c r="R67" s="1611"/>
      <c r="S67" s="1611"/>
      <c r="T67" s="1611"/>
      <c r="U67" s="1611"/>
      <c r="V67" s="1611"/>
      <c r="W67" s="1611"/>
      <c r="X67" s="2843">
        <v>0</v>
      </c>
      <c r="Y67" s="2843">
        <v>32.814999999999998</v>
      </c>
      <c r="Z67" s="2108">
        <v>32.814999999999998</v>
      </c>
      <c r="AA67" s="2844"/>
      <c r="AB67" s="2844"/>
      <c r="AC67" s="2108">
        <v>0</v>
      </c>
      <c r="AD67" s="2108"/>
      <c r="AE67" s="2844"/>
      <c r="AF67" s="2844">
        <v>0</v>
      </c>
      <c r="AG67" s="2108">
        <v>0</v>
      </c>
      <c r="AH67" s="1611"/>
      <c r="AI67" s="1611"/>
      <c r="AJ67" s="163">
        <v>0</v>
      </c>
    </row>
    <row r="68" spans="1:36" ht="63">
      <c r="A68" s="991">
        <v>1589</v>
      </c>
      <c r="B68" s="133" t="s">
        <v>3934</v>
      </c>
      <c r="C68" s="1626" t="s">
        <v>3935</v>
      </c>
      <c r="D68" s="1627" t="s">
        <v>88</v>
      </c>
      <c r="E68" s="1627" t="s">
        <v>3936</v>
      </c>
      <c r="F68" s="1610" t="s">
        <v>47</v>
      </c>
      <c r="G68" s="1627">
        <v>311.63900000000001</v>
      </c>
      <c r="H68" s="1626">
        <v>3.0289999999999999</v>
      </c>
      <c r="I68" s="1626">
        <v>120</v>
      </c>
      <c r="J68" s="1626">
        <v>0</v>
      </c>
      <c r="K68" s="166">
        <v>123.029</v>
      </c>
      <c r="L68" s="163">
        <v>188.61</v>
      </c>
      <c r="M68" s="1628">
        <v>31.475999999999999</v>
      </c>
      <c r="N68" s="163">
        <v>0</v>
      </c>
      <c r="O68" s="1611">
        <v>31.475999999999999</v>
      </c>
      <c r="P68" s="1611"/>
      <c r="Q68" s="1611"/>
      <c r="R68" s="1611"/>
      <c r="S68" s="1611"/>
      <c r="T68" s="1611"/>
      <c r="U68" s="1611"/>
      <c r="V68" s="1611"/>
      <c r="W68" s="1611"/>
      <c r="X68" s="2843">
        <v>31.475999999999999</v>
      </c>
      <c r="Y68" s="2843">
        <v>0</v>
      </c>
      <c r="Z68" s="2108">
        <v>31.475999999999999</v>
      </c>
      <c r="AA68" s="2844">
        <v>15.580310000000001</v>
      </c>
      <c r="AB68" s="2844"/>
      <c r="AC68" s="2108">
        <v>15.580310000000001</v>
      </c>
      <c r="AD68" s="2108">
        <v>0.15737999999999999</v>
      </c>
      <c r="AE68" s="2844"/>
      <c r="AF68" s="2844">
        <v>15.58</v>
      </c>
      <c r="AG68" s="2108">
        <v>15.58</v>
      </c>
      <c r="AH68" s="1611"/>
      <c r="AI68" s="1626" t="s">
        <v>10070</v>
      </c>
      <c r="AJ68" s="163">
        <v>0</v>
      </c>
    </row>
    <row r="69" spans="1:36" ht="78.75">
      <c r="A69" s="991">
        <v>1590</v>
      </c>
      <c r="B69" s="133" t="s">
        <v>3937</v>
      </c>
      <c r="C69" s="1626" t="s">
        <v>3938</v>
      </c>
      <c r="D69" s="1627" t="s">
        <v>209</v>
      </c>
      <c r="E69" s="1627" t="s">
        <v>2783</v>
      </c>
      <c r="F69" s="1610" t="s">
        <v>30</v>
      </c>
      <c r="G69" s="1627">
        <v>72.95</v>
      </c>
      <c r="H69" s="1626">
        <v>12.065</v>
      </c>
      <c r="I69" s="1626">
        <v>30.443000000000001</v>
      </c>
      <c r="J69" s="1626">
        <v>0</v>
      </c>
      <c r="K69" s="166">
        <v>42.508000000000003</v>
      </c>
      <c r="L69" s="163">
        <v>30.442</v>
      </c>
      <c r="M69" s="1628">
        <v>30.442</v>
      </c>
      <c r="N69" s="163">
        <v>0</v>
      </c>
      <c r="O69" s="1611">
        <v>30.442</v>
      </c>
      <c r="P69" s="1611"/>
      <c r="Q69" s="1611"/>
      <c r="R69" s="1611"/>
      <c r="S69" s="1611"/>
      <c r="T69" s="1611"/>
      <c r="U69" s="1611"/>
      <c r="V69" s="1611"/>
      <c r="W69" s="1611"/>
      <c r="X69" s="2843">
        <v>30.442</v>
      </c>
      <c r="Y69" s="2843">
        <v>0</v>
      </c>
      <c r="Z69" s="2108">
        <v>30.442</v>
      </c>
      <c r="AA69" s="2844">
        <v>30.137</v>
      </c>
      <c r="AB69" s="2844"/>
      <c r="AC69" s="2108">
        <v>30.137</v>
      </c>
      <c r="AD69" s="2108">
        <v>0.30399999999999999</v>
      </c>
      <c r="AE69" s="2844"/>
      <c r="AF69" s="2844">
        <v>0</v>
      </c>
      <c r="AG69" s="2108">
        <v>0</v>
      </c>
      <c r="AH69" s="1611"/>
      <c r="AI69" s="1626" t="s">
        <v>10033</v>
      </c>
      <c r="AJ69" s="163">
        <v>0</v>
      </c>
    </row>
    <row r="70" spans="1:36" ht="98.25" customHeight="1">
      <c r="A70" s="991">
        <v>1591</v>
      </c>
      <c r="B70" s="133" t="s">
        <v>3939</v>
      </c>
      <c r="C70" s="1626" t="s">
        <v>3940</v>
      </c>
      <c r="D70" s="154" t="s">
        <v>187</v>
      </c>
      <c r="E70" s="1627" t="s">
        <v>3941</v>
      </c>
      <c r="F70" s="1610" t="s">
        <v>47</v>
      </c>
      <c r="G70" s="1627">
        <v>59.1</v>
      </c>
      <c r="H70" s="1626">
        <v>1.5629999999999999</v>
      </c>
      <c r="I70" s="1626">
        <v>21.757000000000001</v>
      </c>
      <c r="J70" s="1626">
        <v>0</v>
      </c>
      <c r="K70" s="166">
        <v>23.32</v>
      </c>
      <c r="L70" s="163">
        <v>35.78</v>
      </c>
      <c r="M70" s="1628">
        <v>33.68</v>
      </c>
      <c r="N70" s="163">
        <v>2.1</v>
      </c>
      <c r="O70" s="1611">
        <v>35.78</v>
      </c>
      <c r="P70" s="1611"/>
      <c r="Q70" s="1611"/>
      <c r="R70" s="1611"/>
      <c r="S70" s="1611"/>
      <c r="T70" s="1611"/>
      <c r="U70" s="1611"/>
      <c r="V70" s="1611"/>
      <c r="W70" s="1611"/>
      <c r="X70" s="2843">
        <v>33.68</v>
      </c>
      <c r="Y70" s="2843">
        <v>2.1</v>
      </c>
      <c r="Z70" s="2108">
        <v>35.78</v>
      </c>
      <c r="AA70" s="2844">
        <v>33.342800000000004</v>
      </c>
      <c r="AB70" s="2844"/>
      <c r="AC70" s="2108">
        <v>33.342800000000004</v>
      </c>
      <c r="AD70" s="2108">
        <v>0.3372</v>
      </c>
      <c r="AE70" s="2844"/>
      <c r="AF70" s="2844">
        <v>3.152628</v>
      </c>
      <c r="AG70" s="2108">
        <v>3.152628</v>
      </c>
      <c r="AH70" s="1611"/>
      <c r="AI70" s="1626" t="s">
        <v>10033</v>
      </c>
      <c r="AJ70" s="163">
        <v>0</v>
      </c>
    </row>
    <row r="71" spans="1:36" ht="69" customHeight="1">
      <c r="A71" s="991">
        <v>1592</v>
      </c>
      <c r="B71" s="133" t="s">
        <v>3942</v>
      </c>
      <c r="C71" s="1626" t="s">
        <v>3943</v>
      </c>
      <c r="D71" s="1627" t="s">
        <v>3944</v>
      </c>
      <c r="E71" s="1627" t="s">
        <v>3945</v>
      </c>
      <c r="F71" s="1610" t="s">
        <v>47</v>
      </c>
      <c r="G71" s="1627">
        <v>280.74099999999999</v>
      </c>
      <c r="H71" s="1626">
        <v>0</v>
      </c>
      <c r="I71" s="1626">
        <v>163.48599999999999</v>
      </c>
      <c r="J71" s="1626">
        <v>0</v>
      </c>
      <c r="K71" s="166">
        <v>163.48599999999999</v>
      </c>
      <c r="L71" s="163">
        <v>117.255</v>
      </c>
      <c r="M71" s="1628">
        <v>40</v>
      </c>
      <c r="N71" s="163">
        <v>0</v>
      </c>
      <c r="O71" s="1611">
        <v>40</v>
      </c>
      <c r="P71" s="1611"/>
      <c r="Q71" s="1611"/>
      <c r="R71" s="1611"/>
      <c r="S71" s="1611"/>
      <c r="T71" s="1611"/>
      <c r="U71" s="1611"/>
      <c r="V71" s="1611"/>
      <c r="W71" s="1611"/>
      <c r="X71" s="2843">
        <v>40</v>
      </c>
      <c r="Y71" s="2843">
        <v>0</v>
      </c>
      <c r="Z71" s="2108">
        <v>40</v>
      </c>
      <c r="AA71" s="2844">
        <v>19.8</v>
      </c>
      <c r="AB71" s="2844"/>
      <c r="AC71" s="2108">
        <v>19.8</v>
      </c>
      <c r="AD71" s="2108">
        <v>0.2</v>
      </c>
      <c r="AE71" s="2844"/>
      <c r="AF71" s="2844">
        <v>19.8</v>
      </c>
      <c r="AG71" s="2108">
        <v>19.8</v>
      </c>
      <c r="AH71" s="1611"/>
      <c r="AI71" s="1626" t="s">
        <v>10070</v>
      </c>
      <c r="AJ71" s="163">
        <v>0</v>
      </c>
    </row>
    <row r="72" spans="1:36" ht="63">
      <c r="A72" s="991">
        <v>1593</v>
      </c>
      <c r="B72" s="133" t="s">
        <v>3946</v>
      </c>
      <c r="C72" s="1626" t="s">
        <v>3947</v>
      </c>
      <c r="D72" s="1627" t="s">
        <v>51</v>
      </c>
      <c r="E72" s="1627" t="s">
        <v>3948</v>
      </c>
      <c r="F72" s="1610" t="s">
        <v>47</v>
      </c>
      <c r="G72" s="1627">
        <v>256.82600000000002</v>
      </c>
      <c r="H72" s="1626">
        <v>215.08099999999999</v>
      </c>
      <c r="I72" s="1626">
        <v>0</v>
      </c>
      <c r="J72" s="1626">
        <v>0</v>
      </c>
      <c r="K72" s="166">
        <v>215.08099999999999</v>
      </c>
      <c r="L72" s="163">
        <v>41.745000000000033</v>
      </c>
      <c r="M72" s="1628">
        <v>20</v>
      </c>
      <c r="N72" s="163">
        <v>0</v>
      </c>
      <c r="O72" s="1611">
        <v>20</v>
      </c>
      <c r="P72" s="1611"/>
      <c r="Q72" s="1611"/>
      <c r="R72" s="1611"/>
      <c r="S72" s="1611"/>
      <c r="T72" s="1611"/>
      <c r="U72" s="1611"/>
      <c r="V72" s="1611"/>
      <c r="W72" s="1611"/>
      <c r="X72" s="2843">
        <v>20</v>
      </c>
      <c r="Y72" s="2843">
        <v>0</v>
      </c>
      <c r="Z72" s="2108">
        <v>20</v>
      </c>
      <c r="AA72" s="2844"/>
      <c r="AB72" s="2844"/>
      <c r="AC72" s="2108">
        <v>0</v>
      </c>
      <c r="AD72" s="2108"/>
      <c r="AE72" s="2844"/>
      <c r="AF72" s="2844">
        <v>0</v>
      </c>
      <c r="AG72" s="2108">
        <v>0</v>
      </c>
      <c r="AH72" s="3236" t="s">
        <v>9995</v>
      </c>
      <c r="AI72" s="1611"/>
      <c r="AJ72" s="163">
        <v>0</v>
      </c>
    </row>
    <row r="73" spans="1:36" ht="78.75">
      <c r="A73" s="991">
        <v>1594</v>
      </c>
      <c r="B73" s="133" t="s">
        <v>3949</v>
      </c>
      <c r="C73" s="1626" t="s">
        <v>3950</v>
      </c>
      <c r="D73" s="1627" t="s">
        <v>28</v>
      </c>
      <c r="E73" s="1627" t="s">
        <v>3951</v>
      </c>
      <c r="F73" s="1610" t="s">
        <v>47</v>
      </c>
      <c r="G73" s="1627">
        <v>45</v>
      </c>
      <c r="H73" s="1626">
        <v>0</v>
      </c>
      <c r="I73" s="1626">
        <v>42.081000000000003</v>
      </c>
      <c r="J73" s="1626">
        <v>0</v>
      </c>
      <c r="K73" s="166">
        <v>42.081000000000003</v>
      </c>
      <c r="L73" s="163">
        <v>2.9189999999999969</v>
      </c>
      <c r="M73" s="1628">
        <v>2.919</v>
      </c>
      <c r="N73" s="163">
        <v>4.6360000000000001</v>
      </c>
      <c r="O73" s="1611">
        <v>7.5549999999999997</v>
      </c>
      <c r="P73" s="1611"/>
      <c r="Q73" s="1611"/>
      <c r="R73" s="1611"/>
      <c r="S73" s="1611"/>
      <c r="T73" s="1611"/>
      <c r="U73" s="1611"/>
      <c r="V73" s="1611"/>
      <c r="W73" s="1611"/>
      <c r="X73" s="2843">
        <v>2.919</v>
      </c>
      <c r="Y73" s="2843">
        <v>4.6360000000000001</v>
      </c>
      <c r="Z73" s="2108">
        <v>7.5549999999999997</v>
      </c>
      <c r="AA73" s="2844"/>
      <c r="AB73" s="2844"/>
      <c r="AC73" s="2108">
        <v>0</v>
      </c>
      <c r="AD73" s="2108"/>
      <c r="AE73" s="2844"/>
      <c r="AF73" s="2844">
        <v>0</v>
      </c>
      <c r="AG73" s="2108">
        <v>0</v>
      </c>
      <c r="AH73" s="3235" t="s">
        <v>9999</v>
      </c>
      <c r="AI73" s="1611"/>
      <c r="AJ73" s="163">
        <v>0</v>
      </c>
    </row>
    <row r="74" spans="1:36" s="1601" customFormat="1" ht="63">
      <c r="A74" s="991">
        <v>1595</v>
      </c>
      <c r="B74" s="133" t="s">
        <v>3952</v>
      </c>
      <c r="C74" s="1626" t="s">
        <v>3953</v>
      </c>
      <c r="D74" s="1627" t="s">
        <v>28</v>
      </c>
      <c r="E74" s="1627" t="s">
        <v>3951</v>
      </c>
      <c r="F74" s="1610" t="s">
        <v>47</v>
      </c>
      <c r="G74" s="1627">
        <v>60</v>
      </c>
      <c r="H74" s="1626">
        <v>0</v>
      </c>
      <c r="I74" s="1626">
        <v>15</v>
      </c>
      <c r="J74" s="1626">
        <v>0</v>
      </c>
      <c r="K74" s="166">
        <v>15</v>
      </c>
      <c r="L74" s="163">
        <v>45</v>
      </c>
      <c r="M74" s="1628">
        <v>36.098999999999997</v>
      </c>
      <c r="N74" s="163">
        <v>8.9009999999999998</v>
      </c>
      <c r="O74" s="1611">
        <v>45</v>
      </c>
      <c r="P74" s="1611"/>
      <c r="Q74" s="1611"/>
      <c r="R74" s="1611"/>
      <c r="S74" s="1611"/>
      <c r="T74" s="1611"/>
      <c r="U74" s="1611"/>
      <c r="V74" s="1611"/>
      <c r="W74" s="1611"/>
      <c r="X74" s="2843">
        <v>36.098999999999997</v>
      </c>
      <c r="Y74" s="2843">
        <v>8.9009999999999998</v>
      </c>
      <c r="Z74" s="2108">
        <v>45</v>
      </c>
      <c r="AA74" s="2844">
        <v>35.738</v>
      </c>
      <c r="AB74" s="2844"/>
      <c r="AC74" s="2108">
        <v>35.738</v>
      </c>
      <c r="AD74" s="2108">
        <v>0.36099999999999999</v>
      </c>
      <c r="AE74" s="2844"/>
      <c r="AF74" s="2844">
        <v>0</v>
      </c>
      <c r="AG74" s="2108">
        <v>0</v>
      </c>
      <c r="AH74" s="1611"/>
      <c r="AI74" s="1626" t="s">
        <v>9941</v>
      </c>
      <c r="AJ74" s="163">
        <v>0</v>
      </c>
    </row>
    <row r="75" spans="1:36" s="1601" customFormat="1">
      <c r="A75" s="991"/>
      <c r="B75" s="247"/>
      <c r="C75" s="1626"/>
      <c r="D75" s="1627"/>
      <c r="E75" s="1627"/>
      <c r="F75" s="1627"/>
      <c r="G75" s="1627"/>
      <c r="H75" s="1626"/>
      <c r="I75" s="1626"/>
      <c r="J75" s="1626"/>
      <c r="K75" s="166"/>
      <c r="L75" s="163"/>
      <c r="M75" s="1628"/>
      <c r="N75" s="163"/>
      <c r="O75" s="1611"/>
      <c r="P75" s="1611"/>
      <c r="Q75" s="1611"/>
      <c r="R75" s="1611"/>
      <c r="S75" s="1611"/>
      <c r="T75" s="1611"/>
      <c r="U75" s="1611"/>
      <c r="V75" s="1611"/>
      <c r="W75" s="1611"/>
      <c r="X75" s="1611"/>
      <c r="Y75" s="1611"/>
      <c r="Z75" s="1611"/>
      <c r="AA75" s="1611"/>
      <c r="AB75" s="1611"/>
      <c r="AC75" s="1611"/>
      <c r="AD75" s="1611"/>
      <c r="AE75" s="1611"/>
      <c r="AF75" s="1611"/>
      <c r="AG75" s="1611"/>
      <c r="AH75" s="1611"/>
      <c r="AI75" s="1611"/>
      <c r="AJ75" s="163"/>
    </row>
    <row r="76" spans="1:36" s="1601" customFormat="1" ht="18.75">
      <c r="A76" s="991"/>
      <c r="B76" s="247"/>
      <c r="C76" s="1636" t="s">
        <v>3954</v>
      </c>
      <c r="D76" s="1627"/>
      <c r="E76" s="1627"/>
      <c r="F76" s="1627"/>
      <c r="G76" s="1627"/>
      <c r="H76" s="1626"/>
      <c r="I76" s="1626"/>
      <c r="J76" s="1626"/>
      <c r="K76" s="166"/>
      <c r="L76" s="163"/>
      <c r="M76" s="1628"/>
      <c r="N76" s="163"/>
      <c r="O76" s="1611"/>
      <c r="P76" s="1611"/>
      <c r="Q76" s="1611"/>
      <c r="R76" s="1611"/>
      <c r="S76" s="1611"/>
      <c r="T76" s="1611"/>
      <c r="U76" s="1611"/>
      <c r="V76" s="1611"/>
      <c r="W76" s="1611"/>
      <c r="X76" s="1611"/>
      <c r="Y76" s="1611"/>
      <c r="Z76" s="1611"/>
      <c r="AA76" s="1611"/>
      <c r="AB76" s="1611"/>
      <c r="AC76" s="1611"/>
      <c r="AD76" s="1611"/>
      <c r="AE76" s="1611"/>
      <c r="AF76" s="1611"/>
      <c r="AG76" s="1611"/>
      <c r="AH76" s="1611"/>
      <c r="AI76" s="1611"/>
      <c r="AJ76" s="163"/>
    </row>
    <row r="77" spans="1:36" s="1601" customFormat="1" ht="63">
      <c r="A77" s="991">
        <v>1596</v>
      </c>
      <c r="B77" s="636" t="s">
        <v>3955</v>
      </c>
      <c r="C77" s="1637" t="s">
        <v>3956</v>
      </c>
      <c r="D77" s="154" t="s">
        <v>28</v>
      </c>
      <c r="E77" s="154" t="s">
        <v>1546</v>
      </c>
      <c r="F77" s="1610" t="s">
        <v>30</v>
      </c>
      <c r="G77" s="154">
        <v>37.715000000000003</v>
      </c>
      <c r="H77" s="166">
        <v>65</v>
      </c>
      <c r="I77" s="166">
        <v>0</v>
      </c>
      <c r="J77" s="166">
        <v>0</v>
      </c>
      <c r="K77" s="166">
        <v>65</v>
      </c>
      <c r="L77" s="163">
        <v>-27.284999999999997</v>
      </c>
      <c r="M77" s="1628">
        <v>1E-3</v>
      </c>
      <c r="N77" s="163">
        <v>0</v>
      </c>
      <c r="O77" s="1628">
        <v>1E-3</v>
      </c>
      <c r="P77" s="1628"/>
      <c r="Q77" s="1628"/>
      <c r="R77" s="1628"/>
      <c r="S77" s="1628"/>
      <c r="T77" s="1628"/>
      <c r="U77" s="1628"/>
      <c r="V77" s="1628"/>
      <c r="W77" s="1628"/>
      <c r="X77" s="2843">
        <v>1E-3</v>
      </c>
      <c r="Y77" s="2843">
        <v>0</v>
      </c>
      <c r="Z77" s="2108">
        <v>1E-3</v>
      </c>
      <c r="AA77" s="2844"/>
      <c r="AB77" s="2844"/>
      <c r="AC77" s="2108">
        <v>0</v>
      </c>
      <c r="AD77" s="2108"/>
      <c r="AE77" s="2844"/>
      <c r="AF77" s="2844">
        <v>0</v>
      </c>
      <c r="AG77" s="2108">
        <v>0</v>
      </c>
      <c r="AH77" s="3235" t="s">
        <v>10000</v>
      </c>
      <c r="AI77" s="1628"/>
      <c r="AJ77" s="163">
        <v>0</v>
      </c>
    </row>
    <row r="78" spans="1:36" s="1601" customFormat="1" ht="47.25">
      <c r="A78" s="991">
        <v>1597</v>
      </c>
      <c r="B78" s="636" t="s">
        <v>3957</v>
      </c>
      <c r="C78" s="1637" t="s">
        <v>3958</v>
      </c>
      <c r="D78" s="154" t="s">
        <v>429</v>
      </c>
      <c r="E78" s="154" t="s">
        <v>1546</v>
      </c>
      <c r="F78" s="1610" t="s">
        <v>30</v>
      </c>
      <c r="G78" s="154">
        <v>50.07</v>
      </c>
      <c r="H78" s="166">
        <v>0</v>
      </c>
      <c r="I78" s="166">
        <v>0</v>
      </c>
      <c r="J78" s="166">
        <v>0</v>
      </c>
      <c r="K78" s="166">
        <v>0</v>
      </c>
      <c r="L78" s="163">
        <v>50.07</v>
      </c>
      <c r="M78" s="1628">
        <v>1E-3</v>
      </c>
      <c r="N78" s="163">
        <v>0</v>
      </c>
      <c r="O78" s="1628">
        <v>1E-3</v>
      </c>
      <c r="P78" s="1628"/>
      <c r="Q78" s="1628"/>
      <c r="R78" s="1628"/>
      <c r="S78" s="1628"/>
      <c r="T78" s="1628"/>
      <c r="U78" s="1628"/>
      <c r="V78" s="1628"/>
      <c r="W78" s="1628"/>
      <c r="X78" s="2843">
        <v>1E-3</v>
      </c>
      <c r="Y78" s="2843">
        <v>0</v>
      </c>
      <c r="Z78" s="2108">
        <v>1E-3</v>
      </c>
      <c r="AA78" s="2844"/>
      <c r="AB78" s="2844"/>
      <c r="AC78" s="2108">
        <v>0</v>
      </c>
      <c r="AD78" s="2108"/>
      <c r="AE78" s="2844"/>
      <c r="AF78" s="2844">
        <v>0</v>
      </c>
      <c r="AG78" s="2108">
        <v>0</v>
      </c>
      <c r="AH78" s="3235" t="s">
        <v>9979</v>
      </c>
      <c r="AI78" s="1628"/>
      <c r="AJ78" s="163">
        <v>0</v>
      </c>
    </row>
    <row r="79" spans="1:36" s="1601" customFormat="1" ht="63">
      <c r="A79" s="991">
        <v>1598</v>
      </c>
      <c r="B79" s="636" t="s">
        <v>3959</v>
      </c>
      <c r="C79" s="1637" t="s">
        <v>3960</v>
      </c>
      <c r="D79" s="154" t="s">
        <v>226</v>
      </c>
      <c r="E79" s="154" t="s">
        <v>1546</v>
      </c>
      <c r="F79" s="1610" t="s">
        <v>30</v>
      </c>
      <c r="G79" s="154">
        <v>12.833</v>
      </c>
      <c r="H79" s="166">
        <v>0</v>
      </c>
      <c r="I79" s="166">
        <v>0</v>
      </c>
      <c r="J79" s="166">
        <v>0</v>
      </c>
      <c r="K79" s="166">
        <v>0</v>
      </c>
      <c r="L79" s="163">
        <v>12.833</v>
      </c>
      <c r="M79" s="1628">
        <v>1E-3</v>
      </c>
      <c r="N79" s="163">
        <v>0</v>
      </c>
      <c r="O79" s="1628">
        <v>1E-3</v>
      </c>
      <c r="P79" s="1628"/>
      <c r="Q79" s="1628"/>
      <c r="R79" s="1628"/>
      <c r="S79" s="1628"/>
      <c r="T79" s="1628"/>
      <c r="U79" s="1628"/>
      <c r="V79" s="1628"/>
      <c r="W79" s="1628"/>
      <c r="X79" s="2843">
        <v>1E-3</v>
      </c>
      <c r="Y79" s="2843">
        <v>0</v>
      </c>
      <c r="Z79" s="2108">
        <v>1E-3</v>
      </c>
      <c r="AA79" s="2844"/>
      <c r="AB79" s="2844"/>
      <c r="AC79" s="2108">
        <v>0</v>
      </c>
      <c r="AD79" s="2108"/>
      <c r="AE79" s="2844"/>
      <c r="AF79" s="2844">
        <v>0</v>
      </c>
      <c r="AG79" s="2108">
        <v>0</v>
      </c>
      <c r="AH79" s="3235" t="s">
        <v>9979</v>
      </c>
      <c r="AI79" s="1628"/>
      <c r="AJ79" s="163">
        <v>0</v>
      </c>
    </row>
    <row r="80" spans="1:36" s="1601" customFormat="1" ht="63">
      <c r="A80" s="991">
        <v>1599</v>
      </c>
      <c r="B80" s="636" t="s">
        <v>3961</v>
      </c>
      <c r="C80" s="1637" t="s">
        <v>3962</v>
      </c>
      <c r="D80" s="154" t="s">
        <v>28</v>
      </c>
      <c r="E80" s="154" t="s">
        <v>3963</v>
      </c>
      <c r="F80" s="1610" t="s">
        <v>30</v>
      </c>
      <c r="G80" s="154">
        <v>21.585000000000001</v>
      </c>
      <c r="H80" s="166">
        <v>0</v>
      </c>
      <c r="I80" s="166">
        <v>0</v>
      </c>
      <c r="J80" s="166">
        <v>0</v>
      </c>
      <c r="K80" s="166">
        <v>0</v>
      </c>
      <c r="L80" s="163">
        <v>21.585000000000001</v>
      </c>
      <c r="M80" s="1628">
        <v>1E-3</v>
      </c>
      <c r="N80" s="163">
        <v>0</v>
      </c>
      <c r="O80" s="1628">
        <v>1E-3</v>
      </c>
      <c r="P80" s="1628"/>
      <c r="Q80" s="1628"/>
      <c r="R80" s="1628"/>
      <c r="S80" s="1628"/>
      <c r="T80" s="1628"/>
      <c r="U80" s="1628"/>
      <c r="V80" s="1628"/>
      <c r="W80" s="1628"/>
      <c r="X80" s="2843">
        <v>1E-3</v>
      </c>
      <c r="Y80" s="2843">
        <v>0</v>
      </c>
      <c r="Z80" s="2108">
        <v>1E-3</v>
      </c>
      <c r="AA80" s="2844"/>
      <c r="AB80" s="2844"/>
      <c r="AC80" s="2108">
        <v>0</v>
      </c>
      <c r="AD80" s="2108"/>
      <c r="AE80" s="2844"/>
      <c r="AF80" s="2844">
        <v>0</v>
      </c>
      <c r="AG80" s="2108">
        <v>0</v>
      </c>
      <c r="AH80" s="3235" t="s">
        <v>9979</v>
      </c>
      <c r="AI80" s="1628"/>
      <c r="AJ80" s="163">
        <v>0</v>
      </c>
    </row>
    <row r="81" spans="1:36" s="1601" customFormat="1">
      <c r="A81" s="991"/>
      <c r="B81" s="247"/>
      <c r="C81" s="1626"/>
      <c r="D81" s="1627"/>
      <c r="E81" s="1627"/>
      <c r="F81" s="1627"/>
      <c r="G81" s="1627"/>
      <c r="H81" s="1626"/>
      <c r="I81" s="1626"/>
      <c r="J81" s="1626"/>
      <c r="K81" s="166"/>
      <c r="L81" s="163"/>
      <c r="M81" s="1628"/>
      <c r="N81" s="163"/>
      <c r="O81" s="1611"/>
      <c r="P81" s="1611"/>
      <c r="Q81" s="1611"/>
      <c r="R81" s="1611"/>
      <c r="S81" s="1611"/>
      <c r="T81" s="1611"/>
      <c r="U81" s="1611"/>
      <c r="V81" s="1611"/>
      <c r="W81" s="1611"/>
      <c r="X81" s="1611"/>
      <c r="Y81" s="1611"/>
      <c r="Z81" s="1611"/>
      <c r="AA81" s="1611"/>
      <c r="AB81" s="1611"/>
      <c r="AC81" s="1611"/>
      <c r="AD81" s="1611"/>
      <c r="AE81" s="1611"/>
      <c r="AF81" s="1611"/>
      <c r="AG81" s="1611"/>
      <c r="AH81" s="1611"/>
      <c r="AI81" s="1611"/>
      <c r="AJ81" s="163"/>
    </row>
    <row r="82" spans="1:36" s="1601" customFormat="1" ht="23.25" customHeight="1">
      <c r="A82" s="991"/>
      <c r="B82" s="182"/>
      <c r="C82" s="513" t="s">
        <v>3964</v>
      </c>
      <c r="D82" s="514"/>
      <c r="E82" s="514"/>
      <c r="F82" s="518"/>
      <c r="G82" s="516">
        <v>7226.8760000000002</v>
      </c>
      <c r="H82" s="516">
        <v>3509.3762500000007</v>
      </c>
      <c r="I82" s="516">
        <v>1147.8844999999997</v>
      </c>
      <c r="J82" s="516">
        <v>0</v>
      </c>
      <c r="K82" s="516">
        <v>4657.2607500000004</v>
      </c>
      <c r="L82" s="516">
        <v>2569.6152500000007</v>
      </c>
      <c r="M82" s="516">
        <v>953.89899999999989</v>
      </c>
      <c r="N82" s="516">
        <v>49.251999999999995</v>
      </c>
      <c r="O82" s="516">
        <v>1003.1509999999998</v>
      </c>
      <c r="P82" s="516">
        <v>0</v>
      </c>
      <c r="Q82" s="516">
        <v>0</v>
      </c>
      <c r="R82" s="516">
        <v>0</v>
      </c>
      <c r="S82" s="516">
        <v>0</v>
      </c>
      <c r="T82" s="516">
        <v>0</v>
      </c>
      <c r="U82" s="516">
        <v>0</v>
      </c>
      <c r="V82" s="516">
        <v>0</v>
      </c>
      <c r="W82" s="516">
        <v>0</v>
      </c>
      <c r="X82" s="516">
        <v>953.89899999999989</v>
      </c>
      <c r="Y82" s="516">
        <v>49.251999999999995</v>
      </c>
      <c r="Z82" s="516">
        <v>1003.1509999999998</v>
      </c>
      <c r="AA82" s="516">
        <v>603.10749250000003</v>
      </c>
      <c r="AB82" s="516">
        <v>0</v>
      </c>
      <c r="AC82" s="516">
        <v>603.10749250000003</v>
      </c>
      <c r="AD82" s="516">
        <v>6.0919480000000004</v>
      </c>
      <c r="AE82" s="516">
        <v>0</v>
      </c>
      <c r="AF82" s="516">
        <v>367.42151000000001</v>
      </c>
      <c r="AG82" s="516">
        <v>367.42151000000001</v>
      </c>
      <c r="AH82" s="516"/>
      <c r="AI82" s="516"/>
      <c r="AJ82" s="516">
        <v>0</v>
      </c>
    </row>
    <row r="83" spans="1:36" s="1601" customFormat="1" ht="12" customHeight="1">
      <c r="A83" s="991"/>
      <c r="B83" s="182"/>
      <c r="C83" s="181"/>
      <c r="D83" s="182"/>
      <c r="E83" s="182"/>
      <c r="F83" s="470"/>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row>
    <row r="84" spans="1:36" s="1629" customFormat="1">
      <c r="A84" s="991"/>
      <c r="B84" s="182"/>
      <c r="C84" s="1608" t="s">
        <v>2173</v>
      </c>
      <c r="D84" s="182"/>
      <c r="E84" s="182"/>
      <c r="F84" s="182"/>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row>
    <row r="85" spans="1:36" s="1629" customFormat="1">
      <c r="A85" s="991"/>
      <c r="B85" s="182"/>
      <c r="C85" s="1608" t="s">
        <v>39</v>
      </c>
      <c r="D85" s="182"/>
      <c r="E85" s="182"/>
      <c r="F85" s="182"/>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row>
    <row r="86" spans="1:36" s="1629" customFormat="1">
      <c r="A86" s="991"/>
      <c r="B86" s="182"/>
      <c r="C86" s="1608"/>
      <c r="D86" s="182"/>
      <c r="E86" s="182"/>
      <c r="F86" s="182"/>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row>
    <row r="87" spans="1:36" ht="47.25">
      <c r="A87" s="991">
        <v>1600</v>
      </c>
      <c r="B87" s="133" t="s">
        <v>3965</v>
      </c>
      <c r="C87" s="166" t="s">
        <v>3966</v>
      </c>
      <c r="D87" s="154" t="s">
        <v>51</v>
      </c>
      <c r="E87" s="154" t="s">
        <v>42</v>
      </c>
      <c r="F87" s="1624" t="s">
        <v>43</v>
      </c>
      <c r="G87" s="166">
        <v>186.62</v>
      </c>
      <c r="H87" s="166">
        <v>0</v>
      </c>
      <c r="I87" s="166">
        <v>0</v>
      </c>
      <c r="J87" s="166">
        <v>0</v>
      </c>
      <c r="K87" s="166">
        <v>0</v>
      </c>
      <c r="L87" s="163">
        <v>186.62</v>
      </c>
      <c r="M87" s="1611">
        <v>46.655000000000001</v>
      </c>
      <c r="N87" s="166">
        <v>0</v>
      </c>
      <c r="O87" s="1611">
        <v>46.655000000000001</v>
      </c>
      <c r="P87" s="1611"/>
      <c r="Q87" s="1611"/>
      <c r="R87" s="1611"/>
      <c r="S87" s="1611"/>
      <c r="T87" s="1611"/>
      <c r="U87" s="1611"/>
      <c r="V87" s="1611"/>
      <c r="W87" s="1611"/>
      <c r="X87" s="2843">
        <v>46.655000000000001</v>
      </c>
      <c r="Y87" s="2843">
        <v>0</v>
      </c>
      <c r="Z87" s="2108">
        <v>46.655000000000001</v>
      </c>
      <c r="AA87" s="2844"/>
      <c r="AB87" s="2844"/>
      <c r="AC87" s="2108">
        <v>0</v>
      </c>
      <c r="AD87" s="2108"/>
      <c r="AE87" s="2844"/>
      <c r="AF87" s="2844">
        <v>0</v>
      </c>
      <c r="AG87" s="2108">
        <v>0</v>
      </c>
      <c r="AH87" s="1611"/>
      <c r="AI87" s="1611"/>
      <c r="AJ87" s="163">
        <v>0</v>
      </c>
    </row>
    <row r="88" spans="1:36" ht="94.5">
      <c r="A88" s="991">
        <v>1601</v>
      </c>
      <c r="B88" s="133" t="s">
        <v>3967</v>
      </c>
      <c r="C88" s="166" t="s">
        <v>3968</v>
      </c>
      <c r="D88" s="154" t="s">
        <v>88</v>
      </c>
      <c r="E88" s="154" t="s">
        <v>42</v>
      </c>
      <c r="F88" s="1624" t="s">
        <v>43</v>
      </c>
      <c r="G88" s="166">
        <v>200</v>
      </c>
      <c r="H88" s="166">
        <v>0</v>
      </c>
      <c r="I88" s="166">
        <v>0</v>
      </c>
      <c r="J88" s="166">
        <v>0</v>
      </c>
      <c r="K88" s="166">
        <v>0</v>
      </c>
      <c r="L88" s="163">
        <v>200</v>
      </c>
      <c r="M88" s="1611">
        <v>50</v>
      </c>
      <c r="N88" s="166">
        <v>0</v>
      </c>
      <c r="O88" s="1611">
        <v>50</v>
      </c>
      <c r="P88" s="1611"/>
      <c r="Q88" s="1611"/>
      <c r="R88" s="1611"/>
      <c r="S88" s="1611"/>
      <c r="T88" s="1611"/>
      <c r="U88" s="1611"/>
      <c r="V88" s="1611"/>
      <c r="W88" s="1611"/>
      <c r="X88" s="2843">
        <v>50</v>
      </c>
      <c r="Y88" s="2843">
        <v>0</v>
      </c>
      <c r="Z88" s="2108">
        <v>50</v>
      </c>
      <c r="AA88" s="2844"/>
      <c r="AB88" s="2844"/>
      <c r="AC88" s="2108">
        <v>0</v>
      </c>
      <c r="AD88" s="2108"/>
      <c r="AE88" s="2844"/>
      <c r="AF88" s="2844">
        <v>0</v>
      </c>
      <c r="AG88" s="2108">
        <v>0</v>
      </c>
      <c r="AH88" s="1611"/>
      <c r="AI88" s="1611"/>
      <c r="AJ88" s="163">
        <v>0</v>
      </c>
    </row>
    <row r="89" spans="1:36" ht="47.25">
      <c r="A89" s="991">
        <v>1602</v>
      </c>
      <c r="B89" s="636" t="s">
        <v>3969</v>
      </c>
      <c r="C89" s="166" t="s">
        <v>3970</v>
      </c>
      <c r="D89" s="154" t="s">
        <v>187</v>
      </c>
      <c r="E89" s="154" t="s">
        <v>42</v>
      </c>
      <c r="F89" s="1624" t="s">
        <v>43</v>
      </c>
      <c r="G89" s="166">
        <v>156.19900000000001</v>
      </c>
      <c r="H89" s="166">
        <v>0</v>
      </c>
      <c r="I89" s="166">
        <v>0</v>
      </c>
      <c r="J89" s="166">
        <v>0</v>
      </c>
      <c r="K89" s="166">
        <v>0</v>
      </c>
      <c r="L89" s="163">
        <v>156.19900000000001</v>
      </c>
      <c r="M89" s="1611">
        <v>39.049750000000003</v>
      </c>
      <c r="N89" s="166">
        <v>0</v>
      </c>
      <c r="O89" s="1611">
        <v>39.049750000000003</v>
      </c>
      <c r="P89" s="1611"/>
      <c r="Q89" s="1611"/>
      <c r="R89" s="1611"/>
      <c r="S89" s="1611"/>
      <c r="T89" s="1611"/>
      <c r="U89" s="1611"/>
      <c r="V89" s="1611"/>
      <c r="W89" s="1611"/>
      <c r="X89" s="2843">
        <v>39.049750000000003</v>
      </c>
      <c r="Y89" s="2843">
        <v>0</v>
      </c>
      <c r="Z89" s="2108">
        <v>39.049750000000003</v>
      </c>
      <c r="AA89" s="2844"/>
      <c r="AB89" s="2844"/>
      <c r="AC89" s="2108">
        <v>0</v>
      </c>
      <c r="AD89" s="2108"/>
      <c r="AE89" s="2844"/>
      <c r="AF89" s="2844">
        <v>0</v>
      </c>
      <c r="AG89" s="2108">
        <v>0</v>
      </c>
      <c r="AH89" s="1611"/>
      <c r="AI89" s="1611"/>
      <c r="AJ89" s="163">
        <v>0</v>
      </c>
    </row>
    <row r="90" spans="1:36" ht="47.25">
      <c r="A90" s="991">
        <v>1603</v>
      </c>
      <c r="B90" s="636" t="s">
        <v>3971</v>
      </c>
      <c r="C90" s="166" t="s">
        <v>3972</v>
      </c>
      <c r="D90" s="154" t="s">
        <v>187</v>
      </c>
      <c r="E90" s="154" t="s">
        <v>42</v>
      </c>
      <c r="F90" s="1624" t="s">
        <v>43</v>
      </c>
      <c r="G90" s="166">
        <v>117.67</v>
      </c>
      <c r="H90" s="166">
        <v>0</v>
      </c>
      <c r="I90" s="166">
        <v>0</v>
      </c>
      <c r="J90" s="166">
        <v>0</v>
      </c>
      <c r="K90" s="166">
        <v>0</v>
      </c>
      <c r="L90" s="163">
        <v>117.67</v>
      </c>
      <c r="M90" s="1611">
        <v>29.4175</v>
      </c>
      <c r="N90" s="166">
        <v>0</v>
      </c>
      <c r="O90" s="1611">
        <v>29.4175</v>
      </c>
      <c r="P90" s="1611"/>
      <c r="Q90" s="1611"/>
      <c r="R90" s="1611"/>
      <c r="S90" s="1611"/>
      <c r="T90" s="1611"/>
      <c r="U90" s="1611"/>
      <c r="V90" s="1611"/>
      <c r="W90" s="1611"/>
      <c r="X90" s="2843">
        <v>29.4175</v>
      </c>
      <c r="Y90" s="2843">
        <v>0</v>
      </c>
      <c r="Z90" s="2108">
        <v>29.4175</v>
      </c>
      <c r="AA90" s="2844"/>
      <c r="AB90" s="2844"/>
      <c r="AC90" s="2108">
        <v>0</v>
      </c>
      <c r="AD90" s="2108"/>
      <c r="AE90" s="2844"/>
      <c r="AF90" s="2844">
        <v>0</v>
      </c>
      <c r="AG90" s="2108">
        <v>0</v>
      </c>
      <c r="AH90" s="1611"/>
      <c r="AI90" s="1611"/>
      <c r="AJ90" s="163">
        <v>0</v>
      </c>
    </row>
    <row r="91" spans="1:36" ht="94.5">
      <c r="A91" s="991">
        <v>1604</v>
      </c>
      <c r="B91" s="636" t="s">
        <v>3973</v>
      </c>
      <c r="C91" s="166" t="s">
        <v>3974</v>
      </c>
      <c r="D91" s="154" t="s">
        <v>564</v>
      </c>
      <c r="E91" s="154" t="s">
        <v>42</v>
      </c>
      <c r="F91" s="1624" t="s">
        <v>43</v>
      </c>
      <c r="G91" s="166">
        <v>137.67599999999999</v>
      </c>
      <c r="H91" s="166">
        <v>0</v>
      </c>
      <c r="I91" s="166">
        <v>0</v>
      </c>
      <c r="J91" s="166">
        <v>0</v>
      </c>
      <c r="K91" s="166">
        <v>0</v>
      </c>
      <c r="L91" s="163">
        <v>137.67599999999999</v>
      </c>
      <c r="M91" s="1611">
        <v>34.418999999999997</v>
      </c>
      <c r="N91" s="166">
        <v>0</v>
      </c>
      <c r="O91" s="1611">
        <v>34.418999999999997</v>
      </c>
      <c r="P91" s="1611"/>
      <c r="Q91" s="1611"/>
      <c r="R91" s="1611"/>
      <c r="S91" s="1611"/>
      <c r="T91" s="1611"/>
      <c r="U91" s="1611"/>
      <c r="V91" s="1611"/>
      <c r="W91" s="1611"/>
      <c r="X91" s="2843">
        <v>34.418999999999997</v>
      </c>
      <c r="Y91" s="2843">
        <v>0</v>
      </c>
      <c r="Z91" s="2108">
        <v>34.418999999999997</v>
      </c>
      <c r="AA91" s="2844"/>
      <c r="AB91" s="2844"/>
      <c r="AC91" s="2108">
        <v>0</v>
      </c>
      <c r="AD91" s="2108"/>
      <c r="AE91" s="2844"/>
      <c r="AF91" s="2844">
        <v>0</v>
      </c>
      <c r="AG91" s="2108">
        <v>0</v>
      </c>
      <c r="AH91" s="1611"/>
      <c r="AI91" s="1611"/>
      <c r="AJ91" s="163">
        <v>0</v>
      </c>
    </row>
    <row r="92" spans="1:36">
      <c r="A92" s="991"/>
      <c r="B92" s="636"/>
      <c r="C92" s="166"/>
      <c r="D92" s="154"/>
      <c r="E92" s="154"/>
      <c r="F92" s="1624"/>
      <c r="G92" s="166"/>
      <c r="H92" s="166"/>
      <c r="I92" s="166"/>
      <c r="J92" s="166"/>
      <c r="K92" s="166"/>
      <c r="L92" s="163"/>
      <c r="M92" s="1611"/>
      <c r="N92" s="166"/>
      <c r="O92" s="1611"/>
      <c r="P92" s="1611"/>
      <c r="Q92" s="1611"/>
      <c r="R92" s="1611"/>
      <c r="S92" s="1611"/>
      <c r="T92" s="1611"/>
      <c r="U92" s="1611"/>
      <c r="V92" s="1611"/>
      <c r="W92" s="1611"/>
      <c r="X92" s="2843"/>
      <c r="Y92" s="2843"/>
      <c r="Z92" s="2108"/>
      <c r="AA92" s="2844"/>
      <c r="AB92" s="2844"/>
      <c r="AC92" s="2108"/>
      <c r="AD92" s="2108"/>
      <c r="AE92" s="2844"/>
      <c r="AF92" s="2844"/>
      <c r="AG92" s="2108"/>
      <c r="AH92" s="1611"/>
      <c r="AI92" s="1611"/>
      <c r="AJ92" s="163"/>
    </row>
    <row r="93" spans="1:36" ht="19.5" customHeight="1">
      <c r="A93" s="182"/>
      <c r="B93" s="182"/>
      <c r="C93" s="513" t="s">
        <v>3975</v>
      </c>
      <c r="D93" s="514"/>
      <c r="E93" s="514"/>
      <c r="F93" s="518"/>
      <c r="G93" s="516">
        <v>798.16499999999996</v>
      </c>
      <c r="H93" s="516">
        <v>0</v>
      </c>
      <c r="I93" s="516">
        <v>0</v>
      </c>
      <c r="J93" s="516">
        <v>0</v>
      </c>
      <c r="K93" s="516">
        <v>0</v>
      </c>
      <c r="L93" s="516">
        <v>798.16499999999996</v>
      </c>
      <c r="M93" s="516">
        <v>199.54124999999999</v>
      </c>
      <c r="N93" s="516">
        <v>0</v>
      </c>
      <c r="O93" s="516">
        <v>199.54124999999999</v>
      </c>
      <c r="P93" s="516">
        <v>0</v>
      </c>
      <c r="Q93" s="516">
        <v>0</v>
      </c>
      <c r="R93" s="516">
        <v>0</v>
      </c>
      <c r="S93" s="516">
        <v>0</v>
      </c>
      <c r="T93" s="516">
        <v>0</v>
      </c>
      <c r="U93" s="516">
        <v>0</v>
      </c>
      <c r="V93" s="516">
        <v>0</v>
      </c>
      <c r="W93" s="516">
        <v>0</v>
      </c>
      <c r="X93" s="516">
        <v>199.54124999999999</v>
      </c>
      <c r="Y93" s="516">
        <v>0</v>
      </c>
      <c r="Z93" s="516">
        <v>199.54124999999999</v>
      </c>
      <c r="AA93" s="516">
        <v>0</v>
      </c>
      <c r="AB93" s="516">
        <v>0</v>
      </c>
      <c r="AC93" s="516">
        <v>0</v>
      </c>
      <c r="AD93" s="516">
        <v>0</v>
      </c>
      <c r="AE93" s="516">
        <v>0</v>
      </c>
      <c r="AF93" s="516">
        <v>0</v>
      </c>
      <c r="AG93" s="516">
        <v>0</v>
      </c>
      <c r="AH93" s="516"/>
      <c r="AI93" s="516"/>
      <c r="AJ93" s="516">
        <v>0</v>
      </c>
    </row>
    <row r="94" spans="1:36" ht="19.5" customHeight="1">
      <c r="A94" s="182"/>
      <c r="B94" s="182"/>
      <c r="C94" s="1638" t="s">
        <v>3976</v>
      </c>
      <c r="D94" s="514"/>
      <c r="E94" s="514"/>
      <c r="F94" s="518"/>
      <c r="G94" s="516">
        <v>8025.0410000000002</v>
      </c>
      <c r="H94" s="516">
        <v>3509.3762500000007</v>
      </c>
      <c r="I94" s="516">
        <v>1147.8844999999997</v>
      </c>
      <c r="J94" s="516">
        <v>0</v>
      </c>
      <c r="K94" s="516">
        <v>4657.2607500000004</v>
      </c>
      <c r="L94" s="516">
        <v>3367.7802500000007</v>
      </c>
      <c r="M94" s="516">
        <v>1153.4402499999999</v>
      </c>
      <c r="N94" s="516">
        <v>49.251999999999995</v>
      </c>
      <c r="O94" s="516">
        <v>1202.6922499999998</v>
      </c>
      <c r="P94" s="516">
        <v>0</v>
      </c>
      <c r="Q94" s="516">
        <v>0</v>
      </c>
      <c r="R94" s="516">
        <v>0</v>
      </c>
      <c r="S94" s="516">
        <v>0</v>
      </c>
      <c r="T94" s="516">
        <v>0</v>
      </c>
      <c r="U94" s="516">
        <v>0</v>
      </c>
      <c r="V94" s="516">
        <v>0</v>
      </c>
      <c r="W94" s="516">
        <v>0</v>
      </c>
      <c r="X94" s="516">
        <v>1153.4402499999999</v>
      </c>
      <c r="Y94" s="516">
        <v>49.251999999999995</v>
      </c>
      <c r="Z94" s="516">
        <v>1202.6922499999998</v>
      </c>
      <c r="AA94" s="516">
        <v>603.10749250000003</v>
      </c>
      <c r="AB94" s="516">
        <v>0</v>
      </c>
      <c r="AC94" s="516">
        <v>603.10749250000003</v>
      </c>
      <c r="AD94" s="516">
        <v>6.0919480000000004</v>
      </c>
      <c r="AE94" s="516">
        <v>0</v>
      </c>
      <c r="AF94" s="516">
        <v>367.42151000000001</v>
      </c>
      <c r="AG94" s="516">
        <v>367.42151000000001</v>
      </c>
      <c r="AH94" s="516"/>
      <c r="AI94" s="516"/>
      <c r="AJ94" s="516">
        <v>0</v>
      </c>
    </row>
    <row r="95" spans="1:36" ht="17.25" customHeight="1">
      <c r="A95" s="182"/>
      <c r="B95" s="182"/>
      <c r="C95" s="1638" t="s">
        <v>3977</v>
      </c>
      <c r="D95" s="514"/>
      <c r="E95" s="514"/>
      <c r="F95" s="518"/>
      <c r="G95" s="516">
        <v>8905.1630000000005</v>
      </c>
      <c r="H95" s="516">
        <v>4546.8362500000003</v>
      </c>
      <c r="I95" s="516">
        <v>1292.6814999999997</v>
      </c>
      <c r="J95" s="516">
        <v>0</v>
      </c>
      <c r="K95" s="516">
        <v>5839.5177500000009</v>
      </c>
      <c r="L95" s="516">
        <v>3065.6452500000005</v>
      </c>
      <c r="M95" s="516">
        <v>1042.799</v>
      </c>
      <c r="N95" s="516">
        <v>136.52600000000001</v>
      </c>
      <c r="O95" s="516">
        <v>1179.3249999999998</v>
      </c>
      <c r="P95" s="516">
        <v>0</v>
      </c>
      <c r="Q95" s="516">
        <v>0</v>
      </c>
      <c r="R95" s="516">
        <v>0</v>
      </c>
      <c r="S95" s="516">
        <v>0</v>
      </c>
      <c r="T95" s="516">
        <v>0</v>
      </c>
      <c r="U95" s="516">
        <v>0</v>
      </c>
      <c r="V95" s="516">
        <v>0</v>
      </c>
      <c r="W95" s="516">
        <v>0</v>
      </c>
      <c r="X95" s="516">
        <v>1042.799</v>
      </c>
      <c r="Y95" s="516">
        <v>136.52600000000001</v>
      </c>
      <c r="Z95" s="516">
        <v>1179.3249999999998</v>
      </c>
      <c r="AA95" s="516">
        <v>634.59800000000007</v>
      </c>
      <c r="AB95" s="516">
        <v>0</v>
      </c>
      <c r="AC95" s="516">
        <v>634.59800000000007</v>
      </c>
      <c r="AD95" s="516">
        <v>6.4099880000000002</v>
      </c>
      <c r="AE95" s="516">
        <v>0</v>
      </c>
      <c r="AF95" s="516">
        <v>376.854422</v>
      </c>
      <c r="AG95" s="516">
        <v>376.854422</v>
      </c>
      <c r="AH95" s="516"/>
      <c r="AI95" s="516"/>
      <c r="AJ95" s="516">
        <v>0</v>
      </c>
    </row>
    <row r="96" spans="1:36" ht="15.75" customHeight="1">
      <c r="A96" s="182"/>
      <c r="B96" s="182"/>
      <c r="C96" s="1638" t="s">
        <v>3978</v>
      </c>
      <c r="D96" s="514"/>
      <c r="E96" s="514"/>
      <c r="F96" s="518"/>
      <c r="G96" s="516">
        <v>2322.6999999999998</v>
      </c>
      <c r="H96" s="516">
        <v>0</v>
      </c>
      <c r="I96" s="516">
        <v>0</v>
      </c>
      <c r="J96" s="516">
        <v>0</v>
      </c>
      <c r="K96" s="516">
        <v>0</v>
      </c>
      <c r="L96" s="516">
        <v>2322.6999999999998</v>
      </c>
      <c r="M96" s="516">
        <v>580.67499999999995</v>
      </c>
      <c r="N96" s="516">
        <v>0</v>
      </c>
      <c r="O96" s="516">
        <v>580.67499999999995</v>
      </c>
      <c r="P96" s="516">
        <v>0</v>
      </c>
      <c r="Q96" s="516">
        <v>0</v>
      </c>
      <c r="R96" s="516">
        <v>0</v>
      </c>
      <c r="S96" s="516">
        <v>0</v>
      </c>
      <c r="T96" s="516">
        <v>0</v>
      </c>
      <c r="U96" s="516">
        <v>0</v>
      </c>
      <c r="V96" s="516">
        <v>0</v>
      </c>
      <c r="W96" s="516">
        <v>0</v>
      </c>
      <c r="X96" s="516">
        <v>580.67499999999995</v>
      </c>
      <c r="Y96" s="516">
        <v>0</v>
      </c>
      <c r="Z96" s="516">
        <v>580.67499999999995</v>
      </c>
      <c r="AA96" s="516">
        <v>0</v>
      </c>
      <c r="AB96" s="516">
        <v>0</v>
      </c>
      <c r="AC96" s="516">
        <v>0</v>
      </c>
      <c r="AD96" s="516">
        <v>0</v>
      </c>
      <c r="AE96" s="516">
        <v>0</v>
      </c>
      <c r="AF96" s="516">
        <v>0</v>
      </c>
      <c r="AG96" s="516">
        <v>0</v>
      </c>
      <c r="AH96" s="516"/>
      <c r="AI96" s="516"/>
      <c r="AJ96" s="516">
        <v>0</v>
      </c>
    </row>
    <row r="97" spans="1:36" s="1640" customFormat="1" ht="24" customHeight="1" thickBot="1">
      <c r="A97" s="519"/>
      <c r="B97" s="519"/>
      <c r="C97" s="1639" t="s">
        <v>3979</v>
      </c>
      <c r="D97" s="218"/>
      <c r="E97" s="218"/>
      <c r="F97" s="217"/>
      <c r="G97" s="219">
        <v>11227.863000000001</v>
      </c>
      <c r="H97" s="219">
        <v>4546.8362500000003</v>
      </c>
      <c r="I97" s="219">
        <v>1292.6814999999997</v>
      </c>
      <c r="J97" s="219">
        <v>0</v>
      </c>
      <c r="K97" s="219">
        <v>5839.5177500000009</v>
      </c>
      <c r="L97" s="219">
        <v>5388.3452500000003</v>
      </c>
      <c r="M97" s="219">
        <v>1623.4739999999999</v>
      </c>
      <c r="N97" s="219">
        <v>136.52600000000001</v>
      </c>
      <c r="O97" s="219">
        <v>1759.9999999999998</v>
      </c>
      <c r="P97" s="219">
        <v>0</v>
      </c>
      <c r="Q97" s="219">
        <v>0</v>
      </c>
      <c r="R97" s="219">
        <v>0</v>
      </c>
      <c r="S97" s="219">
        <v>0</v>
      </c>
      <c r="T97" s="219">
        <v>0</v>
      </c>
      <c r="U97" s="219">
        <v>0</v>
      </c>
      <c r="V97" s="219">
        <v>0</v>
      </c>
      <c r="W97" s="219">
        <v>0</v>
      </c>
      <c r="X97" s="219">
        <v>1623.4739999999999</v>
      </c>
      <c r="Y97" s="219">
        <v>136.52600000000001</v>
      </c>
      <c r="Z97" s="219">
        <v>1759.9999999999998</v>
      </c>
      <c r="AA97" s="219">
        <v>634.59800000000007</v>
      </c>
      <c r="AB97" s="219">
        <v>0</v>
      </c>
      <c r="AC97" s="219">
        <v>634.59800000000007</v>
      </c>
      <c r="AD97" s="219">
        <v>6.4099880000000002</v>
      </c>
      <c r="AE97" s="219">
        <v>0</v>
      </c>
      <c r="AF97" s="219">
        <v>376.854422</v>
      </c>
      <c r="AG97" s="219">
        <v>376.854422</v>
      </c>
      <c r="AH97" s="219"/>
      <c r="AI97" s="219"/>
      <c r="AJ97" s="219">
        <v>0</v>
      </c>
    </row>
    <row r="98" spans="1:36" ht="16.5" thickTop="1">
      <c r="A98" s="1641"/>
      <c r="B98" s="1641"/>
      <c r="C98" s="1642"/>
      <c r="D98" s="419"/>
      <c r="E98" s="419"/>
      <c r="F98" s="1641"/>
      <c r="G98" s="1641"/>
      <c r="H98" s="1641"/>
      <c r="I98" s="1641"/>
      <c r="J98" s="1641"/>
      <c r="K98" s="1641"/>
      <c r="L98" s="1641"/>
      <c r="M98" s="1641"/>
      <c r="N98" s="1641"/>
      <c r="O98" s="1641"/>
      <c r="P98" s="1641"/>
      <c r="Q98" s="1641"/>
      <c r="R98" s="1641"/>
      <c r="S98" s="1641"/>
      <c r="T98" s="1641"/>
      <c r="U98" s="1641"/>
      <c r="V98" s="1641"/>
      <c r="W98" s="1641"/>
      <c r="X98" s="1641"/>
      <c r="Y98" s="1641"/>
      <c r="Z98" s="1641"/>
      <c r="AA98" s="1641"/>
      <c r="AB98" s="1641"/>
      <c r="AC98" s="1641"/>
      <c r="AD98" s="1641"/>
      <c r="AE98" s="1641"/>
      <c r="AF98" s="1641"/>
      <c r="AG98" s="1641"/>
      <c r="AH98" s="1641"/>
      <c r="AI98" s="1641"/>
      <c r="AJ98" s="1641"/>
    </row>
    <row r="99" spans="1:36">
      <c r="A99" s="1641"/>
      <c r="B99" s="1641"/>
      <c r="C99" s="1642"/>
      <c r="D99" s="419"/>
      <c r="E99" s="419"/>
      <c r="F99" s="1641"/>
      <c r="G99" s="1641"/>
      <c r="H99" s="1641"/>
      <c r="I99" s="1641"/>
      <c r="J99" s="1641"/>
      <c r="K99" s="1641"/>
      <c r="L99" s="1641"/>
      <c r="M99" s="1641"/>
      <c r="N99" s="1641"/>
      <c r="O99" s="1641"/>
      <c r="P99" s="1641"/>
      <c r="Q99" s="1641"/>
      <c r="R99" s="1641"/>
      <c r="S99" s="1641"/>
      <c r="T99" s="1641"/>
      <c r="U99" s="1641"/>
      <c r="V99" s="1641"/>
      <c r="W99" s="1641"/>
      <c r="X99" s="1641"/>
      <c r="Y99" s="1641"/>
      <c r="Z99" s="1641"/>
      <c r="AA99" s="1641"/>
      <c r="AB99" s="1641"/>
      <c r="AC99" s="1641"/>
      <c r="AD99" s="1641"/>
      <c r="AE99" s="1641"/>
      <c r="AF99" s="1641"/>
      <c r="AG99" s="1641"/>
      <c r="AH99" s="1641"/>
      <c r="AI99" s="1641"/>
      <c r="AJ99" s="1641"/>
    </row>
    <row r="100" spans="1:36">
      <c r="A100" s="1641"/>
      <c r="B100" s="1641"/>
      <c r="C100" s="1642"/>
      <c r="D100" s="419"/>
      <c r="E100" s="419"/>
      <c r="F100" s="1641"/>
      <c r="G100" s="1641"/>
      <c r="H100" s="1641"/>
      <c r="I100" s="1641"/>
      <c r="J100" s="1641"/>
      <c r="K100" s="1641"/>
      <c r="L100" s="1641"/>
      <c r="M100" s="1641"/>
      <c r="N100" s="1641"/>
      <c r="O100" s="1641"/>
      <c r="P100" s="1641"/>
      <c r="Q100" s="1641"/>
      <c r="R100" s="1641"/>
      <c r="S100" s="1641"/>
      <c r="T100" s="1641"/>
      <c r="U100" s="1641"/>
      <c r="V100" s="1641"/>
      <c r="W100" s="1641"/>
      <c r="X100" s="1641"/>
      <c r="Y100" s="1641"/>
      <c r="Z100" s="1641"/>
      <c r="AA100" s="1641"/>
      <c r="AB100" s="1641"/>
      <c r="AC100" s="1641"/>
      <c r="AD100" s="1641"/>
      <c r="AE100" s="1641"/>
      <c r="AF100" s="1641"/>
      <c r="AG100" s="1641"/>
      <c r="AH100" s="1641"/>
      <c r="AI100" s="1641"/>
      <c r="AJ100" s="1641"/>
    </row>
    <row r="101" spans="1:36">
      <c r="A101" s="1641"/>
      <c r="B101" s="1641"/>
      <c r="C101" s="1642"/>
      <c r="D101" s="419"/>
      <c r="E101" s="419"/>
      <c r="F101" s="1641"/>
      <c r="G101" s="1641"/>
      <c r="H101" s="1641"/>
      <c r="I101" s="1641"/>
      <c r="J101" s="16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row>
    <row r="102" spans="1:36">
      <c r="A102" s="1641"/>
      <c r="B102" s="1641"/>
      <c r="C102" s="1642"/>
      <c r="D102" s="419"/>
      <c r="E102" s="419"/>
      <c r="F102" s="1641"/>
      <c r="G102" s="1641"/>
      <c r="H102" s="1641"/>
      <c r="I102" s="1641"/>
      <c r="J102" s="1641"/>
      <c r="K102" s="1641"/>
      <c r="L102" s="1641"/>
      <c r="M102" s="1641"/>
      <c r="N102" s="1641"/>
      <c r="O102" s="1641"/>
      <c r="P102" s="1641"/>
      <c r="Q102" s="1641"/>
      <c r="R102" s="1641"/>
      <c r="S102" s="1641"/>
      <c r="T102" s="1641"/>
      <c r="U102" s="1641"/>
      <c r="V102" s="1641"/>
      <c r="W102" s="1641"/>
      <c r="X102" s="1641"/>
      <c r="Y102" s="1641"/>
      <c r="Z102" s="1641"/>
      <c r="AA102" s="1641"/>
      <c r="AB102" s="1641"/>
      <c r="AC102" s="1641"/>
      <c r="AD102" s="1641"/>
      <c r="AE102" s="1641"/>
      <c r="AF102" s="1641"/>
      <c r="AG102" s="1641"/>
      <c r="AH102" s="1641"/>
      <c r="AI102" s="1641"/>
      <c r="AJ102" s="1641"/>
    </row>
    <row r="103" spans="1:36">
      <c r="A103" s="1641"/>
      <c r="B103" s="1641"/>
      <c r="C103" s="1642"/>
      <c r="D103" s="419"/>
      <c r="E103" s="419"/>
      <c r="F103" s="1641"/>
      <c r="G103" s="1641"/>
      <c r="H103" s="1641"/>
      <c r="I103" s="1641"/>
      <c r="J103" s="1641"/>
      <c r="K103" s="1641"/>
      <c r="L103" s="1641"/>
      <c r="M103" s="1641"/>
      <c r="N103" s="1641"/>
      <c r="O103" s="1641"/>
      <c r="P103" s="1641"/>
      <c r="Q103" s="1641"/>
      <c r="R103" s="1641"/>
      <c r="S103" s="1641"/>
      <c r="T103" s="1641"/>
      <c r="U103" s="1641"/>
      <c r="V103" s="1641"/>
      <c r="W103" s="1641"/>
      <c r="X103" s="1641"/>
      <c r="Y103" s="1641"/>
      <c r="Z103" s="1641"/>
      <c r="AA103" s="1641"/>
      <c r="AB103" s="1641"/>
      <c r="AC103" s="1641"/>
      <c r="AD103" s="1641"/>
      <c r="AE103" s="1641"/>
      <c r="AF103" s="1641"/>
      <c r="AG103" s="1641"/>
      <c r="AH103" s="1641"/>
      <c r="AI103" s="1641"/>
      <c r="AJ103" s="1641"/>
    </row>
    <row r="104" spans="1:36">
      <c r="A104" s="1641"/>
      <c r="B104" s="1641"/>
      <c r="C104" s="1642"/>
      <c r="D104" s="419"/>
      <c r="E104" s="419"/>
      <c r="F104" s="1641"/>
      <c r="G104" s="1641"/>
      <c r="H104" s="1641"/>
      <c r="I104" s="1641"/>
      <c r="J104" s="1641"/>
      <c r="K104" s="1641"/>
      <c r="L104" s="1641"/>
      <c r="M104" s="1641"/>
      <c r="N104" s="1641"/>
      <c r="O104" s="1641"/>
      <c r="P104" s="1641"/>
      <c r="Q104" s="1641"/>
      <c r="R104" s="1641"/>
      <c r="S104" s="1641"/>
      <c r="T104" s="1641"/>
      <c r="U104" s="1641"/>
      <c r="V104" s="1641"/>
      <c r="W104" s="1641"/>
      <c r="X104" s="1641"/>
      <c r="Y104" s="1641"/>
      <c r="Z104" s="1641"/>
      <c r="AA104" s="1641"/>
      <c r="AB104" s="1641"/>
      <c r="AC104" s="1641"/>
      <c r="AD104" s="1641"/>
      <c r="AE104" s="1641"/>
      <c r="AF104" s="1641"/>
      <c r="AG104" s="1641"/>
      <c r="AH104" s="1641"/>
      <c r="AI104" s="1641"/>
      <c r="AJ104" s="1641"/>
    </row>
    <row r="105" spans="1:36">
      <c r="A105" s="1641"/>
      <c r="B105" s="1641"/>
      <c r="C105" s="1642"/>
      <c r="D105" s="419"/>
      <c r="E105" s="419"/>
      <c r="F105" s="1641"/>
      <c r="G105" s="1641"/>
      <c r="H105" s="1641"/>
      <c r="I105" s="1641"/>
      <c r="J105" s="1641"/>
      <c r="K105" s="1641"/>
      <c r="L105" s="1641"/>
      <c r="M105" s="1641"/>
      <c r="N105" s="1641"/>
      <c r="O105" s="1641"/>
      <c r="P105" s="1641"/>
      <c r="Q105" s="1641"/>
      <c r="R105" s="1641"/>
      <c r="S105" s="1641"/>
      <c r="T105" s="1641"/>
      <c r="U105" s="1641"/>
      <c r="V105" s="1641"/>
      <c r="W105" s="1641"/>
      <c r="X105" s="1641"/>
      <c r="Y105" s="1641"/>
      <c r="Z105" s="1641"/>
      <c r="AA105" s="1641"/>
      <c r="AB105" s="1641"/>
      <c r="AC105" s="1641"/>
      <c r="AD105" s="1641"/>
      <c r="AE105" s="1641"/>
      <c r="AF105" s="1641"/>
      <c r="AG105" s="1641"/>
      <c r="AH105" s="1641"/>
      <c r="AI105" s="1641"/>
      <c r="AJ105" s="1641"/>
    </row>
    <row r="106" spans="1:36">
      <c r="A106" s="1641"/>
      <c r="B106" s="1641"/>
      <c r="C106" s="1642"/>
      <c r="D106" s="419"/>
      <c r="E106" s="419"/>
      <c r="F106" s="1641"/>
      <c r="G106" s="1641"/>
      <c r="H106" s="1641"/>
      <c r="I106" s="1641"/>
      <c r="J106" s="1641"/>
      <c r="K106" s="1641"/>
      <c r="L106" s="1641"/>
      <c r="M106" s="1641"/>
      <c r="N106" s="1641"/>
      <c r="O106" s="1641"/>
      <c r="P106" s="1641"/>
      <c r="Q106" s="1641"/>
      <c r="R106" s="1641"/>
      <c r="S106" s="1641"/>
      <c r="T106" s="1641"/>
      <c r="U106" s="1641"/>
      <c r="V106" s="1641"/>
      <c r="W106" s="1641"/>
      <c r="X106" s="1641"/>
      <c r="Y106" s="1641"/>
      <c r="Z106" s="1641"/>
      <c r="AA106" s="1641"/>
      <c r="AB106" s="1641"/>
      <c r="AC106" s="1641"/>
      <c r="AD106" s="1641"/>
      <c r="AE106" s="1641"/>
      <c r="AF106" s="1641"/>
      <c r="AG106" s="1641"/>
      <c r="AH106" s="1641"/>
      <c r="AI106" s="1641"/>
      <c r="AJ106" s="1641"/>
    </row>
    <row r="107" spans="1:36">
      <c r="G107" s="1645"/>
      <c r="H107" s="1645"/>
      <c r="I107" s="164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row>
    <row r="108" spans="1:36">
      <c r="G108" s="1645"/>
      <c r="H108" s="1645"/>
      <c r="I108" s="164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row>
    <row r="109" spans="1:36">
      <c r="G109" s="1645"/>
      <c r="H109" s="1645"/>
      <c r="I109" s="164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row>
    <row r="110" spans="1:36">
      <c r="G110" s="1645"/>
      <c r="H110" s="1645"/>
      <c r="I110" s="164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row>
    <row r="111" spans="1:36">
      <c r="G111" s="1645"/>
      <c r="H111" s="1645"/>
      <c r="I111" s="164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row>
    <row r="112" spans="1:36">
      <c r="G112" s="1645"/>
      <c r="H112" s="1645"/>
      <c r="I112" s="164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row>
    <row r="113" spans="7:36">
      <c r="G113" s="1645"/>
      <c r="H113" s="1645"/>
      <c r="I113" s="164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row>
    <row r="114" spans="7:36">
      <c r="G114" s="1645"/>
      <c r="H114" s="1645"/>
      <c r="I114" s="164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row>
    <row r="115" spans="7:36">
      <c r="G115" s="1645"/>
      <c r="H115" s="1645"/>
      <c r="I115" s="164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row>
    <row r="116" spans="7:36">
      <c r="G116" s="1645"/>
      <c r="H116" s="1645"/>
      <c r="I116" s="164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row>
    <row r="117" spans="7:36">
      <c r="G117" s="1645"/>
      <c r="H117" s="1645"/>
      <c r="I117" s="164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row>
    <row r="118" spans="7:36">
      <c r="G118" s="1645"/>
      <c r="H118" s="1645"/>
      <c r="I118" s="164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row>
    <row r="119" spans="7:36">
      <c r="G119" s="1645"/>
      <c r="H119" s="1645"/>
      <c r="I119" s="164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row>
    <row r="120" spans="7:36">
      <c r="G120" s="1645"/>
      <c r="H120" s="1645"/>
      <c r="I120" s="164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row>
    <row r="121" spans="7:36">
      <c r="G121" s="1645"/>
      <c r="H121" s="1645"/>
      <c r="I121" s="164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row>
    <row r="122" spans="7:36">
      <c r="G122" s="1645"/>
      <c r="H122" s="1645"/>
      <c r="I122" s="164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row>
    <row r="123" spans="7:36">
      <c r="G123" s="1645"/>
      <c r="H123" s="1645"/>
      <c r="I123" s="164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row>
    <row r="124" spans="7:36">
      <c r="G124" s="1645"/>
      <c r="H124" s="1645"/>
      <c r="I124" s="164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row>
    <row r="125" spans="7:36">
      <c r="G125" s="1645"/>
      <c r="H125" s="1645"/>
      <c r="I125" s="164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row>
    <row r="126" spans="7:36">
      <c r="G126" s="1645"/>
      <c r="H126" s="1645"/>
      <c r="I126" s="164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row>
    <row r="127" spans="7:36">
      <c r="G127" s="1645"/>
      <c r="H127" s="1645"/>
      <c r="I127" s="164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row>
    <row r="128" spans="7:36">
      <c r="G128" s="1645"/>
      <c r="H128" s="1645"/>
      <c r="I128" s="164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row>
    <row r="129" spans="7:36">
      <c r="G129" s="1645"/>
      <c r="H129" s="1645"/>
      <c r="I129" s="164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row>
    <row r="130" spans="7:36">
      <c r="G130" s="1645"/>
      <c r="H130" s="1645"/>
      <c r="I130" s="164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row>
    <row r="131" spans="7:36">
      <c r="G131" s="1645"/>
      <c r="H131" s="1645"/>
      <c r="I131" s="164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row>
    <row r="132" spans="7:36">
      <c r="G132" s="1645"/>
      <c r="H132" s="1645"/>
      <c r="I132" s="164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row>
    <row r="133" spans="7:36">
      <c r="G133" s="1645"/>
      <c r="H133" s="1645"/>
      <c r="I133" s="164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row>
    <row r="134" spans="7:36">
      <c r="G134" s="1645"/>
      <c r="H134" s="1645"/>
      <c r="I134" s="164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row>
    <row r="135" spans="7:36">
      <c r="G135" s="1645"/>
      <c r="H135" s="1645"/>
      <c r="I135" s="164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row>
    <row r="136" spans="7:36">
      <c r="G136" s="1645"/>
      <c r="H136" s="1645"/>
      <c r="I136" s="164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row>
    <row r="137" spans="7:36">
      <c r="G137" s="1645"/>
      <c r="H137" s="1645"/>
      <c r="I137" s="164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row>
    <row r="138" spans="7:36">
      <c r="G138" s="1645"/>
      <c r="H138" s="1645"/>
      <c r="I138" s="164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row>
    <row r="139" spans="7:36">
      <c r="G139" s="1645"/>
      <c r="H139" s="1645"/>
      <c r="I139" s="164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row>
    <row r="140" spans="7:36">
      <c r="G140" s="1645"/>
      <c r="H140" s="1645"/>
      <c r="I140" s="164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row>
    <row r="141" spans="7:36">
      <c r="G141" s="1645"/>
      <c r="H141" s="1645"/>
      <c r="I141" s="164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row>
    <row r="142" spans="7:36">
      <c r="G142" s="1645"/>
      <c r="H142" s="1645"/>
      <c r="I142" s="164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row>
    <row r="143" spans="7:36">
      <c r="G143" s="1645"/>
      <c r="H143" s="1645"/>
      <c r="I143" s="164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row>
    <row r="144" spans="7:36">
      <c r="G144" s="1645"/>
      <c r="H144" s="1645"/>
      <c r="I144" s="164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row>
    <row r="145" spans="7:36">
      <c r="G145" s="1645"/>
      <c r="H145" s="1645"/>
      <c r="I145" s="164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row>
    <row r="146" spans="7:36">
      <c r="G146" s="1645"/>
      <c r="H146" s="1645"/>
      <c r="I146" s="164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row>
    <row r="147" spans="7:36">
      <c r="G147" s="1645"/>
      <c r="H147" s="1645"/>
      <c r="I147" s="164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row>
    <row r="148" spans="7:36">
      <c r="G148" s="1645"/>
      <c r="H148" s="1645"/>
      <c r="I148" s="164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row>
    <row r="149" spans="7:36">
      <c r="G149" s="1645"/>
      <c r="H149" s="1645"/>
      <c r="I149" s="164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row>
    <row r="150" spans="7:36">
      <c r="G150" s="1645"/>
      <c r="H150" s="1645"/>
      <c r="I150" s="164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row>
    <row r="151" spans="7:36">
      <c r="G151" s="1645"/>
      <c r="H151" s="1645"/>
      <c r="I151" s="164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row>
    <row r="152" spans="7:36">
      <c r="G152" s="1645"/>
      <c r="H152" s="1645"/>
      <c r="I152" s="164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row>
    <row r="153" spans="7:36">
      <c r="G153" s="1645"/>
      <c r="H153" s="1645"/>
      <c r="I153" s="164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row>
    <row r="154" spans="7:36">
      <c r="G154" s="1645"/>
      <c r="H154" s="1645"/>
      <c r="I154" s="164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row>
    <row r="155" spans="7:36">
      <c r="G155" s="1645"/>
      <c r="H155" s="1645"/>
      <c r="I155" s="164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row>
    <row r="156" spans="7:36">
      <c r="G156" s="1645"/>
      <c r="H156" s="1645"/>
      <c r="I156" s="164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row>
    <row r="157" spans="7:36">
      <c r="G157" s="1645"/>
      <c r="H157" s="1645"/>
      <c r="I157" s="164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row>
    <row r="158" spans="7:36">
      <c r="G158" s="1645"/>
      <c r="H158" s="1645"/>
      <c r="I158" s="164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row>
    <row r="159" spans="7:36">
      <c r="G159" s="1645"/>
      <c r="H159" s="1645"/>
      <c r="I159" s="164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row>
    <row r="160" spans="7:36">
      <c r="G160" s="1645"/>
      <c r="H160" s="1645"/>
      <c r="I160" s="164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row>
    <row r="161" spans="7:36">
      <c r="G161" s="1645"/>
      <c r="H161" s="1645"/>
      <c r="I161" s="164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row>
    <row r="162" spans="7:36">
      <c r="G162" s="1645"/>
      <c r="H162" s="1645"/>
      <c r="I162" s="164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row>
    <row r="163" spans="7:36">
      <c r="G163" s="1645"/>
      <c r="H163" s="1645"/>
      <c r="I163" s="164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row>
    <row r="164" spans="7:36">
      <c r="G164" s="1645"/>
      <c r="H164" s="1645"/>
      <c r="I164" s="164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row>
    <row r="165" spans="7:36">
      <c r="G165" s="1645"/>
      <c r="H165" s="1645"/>
      <c r="I165" s="164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row>
    <row r="166" spans="7:36">
      <c r="G166" s="1645"/>
      <c r="H166" s="1645"/>
      <c r="I166" s="164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row>
    <row r="167" spans="7:36">
      <c r="G167" s="1645"/>
      <c r="H167" s="1645"/>
      <c r="I167" s="164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row>
    <row r="168" spans="7:36">
      <c r="G168" s="1645"/>
      <c r="H168" s="1645"/>
      <c r="I168" s="164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row>
    <row r="169" spans="7:36">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row>
    <row r="170" spans="7:36">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row>
    <row r="171" spans="7:36">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row>
    <row r="172" spans="7:36">
      <c r="G172" s="1645"/>
      <c r="H172" s="1645"/>
      <c r="I172" s="164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row>
    <row r="173" spans="7:36">
      <c r="G173" s="1645"/>
      <c r="H173" s="1645"/>
      <c r="I173" s="164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row>
    <row r="174" spans="7:36">
      <c r="G174" s="1645"/>
      <c r="H174" s="1645"/>
      <c r="I174" s="164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row>
    <row r="175" spans="7:36">
      <c r="G175" s="1645"/>
      <c r="H175" s="1645"/>
      <c r="I175" s="164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row>
    <row r="176" spans="7:36">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row>
    <row r="177" spans="7:36">
      <c r="G177" s="1645"/>
      <c r="H177" s="1645"/>
      <c r="I177" s="164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row>
    <row r="178" spans="7:36">
      <c r="G178" s="1645"/>
      <c r="H178" s="1645"/>
      <c r="I178" s="164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row>
    <row r="179" spans="7:36">
      <c r="G179" s="1645"/>
      <c r="H179" s="1645"/>
      <c r="I179" s="164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row>
    <row r="180" spans="7:36">
      <c r="G180" s="1645"/>
      <c r="H180" s="1645"/>
      <c r="I180" s="164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row>
    <row r="181" spans="7:36">
      <c r="G181" s="1645"/>
      <c r="H181" s="1645"/>
      <c r="I181" s="164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row>
    <row r="182" spans="7:36">
      <c r="G182" s="1645"/>
      <c r="H182" s="1645"/>
      <c r="I182" s="164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row>
    <row r="183" spans="7:36">
      <c r="G183" s="1645"/>
      <c r="H183" s="1645"/>
      <c r="I183" s="164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row>
    <row r="184" spans="7:36">
      <c r="G184" s="1645"/>
      <c r="H184" s="1645"/>
      <c r="I184" s="164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row>
    <row r="185" spans="7:36">
      <c r="G185" s="1645"/>
      <c r="H185" s="1645"/>
      <c r="I185" s="164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row>
    <row r="186" spans="7:36">
      <c r="G186" s="1645"/>
      <c r="H186" s="1645"/>
      <c r="I186" s="164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row>
    <row r="187" spans="7:36">
      <c r="G187" s="1645"/>
      <c r="H187" s="1645"/>
      <c r="I187" s="164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row>
    <row r="188" spans="7:36">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row>
    <row r="189" spans="7:36">
      <c r="G189" s="1645"/>
      <c r="H189" s="1645"/>
      <c r="I189" s="164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row>
    <row r="190" spans="7:36">
      <c r="G190" s="1645"/>
      <c r="H190" s="1645"/>
      <c r="I190" s="164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row>
    <row r="191" spans="7:36">
      <c r="G191" s="1645"/>
      <c r="H191" s="1645"/>
      <c r="I191" s="164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row>
    <row r="192" spans="7:36">
      <c r="G192" s="1645"/>
      <c r="H192" s="1645"/>
      <c r="I192" s="164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row>
    <row r="193" spans="7:36">
      <c r="G193" s="1645"/>
      <c r="H193" s="1645"/>
      <c r="I193" s="164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row>
    <row r="194" spans="7:36">
      <c r="G194" s="1645"/>
      <c r="H194" s="1645"/>
      <c r="I194" s="164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row>
    <row r="195" spans="7:36">
      <c r="G195" s="1645"/>
      <c r="H195" s="1645"/>
      <c r="I195" s="164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row>
    <row r="196" spans="7:36">
      <c r="G196" s="1645"/>
      <c r="H196" s="1645"/>
      <c r="I196" s="164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row>
    <row r="197" spans="7:36">
      <c r="G197" s="1645"/>
      <c r="H197" s="1645"/>
      <c r="I197" s="164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row>
    <row r="198" spans="7:36">
      <c r="G198" s="1645"/>
      <c r="H198" s="1645"/>
      <c r="I198" s="164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row>
    <row r="199" spans="7:36">
      <c r="G199" s="1645"/>
      <c r="H199" s="1645"/>
      <c r="I199" s="164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row>
    <row r="200" spans="7:36">
      <c r="G200" s="1645"/>
      <c r="H200" s="1645"/>
      <c r="I200" s="164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row>
    <row r="201" spans="7:36">
      <c r="G201" s="1645"/>
      <c r="H201" s="1645"/>
      <c r="I201" s="164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row>
    <row r="202" spans="7:36">
      <c r="G202" s="1645"/>
      <c r="H202" s="1645"/>
      <c r="I202" s="164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row>
    <row r="203" spans="7:36">
      <c r="G203" s="1645"/>
      <c r="H203" s="1645"/>
      <c r="I203" s="164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row>
    <row r="204" spans="7:36">
      <c r="G204" s="1645"/>
      <c r="H204" s="1645"/>
      <c r="I204" s="164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row>
    <row r="205" spans="7:36">
      <c r="G205" s="1645"/>
      <c r="H205" s="1645"/>
      <c r="I205" s="1645"/>
      <c r="J205" s="1645"/>
      <c r="K205" s="1645"/>
      <c r="L205" s="1645"/>
      <c r="M205" s="1645"/>
      <c r="N205" s="1645"/>
      <c r="O205" s="1645"/>
      <c r="P205" s="1645"/>
      <c r="Q205" s="1645"/>
      <c r="R205" s="1645"/>
      <c r="S205" s="1645"/>
      <c r="T205" s="1645"/>
      <c r="U205" s="1645"/>
      <c r="V205" s="1645"/>
      <c r="W205" s="1645"/>
      <c r="X205" s="1645"/>
      <c r="Y205" s="1645"/>
      <c r="Z205" s="1645"/>
      <c r="AA205" s="1645"/>
      <c r="AB205" s="1645"/>
      <c r="AC205" s="1645"/>
      <c r="AD205" s="1645"/>
      <c r="AE205" s="1645"/>
      <c r="AF205" s="1645"/>
      <c r="AG205" s="1645"/>
      <c r="AH205" s="1645"/>
      <c r="AI205" s="1645"/>
      <c r="AJ205" s="1645"/>
    </row>
    <row r="206" spans="7:36">
      <c r="G206" s="1645"/>
      <c r="H206" s="1645"/>
      <c r="I206" s="164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row>
    <row r="207" spans="7:36">
      <c r="G207" s="1645"/>
      <c r="H207" s="1645"/>
      <c r="I207" s="164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row>
    <row r="208" spans="7:36">
      <c r="G208" s="1645"/>
      <c r="H208" s="1645"/>
      <c r="I208" s="1645"/>
      <c r="J208" s="1645"/>
      <c r="K208" s="1645"/>
      <c r="L208" s="1645"/>
      <c r="M208" s="1645"/>
      <c r="N208" s="1645"/>
      <c r="O208" s="1645"/>
      <c r="P208" s="1645"/>
      <c r="Q208" s="1645"/>
      <c r="R208" s="1645"/>
      <c r="S208" s="1645"/>
      <c r="T208" s="1645"/>
      <c r="U208" s="1645"/>
      <c r="V208" s="1645"/>
      <c r="W208" s="1645"/>
      <c r="X208" s="1645"/>
      <c r="Y208" s="1645"/>
      <c r="Z208" s="1645"/>
      <c r="AA208" s="1645"/>
      <c r="AB208" s="1645"/>
      <c r="AC208" s="1645"/>
      <c r="AD208" s="1645"/>
      <c r="AE208" s="1645"/>
      <c r="AF208" s="1645"/>
      <c r="AG208" s="1645"/>
      <c r="AH208" s="1645"/>
      <c r="AI208" s="1645"/>
      <c r="AJ208" s="1645"/>
    </row>
    <row r="209" spans="7:36">
      <c r="G209" s="1645"/>
      <c r="H209" s="1645"/>
      <c r="I209" s="1645"/>
      <c r="J209" s="1645"/>
      <c r="K209" s="1645"/>
      <c r="L209" s="1645"/>
      <c r="M209" s="1645"/>
      <c r="N209" s="1645"/>
      <c r="O209" s="1645"/>
      <c r="P209" s="1645"/>
      <c r="Q209" s="1645"/>
      <c r="R209" s="1645"/>
      <c r="S209" s="1645"/>
      <c r="T209" s="1645"/>
      <c r="U209" s="1645"/>
      <c r="V209" s="1645"/>
      <c r="W209" s="1645"/>
      <c r="X209" s="1645"/>
      <c r="Y209" s="1645"/>
      <c r="Z209" s="1645"/>
      <c r="AA209" s="1645"/>
      <c r="AB209" s="1645"/>
      <c r="AC209" s="1645"/>
      <c r="AD209" s="1645"/>
      <c r="AE209" s="1645"/>
      <c r="AF209" s="1645"/>
      <c r="AG209" s="1645"/>
      <c r="AH209" s="1645"/>
      <c r="AI209" s="1645"/>
      <c r="AJ209" s="1645"/>
    </row>
  </sheetData>
  <autoFilter ref="A11:A156"/>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 footer="0.3"/>
  <pageSetup paperSize="5" scale="55" firstPageNumber="199" fitToHeight="0" orientation="landscape" useFirstPageNumber="1" r:id="rId1"/>
  <headerFooter alignWithMargins="0">
    <oddHeader>&amp;R&amp;"Times New Roman,Bold"&amp;14[ &amp;P ]</oddHeader>
  </headerFooter>
  <rowBreaks count="1" manualBreakCount="1">
    <brk id="32" max="3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K279"/>
  <sheetViews>
    <sheetView zoomScaleNormal="100" zoomScaleSheetLayoutView="70" workbookViewId="0">
      <pane xSplit="3" ySplit="8" topLeftCell="O36" activePane="bottomRight" state="frozen"/>
      <selection pane="topRight" activeCell="C1" sqref="C1"/>
      <selection pane="bottomLeft" activeCell="A9" sqref="A9"/>
      <selection pane="bottomRight" activeCell="AI39" sqref="A1:XFD1048576"/>
    </sheetView>
  </sheetViews>
  <sheetFormatPr defaultColWidth="8" defaultRowHeight="15.75"/>
  <cols>
    <col min="1" max="1" width="6" style="519" customWidth="1"/>
    <col min="2" max="2" width="11.625" style="519" customWidth="1"/>
    <col min="3" max="3" width="31.625" style="567" customWidth="1"/>
    <col min="4" max="4" width="10.75" style="519" customWidth="1"/>
    <col min="5" max="5" width="9.375" style="519" customWidth="1"/>
    <col min="6" max="6" width="7.75" style="519" customWidth="1"/>
    <col min="7" max="7" width="10.375" style="520" customWidth="1"/>
    <col min="8" max="8" width="10" style="520" customWidth="1"/>
    <col min="9" max="9" width="10.125" style="520" customWidth="1"/>
    <col min="10" max="10" width="7.75" style="520" customWidth="1"/>
    <col min="11" max="11" width="9.125" style="520" customWidth="1"/>
    <col min="12" max="12" width="10.875" style="520" customWidth="1"/>
    <col min="13" max="13" width="10.5" style="520" customWidth="1"/>
    <col min="14" max="14" width="8.375" style="520" bestFit="1" customWidth="1"/>
    <col min="15" max="15" width="10.75" style="520" customWidth="1"/>
    <col min="16" max="23" width="9.375" style="520" hidden="1" customWidth="1"/>
    <col min="24" max="24" width="11.125" style="520" customWidth="1"/>
    <col min="25" max="25" width="9.375" style="520" customWidth="1"/>
    <col min="26" max="26" width="11.75" style="520" customWidth="1"/>
    <col min="27" max="35" width="9.375" style="520" customWidth="1"/>
    <col min="36" max="36" width="6.625" style="520" customWidth="1"/>
    <col min="37" max="16384" width="8" style="338"/>
  </cols>
  <sheetData>
    <row r="1" spans="1:37" ht="27">
      <c r="A1" s="3603" t="s">
        <v>1994</v>
      </c>
      <c r="B1" s="3603"/>
      <c r="C1" s="3603"/>
      <c r="D1" s="3603"/>
      <c r="E1" s="3603"/>
      <c r="F1" s="3603"/>
      <c r="G1" s="3603"/>
      <c r="H1" s="3603"/>
      <c r="I1" s="3603"/>
      <c r="J1" s="3603"/>
      <c r="K1" s="3603"/>
      <c r="L1" s="3603"/>
      <c r="M1" s="3603"/>
      <c r="N1" s="3603"/>
      <c r="O1" s="3603"/>
      <c r="P1" s="3603"/>
      <c r="Q1" s="3603"/>
      <c r="R1" s="3603"/>
      <c r="S1" s="3603"/>
      <c r="T1" s="3603"/>
      <c r="U1" s="3603"/>
      <c r="V1" s="3603"/>
      <c r="W1" s="3603"/>
      <c r="X1" s="3603"/>
      <c r="Y1" s="3603"/>
      <c r="Z1" s="3603"/>
      <c r="AA1" s="3603"/>
      <c r="AB1" s="3603"/>
      <c r="AC1" s="3603"/>
      <c r="AD1" s="3603"/>
      <c r="AE1" s="3603"/>
      <c r="AF1" s="3603"/>
      <c r="AG1" s="3603"/>
      <c r="AH1" s="3603"/>
      <c r="AI1" s="3603"/>
      <c r="AJ1" s="3603"/>
    </row>
    <row r="2" spans="1:37" ht="25.5">
      <c r="A2" s="3604" t="s">
        <v>3980</v>
      </c>
      <c r="B2" s="3604"/>
      <c r="C2" s="3604"/>
      <c r="D2" s="3604"/>
      <c r="E2" s="3604"/>
      <c r="F2" s="3604"/>
      <c r="G2" s="3604"/>
      <c r="H2" s="3604"/>
      <c r="I2" s="3604"/>
      <c r="J2" s="3604"/>
      <c r="K2" s="3604"/>
      <c r="L2" s="3604"/>
      <c r="M2" s="3604"/>
      <c r="N2" s="3604"/>
      <c r="O2" s="3604"/>
      <c r="P2" s="3604"/>
      <c r="Q2" s="3604"/>
      <c r="R2" s="3604"/>
      <c r="S2" s="3604"/>
      <c r="T2" s="3604"/>
      <c r="U2" s="3604"/>
      <c r="V2" s="3604"/>
      <c r="W2" s="3604"/>
      <c r="X2" s="3604"/>
      <c r="Y2" s="3604"/>
      <c r="Z2" s="3604"/>
      <c r="AA2" s="3604"/>
      <c r="AB2" s="3604"/>
      <c r="AC2" s="3604"/>
      <c r="AD2" s="3604"/>
      <c r="AE2" s="3604"/>
      <c r="AF2" s="3604"/>
      <c r="AG2" s="3604"/>
      <c r="AH2" s="3604"/>
      <c r="AI2" s="3604"/>
      <c r="AJ2" s="3604"/>
    </row>
    <row r="3" spans="1:37">
      <c r="C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row>
    <row r="4" spans="1:37" ht="15.75" customHeight="1">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row>
    <row r="5" spans="1:37" ht="27" customHeight="1">
      <c r="A5" s="3357" t="s">
        <v>14</v>
      </c>
      <c r="B5" s="3357" t="s">
        <v>132</v>
      </c>
      <c r="C5" s="3357" t="s">
        <v>15</v>
      </c>
      <c r="D5" s="3357" t="s">
        <v>16</v>
      </c>
      <c r="E5" s="3357" t="s">
        <v>3981</v>
      </c>
      <c r="F5" s="3357" t="s">
        <v>337</v>
      </c>
      <c r="G5" s="3357" t="s">
        <v>18</v>
      </c>
      <c r="H5" s="3357" t="s">
        <v>19</v>
      </c>
      <c r="I5" s="3363" t="s">
        <v>20</v>
      </c>
      <c r="J5" s="3364"/>
      <c r="K5" s="3363" t="s">
        <v>21</v>
      </c>
      <c r="L5" s="3357" t="s">
        <v>3982</v>
      </c>
      <c r="M5" s="3599" t="s">
        <v>23</v>
      </c>
      <c r="N5" s="3599"/>
      <c r="O5" s="3600"/>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7" ht="12" customHeight="1">
      <c r="A6" s="3358"/>
      <c r="B6" s="3358"/>
      <c r="C6" s="3358"/>
      <c r="D6" s="3358"/>
      <c r="E6" s="3358"/>
      <c r="F6" s="3358"/>
      <c r="G6" s="3358"/>
      <c r="H6" s="3358"/>
      <c r="I6" s="3365"/>
      <c r="J6" s="3366"/>
      <c r="K6" s="3367"/>
      <c r="L6" s="3358"/>
      <c r="M6" s="3601"/>
      <c r="N6" s="3601"/>
      <c r="O6" s="3602"/>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7" ht="21" customHeight="1">
      <c r="A7" s="3359"/>
      <c r="B7" s="3359"/>
      <c r="C7" s="3359"/>
      <c r="D7" s="3359"/>
      <c r="E7" s="3359"/>
      <c r="F7" s="3359"/>
      <c r="G7" s="3359"/>
      <c r="H7" s="3359"/>
      <c r="I7" s="347" t="s">
        <v>2</v>
      </c>
      <c r="J7" s="348" t="s">
        <v>25</v>
      </c>
      <c r="K7" s="3365"/>
      <c r="L7" s="3359"/>
      <c r="M7" s="1605" t="s">
        <v>4</v>
      </c>
      <c r="N7" s="594" t="s">
        <v>5</v>
      </c>
      <c r="O7" s="594"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7" ht="19.5" customHeight="1">
      <c r="A8" s="594">
        <v>1</v>
      </c>
      <c r="B8" s="1647">
        <v>2</v>
      </c>
      <c r="C8" s="594">
        <v>3</v>
      </c>
      <c r="D8" s="1647">
        <v>4</v>
      </c>
      <c r="E8" s="594">
        <v>5</v>
      </c>
      <c r="F8" s="1647">
        <v>6</v>
      </c>
      <c r="G8" s="594">
        <v>7</v>
      </c>
      <c r="H8" s="1647">
        <v>8</v>
      </c>
      <c r="I8" s="594">
        <v>9</v>
      </c>
      <c r="J8" s="1647">
        <v>10</v>
      </c>
      <c r="K8" s="594">
        <v>11</v>
      </c>
      <c r="L8" s="1647">
        <v>12</v>
      </c>
      <c r="M8" s="594">
        <v>13</v>
      </c>
      <c r="N8" s="1647">
        <v>14</v>
      </c>
      <c r="O8" s="594">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7" ht="19.5" customHeight="1">
      <c r="A9" s="603"/>
      <c r="B9" s="603"/>
      <c r="C9" s="603"/>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3"/>
      <c r="AH9" s="603"/>
      <c r="AI9" s="603"/>
      <c r="AJ9" s="603"/>
    </row>
    <row r="10" spans="1:37" ht="19.5" customHeight="1">
      <c r="A10" s="603"/>
      <c r="B10" s="603"/>
      <c r="C10" s="1648" t="s">
        <v>3980</v>
      </c>
      <c r="D10" s="603"/>
      <c r="E10" s="603"/>
      <c r="F10" s="603"/>
      <c r="G10" s="603"/>
      <c r="H10" s="603"/>
      <c r="I10" s="603"/>
      <c r="J10" s="603"/>
      <c r="K10" s="603"/>
      <c r="L10" s="603"/>
      <c r="M10" s="603"/>
      <c r="N10" s="603"/>
      <c r="O10" s="603"/>
      <c r="P10" s="603"/>
      <c r="Q10" s="603"/>
      <c r="R10" s="603"/>
      <c r="S10" s="603"/>
      <c r="T10" s="603"/>
      <c r="U10" s="603"/>
      <c r="V10" s="603"/>
      <c r="W10" s="603"/>
      <c r="X10" s="603"/>
      <c r="Y10" s="603"/>
      <c r="Z10" s="603"/>
      <c r="AA10" s="603"/>
      <c r="AB10" s="603"/>
      <c r="AC10" s="603"/>
      <c r="AD10" s="603"/>
      <c r="AE10" s="603"/>
      <c r="AF10" s="603"/>
      <c r="AG10" s="603"/>
      <c r="AH10" s="603"/>
      <c r="AI10" s="603"/>
      <c r="AJ10" s="603"/>
    </row>
    <row r="11" spans="1:37" ht="19.5" customHeight="1">
      <c r="A11" s="182"/>
      <c r="B11" s="182"/>
      <c r="C11" s="1649" t="s">
        <v>26</v>
      </c>
      <c r="D11" s="1650"/>
      <c r="E11" s="1650"/>
      <c r="F11" s="182"/>
      <c r="G11" s="406"/>
      <c r="H11" s="182"/>
      <c r="I11" s="182"/>
      <c r="J11" s="221"/>
      <c r="K11" s="221"/>
      <c r="L11" s="184"/>
      <c r="M11" s="184"/>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row>
    <row r="12" spans="1:37" ht="19.5" customHeight="1">
      <c r="A12" s="182"/>
      <c r="B12" s="182"/>
      <c r="C12" s="1649"/>
      <c r="D12" s="1650"/>
      <c r="E12" s="1650"/>
      <c r="F12" s="182"/>
      <c r="G12" s="406"/>
      <c r="H12" s="182"/>
      <c r="I12" s="182"/>
      <c r="J12" s="221"/>
      <c r="K12" s="221"/>
      <c r="L12" s="184"/>
      <c r="M12" s="184"/>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row>
    <row r="13" spans="1:37" ht="126.6" customHeight="1">
      <c r="A13" s="1651">
        <v>1605</v>
      </c>
      <c r="B13" s="228" t="s">
        <v>3983</v>
      </c>
      <c r="C13" s="141" t="s">
        <v>3984</v>
      </c>
      <c r="D13" s="142" t="s">
        <v>45</v>
      </c>
      <c r="E13" s="1652" t="s">
        <v>3985</v>
      </c>
      <c r="F13" s="1653" t="s">
        <v>47</v>
      </c>
      <c r="G13" s="184">
        <v>9989.7389999999996</v>
      </c>
      <c r="H13" s="184">
        <v>6850.4</v>
      </c>
      <c r="I13" s="184">
        <v>205.768</v>
      </c>
      <c r="J13" s="221">
        <v>0</v>
      </c>
      <c r="K13" s="221">
        <v>7056.1679999999997</v>
      </c>
      <c r="L13" s="221">
        <v>2933.5709999999999</v>
      </c>
      <c r="M13" s="184">
        <v>800</v>
      </c>
      <c r="N13" s="221">
        <v>0</v>
      </c>
      <c r="O13" s="184">
        <v>800</v>
      </c>
      <c r="P13" s="184"/>
      <c r="Q13" s="184"/>
      <c r="R13" s="184"/>
      <c r="S13" s="184"/>
      <c r="T13" s="184"/>
      <c r="U13" s="184"/>
      <c r="V13" s="184"/>
      <c r="W13" s="184"/>
      <c r="X13" s="2843">
        <v>800</v>
      </c>
      <c r="Y13" s="2843">
        <v>0</v>
      </c>
      <c r="Z13" s="2108">
        <v>800</v>
      </c>
      <c r="AA13" s="2844">
        <v>198</v>
      </c>
      <c r="AB13" s="2844"/>
      <c r="AC13" s="2108">
        <v>198</v>
      </c>
      <c r="AD13" s="2108">
        <v>2</v>
      </c>
      <c r="AE13" s="2844"/>
      <c r="AF13" s="2844">
        <v>0</v>
      </c>
      <c r="AG13" s="2108">
        <v>0</v>
      </c>
      <c r="AH13" s="184"/>
      <c r="AI13" s="184" t="s">
        <v>9941</v>
      </c>
      <c r="AJ13" s="221">
        <v>0</v>
      </c>
      <c r="AK13" s="3251">
        <v>0</v>
      </c>
    </row>
    <row r="14" spans="1:37" ht="31.5">
      <c r="A14" s="991">
        <v>1606</v>
      </c>
      <c r="B14" s="228" t="s">
        <v>3986</v>
      </c>
      <c r="C14" s="580" t="s">
        <v>3987</v>
      </c>
      <c r="D14" s="142" t="s">
        <v>45</v>
      </c>
      <c r="E14" s="182" t="s">
        <v>3988</v>
      </c>
      <c r="F14" s="1653" t="s">
        <v>47</v>
      </c>
      <c r="G14" s="184">
        <v>721.55799999999999</v>
      </c>
      <c r="H14" s="1654">
        <v>0</v>
      </c>
      <c r="I14" s="184">
        <v>89.293000000000006</v>
      </c>
      <c r="J14" s="184">
        <v>0</v>
      </c>
      <c r="K14" s="221">
        <v>89.293000000000006</v>
      </c>
      <c r="L14" s="221">
        <v>632.26499999999999</v>
      </c>
      <c r="M14" s="184">
        <v>180.39</v>
      </c>
      <c r="N14" s="184">
        <v>0</v>
      </c>
      <c r="O14" s="184">
        <v>180.39</v>
      </c>
      <c r="P14" s="184"/>
      <c r="Q14" s="184"/>
      <c r="R14" s="184"/>
      <c r="S14" s="184"/>
      <c r="T14" s="184"/>
      <c r="U14" s="184"/>
      <c r="V14" s="184"/>
      <c r="W14" s="184"/>
      <c r="X14" s="2843">
        <v>180.39</v>
      </c>
      <c r="Y14" s="2843">
        <v>0</v>
      </c>
      <c r="Z14" s="2108">
        <v>180.39</v>
      </c>
      <c r="AA14" s="2844">
        <v>44.646524999999997</v>
      </c>
      <c r="AB14" s="2844"/>
      <c r="AC14" s="2108">
        <v>44.646524999999997</v>
      </c>
      <c r="AD14" s="2108">
        <v>0.45097499999999996</v>
      </c>
      <c r="AE14" s="2844"/>
      <c r="AF14" s="2844">
        <v>0</v>
      </c>
      <c r="AG14" s="2108">
        <v>0</v>
      </c>
      <c r="AH14" s="184"/>
      <c r="AI14" s="184" t="s">
        <v>9941</v>
      </c>
      <c r="AJ14" s="184">
        <v>0</v>
      </c>
      <c r="AK14" s="3251">
        <v>0</v>
      </c>
    </row>
    <row r="15" spans="1:37" s="450" customFormat="1" ht="47.25">
      <c r="A15" s="991">
        <v>1607</v>
      </c>
      <c r="B15" s="636" t="s">
        <v>3989</v>
      </c>
      <c r="C15" s="141" t="s">
        <v>3990</v>
      </c>
      <c r="D15" s="142" t="s">
        <v>45</v>
      </c>
      <c r="E15" s="182" t="s">
        <v>3988</v>
      </c>
      <c r="F15" s="1653" t="s">
        <v>47</v>
      </c>
      <c r="G15" s="184">
        <v>172.529</v>
      </c>
      <c r="H15" s="1654">
        <v>0</v>
      </c>
      <c r="I15" s="184">
        <v>21.350999999999999</v>
      </c>
      <c r="J15" s="184">
        <v>0</v>
      </c>
      <c r="K15" s="221">
        <v>21.350999999999999</v>
      </c>
      <c r="L15" s="221">
        <v>151.178</v>
      </c>
      <c r="M15" s="184">
        <v>43.13</v>
      </c>
      <c r="N15" s="184">
        <v>0</v>
      </c>
      <c r="O15" s="184">
        <v>43.13</v>
      </c>
      <c r="P15" s="184"/>
      <c r="Q15" s="184"/>
      <c r="R15" s="184"/>
      <c r="S15" s="184"/>
      <c r="T15" s="184"/>
      <c r="U15" s="184"/>
      <c r="V15" s="184"/>
      <c r="W15" s="184"/>
      <c r="X15" s="2843">
        <v>43.13</v>
      </c>
      <c r="Y15" s="2843">
        <v>0</v>
      </c>
      <c r="Z15" s="2108">
        <v>43.13</v>
      </c>
      <c r="AA15" s="2844">
        <v>10.674675000000001</v>
      </c>
      <c r="AB15" s="2844"/>
      <c r="AC15" s="2108">
        <v>10.674675000000001</v>
      </c>
      <c r="AD15" s="2108">
        <v>0.107825</v>
      </c>
      <c r="AE15" s="2844"/>
      <c r="AF15" s="2844">
        <v>0</v>
      </c>
      <c r="AG15" s="2108">
        <v>0</v>
      </c>
      <c r="AH15" s="184"/>
      <c r="AI15" s="184" t="s">
        <v>9941</v>
      </c>
      <c r="AJ15" s="184">
        <v>0</v>
      </c>
      <c r="AK15" s="3251">
        <v>0</v>
      </c>
    </row>
    <row r="16" spans="1:37" ht="31.5">
      <c r="A16" s="991">
        <v>1608</v>
      </c>
      <c r="B16" s="636" t="s">
        <v>3991</v>
      </c>
      <c r="C16" s="141" t="s">
        <v>3992</v>
      </c>
      <c r="D16" s="155" t="s">
        <v>3993</v>
      </c>
      <c r="E16" s="182" t="s">
        <v>3988</v>
      </c>
      <c r="F16" s="1653" t="s">
        <v>47</v>
      </c>
      <c r="G16" s="184">
        <v>349.524</v>
      </c>
      <c r="H16" s="1654">
        <v>0</v>
      </c>
      <c r="I16" s="184">
        <v>43.253999999999998</v>
      </c>
      <c r="J16" s="184">
        <v>0</v>
      </c>
      <c r="K16" s="221">
        <v>43.253999999999998</v>
      </c>
      <c r="L16" s="221">
        <v>306.27</v>
      </c>
      <c r="M16" s="184">
        <v>87.38</v>
      </c>
      <c r="N16" s="184">
        <v>0</v>
      </c>
      <c r="O16" s="184">
        <v>87.38</v>
      </c>
      <c r="P16" s="184"/>
      <c r="Q16" s="184"/>
      <c r="R16" s="184"/>
      <c r="S16" s="184"/>
      <c r="T16" s="184"/>
      <c r="U16" s="184"/>
      <c r="V16" s="184"/>
      <c r="W16" s="184"/>
      <c r="X16" s="2843">
        <v>87.38</v>
      </c>
      <c r="Y16" s="2843">
        <v>0</v>
      </c>
      <c r="Z16" s="2108">
        <v>87.38</v>
      </c>
      <c r="AA16" s="2844">
        <v>21.626549999999998</v>
      </c>
      <c r="AB16" s="2844"/>
      <c r="AC16" s="2108">
        <v>21.626549999999998</v>
      </c>
      <c r="AD16" s="2108">
        <v>0.21844999999999998</v>
      </c>
      <c r="AE16" s="2844"/>
      <c r="AF16" s="2844">
        <v>0</v>
      </c>
      <c r="AG16" s="2108">
        <v>0</v>
      </c>
      <c r="AH16" s="184"/>
      <c r="AI16" s="184" t="s">
        <v>9941</v>
      </c>
      <c r="AJ16" s="184">
        <v>0</v>
      </c>
      <c r="AK16" s="3251">
        <v>0</v>
      </c>
    </row>
    <row r="17" spans="1:37" ht="31.5">
      <c r="A17" s="991">
        <v>1609</v>
      </c>
      <c r="B17" s="636" t="s">
        <v>3994</v>
      </c>
      <c r="C17" s="141" t="s">
        <v>3995</v>
      </c>
      <c r="D17" s="142" t="s">
        <v>221</v>
      </c>
      <c r="E17" s="182" t="s">
        <v>3988</v>
      </c>
      <c r="F17" s="1653" t="s">
        <v>47</v>
      </c>
      <c r="G17" s="184">
        <v>227.702</v>
      </c>
      <c r="H17" s="1654">
        <v>0</v>
      </c>
      <c r="I17" s="184">
        <v>28.178000000000001</v>
      </c>
      <c r="J17" s="184">
        <v>0</v>
      </c>
      <c r="K17" s="221">
        <v>28.178000000000001</v>
      </c>
      <c r="L17" s="221">
        <v>199.524</v>
      </c>
      <c r="M17" s="184">
        <v>56.92</v>
      </c>
      <c r="N17" s="184">
        <v>0</v>
      </c>
      <c r="O17" s="184">
        <v>56.92</v>
      </c>
      <c r="P17" s="184"/>
      <c r="Q17" s="184"/>
      <c r="R17" s="184"/>
      <c r="S17" s="184"/>
      <c r="T17" s="184"/>
      <c r="U17" s="184"/>
      <c r="V17" s="184"/>
      <c r="W17" s="184"/>
      <c r="X17" s="2843">
        <v>56.92</v>
      </c>
      <c r="Y17" s="2843">
        <v>0</v>
      </c>
      <c r="Z17" s="2108">
        <v>56.92</v>
      </c>
      <c r="AA17" s="2844">
        <v>14.0877</v>
      </c>
      <c r="AB17" s="2844"/>
      <c r="AC17" s="2108">
        <v>14.0877</v>
      </c>
      <c r="AD17" s="2108">
        <v>0.14230000000000001</v>
      </c>
      <c r="AE17" s="2844"/>
      <c r="AF17" s="2844">
        <v>0</v>
      </c>
      <c r="AG17" s="2108">
        <v>0</v>
      </c>
      <c r="AH17" s="184"/>
      <c r="AI17" s="184" t="s">
        <v>9941</v>
      </c>
      <c r="AJ17" s="184">
        <v>0</v>
      </c>
      <c r="AK17" s="3251">
        <v>0</v>
      </c>
    </row>
    <row r="18" spans="1:37" ht="47.25">
      <c r="A18" s="991">
        <v>1610</v>
      </c>
      <c r="B18" s="636" t="s">
        <v>3996</v>
      </c>
      <c r="C18" s="141" t="s">
        <v>3997</v>
      </c>
      <c r="D18" s="155" t="s">
        <v>3993</v>
      </c>
      <c r="E18" s="182" t="s">
        <v>3988</v>
      </c>
      <c r="F18" s="1653" t="s">
        <v>47</v>
      </c>
      <c r="G18" s="184">
        <v>841.09400000000005</v>
      </c>
      <c r="H18" s="1654">
        <v>0</v>
      </c>
      <c r="I18" s="184">
        <v>104.08499999999999</v>
      </c>
      <c r="J18" s="184">
        <v>0</v>
      </c>
      <c r="K18" s="221">
        <v>104.08499999999999</v>
      </c>
      <c r="L18" s="221">
        <v>737.00900000000001</v>
      </c>
      <c r="M18" s="184">
        <v>210.27</v>
      </c>
      <c r="N18" s="184">
        <v>0</v>
      </c>
      <c r="O18" s="184">
        <v>210.27</v>
      </c>
      <c r="P18" s="184"/>
      <c r="Q18" s="184"/>
      <c r="R18" s="184"/>
      <c r="S18" s="184"/>
      <c r="T18" s="184"/>
      <c r="U18" s="184"/>
      <c r="V18" s="184"/>
      <c r="W18" s="184"/>
      <c r="X18" s="2843">
        <v>210.27</v>
      </c>
      <c r="Y18" s="2843">
        <v>0</v>
      </c>
      <c r="Z18" s="2108">
        <v>210.27</v>
      </c>
      <c r="AA18" s="2844">
        <v>52.041825000000003</v>
      </c>
      <c r="AB18" s="2844"/>
      <c r="AC18" s="2108">
        <v>52.041825000000003</v>
      </c>
      <c r="AD18" s="2108">
        <v>0.525675</v>
      </c>
      <c r="AE18" s="2844"/>
      <c r="AF18" s="2844">
        <v>0</v>
      </c>
      <c r="AG18" s="2108">
        <v>0</v>
      </c>
      <c r="AH18" s="184"/>
      <c r="AI18" s="184" t="s">
        <v>9941</v>
      </c>
      <c r="AJ18" s="184">
        <v>0</v>
      </c>
      <c r="AK18" s="3251">
        <v>0</v>
      </c>
    </row>
    <row r="19" spans="1:37" ht="47.25">
      <c r="A19" s="991">
        <v>1611</v>
      </c>
      <c r="B19" s="636" t="s">
        <v>3998</v>
      </c>
      <c r="C19" s="141" t="s">
        <v>3999</v>
      </c>
      <c r="D19" s="1655" t="s">
        <v>588</v>
      </c>
      <c r="E19" s="182" t="s">
        <v>3988</v>
      </c>
      <c r="F19" s="1653" t="s">
        <v>47</v>
      </c>
      <c r="G19" s="184">
        <v>216.16900000000001</v>
      </c>
      <c r="H19" s="1654">
        <v>0</v>
      </c>
      <c r="I19" s="184">
        <v>26.751000000000001</v>
      </c>
      <c r="J19" s="184">
        <v>0</v>
      </c>
      <c r="K19" s="221">
        <v>26.751000000000001</v>
      </c>
      <c r="L19" s="221">
        <v>189.41800000000001</v>
      </c>
      <c r="M19" s="184">
        <v>54.04</v>
      </c>
      <c r="N19" s="184">
        <v>0</v>
      </c>
      <c r="O19" s="184">
        <v>54.04</v>
      </c>
      <c r="P19" s="184"/>
      <c r="Q19" s="184"/>
      <c r="R19" s="184"/>
      <c r="S19" s="184"/>
      <c r="T19" s="184"/>
      <c r="U19" s="184"/>
      <c r="V19" s="184"/>
      <c r="W19" s="184"/>
      <c r="X19" s="2843">
        <v>54.04</v>
      </c>
      <c r="Y19" s="2843">
        <v>0</v>
      </c>
      <c r="Z19" s="2108">
        <v>54.04</v>
      </c>
      <c r="AA19" s="2844">
        <v>13.3749</v>
      </c>
      <c r="AB19" s="2844"/>
      <c r="AC19" s="2108">
        <v>13.3749</v>
      </c>
      <c r="AD19" s="2108">
        <v>0.1351</v>
      </c>
      <c r="AE19" s="2844"/>
      <c r="AF19" s="2844">
        <v>0</v>
      </c>
      <c r="AG19" s="2108">
        <v>0</v>
      </c>
      <c r="AH19" s="184"/>
      <c r="AI19" s="184" t="s">
        <v>9941</v>
      </c>
      <c r="AJ19" s="184">
        <v>0</v>
      </c>
    </row>
    <row r="20" spans="1:37" ht="47.25">
      <c r="A20" s="991">
        <v>1612</v>
      </c>
      <c r="B20" s="636" t="s">
        <v>4000</v>
      </c>
      <c r="C20" s="141" t="s">
        <v>4001</v>
      </c>
      <c r="D20" s="1655" t="s">
        <v>553</v>
      </c>
      <c r="E20" s="182" t="s">
        <v>3988</v>
      </c>
      <c r="F20" s="1653" t="s">
        <v>47</v>
      </c>
      <c r="G20" s="184">
        <v>265.5</v>
      </c>
      <c r="H20" s="1654">
        <v>0</v>
      </c>
      <c r="I20" s="184">
        <v>32.856000000000002</v>
      </c>
      <c r="J20" s="184">
        <v>0</v>
      </c>
      <c r="K20" s="221">
        <v>32.856000000000002</v>
      </c>
      <c r="L20" s="221">
        <v>232.64400000000001</v>
      </c>
      <c r="M20" s="184">
        <v>66.37</v>
      </c>
      <c r="N20" s="184">
        <v>0</v>
      </c>
      <c r="O20" s="184">
        <v>66.37</v>
      </c>
      <c r="P20" s="184"/>
      <c r="Q20" s="184"/>
      <c r="R20" s="184"/>
      <c r="S20" s="184"/>
      <c r="T20" s="184"/>
      <c r="U20" s="184"/>
      <c r="V20" s="184"/>
      <c r="W20" s="184"/>
      <c r="X20" s="2843">
        <v>66.37</v>
      </c>
      <c r="Y20" s="2843">
        <v>0</v>
      </c>
      <c r="Z20" s="2108">
        <v>66.37</v>
      </c>
      <c r="AA20" s="2844">
        <v>16.426575</v>
      </c>
      <c r="AB20" s="2844"/>
      <c r="AC20" s="2108">
        <v>16.426575</v>
      </c>
      <c r="AD20" s="2108">
        <v>0.16592500000000002</v>
      </c>
      <c r="AE20" s="2844"/>
      <c r="AF20" s="2844">
        <v>0</v>
      </c>
      <c r="AG20" s="2108">
        <v>0</v>
      </c>
      <c r="AH20" s="184"/>
      <c r="AI20" s="184" t="s">
        <v>9941</v>
      </c>
      <c r="AJ20" s="184">
        <v>0</v>
      </c>
    </row>
    <row r="21" spans="1:37" ht="47.25">
      <c r="A21" s="991">
        <v>1613</v>
      </c>
      <c r="B21" s="636" t="s">
        <v>4002</v>
      </c>
      <c r="C21" s="141" t="s">
        <v>4003</v>
      </c>
      <c r="D21" s="1655" t="s">
        <v>28</v>
      </c>
      <c r="E21" s="182" t="s">
        <v>3988</v>
      </c>
      <c r="F21" s="1653" t="s">
        <v>47</v>
      </c>
      <c r="G21" s="184">
        <v>169.85</v>
      </c>
      <c r="H21" s="1654">
        <v>0</v>
      </c>
      <c r="I21" s="184">
        <v>21.018999999999998</v>
      </c>
      <c r="J21" s="184">
        <v>0</v>
      </c>
      <c r="K21" s="221">
        <v>21.018999999999998</v>
      </c>
      <c r="L21" s="221">
        <v>148.83099999999999</v>
      </c>
      <c r="M21" s="184">
        <v>42.46</v>
      </c>
      <c r="N21" s="184">
        <v>0</v>
      </c>
      <c r="O21" s="184">
        <v>42.46</v>
      </c>
      <c r="P21" s="184"/>
      <c r="Q21" s="184"/>
      <c r="R21" s="184"/>
      <c r="S21" s="184"/>
      <c r="T21" s="184"/>
      <c r="U21" s="184"/>
      <c r="V21" s="184"/>
      <c r="W21" s="184"/>
      <c r="X21" s="2843">
        <v>42.46</v>
      </c>
      <c r="Y21" s="2843">
        <v>0</v>
      </c>
      <c r="Z21" s="2108">
        <v>42.46</v>
      </c>
      <c r="AA21" s="2844">
        <v>10.508850000000001</v>
      </c>
      <c r="AB21" s="2844"/>
      <c r="AC21" s="2108">
        <v>10.508850000000001</v>
      </c>
      <c r="AD21" s="2108">
        <v>0.10615000000000001</v>
      </c>
      <c r="AE21" s="2844"/>
      <c r="AF21" s="2844">
        <v>0</v>
      </c>
      <c r="AG21" s="2108">
        <v>0</v>
      </c>
      <c r="AH21" s="184"/>
      <c r="AI21" s="184" t="s">
        <v>9941</v>
      </c>
      <c r="AJ21" s="184">
        <v>0</v>
      </c>
    </row>
    <row r="22" spans="1:37" ht="47.25">
      <c r="A22" s="991">
        <v>1614</v>
      </c>
      <c r="B22" s="636" t="s">
        <v>4004</v>
      </c>
      <c r="C22" s="141" t="s">
        <v>4005</v>
      </c>
      <c r="D22" s="142" t="s">
        <v>28</v>
      </c>
      <c r="E22" s="182" t="s">
        <v>3988</v>
      </c>
      <c r="F22" s="1653" t="s">
        <v>47</v>
      </c>
      <c r="G22" s="184">
        <v>222.11799999999999</v>
      </c>
      <c r="H22" s="1654">
        <v>0</v>
      </c>
      <c r="I22" s="184">
        <v>27.486999999999998</v>
      </c>
      <c r="J22" s="184">
        <v>0</v>
      </c>
      <c r="K22" s="221">
        <v>27.486999999999998</v>
      </c>
      <c r="L22" s="221">
        <v>194.631</v>
      </c>
      <c r="M22" s="184">
        <v>55.53</v>
      </c>
      <c r="N22" s="184">
        <v>0</v>
      </c>
      <c r="O22" s="184">
        <v>55.53</v>
      </c>
      <c r="P22" s="184"/>
      <c r="Q22" s="184"/>
      <c r="R22" s="184"/>
      <c r="S22" s="184"/>
      <c r="T22" s="184"/>
      <c r="U22" s="184"/>
      <c r="V22" s="184"/>
      <c r="W22" s="184"/>
      <c r="X22" s="2843">
        <v>55.53</v>
      </c>
      <c r="Y22" s="2843">
        <v>0</v>
      </c>
      <c r="Z22" s="2108">
        <v>55.53</v>
      </c>
      <c r="AA22" s="2844">
        <v>13.743675</v>
      </c>
      <c r="AB22" s="2844"/>
      <c r="AC22" s="2108">
        <v>13.743675</v>
      </c>
      <c r="AD22" s="2108">
        <v>0.138825</v>
      </c>
      <c r="AE22" s="2844"/>
      <c r="AF22" s="2844">
        <v>0</v>
      </c>
      <c r="AG22" s="2108">
        <v>0</v>
      </c>
      <c r="AH22" s="184"/>
      <c r="AI22" s="184" t="s">
        <v>9941</v>
      </c>
      <c r="AJ22" s="184">
        <v>0</v>
      </c>
    </row>
    <row r="23" spans="1:37" ht="31.5">
      <c r="A23" s="991">
        <v>1615</v>
      </c>
      <c r="B23" s="636" t="s">
        <v>4006</v>
      </c>
      <c r="C23" s="141" t="s">
        <v>4007</v>
      </c>
      <c r="D23" s="142" t="s">
        <v>400</v>
      </c>
      <c r="E23" s="182" t="s">
        <v>3988</v>
      </c>
      <c r="F23" s="1653" t="s">
        <v>47</v>
      </c>
      <c r="G23" s="184">
        <v>2077.864</v>
      </c>
      <c r="H23" s="1654">
        <v>0</v>
      </c>
      <c r="I23" s="184">
        <v>257.13600000000002</v>
      </c>
      <c r="J23" s="184">
        <v>0</v>
      </c>
      <c r="K23" s="221">
        <v>257.13600000000002</v>
      </c>
      <c r="L23" s="221">
        <v>1820.7280000000001</v>
      </c>
      <c r="M23" s="184">
        <v>519.5</v>
      </c>
      <c r="N23" s="184">
        <v>0</v>
      </c>
      <c r="O23" s="184">
        <v>519.5</v>
      </c>
      <c r="P23" s="184"/>
      <c r="Q23" s="184"/>
      <c r="R23" s="184"/>
      <c r="S23" s="184"/>
      <c r="T23" s="184"/>
      <c r="U23" s="184"/>
      <c r="V23" s="184"/>
      <c r="W23" s="184"/>
      <c r="X23" s="2843">
        <v>519.5</v>
      </c>
      <c r="Y23" s="2843">
        <v>0</v>
      </c>
      <c r="Z23" s="2108">
        <v>519.5</v>
      </c>
      <c r="AA23" s="2844">
        <v>128.57624999999999</v>
      </c>
      <c r="AB23" s="2844"/>
      <c r="AC23" s="2108">
        <v>128.57624999999999</v>
      </c>
      <c r="AD23" s="2108">
        <v>1.2987500000000001</v>
      </c>
      <c r="AE23" s="2844"/>
      <c r="AF23" s="2844">
        <v>0</v>
      </c>
      <c r="AG23" s="2108">
        <v>0</v>
      </c>
      <c r="AH23" s="184"/>
      <c r="AI23" s="184" t="s">
        <v>9941</v>
      </c>
      <c r="AJ23" s="184">
        <v>0</v>
      </c>
    </row>
    <row r="24" spans="1:37" ht="63">
      <c r="A24" s="991">
        <v>1616</v>
      </c>
      <c r="B24" s="636" t="s">
        <v>4008</v>
      </c>
      <c r="C24" s="141" t="s">
        <v>4009</v>
      </c>
      <c r="D24" s="1655" t="s">
        <v>257</v>
      </c>
      <c r="E24" s="182" t="s">
        <v>3988</v>
      </c>
      <c r="F24" s="1653" t="s">
        <v>47</v>
      </c>
      <c r="G24" s="184">
        <v>533.75</v>
      </c>
      <c r="H24" s="1654">
        <v>0</v>
      </c>
      <c r="I24" s="184">
        <v>66.052000000000007</v>
      </c>
      <c r="J24" s="184">
        <v>0</v>
      </c>
      <c r="K24" s="221">
        <v>66.052000000000007</v>
      </c>
      <c r="L24" s="221">
        <v>467.69799999999998</v>
      </c>
      <c r="M24" s="184">
        <v>133.44</v>
      </c>
      <c r="N24" s="184">
        <v>0</v>
      </c>
      <c r="O24" s="184">
        <v>133.44</v>
      </c>
      <c r="P24" s="184"/>
      <c r="Q24" s="184"/>
      <c r="R24" s="184"/>
      <c r="S24" s="184"/>
      <c r="T24" s="184"/>
      <c r="U24" s="184"/>
      <c r="V24" s="184"/>
      <c r="W24" s="184"/>
      <c r="X24" s="2843">
        <v>133.44</v>
      </c>
      <c r="Y24" s="2843">
        <v>0</v>
      </c>
      <c r="Z24" s="2108">
        <v>133.44</v>
      </c>
      <c r="AA24" s="2844">
        <v>66.052400000000006</v>
      </c>
      <c r="AB24" s="2844"/>
      <c r="AC24" s="2108">
        <v>66.052400000000006</v>
      </c>
      <c r="AD24" s="2108">
        <v>0.66759999999999997</v>
      </c>
      <c r="AE24" s="2844"/>
      <c r="AF24" s="2844">
        <v>32.695740000000001</v>
      </c>
      <c r="AG24" s="2108">
        <v>32.695740000000001</v>
      </c>
      <c r="AH24" s="184"/>
      <c r="AI24" s="184" t="s">
        <v>10070</v>
      </c>
      <c r="AJ24" s="184">
        <v>0</v>
      </c>
    </row>
    <row r="25" spans="1:37" ht="63">
      <c r="A25" s="991">
        <v>1617</v>
      </c>
      <c r="B25" s="636" t="s">
        <v>4010</v>
      </c>
      <c r="C25" s="141" t="s">
        <v>4011</v>
      </c>
      <c r="D25" s="1655" t="s">
        <v>257</v>
      </c>
      <c r="E25" s="182" t="s">
        <v>3988</v>
      </c>
      <c r="F25" s="1653" t="s">
        <v>47</v>
      </c>
      <c r="G25" s="184">
        <v>763.5</v>
      </c>
      <c r="H25" s="1654">
        <v>0</v>
      </c>
      <c r="I25" s="184">
        <v>94.483000000000004</v>
      </c>
      <c r="J25" s="184">
        <v>0</v>
      </c>
      <c r="K25" s="221">
        <v>94.483000000000004</v>
      </c>
      <c r="L25" s="221">
        <v>669.01700000000005</v>
      </c>
      <c r="M25" s="184">
        <v>190.87</v>
      </c>
      <c r="N25" s="184">
        <v>0</v>
      </c>
      <c r="O25" s="184">
        <v>190.87</v>
      </c>
      <c r="P25" s="184"/>
      <c r="Q25" s="184"/>
      <c r="R25" s="184"/>
      <c r="S25" s="184"/>
      <c r="T25" s="184"/>
      <c r="U25" s="184"/>
      <c r="V25" s="184"/>
      <c r="W25" s="184"/>
      <c r="X25" s="2843">
        <v>190.87</v>
      </c>
      <c r="Y25" s="2843">
        <v>0</v>
      </c>
      <c r="Z25" s="2108">
        <v>190.87</v>
      </c>
      <c r="AA25" s="2844">
        <v>94.480324999999993</v>
      </c>
      <c r="AB25" s="2844"/>
      <c r="AC25" s="2108">
        <v>94.480324999999993</v>
      </c>
      <c r="AD25" s="2108">
        <v>0.954175</v>
      </c>
      <c r="AE25" s="2844"/>
      <c r="AF25" s="2844">
        <v>47.244300000000003</v>
      </c>
      <c r="AG25" s="2108">
        <v>47.244300000000003</v>
      </c>
      <c r="AH25" s="184"/>
      <c r="AI25" s="184" t="s">
        <v>10070</v>
      </c>
      <c r="AJ25" s="184">
        <v>0</v>
      </c>
    </row>
    <row r="26" spans="1:37" ht="47.25">
      <c r="A26" s="991">
        <v>1618</v>
      </c>
      <c r="B26" s="636" t="s">
        <v>4012</v>
      </c>
      <c r="C26" s="141" t="s">
        <v>4013</v>
      </c>
      <c r="D26" s="142" t="s">
        <v>429</v>
      </c>
      <c r="E26" s="182" t="s">
        <v>3988</v>
      </c>
      <c r="F26" s="1653" t="s">
        <v>47</v>
      </c>
      <c r="G26" s="184">
        <v>391.17099999999999</v>
      </c>
      <c r="H26" s="1654">
        <v>0</v>
      </c>
      <c r="I26" s="184">
        <v>48.406999999999996</v>
      </c>
      <c r="J26" s="184">
        <v>0</v>
      </c>
      <c r="K26" s="221">
        <v>48.406999999999996</v>
      </c>
      <c r="L26" s="221">
        <v>342.76400000000001</v>
      </c>
      <c r="M26" s="184">
        <v>97.79</v>
      </c>
      <c r="N26" s="184">
        <v>0</v>
      </c>
      <c r="O26" s="184">
        <v>97.79</v>
      </c>
      <c r="P26" s="184"/>
      <c r="Q26" s="184"/>
      <c r="R26" s="184"/>
      <c r="S26" s="184"/>
      <c r="T26" s="184"/>
      <c r="U26" s="184"/>
      <c r="V26" s="184"/>
      <c r="W26" s="184"/>
      <c r="X26" s="2843">
        <v>97.79</v>
      </c>
      <c r="Y26" s="2843">
        <v>0</v>
      </c>
      <c r="Z26" s="2108">
        <v>97.79</v>
      </c>
      <c r="AA26" s="2844">
        <v>24.203025</v>
      </c>
      <c r="AB26" s="2844"/>
      <c r="AC26" s="2108">
        <v>24.203025</v>
      </c>
      <c r="AD26" s="2108">
        <v>0.24447500000000003</v>
      </c>
      <c r="AE26" s="2844"/>
      <c r="AF26" s="2844">
        <v>0</v>
      </c>
      <c r="AG26" s="2108">
        <v>0</v>
      </c>
      <c r="AH26" s="184"/>
      <c r="AI26" s="184" t="s">
        <v>9941</v>
      </c>
      <c r="AJ26" s="184">
        <v>0</v>
      </c>
    </row>
    <row r="27" spans="1:37" ht="63">
      <c r="A27" s="991">
        <v>1619</v>
      </c>
      <c r="B27" s="636" t="s">
        <v>4014</v>
      </c>
      <c r="C27" s="141" t="s">
        <v>4015</v>
      </c>
      <c r="D27" s="1655" t="s">
        <v>429</v>
      </c>
      <c r="E27" s="182" t="s">
        <v>3988</v>
      </c>
      <c r="F27" s="1653" t="s">
        <v>47</v>
      </c>
      <c r="G27" s="184">
        <v>361.47399999999999</v>
      </c>
      <c r="H27" s="1654">
        <v>0</v>
      </c>
      <c r="I27" s="184">
        <v>44.731999999999999</v>
      </c>
      <c r="J27" s="184">
        <v>0</v>
      </c>
      <c r="K27" s="221">
        <v>44.731999999999999</v>
      </c>
      <c r="L27" s="221">
        <v>316.74199999999996</v>
      </c>
      <c r="M27" s="184">
        <v>90.37</v>
      </c>
      <c r="N27" s="184">
        <v>0</v>
      </c>
      <c r="O27" s="184">
        <v>90.37</v>
      </c>
      <c r="P27" s="184"/>
      <c r="Q27" s="184"/>
      <c r="R27" s="184"/>
      <c r="S27" s="184"/>
      <c r="T27" s="184"/>
      <c r="U27" s="184"/>
      <c r="V27" s="184"/>
      <c r="W27" s="184"/>
      <c r="X27" s="2843">
        <v>90.37</v>
      </c>
      <c r="Y27" s="2843">
        <v>0</v>
      </c>
      <c r="Z27" s="2108">
        <v>90.37</v>
      </c>
      <c r="AA27" s="2844">
        <v>44.733575000000002</v>
      </c>
      <c r="AB27" s="2844"/>
      <c r="AC27" s="2108">
        <v>44.733575000000002</v>
      </c>
      <c r="AD27" s="2108">
        <v>0.45192500000000002</v>
      </c>
      <c r="AE27" s="2844"/>
      <c r="AF27" s="2844">
        <v>22.366499999999998</v>
      </c>
      <c r="AG27" s="2108">
        <v>22.366499999999998</v>
      </c>
      <c r="AH27" s="184"/>
      <c r="AI27" s="184" t="s">
        <v>10070</v>
      </c>
      <c r="AJ27" s="184">
        <v>0</v>
      </c>
    </row>
    <row r="28" spans="1:37" ht="63">
      <c r="A28" s="991">
        <v>1620</v>
      </c>
      <c r="B28" s="636" t="s">
        <v>4016</v>
      </c>
      <c r="C28" s="141" t="s">
        <v>4017</v>
      </c>
      <c r="D28" s="1655" t="s">
        <v>429</v>
      </c>
      <c r="E28" s="182" t="s">
        <v>3988</v>
      </c>
      <c r="F28" s="1653" t="s">
        <v>47</v>
      </c>
      <c r="G28" s="184">
        <v>376.33800000000002</v>
      </c>
      <c r="H28" s="1654">
        <v>0</v>
      </c>
      <c r="I28" s="184">
        <v>46.572000000000003</v>
      </c>
      <c r="J28" s="184">
        <v>0</v>
      </c>
      <c r="K28" s="221">
        <v>46.572000000000003</v>
      </c>
      <c r="L28" s="221">
        <v>329.76600000000002</v>
      </c>
      <c r="M28" s="184">
        <v>94.08</v>
      </c>
      <c r="N28" s="184">
        <v>0</v>
      </c>
      <c r="O28" s="184">
        <v>94.08</v>
      </c>
      <c r="P28" s="184"/>
      <c r="Q28" s="184"/>
      <c r="R28" s="184"/>
      <c r="S28" s="184"/>
      <c r="T28" s="184"/>
      <c r="U28" s="184"/>
      <c r="V28" s="184"/>
      <c r="W28" s="184"/>
      <c r="X28" s="2843">
        <v>94.08</v>
      </c>
      <c r="Y28" s="2843">
        <v>0</v>
      </c>
      <c r="Z28" s="2108">
        <v>94.08</v>
      </c>
      <c r="AA28" s="2844">
        <v>46.569800000000001</v>
      </c>
      <c r="AB28" s="2844"/>
      <c r="AC28" s="2108">
        <v>46.569800000000001</v>
      </c>
      <c r="AD28" s="2108">
        <v>0.47019999999999995</v>
      </c>
      <c r="AE28" s="2844"/>
      <c r="AF28" s="2844">
        <v>23.284400000000002</v>
      </c>
      <c r="AG28" s="2108">
        <v>23.284400000000002</v>
      </c>
      <c r="AH28" s="184"/>
      <c r="AI28" s="184" t="s">
        <v>10070</v>
      </c>
      <c r="AJ28" s="184">
        <v>0</v>
      </c>
    </row>
    <row r="29" spans="1:37" ht="63">
      <c r="A29" s="991">
        <v>1621</v>
      </c>
      <c r="B29" s="636" t="s">
        <v>4018</v>
      </c>
      <c r="C29" s="141" t="s">
        <v>4019</v>
      </c>
      <c r="D29" s="1655" t="s">
        <v>429</v>
      </c>
      <c r="E29" s="182" t="s">
        <v>3988</v>
      </c>
      <c r="F29" s="1653" t="s">
        <v>47</v>
      </c>
      <c r="G29" s="184">
        <v>138.517</v>
      </c>
      <c r="H29" s="1654">
        <v>0</v>
      </c>
      <c r="I29" s="184">
        <v>17.140999999999998</v>
      </c>
      <c r="J29" s="184">
        <v>0</v>
      </c>
      <c r="K29" s="221">
        <v>17.140999999999998</v>
      </c>
      <c r="L29" s="221">
        <v>121.376</v>
      </c>
      <c r="M29" s="184">
        <v>34.630000000000003</v>
      </c>
      <c r="N29" s="184">
        <v>0</v>
      </c>
      <c r="O29" s="184">
        <v>34.630000000000003</v>
      </c>
      <c r="P29" s="184"/>
      <c r="Q29" s="184"/>
      <c r="R29" s="184"/>
      <c r="S29" s="184"/>
      <c r="T29" s="184"/>
      <c r="U29" s="184"/>
      <c r="V29" s="184"/>
      <c r="W29" s="184"/>
      <c r="X29" s="2843">
        <v>34.630000000000003</v>
      </c>
      <c r="Y29" s="2843">
        <v>0</v>
      </c>
      <c r="Z29" s="2108">
        <v>34.630000000000003</v>
      </c>
      <c r="AA29" s="2844">
        <v>17.141925000000001</v>
      </c>
      <c r="AB29" s="2844"/>
      <c r="AC29" s="2108">
        <v>17.141925000000001</v>
      </c>
      <c r="AD29" s="2108">
        <v>0.17357499999999998</v>
      </c>
      <c r="AE29" s="2844"/>
      <c r="AF29" s="2844">
        <v>8.5709</v>
      </c>
      <c r="AG29" s="2108">
        <v>8.5709</v>
      </c>
      <c r="AH29" s="184"/>
      <c r="AI29" s="184" t="s">
        <v>10070</v>
      </c>
      <c r="AJ29" s="184">
        <v>0</v>
      </c>
    </row>
    <row r="30" spans="1:37" ht="47.25">
      <c r="A30" s="991">
        <v>1622</v>
      </c>
      <c r="B30" s="636" t="s">
        <v>4020</v>
      </c>
      <c r="C30" s="141" t="s">
        <v>4021</v>
      </c>
      <c r="D30" s="1655" t="s">
        <v>429</v>
      </c>
      <c r="E30" s="182" t="s">
        <v>3988</v>
      </c>
      <c r="F30" s="1653" t="s">
        <v>47</v>
      </c>
      <c r="G30" s="184">
        <v>459.99200000000002</v>
      </c>
      <c r="H30" s="1654">
        <v>0</v>
      </c>
      <c r="I30" s="184">
        <v>56.923999999999999</v>
      </c>
      <c r="J30" s="184">
        <v>0</v>
      </c>
      <c r="K30" s="221">
        <v>56.923999999999999</v>
      </c>
      <c r="L30" s="221">
        <v>403.06800000000004</v>
      </c>
      <c r="M30" s="184">
        <v>115</v>
      </c>
      <c r="N30" s="184">
        <v>0</v>
      </c>
      <c r="O30" s="184">
        <v>115</v>
      </c>
      <c r="P30" s="184"/>
      <c r="Q30" s="184"/>
      <c r="R30" s="184"/>
      <c r="S30" s="184"/>
      <c r="T30" s="184"/>
      <c r="U30" s="184"/>
      <c r="V30" s="184"/>
      <c r="W30" s="184"/>
      <c r="X30" s="2843">
        <v>115</v>
      </c>
      <c r="Y30" s="2843">
        <v>0</v>
      </c>
      <c r="Z30" s="2108">
        <v>115</v>
      </c>
      <c r="AA30" s="2844">
        <v>28.462499999999999</v>
      </c>
      <c r="AB30" s="2844"/>
      <c r="AC30" s="2108">
        <v>28.462499999999999</v>
      </c>
      <c r="AD30" s="2108">
        <v>0.28749999999999998</v>
      </c>
      <c r="AE30" s="2844"/>
      <c r="AF30" s="2844">
        <v>0</v>
      </c>
      <c r="AG30" s="2108">
        <v>0</v>
      </c>
      <c r="AH30" s="184"/>
      <c r="AI30" s="184" t="s">
        <v>9941</v>
      </c>
      <c r="AJ30" s="184">
        <v>0</v>
      </c>
    </row>
    <row r="31" spans="1:37" ht="47.25">
      <c r="A31" s="991">
        <v>1623</v>
      </c>
      <c r="B31" s="636" t="s">
        <v>4022</v>
      </c>
      <c r="C31" s="141" t="s">
        <v>4023</v>
      </c>
      <c r="D31" s="1655" t="s">
        <v>429</v>
      </c>
      <c r="E31" s="182" t="s">
        <v>3988</v>
      </c>
      <c r="F31" s="1653" t="s">
        <v>47</v>
      </c>
      <c r="G31" s="184">
        <v>414.892</v>
      </c>
      <c r="H31" s="1654">
        <v>0</v>
      </c>
      <c r="I31" s="184">
        <v>51.343000000000004</v>
      </c>
      <c r="J31" s="184">
        <v>0</v>
      </c>
      <c r="K31" s="221">
        <v>51.343000000000004</v>
      </c>
      <c r="L31" s="221">
        <v>363.54899999999998</v>
      </c>
      <c r="M31" s="184">
        <v>103.72</v>
      </c>
      <c r="N31" s="184">
        <v>0</v>
      </c>
      <c r="O31" s="184">
        <v>103.72</v>
      </c>
      <c r="P31" s="184"/>
      <c r="Q31" s="184"/>
      <c r="R31" s="184"/>
      <c r="S31" s="184"/>
      <c r="T31" s="184"/>
      <c r="U31" s="184"/>
      <c r="V31" s="184"/>
      <c r="W31" s="184"/>
      <c r="X31" s="2843">
        <v>103.72</v>
      </c>
      <c r="Y31" s="2843">
        <v>0</v>
      </c>
      <c r="Z31" s="2108">
        <v>103.72</v>
      </c>
      <c r="AA31" s="2844">
        <v>25.6707</v>
      </c>
      <c r="AB31" s="2844"/>
      <c r="AC31" s="2108">
        <v>25.6707</v>
      </c>
      <c r="AD31" s="2108">
        <v>0.25929999999999997</v>
      </c>
      <c r="AE31" s="2844"/>
      <c r="AF31" s="2844">
        <v>0</v>
      </c>
      <c r="AG31" s="2108">
        <v>0</v>
      </c>
      <c r="AH31" s="184"/>
      <c r="AI31" s="184" t="s">
        <v>9941</v>
      </c>
      <c r="AJ31" s="184">
        <v>0</v>
      </c>
    </row>
    <row r="32" spans="1:37" ht="63">
      <c r="A32" s="991">
        <v>1624</v>
      </c>
      <c r="B32" s="636" t="s">
        <v>4024</v>
      </c>
      <c r="C32" s="141" t="s">
        <v>4025</v>
      </c>
      <c r="D32" s="1655" t="s">
        <v>257</v>
      </c>
      <c r="E32" s="182" t="s">
        <v>3988</v>
      </c>
      <c r="F32" s="1653" t="s">
        <v>47</v>
      </c>
      <c r="G32" s="184">
        <v>603.70000000000005</v>
      </c>
      <c r="H32" s="1654">
        <v>0</v>
      </c>
      <c r="I32" s="184">
        <v>74.707999999999998</v>
      </c>
      <c r="J32" s="184">
        <v>0</v>
      </c>
      <c r="K32" s="221">
        <v>74.707999999999998</v>
      </c>
      <c r="L32" s="221">
        <v>528.99200000000008</v>
      </c>
      <c r="M32" s="184">
        <v>150.91999999999999</v>
      </c>
      <c r="N32" s="184">
        <v>0</v>
      </c>
      <c r="O32" s="184">
        <v>150.91999999999999</v>
      </c>
      <c r="P32" s="184"/>
      <c r="Q32" s="184"/>
      <c r="R32" s="184"/>
      <c r="S32" s="184"/>
      <c r="T32" s="184"/>
      <c r="U32" s="184"/>
      <c r="V32" s="184"/>
      <c r="W32" s="184"/>
      <c r="X32" s="2843">
        <v>150.91999999999999</v>
      </c>
      <c r="Y32" s="2843">
        <v>0</v>
      </c>
      <c r="Z32" s="2108">
        <v>150.91999999999999</v>
      </c>
      <c r="AA32" s="2844">
        <v>74.705700000000007</v>
      </c>
      <c r="AB32" s="2844"/>
      <c r="AC32" s="2108">
        <v>74.705700000000007</v>
      </c>
      <c r="AD32" s="2108">
        <v>0.75429999999999997</v>
      </c>
      <c r="AE32" s="2844"/>
      <c r="AF32" s="2844">
        <v>36.979469999999999</v>
      </c>
      <c r="AG32" s="2108">
        <v>36.979469999999999</v>
      </c>
      <c r="AH32" s="184"/>
      <c r="AI32" s="184" t="s">
        <v>10070</v>
      </c>
      <c r="AJ32" s="184">
        <v>0</v>
      </c>
    </row>
    <row r="33" spans="1:36" ht="47.25">
      <c r="A33" s="991">
        <v>1625</v>
      </c>
      <c r="B33" s="636" t="s">
        <v>4026</v>
      </c>
      <c r="C33" s="141" t="s">
        <v>4027</v>
      </c>
      <c r="D33" s="1655" t="s">
        <v>209</v>
      </c>
      <c r="E33" s="182" t="s">
        <v>1041</v>
      </c>
      <c r="F33" s="1653" t="s">
        <v>47</v>
      </c>
      <c r="G33" s="184">
        <v>278.78699999999998</v>
      </c>
      <c r="H33" s="1654">
        <v>0</v>
      </c>
      <c r="I33" s="184">
        <v>34.499000000000002</v>
      </c>
      <c r="J33" s="184">
        <v>0</v>
      </c>
      <c r="K33" s="221">
        <v>34.499000000000002</v>
      </c>
      <c r="L33" s="221">
        <v>244.28799999999998</v>
      </c>
      <c r="M33" s="184">
        <v>69.7</v>
      </c>
      <c r="N33" s="184">
        <v>0</v>
      </c>
      <c r="O33" s="184">
        <v>69.7</v>
      </c>
      <c r="P33" s="184"/>
      <c r="Q33" s="184"/>
      <c r="R33" s="184"/>
      <c r="S33" s="184"/>
      <c r="T33" s="184"/>
      <c r="U33" s="184"/>
      <c r="V33" s="184"/>
      <c r="W33" s="184"/>
      <c r="X33" s="2843">
        <v>69.7</v>
      </c>
      <c r="Y33" s="2843">
        <v>0</v>
      </c>
      <c r="Z33" s="2108">
        <v>69.7</v>
      </c>
      <c r="AA33" s="2844">
        <v>17.25075</v>
      </c>
      <c r="AB33" s="2844"/>
      <c r="AC33" s="2108">
        <v>17.25075</v>
      </c>
      <c r="AD33" s="2108">
        <v>0.17425000000000002</v>
      </c>
      <c r="AE33" s="2844"/>
      <c r="AF33" s="2844">
        <v>0</v>
      </c>
      <c r="AG33" s="2108">
        <v>0</v>
      </c>
      <c r="AH33" s="184"/>
      <c r="AI33" s="184" t="s">
        <v>9941</v>
      </c>
      <c r="AJ33" s="184">
        <v>0</v>
      </c>
    </row>
    <row r="34" spans="1:36" ht="47.25">
      <c r="A34" s="991">
        <v>1626</v>
      </c>
      <c r="B34" s="636" t="s">
        <v>4028</v>
      </c>
      <c r="C34" s="141" t="s">
        <v>4029</v>
      </c>
      <c r="D34" s="1655" t="s">
        <v>209</v>
      </c>
      <c r="E34" s="182" t="s">
        <v>1041</v>
      </c>
      <c r="F34" s="1653" t="s">
        <v>47</v>
      </c>
      <c r="G34" s="184">
        <v>421.50799999999998</v>
      </c>
      <c r="H34" s="1654">
        <v>0</v>
      </c>
      <c r="I34" s="184">
        <v>52.161999999999999</v>
      </c>
      <c r="J34" s="184">
        <v>0</v>
      </c>
      <c r="K34" s="221">
        <v>52.161999999999999</v>
      </c>
      <c r="L34" s="221">
        <v>369.346</v>
      </c>
      <c r="M34" s="184">
        <v>105.38</v>
      </c>
      <c r="N34" s="184">
        <v>0</v>
      </c>
      <c r="O34" s="184">
        <v>105.38</v>
      </c>
      <c r="P34" s="184"/>
      <c r="Q34" s="184"/>
      <c r="R34" s="184"/>
      <c r="S34" s="184"/>
      <c r="T34" s="184"/>
      <c r="U34" s="184"/>
      <c r="V34" s="184"/>
      <c r="W34" s="184"/>
      <c r="X34" s="2843">
        <v>105.38</v>
      </c>
      <c r="Y34" s="2843">
        <v>0</v>
      </c>
      <c r="Z34" s="2108">
        <v>105.38</v>
      </c>
      <c r="AA34" s="2844">
        <v>26.08155</v>
      </c>
      <c r="AB34" s="2844"/>
      <c r="AC34" s="2108">
        <v>26.08155</v>
      </c>
      <c r="AD34" s="2108">
        <v>0.26344999999999996</v>
      </c>
      <c r="AE34" s="2844"/>
      <c r="AF34" s="2844">
        <v>0</v>
      </c>
      <c r="AG34" s="2108">
        <v>0</v>
      </c>
      <c r="AH34" s="184"/>
      <c r="AI34" s="184" t="s">
        <v>9941</v>
      </c>
      <c r="AJ34" s="184">
        <v>0</v>
      </c>
    </row>
    <row r="35" spans="1:36" ht="47.25">
      <c r="A35" s="991">
        <v>1627</v>
      </c>
      <c r="B35" s="636" t="s">
        <v>4030</v>
      </c>
      <c r="C35" s="141" t="s">
        <v>4031</v>
      </c>
      <c r="D35" s="1655" t="s">
        <v>542</v>
      </c>
      <c r="E35" s="182" t="s">
        <v>1041</v>
      </c>
      <c r="F35" s="1653" t="s">
        <v>47</v>
      </c>
      <c r="G35" s="184">
        <v>602.12099999999998</v>
      </c>
      <c r="H35" s="1654">
        <v>0</v>
      </c>
      <c r="I35" s="184">
        <v>74.512</v>
      </c>
      <c r="J35" s="184">
        <v>0</v>
      </c>
      <c r="K35" s="221">
        <v>74.512</v>
      </c>
      <c r="L35" s="221">
        <v>527.60899999999992</v>
      </c>
      <c r="M35" s="184">
        <v>150.53</v>
      </c>
      <c r="N35" s="184">
        <v>0</v>
      </c>
      <c r="O35" s="184">
        <v>150.53</v>
      </c>
      <c r="P35" s="184"/>
      <c r="Q35" s="184"/>
      <c r="R35" s="184"/>
      <c r="S35" s="184"/>
      <c r="T35" s="184"/>
      <c r="U35" s="184"/>
      <c r="V35" s="184"/>
      <c r="W35" s="184"/>
      <c r="X35" s="2843">
        <v>150.53</v>
      </c>
      <c r="Y35" s="2843">
        <v>0</v>
      </c>
      <c r="Z35" s="2108">
        <v>150.53</v>
      </c>
      <c r="AA35" s="2844">
        <v>37.256174999999999</v>
      </c>
      <c r="AB35" s="2844"/>
      <c r="AC35" s="2108">
        <v>37.256174999999999</v>
      </c>
      <c r="AD35" s="2108">
        <v>0.37632500000000002</v>
      </c>
      <c r="AE35" s="2844"/>
      <c r="AF35" s="2844">
        <v>0</v>
      </c>
      <c r="AG35" s="2108">
        <v>0</v>
      </c>
      <c r="AH35" s="184"/>
      <c r="AI35" s="184" t="s">
        <v>9941</v>
      </c>
      <c r="AJ35" s="184">
        <v>0</v>
      </c>
    </row>
    <row r="36" spans="1:36" ht="31.5">
      <c r="A36" s="991">
        <v>1628</v>
      </c>
      <c r="B36" s="636" t="s">
        <v>4032</v>
      </c>
      <c r="C36" s="141" t="s">
        <v>4033</v>
      </c>
      <c r="D36" s="1655" t="s">
        <v>542</v>
      </c>
      <c r="E36" s="182" t="s">
        <v>1041</v>
      </c>
      <c r="F36" s="1653" t="s">
        <v>47</v>
      </c>
      <c r="G36" s="184">
        <v>377.21199999999999</v>
      </c>
      <c r="H36" s="1654">
        <v>0</v>
      </c>
      <c r="I36" s="184">
        <v>46.679000000000002</v>
      </c>
      <c r="J36" s="184">
        <v>0</v>
      </c>
      <c r="K36" s="221">
        <v>46.679000000000002</v>
      </c>
      <c r="L36" s="221">
        <v>330.53300000000002</v>
      </c>
      <c r="M36" s="184">
        <v>94.3</v>
      </c>
      <c r="N36" s="184">
        <v>0</v>
      </c>
      <c r="O36" s="184">
        <v>94.3</v>
      </c>
      <c r="P36" s="184"/>
      <c r="Q36" s="184"/>
      <c r="R36" s="184"/>
      <c r="S36" s="184"/>
      <c r="T36" s="184"/>
      <c r="U36" s="184"/>
      <c r="V36" s="184"/>
      <c r="W36" s="184"/>
      <c r="X36" s="2843">
        <v>94.3</v>
      </c>
      <c r="Y36" s="2843">
        <v>0</v>
      </c>
      <c r="Z36" s="2108">
        <v>94.3</v>
      </c>
      <c r="AA36" s="2844">
        <v>23.33925</v>
      </c>
      <c r="AB36" s="2844"/>
      <c r="AC36" s="2108">
        <v>23.33925</v>
      </c>
      <c r="AD36" s="2108">
        <v>0.23574999999999999</v>
      </c>
      <c r="AE36" s="2844"/>
      <c r="AF36" s="2844">
        <v>0</v>
      </c>
      <c r="AG36" s="2108">
        <v>0</v>
      </c>
      <c r="AH36" s="184"/>
      <c r="AI36" s="184" t="s">
        <v>9941</v>
      </c>
      <c r="AJ36" s="184">
        <v>0</v>
      </c>
    </row>
    <row r="37" spans="1:36" ht="47.25">
      <c r="A37" s="991">
        <v>1629</v>
      </c>
      <c r="B37" s="636" t="s">
        <v>4034</v>
      </c>
      <c r="C37" s="141" t="s">
        <v>4035</v>
      </c>
      <c r="D37" s="1655" t="s">
        <v>2029</v>
      </c>
      <c r="E37" s="182" t="s">
        <v>1041</v>
      </c>
      <c r="F37" s="1653" t="s">
        <v>47</v>
      </c>
      <c r="G37" s="184">
        <v>3840.6790000000001</v>
      </c>
      <c r="H37" s="1654">
        <v>0</v>
      </c>
      <c r="I37" s="184">
        <v>475.28399999999999</v>
      </c>
      <c r="J37" s="184">
        <v>0</v>
      </c>
      <c r="K37" s="221">
        <v>475.28399999999999</v>
      </c>
      <c r="L37" s="221">
        <v>3365.395</v>
      </c>
      <c r="M37" s="184">
        <v>960.17</v>
      </c>
      <c r="N37" s="184">
        <v>0</v>
      </c>
      <c r="O37" s="184">
        <v>960.17</v>
      </c>
      <c r="P37" s="184"/>
      <c r="Q37" s="184"/>
      <c r="R37" s="184"/>
      <c r="S37" s="184"/>
      <c r="T37" s="184"/>
      <c r="U37" s="184"/>
      <c r="V37" s="184"/>
      <c r="W37" s="184"/>
      <c r="X37" s="2843">
        <v>960.17</v>
      </c>
      <c r="Y37" s="2843">
        <v>0</v>
      </c>
      <c r="Z37" s="2108">
        <v>960.17</v>
      </c>
      <c r="AA37" s="2844">
        <v>237.64207499999998</v>
      </c>
      <c r="AB37" s="2844"/>
      <c r="AC37" s="2108">
        <v>237.64207499999998</v>
      </c>
      <c r="AD37" s="2108">
        <v>2.4004249999999998</v>
      </c>
      <c r="AE37" s="2844"/>
      <c r="AF37" s="2844">
        <v>0</v>
      </c>
      <c r="AG37" s="2108">
        <v>0</v>
      </c>
      <c r="AH37" s="184"/>
      <c r="AI37" s="184" t="s">
        <v>9941</v>
      </c>
      <c r="AJ37" s="184">
        <v>0</v>
      </c>
    </row>
    <row r="38" spans="1:36" ht="63">
      <c r="A38" s="991">
        <v>1630</v>
      </c>
      <c r="B38" s="636" t="s">
        <v>4036</v>
      </c>
      <c r="C38" s="141" t="s">
        <v>4037</v>
      </c>
      <c r="D38" s="1655" t="s">
        <v>384</v>
      </c>
      <c r="E38" s="182" t="s">
        <v>1041</v>
      </c>
      <c r="F38" s="1653" t="s">
        <v>47</v>
      </c>
      <c r="G38" s="184">
        <v>534.27099999999996</v>
      </c>
      <c r="H38" s="1654">
        <v>0</v>
      </c>
      <c r="I38" s="184">
        <v>66.116</v>
      </c>
      <c r="J38" s="184">
        <v>0</v>
      </c>
      <c r="K38" s="221">
        <v>66.116</v>
      </c>
      <c r="L38" s="221">
        <v>468.15499999999997</v>
      </c>
      <c r="M38" s="184">
        <v>133.57</v>
      </c>
      <c r="N38" s="184">
        <v>0</v>
      </c>
      <c r="O38" s="184">
        <v>133.57</v>
      </c>
      <c r="P38" s="184"/>
      <c r="Q38" s="184"/>
      <c r="R38" s="184"/>
      <c r="S38" s="184"/>
      <c r="T38" s="184"/>
      <c r="U38" s="184"/>
      <c r="V38" s="184"/>
      <c r="W38" s="184"/>
      <c r="X38" s="2843">
        <v>133.57</v>
      </c>
      <c r="Y38" s="2843">
        <v>0</v>
      </c>
      <c r="Z38" s="2108">
        <v>133.57</v>
      </c>
      <c r="AA38" s="2844">
        <v>66.117574999999988</v>
      </c>
      <c r="AB38" s="2844"/>
      <c r="AC38" s="2108">
        <v>66.117574999999988</v>
      </c>
      <c r="AD38" s="2108">
        <v>0.6679250000000001</v>
      </c>
      <c r="AE38" s="2844"/>
      <c r="AF38" s="2844">
        <v>66.116</v>
      </c>
      <c r="AG38" s="2108">
        <v>66.116</v>
      </c>
      <c r="AH38" s="184"/>
      <c r="AI38" s="184" t="s">
        <v>10070</v>
      </c>
      <c r="AJ38" s="184">
        <v>0</v>
      </c>
    </row>
    <row r="39" spans="1:36" ht="78.75">
      <c r="A39" s="991">
        <v>1631</v>
      </c>
      <c r="B39" s="636" t="s">
        <v>4038</v>
      </c>
      <c r="C39" s="141" t="s">
        <v>4039</v>
      </c>
      <c r="D39" s="1655" t="s">
        <v>213</v>
      </c>
      <c r="E39" s="182" t="s">
        <v>1041</v>
      </c>
      <c r="F39" s="1653" t="s">
        <v>47</v>
      </c>
      <c r="G39" s="184">
        <v>1177.1389999999999</v>
      </c>
      <c r="H39" s="1654">
        <v>0</v>
      </c>
      <c r="I39" s="184">
        <v>145.66999999999999</v>
      </c>
      <c r="J39" s="184">
        <v>0</v>
      </c>
      <c r="K39" s="221">
        <v>145.66999999999999</v>
      </c>
      <c r="L39" s="221">
        <v>1031.4689999999998</v>
      </c>
      <c r="M39" s="184">
        <v>294.27999999999997</v>
      </c>
      <c r="N39" s="184">
        <v>0</v>
      </c>
      <c r="O39" s="184">
        <v>294.27999999999997</v>
      </c>
      <c r="P39" s="184"/>
      <c r="Q39" s="184"/>
      <c r="R39" s="184"/>
      <c r="S39" s="184"/>
      <c r="T39" s="184"/>
      <c r="U39" s="184"/>
      <c r="V39" s="184"/>
      <c r="W39" s="184"/>
      <c r="X39" s="2843">
        <v>294.27999999999997</v>
      </c>
      <c r="Y39" s="2843">
        <v>0</v>
      </c>
      <c r="Z39" s="2108">
        <v>294.27999999999997</v>
      </c>
      <c r="AA39" s="2844">
        <v>72.834299999999999</v>
      </c>
      <c r="AB39" s="2844"/>
      <c r="AC39" s="2108">
        <v>72.834299999999999</v>
      </c>
      <c r="AD39" s="2108">
        <v>0.73569999999999991</v>
      </c>
      <c r="AE39" s="2844"/>
      <c r="AF39" s="2844">
        <v>72.825704999999999</v>
      </c>
      <c r="AG39" s="2108">
        <v>72.825704999999999</v>
      </c>
      <c r="AH39" s="184"/>
      <c r="AI39" s="184" t="s">
        <v>9941</v>
      </c>
      <c r="AJ39" s="184">
        <v>0</v>
      </c>
    </row>
    <row r="40" spans="1:36" ht="47.25">
      <c r="A40" s="991">
        <v>1632</v>
      </c>
      <c r="B40" s="636" t="s">
        <v>4040</v>
      </c>
      <c r="C40" s="141" t="s">
        <v>4041</v>
      </c>
      <c r="D40" s="1655" t="s">
        <v>28</v>
      </c>
      <c r="E40" s="182" t="s">
        <v>1041</v>
      </c>
      <c r="F40" s="1653" t="s">
        <v>47</v>
      </c>
      <c r="G40" s="184">
        <v>219.61699999999999</v>
      </c>
      <c r="H40" s="1654">
        <v>0</v>
      </c>
      <c r="I40" s="184">
        <v>27.177</v>
      </c>
      <c r="J40" s="184">
        <v>0</v>
      </c>
      <c r="K40" s="221">
        <v>27.177</v>
      </c>
      <c r="L40" s="221">
        <v>192.44</v>
      </c>
      <c r="M40" s="184">
        <v>54.9</v>
      </c>
      <c r="N40" s="184">
        <v>0</v>
      </c>
      <c r="O40" s="184">
        <v>54.9</v>
      </c>
      <c r="P40" s="184"/>
      <c r="Q40" s="184"/>
      <c r="R40" s="184"/>
      <c r="S40" s="184"/>
      <c r="T40" s="184"/>
      <c r="U40" s="184"/>
      <c r="V40" s="184"/>
      <c r="W40" s="184"/>
      <c r="X40" s="2843">
        <v>54.9</v>
      </c>
      <c r="Y40" s="2843">
        <v>0</v>
      </c>
      <c r="Z40" s="2108">
        <v>54.9</v>
      </c>
      <c r="AA40" s="2844">
        <v>13.58775</v>
      </c>
      <c r="AB40" s="2844"/>
      <c r="AC40" s="2108">
        <v>13.58775</v>
      </c>
      <c r="AD40" s="2108">
        <v>0.13724999999999998</v>
      </c>
      <c r="AE40" s="2844"/>
      <c r="AF40" s="2844">
        <v>13.58775</v>
      </c>
      <c r="AG40" s="2108">
        <v>13.58775</v>
      </c>
      <c r="AH40" s="184"/>
      <c r="AI40" s="184" t="s">
        <v>9941</v>
      </c>
      <c r="AJ40" s="184">
        <v>0</v>
      </c>
    </row>
    <row r="41" spans="1:36" ht="52.5" customHeight="1">
      <c r="A41" s="991">
        <v>1633</v>
      </c>
      <c r="B41" s="636" t="s">
        <v>4042</v>
      </c>
      <c r="C41" s="141" t="s">
        <v>4043</v>
      </c>
      <c r="D41" s="1655" t="s">
        <v>209</v>
      </c>
      <c r="E41" s="182" t="s">
        <v>1041</v>
      </c>
      <c r="F41" s="1653" t="s">
        <v>47</v>
      </c>
      <c r="G41" s="184">
        <v>1809.4380000000001</v>
      </c>
      <c r="H41" s="1654">
        <v>0</v>
      </c>
      <c r="I41" s="184">
        <v>223.91800000000001</v>
      </c>
      <c r="J41" s="184">
        <v>0</v>
      </c>
      <c r="K41" s="221">
        <v>223.91800000000001</v>
      </c>
      <c r="L41" s="221">
        <v>1585.52</v>
      </c>
      <c r="M41" s="184">
        <v>452.36</v>
      </c>
      <c r="N41" s="184">
        <v>0</v>
      </c>
      <c r="O41" s="184">
        <v>452.36</v>
      </c>
      <c r="P41" s="184"/>
      <c r="Q41" s="184"/>
      <c r="R41" s="184"/>
      <c r="S41" s="184"/>
      <c r="T41" s="184"/>
      <c r="U41" s="184"/>
      <c r="V41" s="184"/>
      <c r="W41" s="184"/>
      <c r="X41" s="2843">
        <v>452.36</v>
      </c>
      <c r="Y41" s="2843">
        <v>0</v>
      </c>
      <c r="Z41" s="2108">
        <v>452.36</v>
      </c>
      <c r="AA41" s="2844">
        <v>111.95910000000001</v>
      </c>
      <c r="AB41" s="2844"/>
      <c r="AC41" s="2108">
        <v>111.95910000000001</v>
      </c>
      <c r="AD41" s="2108">
        <v>1.1309</v>
      </c>
      <c r="AE41" s="2844"/>
      <c r="AF41" s="2844">
        <v>0</v>
      </c>
      <c r="AG41" s="2108">
        <v>0</v>
      </c>
      <c r="AH41" s="184"/>
      <c r="AI41" s="184" t="s">
        <v>9941</v>
      </c>
      <c r="AJ41" s="184">
        <v>0</v>
      </c>
    </row>
    <row r="42" spans="1:36">
      <c r="A42" s="1466"/>
      <c r="B42" s="1466"/>
      <c r="C42" s="181"/>
      <c r="D42" s="142"/>
      <c r="E42" s="1652"/>
      <c r="F42" s="1653"/>
      <c r="H42" s="184"/>
      <c r="I42" s="184"/>
      <c r="J42" s="221"/>
      <c r="K42" s="221"/>
      <c r="L42" s="221"/>
      <c r="M42" s="184"/>
      <c r="N42" s="221"/>
      <c r="O42" s="184"/>
      <c r="P42" s="184"/>
      <c r="Q42" s="184"/>
      <c r="R42" s="184"/>
      <c r="S42" s="184"/>
      <c r="T42" s="184"/>
      <c r="U42" s="184"/>
      <c r="V42" s="184"/>
      <c r="W42" s="184"/>
      <c r="X42" s="184"/>
      <c r="Y42" s="184"/>
      <c r="Z42" s="184"/>
      <c r="AA42" s="184"/>
      <c r="AB42" s="184"/>
      <c r="AC42" s="184"/>
      <c r="AD42" s="184"/>
      <c r="AE42" s="184"/>
      <c r="AF42" s="184"/>
      <c r="AG42" s="184"/>
      <c r="AH42" s="184"/>
      <c r="AI42" s="184"/>
      <c r="AJ42" s="221"/>
    </row>
    <row r="43" spans="1:36" ht="22.5" customHeight="1">
      <c r="C43" s="1656" t="s">
        <v>4044</v>
      </c>
      <c r="D43" s="1657"/>
      <c r="E43" s="1657"/>
      <c r="F43" s="1657"/>
      <c r="G43" s="1658">
        <v>28557.75299999999</v>
      </c>
      <c r="H43" s="1658">
        <v>6850.4</v>
      </c>
      <c r="I43" s="1658">
        <v>2503.5570000000007</v>
      </c>
      <c r="J43" s="1658">
        <v>0</v>
      </c>
      <c r="K43" s="1658">
        <v>9353.9569999999985</v>
      </c>
      <c r="L43" s="1658">
        <v>19203.795999999998</v>
      </c>
      <c r="M43" s="1658">
        <v>5441.9999999999982</v>
      </c>
      <c r="N43" s="1658">
        <v>0</v>
      </c>
      <c r="O43" s="1658">
        <v>5441.9999999999982</v>
      </c>
      <c r="P43" s="1658">
        <v>0</v>
      </c>
      <c r="Q43" s="1658">
        <v>0</v>
      </c>
      <c r="R43" s="1658">
        <v>0</v>
      </c>
      <c r="S43" s="1658">
        <v>0</v>
      </c>
      <c r="T43" s="1658">
        <v>0</v>
      </c>
      <c r="U43" s="1658">
        <v>0</v>
      </c>
      <c r="V43" s="1658">
        <v>0</v>
      </c>
      <c r="W43" s="1658">
        <v>0</v>
      </c>
      <c r="X43" s="1658">
        <v>5441.9999999999982</v>
      </c>
      <c r="Y43" s="1658">
        <v>0</v>
      </c>
      <c r="Z43" s="1658">
        <v>5441.9999999999982</v>
      </c>
      <c r="AA43" s="1658">
        <v>1551.796</v>
      </c>
      <c r="AB43" s="1658">
        <v>0</v>
      </c>
      <c r="AC43" s="1658">
        <v>1551.796</v>
      </c>
      <c r="AD43" s="1658">
        <v>15.675000000000001</v>
      </c>
      <c r="AE43" s="1658">
        <v>0</v>
      </c>
      <c r="AF43" s="1658">
        <v>323.67076500000007</v>
      </c>
      <c r="AG43" s="1658">
        <v>323.67076500000007</v>
      </c>
      <c r="AH43" s="1658"/>
      <c r="AI43" s="1658"/>
      <c r="AJ43" s="1658">
        <v>0</v>
      </c>
    </row>
    <row r="44" spans="1:36">
      <c r="C44" s="1659"/>
      <c r="D44" s="1660"/>
      <c r="E44" s="1660"/>
      <c r="F44" s="1660"/>
      <c r="G44" s="1661"/>
      <c r="H44" s="1661"/>
      <c r="I44" s="1661"/>
      <c r="J44" s="1661"/>
      <c r="K44" s="1661"/>
      <c r="L44" s="1661"/>
      <c r="M44" s="1661"/>
      <c r="N44" s="1661"/>
      <c r="O44" s="1661"/>
      <c r="P44" s="1661"/>
      <c r="Q44" s="1661"/>
      <c r="R44" s="1661"/>
      <c r="S44" s="1661"/>
      <c r="T44" s="1661"/>
      <c r="U44" s="1661"/>
      <c r="V44" s="1661"/>
      <c r="W44" s="1661"/>
      <c r="X44" s="1661"/>
      <c r="Y44" s="1661"/>
      <c r="Z44" s="1661"/>
      <c r="AA44" s="1661"/>
      <c r="AB44" s="1661"/>
      <c r="AC44" s="1661"/>
      <c r="AD44" s="1661"/>
      <c r="AE44" s="1661"/>
      <c r="AF44" s="1661"/>
      <c r="AG44" s="1661"/>
      <c r="AH44" s="1661"/>
      <c r="AI44" s="1661"/>
      <c r="AJ44" s="1661"/>
    </row>
    <row r="45" spans="1:36">
      <c r="C45" s="1662" t="s">
        <v>3980</v>
      </c>
      <c r="D45" s="209"/>
      <c r="E45" s="209"/>
      <c r="F45" s="209"/>
      <c r="G45" s="1590"/>
      <c r="H45" s="1590"/>
      <c r="I45" s="1590"/>
      <c r="J45" s="1590"/>
      <c r="K45" s="1590"/>
      <c r="L45" s="1590"/>
      <c r="M45" s="1590"/>
      <c r="N45" s="1590"/>
      <c r="O45" s="1590"/>
      <c r="P45" s="1590"/>
      <c r="Q45" s="1590"/>
      <c r="R45" s="1590"/>
      <c r="S45" s="1590"/>
      <c r="T45" s="1590"/>
      <c r="U45" s="1590"/>
      <c r="V45" s="1590"/>
      <c r="W45" s="1590"/>
      <c r="X45" s="1590"/>
      <c r="Y45" s="1590"/>
      <c r="Z45" s="1590"/>
      <c r="AA45" s="1590"/>
      <c r="AB45" s="1590"/>
      <c r="AC45" s="1590"/>
      <c r="AD45" s="1590"/>
      <c r="AE45" s="1590"/>
      <c r="AF45" s="1590"/>
      <c r="AG45" s="1590"/>
      <c r="AH45" s="1590"/>
      <c r="AI45" s="1590"/>
      <c r="AJ45" s="1590"/>
    </row>
    <row r="46" spans="1:36">
      <c r="C46" s="1662" t="s">
        <v>39</v>
      </c>
      <c r="D46" s="209"/>
      <c r="E46" s="209"/>
      <c r="F46" s="209"/>
      <c r="G46" s="1590"/>
      <c r="H46" s="1590"/>
      <c r="I46" s="1590"/>
      <c r="J46" s="1590"/>
      <c r="K46" s="1590"/>
      <c r="L46" s="1590"/>
      <c r="M46" s="1590"/>
      <c r="N46" s="1590"/>
      <c r="O46" s="1590"/>
      <c r="P46" s="1590"/>
      <c r="Q46" s="1590"/>
      <c r="R46" s="1590"/>
      <c r="S46" s="1590"/>
      <c r="T46" s="1590"/>
      <c r="U46" s="1590"/>
      <c r="V46" s="1590"/>
      <c r="W46" s="1590"/>
      <c r="X46" s="1590"/>
      <c r="Y46" s="1590"/>
      <c r="Z46" s="1590"/>
      <c r="AA46" s="1590"/>
      <c r="AB46" s="1590"/>
      <c r="AC46" s="1590"/>
      <c r="AD46" s="1590"/>
      <c r="AE46" s="1590"/>
      <c r="AF46" s="1590"/>
      <c r="AG46" s="1590"/>
      <c r="AH46" s="1590"/>
      <c r="AI46" s="1590"/>
      <c r="AJ46" s="1590"/>
    </row>
    <row r="47" spans="1:36">
      <c r="C47" s="1662"/>
      <c r="D47" s="209"/>
      <c r="E47" s="209"/>
      <c r="F47" s="209"/>
      <c r="G47" s="1590"/>
      <c r="H47" s="1590"/>
      <c r="I47" s="1590"/>
      <c r="J47" s="1590"/>
      <c r="K47" s="1590"/>
      <c r="L47" s="1590"/>
      <c r="M47" s="1590"/>
      <c r="N47" s="1590"/>
      <c r="O47" s="1590"/>
      <c r="P47" s="1590"/>
      <c r="Q47" s="1590"/>
      <c r="R47" s="1590"/>
      <c r="S47" s="1590"/>
      <c r="T47" s="1590"/>
      <c r="U47" s="1590"/>
      <c r="V47" s="1590"/>
      <c r="W47" s="1590"/>
      <c r="X47" s="1590"/>
      <c r="Y47" s="1590"/>
      <c r="Z47" s="1590"/>
      <c r="AA47" s="1590"/>
      <c r="AB47" s="1590"/>
      <c r="AC47" s="1590"/>
      <c r="AD47" s="1590"/>
      <c r="AE47" s="1590"/>
      <c r="AF47" s="1590"/>
      <c r="AG47" s="1590"/>
      <c r="AH47" s="1590"/>
      <c r="AI47" s="1590"/>
      <c r="AJ47" s="1590"/>
    </row>
    <row r="48" spans="1:36" ht="31.5">
      <c r="A48" s="991">
        <v>1634</v>
      </c>
      <c r="B48" s="636" t="s">
        <v>4045</v>
      </c>
      <c r="C48" s="141" t="s">
        <v>4046</v>
      </c>
      <c r="D48" s="142" t="s">
        <v>66</v>
      </c>
      <c r="E48" s="1660" t="s">
        <v>42</v>
      </c>
      <c r="F48" s="1663" t="s">
        <v>47</v>
      </c>
      <c r="G48" s="158">
        <v>650</v>
      </c>
      <c r="H48" s="1664">
        <v>0</v>
      </c>
      <c r="I48" s="184">
        <v>0</v>
      </c>
      <c r="J48" s="184">
        <v>0</v>
      </c>
      <c r="K48" s="221">
        <v>0</v>
      </c>
      <c r="L48" s="184">
        <v>650</v>
      </c>
      <c r="M48" s="184">
        <v>160</v>
      </c>
      <c r="N48" s="184">
        <v>0</v>
      </c>
      <c r="O48" s="184">
        <v>160</v>
      </c>
      <c r="P48" s="184"/>
      <c r="Q48" s="184"/>
      <c r="R48" s="184"/>
      <c r="S48" s="184"/>
      <c r="T48" s="184"/>
      <c r="U48" s="184"/>
      <c r="V48" s="184"/>
      <c r="W48" s="184"/>
      <c r="X48" s="2843">
        <v>160</v>
      </c>
      <c r="Y48" s="2843">
        <v>0</v>
      </c>
      <c r="Z48" s="2108">
        <v>160</v>
      </c>
      <c r="AA48" s="2844"/>
      <c r="AB48" s="2844"/>
      <c r="AC48" s="2108">
        <v>0</v>
      </c>
      <c r="AD48" s="2108"/>
      <c r="AE48" s="2844"/>
      <c r="AF48" s="2844">
        <v>0</v>
      </c>
      <c r="AG48" s="2108">
        <v>0</v>
      </c>
      <c r="AH48" s="184"/>
      <c r="AI48" s="184"/>
      <c r="AJ48" s="184">
        <v>0</v>
      </c>
    </row>
    <row r="49" spans="1:36" ht="31.5">
      <c r="A49" s="991">
        <v>1635</v>
      </c>
      <c r="B49" s="636" t="s">
        <v>4047</v>
      </c>
      <c r="C49" s="141" t="s">
        <v>4048</v>
      </c>
      <c r="D49" s="142" t="s">
        <v>45</v>
      </c>
      <c r="E49" s="1665" t="s">
        <v>42</v>
      </c>
      <c r="F49" s="1663" t="s">
        <v>47</v>
      </c>
      <c r="G49" s="158">
        <v>261</v>
      </c>
      <c r="H49" s="1664">
        <v>0</v>
      </c>
      <c r="I49" s="184">
        <v>0</v>
      </c>
      <c r="J49" s="184">
        <v>0</v>
      </c>
      <c r="K49" s="221">
        <v>0</v>
      </c>
      <c r="L49" s="184">
        <v>261</v>
      </c>
      <c r="M49" s="184">
        <v>64</v>
      </c>
      <c r="N49" s="184">
        <v>0</v>
      </c>
      <c r="O49" s="184">
        <v>64</v>
      </c>
      <c r="P49" s="184"/>
      <c r="Q49" s="184"/>
      <c r="R49" s="184"/>
      <c r="S49" s="184"/>
      <c r="T49" s="184"/>
      <c r="U49" s="184"/>
      <c r="V49" s="184"/>
      <c r="W49" s="184"/>
      <c r="X49" s="2843">
        <v>64</v>
      </c>
      <c r="Y49" s="2843">
        <v>0</v>
      </c>
      <c r="Z49" s="2108">
        <v>64</v>
      </c>
      <c r="AA49" s="2844"/>
      <c r="AB49" s="2844"/>
      <c r="AC49" s="2108">
        <v>0</v>
      </c>
      <c r="AD49" s="2108"/>
      <c r="AE49" s="2844"/>
      <c r="AF49" s="2844">
        <v>0</v>
      </c>
      <c r="AG49" s="2108">
        <v>0</v>
      </c>
      <c r="AH49" s="184"/>
      <c r="AI49" s="184"/>
      <c r="AJ49" s="184">
        <v>0</v>
      </c>
    </row>
    <row r="50" spans="1:36" ht="31.5">
      <c r="A50" s="991">
        <v>1636</v>
      </c>
      <c r="B50" s="636" t="s">
        <v>4049</v>
      </c>
      <c r="C50" s="141" t="s">
        <v>4050</v>
      </c>
      <c r="D50" s="142" t="s">
        <v>45</v>
      </c>
      <c r="E50" s="1665" t="s">
        <v>42</v>
      </c>
      <c r="F50" s="1663" t="s">
        <v>47</v>
      </c>
      <c r="G50" s="158">
        <v>326.11799999999999</v>
      </c>
      <c r="H50" s="1664">
        <v>0</v>
      </c>
      <c r="I50" s="184">
        <v>0</v>
      </c>
      <c r="J50" s="184">
        <v>0</v>
      </c>
      <c r="K50" s="221">
        <v>0</v>
      </c>
      <c r="L50" s="184">
        <v>326.11799999999999</v>
      </c>
      <c r="M50" s="184">
        <v>80</v>
      </c>
      <c r="N50" s="184">
        <v>0</v>
      </c>
      <c r="O50" s="184">
        <v>80</v>
      </c>
      <c r="P50" s="184"/>
      <c r="Q50" s="184"/>
      <c r="R50" s="184"/>
      <c r="S50" s="184"/>
      <c r="T50" s="184"/>
      <c r="U50" s="184"/>
      <c r="V50" s="184"/>
      <c r="W50" s="184"/>
      <c r="X50" s="2843">
        <v>80</v>
      </c>
      <c r="Y50" s="2843">
        <v>0</v>
      </c>
      <c r="Z50" s="2108">
        <v>80</v>
      </c>
      <c r="AA50" s="2844"/>
      <c r="AB50" s="2844"/>
      <c r="AC50" s="2108">
        <v>0</v>
      </c>
      <c r="AD50" s="2108"/>
      <c r="AE50" s="2844"/>
      <c r="AF50" s="2844">
        <v>0</v>
      </c>
      <c r="AG50" s="2108">
        <v>0</v>
      </c>
      <c r="AH50" s="184"/>
      <c r="AI50" s="184"/>
      <c r="AJ50" s="184">
        <v>0</v>
      </c>
    </row>
    <row r="51" spans="1:36" ht="47.25">
      <c r="A51" s="991">
        <v>1637</v>
      </c>
      <c r="B51" s="636" t="s">
        <v>4051</v>
      </c>
      <c r="C51" s="141" t="s">
        <v>4052</v>
      </c>
      <c r="D51" s="142" t="s">
        <v>257</v>
      </c>
      <c r="E51" s="1665" t="s">
        <v>42</v>
      </c>
      <c r="F51" s="1663" t="s">
        <v>47</v>
      </c>
      <c r="G51" s="158">
        <v>180.93</v>
      </c>
      <c r="H51" s="1664">
        <v>0</v>
      </c>
      <c r="I51" s="184">
        <v>0</v>
      </c>
      <c r="J51" s="184">
        <v>0</v>
      </c>
      <c r="K51" s="221">
        <v>0</v>
      </c>
      <c r="L51" s="184">
        <v>180.93</v>
      </c>
      <c r="M51" s="184">
        <v>44</v>
      </c>
      <c r="N51" s="184">
        <v>0</v>
      </c>
      <c r="O51" s="184">
        <v>44</v>
      </c>
      <c r="P51" s="184"/>
      <c r="Q51" s="184"/>
      <c r="R51" s="184"/>
      <c r="S51" s="184"/>
      <c r="T51" s="184"/>
      <c r="U51" s="184"/>
      <c r="V51" s="184"/>
      <c r="W51" s="184"/>
      <c r="X51" s="2843">
        <v>44</v>
      </c>
      <c r="Y51" s="2843">
        <v>0</v>
      </c>
      <c r="Z51" s="2108">
        <v>44</v>
      </c>
      <c r="AA51" s="2844"/>
      <c r="AB51" s="2844"/>
      <c r="AC51" s="2108">
        <v>0</v>
      </c>
      <c r="AD51" s="2108"/>
      <c r="AE51" s="2844"/>
      <c r="AF51" s="2844">
        <v>0</v>
      </c>
      <c r="AG51" s="2108">
        <v>0</v>
      </c>
      <c r="AH51" s="184"/>
      <c r="AI51" s="184"/>
      <c r="AJ51" s="184">
        <v>0</v>
      </c>
    </row>
    <row r="52" spans="1:36" ht="31.5">
      <c r="A52" s="991">
        <v>1638</v>
      </c>
      <c r="B52" s="636" t="s">
        <v>4053</v>
      </c>
      <c r="C52" s="141" t="s">
        <v>4054</v>
      </c>
      <c r="D52" s="142" t="s">
        <v>45</v>
      </c>
      <c r="E52" s="1665" t="s">
        <v>42</v>
      </c>
      <c r="F52" s="1663" t="s">
        <v>47</v>
      </c>
      <c r="G52" s="158">
        <v>1300</v>
      </c>
      <c r="H52" s="1664">
        <v>0</v>
      </c>
      <c r="I52" s="184">
        <v>0</v>
      </c>
      <c r="J52" s="184">
        <v>0</v>
      </c>
      <c r="K52" s="221">
        <v>0</v>
      </c>
      <c r="L52" s="184">
        <v>1300</v>
      </c>
      <c r="M52" s="184">
        <v>300</v>
      </c>
      <c r="N52" s="184">
        <v>0</v>
      </c>
      <c r="O52" s="184">
        <v>300</v>
      </c>
      <c r="P52" s="184"/>
      <c r="Q52" s="184"/>
      <c r="R52" s="184"/>
      <c r="S52" s="184"/>
      <c r="T52" s="184"/>
      <c r="U52" s="184"/>
      <c r="V52" s="184"/>
      <c r="W52" s="184"/>
      <c r="X52" s="2843">
        <v>300</v>
      </c>
      <c r="Y52" s="2843">
        <v>0</v>
      </c>
      <c r="Z52" s="2108">
        <v>300</v>
      </c>
      <c r="AA52" s="2844"/>
      <c r="AB52" s="2844"/>
      <c r="AC52" s="2108">
        <v>0</v>
      </c>
      <c r="AD52" s="2108"/>
      <c r="AE52" s="2844"/>
      <c r="AF52" s="2844">
        <v>0</v>
      </c>
      <c r="AG52" s="2108">
        <v>0</v>
      </c>
      <c r="AH52" s="184"/>
      <c r="AI52" s="184"/>
      <c r="AJ52" s="184">
        <v>0</v>
      </c>
    </row>
    <row r="53" spans="1:36" ht="31.5">
      <c r="A53" s="991">
        <v>1639</v>
      </c>
      <c r="B53" s="636" t="s">
        <v>4055</v>
      </c>
      <c r="C53" s="141" t="s">
        <v>4056</v>
      </c>
      <c r="D53" s="142" t="s">
        <v>588</v>
      </c>
      <c r="E53" s="1665" t="s">
        <v>42</v>
      </c>
      <c r="F53" s="1663" t="s">
        <v>47</v>
      </c>
      <c r="G53" s="158">
        <v>952.64200000000005</v>
      </c>
      <c r="H53" s="1664">
        <v>0</v>
      </c>
      <c r="I53" s="184">
        <v>0</v>
      </c>
      <c r="J53" s="184">
        <v>0</v>
      </c>
      <c r="K53" s="221">
        <v>0</v>
      </c>
      <c r="L53" s="184">
        <v>952.64200000000005</v>
      </c>
      <c r="M53" s="184">
        <v>236</v>
      </c>
      <c r="N53" s="184">
        <v>0</v>
      </c>
      <c r="O53" s="184">
        <v>236</v>
      </c>
      <c r="P53" s="184"/>
      <c r="Q53" s="184"/>
      <c r="R53" s="184"/>
      <c r="S53" s="184"/>
      <c r="T53" s="184"/>
      <c r="U53" s="184"/>
      <c r="V53" s="184"/>
      <c r="W53" s="184"/>
      <c r="X53" s="2843">
        <v>236</v>
      </c>
      <c r="Y53" s="2843">
        <v>0</v>
      </c>
      <c r="Z53" s="2108">
        <v>236</v>
      </c>
      <c r="AA53" s="2844"/>
      <c r="AB53" s="2844"/>
      <c r="AC53" s="2108">
        <v>0</v>
      </c>
      <c r="AD53" s="2108"/>
      <c r="AE53" s="2844"/>
      <c r="AF53" s="2844">
        <v>0</v>
      </c>
      <c r="AG53" s="2108">
        <v>0</v>
      </c>
      <c r="AH53" s="184"/>
      <c r="AI53" s="184"/>
      <c r="AJ53" s="184">
        <v>0</v>
      </c>
    </row>
    <row r="54" spans="1:36" ht="31.5">
      <c r="A54" s="991">
        <v>1640</v>
      </c>
      <c r="B54" s="636" t="s">
        <v>4057</v>
      </c>
      <c r="C54" s="141" t="s">
        <v>4058</v>
      </c>
      <c r="D54" s="142" t="s">
        <v>588</v>
      </c>
      <c r="E54" s="1665" t="s">
        <v>42</v>
      </c>
      <c r="F54" s="1663" t="s">
        <v>47</v>
      </c>
      <c r="G54" s="158">
        <v>205.09200000000001</v>
      </c>
      <c r="H54" s="1664">
        <v>0</v>
      </c>
      <c r="I54" s="184">
        <v>0</v>
      </c>
      <c r="J54" s="184">
        <v>0</v>
      </c>
      <c r="K54" s="221">
        <v>0</v>
      </c>
      <c r="L54" s="184">
        <v>205.09200000000001</v>
      </c>
      <c r="M54" s="184">
        <v>50</v>
      </c>
      <c r="N54" s="184">
        <v>0</v>
      </c>
      <c r="O54" s="184">
        <v>50</v>
      </c>
      <c r="P54" s="184"/>
      <c r="Q54" s="184"/>
      <c r="R54" s="184"/>
      <c r="S54" s="184"/>
      <c r="T54" s="184"/>
      <c r="U54" s="184"/>
      <c r="V54" s="184"/>
      <c r="W54" s="184"/>
      <c r="X54" s="2843">
        <v>50</v>
      </c>
      <c r="Y54" s="2843">
        <v>0</v>
      </c>
      <c r="Z54" s="2108">
        <v>50</v>
      </c>
      <c r="AA54" s="2844"/>
      <c r="AB54" s="2844"/>
      <c r="AC54" s="2108">
        <v>0</v>
      </c>
      <c r="AD54" s="2108"/>
      <c r="AE54" s="2844"/>
      <c r="AF54" s="2844">
        <v>0</v>
      </c>
      <c r="AG54" s="2108">
        <v>0</v>
      </c>
      <c r="AH54" s="184"/>
      <c r="AI54" s="184"/>
      <c r="AJ54" s="184">
        <v>0</v>
      </c>
    </row>
    <row r="55" spans="1:36" ht="31.5">
      <c r="A55" s="991">
        <v>1641</v>
      </c>
      <c r="B55" s="636" t="s">
        <v>4059</v>
      </c>
      <c r="C55" s="141" t="s">
        <v>4060</v>
      </c>
      <c r="D55" s="142" t="s">
        <v>588</v>
      </c>
      <c r="E55" s="1665" t="s">
        <v>42</v>
      </c>
      <c r="F55" s="1663" t="s">
        <v>47</v>
      </c>
      <c r="G55" s="158">
        <v>133.06800000000001</v>
      </c>
      <c r="H55" s="1664">
        <v>0</v>
      </c>
      <c r="I55" s="184">
        <v>0</v>
      </c>
      <c r="J55" s="184">
        <v>0</v>
      </c>
      <c r="K55" s="221">
        <v>0</v>
      </c>
      <c r="L55" s="184">
        <v>133.06800000000001</v>
      </c>
      <c r="M55" s="184">
        <v>32</v>
      </c>
      <c r="N55" s="184">
        <v>0</v>
      </c>
      <c r="O55" s="184">
        <v>32</v>
      </c>
      <c r="P55" s="184"/>
      <c r="Q55" s="184"/>
      <c r="R55" s="184"/>
      <c r="S55" s="184"/>
      <c r="T55" s="184"/>
      <c r="U55" s="184"/>
      <c r="V55" s="184"/>
      <c r="W55" s="184"/>
      <c r="X55" s="2843">
        <v>32</v>
      </c>
      <c r="Y55" s="2843">
        <v>0</v>
      </c>
      <c r="Z55" s="2108">
        <v>32</v>
      </c>
      <c r="AA55" s="2844"/>
      <c r="AB55" s="2844"/>
      <c r="AC55" s="2108">
        <v>0</v>
      </c>
      <c r="AD55" s="2108"/>
      <c r="AE55" s="2844"/>
      <c r="AF55" s="2844">
        <v>0</v>
      </c>
      <c r="AG55" s="2108">
        <v>0</v>
      </c>
      <c r="AH55" s="184"/>
      <c r="AI55" s="184"/>
      <c r="AJ55" s="184">
        <v>0</v>
      </c>
    </row>
    <row r="56" spans="1:36" ht="47.25">
      <c r="A56" s="991">
        <v>1642</v>
      </c>
      <c r="B56" s="636" t="s">
        <v>4061</v>
      </c>
      <c r="C56" s="141" t="s">
        <v>4062</v>
      </c>
      <c r="D56" s="142" t="s">
        <v>400</v>
      </c>
      <c r="E56" s="1665" t="s">
        <v>42</v>
      </c>
      <c r="F56" s="1663" t="s">
        <v>47</v>
      </c>
      <c r="G56" s="158">
        <v>60.860999999999997</v>
      </c>
      <c r="H56" s="1664">
        <v>0</v>
      </c>
      <c r="I56" s="184">
        <v>0</v>
      </c>
      <c r="J56" s="184">
        <v>0</v>
      </c>
      <c r="K56" s="221">
        <v>0</v>
      </c>
      <c r="L56" s="184">
        <v>60.860999999999997</v>
      </c>
      <c r="M56" s="184">
        <v>15</v>
      </c>
      <c r="N56" s="184">
        <v>0</v>
      </c>
      <c r="O56" s="184">
        <v>15</v>
      </c>
      <c r="P56" s="184"/>
      <c r="Q56" s="184"/>
      <c r="R56" s="184"/>
      <c r="S56" s="184"/>
      <c r="T56" s="184"/>
      <c r="U56" s="184"/>
      <c r="V56" s="184"/>
      <c r="W56" s="184"/>
      <c r="X56" s="2843">
        <v>15</v>
      </c>
      <c r="Y56" s="2843">
        <v>0</v>
      </c>
      <c r="Z56" s="2108">
        <v>15</v>
      </c>
      <c r="AA56" s="2844"/>
      <c r="AB56" s="2844"/>
      <c r="AC56" s="2108">
        <v>0</v>
      </c>
      <c r="AD56" s="2108"/>
      <c r="AE56" s="2844"/>
      <c r="AF56" s="2844">
        <v>0</v>
      </c>
      <c r="AG56" s="2108">
        <v>0</v>
      </c>
      <c r="AH56" s="184"/>
      <c r="AI56" s="184"/>
      <c r="AJ56" s="184">
        <v>0</v>
      </c>
    </row>
    <row r="57" spans="1:36" ht="31.5">
      <c r="A57" s="991">
        <v>1643</v>
      </c>
      <c r="B57" s="636" t="s">
        <v>4063</v>
      </c>
      <c r="C57" s="141" t="s">
        <v>4064</v>
      </c>
      <c r="D57" s="142" t="s">
        <v>564</v>
      </c>
      <c r="E57" s="1665" t="s">
        <v>42</v>
      </c>
      <c r="F57" s="1663" t="s">
        <v>47</v>
      </c>
      <c r="G57" s="158">
        <v>300</v>
      </c>
      <c r="H57" s="1664">
        <v>0</v>
      </c>
      <c r="I57" s="184">
        <v>0</v>
      </c>
      <c r="J57" s="184">
        <v>0</v>
      </c>
      <c r="K57" s="221">
        <v>0</v>
      </c>
      <c r="L57" s="184">
        <v>300</v>
      </c>
      <c r="M57" s="184">
        <v>75</v>
      </c>
      <c r="N57" s="184">
        <v>0</v>
      </c>
      <c r="O57" s="184">
        <v>75</v>
      </c>
      <c r="P57" s="184"/>
      <c r="Q57" s="184"/>
      <c r="R57" s="184"/>
      <c r="S57" s="184"/>
      <c r="T57" s="184"/>
      <c r="U57" s="184"/>
      <c r="V57" s="184"/>
      <c r="W57" s="184"/>
      <c r="X57" s="2843">
        <v>75</v>
      </c>
      <c r="Y57" s="2843">
        <v>0</v>
      </c>
      <c r="Z57" s="2108">
        <v>75</v>
      </c>
      <c r="AA57" s="2844"/>
      <c r="AB57" s="2844"/>
      <c r="AC57" s="2108">
        <v>0</v>
      </c>
      <c r="AD57" s="2108"/>
      <c r="AE57" s="2844"/>
      <c r="AF57" s="2844">
        <v>0</v>
      </c>
      <c r="AG57" s="2108">
        <v>0</v>
      </c>
      <c r="AH57" s="184"/>
      <c r="AI57" s="184"/>
      <c r="AJ57" s="184">
        <v>0</v>
      </c>
    </row>
    <row r="58" spans="1:36" ht="31.5">
      <c r="A58" s="991">
        <v>1644</v>
      </c>
      <c r="B58" s="636" t="s">
        <v>4065</v>
      </c>
      <c r="C58" s="141" t="s">
        <v>4066</v>
      </c>
      <c r="D58" s="142" t="s">
        <v>213</v>
      </c>
      <c r="E58" s="1665" t="s">
        <v>42</v>
      </c>
      <c r="F58" s="1663" t="s">
        <v>47</v>
      </c>
      <c r="G58" s="158">
        <v>1200</v>
      </c>
      <c r="H58" s="1664">
        <v>0</v>
      </c>
      <c r="I58" s="184">
        <v>0</v>
      </c>
      <c r="J58" s="184">
        <v>0</v>
      </c>
      <c r="K58" s="221">
        <v>0</v>
      </c>
      <c r="L58" s="184">
        <v>1200</v>
      </c>
      <c r="M58" s="184">
        <v>300</v>
      </c>
      <c r="N58" s="184">
        <v>0</v>
      </c>
      <c r="O58" s="184">
        <v>300</v>
      </c>
      <c r="P58" s="184"/>
      <c r="Q58" s="184"/>
      <c r="R58" s="184"/>
      <c r="S58" s="184"/>
      <c r="T58" s="184"/>
      <c r="U58" s="184"/>
      <c r="V58" s="184"/>
      <c r="W58" s="184"/>
      <c r="X58" s="2843">
        <v>300</v>
      </c>
      <c r="Y58" s="2843">
        <v>0</v>
      </c>
      <c r="Z58" s="2108">
        <v>300</v>
      </c>
      <c r="AA58" s="2844"/>
      <c r="AB58" s="2844"/>
      <c r="AC58" s="2108">
        <v>0</v>
      </c>
      <c r="AD58" s="2108"/>
      <c r="AE58" s="2844"/>
      <c r="AF58" s="2844">
        <v>0</v>
      </c>
      <c r="AG58" s="2108">
        <v>0</v>
      </c>
      <c r="AH58" s="184"/>
      <c r="AI58" s="184"/>
      <c r="AJ58" s="184">
        <v>0</v>
      </c>
    </row>
    <row r="59" spans="1:36" ht="63">
      <c r="A59" s="991">
        <v>1645</v>
      </c>
      <c r="B59" s="636" t="s">
        <v>4067</v>
      </c>
      <c r="C59" s="141" t="s">
        <v>4068</v>
      </c>
      <c r="D59" s="142" t="s">
        <v>213</v>
      </c>
      <c r="E59" s="1665" t="s">
        <v>42</v>
      </c>
      <c r="F59" s="1663" t="s">
        <v>47</v>
      </c>
      <c r="G59" s="158">
        <v>400</v>
      </c>
      <c r="H59" s="1664">
        <v>0</v>
      </c>
      <c r="I59" s="184">
        <v>0</v>
      </c>
      <c r="J59" s="184">
        <v>0</v>
      </c>
      <c r="K59" s="221">
        <v>0</v>
      </c>
      <c r="L59" s="184">
        <v>400</v>
      </c>
      <c r="M59" s="184">
        <v>74</v>
      </c>
      <c r="N59" s="184">
        <v>0</v>
      </c>
      <c r="O59" s="184">
        <v>74</v>
      </c>
      <c r="P59" s="184"/>
      <c r="Q59" s="184"/>
      <c r="R59" s="184"/>
      <c r="S59" s="184"/>
      <c r="T59" s="184"/>
      <c r="U59" s="184"/>
      <c r="V59" s="184"/>
      <c r="W59" s="184"/>
      <c r="X59" s="2843">
        <v>74</v>
      </c>
      <c r="Y59" s="2843">
        <v>0</v>
      </c>
      <c r="Z59" s="2108">
        <v>74</v>
      </c>
      <c r="AA59" s="2844"/>
      <c r="AB59" s="2844"/>
      <c r="AC59" s="2108">
        <v>0</v>
      </c>
      <c r="AD59" s="2108"/>
      <c r="AE59" s="2844"/>
      <c r="AF59" s="2844">
        <v>0</v>
      </c>
      <c r="AG59" s="2108">
        <v>0</v>
      </c>
      <c r="AH59" s="184"/>
      <c r="AI59" s="184"/>
      <c r="AJ59" s="184">
        <v>0</v>
      </c>
    </row>
    <row r="60" spans="1:36" ht="47.25">
      <c r="A60" s="991">
        <v>1646</v>
      </c>
      <c r="B60" s="636" t="s">
        <v>4069</v>
      </c>
      <c r="C60" s="141" t="s">
        <v>4070</v>
      </c>
      <c r="D60" s="142" t="s">
        <v>561</v>
      </c>
      <c r="E60" s="1665" t="s">
        <v>42</v>
      </c>
      <c r="F60" s="1663" t="s">
        <v>47</v>
      </c>
      <c r="G60" s="158">
        <v>640</v>
      </c>
      <c r="H60" s="1664">
        <v>0</v>
      </c>
      <c r="I60" s="184">
        <v>0</v>
      </c>
      <c r="J60" s="184">
        <v>0</v>
      </c>
      <c r="K60" s="221">
        <v>0</v>
      </c>
      <c r="L60" s="184">
        <v>640</v>
      </c>
      <c r="M60" s="184">
        <v>160</v>
      </c>
      <c r="N60" s="184">
        <v>0</v>
      </c>
      <c r="O60" s="184">
        <v>160</v>
      </c>
      <c r="P60" s="184"/>
      <c r="Q60" s="184"/>
      <c r="R60" s="184"/>
      <c r="S60" s="184"/>
      <c r="T60" s="184"/>
      <c r="U60" s="184"/>
      <c r="V60" s="184"/>
      <c r="W60" s="184"/>
      <c r="X60" s="2843">
        <v>160</v>
      </c>
      <c r="Y60" s="2843">
        <v>0</v>
      </c>
      <c r="Z60" s="2108">
        <v>160</v>
      </c>
      <c r="AA60" s="2844"/>
      <c r="AB60" s="2844"/>
      <c r="AC60" s="2108">
        <v>0</v>
      </c>
      <c r="AD60" s="2108"/>
      <c r="AE60" s="2844"/>
      <c r="AF60" s="2844">
        <v>0</v>
      </c>
      <c r="AG60" s="2108">
        <v>0</v>
      </c>
      <c r="AH60" s="184"/>
      <c r="AI60" s="184"/>
      <c r="AJ60" s="184">
        <v>0</v>
      </c>
    </row>
    <row r="61" spans="1:36" ht="31.5">
      <c r="A61" s="991">
        <v>1647</v>
      </c>
      <c r="B61" s="636" t="s">
        <v>4071</v>
      </c>
      <c r="C61" s="141" t="s">
        <v>4072</v>
      </c>
      <c r="D61" s="142" t="s">
        <v>561</v>
      </c>
      <c r="E61" s="1665" t="s">
        <v>42</v>
      </c>
      <c r="F61" s="1663" t="s">
        <v>47</v>
      </c>
      <c r="G61" s="158">
        <v>330</v>
      </c>
      <c r="H61" s="1664">
        <v>0</v>
      </c>
      <c r="I61" s="184">
        <v>0</v>
      </c>
      <c r="J61" s="184">
        <v>0</v>
      </c>
      <c r="K61" s="221">
        <v>0</v>
      </c>
      <c r="L61" s="184">
        <v>330</v>
      </c>
      <c r="M61" s="184">
        <v>80</v>
      </c>
      <c r="N61" s="184">
        <v>0</v>
      </c>
      <c r="O61" s="184">
        <v>80</v>
      </c>
      <c r="P61" s="184"/>
      <c r="Q61" s="184"/>
      <c r="R61" s="184"/>
      <c r="S61" s="184"/>
      <c r="T61" s="184"/>
      <c r="U61" s="184"/>
      <c r="V61" s="184"/>
      <c r="W61" s="184"/>
      <c r="X61" s="2843">
        <v>80</v>
      </c>
      <c r="Y61" s="2843">
        <v>0</v>
      </c>
      <c r="Z61" s="2108">
        <v>80</v>
      </c>
      <c r="AA61" s="2844"/>
      <c r="AB61" s="2844"/>
      <c r="AC61" s="2108">
        <v>0</v>
      </c>
      <c r="AD61" s="2108"/>
      <c r="AE61" s="2844"/>
      <c r="AF61" s="2844">
        <v>0</v>
      </c>
      <c r="AG61" s="2108">
        <v>0</v>
      </c>
      <c r="AH61" s="184"/>
      <c r="AI61" s="184"/>
      <c r="AJ61" s="184">
        <v>0</v>
      </c>
    </row>
    <row r="62" spans="1:36" ht="47.25">
      <c r="A62" s="991">
        <v>1648</v>
      </c>
      <c r="B62" s="636" t="s">
        <v>4073</v>
      </c>
      <c r="C62" s="141" t="s">
        <v>4074</v>
      </c>
      <c r="D62" s="142" t="s">
        <v>221</v>
      </c>
      <c r="E62" s="1665" t="s">
        <v>42</v>
      </c>
      <c r="F62" s="1663" t="s">
        <v>47</v>
      </c>
      <c r="G62" s="158">
        <v>475</v>
      </c>
      <c r="H62" s="1664">
        <v>0</v>
      </c>
      <c r="I62" s="184">
        <v>0</v>
      </c>
      <c r="J62" s="184">
        <v>0</v>
      </c>
      <c r="K62" s="221">
        <v>0</v>
      </c>
      <c r="L62" s="184">
        <v>475</v>
      </c>
      <c r="M62" s="184">
        <v>110</v>
      </c>
      <c r="N62" s="184">
        <v>0</v>
      </c>
      <c r="O62" s="184">
        <v>110</v>
      </c>
      <c r="P62" s="184"/>
      <c r="Q62" s="184"/>
      <c r="R62" s="184"/>
      <c r="S62" s="184"/>
      <c r="T62" s="184"/>
      <c r="U62" s="184"/>
      <c r="V62" s="184"/>
      <c r="W62" s="184"/>
      <c r="X62" s="2843">
        <v>110</v>
      </c>
      <c r="Y62" s="2843">
        <v>0</v>
      </c>
      <c r="Z62" s="2108">
        <v>110</v>
      </c>
      <c r="AA62" s="2844"/>
      <c r="AB62" s="2844"/>
      <c r="AC62" s="2108">
        <v>0</v>
      </c>
      <c r="AD62" s="2108"/>
      <c r="AE62" s="2844"/>
      <c r="AF62" s="2844">
        <v>0</v>
      </c>
      <c r="AG62" s="2108">
        <v>0</v>
      </c>
      <c r="AH62" s="184"/>
      <c r="AI62" s="184"/>
      <c r="AJ62" s="184">
        <v>0</v>
      </c>
    </row>
    <row r="63" spans="1:36" ht="47.25">
      <c r="A63" s="991">
        <v>1649</v>
      </c>
      <c r="B63" s="636" t="s">
        <v>4075</v>
      </c>
      <c r="C63" s="141" t="s">
        <v>4076</v>
      </c>
      <c r="D63" s="142" t="s">
        <v>561</v>
      </c>
      <c r="E63" s="1665" t="s">
        <v>42</v>
      </c>
      <c r="F63" s="1663" t="s">
        <v>47</v>
      </c>
      <c r="G63" s="158">
        <v>1655</v>
      </c>
      <c r="H63" s="1664">
        <v>0</v>
      </c>
      <c r="I63" s="184">
        <v>0</v>
      </c>
      <c r="J63" s="184">
        <v>0</v>
      </c>
      <c r="K63" s="221">
        <v>0</v>
      </c>
      <c r="L63" s="184">
        <v>1655</v>
      </c>
      <c r="M63" s="184">
        <v>413</v>
      </c>
      <c r="N63" s="184">
        <v>0</v>
      </c>
      <c r="O63" s="184">
        <v>413</v>
      </c>
      <c r="P63" s="184"/>
      <c r="Q63" s="184"/>
      <c r="R63" s="184"/>
      <c r="S63" s="184"/>
      <c r="T63" s="184"/>
      <c r="U63" s="184"/>
      <c r="V63" s="184"/>
      <c r="W63" s="184"/>
      <c r="X63" s="2843">
        <v>413</v>
      </c>
      <c r="Y63" s="2843">
        <v>0</v>
      </c>
      <c r="Z63" s="2108">
        <v>413</v>
      </c>
      <c r="AA63" s="2844"/>
      <c r="AB63" s="2844"/>
      <c r="AC63" s="2108">
        <v>0</v>
      </c>
      <c r="AD63" s="2108"/>
      <c r="AE63" s="2844"/>
      <c r="AF63" s="2844">
        <v>0</v>
      </c>
      <c r="AG63" s="2108">
        <v>0</v>
      </c>
      <c r="AH63" s="184"/>
      <c r="AI63" s="184"/>
      <c r="AJ63" s="184">
        <v>0</v>
      </c>
    </row>
    <row r="64" spans="1:36" ht="63">
      <c r="A64" s="991">
        <v>1650</v>
      </c>
      <c r="B64" s="636" t="s">
        <v>4077</v>
      </c>
      <c r="C64" s="141" t="s">
        <v>4078</v>
      </c>
      <c r="D64" s="142" t="s">
        <v>254</v>
      </c>
      <c r="E64" s="1665" t="s">
        <v>42</v>
      </c>
      <c r="F64" s="1663" t="s">
        <v>47</v>
      </c>
      <c r="G64" s="158">
        <v>100</v>
      </c>
      <c r="H64" s="1664">
        <v>0</v>
      </c>
      <c r="I64" s="184">
        <v>0</v>
      </c>
      <c r="J64" s="184">
        <v>0</v>
      </c>
      <c r="K64" s="221">
        <v>0</v>
      </c>
      <c r="L64" s="184">
        <v>100</v>
      </c>
      <c r="M64" s="184">
        <v>20</v>
      </c>
      <c r="N64" s="184">
        <v>0</v>
      </c>
      <c r="O64" s="184">
        <v>20</v>
      </c>
      <c r="P64" s="184"/>
      <c r="Q64" s="184"/>
      <c r="R64" s="184"/>
      <c r="S64" s="184"/>
      <c r="T64" s="184"/>
      <c r="U64" s="184"/>
      <c r="V64" s="184"/>
      <c r="W64" s="184"/>
      <c r="X64" s="2843">
        <v>20</v>
      </c>
      <c r="Y64" s="2843">
        <v>0</v>
      </c>
      <c r="Z64" s="2108">
        <v>20</v>
      </c>
      <c r="AA64" s="2844"/>
      <c r="AB64" s="2844"/>
      <c r="AC64" s="2108">
        <v>0</v>
      </c>
      <c r="AD64" s="2108"/>
      <c r="AE64" s="2844"/>
      <c r="AF64" s="2844">
        <v>0</v>
      </c>
      <c r="AG64" s="2108">
        <v>0</v>
      </c>
      <c r="AH64" s="184"/>
      <c r="AI64" s="184"/>
      <c r="AJ64" s="184">
        <v>0</v>
      </c>
    </row>
    <row r="65" spans="1:36" ht="31.5">
      <c r="A65" s="991">
        <v>1651</v>
      </c>
      <c r="B65" s="636" t="s">
        <v>4079</v>
      </c>
      <c r="C65" s="587" t="s">
        <v>4080</v>
      </c>
      <c r="D65" s="1665" t="s">
        <v>51</v>
      </c>
      <c r="E65" s="1665" t="s">
        <v>42</v>
      </c>
      <c r="F65" s="1663" t="s">
        <v>47</v>
      </c>
      <c r="G65" s="158">
        <v>2345</v>
      </c>
      <c r="H65" s="158">
        <v>0</v>
      </c>
      <c r="I65" s="158">
        <v>0</v>
      </c>
      <c r="J65" s="144">
        <v>0</v>
      </c>
      <c r="K65" s="221">
        <v>0</v>
      </c>
      <c r="L65" s="144">
        <v>2345</v>
      </c>
      <c r="M65" s="158">
        <v>2345</v>
      </c>
      <c r="N65" s="144">
        <v>0</v>
      </c>
      <c r="O65" s="158">
        <v>2345</v>
      </c>
      <c r="P65" s="158"/>
      <c r="Q65" s="158"/>
      <c r="R65" s="158"/>
      <c r="S65" s="158"/>
      <c r="T65" s="158"/>
      <c r="U65" s="158"/>
      <c r="V65" s="158"/>
      <c r="W65" s="158"/>
      <c r="X65" s="2843">
        <v>2345</v>
      </c>
      <c r="Y65" s="2843">
        <v>0</v>
      </c>
      <c r="Z65" s="2108">
        <v>2345</v>
      </c>
      <c r="AA65" s="2844"/>
      <c r="AB65" s="2844"/>
      <c r="AC65" s="2108">
        <v>0</v>
      </c>
      <c r="AD65" s="2108"/>
      <c r="AE65" s="2844"/>
      <c r="AF65" s="2844">
        <v>0</v>
      </c>
      <c r="AG65" s="2108">
        <v>0</v>
      </c>
      <c r="AH65" s="158"/>
      <c r="AI65" s="158"/>
      <c r="AJ65" s="144">
        <v>0</v>
      </c>
    </row>
    <row r="66" spans="1:36" ht="17.100000000000001" customHeight="1">
      <c r="C66" s="587"/>
      <c r="D66" s="1665"/>
      <c r="E66" s="1665"/>
      <c r="F66" s="1663"/>
      <c r="G66" s="158"/>
      <c r="H66" s="158"/>
      <c r="I66" s="158"/>
      <c r="J66" s="144"/>
      <c r="K66" s="221"/>
      <c r="L66" s="144"/>
      <c r="M66" s="158"/>
      <c r="N66" s="144"/>
      <c r="O66" s="158"/>
      <c r="P66" s="158"/>
      <c r="Q66" s="158"/>
      <c r="R66" s="158"/>
      <c r="S66" s="158"/>
      <c r="T66" s="158"/>
      <c r="U66" s="158"/>
      <c r="V66" s="158"/>
      <c r="W66" s="158"/>
      <c r="X66" s="158"/>
      <c r="Y66" s="158"/>
      <c r="Z66" s="158"/>
      <c r="AA66" s="158"/>
      <c r="AB66" s="158"/>
      <c r="AC66" s="158"/>
      <c r="AD66" s="158"/>
      <c r="AE66" s="158"/>
      <c r="AF66" s="158"/>
      <c r="AG66" s="158"/>
      <c r="AH66" s="158"/>
      <c r="AI66" s="158"/>
      <c r="AJ66" s="144"/>
    </row>
    <row r="67" spans="1:36" ht="24.75" customHeight="1">
      <c r="C67" s="187" t="s">
        <v>4081</v>
      </c>
      <c r="D67" s="514"/>
      <c r="E67" s="514"/>
      <c r="F67" s="514"/>
      <c r="G67" s="1658">
        <v>11514.710999999999</v>
      </c>
      <c r="H67" s="1658">
        <v>0</v>
      </c>
      <c r="I67" s="1658">
        <v>0</v>
      </c>
      <c r="J67" s="1658">
        <v>0</v>
      </c>
      <c r="K67" s="1658">
        <v>0</v>
      </c>
      <c r="L67" s="1658">
        <v>11514.710999999999</v>
      </c>
      <c r="M67" s="1658">
        <v>4558</v>
      </c>
      <c r="N67" s="1658">
        <v>0</v>
      </c>
      <c r="O67" s="1658">
        <v>4558</v>
      </c>
      <c r="P67" s="1658">
        <v>0</v>
      </c>
      <c r="Q67" s="1658">
        <v>0</v>
      </c>
      <c r="R67" s="1658">
        <v>0</v>
      </c>
      <c r="S67" s="1658">
        <v>0</v>
      </c>
      <c r="T67" s="1658">
        <v>0</v>
      </c>
      <c r="U67" s="1658">
        <v>0</v>
      </c>
      <c r="V67" s="1658">
        <v>0</v>
      </c>
      <c r="W67" s="1658">
        <v>0</v>
      </c>
      <c r="X67" s="1658">
        <v>4558</v>
      </c>
      <c r="Y67" s="1658">
        <v>0</v>
      </c>
      <c r="Z67" s="1658">
        <v>4558</v>
      </c>
      <c r="AA67" s="1658">
        <v>0</v>
      </c>
      <c r="AB67" s="1658">
        <v>0</v>
      </c>
      <c r="AC67" s="1658">
        <v>0</v>
      </c>
      <c r="AD67" s="1658">
        <v>0</v>
      </c>
      <c r="AE67" s="1658">
        <v>0</v>
      </c>
      <c r="AF67" s="1658">
        <v>0</v>
      </c>
      <c r="AG67" s="1658">
        <v>0</v>
      </c>
      <c r="AH67" s="1658"/>
      <c r="AI67" s="1658"/>
      <c r="AJ67" s="1658">
        <v>0</v>
      </c>
    </row>
    <row r="68" spans="1:36" ht="30.75" customHeight="1" thickBot="1">
      <c r="C68" s="1666" t="s">
        <v>4082</v>
      </c>
      <c r="D68" s="1667"/>
      <c r="E68" s="1667"/>
      <c r="F68" s="1667"/>
      <c r="G68" s="1668">
        <v>40072.463999999993</v>
      </c>
      <c r="H68" s="1668">
        <v>6850.4</v>
      </c>
      <c r="I68" s="1668">
        <v>2503.5570000000007</v>
      </c>
      <c r="J68" s="1668">
        <v>0</v>
      </c>
      <c r="K68" s="1668">
        <v>9353.9569999999985</v>
      </c>
      <c r="L68" s="1668">
        <v>30718.506999999998</v>
      </c>
      <c r="M68" s="1668">
        <v>9999.9999999999982</v>
      </c>
      <c r="N68" s="1668">
        <v>0</v>
      </c>
      <c r="O68" s="1668">
        <v>9999.9999999999982</v>
      </c>
      <c r="P68" s="1668">
        <v>0</v>
      </c>
      <c r="Q68" s="1668">
        <v>0</v>
      </c>
      <c r="R68" s="1668">
        <v>0</v>
      </c>
      <c r="S68" s="1668">
        <v>0</v>
      </c>
      <c r="T68" s="1668">
        <v>0</v>
      </c>
      <c r="U68" s="1668">
        <v>0</v>
      </c>
      <c r="V68" s="1668">
        <v>0</v>
      </c>
      <c r="W68" s="1668">
        <v>0</v>
      </c>
      <c r="X68" s="1668">
        <v>9999.9999999999982</v>
      </c>
      <c r="Y68" s="1668">
        <v>0</v>
      </c>
      <c r="Z68" s="1668">
        <v>9999.9999999999982</v>
      </c>
      <c r="AA68" s="1668">
        <v>1551.796</v>
      </c>
      <c r="AB68" s="1668">
        <v>0</v>
      </c>
      <c r="AC68" s="1668">
        <v>1551.796</v>
      </c>
      <c r="AD68" s="1668">
        <v>15.675000000000001</v>
      </c>
      <c r="AE68" s="1668">
        <v>0</v>
      </c>
      <c r="AF68" s="1668">
        <v>323.67076500000007</v>
      </c>
      <c r="AG68" s="1668">
        <v>323.67076500000007</v>
      </c>
      <c r="AH68" s="1668"/>
      <c r="AI68" s="1668"/>
      <c r="AJ68" s="1668">
        <v>0</v>
      </c>
    </row>
    <row r="69" spans="1:36" ht="16.5" thickTop="1">
      <c r="C69" s="1669"/>
      <c r="D69" s="209"/>
      <c r="E69" s="209"/>
      <c r="F69" s="209"/>
      <c r="G69" s="1590"/>
      <c r="H69" s="1590"/>
      <c r="I69" s="1590"/>
      <c r="J69" s="1590"/>
      <c r="K69" s="1590"/>
      <c r="L69" s="1590"/>
      <c r="M69" s="1590"/>
      <c r="N69" s="1590"/>
      <c r="O69" s="1590"/>
      <c r="P69" s="1590"/>
      <c r="Q69" s="1590"/>
      <c r="R69" s="1590"/>
      <c r="S69" s="1590"/>
      <c r="T69" s="1590"/>
      <c r="U69" s="1590"/>
      <c r="V69" s="1590"/>
      <c r="W69" s="1590"/>
      <c r="X69" s="1590"/>
      <c r="Y69" s="1590"/>
      <c r="Z69" s="1590"/>
      <c r="AA69" s="1590"/>
      <c r="AB69" s="1590"/>
      <c r="AC69" s="1590"/>
      <c r="AD69" s="1590"/>
      <c r="AE69" s="1590"/>
      <c r="AF69" s="1590"/>
      <c r="AG69" s="1590"/>
      <c r="AH69" s="1590"/>
      <c r="AI69" s="1590"/>
      <c r="AJ69" s="1590"/>
    </row>
    <row r="70" spans="1:36">
      <c r="C70" s="1669"/>
      <c r="D70" s="209"/>
      <c r="E70" s="209"/>
      <c r="F70" s="209"/>
      <c r="G70" s="1590"/>
      <c r="H70" s="1590"/>
      <c r="I70" s="1590"/>
      <c r="J70" s="1590"/>
      <c r="K70" s="1590"/>
      <c r="L70" s="1590"/>
      <c r="M70" s="1590"/>
      <c r="N70" s="1590"/>
      <c r="O70" s="1590"/>
      <c r="P70" s="1590"/>
      <c r="Q70" s="1590"/>
      <c r="R70" s="1590"/>
      <c r="S70" s="1590"/>
      <c r="T70" s="1590"/>
      <c r="U70" s="1590"/>
      <c r="V70" s="1590"/>
      <c r="W70" s="1590"/>
      <c r="X70" s="1590"/>
      <c r="Y70" s="1590"/>
      <c r="Z70" s="1590"/>
      <c r="AA70" s="1590"/>
      <c r="AB70" s="1590"/>
      <c r="AC70" s="1590"/>
      <c r="AD70" s="1590"/>
      <c r="AE70" s="1590"/>
      <c r="AF70" s="1590"/>
      <c r="AG70" s="1590"/>
      <c r="AH70" s="1590"/>
      <c r="AI70" s="1590"/>
      <c r="AJ70" s="1590"/>
    </row>
    <row r="71" spans="1:36">
      <c r="C71" s="1669"/>
      <c r="D71" s="209"/>
      <c r="E71" s="209"/>
      <c r="F71" s="209"/>
      <c r="G71" s="1590"/>
      <c r="H71" s="1590"/>
      <c r="I71" s="1590"/>
      <c r="J71" s="1590"/>
      <c r="K71" s="1590"/>
      <c r="L71" s="1590"/>
      <c r="M71" s="1590"/>
      <c r="N71" s="1590"/>
      <c r="O71" s="1590"/>
      <c r="P71" s="1590"/>
      <c r="Q71" s="1590"/>
      <c r="R71" s="1590"/>
      <c r="S71" s="1590"/>
      <c r="T71" s="1590"/>
      <c r="U71" s="1590"/>
      <c r="V71" s="1590"/>
      <c r="W71" s="1590"/>
      <c r="X71" s="1590"/>
      <c r="Y71" s="1590"/>
      <c r="Z71" s="1590"/>
      <c r="AA71" s="1590"/>
      <c r="AB71" s="1590"/>
      <c r="AC71" s="1590"/>
      <c r="AD71" s="1590"/>
      <c r="AE71" s="1590"/>
      <c r="AF71" s="1590"/>
      <c r="AG71" s="1590"/>
      <c r="AH71" s="1590"/>
      <c r="AI71" s="1590"/>
      <c r="AJ71" s="1590"/>
    </row>
    <row r="72" spans="1:36">
      <c r="C72" s="1669"/>
      <c r="D72" s="209"/>
      <c r="E72" s="209"/>
      <c r="F72" s="209"/>
      <c r="G72" s="1590"/>
      <c r="H72" s="1590"/>
      <c r="I72" s="1590"/>
      <c r="J72" s="1590"/>
      <c r="K72" s="1590"/>
      <c r="L72" s="1590"/>
      <c r="M72" s="1590"/>
      <c r="N72" s="1590"/>
      <c r="O72" s="1590"/>
      <c r="P72" s="1590"/>
      <c r="Q72" s="1590"/>
      <c r="R72" s="1590"/>
      <c r="S72" s="1590"/>
      <c r="T72" s="1590"/>
      <c r="U72" s="1590"/>
      <c r="V72" s="1590"/>
      <c r="W72" s="1590"/>
      <c r="X72" s="1590"/>
      <c r="Y72" s="1590"/>
      <c r="Z72" s="1590"/>
      <c r="AA72" s="1590"/>
      <c r="AB72" s="1590"/>
      <c r="AC72" s="1590"/>
      <c r="AD72" s="1590"/>
      <c r="AE72" s="1590"/>
      <c r="AF72" s="1590"/>
      <c r="AG72" s="1590"/>
      <c r="AH72" s="1590"/>
      <c r="AI72" s="1590"/>
      <c r="AJ72" s="1590"/>
    </row>
    <row r="73" spans="1:36">
      <c r="C73" s="1669"/>
      <c r="D73" s="209"/>
      <c r="E73" s="209"/>
      <c r="F73" s="209"/>
      <c r="G73" s="1590"/>
      <c r="H73" s="1590"/>
      <c r="I73" s="1590"/>
      <c r="J73" s="1590"/>
      <c r="K73" s="1590"/>
      <c r="L73" s="1590"/>
      <c r="M73" s="1590"/>
      <c r="N73" s="1590"/>
      <c r="O73" s="1590"/>
      <c r="P73" s="1590"/>
      <c r="Q73" s="1590"/>
      <c r="R73" s="1590"/>
      <c r="S73" s="1590"/>
      <c r="T73" s="1590"/>
      <c r="U73" s="1590"/>
      <c r="V73" s="1590"/>
      <c r="W73" s="1590"/>
      <c r="X73" s="1590"/>
      <c r="Y73" s="1590"/>
      <c r="Z73" s="1590"/>
      <c r="AA73" s="1590"/>
      <c r="AB73" s="1590"/>
      <c r="AC73" s="1590"/>
      <c r="AD73" s="1590"/>
      <c r="AE73" s="1590"/>
      <c r="AF73" s="1590"/>
      <c r="AG73" s="1590"/>
      <c r="AH73" s="1590"/>
      <c r="AI73" s="1590"/>
      <c r="AJ73" s="1590"/>
    </row>
    <row r="74" spans="1:36">
      <c r="C74" s="1669"/>
      <c r="D74" s="209"/>
      <c r="E74" s="209"/>
      <c r="F74" s="209"/>
      <c r="G74" s="1590"/>
      <c r="H74" s="1590"/>
      <c r="I74" s="1590"/>
      <c r="J74" s="1590"/>
      <c r="K74" s="1590"/>
      <c r="L74" s="1590"/>
      <c r="M74" s="1590"/>
      <c r="N74" s="1590"/>
      <c r="O74" s="1590"/>
      <c r="P74" s="1590"/>
      <c r="Q74" s="1590"/>
      <c r="R74" s="1590"/>
      <c r="S74" s="1590"/>
      <c r="T74" s="1590"/>
      <c r="U74" s="1590"/>
      <c r="V74" s="1590"/>
      <c r="W74" s="1590"/>
      <c r="X74" s="1590"/>
      <c r="Y74" s="1590"/>
      <c r="Z74" s="1590"/>
      <c r="AA74" s="1590"/>
      <c r="AB74" s="1590"/>
      <c r="AC74" s="1590"/>
      <c r="AD74" s="1590"/>
      <c r="AE74" s="1590"/>
      <c r="AF74" s="1590"/>
      <c r="AG74" s="1590"/>
      <c r="AH74" s="1590"/>
      <c r="AI74" s="1590"/>
      <c r="AJ74" s="1590"/>
    </row>
    <row r="75" spans="1:36">
      <c r="C75" s="1669"/>
      <c r="D75" s="209"/>
      <c r="E75" s="209"/>
      <c r="F75" s="209"/>
      <c r="G75" s="1590"/>
      <c r="H75" s="1590"/>
      <c r="I75" s="1590"/>
      <c r="J75" s="1590"/>
      <c r="K75" s="1590"/>
      <c r="L75" s="1590"/>
      <c r="M75" s="1590"/>
      <c r="N75" s="1590"/>
      <c r="O75" s="1590"/>
      <c r="P75" s="1590"/>
      <c r="Q75" s="1590"/>
      <c r="R75" s="1590"/>
      <c r="S75" s="1590"/>
      <c r="T75" s="1590"/>
      <c r="U75" s="1590"/>
      <c r="V75" s="1590"/>
      <c r="W75" s="1590"/>
      <c r="X75" s="1590"/>
      <c r="Y75" s="1590"/>
      <c r="Z75" s="1590"/>
      <c r="AA75" s="1590"/>
      <c r="AB75" s="1590"/>
      <c r="AC75" s="1590"/>
      <c r="AD75" s="1590"/>
      <c r="AE75" s="1590"/>
      <c r="AF75" s="1590"/>
      <c r="AG75" s="1590"/>
      <c r="AH75" s="1590"/>
      <c r="AI75" s="1590"/>
      <c r="AJ75" s="1590"/>
    </row>
    <row r="76" spans="1:36">
      <c r="C76" s="1669"/>
      <c r="D76" s="209"/>
      <c r="E76" s="209"/>
      <c r="F76" s="209"/>
      <c r="G76" s="1590"/>
      <c r="H76" s="1590"/>
      <c r="I76" s="1590"/>
      <c r="J76" s="1590"/>
      <c r="K76" s="1590"/>
      <c r="L76" s="1590"/>
      <c r="M76" s="1590"/>
      <c r="N76" s="1590"/>
      <c r="O76" s="1590"/>
      <c r="P76" s="1590"/>
      <c r="Q76" s="1590"/>
      <c r="R76" s="1590"/>
      <c r="S76" s="1590"/>
      <c r="T76" s="1590"/>
      <c r="U76" s="1590"/>
      <c r="V76" s="1590"/>
      <c r="W76" s="1590"/>
      <c r="X76" s="1590"/>
      <c r="Y76" s="1590"/>
      <c r="Z76" s="1590"/>
      <c r="AA76" s="1590"/>
      <c r="AB76" s="1590"/>
      <c r="AC76" s="1590"/>
      <c r="AD76" s="1590"/>
      <c r="AE76" s="1590"/>
      <c r="AF76" s="1590"/>
      <c r="AG76" s="1590"/>
      <c r="AH76" s="1590"/>
      <c r="AI76" s="1590"/>
      <c r="AJ76" s="1590"/>
    </row>
    <row r="77" spans="1:36">
      <c r="C77" s="1669"/>
      <c r="D77" s="209"/>
      <c r="E77" s="209"/>
      <c r="F77" s="209"/>
      <c r="G77" s="1590"/>
      <c r="H77" s="1590"/>
      <c r="I77" s="1590"/>
      <c r="J77" s="1590"/>
      <c r="K77" s="1590"/>
      <c r="L77" s="1590"/>
      <c r="M77" s="1590"/>
      <c r="N77" s="1590"/>
      <c r="O77" s="1590"/>
      <c r="P77" s="1590"/>
      <c r="Q77" s="1590"/>
      <c r="R77" s="1590"/>
      <c r="S77" s="1590"/>
      <c r="T77" s="1590"/>
      <c r="U77" s="1590"/>
      <c r="V77" s="1590"/>
      <c r="W77" s="1590"/>
      <c r="X77" s="1590"/>
      <c r="Y77" s="1590"/>
      <c r="Z77" s="1590"/>
      <c r="AA77" s="1590"/>
      <c r="AB77" s="1590"/>
      <c r="AC77" s="1590"/>
      <c r="AD77" s="1590"/>
      <c r="AE77" s="1590"/>
      <c r="AF77" s="1590"/>
      <c r="AG77" s="1590"/>
      <c r="AH77" s="1590"/>
      <c r="AI77" s="1590"/>
      <c r="AJ77" s="1590"/>
    </row>
    <row r="78" spans="1:36">
      <c r="C78" s="1669"/>
      <c r="D78" s="209"/>
      <c r="E78" s="209"/>
      <c r="F78" s="209"/>
      <c r="G78" s="1590"/>
      <c r="H78" s="1590"/>
      <c r="I78" s="1590"/>
      <c r="J78" s="1590"/>
      <c r="K78" s="1590"/>
      <c r="L78" s="1590"/>
      <c r="M78" s="1590"/>
      <c r="N78" s="1590"/>
      <c r="O78" s="1590"/>
      <c r="P78" s="1590"/>
      <c r="Q78" s="1590"/>
      <c r="R78" s="1590"/>
      <c r="S78" s="1590"/>
      <c r="T78" s="1590"/>
      <c r="U78" s="1590"/>
      <c r="V78" s="1590"/>
      <c r="W78" s="1590"/>
      <c r="X78" s="1590"/>
      <c r="Y78" s="1590"/>
      <c r="Z78" s="1590"/>
      <c r="AA78" s="1590"/>
      <c r="AB78" s="1590"/>
      <c r="AC78" s="1590"/>
      <c r="AD78" s="1590"/>
      <c r="AE78" s="1590"/>
      <c r="AF78" s="1590"/>
      <c r="AG78" s="1590"/>
      <c r="AH78" s="1590"/>
      <c r="AI78" s="1590"/>
      <c r="AJ78" s="1590"/>
    </row>
    <row r="79" spans="1:36">
      <c r="C79" s="1669"/>
      <c r="D79" s="209"/>
      <c r="E79" s="209"/>
      <c r="F79" s="209"/>
      <c r="G79" s="1590"/>
      <c r="H79" s="1590"/>
      <c r="I79" s="1590"/>
      <c r="J79" s="1590"/>
      <c r="K79" s="1590"/>
      <c r="L79" s="1590"/>
      <c r="M79" s="1590"/>
      <c r="N79" s="1590"/>
      <c r="O79" s="1590"/>
      <c r="P79" s="1590"/>
      <c r="Q79" s="1590"/>
      <c r="R79" s="1590"/>
      <c r="S79" s="1590"/>
      <c r="T79" s="1590"/>
      <c r="U79" s="1590"/>
      <c r="V79" s="1590"/>
      <c r="W79" s="1590"/>
      <c r="X79" s="1590"/>
      <c r="Y79" s="1590"/>
      <c r="Z79" s="1590"/>
      <c r="AA79" s="1590"/>
      <c r="AB79" s="1590"/>
      <c r="AC79" s="1590"/>
      <c r="AD79" s="1590"/>
      <c r="AE79" s="1590"/>
      <c r="AF79" s="1590"/>
      <c r="AG79" s="1590"/>
      <c r="AH79" s="1590"/>
      <c r="AI79" s="1590"/>
      <c r="AJ79" s="1590"/>
    </row>
    <row r="80" spans="1:36">
      <c r="C80" s="1669"/>
      <c r="D80" s="209"/>
      <c r="E80" s="209"/>
      <c r="F80" s="209"/>
      <c r="G80" s="1590"/>
      <c r="H80" s="1590"/>
      <c r="I80" s="1590"/>
      <c r="J80" s="1590"/>
      <c r="K80" s="1590"/>
      <c r="L80" s="1590"/>
      <c r="M80" s="1590"/>
      <c r="N80" s="1590"/>
      <c r="O80" s="1590"/>
      <c r="P80" s="1590"/>
      <c r="Q80" s="1590"/>
      <c r="R80" s="1590"/>
      <c r="S80" s="1590"/>
      <c r="T80" s="1590"/>
      <c r="U80" s="1590"/>
      <c r="V80" s="1590"/>
      <c r="W80" s="1590"/>
      <c r="X80" s="1590"/>
      <c r="Y80" s="1590"/>
      <c r="Z80" s="1590"/>
      <c r="AA80" s="1590"/>
      <c r="AB80" s="1590"/>
      <c r="AC80" s="1590"/>
      <c r="AD80" s="1590"/>
      <c r="AE80" s="1590"/>
      <c r="AF80" s="1590"/>
      <c r="AG80" s="1590"/>
      <c r="AH80" s="1590"/>
      <c r="AI80" s="1590"/>
      <c r="AJ80" s="1590"/>
    </row>
    <row r="81" spans="3:36">
      <c r="C81" s="1669"/>
      <c r="D81" s="209"/>
      <c r="E81" s="209"/>
      <c r="F81" s="209"/>
      <c r="G81" s="1590"/>
      <c r="H81" s="1590"/>
      <c r="I81" s="1590"/>
      <c r="J81" s="1590"/>
      <c r="K81" s="1590"/>
      <c r="L81" s="1590"/>
      <c r="M81" s="1590"/>
      <c r="N81" s="1590"/>
      <c r="O81" s="1590"/>
      <c r="P81" s="1590"/>
      <c r="Q81" s="1590"/>
      <c r="R81" s="1590"/>
      <c r="S81" s="1590"/>
      <c r="T81" s="1590"/>
      <c r="U81" s="1590"/>
      <c r="V81" s="1590"/>
      <c r="W81" s="1590"/>
      <c r="X81" s="1590"/>
      <c r="Y81" s="1590"/>
      <c r="Z81" s="1590"/>
      <c r="AA81" s="1590"/>
      <c r="AB81" s="1590"/>
      <c r="AC81" s="1590"/>
      <c r="AD81" s="1590"/>
      <c r="AE81" s="1590"/>
      <c r="AF81" s="1590"/>
      <c r="AG81" s="1590"/>
      <c r="AH81" s="1590"/>
      <c r="AI81" s="1590"/>
      <c r="AJ81" s="1590"/>
    </row>
    <row r="82" spans="3:36">
      <c r="C82" s="1669"/>
      <c r="D82" s="209"/>
      <c r="E82" s="209"/>
      <c r="F82" s="209"/>
      <c r="G82" s="1590"/>
      <c r="H82" s="1590"/>
      <c r="I82" s="1590"/>
      <c r="J82" s="1590"/>
      <c r="K82" s="1590"/>
      <c r="L82" s="1590"/>
      <c r="M82" s="1590"/>
      <c r="N82" s="1590"/>
      <c r="O82" s="1590"/>
      <c r="P82" s="1590"/>
      <c r="Q82" s="1590"/>
      <c r="R82" s="1590"/>
      <c r="S82" s="1590"/>
      <c r="T82" s="1590"/>
      <c r="U82" s="1590"/>
      <c r="V82" s="1590"/>
      <c r="W82" s="1590"/>
      <c r="X82" s="1590"/>
      <c r="Y82" s="1590"/>
      <c r="Z82" s="1590"/>
      <c r="AA82" s="1590"/>
      <c r="AB82" s="1590"/>
      <c r="AC82" s="1590"/>
      <c r="AD82" s="1590"/>
      <c r="AE82" s="1590"/>
      <c r="AF82" s="1590"/>
      <c r="AG82" s="1590"/>
      <c r="AH82" s="1590"/>
      <c r="AI82" s="1590"/>
      <c r="AJ82" s="1590"/>
    </row>
    <row r="83" spans="3:36">
      <c r="C83" s="1669"/>
      <c r="D83" s="209"/>
      <c r="E83" s="209"/>
      <c r="F83" s="209"/>
      <c r="G83" s="1590"/>
      <c r="H83" s="1590"/>
      <c r="I83" s="1590"/>
      <c r="J83" s="1590"/>
      <c r="K83" s="1590"/>
      <c r="L83" s="1590"/>
      <c r="M83" s="1590"/>
      <c r="N83" s="1590"/>
      <c r="O83" s="1590"/>
      <c r="P83" s="1590"/>
      <c r="Q83" s="1590"/>
      <c r="R83" s="1590"/>
      <c r="S83" s="1590"/>
      <c r="T83" s="1590"/>
      <c r="U83" s="1590"/>
      <c r="V83" s="1590"/>
      <c r="W83" s="1590"/>
      <c r="X83" s="1590"/>
      <c r="Y83" s="1590"/>
      <c r="Z83" s="1590"/>
      <c r="AA83" s="1590"/>
      <c r="AB83" s="1590"/>
      <c r="AC83" s="1590"/>
      <c r="AD83" s="1590"/>
      <c r="AE83" s="1590"/>
      <c r="AF83" s="1590"/>
      <c r="AG83" s="1590"/>
      <c r="AH83" s="1590"/>
      <c r="AI83" s="1590"/>
      <c r="AJ83" s="1590"/>
    </row>
    <row r="84" spans="3:36">
      <c r="C84" s="1669"/>
      <c r="D84" s="209"/>
      <c r="E84" s="209"/>
      <c r="F84" s="209"/>
      <c r="G84" s="1590"/>
      <c r="H84" s="1590"/>
      <c r="I84" s="1590"/>
      <c r="J84" s="1590"/>
      <c r="K84" s="1590"/>
      <c r="L84" s="1590"/>
      <c r="M84" s="1590"/>
      <c r="N84" s="1590"/>
      <c r="O84" s="1590"/>
      <c r="P84" s="1590"/>
      <c r="Q84" s="1590"/>
      <c r="R84" s="1590"/>
      <c r="S84" s="1590"/>
      <c r="T84" s="1590"/>
      <c r="U84" s="1590"/>
      <c r="V84" s="1590"/>
      <c r="W84" s="1590"/>
      <c r="X84" s="1590"/>
      <c r="Y84" s="1590"/>
      <c r="Z84" s="1590"/>
      <c r="AA84" s="1590"/>
      <c r="AB84" s="1590"/>
      <c r="AC84" s="1590"/>
      <c r="AD84" s="1590"/>
      <c r="AE84" s="1590"/>
      <c r="AF84" s="1590"/>
      <c r="AG84" s="1590"/>
      <c r="AH84" s="1590"/>
      <c r="AI84" s="1590"/>
      <c r="AJ84" s="1590"/>
    </row>
    <row r="85" spans="3:36">
      <c r="C85" s="1669"/>
      <c r="D85" s="209"/>
      <c r="E85" s="209"/>
      <c r="F85" s="209"/>
      <c r="G85" s="1590"/>
      <c r="H85" s="1590"/>
      <c r="I85" s="1590"/>
      <c r="J85" s="1590"/>
      <c r="K85" s="1590"/>
      <c r="L85" s="1590"/>
      <c r="M85" s="1590"/>
      <c r="N85" s="1590"/>
      <c r="O85" s="1590"/>
      <c r="P85" s="1590"/>
      <c r="Q85" s="1590"/>
      <c r="R85" s="1590"/>
      <c r="S85" s="1590"/>
      <c r="T85" s="1590"/>
      <c r="U85" s="1590"/>
      <c r="V85" s="1590"/>
      <c r="W85" s="1590"/>
      <c r="X85" s="1590"/>
      <c r="Y85" s="1590"/>
      <c r="Z85" s="1590"/>
      <c r="AA85" s="1590"/>
      <c r="AB85" s="1590"/>
      <c r="AC85" s="1590"/>
      <c r="AD85" s="1590"/>
      <c r="AE85" s="1590"/>
      <c r="AF85" s="1590"/>
      <c r="AG85" s="1590"/>
      <c r="AH85" s="1590"/>
      <c r="AI85" s="1590"/>
      <c r="AJ85" s="1590"/>
    </row>
    <row r="86" spans="3:36">
      <c r="C86" s="1669"/>
      <c r="D86" s="209"/>
      <c r="E86" s="209"/>
      <c r="F86" s="209"/>
      <c r="G86" s="1590"/>
      <c r="H86" s="1590"/>
      <c r="I86" s="1590"/>
      <c r="J86" s="1590"/>
      <c r="K86" s="1590"/>
      <c r="L86" s="1590"/>
      <c r="M86" s="1590"/>
      <c r="N86" s="1590"/>
      <c r="O86" s="1590"/>
      <c r="P86" s="1590"/>
      <c r="Q86" s="1590"/>
      <c r="R86" s="1590"/>
      <c r="S86" s="1590"/>
      <c r="T86" s="1590"/>
      <c r="U86" s="1590"/>
      <c r="V86" s="1590"/>
      <c r="W86" s="1590"/>
      <c r="X86" s="1590"/>
      <c r="Y86" s="1590"/>
      <c r="Z86" s="1590"/>
      <c r="AA86" s="1590"/>
      <c r="AB86" s="1590"/>
      <c r="AC86" s="1590"/>
      <c r="AD86" s="1590"/>
      <c r="AE86" s="1590"/>
      <c r="AF86" s="1590"/>
      <c r="AG86" s="1590"/>
      <c r="AH86" s="1590"/>
      <c r="AI86" s="1590"/>
      <c r="AJ86" s="1590"/>
    </row>
    <row r="87" spans="3:36">
      <c r="C87" s="1669"/>
      <c r="D87" s="209"/>
      <c r="E87" s="209"/>
      <c r="F87" s="209"/>
      <c r="G87" s="1590"/>
      <c r="H87" s="1590"/>
      <c r="I87" s="1590"/>
      <c r="J87" s="1590"/>
      <c r="K87" s="1590"/>
      <c r="L87" s="1590"/>
      <c r="M87" s="1590"/>
      <c r="N87" s="1590"/>
      <c r="O87" s="1590"/>
      <c r="P87" s="1590"/>
      <c r="Q87" s="1590"/>
      <c r="R87" s="1590"/>
      <c r="S87" s="1590"/>
      <c r="T87" s="1590"/>
      <c r="U87" s="1590"/>
      <c r="V87" s="1590"/>
      <c r="W87" s="1590"/>
      <c r="X87" s="1590"/>
      <c r="Y87" s="1590"/>
      <c r="Z87" s="1590"/>
      <c r="AA87" s="1590"/>
      <c r="AB87" s="1590"/>
      <c r="AC87" s="1590"/>
      <c r="AD87" s="1590"/>
      <c r="AE87" s="1590"/>
      <c r="AF87" s="1590"/>
      <c r="AG87" s="1590"/>
      <c r="AH87" s="1590"/>
      <c r="AI87" s="1590"/>
      <c r="AJ87" s="1590"/>
    </row>
    <row r="88" spans="3:36">
      <c r="C88" s="1669"/>
      <c r="D88" s="209"/>
      <c r="E88" s="209"/>
      <c r="F88" s="209"/>
      <c r="G88" s="1590"/>
      <c r="H88" s="1590"/>
      <c r="I88" s="1590"/>
      <c r="J88" s="1590"/>
      <c r="K88" s="1590"/>
      <c r="L88" s="1590"/>
      <c r="M88" s="1590"/>
      <c r="N88" s="1590"/>
      <c r="O88" s="1590"/>
      <c r="P88" s="1590"/>
      <c r="Q88" s="1590"/>
      <c r="R88" s="1590"/>
      <c r="S88" s="1590"/>
      <c r="T88" s="1590"/>
      <c r="U88" s="1590"/>
      <c r="V88" s="1590"/>
      <c r="W88" s="1590"/>
      <c r="X88" s="1590"/>
      <c r="Y88" s="1590"/>
      <c r="Z88" s="1590"/>
      <c r="AA88" s="1590"/>
      <c r="AB88" s="1590"/>
      <c r="AC88" s="1590"/>
      <c r="AD88" s="1590"/>
      <c r="AE88" s="1590"/>
      <c r="AF88" s="1590"/>
      <c r="AG88" s="1590"/>
      <c r="AH88" s="1590"/>
      <c r="AI88" s="1590"/>
      <c r="AJ88" s="1590"/>
    </row>
    <row r="89" spans="3:36">
      <c r="C89" s="1669"/>
      <c r="D89" s="209"/>
      <c r="E89" s="209"/>
      <c r="F89" s="209"/>
      <c r="G89" s="1590"/>
      <c r="H89" s="1590"/>
      <c r="I89" s="1590"/>
      <c r="J89" s="1590"/>
      <c r="K89" s="1590"/>
      <c r="L89" s="1590"/>
      <c r="M89" s="1590"/>
      <c r="N89" s="1590"/>
      <c r="O89" s="1590"/>
      <c r="P89" s="1590"/>
      <c r="Q89" s="1590"/>
      <c r="R89" s="1590"/>
      <c r="S89" s="1590"/>
      <c r="T89" s="1590"/>
      <c r="U89" s="1590"/>
      <c r="V89" s="1590"/>
      <c r="W89" s="1590"/>
      <c r="X89" s="1590"/>
      <c r="Y89" s="1590"/>
      <c r="Z89" s="1590"/>
      <c r="AA89" s="1590"/>
      <c r="AB89" s="1590"/>
      <c r="AC89" s="1590"/>
      <c r="AD89" s="1590"/>
      <c r="AE89" s="1590"/>
      <c r="AF89" s="1590"/>
      <c r="AG89" s="1590"/>
      <c r="AH89" s="1590"/>
      <c r="AI89" s="1590"/>
      <c r="AJ89" s="1590"/>
    </row>
    <row r="90" spans="3:36">
      <c r="C90" s="1669"/>
      <c r="D90" s="209"/>
      <c r="E90" s="209"/>
      <c r="F90" s="209"/>
      <c r="G90" s="1590"/>
      <c r="H90" s="1590"/>
      <c r="I90" s="1590"/>
      <c r="J90" s="1590"/>
      <c r="K90" s="1590"/>
      <c r="L90" s="1590"/>
      <c r="M90" s="1590"/>
      <c r="N90" s="1590"/>
      <c r="O90" s="1590"/>
      <c r="P90" s="1590"/>
      <c r="Q90" s="1590"/>
      <c r="R90" s="1590"/>
      <c r="S90" s="1590"/>
      <c r="T90" s="1590"/>
      <c r="U90" s="1590"/>
      <c r="V90" s="1590"/>
      <c r="W90" s="1590"/>
      <c r="X90" s="1590"/>
      <c r="Y90" s="1590"/>
      <c r="Z90" s="1590"/>
      <c r="AA90" s="1590"/>
      <c r="AB90" s="1590"/>
      <c r="AC90" s="1590"/>
      <c r="AD90" s="1590"/>
      <c r="AE90" s="1590"/>
      <c r="AF90" s="1590"/>
      <c r="AG90" s="1590"/>
      <c r="AH90" s="1590"/>
      <c r="AI90" s="1590"/>
      <c r="AJ90" s="1590"/>
    </row>
    <row r="91" spans="3:36">
      <c r="C91" s="1669"/>
      <c r="D91" s="209"/>
      <c r="E91" s="209"/>
      <c r="F91" s="209"/>
      <c r="G91" s="1590"/>
      <c r="H91" s="1590"/>
      <c r="I91" s="1590"/>
      <c r="J91" s="1590"/>
      <c r="K91" s="1590"/>
      <c r="L91" s="1590"/>
      <c r="M91" s="1590"/>
      <c r="N91" s="1590"/>
      <c r="O91" s="1590"/>
      <c r="P91" s="1590"/>
      <c r="Q91" s="1590"/>
      <c r="R91" s="1590"/>
      <c r="S91" s="1590"/>
      <c r="T91" s="1590"/>
      <c r="U91" s="1590"/>
      <c r="V91" s="1590"/>
      <c r="W91" s="1590"/>
      <c r="X91" s="1590"/>
      <c r="Y91" s="1590"/>
      <c r="Z91" s="1590"/>
      <c r="AA91" s="1590"/>
      <c r="AB91" s="1590"/>
      <c r="AC91" s="1590"/>
      <c r="AD91" s="1590"/>
      <c r="AE91" s="1590"/>
      <c r="AF91" s="1590"/>
      <c r="AG91" s="1590"/>
      <c r="AH91" s="1590"/>
      <c r="AI91" s="1590"/>
      <c r="AJ91" s="1590"/>
    </row>
    <row r="92" spans="3:36">
      <c r="C92" s="1669"/>
      <c r="D92" s="209"/>
      <c r="E92" s="209"/>
      <c r="F92" s="209"/>
      <c r="G92" s="1590"/>
      <c r="H92" s="1590"/>
      <c r="I92" s="1590"/>
      <c r="J92" s="1590"/>
      <c r="K92" s="1590"/>
      <c r="L92" s="1590"/>
      <c r="M92" s="1590"/>
      <c r="N92" s="1590"/>
      <c r="O92" s="1590"/>
      <c r="P92" s="1590"/>
      <c r="Q92" s="1590"/>
      <c r="R92" s="1590"/>
      <c r="S92" s="1590"/>
      <c r="T92" s="1590"/>
      <c r="U92" s="1590"/>
      <c r="V92" s="1590"/>
      <c r="W92" s="1590"/>
      <c r="X92" s="1590"/>
      <c r="Y92" s="1590"/>
      <c r="Z92" s="1590"/>
      <c r="AA92" s="1590"/>
      <c r="AB92" s="1590"/>
      <c r="AC92" s="1590"/>
      <c r="AD92" s="1590"/>
      <c r="AE92" s="1590"/>
      <c r="AF92" s="1590"/>
      <c r="AG92" s="1590"/>
      <c r="AH92" s="1590"/>
      <c r="AI92" s="1590"/>
      <c r="AJ92" s="1590"/>
    </row>
    <row r="93" spans="3:36">
      <c r="C93" s="1669"/>
      <c r="D93" s="209"/>
      <c r="E93" s="209"/>
      <c r="F93" s="209"/>
      <c r="G93" s="1590"/>
      <c r="H93" s="1590"/>
      <c r="I93" s="1590"/>
      <c r="J93" s="1590"/>
      <c r="K93" s="159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c r="AJ93" s="1590"/>
    </row>
    <row r="94" spans="3:36">
      <c r="C94" s="1669"/>
      <c r="D94" s="209"/>
      <c r="E94" s="209"/>
      <c r="F94" s="209"/>
      <c r="G94" s="1590"/>
      <c r="H94" s="1590"/>
      <c r="I94" s="1590"/>
      <c r="J94" s="1590"/>
      <c r="K94" s="1590"/>
      <c r="L94" s="1590"/>
      <c r="M94" s="1590"/>
      <c r="N94" s="1590"/>
      <c r="O94" s="1590"/>
      <c r="P94" s="1590"/>
      <c r="Q94" s="1590"/>
      <c r="R94" s="1590"/>
      <c r="S94" s="1590"/>
      <c r="T94" s="1590"/>
      <c r="U94" s="1590"/>
      <c r="V94" s="1590"/>
      <c r="W94" s="1590"/>
      <c r="X94" s="1590"/>
      <c r="Y94" s="1590"/>
      <c r="Z94" s="1590"/>
      <c r="AA94" s="1590"/>
      <c r="AB94" s="1590"/>
      <c r="AC94" s="1590"/>
      <c r="AD94" s="1590"/>
      <c r="AE94" s="1590"/>
      <c r="AF94" s="1590"/>
      <c r="AG94" s="1590"/>
      <c r="AH94" s="1590"/>
      <c r="AI94" s="1590"/>
      <c r="AJ94" s="1590"/>
    </row>
    <row r="95" spans="3:36">
      <c r="C95" s="1669"/>
      <c r="D95" s="209"/>
      <c r="E95" s="209"/>
      <c r="F95" s="209"/>
      <c r="G95" s="1590"/>
      <c r="H95" s="1590"/>
      <c r="I95" s="1590"/>
      <c r="J95" s="1590"/>
      <c r="K95" s="1590"/>
      <c r="L95" s="1590"/>
      <c r="M95" s="1590"/>
      <c r="N95" s="1590"/>
      <c r="O95" s="1590"/>
      <c r="P95" s="1590"/>
      <c r="Q95" s="1590"/>
      <c r="R95" s="1590"/>
      <c r="S95" s="1590"/>
      <c r="T95" s="1590"/>
      <c r="U95" s="1590"/>
      <c r="V95" s="1590"/>
      <c r="W95" s="1590"/>
      <c r="X95" s="1590"/>
      <c r="Y95" s="1590"/>
      <c r="Z95" s="1590"/>
      <c r="AA95" s="1590"/>
      <c r="AB95" s="1590"/>
      <c r="AC95" s="1590"/>
      <c r="AD95" s="1590"/>
      <c r="AE95" s="1590"/>
      <c r="AF95" s="1590"/>
      <c r="AG95" s="1590"/>
      <c r="AH95" s="1590"/>
      <c r="AI95" s="1590"/>
      <c r="AJ95" s="1590"/>
    </row>
    <row r="96" spans="3:36">
      <c r="C96" s="1669"/>
      <c r="D96" s="209"/>
      <c r="E96" s="209"/>
      <c r="F96" s="209"/>
      <c r="G96" s="1590"/>
      <c r="H96" s="1590"/>
      <c r="I96" s="1590"/>
      <c r="J96" s="1590"/>
      <c r="K96" s="1590"/>
      <c r="L96" s="1590"/>
      <c r="M96" s="1590"/>
      <c r="N96" s="1590"/>
      <c r="O96" s="1590"/>
      <c r="P96" s="1590"/>
      <c r="Q96" s="1590"/>
      <c r="R96" s="1590"/>
      <c r="S96" s="1590"/>
      <c r="T96" s="1590"/>
      <c r="U96" s="1590"/>
      <c r="V96" s="1590"/>
      <c r="W96" s="1590"/>
      <c r="X96" s="1590"/>
      <c r="Y96" s="1590"/>
      <c r="Z96" s="1590"/>
      <c r="AA96" s="1590"/>
      <c r="AB96" s="1590"/>
      <c r="AC96" s="1590"/>
      <c r="AD96" s="1590"/>
      <c r="AE96" s="1590"/>
      <c r="AF96" s="1590"/>
      <c r="AG96" s="1590"/>
      <c r="AH96" s="1590"/>
      <c r="AI96" s="1590"/>
      <c r="AJ96" s="1590"/>
    </row>
    <row r="97" spans="3:36">
      <c r="C97" s="1669"/>
      <c r="D97" s="209"/>
      <c r="E97" s="209"/>
      <c r="F97" s="209"/>
      <c r="G97" s="1590"/>
      <c r="H97" s="1590"/>
      <c r="I97" s="1590"/>
      <c r="J97" s="1590"/>
      <c r="K97" s="1590"/>
      <c r="L97" s="1590"/>
      <c r="M97" s="1590"/>
      <c r="N97" s="1590"/>
      <c r="O97" s="1590"/>
      <c r="P97" s="1590"/>
      <c r="Q97" s="1590"/>
      <c r="R97" s="1590"/>
      <c r="S97" s="1590"/>
      <c r="T97" s="1590"/>
      <c r="U97" s="1590"/>
      <c r="V97" s="1590"/>
      <c r="W97" s="1590"/>
      <c r="X97" s="1590"/>
      <c r="Y97" s="1590"/>
      <c r="Z97" s="1590"/>
      <c r="AA97" s="1590"/>
      <c r="AB97" s="1590"/>
      <c r="AC97" s="1590"/>
      <c r="AD97" s="1590"/>
      <c r="AE97" s="1590"/>
      <c r="AF97" s="1590"/>
      <c r="AG97" s="1590"/>
      <c r="AH97" s="1590"/>
      <c r="AI97" s="1590"/>
      <c r="AJ97" s="1590"/>
    </row>
    <row r="98" spans="3:36">
      <c r="C98" s="1669"/>
      <c r="D98" s="209"/>
      <c r="E98" s="209"/>
      <c r="F98" s="209"/>
      <c r="G98" s="1590"/>
      <c r="H98" s="1590"/>
      <c r="I98" s="1590"/>
      <c r="J98" s="1590"/>
      <c r="K98" s="1590"/>
      <c r="L98" s="1590"/>
      <c r="M98" s="1590"/>
      <c r="N98" s="1590"/>
      <c r="O98" s="1590"/>
      <c r="P98" s="1590"/>
      <c r="Q98" s="1590"/>
      <c r="R98" s="1590"/>
      <c r="S98" s="1590"/>
      <c r="T98" s="1590"/>
      <c r="U98" s="1590"/>
      <c r="V98" s="1590"/>
      <c r="W98" s="1590"/>
      <c r="X98" s="1590"/>
      <c r="Y98" s="1590"/>
      <c r="Z98" s="1590"/>
      <c r="AA98" s="1590"/>
      <c r="AB98" s="1590"/>
      <c r="AC98" s="1590"/>
      <c r="AD98" s="1590"/>
      <c r="AE98" s="1590"/>
      <c r="AF98" s="1590"/>
      <c r="AG98" s="1590"/>
      <c r="AH98" s="1590"/>
      <c r="AI98" s="1590"/>
      <c r="AJ98" s="1590"/>
    </row>
    <row r="99" spans="3:36">
      <c r="C99" s="1669"/>
      <c r="D99" s="209"/>
      <c r="E99" s="209"/>
      <c r="F99" s="209"/>
      <c r="G99" s="1590"/>
      <c r="H99" s="1590"/>
      <c r="I99" s="1590"/>
      <c r="J99" s="1590"/>
      <c r="K99" s="1590"/>
      <c r="L99" s="1590"/>
      <c r="M99" s="1590"/>
      <c r="N99" s="1590"/>
      <c r="O99" s="1590"/>
      <c r="P99" s="1590"/>
      <c r="Q99" s="1590"/>
      <c r="R99" s="1590"/>
      <c r="S99" s="1590"/>
      <c r="T99" s="1590"/>
      <c r="U99" s="1590"/>
      <c r="V99" s="1590"/>
      <c r="W99" s="1590"/>
      <c r="X99" s="1590"/>
      <c r="Y99" s="1590"/>
      <c r="Z99" s="1590"/>
      <c r="AA99" s="1590"/>
      <c r="AB99" s="1590"/>
      <c r="AC99" s="1590"/>
      <c r="AD99" s="1590"/>
      <c r="AE99" s="1590"/>
      <c r="AF99" s="1590"/>
      <c r="AG99" s="1590"/>
      <c r="AH99" s="1590"/>
      <c r="AI99" s="1590"/>
      <c r="AJ99" s="1590"/>
    </row>
    <row r="100" spans="3:36">
      <c r="C100" s="1669"/>
      <c r="D100" s="209"/>
      <c r="E100" s="209"/>
      <c r="F100" s="209"/>
      <c r="G100" s="1590"/>
      <c r="H100" s="1590"/>
      <c r="I100" s="1590"/>
      <c r="J100" s="1590"/>
      <c r="K100" s="1590"/>
      <c r="L100" s="1590"/>
      <c r="M100" s="1590"/>
      <c r="N100" s="1590"/>
      <c r="O100" s="1590"/>
      <c r="P100" s="1590"/>
      <c r="Q100" s="1590"/>
      <c r="R100" s="1590"/>
      <c r="S100" s="1590"/>
      <c r="T100" s="1590"/>
      <c r="U100" s="1590"/>
      <c r="V100" s="1590"/>
      <c r="W100" s="1590"/>
      <c r="X100" s="1590"/>
      <c r="Y100" s="1590"/>
      <c r="Z100" s="1590"/>
      <c r="AA100" s="1590"/>
      <c r="AB100" s="1590"/>
      <c r="AC100" s="1590"/>
      <c r="AD100" s="1590"/>
      <c r="AE100" s="1590"/>
      <c r="AF100" s="1590"/>
      <c r="AG100" s="1590"/>
      <c r="AH100" s="1590"/>
      <c r="AI100" s="1590"/>
      <c r="AJ100" s="1590"/>
    </row>
    <row r="101" spans="3:36">
      <c r="C101" s="1669"/>
      <c r="D101" s="209"/>
      <c r="E101" s="209"/>
      <c r="F101" s="209"/>
      <c r="G101" s="1590"/>
      <c r="H101" s="1590"/>
      <c r="I101" s="1590"/>
      <c r="J101" s="1590"/>
      <c r="K101" s="1590"/>
      <c r="L101" s="1590"/>
      <c r="M101" s="1590"/>
      <c r="N101" s="1590"/>
      <c r="O101" s="1590"/>
      <c r="P101" s="1590"/>
      <c r="Q101" s="1590"/>
      <c r="R101" s="1590"/>
      <c r="S101" s="1590"/>
      <c r="T101" s="1590"/>
      <c r="U101" s="1590"/>
      <c r="V101" s="1590"/>
      <c r="W101" s="1590"/>
      <c r="X101" s="1590"/>
      <c r="Y101" s="1590"/>
      <c r="Z101" s="1590"/>
      <c r="AA101" s="1590"/>
      <c r="AB101" s="1590"/>
      <c r="AC101" s="1590"/>
      <c r="AD101" s="1590"/>
      <c r="AE101" s="1590"/>
      <c r="AF101" s="1590"/>
      <c r="AG101" s="1590"/>
      <c r="AH101" s="1590"/>
      <c r="AI101" s="1590"/>
      <c r="AJ101" s="1590"/>
    </row>
    <row r="102" spans="3:36">
      <c r="C102" s="1669"/>
      <c r="D102" s="209"/>
      <c r="E102" s="209"/>
      <c r="F102" s="209"/>
      <c r="G102" s="1590"/>
      <c r="H102" s="1590"/>
      <c r="I102" s="1590"/>
      <c r="J102" s="1590"/>
      <c r="K102" s="1590"/>
      <c r="L102" s="1590"/>
      <c r="M102" s="1590"/>
      <c r="N102" s="1590"/>
      <c r="O102" s="1590"/>
      <c r="P102" s="1590"/>
      <c r="Q102" s="1590"/>
      <c r="R102" s="1590"/>
      <c r="S102" s="1590"/>
      <c r="T102" s="1590"/>
      <c r="U102" s="1590"/>
      <c r="V102" s="1590"/>
      <c r="W102" s="1590"/>
      <c r="X102" s="1590"/>
      <c r="Y102" s="1590"/>
      <c r="Z102" s="1590"/>
      <c r="AA102" s="1590"/>
      <c r="AB102" s="1590"/>
      <c r="AC102" s="1590"/>
      <c r="AD102" s="1590"/>
      <c r="AE102" s="1590"/>
      <c r="AF102" s="1590"/>
      <c r="AG102" s="1590"/>
      <c r="AH102" s="1590"/>
      <c r="AI102" s="1590"/>
      <c r="AJ102" s="1590"/>
    </row>
    <row r="103" spans="3:36">
      <c r="C103" s="1669"/>
      <c r="D103" s="209"/>
      <c r="E103" s="209"/>
      <c r="F103" s="209"/>
      <c r="G103" s="1590"/>
      <c r="H103" s="1590"/>
      <c r="I103" s="1590"/>
      <c r="J103" s="1590"/>
      <c r="K103" s="1590"/>
      <c r="L103" s="1590"/>
      <c r="M103" s="1590"/>
      <c r="N103" s="1590"/>
      <c r="O103" s="1590"/>
      <c r="P103" s="1590"/>
      <c r="Q103" s="1590"/>
      <c r="R103" s="1590"/>
      <c r="S103" s="1590"/>
      <c r="T103" s="1590"/>
      <c r="U103" s="1590"/>
      <c r="V103" s="1590"/>
      <c r="W103" s="1590"/>
      <c r="X103" s="1590"/>
      <c r="Y103" s="1590"/>
      <c r="Z103" s="1590"/>
      <c r="AA103" s="1590"/>
      <c r="AB103" s="1590"/>
      <c r="AC103" s="1590"/>
      <c r="AD103" s="1590"/>
      <c r="AE103" s="1590"/>
      <c r="AF103" s="1590"/>
      <c r="AG103" s="1590"/>
      <c r="AH103" s="1590"/>
      <c r="AI103" s="1590"/>
      <c r="AJ103" s="1590"/>
    </row>
    <row r="104" spans="3:36">
      <c r="C104" s="1669"/>
      <c r="D104" s="209"/>
      <c r="E104" s="209"/>
      <c r="F104" s="209"/>
      <c r="G104" s="1590"/>
      <c r="H104" s="1590"/>
      <c r="I104" s="1590"/>
      <c r="J104" s="1590"/>
      <c r="K104" s="1590"/>
      <c r="L104" s="1590"/>
      <c r="M104" s="1590"/>
      <c r="N104" s="1590"/>
      <c r="O104" s="1590"/>
      <c r="P104" s="1590"/>
      <c r="Q104" s="1590"/>
      <c r="R104" s="1590"/>
      <c r="S104" s="1590"/>
      <c r="T104" s="1590"/>
      <c r="U104" s="1590"/>
      <c r="V104" s="1590"/>
      <c r="W104" s="1590"/>
      <c r="X104" s="1590"/>
      <c r="Y104" s="1590"/>
      <c r="Z104" s="1590"/>
      <c r="AA104" s="1590"/>
      <c r="AB104" s="1590"/>
      <c r="AC104" s="1590"/>
      <c r="AD104" s="1590"/>
      <c r="AE104" s="1590"/>
      <c r="AF104" s="1590"/>
      <c r="AG104" s="1590"/>
      <c r="AH104" s="1590"/>
      <c r="AI104" s="1590"/>
      <c r="AJ104" s="1590"/>
    </row>
    <row r="105" spans="3:36">
      <c r="C105" s="1669"/>
      <c r="D105" s="209"/>
      <c r="E105" s="209"/>
      <c r="F105" s="209"/>
      <c r="G105" s="1590"/>
      <c r="H105" s="1590"/>
      <c r="I105" s="1590"/>
      <c r="J105" s="1590"/>
      <c r="K105" s="1590"/>
      <c r="L105" s="1590"/>
      <c r="M105" s="1590"/>
      <c r="N105" s="1590"/>
      <c r="O105" s="1590"/>
      <c r="P105" s="1590"/>
      <c r="Q105" s="1590"/>
      <c r="R105" s="1590"/>
      <c r="S105" s="1590"/>
      <c r="T105" s="1590"/>
      <c r="U105" s="1590"/>
      <c r="V105" s="1590"/>
      <c r="W105" s="1590"/>
      <c r="X105" s="1590"/>
      <c r="Y105" s="1590"/>
      <c r="Z105" s="1590"/>
      <c r="AA105" s="1590"/>
      <c r="AB105" s="1590"/>
      <c r="AC105" s="1590"/>
      <c r="AD105" s="1590"/>
      <c r="AE105" s="1590"/>
      <c r="AF105" s="1590"/>
      <c r="AG105" s="1590"/>
      <c r="AH105" s="1590"/>
      <c r="AI105" s="1590"/>
      <c r="AJ105" s="1590"/>
    </row>
    <row r="106" spans="3:36">
      <c r="C106" s="1669"/>
      <c r="D106" s="209"/>
      <c r="E106" s="209"/>
      <c r="F106" s="209"/>
      <c r="G106" s="1590"/>
      <c r="H106" s="1590"/>
      <c r="I106" s="1590"/>
      <c r="J106" s="1590"/>
      <c r="K106" s="1590"/>
      <c r="L106" s="1590"/>
      <c r="M106" s="1590"/>
      <c r="N106" s="1590"/>
      <c r="O106" s="1590"/>
      <c r="P106" s="1590"/>
      <c r="Q106" s="1590"/>
      <c r="R106" s="1590"/>
      <c r="S106" s="1590"/>
      <c r="T106" s="1590"/>
      <c r="U106" s="1590"/>
      <c r="V106" s="1590"/>
      <c r="W106" s="1590"/>
      <c r="X106" s="1590"/>
      <c r="Y106" s="1590"/>
      <c r="Z106" s="1590"/>
      <c r="AA106" s="1590"/>
      <c r="AB106" s="1590"/>
      <c r="AC106" s="1590"/>
      <c r="AD106" s="1590"/>
      <c r="AE106" s="1590"/>
      <c r="AF106" s="1590"/>
      <c r="AG106" s="1590"/>
      <c r="AH106" s="1590"/>
      <c r="AI106" s="1590"/>
      <c r="AJ106" s="1590"/>
    </row>
    <row r="107" spans="3:36">
      <c r="C107" s="1669"/>
      <c r="D107" s="209"/>
      <c r="E107" s="209"/>
      <c r="F107" s="209"/>
      <c r="G107" s="1590"/>
      <c r="H107" s="1590"/>
      <c r="I107" s="1590"/>
      <c r="J107" s="1590"/>
      <c r="K107" s="1590"/>
      <c r="L107" s="1590"/>
      <c r="M107" s="1590"/>
      <c r="N107" s="1590"/>
      <c r="O107" s="1590"/>
      <c r="P107" s="1590"/>
      <c r="Q107" s="1590"/>
      <c r="R107" s="1590"/>
      <c r="S107" s="1590"/>
      <c r="T107" s="1590"/>
      <c r="U107" s="1590"/>
      <c r="V107" s="1590"/>
      <c r="W107" s="1590"/>
      <c r="X107" s="1590"/>
      <c r="Y107" s="1590"/>
      <c r="Z107" s="1590"/>
      <c r="AA107" s="1590"/>
      <c r="AB107" s="1590"/>
      <c r="AC107" s="1590"/>
      <c r="AD107" s="1590"/>
      <c r="AE107" s="1590"/>
      <c r="AF107" s="1590"/>
      <c r="AG107" s="1590"/>
      <c r="AH107" s="1590"/>
      <c r="AI107" s="1590"/>
      <c r="AJ107" s="1590"/>
    </row>
    <row r="108" spans="3:36">
      <c r="C108" s="1669"/>
      <c r="D108" s="209"/>
      <c r="E108" s="209"/>
      <c r="F108" s="209"/>
      <c r="G108" s="1590"/>
      <c r="H108" s="1590"/>
      <c r="I108" s="1590"/>
      <c r="J108" s="1590"/>
      <c r="K108" s="1590"/>
      <c r="L108" s="1590"/>
      <c r="M108" s="1590"/>
      <c r="N108" s="1590"/>
      <c r="O108" s="1590"/>
      <c r="P108" s="1590"/>
      <c r="Q108" s="1590"/>
      <c r="R108" s="1590"/>
      <c r="S108" s="1590"/>
      <c r="T108" s="1590"/>
      <c r="U108" s="1590"/>
      <c r="V108" s="1590"/>
      <c r="W108" s="1590"/>
      <c r="X108" s="1590"/>
      <c r="Y108" s="1590"/>
      <c r="Z108" s="1590"/>
      <c r="AA108" s="1590"/>
      <c r="AB108" s="1590"/>
      <c r="AC108" s="1590"/>
      <c r="AD108" s="1590"/>
      <c r="AE108" s="1590"/>
      <c r="AF108" s="1590"/>
      <c r="AG108" s="1590"/>
      <c r="AH108" s="1590"/>
      <c r="AI108" s="1590"/>
      <c r="AJ108" s="1590"/>
    </row>
    <row r="109" spans="3:36">
      <c r="C109" s="1669"/>
      <c r="D109" s="209"/>
      <c r="E109" s="209"/>
      <c r="F109" s="209"/>
      <c r="G109" s="1590"/>
      <c r="H109" s="1590"/>
      <c r="I109" s="1590"/>
      <c r="J109" s="1590"/>
      <c r="K109" s="1590"/>
      <c r="L109" s="1590"/>
      <c r="M109" s="1590"/>
      <c r="N109" s="1590"/>
      <c r="O109" s="1590"/>
      <c r="P109" s="1590"/>
      <c r="Q109" s="1590"/>
      <c r="R109" s="1590"/>
      <c r="S109" s="1590"/>
      <c r="T109" s="1590"/>
      <c r="U109" s="1590"/>
      <c r="V109" s="1590"/>
      <c r="W109" s="1590"/>
      <c r="X109" s="1590"/>
      <c r="Y109" s="1590"/>
      <c r="Z109" s="1590"/>
      <c r="AA109" s="1590"/>
      <c r="AB109" s="1590"/>
      <c r="AC109" s="1590"/>
      <c r="AD109" s="1590"/>
      <c r="AE109" s="1590"/>
      <c r="AF109" s="1590"/>
      <c r="AG109" s="1590"/>
      <c r="AH109" s="1590"/>
      <c r="AI109" s="1590"/>
      <c r="AJ109" s="1590"/>
    </row>
    <row r="110" spans="3:36">
      <c r="C110" s="1669"/>
      <c r="D110" s="209"/>
      <c r="E110" s="209"/>
      <c r="F110" s="209"/>
      <c r="G110" s="1590"/>
      <c r="H110" s="1590"/>
      <c r="I110" s="1590"/>
      <c r="J110" s="1590"/>
      <c r="K110" s="1590"/>
      <c r="L110" s="1590"/>
      <c r="M110" s="1590"/>
      <c r="N110" s="1590"/>
      <c r="O110" s="1590"/>
      <c r="P110" s="1590"/>
      <c r="Q110" s="1590"/>
      <c r="R110" s="1590"/>
      <c r="S110" s="1590"/>
      <c r="T110" s="1590"/>
      <c r="U110" s="1590"/>
      <c r="V110" s="1590"/>
      <c r="W110" s="1590"/>
      <c r="X110" s="1590"/>
      <c r="Y110" s="1590"/>
      <c r="Z110" s="1590"/>
      <c r="AA110" s="1590"/>
      <c r="AB110" s="1590"/>
      <c r="AC110" s="1590"/>
      <c r="AD110" s="1590"/>
      <c r="AE110" s="1590"/>
      <c r="AF110" s="1590"/>
      <c r="AG110" s="1590"/>
      <c r="AH110" s="1590"/>
      <c r="AI110" s="1590"/>
      <c r="AJ110" s="1590"/>
    </row>
    <row r="111" spans="3:36">
      <c r="C111" s="1669"/>
      <c r="D111" s="209"/>
      <c r="E111" s="209"/>
      <c r="F111" s="209"/>
      <c r="G111" s="1590"/>
      <c r="H111" s="1590"/>
      <c r="I111" s="1590"/>
      <c r="J111" s="1590"/>
      <c r="K111" s="1590"/>
      <c r="L111" s="1590"/>
      <c r="M111" s="1590"/>
      <c r="N111" s="1590"/>
      <c r="O111" s="1590"/>
      <c r="P111" s="1590"/>
      <c r="Q111" s="1590"/>
      <c r="R111" s="1590"/>
      <c r="S111" s="1590"/>
      <c r="T111" s="1590"/>
      <c r="U111" s="1590"/>
      <c r="V111" s="1590"/>
      <c r="W111" s="1590"/>
      <c r="X111" s="1590"/>
      <c r="Y111" s="1590"/>
      <c r="Z111" s="1590"/>
      <c r="AA111" s="1590"/>
      <c r="AB111" s="1590"/>
      <c r="AC111" s="1590"/>
      <c r="AD111" s="1590"/>
      <c r="AE111" s="1590"/>
      <c r="AF111" s="1590"/>
      <c r="AG111" s="1590"/>
      <c r="AH111" s="1590"/>
      <c r="AI111" s="1590"/>
      <c r="AJ111" s="1590"/>
    </row>
    <row r="112" spans="3:36">
      <c r="C112" s="1669"/>
      <c r="D112" s="209"/>
      <c r="E112" s="209"/>
      <c r="F112" s="209"/>
      <c r="G112" s="1590"/>
      <c r="H112" s="1590"/>
      <c r="I112" s="1590"/>
      <c r="J112" s="1590"/>
      <c r="K112" s="1590"/>
      <c r="L112" s="1590"/>
      <c r="M112" s="1590"/>
      <c r="N112" s="1590"/>
      <c r="O112" s="1590"/>
      <c r="P112" s="1590"/>
      <c r="Q112" s="1590"/>
      <c r="R112" s="1590"/>
      <c r="S112" s="1590"/>
      <c r="T112" s="1590"/>
      <c r="U112" s="1590"/>
      <c r="V112" s="1590"/>
      <c r="W112" s="1590"/>
      <c r="X112" s="1590"/>
      <c r="Y112" s="1590"/>
      <c r="Z112" s="1590"/>
      <c r="AA112" s="1590"/>
      <c r="AB112" s="1590"/>
      <c r="AC112" s="1590"/>
      <c r="AD112" s="1590"/>
      <c r="AE112" s="1590"/>
      <c r="AF112" s="1590"/>
      <c r="AG112" s="1590"/>
      <c r="AH112" s="1590"/>
      <c r="AI112" s="1590"/>
      <c r="AJ112" s="1590"/>
    </row>
    <row r="113" spans="3:36">
      <c r="C113" s="1669"/>
      <c r="D113" s="209"/>
      <c r="E113" s="209"/>
      <c r="F113" s="209"/>
      <c r="G113" s="1590"/>
      <c r="H113" s="1590"/>
      <c r="I113" s="1590"/>
      <c r="J113" s="1590"/>
      <c r="K113" s="1590"/>
      <c r="L113" s="1590"/>
      <c r="M113" s="1590"/>
      <c r="N113" s="1590"/>
      <c r="O113" s="1590"/>
      <c r="P113" s="1590"/>
      <c r="Q113" s="1590"/>
      <c r="R113" s="1590"/>
      <c r="S113" s="1590"/>
      <c r="T113" s="1590"/>
      <c r="U113" s="1590"/>
      <c r="V113" s="1590"/>
      <c r="W113" s="1590"/>
      <c r="X113" s="1590"/>
      <c r="Y113" s="1590"/>
      <c r="Z113" s="1590"/>
      <c r="AA113" s="1590"/>
      <c r="AB113" s="1590"/>
      <c r="AC113" s="1590"/>
      <c r="AD113" s="1590"/>
      <c r="AE113" s="1590"/>
      <c r="AF113" s="1590"/>
      <c r="AG113" s="1590"/>
      <c r="AH113" s="1590"/>
      <c r="AI113" s="1590"/>
      <c r="AJ113" s="1590"/>
    </row>
    <row r="114" spans="3:36">
      <c r="C114" s="1669"/>
      <c r="D114" s="209"/>
      <c r="E114" s="209"/>
      <c r="F114" s="209"/>
      <c r="G114" s="1590"/>
      <c r="H114" s="1590"/>
      <c r="I114" s="1590"/>
      <c r="J114" s="1590"/>
      <c r="K114" s="1590"/>
      <c r="L114" s="1590"/>
      <c r="M114" s="1590"/>
      <c r="N114" s="1590"/>
      <c r="O114" s="1590"/>
      <c r="P114" s="1590"/>
      <c r="Q114" s="1590"/>
      <c r="R114" s="1590"/>
      <c r="S114" s="1590"/>
      <c r="T114" s="1590"/>
      <c r="U114" s="1590"/>
      <c r="V114" s="1590"/>
      <c r="W114" s="1590"/>
      <c r="X114" s="1590"/>
      <c r="Y114" s="1590"/>
      <c r="Z114" s="1590"/>
      <c r="AA114" s="1590"/>
      <c r="AB114" s="1590"/>
      <c r="AC114" s="1590"/>
      <c r="AD114" s="1590"/>
      <c r="AE114" s="1590"/>
      <c r="AF114" s="1590"/>
      <c r="AG114" s="1590"/>
      <c r="AH114" s="1590"/>
      <c r="AI114" s="1590"/>
      <c r="AJ114" s="1590"/>
    </row>
    <row r="115" spans="3:36">
      <c r="C115" s="1669"/>
      <c r="D115" s="209"/>
      <c r="E115" s="209"/>
      <c r="F115" s="209"/>
      <c r="G115" s="1590"/>
      <c r="H115" s="1590"/>
      <c r="I115" s="1590"/>
      <c r="J115" s="1590"/>
      <c r="K115" s="1590"/>
      <c r="L115" s="1590"/>
      <c r="M115" s="1590"/>
      <c r="N115" s="1590"/>
      <c r="O115" s="1590"/>
      <c r="P115" s="1590"/>
      <c r="Q115" s="1590"/>
      <c r="R115" s="1590"/>
      <c r="S115" s="1590"/>
      <c r="T115" s="1590"/>
      <c r="U115" s="1590"/>
      <c r="V115" s="1590"/>
      <c r="W115" s="1590"/>
      <c r="X115" s="1590"/>
      <c r="Y115" s="1590"/>
      <c r="Z115" s="1590"/>
      <c r="AA115" s="1590"/>
      <c r="AB115" s="1590"/>
      <c r="AC115" s="1590"/>
      <c r="AD115" s="1590"/>
      <c r="AE115" s="1590"/>
      <c r="AF115" s="1590"/>
      <c r="AG115" s="1590"/>
      <c r="AH115" s="1590"/>
      <c r="AI115" s="1590"/>
      <c r="AJ115" s="1590"/>
    </row>
    <row r="116" spans="3:36">
      <c r="C116" s="1669"/>
      <c r="D116" s="209"/>
      <c r="E116" s="209"/>
      <c r="F116" s="209"/>
      <c r="G116" s="1590"/>
      <c r="H116" s="1590"/>
      <c r="I116" s="1590"/>
      <c r="J116" s="1590"/>
      <c r="K116" s="1590"/>
      <c r="L116" s="1590"/>
      <c r="M116" s="1590"/>
      <c r="N116" s="1590"/>
      <c r="O116" s="1590"/>
      <c r="P116" s="1590"/>
      <c r="Q116" s="1590"/>
      <c r="R116" s="1590"/>
      <c r="S116" s="1590"/>
      <c r="T116" s="1590"/>
      <c r="U116" s="1590"/>
      <c r="V116" s="1590"/>
      <c r="W116" s="1590"/>
      <c r="X116" s="1590"/>
      <c r="Y116" s="1590"/>
      <c r="Z116" s="1590"/>
      <c r="AA116" s="1590"/>
      <c r="AB116" s="1590"/>
      <c r="AC116" s="1590"/>
      <c r="AD116" s="1590"/>
      <c r="AE116" s="1590"/>
      <c r="AF116" s="1590"/>
      <c r="AG116" s="1590"/>
      <c r="AH116" s="1590"/>
      <c r="AI116" s="1590"/>
      <c r="AJ116" s="1590"/>
    </row>
    <row r="117" spans="3:36">
      <c r="C117" s="1669"/>
      <c r="D117" s="209"/>
      <c r="E117" s="209"/>
      <c r="F117" s="209"/>
      <c r="G117" s="1590"/>
      <c r="H117" s="1590"/>
      <c r="I117" s="1590"/>
      <c r="J117" s="1590"/>
      <c r="K117" s="1590"/>
      <c r="L117" s="1590"/>
      <c r="M117" s="1590"/>
      <c r="N117" s="1590"/>
      <c r="O117" s="1590"/>
      <c r="P117" s="1590"/>
      <c r="Q117" s="1590"/>
      <c r="R117" s="1590"/>
      <c r="S117" s="1590"/>
      <c r="T117" s="1590"/>
      <c r="U117" s="1590"/>
      <c r="V117" s="1590"/>
      <c r="W117" s="1590"/>
      <c r="X117" s="1590"/>
      <c r="Y117" s="1590"/>
      <c r="Z117" s="1590"/>
      <c r="AA117" s="1590"/>
      <c r="AB117" s="1590"/>
      <c r="AC117" s="1590"/>
      <c r="AD117" s="1590"/>
      <c r="AE117" s="1590"/>
      <c r="AF117" s="1590"/>
      <c r="AG117" s="1590"/>
      <c r="AH117" s="1590"/>
      <c r="AI117" s="1590"/>
      <c r="AJ117" s="1590"/>
    </row>
    <row r="118" spans="3:36">
      <c r="C118" s="1669"/>
      <c r="D118" s="209"/>
      <c r="E118" s="209"/>
      <c r="F118" s="209"/>
      <c r="G118" s="1590"/>
      <c r="H118" s="1590"/>
      <c r="I118" s="1590"/>
      <c r="J118" s="1590"/>
      <c r="K118" s="1590"/>
      <c r="L118" s="1590"/>
      <c r="M118" s="1590"/>
      <c r="N118" s="1590"/>
      <c r="O118" s="1590"/>
      <c r="P118" s="1590"/>
      <c r="Q118" s="1590"/>
      <c r="R118" s="1590"/>
      <c r="S118" s="1590"/>
      <c r="T118" s="1590"/>
      <c r="U118" s="1590"/>
      <c r="V118" s="1590"/>
      <c r="W118" s="1590"/>
      <c r="X118" s="1590"/>
      <c r="Y118" s="1590"/>
      <c r="Z118" s="1590"/>
      <c r="AA118" s="1590"/>
      <c r="AB118" s="1590"/>
      <c r="AC118" s="1590"/>
      <c r="AD118" s="1590"/>
      <c r="AE118" s="1590"/>
      <c r="AF118" s="1590"/>
      <c r="AG118" s="1590"/>
      <c r="AH118" s="1590"/>
      <c r="AI118" s="1590"/>
      <c r="AJ118" s="1590"/>
    </row>
    <row r="119" spans="3:36">
      <c r="C119" s="1669"/>
      <c r="D119" s="209"/>
      <c r="E119" s="209"/>
      <c r="F119" s="209"/>
      <c r="G119" s="1590"/>
      <c r="H119" s="1590"/>
      <c r="I119" s="1590"/>
      <c r="J119" s="1590"/>
      <c r="K119" s="1590"/>
      <c r="L119" s="1590"/>
      <c r="M119" s="1590"/>
      <c r="N119" s="1590"/>
      <c r="O119" s="1590"/>
      <c r="P119" s="1590"/>
      <c r="Q119" s="1590"/>
      <c r="R119" s="1590"/>
      <c r="S119" s="1590"/>
      <c r="T119" s="1590"/>
      <c r="U119" s="1590"/>
      <c r="V119" s="1590"/>
      <c r="W119" s="1590"/>
      <c r="X119" s="1590"/>
      <c r="Y119" s="1590"/>
      <c r="Z119" s="1590"/>
      <c r="AA119" s="1590"/>
      <c r="AB119" s="1590"/>
      <c r="AC119" s="1590"/>
      <c r="AD119" s="1590"/>
      <c r="AE119" s="1590"/>
      <c r="AF119" s="1590"/>
      <c r="AG119" s="1590"/>
      <c r="AH119" s="1590"/>
      <c r="AI119" s="1590"/>
      <c r="AJ119" s="1590"/>
    </row>
    <row r="120" spans="3:36">
      <c r="C120" s="1669"/>
      <c r="D120" s="209"/>
      <c r="E120" s="209"/>
      <c r="F120" s="209"/>
      <c r="G120" s="1590"/>
      <c r="H120" s="1590"/>
      <c r="I120" s="1590"/>
      <c r="J120" s="1590"/>
      <c r="K120" s="1590"/>
      <c r="L120" s="1590"/>
      <c r="M120" s="1590"/>
      <c r="N120" s="1590"/>
      <c r="O120" s="1590"/>
      <c r="P120" s="1590"/>
      <c r="Q120" s="1590"/>
      <c r="R120" s="1590"/>
      <c r="S120" s="1590"/>
      <c r="T120" s="1590"/>
      <c r="U120" s="1590"/>
      <c r="V120" s="1590"/>
      <c r="W120" s="1590"/>
      <c r="X120" s="1590"/>
      <c r="Y120" s="1590"/>
      <c r="Z120" s="1590"/>
      <c r="AA120" s="1590"/>
      <c r="AB120" s="1590"/>
      <c r="AC120" s="1590"/>
      <c r="AD120" s="1590"/>
      <c r="AE120" s="1590"/>
      <c r="AF120" s="1590"/>
      <c r="AG120" s="1590"/>
      <c r="AH120" s="1590"/>
      <c r="AI120" s="1590"/>
      <c r="AJ120" s="1590"/>
    </row>
    <row r="121" spans="3:36">
      <c r="C121" s="1669"/>
      <c r="D121" s="209"/>
      <c r="E121" s="209"/>
      <c r="F121" s="209"/>
      <c r="G121" s="1590"/>
      <c r="H121" s="1590"/>
      <c r="I121" s="1590"/>
      <c r="J121" s="1590"/>
      <c r="K121" s="1590"/>
      <c r="L121" s="1590"/>
      <c r="M121" s="1590"/>
      <c r="N121" s="1590"/>
      <c r="O121" s="1590"/>
      <c r="P121" s="1590"/>
      <c r="Q121" s="1590"/>
      <c r="R121" s="1590"/>
      <c r="S121" s="1590"/>
      <c r="T121" s="1590"/>
      <c r="U121" s="1590"/>
      <c r="V121" s="1590"/>
      <c r="W121" s="1590"/>
      <c r="X121" s="1590"/>
      <c r="Y121" s="1590"/>
      <c r="Z121" s="1590"/>
      <c r="AA121" s="1590"/>
      <c r="AB121" s="1590"/>
      <c r="AC121" s="1590"/>
      <c r="AD121" s="1590"/>
      <c r="AE121" s="1590"/>
      <c r="AF121" s="1590"/>
      <c r="AG121" s="1590"/>
      <c r="AH121" s="1590"/>
      <c r="AI121" s="1590"/>
      <c r="AJ121" s="1590"/>
    </row>
    <row r="122" spans="3:36">
      <c r="C122" s="1669"/>
      <c r="D122" s="209"/>
      <c r="E122" s="209"/>
      <c r="F122" s="209"/>
      <c r="G122" s="1590"/>
      <c r="H122" s="1590"/>
      <c r="I122" s="1590"/>
      <c r="J122" s="1590"/>
      <c r="K122" s="1590"/>
      <c r="L122" s="1590"/>
      <c r="M122" s="1590"/>
      <c r="N122" s="1590"/>
      <c r="O122" s="1590"/>
      <c r="P122" s="1590"/>
      <c r="Q122" s="1590"/>
      <c r="R122" s="1590"/>
      <c r="S122" s="1590"/>
      <c r="T122" s="1590"/>
      <c r="U122" s="1590"/>
      <c r="V122" s="1590"/>
      <c r="W122" s="1590"/>
      <c r="X122" s="1590"/>
      <c r="Y122" s="1590"/>
      <c r="Z122" s="1590"/>
      <c r="AA122" s="1590"/>
      <c r="AB122" s="1590"/>
      <c r="AC122" s="1590"/>
      <c r="AD122" s="1590"/>
      <c r="AE122" s="1590"/>
      <c r="AF122" s="1590"/>
      <c r="AG122" s="1590"/>
      <c r="AH122" s="1590"/>
      <c r="AI122" s="1590"/>
      <c r="AJ122" s="1590"/>
    </row>
    <row r="123" spans="3:36">
      <c r="C123" s="1669"/>
      <c r="D123" s="209"/>
      <c r="E123" s="209"/>
      <c r="F123" s="209"/>
      <c r="G123" s="1590"/>
      <c r="H123" s="1590"/>
      <c r="I123" s="1590"/>
      <c r="J123" s="1590"/>
      <c r="K123" s="1590"/>
      <c r="L123" s="1590"/>
      <c r="M123" s="1590"/>
      <c r="N123" s="1590"/>
      <c r="O123" s="1590"/>
      <c r="P123" s="1590"/>
      <c r="Q123" s="1590"/>
      <c r="R123" s="1590"/>
      <c r="S123" s="1590"/>
      <c r="T123" s="1590"/>
      <c r="U123" s="1590"/>
      <c r="V123" s="1590"/>
      <c r="W123" s="1590"/>
      <c r="X123" s="1590"/>
      <c r="Y123" s="1590"/>
      <c r="Z123" s="1590"/>
      <c r="AA123" s="1590"/>
      <c r="AB123" s="1590"/>
      <c r="AC123" s="1590"/>
      <c r="AD123" s="1590"/>
      <c r="AE123" s="1590"/>
      <c r="AF123" s="1590"/>
      <c r="AG123" s="1590"/>
      <c r="AH123" s="1590"/>
      <c r="AI123" s="1590"/>
      <c r="AJ123" s="1590"/>
    </row>
    <row r="124" spans="3:36">
      <c r="C124" s="1669"/>
      <c r="D124" s="209"/>
      <c r="E124" s="209"/>
      <c r="F124" s="209"/>
      <c r="G124" s="1590"/>
      <c r="H124" s="1590"/>
      <c r="I124" s="1590"/>
      <c r="J124" s="1590"/>
      <c r="K124" s="1590"/>
      <c r="L124" s="1590"/>
      <c r="M124" s="1590"/>
      <c r="N124" s="1590"/>
      <c r="O124" s="1590"/>
      <c r="P124" s="1590"/>
      <c r="Q124" s="1590"/>
      <c r="R124" s="1590"/>
      <c r="S124" s="1590"/>
      <c r="T124" s="1590"/>
      <c r="U124" s="1590"/>
      <c r="V124" s="1590"/>
      <c r="W124" s="1590"/>
      <c r="X124" s="1590"/>
      <c r="Y124" s="1590"/>
      <c r="Z124" s="1590"/>
      <c r="AA124" s="1590"/>
      <c r="AB124" s="1590"/>
      <c r="AC124" s="1590"/>
      <c r="AD124" s="1590"/>
      <c r="AE124" s="1590"/>
      <c r="AF124" s="1590"/>
      <c r="AG124" s="1590"/>
      <c r="AH124" s="1590"/>
      <c r="AI124" s="1590"/>
      <c r="AJ124" s="1590"/>
    </row>
    <row r="125" spans="3:36">
      <c r="C125" s="1669"/>
      <c r="D125" s="209"/>
      <c r="E125" s="209"/>
      <c r="F125" s="209"/>
      <c r="G125" s="1590"/>
      <c r="H125" s="1590"/>
      <c r="I125" s="1590"/>
      <c r="J125" s="1590"/>
      <c r="K125" s="1590"/>
      <c r="L125" s="1590"/>
      <c r="M125" s="1590"/>
      <c r="N125" s="1590"/>
      <c r="O125" s="1590"/>
      <c r="P125" s="1590"/>
      <c r="Q125" s="1590"/>
      <c r="R125" s="1590"/>
      <c r="S125" s="1590"/>
      <c r="T125" s="1590"/>
      <c r="U125" s="1590"/>
      <c r="V125" s="1590"/>
      <c r="W125" s="1590"/>
      <c r="X125" s="1590"/>
      <c r="Y125" s="1590"/>
      <c r="Z125" s="1590"/>
      <c r="AA125" s="1590"/>
      <c r="AB125" s="1590"/>
      <c r="AC125" s="1590"/>
      <c r="AD125" s="1590"/>
      <c r="AE125" s="1590"/>
      <c r="AF125" s="1590"/>
      <c r="AG125" s="1590"/>
      <c r="AH125" s="1590"/>
      <c r="AI125" s="1590"/>
      <c r="AJ125" s="1590"/>
    </row>
    <row r="126" spans="3:36">
      <c r="C126" s="1669"/>
      <c r="D126" s="209"/>
      <c r="E126" s="209"/>
      <c r="F126" s="209"/>
      <c r="G126" s="1590"/>
      <c r="H126" s="1590"/>
      <c r="I126" s="1590"/>
      <c r="J126" s="1590"/>
      <c r="K126" s="1590"/>
      <c r="L126" s="1590"/>
      <c r="M126" s="1590"/>
      <c r="N126" s="1590"/>
      <c r="O126" s="1590"/>
      <c r="P126" s="1590"/>
      <c r="Q126" s="1590"/>
      <c r="R126" s="1590"/>
      <c r="S126" s="1590"/>
      <c r="T126" s="1590"/>
      <c r="U126" s="1590"/>
      <c r="V126" s="1590"/>
      <c r="W126" s="1590"/>
      <c r="X126" s="1590"/>
      <c r="Y126" s="1590"/>
      <c r="Z126" s="1590"/>
      <c r="AA126" s="1590"/>
      <c r="AB126" s="1590"/>
      <c r="AC126" s="1590"/>
      <c r="AD126" s="1590"/>
      <c r="AE126" s="1590"/>
      <c r="AF126" s="1590"/>
      <c r="AG126" s="1590"/>
      <c r="AH126" s="1590"/>
      <c r="AI126" s="1590"/>
      <c r="AJ126" s="1590"/>
    </row>
    <row r="127" spans="3:36">
      <c r="C127" s="1669"/>
      <c r="D127" s="209"/>
      <c r="E127" s="209"/>
      <c r="F127" s="209"/>
      <c r="G127" s="1590"/>
      <c r="H127" s="1590"/>
      <c r="I127" s="1590"/>
      <c r="J127" s="1590"/>
      <c r="K127" s="1590"/>
      <c r="L127" s="1590"/>
      <c r="M127" s="1590"/>
      <c r="N127" s="1590"/>
      <c r="O127" s="1590"/>
      <c r="P127" s="1590"/>
      <c r="Q127" s="1590"/>
      <c r="R127" s="1590"/>
      <c r="S127" s="1590"/>
      <c r="T127" s="1590"/>
      <c r="U127" s="1590"/>
      <c r="V127" s="1590"/>
      <c r="W127" s="1590"/>
      <c r="X127" s="1590"/>
      <c r="Y127" s="1590"/>
      <c r="Z127" s="1590"/>
      <c r="AA127" s="1590"/>
      <c r="AB127" s="1590"/>
      <c r="AC127" s="1590"/>
      <c r="AD127" s="1590"/>
      <c r="AE127" s="1590"/>
      <c r="AF127" s="1590"/>
      <c r="AG127" s="1590"/>
      <c r="AH127" s="1590"/>
      <c r="AI127" s="1590"/>
      <c r="AJ127" s="1590"/>
    </row>
    <row r="128" spans="3:36">
      <c r="C128" s="1669"/>
      <c r="D128" s="209"/>
      <c r="E128" s="209"/>
      <c r="F128" s="209"/>
      <c r="G128" s="1590"/>
      <c r="H128" s="1590"/>
      <c r="I128" s="1590"/>
      <c r="J128" s="1590"/>
      <c r="K128" s="1590"/>
      <c r="L128" s="1590"/>
      <c r="M128" s="1590"/>
      <c r="N128" s="1590"/>
      <c r="O128" s="1590"/>
      <c r="P128" s="1590"/>
      <c r="Q128" s="1590"/>
      <c r="R128" s="1590"/>
      <c r="S128" s="1590"/>
      <c r="T128" s="1590"/>
      <c r="U128" s="1590"/>
      <c r="V128" s="1590"/>
      <c r="W128" s="1590"/>
      <c r="X128" s="1590"/>
      <c r="Y128" s="1590"/>
      <c r="Z128" s="1590"/>
      <c r="AA128" s="1590"/>
      <c r="AB128" s="1590"/>
      <c r="AC128" s="1590"/>
      <c r="AD128" s="1590"/>
      <c r="AE128" s="1590"/>
      <c r="AF128" s="1590"/>
      <c r="AG128" s="1590"/>
      <c r="AH128" s="1590"/>
      <c r="AI128" s="1590"/>
      <c r="AJ128" s="1590"/>
    </row>
    <row r="129" spans="3:36">
      <c r="C129" s="1669"/>
      <c r="D129" s="209"/>
      <c r="E129" s="209"/>
      <c r="F129" s="209"/>
      <c r="G129" s="1590"/>
      <c r="H129" s="1590"/>
      <c r="I129" s="1590"/>
      <c r="J129" s="1590"/>
      <c r="K129" s="1590"/>
      <c r="L129" s="1590"/>
      <c r="M129" s="1590"/>
      <c r="N129" s="1590"/>
      <c r="O129" s="1590"/>
      <c r="P129" s="1590"/>
      <c r="Q129" s="1590"/>
      <c r="R129" s="1590"/>
      <c r="S129" s="1590"/>
      <c r="T129" s="1590"/>
      <c r="U129" s="1590"/>
      <c r="V129" s="1590"/>
      <c r="W129" s="1590"/>
      <c r="X129" s="1590"/>
      <c r="Y129" s="1590"/>
      <c r="Z129" s="1590"/>
      <c r="AA129" s="1590"/>
      <c r="AB129" s="1590"/>
      <c r="AC129" s="1590"/>
      <c r="AD129" s="1590"/>
      <c r="AE129" s="1590"/>
      <c r="AF129" s="1590"/>
      <c r="AG129" s="1590"/>
      <c r="AH129" s="1590"/>
      <c r="AI129" s="1590"/>
      <c r="AJ129" s="1590"/>
    </row>
    <row r="130" spans="3:36">
      <c r="C130" s="1669"/>
      <c r="D130" s="209"/>
      <c r="E130" s="209"/>
      <c r="F130" s="209"/>
      <c r="G130" s="1590"/>
      <c r="H130" s="1590"/>
      <c r="I130" s="1590"/>
      <c r="J130" s="1590"/>
      <c r="K130" s="1590"/>
      <c r="L130" s="1590"/>
      <c r="M130" s="1590"/>
      <c r="N130" s="1590"/>
      <c r="O130" s="1590"/>
      <c r="P130" s="1590"/>
      <c r="Q130" s="1590"/>
      <c r="R130" s="1590"/>
      <c r="S130" s="1590"/>
      <c r="T130" s="1590"/>
      <c r="U130" s="1590"/>
      <c r="V130" s="1590"/>
      <c r="W130" s="1590"/>
      <c r="X130" s="1590"/>
      <c r="Y130" s="1590"/>
      <c r="Z130" s="1590"/>
      <c r="AA130" s="1590"/>
      <c r="AB130" s="1590"/>
      <c r="AC130" s="1590"/>
      <c r="AD130" s="1590"/>
      <c r="AE130" s="1590"/>
      <c r="AF130" s="1590"/>
      <c r="AG130" s="1590"/>
      <c r="AH130" s="1590"/>
      <c r="AI130" s="1590"/>
      <c r="AJ130" s="1590"/>
    </row>
    <row r="131" spans="3:36">
      <c r="C131" s="1669"/>
      <c r="D131" s="209"/>
      <c r="E131" s="209"/>
      <c r="F131" s="209"/>
      <c r="G131" s="1590"/>
      <c r="H131" s="1590"/>
      <c r="I131" s="1590"/>
      <c r="J131" s="1590"/>
      <c r="K131" s="1590"/>
      <c r="L131" s="1590"/>
      <c r="M131" s="1590"/>
      <c r="N131" s="1590"/>
      <c r="O131" s="1590"/>
      <c r="P131" s="1590"/>
      <c r="Q131" s="1590"/>
      <c r="R131" s="1590"/>
      <c r="S131" s="1590"/>
      <c r="T131" s="1590"/>
      <c r="U131" s="1590"/>
      <c r="V131" s="1590"/>
      <c r="W131" s="1590"/>
      <c r="X131" s="1590"/>
      <c r="Y131" s="1590"/>
      <c r="Z131" s="1590"/>
      <c r="AA131" s="1590"/>
      <c r="AB131" s="1590"/>
      <c r="AC131" s="1590"/>
      <c r="AD131" s="1590"/>
      <c r="AE131" s="1590"/>
      <c r="AF131" s="1590"/>
      <c r="AG131" s="1590"/>
      <c r="AH131" s="1590"/>
      <c r="AI131" s="1590"/>
      <c r="AJ131" s="1590"/>
    </row>
    <row r="132" spans="3:36">
      <c r="C132" s="1669"/>
      <c r="D132" s="209"/>
      <c r="E132" s="209"/>
      <c r="F132" s="209"/>
      <c r="G132" s="1590"/>
      <c r="H132" s="1590"/>
      <c r="I132" s="1590"/>
      <c r="J132" s="1590"/>
      <c r="K132" s="1590"/>
      <c r="L132" s="1590"/>
      <c r="M132" s="1590"/>
      <c r="N132" s="1590"/>
      <c r="O132" s="1590"/>
      <c r="P132" s="1590"/>
      <c r="Q132" s="1590"/>
      <c r="R132" s="1590"/>
      <c r="S132" s="1590"/>
      <c r="T132" s="1590"/>
      <c r="U132" s="1590"/>
      <c r="V132" s="1590"/>
      <c r="W132" s="1590"/>
      <c r="X132" s="1590"/>
      <c r="Y132" s="1590"/>
      <c r="Z132" s="1590"/>
      <c r="AA132" s="1590"/>
      <c r="AB132" s="1590"/>
      <c r="AC132" s="1590"/>
      <c r="AD132" s="1590"/>
      <c r="AE132" s="1590"/>
      <c r="AF132" s="1590"/>
      <c r="AG132" s="1590"/>
      <c r="AH132" s="1590"/>
      <c r="AI132" s="1590"/>
      <c r="AJ132" s="1590"/>
    </row>
    <row r="133" spans="3:36">
      <c r="C133" s="1669"/>
      <c r="D133" s="209"/>
      <c r="E133" s="209"/>
      <c r="F133" s="209"/>
      <c r="G133" s="1590"/>
      <c r="H133" s="1590"/>
      <c r="I133" s="1590"/>
      <c r="J133" s="1590"/>
      <c r="K133" s="1590"/>
      <c r="L133" s="1590"/>
      <c r="M133" s="1590"/>
      <c r="N133" s="1590"/>
      <c r="O133" s="1590"/>
      <c r="P133" s="1590"/>
      <c r="Q133" s="1590"/>
      <c r="R133" s="1590"/>
      <c r="S133" s="1590"/>
      <c r="T133" s="1590"/>
      <c r="U133" s="1590"/>
      <c r="V133" s="1590"/>
      <c r="W133" s="1590"/>
      <c r="X133" s="1590"/>
      <c r="Y133" s="1590"/>
      <c r="Z133" s="1590"/>
      <c r="AA133" s="1590"/>
      <c r="AB133" s="1590"/>
      <c r="AC133" s="1590"/>
      <c r="AD133" s="1590"/>
      <c r="AE133" s="1590"/>
      <c r="AF133" s="1590"/>
      <c r="AG133" s="1590"/>
      <c r="AH133" s="1590"/>
      <c r="AI133" s="1590"/>
      <c r="AJ133" s="1590"/>
    </row>
    <row r="134" spans="3:36">
      <c r="C134" s="1669"/>
      <c r="D134" s="209"/>
      <c r="E134" s="209"/>
      <c r="F134" s="209"/>
      <c r="G134" s="1590"/>
      <c r="H134" s="1590"/>
      <c r="I134" s="1590"/>
      <c r="J134" s="1590"/>
      <c r="K134" s="1590"/>
      <c r="L134" s="1590"/>
      <c r="M134" s="1590"/>
      <c r="N134" s="1590"/>
      <c r="O134" s="1590"/>
      <c r="P134" s="1590"/>
      <c r="Q134" s="1590"/>
      <c r="R134" s="1590"/>
      <c r="S134" s="1590"/>
      <c r="T134" s="1590"/>
      <c r="U134" s="1590"/>
      <c r="V134" s="1590"/>
      <c r="W134" s="1590"/>
      <c r="X134" s="1590"/>
      <c r="Y134" s="1590"/>
      <c r="Z134" s="1590"/>
      <c r="AA134" s="1590"/>
      <c r="AB134" s="1590"/>
      <c r="AC134" s="1590"/>
      <c r="AD134" s="1590"/>
      <c r="AE134" s="1590"/>
      <c r="AF134" s="1590"/>
      <c r="AG134" s="1590"/>
      <c r="AH134" s="1590"/>
      <c r="AI134" s="1590"/>
      <c r="AJ134" s="1590"/>
    </row>
    <row r="135" spans="3:36">
      <c r="C135" s="1669"/>
      <c r="D135" s="209"/>
      <c r="E135" s="209"/>
      <c r="F135" s="209"/>
      <c r="G135" s="1590"/>
      <c r="H135" s="1590"/>
      <c r="I135" s="1590"/>
      <c r="J135" s="1590"/>
      <c r="K135" s="1590"/>
      <c r="L135" s="1590"/>
      <c r="M135" s="1590"/>
      <c r="N135" s="1590"/>
      <c r="O135" s="1590"/>
      <c r="P135" s="1590"/>
      <c r="Q135" s="1590"/>
      <c r="R135" s="1590"/>
      <c r="S135" s="1590"/>
      <c r="T135" s="1590"/>
      <c r="U135" s="1590"/>
      <c r="V135" s="1590"/>
      <c r="W135" s="1590"/>
      <c r="X135" s="1590"/>
      <c r="Y135" s="1590"/>
      <c r="Z135" s="1590"/>
      <c r="AA135" s="1590"/>
      <c r="AB135" s="1590"/>
      <c r="AC135" s="1590"/>
      <c r="AD135" s="1590"/>
      <c r="AE135" s="1590"/>
      <c r="AF135" s="1590"/>
      <c r="AG135" s="1590"/>
      <c r="AH135" s="1590"/>
      <c r="AI135" s="1590"/>
      <c r="AJ135" s="1590"/>
    </row>
    <row r="136" spans="3:36">
      <c r="C136" s="1669"/>
      <c r="D136" s="209"/>
      <c r="E136" s="209"/>
      <c r="F136" s="209"/>
      <c r="G136" s="1590"/>
      <c r="H136" s="1590"/>
      <c r="I136" s="1590"/>
      <c r="J136" s="1590"/>
      <c r="K136" s="1590"/>
      <c r="L136" s="1590"/>
      <c r="M136" s="1590"/>
      <c r="N136" s="1590"/>
      <c r="O136" s="1590"/>
      <c r="P136" s="1590"/>
      <c r="Q136" s="1590"/>
      <c r="R136" s="1590"/>
      <c r="S136" s="1590"/>
      <c r="T136" s="1590"/>
      <c r="U136" s="1590"/>
      <c r="V136" s="1590"/>
      <c r="W136" s="1590"/>
      <c r="X136" s="1590"/>
      <c r="Y136" s="1590"/>
      <c r="Z136" s="1590"/>
      <c r="AA136" s="1590"/>
      <c r="AB136" s="1590"/>
      <c r="AC136" s="1590"/>
      <c r="AD136" s="1590"/>
      <c r="AE136" s="1590"/>
      <c r="AF136" s="1590"/>
      <c r="AG136" s="1590"/>
      <c r="AH136" s="1590"/>
      <c r="AI136" s="1590"/>
      <c r="AJ136" s="1590"/>
    </row>
    <row r="137" spans="3:36">
      <c r="C137" s="1669"/>
      <c r="D137" s="209"/>
      <c r="E137" s="209"/>
      <c r="F137" s="209"/>
      <c r="G137" s="1590"/>
      <c r="H137" s="1590"/>
      <c r="I137" s="1590"/>
      <c r="J137" s="1590"/>
      <c r="K137" s="1590"/>
      <c r="L137" s="1590"/>
      <c r="M137" s="1590"/>
      <c r="N137" s="1590"/>
      <c r="O137" s="1590"/>
      <c r="P137" s="1590"/>
      <c r="Q137" s="1590"/>
      <c r="R137" s="1590"/>
      <c r="S137" s="1590"/>
      <c r="T137" s="1590"/>
      <c r="U137" s="1590"/>
      <c r="V137" s="1590"/>
      <c r="W137" s="1590"/>
      <c r="X137" s="1590"/>
      <c r="Y137" s="1590"/>
      <c r="Z137" s="1590"/>
      <c r="AA137" s="1590"/>
      <c r="AB137" s="1590"/>
      <c r="AC137" s="1590"/>
      <c r="AD137" s="1590"/>
      <c r="AE137" s="1590"/>
      <c r="AF137" s="1590"/>
      <c r="AG137" s="1590"/>
      <c r="AH137" s="1590"/>
      <c r="AI137" s="1590"/>
      <c r="AJ137" s="1590"/>
    </row>
    <row r="138" spans="3:36">
      <c r="C138" s="1669"/>
      <c r="D138" s="209"/>
      <c r="E138" s="209"/>
      <c r="F138" s="209"/>
      <c r="G138" s="1590"/>
      <c r="H138" s="1590"/>
      <c r="I138" s="1590"/>
      <c r="J138" s="1590"/>
      <c r="K138" s="1590"/>
      <c r="L138" s="1590"/>
      <c r="M138" s="1590"/>
      <c r="N138" s="1590"/>
      <c r="O138" s="1590"/>
      <c r="P138" s="1590"/>
      <c r="Q138" s="1590"/>
      <c r="R138" s="1590"/>
      <c r="S138" s="1590"/>
      <c r="T138" s="1590"/>
      <c r="U138" s="1590"/>
      <c r="V138" s="1590"/>
      <c r="W138" s="1590"/>
      <c r="X138" s="1590"/>
      <c r="Y138" s="1590"/>
      <c r="Z138" s="1590"/>
      <c r="AA138" s="1590"/>
      <c r="AB138" s="1590"/>
      <c r="AC138" s="1590"/>
      <c r="AD138" s="1590"/>
      <c r="AE138" s="1590"/>
      <c r="AF138" s="1590"/>
      <c r="AG138" s="1590"/>
      <c r="AH138" s="1590"/>
      <c r="AI138" s="1590"/>
      <c r="AJ138" s="1590"/>
    </row>
    <row r="139" spans="3:36">
      <c r="C139" s="1669"/>
      <c r="D139" s="209"/>
      <c r="E139" s="209"/>
      <c r="F139" s="209"/>
      <c r="G139" s="1590"/>
      <c r="H139" s="1590"/>
      <c r="I139" s="1590"/>
      <c r="J139" s="1590"/>
      <c r="K139" s="1590"/>
      <c r="L139" s="1590"/>
      <c r="M139" s="1590"/>
      <c r="N139" s="1590"/>
      <c r="O139" s="1590"/>
      <c r="P139" s="1590"/>
      <c r="Q139" s="1590"/>
      <c r="R139" s="1590"/>
      <c r="S139" s="1590"/>
      <c r="T139" s="1590"/>
      <c r="U139" s="1590"/>
      <c r="V139" s="1590"/>
      <c r="W139" s="1590"/>
      <c r="X139" s="1590"/>
      <c r="Y139" s="1590"/>
      <c r="Z139" s="1590"/>
      <c r="AA139" s="1590"/>
      <c r="AB139" s="1590"/>
      <c r="AC139" s="1590"/>
      <c r="AD139" s="1590"/>
      <c r="AE139" s="1590"/>
      <c r="AF139" s="1590"/>
      <c r="AG139" s="1590"/>
      <c r="AH139" s="1590"/>
      <c r="AI139" s="1590"/>
      <c r="AJ139" s="1590"/>
    </row>
    <row r="140" spans="3:36">
      <c r="C140" s="1669"/>
      <c r="D140" s="209"/>
      <c r="E140" s="209"/>
      <c r="F140" s="209"/>
      <c r="G140" s="1590"/>
      <c r="H140" s="1590"/>
      <c r="I140" s="1590"/>
      <c r="J140" s="1590"/>
      <c r="K140" s="1590"/>
      <c r="L140" s="1590"/>
      <c r="M140" s="1590"/>
      <c r="N140" s="1590"/>
      <c r="O140" s="1590"/>
      <c r="P140" s="1590"/>
      <c r="Q140" s="1590"/>
      <c r="R140" s="1590"/>
      <c r="S140" s="1590"/>
      <c r="T140" s="1590"/>
      <c r="U140" s="1590"/>
      <c r="V140" s="1590"/>
      <c r="W140" s="1590"/>
      <c r="X140" s="1590"/>
      <c r="Y140" s="1590"/>
      <c r="Z140" s="1590"/>
      <c r="AA140" s="1590"/>
      <c r="AB140" s="1590"/>
      <c r="AC140" s="1590"/>
      <c r="AD140" s="1590"/>
      <c r="AE140" s="1590"/>
      <c r="AF140" s="1590"/>
      <c r="AG140" s="1590"/>
      <c r="AH140" s="1590"/>
      <c r="AI140" s="1590"/>
      <c r="AJ140" s="1590"/>
    </row>
    <row r="141" spans="3:36">
      <c r="C141" s="1669"/>
      <c r="D141" s="209"/>
      <c r="E141" s="209"/>
      <c r="F141" s="209"/>
      <c r="G141" s="1590"/>
      <c r="H141" s="1590"/>
      <c r="I141" s="1590"/>
      <c r="J141" s="1590"/>
      <c r="K141" s="1590"/>
      <c r="L141" s="1590"/>
      <c r="M141" s="1590"/>
      <c r="N141" s="1590"/>
      <c r="O141" s="1590"/>
      <c r="P141" s="1590"/>
      <c r="Q141" s="1590"/>
      <c r="R141" s="1590"/>
      <c r="S141" s="1590"/>
      <c r="T141" s="1590"/>
      <c r="U141" s="1590"/>
      <c r="V141" s="1590"/>
      <c r="W141" s="1590"/>
      <c r="X141" s="1590"/>
      <c r="Y141" s="1590"/>
      <c r="Z141" s="1590"/>
      <c r="AA141" s="1590"/>
      <c r="AB141" s="1590"/>
      <c r="AC141" s="1590"/>
      <c r="AD141" s="1590"/>
      <c r="AE141" s="1590"/>
      <c r="AF141" s="1590"/>
      <c r="AG141" s="1590"/>
      <c r="AH141" s="1590"/>
      <c r="AI141" s="1590"/>
      <c r="AJ141" s="1590"/>
    </row>
    <row r="142" spans="3:36">
      <c r="C142" s="1669"/>
      <c r="D142" s="209"/>
      <c r="E142" s="209"/>
      <c r="F142" s="209"/>
      <c r="G142" s="1590"/>
      <c r="H142" s="1590"/>
      <c r="I142" s="1590"/>
      <c r="J142" s="1590"/>
      <c r="K142" s="1590"/>
      <c r="L142" s="1590"/>
      <c r="M142" s="1590"/>
      <c r="N142" s="1590"/>
      <c r="O142" s="1590"/>
      <c r="P142" s="1590"/>
      <c r="Q142" s="1590"/>
      <c r="R142" s="1590"/>
      <c r="S142" s="1590"/>
      <c r="T142" s="1590"/>
      <c r="U142" s="1590"/>
      <c r="V142" s="1590"/>
      <c r="W142" s="1590"/>
      <c r="X142" s="1590"/>
      <c r="Y142" s="1590"/>
      <c r="Z142" s="1590"/>
      <c r="AA142" s="1590"/>
      <c r="AB142" s="1590"/>
      <c r="AC142" s="1590"/>
      <c r="AD142" s="1590"/>
      <c r="AE142" s="1590"/>
      <c r="AF142" s="1590"/>
      <c r="AG142" s="1590"/>
      <c r="AH142" s="1590"/>
      <c r="AI142" s="1590"/>
      <c r="AJ142" s="1590"/>
    </row>
    <row r="143" spans="3:36">
      <c r="C143" s="1669"/>
      <c r="D143" s="209"/>
      <c r="E143" s="209"/>
      <c r="F143" s="209"/>
      <c r="G143" s="1590"/>
      <c r="H143" s="1590"/>
      <c r="I143" s="1590"/>
      <c r="J143" s="1590"/>
      <c r="K143" s="1590"/>
      <c r="L143" s="1590"/>
      <c r="M143" s="1590"/>
      <c r="N143" s="1590"/>
      <c r="O143" s="1590"/>
      <c r="P143" s="1590"/>
      <c r="Q143" s="1590"/>
      <c r="R143" s="1590"/>
      <c r="S143" s="1590"/>
      <c r="T143" s="1590"/>
      <c r="U143" s="1590"/>
      <c r="V143" s="1590"/>
      <c r="W143" s="1590"/>
      <c r="X143" s="1590"/>
      <c r="Y143" s="1590"/>
      <c r="Z143" s="1590"/>
      <c r="AA143" s="1590"/>
      <c r="AB143" s="1590"/>
      <c r="AC143" s="1590"/>
      <c r="AD143" s="1590"/>
      <c r="AE143" s="1590"/>
      <c r="AF143" s="1590"/>
      <c r="AG143" s="1590"/>
      <c r="AH143" s="1590"/>
      <c r="AI143" s="1590"/>
      <c r="AJ143" s="1590"/>
    </row>
    <row r="144" spans="3:36">
      <c r="C144" s="1669"/>
      <c r="D144" s="209"/>
      <c r="E144" s="209"/>
      <c r="F144" s="209"/>
      <c r="G144" s="1590"/>
      <c r="H144" s="1590"/>
      <c r="I144" s="1590"/>
      <c r="J144" s="1590"/>
      <c r="K144" s="1590"/>
      <c r="L144" s="1590"/>
      <c r="M144" s="1590"/>
      <c r="N144" s="1590"/>
      <c r="O144" s="1590"/>
      <c r="P144" s="1590"/>
      <c r="Q144" s="1590"/>
      <c r="R144" s="1590"/>
      <c r="S144" s="1590"/>
      <c r="T144" s="1590"/>
      <c r="U144" s="1590"/>
      <c r="V144" s="1590"/>
      <c r="W144" s="1590"/>
      <c r="X144" s="1590"/>
      <c r="Y144" s="1590"/>
      <c r="Z144" s="1590"/>
      <c r="AA144" s="1590"/>
      <c r="AB144" s="1590"/>
      <c r="AC144" s="1590"/>
      <c r="AD144" s="1590"/>
      <c r="AE144" s="1590"/>
      <c r="AF144" s="1590"/>
      <c r="AG144" s="1590"/>
      <c r="AH144" s="1590"/>
      <c r="AI144" s="1590"/>
      <c r="AJ144" s="1590"/>
    </row>
    <row r="145" spans="3:36">
      <c r="C145" s="1669"/>
      <c r="D145" s="209"/>
      <c r="E145" s="209"/>
      <c r="F145" s="209"/>
      <c r="G145" s="1590"/>
      <c r="H145" s="1590"/>
      <c r="I145" s="1590"/>
      <c r="J145" s="1590"/>
      <c r="K145" s="1590"/>
      <c r="L145" s="1590"/>
      <c r="M145" s="1590"/>
      <c r="N145" s="1590"/>
      <c r="O145" s="1590"/>
      <c r="P145" s="1590"/>
      <c r="Q145" s="1590"/>
      <c r="R145" s="1590"/>
      <c r="S145" s="1590"/>
      <c r="T145" s="1590"/>
      <c r="U145" s="1590"/>
      <c r="V145" s="1590"/>
      <c r="W145" s="1590"/>
      <c r="X145" s="1590"/>
      <c r="Y145" s="1590"/>
      <c r="Z145" s="1590"/>
      <c r="AA145" s="1590"/>
      <c r="AB145" s="1590"/>
      <c r="AC145" s="1590"/>
      <c r="AD145" s="1590"/>
      <c r="AE145" s="1590"/>
      <c r="AF145" s="1590"/>
      <c r="AG145" s="1590"/>
      <c r="AH145" s="1590"/>
      <c r="AI145" s="1590"/>
      <c r="AJ145" s="1590"/>
    </row>
    <row r="146" spans="3:36">
      <c r="C146" s="1669"/>
      <c r="D146" s="209"/>
      <c r="E146" s="209"/>
      <c r="F146" s="209"/>
      <c r="G146" s="1590"/>
      <c r="H146" s="1590"/>
      <c r="I146" s="1590"/>
      <c r="J146" s="1590"/>
      <c r="K146" s="1590"/>
      <c r="L146" s="1590"/>
      <c r="M146" s="1590"/>
      <c r="N146" s="1590"/>
      <c r="O146" s="1590"/>
      <c r="P146" s="1590"/>
      <c r="Q146" s="1590"/>
      <c r="R146" s="1590"/>
      <c r="S146" s="1590"/>
      <c r="T146" s="1590"/>
      <c r="U146" s="1590"/>
      <c r="V146" s="1590"/>
      <c r="W146" s="1590"/>
      <c r="X146" s="1590"/>
      <c r="Y146" s="1590"/>
      <c r="Z146" s="1590"/>
      <c r="AA146" s="1590"/>
      <c r="AB146" s="1590"/>
      <c r="AC146" s="1590"/>
      <c r="AD146" s="1590"/>
      <c r="AE146" s="1590"/>
      <c r="AF146" s="1590"/>
      <c r="AG146" s="1590"/>
      <c r="AH146" s="1590"/>
      <c r="AI146" s="1590"/>
      <c r="AJ146" s="1590"/>
    </row>
    <row r="147" spans="3:36">
      <c r="C147" s="1669"/>
      <c r="D147" s="209"/>
      <c r="E147" s="209"/>
      <c r="F147" s="209"/>
      <c r="G147" s="1590"/>
      <c r="H147" s="1590"/>
      <c r="I147" s="1590"/>
      <c r="J147" s="1590"/>
      <c r="K147" s="1590"/>
      <c r="L147" s="1590"/>
      <c r="M147" s="1590"/>
      <c r="N147" s="1590"/>
      <c r="O147" s="1590"/>
      <c r="P147" s="1590"/>
      <c r="Q147" s="1590"/>
      <c r="R147" s="1590"/>
      <c r="S147" s="1590"/>
      <c r="T147" s="1590"/>
      <c r="U147" s="1590"/>
      <c r="V147" s="1590"/>
      <c r="W147" s="1590"/>
      <c r="X147" s="1590"/>
      <c r="Y147" s="1590"/>
      <c r="Z147" s="1590"/>
      <c r="AA147" s="1590"/>
      <c r="AB147" s="1590"/>
      <c r="AC147" s="1590"/>
      <c r="AD147" s="1590"/>
      <c r="AE147" s="1590"/>
      <c r="AF147" s="1590"/>
      <c r="AG147" s="1590"/>
      <c r="AH147" s="1590"/>
      <c r="AI147" s="1590"/>
      <c r="AJ147" s="1590"/>
    </row>
    <row r="148" spans="3:36">
      <c r="C148" s="1669"/>
      <c r="D148" s="209"/>
      <c r="E148" s="209"/>
      <c r="F148" s="209"/>
      <c r="G148" s="1590"/>
      <c r="H148" s="1590"/>
      <c r="I148" s="1590"/>
      <c r="J148" s="1590"/>
      <c r="K148" s="1590"/>
      <c r="L148" s="1590"/>
      <c r="M148" s="1590"/>
      <c r="N148" s="1590"/>
      <c r="O148" s="1590"/>
      <c r="P148" s="1590"/>
      <c r="Q148" s="1590"/>
      <c r="R148" s="1590"/>
      <c r="S148" s="1590"/>
      <c r="T148" s="1590"/>
      <c r="U148" s="1590"/>
      <c r="V148" s="1590"/>
      <c r="W148" s="1590"/>
      <c r="X148" s="1590"/>
      <c r="Y148" s="1590"/>
      <c r="Z148" s="1590"/>
      <c r="AA148" s="1590"/>
      <c r="AB148" s="1590"/>
      <c r="AC148" s="1590"/>
      <c r="AD148" s="1590"/>
      <c r="AE148" s="1590"/>
      <c r="AF148" s="1590"/>
      <c r="AG148" s="1590"/>
      <c r="AH148" s="1590"/>
      <c r="AI148" s="1590"/>
      <c r="AJ148" s="1590"/>
    </row>
    <row r="149" spans="3:36">
      <c r="C149" s="1669"/>
      <c r="D149" s="209"/>
      <c r="E149" s="209"/>
      <c r="F149" s="209"/>
      <c r="G149" s="1590"/>
      <c r="H149" s="1590"/>
      <c r="I149" s="1590"/>
      <c r="J149" s="1590"/>
      <c r="K149" s="1590"/>
      <c r="L149" s="1590"/>
      <c r="M149" s="1590"/>
      <c r="N149" s="1590"/>
      <c r="O149" s="1590"/>
      <c r="P149" s="1590"/>
      <c r="Q149" s="1590"/>
      <c r="R149" s="1590"/>
      <c r="S149" s="1590"/>
      <c r="T149" s="1590"/>
      <c r="U149" s="1590"/>
      <c r="V149" s="1590"/>
      <c r="W149" s="1590"/>
      <c r="X149" s="1590"/>
      <c r="Y149" s="1590"/>
      <c r="Z149" s="1590"/>
      <c r="AA149" s="1590"/>
      <c r="AB149" s="1590"/>
      <c r="AC149" s="1590"/>
      <c r="AD149" s="1590"/>
      <c r="AE149" s="1590"/>
      <c r="AF149" s="1590"/>
      <c r="AG149" s="1590"/>
      <c r="AH149" s="1590"/>
      <c r="AI149" s="1590"/>
      <c r="AJ149" s="1590"/>
    </row>
    <row r="150" spans="3:36">
      <c r="C150" s="1669"/>
      <c r="D150" s="209"/>
      <c r="E150" s="209"/>
      <c r="F150" s="209"/>
      <c r="G150" s="1590"/>
      <c r="H150" s="1590"/>
      <c r="I150" s="1590"/>
      <c r="J150" s="1590"/>
      <c r="K150" s="1590"/>
      <c r="L150" s="1590"/>
      <c r="M150" s="1590"/>
      <c r="N150" s="1590"/>
      <c r="O150" s="1590"/>
      <c r="P150" s="1590"/>
      <c r="Q150" s="1590"/>
      <c r="R150" s="1590"/>
      <c r="S150" s="1590"/>
      <c r="T150" s="1590"/>
      <c r="U150" s="1590"/>
      <c r="V150" s="1590"/>
      <c r="W150" s="1590"/>
      <c r="X150" s="1590"/>
      <c r="Y150" s="1590"/>
      <c r="Z150" s="1590"/>
      <c r="AA150" s="1590"/>
      <c r="AB150" s="1590"/>
      <c r="AC150" s="1590"/>
      <c r="AD150" s="1590"/>
      <c r="AE150" s="1590"/>
      <c r="AF150" s="1590"/>
      <c r="AG150" s="1590"/>
      <c r="AH150" s="1590"/>
      <c r="AI150" s="1590"/>
      <c r="AJ150" s="1590"/>
    </row>
    <row r="151" spans="3:36">
      <c r="C151" s="1669"/>
      <c r="D151" s="209"/>
      <c r="E151" s="209"/>
      <c r="F151" s="209"/>
      <c r="G151" s="1590"/>
      <c r="H151" s="1590"/>
      <c r="I151" s="1590"/>
      <c r="J151" s="1590"/>
      <c r="K151" s="1590"/>
      <c r="L151" s="1590"/>
      <c r="M151" s="1590"/>
      <c r="N151" s="1590"/>
      <c r="O151" s="1590"/>
      <c r="P151" s="1590"/>
      <c r="Q151" s="1590"/>
      <c r="R151" s="1590"/>
      <c r="S151" s="1590"/>
      <c r="T151" s="1590"/>
      <c r="U151" s="1590"/>
      <c r="V151" s="1590"/>
      <c r="W151" s="1590"/>
      <c r="X151" s="1590"/>
      <c r="Y151" s="1590"/>
      <c r="Z151" s="1590"/>
      <c r="AA151" s="1590"/>
      <c r="AB151" s="1590"/>
      <c r="AC151" s="1590"/>
      <c r="AD151" s="1590"/>
      <c r="AE151" s="1590"/>
      <c r="AF151" s="1590"/>
      <c r="AG151" s="1590"/>
      <c r="AH151" s="1590"/>
      <c r="AI151" s="1590"/>
      <c r="AJ151" s="1590"/>
    </row>
    <row r="152" spans="3:36">
      <c r="C152" s="1669"/>
      <c r="D152" s="209"/>
      <c r="E152" s="209"/>
      <c r="F152" s="209"/>
      <c r="G152" s="1590"/>
      <c r="H152" s="1590"/>
      <c r="I152" s="1590"/>
      <c r="J152" s="1590"/>
      <c r="K152" s="1590"/>
      <c r="L152" s="1590"/>
      <c r="M152" s="1590"/>
      <c r="N152" s="1590"/>
      <c r="O152" s="1590"/>
      <c r="P152" s="1590"/>
      <c r="Q152" s="1590"/>
      <c r="R152" s="1590"/>
      <c r="S152" s="1590"/>
      <c r="T152" s="1590"/>
      <c r="U152" s="1590"/>
      <c r="V152" s="1590"/>
      <c r="W152" s="1590"/>
      <c r="X152" s="1590"/>
      <c r="Y152" s="1590"/>
      <c r="Z152" s="1590"/>
      <c r="AA152" s="1590"/>
      <c r="AB152" s="1590"/>
      <c r="AC152" s="1590"/>
      <c r="AD152" s="1590"/>
      <c r="AE152" s="1590"/>
      <c r="AF152" s="1590"/>
      <c r="AG152" s="1590"/>
      <c r="AH152" s="1590"/>
      <c r="AI152" s="1590"/>
      <c r="AJ152" s="1590"/>
    </row>
    <row r="153" spans="3:36">
      <c r="C153" s="1669"/>
      <c r="D153" s="209"/>
      <c r="E153" s="209"/>
      <c r="F153" s="209"/>
      <c r="G153" s="1590"/>
      <c r="H153" s="1590"/>
      <c r="I153" s="1590"/>
      <c r="J153" s="1590"/>
      <c r="K153" s="1590"/>
      <c r="L153" s="1590"/>
      <c r="M153" s="1590"/>
      <c r="N153" s="1590"/>
      <c r="O153" s="1590"/>
      <c r="P153" s="1590"/>
      <c r="Q153" s="1590"/>
      <c r="R153" s="1590"/>
      <c r="S153" s="1590"/>
      <c r="T153" s="1590"/>
      <c r="U153" s="1590"/>
      <c r="V153" s="1590"/>
      <c r="W153" s="1590"/>
      <c r="X153" s="1590"/>
      <c r="Y153" s="1590"/>
      <c r="Z153" s="1590"/>
      <c r="AA153" s="1590"/>
      <c r="AB153" s="1590"/>
      <c r="AC153" s="1590"/>
      <c r="AD153" s="1590"/>
      <c r="AE153" s="1590"/>
      <c r="AF153" s="1590"/>
      <c r="AG153" s="1590"/>
      <c r="AH153" s="1590"/>
      <c r="AI153" s="1590"/>
      <c r="AJ153" s="1590"/>
    </row>
    <row r="154" spans="3:36">
      <c r="C154" s="1669"/>
      <c r="D154" s="209"/>
      <c r="E154" s="209"/>
      <c r="F154" s="209"/>
      <c r="G154" s="1590"/>
      <c r="H154" s="1590"/>
      <c r="I154" s="1590"/>
      <c r="J154" s="1590"/>
      <c r="K154" s="1590"/>
      <c r="L154" s="1590"/>
      <c r="M154" s="1590"/>
      <c r="N154" s="1590"/>
      <c r="O154" s="1590"/>
      <c r="P154" s="1590"/>
      <c r="Q154" s="1590"/>
      <c r="R154" s="1590"/>
      <c r="S154" s="1590"/>
      <c r="T154" s="1590"/>
      <c r="U154" s="1590"/>
      <c r="V154" s="1590"/>
      <c r="W154" s="1590"/>
      <c r="X154" s="1590"/>
      <c r="Y154" s="1590"/>
      <c r="Z154" s="1590"/>
      <c r="AA154" s="1590"/>
      <c r="AB154" s="1590"/>
      <c r="AC154" s="1590"/>
      <c r="AD154" s="1590"/>
      <c r="AE154" s="1590"/>
      <c r="AF154" s="1590"/>
      <c r="AG154" s="1590"/>
      <c r="AH154" s="1590"/>
      <c r="AI154" s="1590"/>
      <c r="AJ154" s="1590"/>
    </row>
    <row r="155" spans="3:36">
      <c r="C155" s="1669"/>
      <c r="D155" s="209"/>
      <c r="E155" s="209"/>
      <c r="F155" s="209"/>
      <c r="G155" s="1590"/>
      <c r="H155" s="1590"/>
      <c r="I155" s="1590"/>
      <c r="J155" s="1590"/>
      <c r="K155" s="1590"/>
      <c r="L155" s="1590"/>
      <c r="M155" s="1590"/>
      <c r="N155" s="1590"/>
      <c r="O155" s="1590"/>
      <c r="P155" s="1590"/>
      <c r="Q155" s="1590"/>
      <c r="R155" s="1590"/>
      <c r="S155" s="1590"/>
      <c r="T155" s="1590"/>
      <c r="U155" s="1590"/>
      <c r="V155" s="1590"/>
      <c r="W155" s="1590"/>
      <c r="X155" s="1590"/>
      <c r="Y155" s="1590"/>
      <c r="Z155" s="1590"/>
      <c r="AA155" s="1590"/>
      <c r="AB155" s="1590"/>
      <c r="AC155" s="1590"/>
      <c r="AD155" s="1590"/>
      <c r="AE155" s="1590"/>
      <c r="AF155" s="1590"/>
      <c r="AG155" s="1590"/>
      <c r="AH155" s="1590"/>
      <c r="AI155" s="1590"/>
      <c r="AJ155" s="1590"/>
    </row>
    <row r="156" spans="3:36">
      <c r="C156" s="1669"/>
      <c r="D156" s="209"/>
      <c r="E156" s="209"/>
      <c r="F156" s="209"/>
      <c r="G156" s="1590"/>
      <c r="H156" s="1590"/>
      <c r="I156" s="1590"/>
      <c r="J156" s="1590"/>
      <c r="K156" s="1590"/>
      <c r="L156" s="1590"/>
      <c r="M156" s="1590"/>
      <c r="N156" s="1590"/>
      <c r="O156" s="1590"/>
      <c r="P156" s="1590"/>
      <c r="Q156" s="1590"/>
      <c r="R156" s="1590"/>
      <c r="S156" s="1590"/>
      <c r="T156" s="1590"/>
      <c r="U156" s="1590"/>
      <c r="V156" s="1590"/>
      <c r="W156" s="1590"/>
      <c r="X156" s="1590"/>
      <c r="Y156" s="1590"/>
      <c r="Z156" s="1590"/>
      <c r="AA156" s="1590"/>
      <c r="AB156" s="1590"/>
      <c r="AC156" s="1590"/>
      <c r="AD156" s="1590"/>
      <c r="AE156" s="1590"/>
      <c r="AF156" s="1590"/>
      <c r="AG156" s="1590"/>
      <c r="AH156" s="1590"/>
      <c r="AI156" s="1590"/>
      <c r="AJ156" s="1590"/>
    </row>
    <row r="157" spans="3:36">
      <c r="C157" s="1669"/>
      <c r="D157" s="209"/>
      <c r="E157" s="209"/>
      <c r="F157" s="209"/>
      <c r="G157" s="1590"/>
      <c r="H157" s="1590"/>
      <c r="I157" s="1590"/>
      <c r="J157" s="1590"/>
      <c r="K157" s="1590"/>
      <c r="L157" s="1590"/>
      <c r="M157" s="1590"/>
      <c r="N157" s="1590"/>
      <c r="O157" s="1590"/>
      <c r="P157" s="1590"/>
      <c r="Q157" s="1590"/>
      <c r="R157" s="1590"/>
      <c r="S157" s="1590"/>
      <c r="T157" s="1590"/>
      <c r="U157" s="1590"/>
      <c r="V157" s="1590"/>
      <c r="W157" s="1590"/>
      <c r="X157" s="1590"/>
      <c r="Y157" s="1590"/>
      <c r="Z157" s="1590"/>
      <c r="AA157" s="1590"/>
      <c r="AB157" s="1590"/>
      <c r="AC157" s="1590"/>
      <c r="AD157" s="1590"/>
      <c r="AE157" s="1590"/>
      <c r="AF157" s="1590"/>
      <c r="AG157" s="1590"/>
      <c r="AH157" s="1590"/>
      <c r="AI157" s="1590"/>
      <c r="AJ157" s="1590"/>
    </row>
    <row r="158" spans="3:36">
      <c r="C158" s="1669"/>
      <c r="D158" s="209"/>
      <c r="E158" s="209"/>
      <c r="F158" s="209"/>
      <c r="G158" s="1590"/>
      <c r="H158" s="1590"/>
      <c r="I158" s="1590"/>
      <c r="J158" s="1590"/>
      <c r="K158" s="1590"/>
      <c r="L158" s="1590"/>
      <c r="M158" s="1590"/>
      <c r="N158" s="1590"/>
      <c r="O158" s="1590"/>
      <c r="P158" s="1590"/>
      <c r="Q158" s="1590"/>
      <c r="R158" s="1590"/>
      <c r="S158" s="1590"/>
      <c r="T158" s="1590"/>
      <c r="U158" s="1590"/>
      <c r="V158" s="1590"/>
      <c r="W158" s="1590"/>
      <c r="X158" s="1590"/>
      <c r="Y158" s="1590"/>
      <c r="Z158" s="1590"/>
      <c r="AA158" s="1590"/>
      <c r="AB158" s="1590"/>
      <c r="AC158" s="1590"/>
      <c r="AD158" s="1590"/>
      <c r="AE158" s="1590"/>
      <c r="AF158" s="1590"/>
      <c r="AG158" s="1590"/>
      <c r="AH158" s="1590"/>
      <c r="AI158" s="1590"/>
      <c r="AJ158" s="1590"/>
    </row>
    <row r="159" spans="3:36">
      <c r="C159" s="1669"/>
      <c r="D159" s="209"/>
      <c r="E159" s="209"/>
      <c r="F159" s="209"/>
      <c r="G159" s="1590"/>
      <c r="H159" s="1590"/>
      <c r="I159" s="1590"/>
      <c r="J159" s="1590"/>
      <c r="K159" s="1590"/>
      <c r="L159" s="1590"/>
      <c r="M159" s="1590"/>
      <c r="N159" s="1590"/>
      <c r="O159" s="1590"/>
      <c r="P159" s="1590"/>
      <c r="Q159" s="1590"/>
      <c r="R159" s="1590"/>
      <c r="S159" s="1590"/>
      <c r="T159" s="1590"/>
      <c r="U159" s="1590"/>
      <c r="V159" s="1590"/>
      <c r="W159" s="1590"/>
      <c r="X159" s="1590"/>
      <c r="Y159" s="1590"/>
      <c r="Z159" s="1590"/>
      <c r="AA159" s="1590"/>
      <c r="AB159" s="1590"/>
      <c r="AC159" s="1590"/>
      <c r="AD159" s="1590"/>
      <c r="AE159" s="1590"/>
      <c r="AF159" s="1590"/>
      <c r="AG159" s="1590"/>
      <c r="AH159" s="1590"/>
      <c r="AI159" s="1590"/>
      <c r="AJ159" s="1590"/>
    </row>
    <row r="160" spans="3:36">
      <c r="C160" s="1669"/>
      <c r="D160" s="209"/>
      <c r="E160" s="209"/>
      <c r="F160" s="209"/>
      <c r="G160" s="1590"/>
      <c r="H160" s="1590"/>
      <c r="I160" s="1590"/>
      <c r="J160" s="1590"/>
      <c r="K160" s="1590"/>
      <c r="L160" s="1590"/>
      <c r="M160" s="1590"/>
      <c r="N160" s="1590"/>
      <c r="O160" s="1590"/>
      <c r="P160" s="1590"/>
      <c r="Q160" s="1590"/>
      <c r="R160" s="1590"/>
      <c r="S160" s="1590"/>
      <c r="T160" s="1590"/>
      <c r="U160" s="1590"/>
      <c r="V160" s="1590"/>
      <c r="W160" s="1590"/>
      <c r="X160" s="1590"/>
      <c r="Y160" s="1590"/>
      <c r="Z160" s="1590"/>
      <c r="AA160" s="1590"/>
      <c r="AB160" s="1590"/>
      <c r="AC160" s="1590"/>
      <c r="AD160" s="1590"/>
      <c r="AE160" s="1590"/>
      <c r="AF160" s="1590"/>
      <c r="AG160" s="1590"/>
      <c r="AH160" s="1590"/>
      <c r="AI160" s="1590"/>
      <c r="AJ160" s="1590"/>
    </row>
    <row r="161" spans="3:36">
      <c r="C161" s="1669"/>
      <c r="D161" s="209"/>
      <c r="E161" s="209"/>
      <c r="F161" s="209"/>
      <c r="G161" s="1590"/>
      <c r="H161" s="1590"/>
      <c r="I161" s="1590"/>
      <c r="J161" s="1590"/>
      <c r="K161" s="1590"/>
      <c r="L161" s="1590"/>
      <c r="M161" s="1590"/>
      <c r="N161" s="1590"/>
      <c r="O161" s="1590"/>
      <c r="P161" s="1590"/>
      <c r="Q161" s="1590"/>
      <c r="R161" s="1590"/>
      <c r="S161" s="1590"/>
      <c r="T161" s="1590"/>
      <c r="U161" s="1590"/>
      <c r="V161" s="1590"/>
      <c r="W161" s="1590"/>
      <c r="X161" s="1590"/>
      <c r="Y161" s="1590"/>
      <c r="Z161" s="1590"/>
      <c r="AA161" s="1590"/>
      <c r="AB161" s="1590"/>
      <c r="AC161" s="1590"/>
      <c r="AD161" s="1590"/>
      <c r="AE161" s="1590"/>
      <c r="AF161" s="1590"/>
      <c r="AG161" s="1590"/>
      <c r="AH161" s="1590"/>
      <c r="AI161" s="1590"/>
      <c r="AJ161" s="1590"/>
    </row>
    <row r="162" spans="3:36">
      <c r="C162" s="1669"/>
      <c r="D162" s="209"/>
      <c r="E162" s="209"/>
      <c r="F162" s="209"/>
      <c r="G162" s="1590"/>
      <c r="H162" s="1590"/>
      <c r="I162" s="1590"/>
      <c r="J162" s="1590"/>
      <c r="K162" s="1590"/>
      <c r="L162" s="1590"/>
      <c r="M162" s="1590"/>
      <c r="N162" s="1590"/>
      <c r="O162" s="1590"/>
      <c r="P162" s="1590"/>
      <c r="Q162" s="1590"/>
      <c r="R162" s="1590"/>
      <c r="S162" s="1590"/>
      <c r="T162" s="1590"/>
      <c r="U162" s="1590"/>
      <c r="V162" s="1590"/>
      <c r="W162" s="1590"/>
      <c r="X162" s="1590"/>
      <c r="Y162" s="1590"/>
      <c r="Z162" s="1590"/>
      <c r="AA162" s="1590"/>
      <c r="AB162" s="1590"/>
      <c r="AC162" s="1590"/>
      <c r="AD162" s="1590"/>
      <c r="AE162" s="1590"/>
      <c r="AF162" s="1590"/>
      <c r="AG162" s="1590"/>
      <c r="AH162" s="1590"/>
      <c r="AI162" s="1590"/>
      <c r="AJ162" s="1590"/>
    </row>
    <row r="163" spans="3:36">
      <c r="C163" s="1669"/>
      <c r="D163" s="209"/>
      <c r="E163" s="209"/>
      <c r="F163" s="209"/>
      <c r="G163" s="1590"/>
      <c r="H163" s="1590"/>
      <c r="I163" s="1590"/>
      <c r="J163" s="1590"/>
      <c r="K163" s="1590"/>
      <c r="L163" s="1590"/>
      <c r="M163" s="1590"/>
      <c r="N163" s="1590"/>
      <c r="O163" s="1590"/>
      <c r="P163" s="1590"/>
      <c r="Q163" s="1590"/>
      <c r="R163" s="1590"/>
      <c r="S163" s="1590"/>
      <c r="T163" s="1590"/>
      <c r="U163" s="1590"/>
      <c r="V163" s="1590"/>
      <c r="W163" s="1590"/>
      <c r="X163" s="1590"/>
      <c r="Y163" s="1590"/>
      <c r="Z163" s="1590"/>
      <c r="AA163" s="1590"/>
      <c r="AB163" s="1590"/>
      <c r="AC163" s="1590"/>
      <c r="AD163" s="1590"/>
      <c r="AE163" s="1590"/>
      <c r="AF163" s="1590"/>
      <c r="AG163" s="1590"/>
      <c r="AH163" s="1590"/>
      <c r="AI163" s="1590"/>
      <c r="AJ163" s="1590"/>
    </row>
    <row r="164" spans="3:36">
      <c r="C164" s="1669"/>
      <c r="D164" s="209"/>
      <c r="E164" s="209"/>
      <c r="F164" s="209"/>
      <c r="G164" s="1590"/>
      <c r="H164" s="1590"/>
      <c r="I164" s="1590"/>
      <c r="J164" s="1590"/>
      <c r="K164" s="1590"/>
      <c r="L164" s="1590"/>
      <c r="M164" s="1590"/>
      <c r="N164" s="1590"/>
      <c r="O164" s="1590"/>
      <c r="P164" s="1590"/>
      <c r="Q164" s="1590"/>
      <c r="R164" s="1590"/>
      <c r="S164" s="1590"/>
      <c r="T164" s="1590"/>
      <c r="U164" s="1590"/>
      <c r="V164" s="1590"/>
      <c r="W164" s="1590"/>
      <c r="X164" s="1590"/>
      <c r="Y164" s="1590"/>
      <c r="Z164" s="1590"/>
      <c r="AA164" s="1590"/>
      <c r="AB164" s="1590"/>
      <c r="AC164" s="1590"/>
      <c r="AD164" s="1590"/>
      <c r="AE164" s="1590"/>
      <c r="AF164" s="1590"/>
      <c r="AG164" s="1590"/>
      <c r="AH164" s="1590"/>
      <c r="AI164" s="1590"/>
      <c r="AJ164" s="1590"/>
    </row>
    <row r="165" spans="3:36">
      <c r="C165" s="1669"/>
      <c r="D165" s="209"/>
      <c r="E165" s="209"/>
      <c r="F165" s="209"/>
      <c r="G165" s="1590"/>
      <c r="H165" s="1590"/>
      <c r="I165" s="1590"/>
      <c r="J165" s="1590"/>
      <c r="K165" s="1590"/>
      <c r="L165" s="1590"/>
      <c r="M165" s="1590"/>
      <c r="N165" s="1590"/>
      <c r="O165" s="1590"/>
      <c r="P165" s="1590"/>
      <c r="Q165" s="1590"/>
      <c r="R165" s="1590"/>
      <c r="S165" s="1590"/>
      <c r="T165" s="1590"/>
      <c r="U165" s="1590"/>
      <c r="V165" s="1590"/>
      <c r="W165" s="1590"/>
      <c r="X165" s="1590"/>
      <c r="Y165" s="1590"/>
      <c r="Z165" s="1590"/>
      <c r="AA165" s="1590"/>
      <c r="AB165" s="1590"/>
      <c r="AC165" s="1590"/>
      <c r="AD165" s="1590"/>
      <c r="AE165" s="1590"/>
      <c r="AF165" s="1590"/>
      <c r="AG165" s="1590"/>
      <c r="AH165" s="1590"/>
      <c r="AI165" s="1590"/>
      <c r="AJ165" s="1590"/>
    </row>
    <row r="166" spans="3:36">
      <c r="C166" s="1669"/>
      <c r="D166" s="209"/>
      <c r="E166" s="209"/>
      <c r="F166" s="209"/>
      <c r="G166" s="1590"/>
      <c r="H166" s="1590"/>
      <c r="I166" s="1590"/>
      <c r="J166" s="1590"/>
      <c r="K166" s="1590"/>
      <c r="L166" s="1590"/>
      <c r="M166" s="1590"/>
      <c r="N166" s="1590"/>
      <c r="O166" s="1590"/>
      <c r="P166" s="1590"/>
      <c r="Q166" s="1590"/>
      <c r="R166" s="1590"/>
      <c r="S166" s="1590"/>
      <c r="T166" s="1590"/>
      <c r="U166" s="1590"/>
      <c r="V166" s="1590"/>
      <c r="W166" s="1590"/>
      <c r="X166" s="1590"/>
      <c r="Y166" s="1590"/>
      <c r="Z166" s="1590"/>
      <c r="AA166" s="1590"/>
      <c r="AB166" s="1590"/>
      <c r="AC166" s="1590"/>
      <c r="AD166" s="1590"/>
      <c r="AE166" s="1590"/>
      <c r="AF166" s="1590"/>
      <c r="AG166" s="1590"/>
      <c r="AH166" s="1590"/>
      <c r="AI166" s="1590"/>
      <c r="AJ166" s="1590"/>
    </row>
    <row r="167" spans="3:36">
      <c r="C167" s="1669"/>
      <c r="D167" s="209"/>
      <c r="E167" s="209"/>
      <c r="F167" s="209"/>
      <c r="G167" s="1590"/>
      <c r="H167" s="1590"/>
      <c r="I167" s="1590"/>
      <c r="J167" s="1590"/>
      <c r="K167" s="1590"/>
      <c r="L167" s="1590"/>
      <c r="M167" s="1590"/>
      <c r="N167" s="1590"/>
      <c r="O167" s="1590"/>
      <c r="P167" s="1590"/>
      <c r="Q167" s="1590"/>
      <c r="R167" s="1590"/>
      <c r="S167" s="1590"/>
      <c r="T167" s="1590"/>
      <c r="U167" s="1590"/>
      <c r="V167" s="1590"/>
      <c r="W167" s="1590"/>
      <c r="X167" s="1590"/>
      <c r="Y167" s="1590"/>
      <c r="Z167" s="1590"/>
      <c r="AA167" s="1590"/>
      <c r="AB167" s="1590"/>
      <c r="AC167" s="1590"/>
      <c r="AD167" s="1590"/>
      <c r="AE167" s="1590"/>
      <c r="AF167" s="1590"/>
      <c r="AG167" s="1590"/>
      <c r="AH167" s="1590"/>
      <c r="AI167" s="1590"/>
      <c r="AJ167" s="1590"/>
    </row>
    <row r="168" spans="3:36">
      <c r="C168" s="1669"/>
      <c r="D168" s="209"/>
      <c r="E168" s="209"/>
      <c r="F168" s="209"/>
      <c r="G168" s="1590"/>
      <c r="H168" s="1590"/>
      <c r="I168" s="1590"/>
      <c r="J168" s="1590"/>
      <c r="K168" s="1590"/>
      <c r="L168" s="1590"/>
      <c r="M168" s="1590"/>
      <c r="N168" s="1590"/>
      <c r="O168" s="1590"/>
      <c r="P168" s="1590"/>
      <c r="Q168" s="1590"/>
      <c r="R168" s="1590"/>
      <c r="S168" s="1590"/>
      <c r="T168" s="1590"/>
      <c r="U168" s="1590"/>
      <c r="V168" s="1590"/>
      <c r="W168" s="1590"/>
      <c r="X168" s="1590"/>
      <c r="Y168" s="1590"/>
      <c r="Z168" s="1590"/>
      <c r="AA168" s="1590"/>
      <c r="AB168" s="1590"/>
      <c r="AC168" s="1590"/>
      <c r="AD168" s="1590"/>
      <c r="AE168" s="1590"/>
      <c r="AF168" s="1590"/>
      <c r="AG168" s="1590"/>
      <c r="AH168" s="1590"/>
      <c r="AI168" s="1590"/>
      <c r="AJ168" s="1590"/>
    </row>
    <row r="169" spans="3:36">
      <c r="C169" s="1669"/>
      <c r="D169" s="209"/>
      <c r="E169" s="209"/>
      <c r="F169" s="209"/>
      <c r="G169" s="1590"/>
      <c r="H169" s="1590"/>
      <c r="I169" s="1590"/>
      <c r="J169" s="1590"/>
      <c r="K169" s="1590"/>
      <c r="L169" s="1590"/>
      <c r="M169" s="1590"/>
      <c r="N169" s="1590"/>
      <c r="O169" s="1590"/>
      <c r="P169" s="1590"/>
      <c r="Q169" s="1590"/>
      <c r="R169" s="1590"/>
      <c r="S169" s="1590"/>
      <c r="T169" s="1590"/>
      <c r="U169" s="1590"/>
      <c r="V169" s="1590"/>
      <c r="W169" s="1590"/>
      <c r="X169" s="1590"/>
      <c r="Y169" s="1590"/>
      <c r="Z169" s="1590"/>
      <c r="AA169" s="1590"/>
      <c r="AB169" s="1590"/>
      <c r="AC169" s="1590"/>
      <c r="AD169" s="1590"/>
      <c r="AE169" s="1590"/>
      <c r="AF169" s="1590"/>
      <c r="AG169" s="1590"/>
      <c r="AH169" s="1590"/>
      <c r="AI169" s="1590"/>
      <c r="AJ169" s="1590"/>
    </row>
    <row r="170" spans="3:36">
      <c r="C170" s="1669"/>
      <c r="D170" s="209"/>
      <c r="E170" s="209"/>
      <c r="F170" s="209"/>
      <c r="G170" s="1590"/>
      <c r="H170" s="1590"/>
      <c r="I170" s="1590"/>
      <c r="J170" s="1590"/>
      <c r="K170" s="1590"/>
      <c r="L170" s="1590"/>
      <c r="M170" s="1590"/>
      <c r="N170" s="1590"/>
      <c r="O170" s="1590"/>
      <c r="P170" s="1590"/>
      <c r="Q170" s="1590"/>
      <c r="R170" s="1590"/>
      <c r="S170" s="1590"/>
      <c r="T170" s="1590"/>
      <c r="U170" s="1590"/>
      <c r="V170" s="1590"/>
      <c r="W170" s="1590"/>
      <c r="X170" s="1590"/>
      <c r="Y170" s="1590"/>
      <c r="Z170" s="1590"/>
      <c r="AA170" s="1590"/>
      <c r="AB170" s="1590"/>
      <c r="AC170" s="1590"/>
      <c r="AD170" s="1590"/>
      <c r="AE170" s="1590"/>
      <c r="AF170" s="1590"/>
      <c r="AG170" s="1590"/>
      <c r="AH170" s="1590"/>
      <c r="AI170" s="1590"/>
      <c r="AJ170" s="1590"/>
    </row>
    <row r="171" spans="3:36">
      <c r="C171" s="1669"/>
      <c r="D171" s="209"/>
      <c r="E171" s="209"/>
      <c r="F171" s="209"/>
      <c r="G171" s="1590"/>
      <c r="H171" s="1590"/>
      <c r="I171" s="1590"/>
      <c r="J171" s="1590"/>
      <c r="K171" s="1590"/>
      <c r="L171" s="1590"/>
      <c r="M171" s="1590"/>
      <c r="N171" s="1590"/>
      <c r="O171" s="1590"/>
      <c r="P171" s="1590"/>
      <c r="Q171" s="1590"/>
      <c r="R171" s="1590"/>
      <c r="S171" s="1590"/>
      <c r="T171" s="1590"/>
      <c r="U171" s="1590"/>
      <c r="V171" s="1590"/>
      <c r="W171" s="1590"/>
      <c r="X171" s="1590"/>
      <c r="Y171" s="1590"/>
      <c r="Z171" s="1590"/>
      <c r="AA171" s="1590"/>
      <c r="AB171" s="1590"/>
      <c r="AC171" s="1590"/>
      <c r="AD171" s="1590"/>
      <c r="AE171" s="1590"/>
      <c r="AF171" s="1590"/>
      <c r="AG171" s="1590"/>
      <c r="AH171" s="1590"/>
      <c r="AI171" s="1590"/>
      <c r="AJ171" s="1590"/>
    </row>
    <row r="172" spans="3:36">
      <c r="C172" s="1669"/>
      <c r="D172" s="209"/>
      <c r="E172" s="209"/>
      <c r="F172" s="209"/>
      <c r="G172" s="1590"/>
      <c r="H172" s="1590"/>
      <c r="I172" s="1590"/>
      <c r="J172" s="1590"/>
      <c r="K172" s="1590"/>
      <c r="L172" s="1590"/>
      <c r="M172" s="1590"/>
      <c r="N172" s="1590"/>
      <c r="O172" s="1590"/>
      <c r="P172" s="1590"/>
      <c r="Q172" s="1590"/>
      <c r="R172" s="1590"/>
      <c r="S172" s="1590"/>
      <c r="T172" s="1590"/>
      <c r="U172" s="1590"/>
      <c r="V172" s="1590"/>
      <c r="W172" s="1590"/>
      <c r="X172" s="1590"/>
      <c r="Y172" s="1590"/>
      <c r="Z172" s="1590"/>
      <c r="AA172" s="1590"/>
      <c r="AB172" s="1590"/>
      <c r="AC172" s="1590"/>
      <c r="AD172" s="1590"/>
      <c r="AE172" s="1590"/>
      <c r="AF172" s="1590"/>
      <c r="AG172" s="1590"/>
      <c r="AH172" s="1590"/>
      <c r="AI172" s="1590"/>
      <c r="AJ172" s="1590"/>
    </row>
    <row r="173" spans="3:36">
      <c r="C173" s="1669"/>
      <c r="D173" s="209"/>
      <c r="E173" s="209"/>
      <c r="F173" s="209"/>
      <c r="G173" s="1590"/>
      <c r="H173" s="1590"/>
      <c r="I173" s="1590"/>
      <c r="J173" s="1590"/>
      <c r="K173" s="1590"/>
      <c r="L173" s="1590"/>
      <c r="M173" s="1590"/>
      <c r="N173" s="1590"/>
      <c r="O173" s="1590"/>
      <c r="P173" s="1590"/>
      <c r="Q173" s="1590"/>
      <c r="R173" s="1590"/>
      <c r="S173" s="1590"/>
      <c r="T173" s="1590"/>
      <c r="U173" s="1590"/>
      <c r="V173" s="1590"/>
      <c r="W173" s="1590"/>
      <c r="X173" s="1590"/>
      <c r="Y173" s="1590"/>
      <c r="Z173" s="1590"/>
      <c r="AA173" s="1590"/>
      <c r="AB173" s="1590"/>
      <c r="AC173" s="1590"/>
      <c r="AD173" s="1590"/>
      <c r="AE173" s="1590"/>
      <c r="AF173" s="1590"/>
      <c r="AG173" s="1590"/>
      <c r="AH173" s="1590"/>
      <c r="AI173" s="1590"/>
      <c r="AJ173" s="1590"/>
    </row>
    <row r="174" spans="3:36">
      <c r="C174" s="1669"/>
      <c r="D174" s="209"/>
      <c r="E174" s="209"/>
      <c r="F174" s="209"/>
      <c r="G174" s="1590"/>
      <c r="H174" s="1590"/>
      <c r="I174" s="1590"/>
      <c r="J174" s="1590"/>
      <c r="K174" s="1590"/>
      <c r="L174" s="1590"/>
      <c r="M174" s="1590"/>
      <c r="N174" s="1590"/>
      <c r="O174" s="1590"/>
      <c r="P174" s="1590"/>
      <c r="Q174" s="1590"/>
      <c r="R174" s="1590"/>
      <c r="S174" s="1590"/>
      <c r="T174" s="1590"/>
      <c r="U174" s="1590"/>
      <c r="V174" s="1590"/>
      <c r="W174" s="1590"/>
      <c r="X174" s="1590"/>
      <c r="Y174" s="1590"/>
      <c r="Z174" s="1590"/>
      <c r="AA174" s="1590"/>
      <c r="AB174" s="1590"/>
      <c r="AC174" s="1590"/>
      <c r="AD174" s="1590"/>
      <c r="AE174" s="1590"/>
      <c r="AF174" s="1590"/>
      <c r="AG174" s="1590"/>
      <c r="AH174" s="1590"/>
      <c r="AI174" s="1590"/>
      <c r="AJ174" s="1590"/>
    </row>
    <row r="175" spans="3:36">
      <c r="C175" s="1669"/>
      <c r="D175" s="209"/>
      <c r="E175" s="209"/>
      <c r="F175" s="209"/>
      <c r="G175" s="1590"/>
      <c r="H175" s="1590"/>
      <c r="I175" s="1590"/>
      <c r="J175" s="1590"/>
      <c r="K175" s="1590"/>
      <c r="L175" s="1590"/>
      <c r="M175" s="1590"/>
      <c r="N175" s="1590"/>
      <c r="O175" s="1590"/>
      <c r="P175" s="1590"/>
      <c r="Q175" s="1590"/>
      <c r="R175" s="1590"/>
      <c r="S175" s="1590"/>
      <c r="T175" s="1590"/>
      <c r="U175" s="1590"/>
      <c r="V175" s="1590"/>
      <c r="W175" s="1590"/>
      <c r="X175" s="1590"/>
      <c r="Y175" s="1590"/>
      <c r="Z175" s="1590"/>
      <c r="AA175" s="1590"/>
      <c r="AB175" s="1590"/>
      <c r="AC175" s="1590"/>
      <c r="AD175" s="1590"/>
      <c r="AE175" s="1590"/>
      <c r="AF175" s="1590"/>
      <c r="AG175" s="1590"/>
      <c r="AH175" s="1590"/>
      <c r="AI175" s="1590"/>
      <c r="AJ175" s="1590"/>
    </row>
    <row r="176" spans="3:36">
      <c r="C176" s="1669"/>
      <c r="D176" s="209"/>
      <c r="E176" s="209"/>
      <c r="F176" s="209"/>
      <c r="G176" s="1590"/>
      <c r="H176" s="1590"/>
      <c r="I176" s="1590"/>
      <c r="J176" s="1590"/>
      <c r="K176" s="1590"/>
      <c r="L176" s="1590"/>
      <c r="M176" s="1590"/>
      <c r="N176" s="1590"/>
      <c r="O176" s="1590"/>
      <c r="P176" s="1590"/>
      <c r="Q176" s="1590"/>
      <c r="R176" s="1590"/>
      <c r="S176" s="1590"/>
      <c r="T176" s="1590"/>
      <c r="U176" s="1590"/>
      <c r="V176" s="1590"/>
      <c r="W176" s="1590"/>
      <c r="X176" s="1590"/>
      <c r="Y176" s="1590"/>
      <c r="Z176" s="1590"/>
      <c r="AA176" s="1590"/>
      <c r="AB176" s="1590"/>
      <c r="AC176" s="1590"/>
      <c r="AD176" s="1590"/>
      <c r="AE176" s="1590"/>
      <c r="AF176" s="1590"/>
      <c r="AG176" s="1590"/>
      <c r="AH176" s="1590"/>
      <c r="AI176" s="1590"/>
      <c r="AJ176" s="1590"/>
    </row>
    <row r="177" spans="3:36">
      <c r="C177" s="1669"/>
      <c r="D177" s="209"/>
      <c r="E177" s="209"/>
      <c r="F177" s="209"/>
      <c r="G177" s="1590"/>
      <c r="H177" s="1590"/>
      <c r="I177" s="1590"/>
      <c r="J177" s="1590"/>
      <c r="K177" s="1590"/>
      <c r="L177" s="1590"/>
      <c r="M177" s="1590"/>
      <c r="N177" s="1590"/>
      <c r="O177" s="1590"/>
      <c r="P177" s="1590"/>
      <c r="Q177" s="1590"/>
      <c r="R177" s="1590"/>
      <c r="S177" s="1590"/>
      <c r="T177" s="1590"/>
      <c r="U177" s="1590"/>
      <c r="V177" s="1590"/>
      <c r="W177" s="1590"/>
      <c r="X177" s="1590"/>
      <c r="Y177" s="1590"/>
      <c r="Z177" s="1590"/>
      <c r="AA177" s="1590"/>
      <c r="AB177" s="1590"/>
      <c r="AC177" s="1590"/>
      <c r="AD177" s="1590"/>
      <c r="AE177" s="1590"/>
      <c r="AF177" s="1590"/>
      <c r="AG177" s="1590"/>
      <c r="AH177" s="1590"/>
      <c r="AI177" s="1590"/>
      <c r="AJ177" s="1590"/>
    </row>
    <row r="178" spans="3:36">
      <c r="C178" s="1669"/>
      <c r="D178" s="209"/>
      <c r="E178" s="209"/>
      <c r="F178" s="209"/>
      <c r="G178" s="1590"/>
      <c r="H178" s="1590"/>
      <c r="I178" s="1590"/>
      <c r="J178" s="1590"/>
      <c r="K178" s="1590"/>
      <c r="L178" s="1590"/>
      <c r="M178" s="1590"/>
      <c r="N178" s="1590"/>
      <c r="O178" s="1590"/>
      <c r="P178" s="1590"/>
      <c r="Q178" s="1590"/>
      <c r="R178" s="1590"/>
      <c r="S178" s="1590"/>
      <c r="T178" s="1590"/>
      <c r="U178" s="1590"/>
      <c r="V178" s="1590"/>
      <c r="W178" s="1590"/>
      <c r="X178" s="1590"/>
      <c r="Y178" s="1590"/>
      <c r="Z178" s="1590"/>
      <c r="AA178" s="1590"/>
      <c r="AB178" s="1590"/>
      <c r="AC178" s="1590"/>
      <c r="AD178" s="1590"/>
      <c r="AE178" s="1590"/>
      <c r="AF178" s="1590"/>
      <c r="AG178" s="1590"/>
      <c r="AH178" s="1590"/>
      <c r="AI178" s="1590"/>
      <c r="AJ178" s="1590"/>
    </row>
    <row r="179" spans="3:36">
      <c r="C179" s="1669"/>
      <c r="D179" s="209"/>
      <c r="E179" s="209"/>
      <c r="F179" s="209"/>
      <c r="G179" s="1590"/>
      <c r="H179" s="1590"/>
      <c r="I179" s="1590"/>
      <c r="J179" s="1590"/>
      <c r="K179" s="1590"/>
      <c r="L179" s="1590"/>
      <c r="M179" s="1590"/>
      <c r="N179" s="1590"/>
      <c r="O179" s="1590"/>
      <c r="P179" s="1590"/>
      <c r="Q179" s="1590"/>
      <c r="R179" s="1590"/>
      <c r="S179" s="1590"/>
      <c r="T179" s="1590"/>
      <c r="U179" s="1590"/>
      <c r="V179" s="1590"/>
      <c r="W179" s="1590"/>
      <c r="X179" s="1590"/>
      <c r="Y179" s="1590"/>
      <c r="Z179" s="1590"/>
      <c r="AA179" s="1590"/>
      <c r="AB179" s="1590"/>
      <c r="AC179" s="1590"/>
      <c r="AD179" s="1590"/>
      <c r="AE179" s="1590"/>
      <c r="AF179" s="1590"/>
      <c r="AG179" s="1590"/>
      <c r="AH179" s="1590"/>
      <c r="AI179" s="1590"/>
      <c r="AJ179" s="1590"/>
    </row>
    <row r="180" spans="3:36">
      <c r="C180" s="1669"/>
      <c r="D180" s="209"/>
      <c r="E180" s="209"/>
      <c r="F180" s="209"/>
      <c r="G180" s="1590"/>
      <c r="H180" s="1590"/>
      <c r="I180" s="1590"/>
      <c r="J180" s="1590"/>
      <c r="K180" s="1590"/>
      <c r="L180" s="1590"/>
      <c r="M180" s="1590"/>
      <c r="N180" s="1590"/>
      <c r="O180" s="1590"/>
      <c r="P180" s="1590"/>
      <c r="Q180" s="1590"/>
      <c r="R180" s="1590"/>
      <c r="S180" s="1590"/>
      <c r="T180" s="1590"/>
      <c r="U180" s="1590"/>
      <c r="V180" s="1590"/>
      <c r="W180" s="1590"/>
      <c r="X180" s="1590"/>
      <c r="Y180" s="1590"/>
      <c r="Z180" s="1590"/>
      <c r="AA180" s="1590"/>
      <c r="AB180" s="1590"/>
      <c r="AC180" s="1590"/>
      <c r="AD180" s="1590"/>
      <c r="AE180" s="1590"/>
      <c r="AF180" s="1590"/>
      <c r="AG180" s="1590"/>
      <c r="AH180" s="1590"/>
      <c r="AI180" s="1590"/>
      <c r="AJ180" s="1590"/>
    </row>
    <row r="181" spans="3:36">
      <c r="C181" s="1669"/>
      <c r="D181" s="209"/>
      <c r="E181" s="209"/>
      <c r="F181" s="209"/>
      <c r="G181" s="1590"/>
      <c r="H181" s="1590"/>
      <c r="I181" s="1590"/>
      <c r="J181" s="1590"/>
      <c r="K181" s="1590"/>
      <c r="L181" s="1590"/>
      <c r="M181" s="1590"/>
      <c r="N181" s="1590"/>
      <c r="O181" s="1590"/>
      <c r="P181" s="1590"/>
      <c r="Q181" s="1590"/>
      <c r="R181" s="1590"/>
      <c r="S181" s="1590"/>
      <c r="T181" s="1590"/>
      <c r="U181" s="1590"/>
      <c r="V181" s="1590"/>
      <c r="W181" s="1590"/>
      <c r="X181" s="1590"/>
      <c r="Y181" s="1590"/>
      <c r="Z181" s="1590"/>
      <c r="AA181" s="1590"/>
      <c r="AB181" s="1590"/>
      <c r="AC181" s="1590"/>
      <c r="AD181" s="1590"/>
      <c r="AE181" s="1590"/>
      <c r="AF181" s="1590"/>
      <c r="AG181" s="1590"/>
      <c r="AH181" s="1590"/>
      <c r="AI181" s="1590"/>
      <c r="AJ181" s="1590"/>
    </row>
    <row r="182" spans="3:36">
      <c r="C182" s="1669"/>
      <c r="D182" s="209"/>
      <c r="E182" s="209"/>
      <c r="F182" s="209"/>
      <c r="G182" s="1590"/>
      <c r="H182" s="1590"/>
      <c r="I182" s="1590"/>
      <c r="J182" s="1590"/>
      <c r="K182" s="1590"/>
      <c r="L182" s="1590"/>
      <c r="M182" s="1590"/>
      <c r="N182" s="1590"/>
      <c r="O182" s="1590"/>
      <c r="P182" s="1590"/>
      <c r="Q182" s="1590"/>
      <c r="R182" s="1590"/>
      <c r="S182" s="1590"/>
      <c r="T182" s="1590"/>
      <c r="U182" s="1590"/>
      <c r="V182" s="1590"/>
      <c r="W182" s="1590"/>
      <c r="X182" s="1590"/>
      <c r="Y182" s="1590"/>
      <c r="Z182" s="1590"/>
      <c r="AA182" s="1590"/>
      <c r="AB182" s="1590"/>
      <c r="AC182" s="1590"/>
      <c r="AD182" s="1590"/>
      <c r="AE182" s="1590"/>
      <c r="AF182" s="1590"/>
      <c r="AG182" s="1590"/>
      <c r="AH182" s="1590"/>
      <c r="AI182" s="1590"/>
      <c r="AJ182" s="1590"/>
    </row>
    <row r="183" spans="3:36">
      <c r="C183" s="1669"/>
      <c r="D183" s="209"/>
      <c r="E183" s="209"/>
      <c r="F183" s="209"/>
      <c r="G183" s="1590"/>
      <c r="H183" s="1590"/>
      <c r="I183" s="1590"/>
      <c r="J183" s="1590"/>
      <c r="K183" s="1590"/>
      <c r="L183" s="1590"/>
      <c r="M183" s="1590"/>
      <c r="N183" s="1590"/>
      <c r="O183" s="1590"/>
      <c r="P183" s="1590"/>
      <c r="Q183" s="1590"/>
      <c r="R183" s="1590"/>
      <c r="S183" s="1590"/>
      <c r="T183" s="1590"/>
      <c r="U183" s="1590"/>
      <c r="V183" s="1590"/>
      <c r="W183" s="1590"/>
      <c r="X183" s="1590"/>
      <c r="Y183" s="1590"/>
      <c r="Z183" s="1590"/>
      <c r="AA183" s="1590"/>
      <c r="AB183" s="1590"/>
      <c r="AC183" s="1590"/>
      <c r="AD183" s="1590"/>
      <c r="AE183" s="1590"/>
      <c r="AF183" s="1590"/>
      <c r="AG183" s="1590"/>
      <c r="AH183" s="1590"/>
      <c r="AI183" s="1590"/>
      <c r="AJ183" s="1590"/>
    </row>
    <row r="184" spans="3:36">
      <c r="C184" s="1669"/>
      <c r="D184" s="209"/>
      <c r="E184" s="209"/>
      <c r="F184" s="209"/>
      <c r="G184" s="1590"/>
      <c r="H184" s="1590"/>
      <c r="I184" s="1590"/>
      <c r="J184" s="1590"/>
      <c r="K184" s="1590"/>
      <c r="L184" s="1590"/>
      <c r="M184" s="1590"/>
      <c r="N184" s="1590"/>
      <c r="O184" s="1590"/>
      <c r="P184" s="1590"/>
      <c r="Q184" s="1590"/>
      <c r="R184" s="1590"/>
      <c r="S184" s="1590"/>
      <c r="T184" s="1590"/>
      <c r="U184" s="1590"/>
      <c r="V184" s="1590"/>
      <c r="W184" s="1590"/>
      <c r="X184" s="1590"/>
      <c r="Y184" s="1590"/>
      <c r="Z184" s="1590"/>
      <c r="AA184" s="1590"/>
      <c r="AB184" s="1590"/>
      <c r="AC184" s="1590"/>
      <c r="AD184" s="1590"/>
      <c r="AE184" s="1590"/>
      <c r="AF184" s="1590"/>
      <c r="AG184" s="1590"/>
      <c r="AH184" s="1590"/>
      <c r="AI184" s="1590"/>
      <c r="AJ184" s="1590"/>
    </row>
    <row r="185" spans="3:36">
      <c r="C185" s="1669"/>
      <c r="D185" s="209"/>
      <c r="E185" s="209"/>
      <c r="F185" s="209"/>
      <c r="G185" s="1590"/>
      <c r="H185" s="1590"/>
      <c r="I185" s="1590"/>
      <c r="J185" s="1590"/>
      <c r="K185" s="1590"/>
      <c r="L185" s="1590"/>
      <c r="M185" s="1590"/>
      <c r="N185" s="1590"/>
      <c r="O185" s="1590"/>
      <c r="P185" s="1590"/>
      <c r="Q185" s="1590"/>
      <c r="R185" s="1590"/>
      <c r="S185" s="1590"/>
      <c r="T185" s="1590"/>
      <c r="U185" s="1590"/>
      <c r="V185" s="1590"/>
      <c r="W185" s="1590"/>
      <c r="X185" s="1590"/>
      <c r="Y185" s="1590"/>
      <c r="Z185" s="1590"/>
      <c r="AA185" s="1590"/>
      <c r="AB185" s="1590"/>
      <c r="AC185" s="1590"/>
      <c r="AD185" s="1590"/>
      <c r="AE185" s="1590"/>
      <c r="AF185" s="1590"/>
      <c r="AG185" s="1590"/>
      <c r="AH185" s="1590"/>
      <c r="AI185" s="1590"/>
      <c r="AJ185" s="1590"/>
    </row>
    <row r="186" spans="3:36">
      <c r="C186" s="1669"/>
      <c r="D186" s="209"/>
      <c r="E186" s="209"/>
      <c r="F186" s="209"/>
      <c r="G186" s="1590"/>
      <c r="H186" s="1590"/>
      <c r="I186" s="1590"/>
      <c r="J186" s="1590"/>
      <c r="K186" s="1590"/>
      <c r="L186" s="1590"/>
      <c r="M186" s="1590"/>
      <c r="N186" s="1590"/>
      <c r="O186" s="1590"/>
      <c r="P186" s="1590"/>
      <c r="Q186" s="1590"/>
      <c r="R186" s="1590"/>
      <c r="S186" s="1590"/>
      <c r="T186" s="1590"/>
      <c r="U186" s="1590"/>
      <c r="V186" s="1590"/>
      <c r="W186" s="1590"/>
      <c r="X186" s="1590"/>
      <c r="Y186" s="1590"/>
      <c r="Z186" s="1590"/>
      <c r="AA186" s="1590"/>
      <c r="AB186" s="1590"/>
      <c r="AC186" s="1590"/>
      <c r="AD186" s="1590"/>
      <c r="AE186" s="1590"/>
      <c r="AF186" s="1590"/>
      <c r="AG186" s="1590"/>
      <c r="AH186" s="1590"/>
      <c r="AI186" s="1590"/>
      <c r="AJ186" s="1590"/>
    </row>
    <row r="187" spans="3:36">
      <c r="C187" s="1669"/>
      <c r="D187" s="209"/>
      <c r="E187" s="209"/>
      <c r="F187" s="209"/>
      <c r="G187" s="1590"/>
      <c r="H187" s="1590"/>
      <c r="I187" s="1590"/>
      <c r="J187" s="1590"/>
      <c r="K187" s="1590"/>
      <c r="L187" s="1590"/>
      <c r="M187" s="1590"/>
      <c r="N187" s="1590"/>
      <c r="O187" s="1590"/>
      <c r="P187" s="1590"/>
      <c r="Q187" s="1590"/>
      <c r="R187" s="1590"/>
      <c r="S187" s="1590"/>
      <c r="T187" s="1590"/>
      <c r="U187" s="1590"/>
      <c r="V187" s="1590"/>
      <c r="W187" s="1590"/>
      <c r="X187" s="1590"/>
      <c r="Y187" s="1590"/>
      <c r="Z187" s="1590"/>
      <c r="AA187" s="1590"/>
      <c r="AB187" s="1590"/>
      <c r="AC187" s="1590"/>
      <c r="AD187" s="1590"/>
      <c r="AE187" s="1590"/>
      <c r="AF187" s="1590"/>
      <c r="AG187" s="1590"/>
      <c r="AH187" s="1590"/>
      <c r="AI187" s="1590"/>
      <c r="AJ187" s="1590"/>
    </row>
    <row r="188" spans="3:36">
      <c r="C188" s="1669"/>
      <c r="D188" s="209"/>
      <c r="E188" s="209"/>
      <c r="F188" s="209"/>
      <c r="G188" s="1590"/>
      <c r="H188" s="1590"/>
      <c r="I188" s="1590"/>
      <c r="J188" s="1590"/>
      <c r="K188" s="1590"/>
      <c r="L188" s="1590"/>
      <c r="M188" s="1590"/>
      <c r="N188" s="1590"/>
      <c r="O188" s="1590"/>
      <c r="P188" s="1590"/>
      <c r="Q188" s="1590"/>
      <c r="R188" s="1590"/>
      <c r="S188" s="1590"/>
      <c r="T188" s="1590"/>
      <c r="U188" s="1590"/>
      <c r="V188" s="1590"/>
      <c r="W188" s="1590"/>
      <c r="X188" s="1590"/>
      <c r="Y188" s="1590"/>
      <c r="Z188" s="1590"/>
      <c r="AA188" s="1590"/>
      <c r="AB188" s="1590"/>
      <c r="AC188" s="1590"/>
      <c r="AD188" s="1590"/>
      <c r="AE188" s="1590"/>
      <c r="AF188" s="1590"/>
      <c r="AG188" s="1590"/>
      <c r="AH188" s="1590"/>
      <c r="AI188" s="1590"/>
      <c r="AJ188" s="1590"/>
    </row>
    <row r="189" spans="3:36">
      <c r="C189" s="1669"/>
      <c r="D189" s="209"/>
      <c r="E189" s="209"/>
      <c r="F189" s="209"/>
      <c r="G189" s="1590"/>
      <c r="H189" s="1590"/>
      <c r="I189" s="1590"/>
      <c r="J189" s="1590"/>
      <c r="K189" s="1590"/>
      <c r="L189" s="1590"/>
      <c r="M189" s="1590"/>
      <c r="N189" s="1590"/>
      <c r="O189" s="1590"/>
      <c r="P189" s="1590"/>
      <c r="Q189" s="1590"/>
      <c r="R189" s="1590"/>
      <c r="S189" s="1590"/>
      <c r="T189" s="1590"/>
      <c r="U189" s="1590"/>
      <c r="V189" s="1590"/>
      <c r="W189" s="1590"/>
      <c r="X189" s="1590"/>
      <c r="Y189" s="1590"/>
      <c r="Z189" s="1590"/>
      <c r="AA189" s="1590"/>
      <c r="AB189" s="1590"/>
      <c r="AC189" s="1590"/>
      <c r="AD189" s="1590"/>
      <c r="AE189" s="1590"/>
      <c r="AF189" s="1590"/>
      <c r="AG189" s="1590"/>
      <c r="AH189" s="1590"/>
      <c r="AI189" s="1590"/>
      <c r="AJ189" s="1590"/>
    </row>
    <row r="190" spans="3:36">
      <c r="C190" s="1669"/>
      <c r="D190" s="209"/>
      <c r="E190" s="209"/>
      <c r="F190" s="209"/>
      <c r="G190" s="1590"/>
      <c r="H190" s="1590"/>
      <c r="I190" s="1590"/>
      <c r="J190" s="1590"/>
      <c r="K190" s="1590"/>
      <c r="L190" s="1590"/>
      <c r="M190" s="1590"/>
      <c r="N190" s="1590"/>
      <c r="O190" s="1590"/>
      <c r="P190" s="1590"/>
      <c r="Q190" s="1590"/>
      <c r="R190" s="1590"/>
      <c r="S190" s="1590"/>
      <c r="T190" s="1590"/>
      <c r="U190" s="1590"/>
      <c r="V190" s="1590"/>
      <c r="W190" s="1590"/>
      <c r="X190" s="1590"/>
      <c r="Y190" s="1590"/>
      <c r="Z190" s="1590"/>
      <c r="AA190" s="1590"/>
      <c r="AB190" s="1590"/>
      <c r="AC190" s="1590"/>
      <c r="AD190" s="1590"/>
      <c r="AE190" s="1590"/>
      <c r="AF190" s="1590"/>
      <c r="AG190" s="1590"/>
      <c r="AH190" s="1590"/>
      <c r="AI190" s="1590"/>
      <c r="AJ190" s="1590"/>
    </row>
    <row r="191" spans="3:36">
      <c r="C191" s="1669"/>
      <c r="D191" s="209"/>
      <c r="E191" s="209"/>
      <c r="F191" s="209"/>
      <c r="G191" s="1590"/>
      <c r="H191" s="1590"/>
      <c r="I191" s="1590"/>
      <c r="J191" s="1590"/>
      <c r="K191" s="1590"/>
      <c r="L191" s="1590"/>
      <c r="M191" s="1590"/>
      <c r="N191" s="1590"/>
      <c r="O191" s="1590"/>
      <c r="P191" s="1590"/>
      <c r="Q191" s="1590"/>
      <c r="R191" s="1590"/>
      <c r="S191" s="1590"/>
      <c r="T191" s="1590"/>
      <c r="U191" s="1590"/>
      <c r="V191" s="1590"/>
      <c r="W191" s="1590"/>
      <c r="X191" s="1590"/>
      <c r="Y191" s="1590"/>
      <c r="Z191" s="1590"/>
      <c r="AA191" s="1590"/>
      <c r="AB191" s="1590"/>
      <c r="AC191" s="1590"/>
      <c r="AD191" s="1590"/>
      <c r="AE191" s="1590"/>
      <c r="AF191" s="1590"/>
      <c r="AG191" s="1590"/>
      <c r="AH191" s="1590"/>
      <c r="AI191" s="1590"/>
      <c r="AJ191" s="1590"/>
    </row>
    <row r="192" spans="3:36">
      <c r="C192" s="1669"/>
      <c r="D192" s="209"/>
      <c r="E192" s="209"/>
      <c r="F192" s="209"/>
      <c r="G192" s="1590"/>
      <c r="H192" s="1590"/>
      <c r="I192" s="1590"/>
      <c r="J192" s="1590"/>
      <c r="K192" s="1590"/>
      <c r="L192" s="1590"/>
      <c r="M192" s="1590"/>
      <c r="N192" s="1590"/>
      <c r="O192" s="1590"/>
      <c r="P192" s="1590"/>
      <c r="Q192" s="1590"/>
      <c r="R192" s="1590"/>
      <c r="S192" s="1590"/>
      <c r="T192" s="1590"/>
      <c r="U192" s="1590"/>
      <c r="V192" s="1590"/>
      <c r="W192" s="1590"/>
      <c r="X192" s="1590"/>
      <c r="Y192" s="1590"/>
      <c r="Z192" s="1590"/>
      <c r="AA192" s="1590"/>
      <c r="AB192" s="1590"/>
      <c r="AC192" s="1590"/>
      <c r="AD192" s="1590"/>
      <c r="AE192" s="1590"/>
      <c r="AF192" s="1590"/>
      <c r="AG192" s="1590"/>
      <c r="AH192" s="1590"/>
      <c r="AI192" s="1590"/>
      <c r="AJ192" s="1590"/>
    </row>
    <row r="193" spans="3:36">
      <c r="C193" s="1669"/>
      <c r="D193" s="209"/>
      <c r="E193" s="209"/>
      <c r="F193" s="209"/>
      <c r="G193" s="1590"/>
      <c r="H193" s="1590"/>
      <c r="I193" s="1590"/>
      <c r="J193" s="1590"/>
      <c r="K193" s="1590"/>
      <c r="L193" s="1590"/>
      <c r="M193" s="1590"/>
      <c r="N193" s="1590"/>
      <c r="O193" s="1590"/>
      <c r="P193" s="1590"/>
      <c r="Q193" s="1590"/>
      <c r="R193" s="1590"/>
      <c r="S193" s="1590"/>
      <c r="T193" s="1590"/>
      <c r="U193" s="1590"/>
      <c r="V193" s="1590"/>
      <c r="W193" s="1590"/>
      <c r="X193" s="1590"/>
      <c r="Y193" s="1590"/>
      <c r="Z193" s="1590"/>
      <c r="AA193" s="1590"/>
      <c r="AB193" s="1590"/>
      <c r="AC193" s="1590"/>
      <c r="AD193" s="1590"/>
      <c r="AE193" s="1590"/>
      <c r="AF193" s="1590"/>
      <c r="AG193" s="1590"/>
      <c r="AH193" s="1590"/>
      <c r="AI193" s="1590"/>
      <c r="AJ193" s="1590"/>
    </row>
    <row r="194" spans="3:36">
      <c r="C194" s="1669"/>
      <c r="D194" s="209"/>
      <c r="E194" s="209"/>
      <c r="F194" s="209"/>
      <c r="G194" s="1590"/>
      <c r="H194" s="1590"/>
      <c r="I194" s="1590"/>
      <c r="J194" s="1590"/>
      <c r="K194" s="1590"/>
      <c r="L194" s="1590"/>
      <c r="M194" s="1590"/>
      <c r="N194" s="1590"/>
      <c r="O194" s="1590"/>
      <c r="P194" s="1590"/>
      <c r="Q194" s="1590"/>
      <c r="R194" s="1590"/>
      <c r="S194" s="1590"/>
      <c r="T194" s="1590"/>
      <c r="U194" s="1590"/>
      <c r="V194" s="1590"/>
      <c r="W194" s="1590"/>
      <c r="X194" s="1590"/>
      <c r="Y194" s="1590"/>
      <c r="Z194" s="1590"/>
      <c r="AA194" s="1590"/>
      <c r="AB194" s="1590"/>
      <c r="AC194" s="1590"/>
      <c r="AD194" s="1590"/>
      <c r="AE194" s="1590"/>
      <c r="AF194" s="1590"/>
      <c r="AG194" s="1590"/>
      <c r="AH194" s="1590"/>
      <c r="AI194" s="1590"/>
      <c r="AJ194" s="1590"/>
    </row>
    <row r="195" spans="3:36">
      <c r="C195" s="1669"/>
      <c r="D195" s="209"/>
      <c r="E195" s="209"/>
      <c r="F195" s="209"/>
      <c r="G195" s="1590"/>
      <c r="H195" s="1590"/>
      <c r="I195" s="1590"/>
      <c r="J195" s="1590"/>
      <c r="K195" s="1590"/>
      <c r="L195" s="1590"/>
      <c r="M195" s="1590"/>
      <c r="N195" s="1590"/>
      <c r="O195" s="1590"/>
      <c r="P195" s="1590"/>
      <c r="Q195" s="1590"/>
      <c r="R195" s="1590"/>
      <c r="S195" s="1590"/>
      <c r="T195" s="1590"/>
      <c r="U195" s="1590"/>
      <c r="V195" s="1590"/>
      <c r="W195" s="1590"/>
      <c r="X195" s="1590"/>
      <c r="Y195" s="1590"/>
      <c r="Z195" s="1590"/>
      <c r="AA195" s="1590"/>
      <c r="AB195" s="1590"/>
      <c r="AC195" s="1590"/>
      <c r="AD195" s="1590"/>
      <c r="AE195" s="1590"/>
      <c r="AF195" s="1590"/>
      <c r="AG195" s="1590"/>
      <c r="AH195" s="1590"/>
      <c r="AI195" s="1590"/>
      <c r="AJ195" s="1590"/>
    </row>
    <row r="196" spans="3:36">
      <c r="C196" s="1669"/>
      <c r="D196" s="209"/>
      <c r="E196" s="209"/>
      <c r="F196" s="209"/>
      <c r="G196" s="1590"/>
      <c r="H196" s="1590"/>
      <c r="I196" s="1590"/>
      <c r="J196" s="1590"/>
      <c r="K196" s="1590"/>
      <c r="L196" s="1590"/>
      <c r="M196" s="1590"/>
      <c r="N196" s="1590"/>
      <c r="O196" s="1590"/>
      <c r="P196" s="1590"/>
      <c r="Q196" s="1590"/>
      <c r="R196" s="1590"/>
      <c r="S196" s="1590"/>
      <c r="T196" s="1590"/>
      <c r="U196" s="1590"/>
      <c r="V196" s="1590"/>
      <c r="W196" s="1590"/>
      <c r="X196" s="1590"/>
      <c r="Y196" s="1590"/>
      <c r="Z196" s="1590"/>
      <c r="AA196" s="1590"/>
      <c r="AB196" s="1590"/>
      <c r="AC196" s="1590"/>
      <c r="AD196" s="1590"/>
      <c r="AE196" s="1590"/>
      <c r="AF196" s="1590"/>
      <c r="AG196" s="1590"/>
      <c r="AH196" s="1590"/>
      <c r="AI196" s="1590"/>
      <c r="AJ196" s="1590"/>
    </row>
    <row r="197" spans="3:36">
      <c r="C197" s="1669"/>
      <c r="D197" s="209"/>
      <c r="E197" s="209"/>
      <c r="F197" s="209"/>
      <c r="G197" s="1590"/>
      <c r="H197" s="1590"/>
      <c r="I197" s="1590"/>
      <c r="J197" s="1590"/>
      <c r="K197" s="1590"/>
      <c r="L197" s="1590"/>
      <c r="M197" s="1590"/>
      <c r="N197" s="1590"/>
      <c r="O197" s="1590"/>
      <c r="P197" s="1590"/>
      <c r="Q197" s="1590"/>
      <c r="R197" s="1590"/>
      <c r="S197" s="1590"/>
      <c r="T197" s="1590"/>
      <c r="U197" s="1590"/>
      <c r="V197" s="1590"/>
      <c r="W197" s="1590"/>
      <c r="X197" s="1590"/>
      <c r="Y197" s="1590"/>
      <c r="Z197" s="1590"/>
      <c r="AA197" s="1590"/>
      <c r="AB197" s="1590"/>
      <c r="AC197" s="1590"/>
      <c r="AD197" s="1590"/>
      <c r="AE197" s="1590"/>
      <c r="AF197" s="1590"/>
      <c r="AG197" s="1590"/>
      <c r="AH197" s="1590"/>
      <c r="AI197" s="1590"/>
      <c r="AJ197" s="1590"/>
    </row>
    <row r="198" spans="3:36">
      <c r="C198" s="1669"/>
      <c r="D198" s="209"/>
      <c r="E198" s="209"/>
      <c r="F198" s="209"/>
      <c r="G198" s="1590"/>
      <c r="H198" s="1590"/>
      <c r="I198" s="1590"/>
      <c r="J198" s="1590"/>
      <c r="K198" s="1590"/>
      <c r="L198" s="1590"/>
      <c r="M198" s="1590"/>
      <c r="N198" s="1590"/>
      <c r="O198" s="1590"/>
      <c r="P198" s="1590"/>
      <c r="Q198" s="1590"/>
      <c r="R198" s="1590"/>
      <c r="S198" s="1590"/>
      <c r="T198" s="1590"/>
      <c r="U198" s="1590"/>
      <c r="V198" s="1590"/>
      <c r="W198" s="1590"/>
      <c r="X198" s="1590"/>
      <c r="Y198" s="1590"/>
      <c r="Z198" s="1590"/>
      <c r="AA198" s="1590"/>
      <c r="AB198" s="1590"/>
      <c r="AC198" s="1590"/>
      <c r="AD198" s="1590"/>
      <c r="AE198" s="1590"/>
      <c r="AF198" s="1590"/>
      <c r="AG198" s="1590"/>
      <c r="AH198" s="1590"/>
      <c r="AI198" s="1590"/>
      <c r="AJ198" s="1590"/>
    </row>
    <row r="199" spans="3:36">
      <c r="C199" s="1669"/>
      <c r="D199" s="209"/>
      <c r="E199" s="209"/>
      <c r="F199" s="209"/>
      <c r="G199" s="1590"/>
      <c r="H199" s="1590"/>
      <c r="I199" s="1590"/>
      <c r="J199" s="1590"/>
      <c r="K199" s="1590"/>
      <c r="L199" s="1590"/>
      <c r="M199" s="1590"/>
      <c r="N199" s="1590"/>
      <c r="O199" s="1590"/>
      <c r="P199" s="1590"/>
      <c r="Q199" s="1590"/>
      <c r="R199" s="1590"/>
      <c r="S199" s="1590"/>
      <c r="T199" s="1590"/>
      <c r="U199" s="1590"/>
      <c r="V199" s="1590"/>
      <c r="W199" s="1590"/>
      <c r="X199" s="1590"/>
      <c r="Y199" s="1590"/>
      <c r="Z199" s="1590"/>
      <c r="AA199" s="1590"/>
      <c r="AB199" s="1590"/>
      <c r="AC199" s="1590"/>
      <c r="AD199" s="1590"/>
      <c r="AE199" s="1590"/>
      <c r="AF199" s="1590"/>
      <c r="AG199" s="1590"/>
      <c r="AH199" s="1590"/>
      <c r="AI199" s="1590"/>
      <c r="AJ199" s="1590"/>
    </row>
    <row r="200" spans="3:36">
      <c r="C200" s="1669"/>
      <c r="D200" s="209"/>
      <c r="E200" s="209"/>
      <c r="F200" s="209"/>
      <c r="G200" s="1590"/>
      <c r="H200" s="1590"/>
      <c r="I200" s="1590"/>
      <c r="J200" s="1590"/>
      <c r="K200" s="1590"/>
      <c r="L200" s="1590"/>
      <c r="M200" s="1590"/>
      <c r="N200" s="1590"/>
      <c r="O200" s="1590"/>
      <c r="P200" s="1590"/>
      <c r="Q200" s="1590"/>
      <c r="R200" s="1590"/>
      <c r="S200" s="1590"/>
      <c r="T200" s="1590"/>
      <c r="U200" s="1590"/>
      <c r="V200" s="1590"/>
      <c r="W200" s="1590"/>
      <c r="X200" s="1590"/>
      <c r="Y200" s="1590"/>
      <c r="Z200" s="1590"/>
      <c r="AA200" s="1590"/>
      <c r="AB200" s="1590"/>
      <c r="AC200" s="1590"/>
      <c r="AD200" s="1590"/>
      <c r="AE200" s="1590"/>
      <c r="AF200" s="1590"/>
      <c r="AG200" s="1590"/>
      <c r="AH200" s="1590"/>
      <c r="AI200" s="1590"/>
      <c r="AJ200" s="1590"/>
    </row>
    <row r="201" spans="3:36">
      <c r="C201" s="1669"/>
      <c r="D201" s="209"/>
      <c r="E201" s="209"/>
      <c r="F201" s="209"/>
      <c r="G201" s="1590"/>
      <c r="H201" s="1590"/>
      <c r="I201" s="1590"/>
      <c r="J201" s="1590"/>
      <c r="K201" s="1590"/>
      <c r="L201" s="1590"/>
      <c r="M201" s="1590"/>
      <c r="N201" s="1590"/>
      <c r="O201" s="1590"/>
      <c r="P201" s="1590"/>
      <c r="Q201" s="1590"/>
      <c r="R201" s="1590"/>
      <c r="S201" s="1590"/>
      <c r="T201" s="1590"/>
      <c r="U201" s="1590"/>
      <c r="V201" s="1590"/>
      <c r="W201" s="1590"/>
      <c r="X201" s="1590"/>
      <c r="Y201" s="1590"/>
      <c r="Z201" s="1590"/>
      <c r="AA201" s="1590"/>
      <c r="AB201" s="1590"/>
      <c r="AC201" s="1590"/>
      <c r="AD201" s="1590"/>
      <c r="AE201" s="1590"/>
      <c r="AF201" s="1590"/>
      <c r="AG201" s="1590"/>
      <c r="AH201" s="1590"/>
      <c r="AI201" s="1590"/>
      <c r="AJ201" s="1590"/>
    </row>
    <row r="202" spans="3:36">
      <c r="C202" s="1669"/>
      <c r="D202" s="209"/>
      <c r="E202" s="209"/>
      <c r="F202" s="209"/>
      <c r="G202" s="1590"/>
      <c r="H202" s="1590"/>
      <c r="I202" s="1590"/>
      <c r="J202" s="1590"/>
      <c r="K202" s="1590"/>
      <c r="L202" s="1590"/>
      <c r="M202" s="1590"/>
      <c r="N202" s="1590"/>
      <c r="O202" s="1590"/>
      <c r="P202" s="1590"/>
      <c r="Q202" s="1590"/>
      <c r="R202" s="1590"/>
      <c r="S202" s="1590"/>
      <c r="T202" s="1590"/>
      <c r="U202" s="1590"/>
      <c r="V202" s="1590"/>
      <c r="W202" s="1590"/>
      <c r="X202" s="1590"/>
      <c r="Y202" s="1590"/>
      <c r="Z202" s="1590"/>
      <c r="AA202" s="1590"/>
      <c r="AB202" s="1590"/>
      <c r="AC202" s="1590"/>
      <c r="AD202" s="1590"/>
      <c r="AE202" s="1590"/>
      <c r="AF202" s="1590"/>
      <c r="AG202" s="1590"/>
      <c r="AH202" s="1590"/>
      <c r="AI202" s="1590"/>
      <c r="AJ202" s="1590"/>
    </row>
    <row r="203" spans="3:36">
      <c r="C203" s="1669"/>
      <c r="D203" s="209"/>
      <c r="E203" s="209"/>
      <c r="F203" s="209"/>
      <c r="G203" s="1590"/>
      <c r="H203" s="1590"/>
      <c r="I203" s="1590"/>
      <c r="J203" s="1590"/>
      <c r="K203" s="1590"/>
      <c r="L203" s="1590"/>
      <c r="M203" s="1590"/>
      <c r="N203" s="1590"/>
      <c r="O203" s="1590"/>
      <c r="P203" s="1590"/>
      <c r="Q203" s="1590"/>
      <c r="R203" s="1590"/>
      <c r="S203" s="1590"/>
      <c r="T203" s="1590"/>
      <c r="U203" s="1590"/>
      <c r="V203" s="1590"/>
      <c r="W203" s="1590"/>
      <c r="X203" s="1590"/>
      <c r="Y203" s="1590"/>
      <c r="Z203" s="1590"/>
      <c r="AA203" s="1590"/>
      <c r="AB203" s="1590"/>
      <c r="AC203" s="1590"/>
      <c r="AD203" s="1590"/>
      <c r="AE203" s="1590"/>
      <c r="AF203" s="1590"/>
      <c r="AG203" s="1590"/>
      <c r="AH203" s="1590"/>
      <c r="AI203" s="1590"/>
      <c r="AJ203" s="1590"/>
    </row>
    <row r="204" spans="3:36">
      <c r="C204" s="1669"/>
      <c r="D204" s="209"/>
      <c r="E204" s="209"/>
      <c r="F204" s="209"/>
      <c r="G204" s="1590"/>
      <c r="H204" s="1590"/>
      <c r="I204" s="1590"/>
      <c r="J204" s="1590"/>
      <c r="K204" s="1590"/>
      <c r="L204" s="1590"/>
      <c r="M204" s="1590"/>
      <c r="N204" s="1590"/>
      <c r="O204" s="1590"/>
      <c r="P204" s="1590"/>
      <c r="Q204" s="1590"/>
      <c r="R204" s="1590"/>
      <c r="S204" s="1590"/>
      <c r="T204" s="1590"/>
      <c r="U204" s="1590"/>
      <c r="V204" s="1590"/>
      <c r="W204" s="1590"/>
      <c r="X204" s="1590"/>
      <c r="Y204" s="1590"/>
      <c r="Z204" s="1590"/>
      <c r="AA204" s="1590"/>
      <c r="AB204" s="1590"/>
      <c r="AC204" s="1590"/>
      <c r="AD204" s="1590"/>
      <c r="AE204" s="1590"/>
      <c r="AF204" s="1590"/>
      <c r="AG204" s="1590"/>
      <c r="AH204" s="1590"/>
      <c r="AI204" s="1590"/>
      <c r="AJ204" s="1590"/>
    </row>
    <row r="205" spans="3:36">
      <c r="C205" s="1669"/>
      <c r="D205" s="209"/>
      <c r="E205" s="209"/>
      <c r="F205" s="209"/>
      <c r="G205" s="1590"/>
      <c r="H205" s="1590"/>
      <c r="I205" s="1590"/>
      <c r="J205" s="1590"/>
      <c r="K205" s="1590"/>
      <c r="L205" s="1590"/>
      <c r="M205" s="1590"/>
      <c r="N205" s="1590"/>
      <c r="O205" s="1590"/>
      <c r="P205" s="1590"/>
      <c r="Q205" s="1590"/>
      <c r="R205" s="1590"/>
      <c r="S205" s="1590"/>
      <c r="T205" s="1590"/>
      <c r="U205" s="1590"/>
      <c r="V205" s="1590"/>
      <c r="W205" s="1590"/>
      <c r="X205" s="1590"/>
      <c r="Y205" s="1590"/>
      <c r="Z205" s="1590"/>
      <c r="AA205" s="1590"/>
      <c r="AB205" s="1590"/>
      <c r="AC205" s="1590"/>
      <c r="AD205" s="1590"/>
      <c r="AE205" s="1590"/>
      <c r="AF205" s="1590"/>
      <c r="AG205" s="1590"/>
      <c r="AH205" s="1590"/>
      <c r="AI205" s="1590"/>
      <c r="AJ205" s="1590"/>
    </row>
    <row r="206" spans="3:36">
      <c r="C206" s="1669"/>
      <c r="D206" s="209"/>
      <c r="E206" s="209"/>
      <c r="F206" s="209"/>
      <c r="G206" s="1590"/>
      <c r="H206" s="1590"/>
      <c r="I206" s="1590"/>
      <c r="J206" s="1590"/>
      <c r="K206" s="1590"/>
      <c r="L206" s="1590"/>
      <c r="M206" s="1590"/>
      <c r="N206" s="1590"/>
      <c r="O206" s="1590"/>
      <c r="P206" s="1590"/>
      <c r="Q206" s="1590"/>
      <c r="R206" s="1590"/>
      <c r="S206" s="1590"/>
      <c r="T206" s="1590"/>
      <c r="U206" s="1590"/>
      <c r="V206" s="1590"/>
      <c r="W206" s="1590"/>
      <c r="X206" s="1590"/>
      <c r="Y206" s="1590"/>
      <c r="Z206" s="1590"/>
      <c r="AA206" s="1590"/>
      <c r="AB206" s="1590"/>
      <c r="AC206" s="1590"/>
      <c r="AD206" s="1590"/>
      <c r="AE206" s="1590"/>
      <c r="AF206" s="1590"/>
      <c r="AG206" s="1590"/>
      <c r="AH206" s="1590"/>
      <c r="AI206" s="1590"/>
      <c r="AJ206" s="1590"/>
    </row>
    <row r="207" spans="3:36">
      <c r="C207" s="1669"/>
      <c r="D207" s="209"/>
      <c r="E207" s="209"/>
      <c r="F207" s="209"/>
      <c r="G207" s="1590"/>
      <c r="H207" s="1590"/>
      <c r="I207" s="1590"/>
      <c r="J207" s="1590"/>
      <c r="K207" s="1590"/>
      <c r="L207" s="1590"/>
      <c r="M207" s="1590"/>
      <c r="N207" s="1590"/>
      <c r="O207" s="1590"/>
      <c r="P207" s="1590"/>
      <c r="Q207" s="1590"/>
      <c r="R207" s="1590"/>
      <c r="S207" s="1590"/>
      <c r="T207" s="1590"/>
      <c r="U207" s="1590"/>
      <c r="V207" s="1590"/>
      <c r="W207" s="1590"/>
      <c r="X207" s="1590"/>
      <c r="Y207" s="1590"/>
      <c r="Z207" s="1590"/>
      <c r="AA207" s="1590"/>
      <c r="AB207" s="1590"/>
      <c r="AC207" s="1590"/>
      <c r="AD207" s="1590"/>
      <c r="AE207" s="1590"/>
      <c r="AF207" s="1590"/>
      <c r="AG207" s="1590"/>
      <c r="AH207" s="1590"/>
      <c r="AI207" s="1590"/>
      <c r="AJ207" s="1590"/>
    </row>
    <row r="208" spans="3:36">
      <c r="C208" s="1669"/>
      <c r="D208" s="209"/>
      <c r="E208" s="209"/>
      <c r="F208" s="209"/>
      <c r="G208" s="1590"/>
      <c r="H208" s="1590"/>
      <c r="I208" s="1590"/>
      <c r="J208" s="1590"/>
      <c r="K208" s="1590"/>
      <c r="L208" s="1590"/>
      <c r="M208" s="1590"/>
      <c r="N208" s="1590"/>
      <c r="O208" s="1590"/>
      <c r="P208" s="1590"/>
      <c r="Q208" s="1590"/>
      <c r="R208" s="1590"/>
      <c r="S208" s="1590"/>
      <c r="T208" s="1590"/>
      <c r="U208" s="1590"/>
      <c r="V208" s="1590"/>
      <c r="W208" s="1590"/>
      <c r="X208" s="1590"/>
      <c r="Y208" s="1590"/>
      <c r="Z208" s="1590"/>
      <c r="AA208" s="1590"/>
      <c r="AB208" s="1590"/>
      <c r="AC208" s="1590"/>
      <c r="AD208" s="1590"/>
      <c r="AE208" s="1590"/>
      <c r="AF208" s="1590"/>
      <c r="AG208" s="1590"/>
      <c r="AH208" s="1590"/>
      <c r="AI208" s="1590"/>
      <c r="AJ208" s="1590"/>
    </row>
    <row r="209" spans="3:36">
      <c r="C209" s="1669"/>
      <c r="D209" s="209"/>
      <c r="E209" s="209"/>
      <c r="F209" s="209"/>
      <c r="G209" s="1590"/>
      <c r="H209" s="1590"/>
      <c r="I209" s="1590"/>
      <c r="J209" s="1590"/>
      <c r="K209" s="1590"/>
      <c r="L209" s="1590"/>
      <c r="M209" s="1590"/>
      <c r="N209" s="1590"/>
      <c r="O209" s="1590"/>
      <c r="P209" s="1590"/>
      <c r="Q209" s="1590"/>
      <c r="R209" s="1590"/>
      <c r="S209" s="1590"/>
      <c r="T209" s="1590"/>
      <c r="U209" s="1590"/>
      <c r="V209" s="1590"/>
      <c r="W209" s="1590"/>
      <c r="X209" s="1590"/>
      <c r="Y209" s="1590"/>
      <c r="Z209" s="1590"/>
      <c r="AA209" s="1590"/>
      <c r="AB209" s="1590"/>
      <c r="AC209" s="1590"/>
      <c r="AD209" s="1590"/>
      <c r="AE209" s="1590"/>
      <c r="AF209" s="1590"/>
      <c r="AG209" s="1590"/>
      <c r="AH209" s="1590"/>
      <c r="AI209" s="1590"/>
      <c r="AJ209" s="1590"/>
    </row>
    <row r="210" spans="3:36">
      <c r="C210" s="1669"/>
      <c r="D210" s="209"/>
      <c r="E210" s="209"/>
      <c r="F210" s="209"/>
      <c r="G210" s="1590"/>
      <c r="H210" s="1590"/>
      <c r="I210" s="1590"/>
      <c r="J210" s="1590"/>
      <c r="K210" s="1590"/>
      <c r="L210" s="1590"/>
      <c r="M210" s="1590"/>
      <c r="N210" s="1590"/>
      <c r="O210" s="1590"/>
      <c r="P210" s="1590"/>
      <c r="Q210" s="1590"/>
      <c r="R210" s="1590"/>
      <c r="S210" s="1590"/>
      <c r="T210" s="1590"/>
      <c r="U210" s="1590"/>
      <c r="V210" s="1590"/>
      <c r="W210" s="1590"/>
      <c r="X210" s="1590"/>
      <c r="Y210" s="1590"/>
      <c r="Z210" s="1590"/>
      <c r="AA210" s="1590"/>
      <c r="AB210" s="1590"/>
      <c r="AC210" s="1590"/>
      <c r="AD210" s="1590"/>
      <c r="AE210" s="1590"/>
      <c r="AF210" s="1590"/>
      <c r="AG210" s="1590"/>
      <c r="AH210" s="1590"/>
      <c r="AI210" s="1590"/>
      <c r="AJ210" s="1590"/>
    </row>
    <row r="211" spans="3:36">
      <c r="C211" s="1669"/>
      <c r="D211" s="209"/>
      <c r="E211" s="209"/>
      <c r="F211" s="209"/>
      <c r="G211" s="1590"/>
      <c r="H211" s="1590"/>
      <c r="I211" s="1590"/>
      <c r="J211" s="1590"/>
      <c r="K211" s="1590"/>
      <c r="L211" s="1590"/>
      <c r="M211" s="1590"/>
      <c r="N211" s="1590"/>
      <c r="O211" s="1590"/>
      <c r="P211" s="1590"/>
      <c r="Q211" s="1590"/>
      <c r="R211" s="1590"/>
      <c r="S211" s="1590"/>
      <c r="T211" s="1590"/>
      <c r="U211" s="1590"/>
      <c r="V211" s="1590"/>
      <c r="W211" s="1590"/>
      <c r="X211" s="1590"/>
      <c r="Y211" s="1590"/>
      <c r="Z211" s="1590"/>
      <c r="AA211" s="1590"/>
      <c r="AB211" s="1590"/>
      <c r="AC211" s="1590"/>
      <c r="AD211" s="1590"/>
      <c r="AE211" s="1590"/>
      <c r="AF211" s="1590"/>
      <c r="AG211" s="1590"/>
      <c r="AH211" s="1590"/>
      <c r="AI211" s="1590"/>
      <c r="AJ211" s="1590"/>
    </row>
    <row r="212" spans="3:36">
      <c r="C212" s="1669"/>
      <c r="D212" s="209"/>
      <c r="E212" s="209"/>
      <c r="F212" s="209"/>
      <c r="G212" s="1590"/>
      <c r="H212" s="1590"/>
      <c r="I212" s="1590"/>
      <c r="J212" s="1590"/>
      <c r="K212" s="1590"/>
      <c r="L212" s="1590"/>
      <c r="M212" s="1590"/>
      <c r="N212" s="1590"/>
      <c r="O212" s="1590"/>
      <c r="P212" s="1590"/>
      <c r="Q212" s="1590"/>
      <c r="R212" s="1590"/>
      <c r="S212" s="1590"/>
      <c r="T212" s="1590"/>
      <c r="U212" s="1590"/>
      <c r="V212" s="1590"/>
      <c r="W212" s="1590"/>
      <c r="X212" s="1590"/>
      <c r="Y212" s="1590"/>
      <c r="Z212" s="1590"/>
      <c r="AA212" s="1590"/>
      <c r="AB212" s="1590"/>
      <c r="AC212" s="1590"/>
      <c r="AD212" s="1590"/>
      <c r="AE212" s="1590"/>
      <c r="AF212" s="1590"/>
      <c r="AG212" s="1590"/>
      <c r="AH212" s="1590"/>
      <c r="AI212" s="1590"/>
      <c r="AJ212" s="1590"/>
    </row>
    <row r="213" spans="3:36">
      <c r="C213" s="1669"/>
      <c r="D213" s="209"/>
      <c r="E213" s="209"/>
      <c r="F213" s="209"/>
      <c r="G213" s="1590"/>
      <c r="H213" s="1590"/>
      <c r="I213" s="1590"/>
      <c r="J213" s="1590"/>
      <c r="K213" s="1590"/>
      <c r="L213" s="1590"/>
      <c r="M213" s="1590"/>
      <c r="N213" s="1590"/>
      <c r="O213" s="1590"/>
      <c r="P213" s="1590"/>
      <c r="Q213" s="1590"/>
      <c r="R213" s="1590"/>
      <c r="S213" s="1590"/>
      <c r="T213" s="1590"/>
      <c r="U213" s="1590"/>
      <c r="V213" s="1590"/>
      <c r="W213" s="1590"/>
      <c r="X213" s="1590"/>
      <c r="Y213" s="1590"/>
      <c r="Z213" s="1590"/>
      <c r="AA213" s="1590"/>
      <c r="AB213" s="1590"/>
      <c r="AC213" s="1590"/>
      <c r="AD213" s="1590"/>
      <c r="AE213" s="1590"/>
      <c r="AF213" s="1590"/>
      <c r="AG213" s="1590"/>
      <c r="AH213" s="1590"/>
      <c r="AI213" s="1590"/>
      <c r="AJ213" s="1590"/>
    </row>
    <row r="214" spans="3:36">
      <c r="C214" s="1669"/>
      <c r="D214" s="209"/>
      <c r="E214" s="209"/>
      <c r="F214" s="209"/>
      <c r="G214" s="1590"/>
      <c r="H214" s="1590"/>
      <c r="I214" s="1590"/>
      <c r="J214" s="1590"/>
      <c r="K214" s="1590"/>
      <c r="L214" s="1590"/>
      <c r="M214" s="1590"/>
      <c r="N214" s="1590"/>
      <c r="O214" s="1590"/>
      <c r="P214" s="1590"/>
      <c r="Q214" s="1590"/>
      <c r="R214" s="1590"/>
      <c r="S214" s="1590"/>
      <c r="T214" s="1590"/>
      <c r="U214" s="1590"/>
      <c r="V214" s="1590"/>
      <c r="W214" s="1590"/>
      <c r="X214" s="1590"/>
      <c r="Y214" s="1590"/>
      <c r="Z214" s="1590"/>
      <c r="AA214" s="1590"/>
      <c r="AB214" s="1590"/>
      <c r="AC214" s="1590"/>
      <c r="AD214" s="1590"/>
      <c r="AE214" s="1590"/>
      <c r="AF214" s="1590"/>
      <c r="AG214" s="1590"/>
      <c r="AH214" s="1590"/>
      <c r="AI214" s="1590"/>
      <c r="AJ214" s="1590"/>
    </row>
    <row r="215" spans="3:36">
      <c r="C215" s="1669"/>
      <c r="D215" s="209"/>
      <c r="E215" s="209"/>
      <c r="F215" s="209"/>
      <c r="G215" s="1590"/>
      <c r="H215" s="1590"/>
      <c r="I215" s="1590"/>
      <c r="J215" s="1590"/>
      <c r="K215" s="1590"/>
      <c r="L215" s="1590"/>
      <c r="M215" s="1590"/>
      <c r="N215" s="1590"/>
      <c r="O215" s="1590"/>
      <c r="P215" s="1590"/>
      <c r="Q215" s="1590"/>
      <c r="R215" s="1590"/>
      <c r="S215" s="1590"/>
      <c r="T215" s="1590"/>
      <c r="U215" s="1590"/>
      <c r="V215" s="1590"/>
      <c r="W215" s="1590"/>
      <c r="X215" s="1590"/>
      <c r="Y215" s="1590"/>
      <c r="Z215" s="1590"/>
      <c r="AA215" s="1590"/>
      <c r="AB215" s="1590"/>
      <c r="AC215" s="1590"/>
      <c r="AD215" s="1590"/>
      <c r="AE215" s="1590"/>
      <c r="AF215" s="1590"/>
      <c r="AG215" s="1590"/>
      <c r="AH215" s="1590"/>
      <c r="AI215" s="1590"/>
      <c r="AJ215" s="1590"/>
    </row>
    <row r="216" spans="3:36">
      <c r="C216" s="1669"/>
      <c r="D216" s="209"/>
      <c r="E216" s="209"/>
      <c r="F216" s="209"/>
      <c r="G216" s="1590"/>
      <c r="H216" s="1590"/>
      <c r="I216" s="1590"/>
      <c r="J216" s="1590"/>
      <c r="K216" s="1590"/>
      <c r="L216" s="1590"/>
      <c r="M216" s="1590"/>
      <c r="N216" s="1590"/>
      <c r="O216" s="1590"/>
      <c r="P216" s="1590"/>
      <c r="Q216" s="1590"/>
      <c r="R216" s="1590"/>
      <c r="S216" s="1590"/>
      <c r="T216" s="1590"/>
      <c r="U216" s="1590"/>
      <c r="V216" s="1590"/>
      <c r="W216" s="1590"/>
      <c r="X216" s="1590"/>
      <c r="Y216" s="1590"/>
      <c r="Z216" s="1590"/>
      <c r="AA216" s="1590"/>
      <c r="AB216" s="1590"/>
      <c r="AC216" s="1590"/>
      <c r="AD216" s="1590"/>
      <c r="AE216" s="1590"/>
      <c r="AF216" s="1590"/>
      <c r="AG216" s="1590"/>
      <c r="AH216" s="1590"/>
      <c r="AI216" s="1590"/>
      <c r="AJ216" s="1590"/>
    </row>
    <row r="217" spans="3:36">
      <c r="C217" s="1669"/>
      <c r="D217" s="209"/>
      <c r="E217" s="209"/>
      <c r="F217" s="209"/>
      <c r="G217" s="1590"/>
      <c r="H217" s="1590"/>
      <c r="I217" s="1590"/>
      <c r="J217" s="1590"/>
      <c r="K217" s="1590"/>
      <c r="L217" s="1590"/>
      <c r="M217" s="1590"/>
      <c r="N217" s="1590"/>
      <c r="O217" s="1590"/>
      <c r="P217" s="1590"/>
      <c r="Q217" s="1590"/>
      <c r="R217" s="1590"/>
      <c r="S217" s="1590"/>
      <c r="T217" s="1590"/>
      <c r="U217" s="1590"/>
      <c r="V217" s="1590"/>
      <c r="W217" s="1590"/>
      <c r="X217" s="1590"/>
      <c r="Y217" s="1590"/>
      <c r="Z217" s="1590"/>
      <c r="AA217" s="1590"/>
      <c r="AB217" s="1590"/>
      <c r="AC217" s="1590"/>
      <c r="AD217" s="1590"/>
      <c r="AE217" s="1590"/>
      <c r="AF217" s="1590"/>
      <c r="AG217" s="1590"/>
      <c r="AH217" s="1590"/>
      <c r="AI217" s="1590"/>
      <c r="AJ217" s="1590"/>
    </row>
    <row r="218" spans="3:36">
      <c r="C218" s="1669"/>
      <c r="D218" s="209"/>
      <c r="E218" s="209"/>
      <c r="F218" s="209"/>
      <c r="G218" s="1590"/>
      <c r="H218" s="1590"/>
      <c r="I218" s="1590"/>
      <c r="J218" s="1590"/>
      <c r="K218" s="1590"/>
      <c r="L218" s="1590"/>
      <c r="M218" s="1590"/>
      <c r="N218" s="1590"/>
      <c r="O218" s="1590"/>
      <c r="P218" s="1590"/>
      <c r="Q218" s="1590"/>
      <c r="R218" s="1590"/>
      <c r="S218" s="1590"/>
      <c r="T218" s="1590"/>
      <c r="U218" s="1590"/>
      <c r="V218" s="1590"/>
      <c r="W218" s="1590"/>
      <c r="X218" s="1590"/>
      <c r="Y218" s="1590"/>
      <c r="Z218" s="1590"/>
      <c r="AA218" s="1590"/>
      <c r="AB218" s="1590"/>
      <c r="AC218" s="1590"/>
      <c r="AD218" s="1590"/>
      <c r="AE218" s="1590"/>
      <c r="AF218" s="1590"/>
      <c r="AG218" s="1590"/>
      <c r="AH218" s="1590"/>
      <c r="AI218" s="1590"/>
      <c r="AJ218" s="1590"/>
    </row>
    <row r="219" spans="3:36">
      <c r="C219" s="1669"/>
      <c r="D219" s="209"/>
      <c r="E219" s="209"/>
      <c r="F219" s="209"/>
      <c r="G219" s="1590"/>
      <c r="H219" s="1590"/>
      <c r="I219" s="1590"/>
      <c r="J219" s="1590"/>
      <c r="K219" s="1590"/>
      <c r="L219" s="1590"/>
      <c r="M219" s="1590"/>
      <c r="N219" s="1590"/>
      <c r="O219" s="1590"/>
      <c r="P219" s="1590"/>
      <c r="Q219" s="1590"/>
      <c r="R219" s="1590"/>
      <c r="S219" s="1590"/>
      <c r="T219" s="1590"/>
      <c r="U219" s="1590"/>
      <c r="V219" s="1590"/>
      <c r="W219" s="1590"/>
      <c r="X219" s="1590"/>
      <c r="Y219" s="1590"/>
      <c r="Z219" s="1590"/>
      <c r="AA219" s="1590"/>
      <c r="AB219" s="1590"/>
      <c r="AC219" s="1590"/>
      <c r="AD219" s="1590"/>
      <c r="AE219" s="1590"/>
      <c r="AF219" s="1590"/>
      <c r="AG219" s="1590"/>
      <c r="AH219" s="1590"/>
      <c r="AI219" s="1590"/>
      <c r="AJ219" s="1590"/>
    </row>
    <row r="220" spans="3:36">
      <c r="C220" s="1669"/>
      <c r="D220" s="209"/>
      <c r="E220" s="209"/>
      <c r="F220" s="209"/>
      <c r="G220" s="1590"/>
      <c r="H220" s="1590"/>
      <c r="I220" s="1590"/>
      <c r="J220" s="1590"/>
      <c r="K220" s="1590"/>
      <c r="L220" s="1590"/>
      <c r="M220" s="1590"/>
      <c r="N220" s="1590"/>
      <c r="O220" s="1590"/>
      <c r="P220" s="1590"/>
      <c r="Q220" s="1590"/>
      <c r="R220" s="1590"/>
      <c r="S220" s="1590"/>
      <c r="T220" s="1590"/>
      <c r="U220" s="1590"/>
      <c r="V220" s="1590"/>
      <c r="W220" s="1590"/>
      <c r="X220" s="1590"/>
      <c r="Y220" s="1590"/>
      <c r="Z220" s="1590"/>
      <c r="AA220" s="1590"/>
      <c r="AB220" s="1590"/>
      <c r="AC220" s="1590"/>
      <c r="AD220" s="1590"/>
      <c r="AE220" s="1590"/>
      <c r="AF220" s="1590"/>
      <c r="AG220" s="1590"/>
      <c r="AH220" s="1590"/>
      <c r="AI220" s="1590"/>
      <c r="AJ220" s="1590"/>
    </row>
    <row r="221" spans="3:36">
      <c r="C221" s="1669"/>
      <c r="D221" s="209"/>
      <c r="E221" s="209"/>
      <c r="F221" s="209"/>
      <c r="G221" s="1590"/>
      <c r="H221" s="1590"/>
      <c r="I221" s="1590"/>
      <c r="J221" s="1590"/>
      <c r="K221" s="1590"/>
      <c r="L221" s="1590"/>
      <c r="M221" s="1590"/>
      <c r="N221" s="1590"/>
      <c r="O221" s="1590"/>
      <c r="P221" s="1590"/>
      <c r="Q221" s="1590"/>
      <c r="R221" s="1590"/>
      <c r="S221" s="1590"/>
      <c r="T221" s="1590"/>
      <c r="U221" s="1590"/>
      <c r="V221" s="1590"/>
      <c r="W221" s="1590"/>
      <c r="X221" s="1590"/>
      <c r="Y221" s="1590"/>
      <c r="Z221" s="1590"/>
      <c r="AA221" s="1590"/>
      <c r="AB221" s="1590"/>
      <c r="AC221" s="1590"/>
      <c r="AD221" s="1590"/>
      <c r="AE221" s="1590"/>
      <c r="AF221" s="1590"/>
      <c r="AG221" s="1590"/>
      <c r="AH221" s="1590"/>
      <c r="AI221" s="1590"/>
      <c r="AJ221" s="1590"/>
    </row>
    <row r="222" spans="3:36">
      <c r="C222" s="1669"/>
      <c r="D222" s="209"/>
      <c r="E222" s="209"/>
      <c r="F222" s="209"/>
      <c r="G222" s="1590"/>
      <c r="H222" s="1590"/>
      <c r="I222" s="1590"/>
      <c r="J222" s="1590"/>
      <c r="K222" s="1590"/>
      <c r="L222" s="1590"/>
      <c r="M222" s="1590"/>
      <c r="N222" s="1590"/>
      <c r="O222" s="1590"/>
      <c r="P222" s="1590"/>
      <c r="Q222" s="1590"/>
      <c r="R222" s="1590"/>
      <c r="S222" s="1590"/>
      <c r="T222" s="1590"/>
      <c r="U222" s="1590"/>
      <c r="V222" s="1590"/>
      <c r="W222" s="1590"/>
      <c r="X222" s="1590"/>
      <c r="Y222" s="1590"/>
      <c r="Z222" s="1590"/>
      <c r="AA222" s="1590"/>
      <c r="AB222" s="1590"/>
      <c r="AC222" s="1590"/>
      <c r="AD222" s="1590"/>
      <c r="AE222" s="1590"/>
      <c r="AF222" s="1590"/>
      <c r="AG222" s="1590"/>
      <c r="AH222" s="1590"/>
      <c r="AI222" s="1590"/>
      <c r="AJ222" s="1590"/>
    </row>
    <row r="223" spans="3:36">
      <c r="C223" s="1669"/>
      <c r="D223" s="209"/>
      <c r="E223" s="209"/>
      <c r="F223" s="209"/>
      <c r="G223" s="1590"/>
      <c r="H223" s="1590"/>
      <c r="I223" s="1590"/>
      <c r="J223" s="1590"/>
      <c r="K223" s="1590"/>
      <c r="L223" s="1590"/>
      <c r="M223" s="1590"/>
      <c r="N223" s="1590"/>
      <c r="O223" s="1590"/>
      <c r="P223" s="1590"/>
      <c r="Q223" s="1590"/>
      <c r="R223" s="1590"/>
      <c r="S223" s="1590"/>
      <c r="T223" s="1590"/>
      <c r="U223" s="1590"/>
      <c r="V223" s="1590"/>
      <c r="W223" s="1590"/>
      <c r="X223" s="1590"/>
      <c r="Y223" s="1590"/>
      <c r="Z223" s="1590"/>
      <c r="AA223" s="1590"/>
      <c r="AB223" s="1590"/>
      <c r="AC223" s="1590"/>
      <c r="AD223" s="1590"/>
      <c r="AE223" s="1590"/>
      <c r="AF223" s="1590"/>
      <c r="AG223" s="1590"/>
      <c r="AH223" s="1590"/>
      <c r="AI223" s="1590"/>
      <c r="AJ223" s="1590"/>
    </row>
    <row r="224" spans="3:36">
      <c r="C224" s="1669"/>
      <c r="D224" s="209"/>
      <c r="E224" s="209"/>
      <c r="F224" s="209"/>
      <c r="G224" s="1590"/>
      <c r="H224" s="1590"/>
      <c r="I224" s="1590"/>
      <c r="J224" s="1590"/>
      <c r="K224" s="1590"/>
      <c r="L224" s="1590"/>
      <c r="M224" s="1590"/>
      <c r="N224" s="1590"/>
      <c r="O224" s="1590"/>
      <c r="P224" s="1590"/>
      <c r="Q224" s="1590"/>
      <c r="R224" s="1590"/>
      <c r="S224" s="1590"/>
      <c r="T224" s="1590"/>
      <c r="U224" s="1590"/>
      <c r="V224" s="1590"/>
      <c r="W224" s="1590"/>
      <c r="X224" s="1590"/>
      <c r="Y224" s="1590"/>
      <c r="Z224" s="1590"/>
      <c r="AA224" s="1590"/>
      <c r="AB224" s="1590"/>
      <c r="AC224" s="1590"/>
      <c r="AD224" s="1590"/>
      <c r="AE224" s="1590"/>
      <c r="AF224" s="1590"/>
      <c r="AG224" s="1590"/>
      <c r="AH224" s="1590"/>
      <c r="AI224" s="1590"/>
      <c r="AJ224" s="1590"/>
    </row>
    <row r="225" spans="3:36">
      <c r="C225" s="1669"/>
      <c r="D225" s="209"/>
      <c r="E225" s="209"/>
      <c r="F225" s="209"/>
      <c r="G225" s="1590"/>
      <c r="H225" s="1590"/>
      <c r="I225" s="1590"/>
      <c r="J225" s="1590"/>
      <c r="K225" s="1590"/>
      <c r="L225" s="1590"/>
      <c r="M225" s="1590"/>
      <c r="N225" s="1590"/>
      <c r="O225" s="1590"/>
      <c r="P225" s="1590"/>
      <c r="Q225" s="1590"/>
      <c r="R225" s="1590"/>
      <c r="S225" s="1590"/>
      <c r="T225" s="1590"/>
      <c r="U225" s="1590"/>
      <c r="V225" s="1590"/>
      <c r="W225" s="1590"/>
      <c r="X225" s="1590"/>
      <c r="Y225" s="1590"/>
      <c r="Z225" s="1590"/>
      <c r="AA225" s="1590"/>
      <c r="AB225" s="1590"/>
      <c r="AC225" s="1590"/>
      <c r="AD225" s="1590"/>
      <c r="AE225" s="1590"/>
      <c r="AF225" s="1590"/>
      <c r="AG225" s="1590"/>
      <c r="AH225" s="1590"/>
      <c r="AI225" s="1590"/>
      <c r="AJ225" s="1590"/>
    </row>
    <row r="226" spans="3:36">
      <c r="C226" s="1669"/>
      <c r="D226" s="209"/>
      <c r="E226" s="209"/>
      <c r="F226" s="209"/>
      <c r="G226" s="1590"/>
      <c r="H226" s="1590"/>
      <c r="I226" s="1590"/>
      <c r="J226" s="1590"/>
      <c r="K226" s="1590"/>
      <c r="L226" s="1590"/>
      <c r="M226" s="1590"/>
      <c r="N226" s="1590"/>
      <c r="O226" s="1590"/>
      <c r="P226" s="1590"/>
      <c r="Q226" s="1590"/>
      <c r="R226" s="1590"/>
      <c r="S226" s="1590"/>
      <c r="T226" s="1590"/>
      <c r="U226" s="1590"/>
      <c r="V226" s="1590"/>
      <c r="W226" s="1590"/>
      <c r="X226" s="1590"/>
      <c r="Y226" s="1590"/>
      <c r="Z226" s="1590"/>
      <c r="AA226" s="1590"/>
      <c r="AB226" s="1590"/>
      <c r="AC226" s="1590"/>
      <c r="AD226" s="1590"/>
      <c r="AE226" s="1590"/>
      <c r="AF226" s="1590"/>
      <c r="AG226" s="1590"/>
      <c r="AH226" s="1590"/>
      <c r="AI226" s="1590"/>
      <c r="AJ226" s="1590"/>
    </row>
    <row r="227" spans="3:36">
      <c r="C227" s="1669"/>
      <c r="D227" s="209"/>
      <c r="E227" s="209"/>
      <c r="F227" s="209"/>
      <c r="G227" s="1590"/>
      <c r="H227" s="1590"/>
      <c r="I227" s="1590"/>
      <c r="J227" s="1590"/>
      <c r="K227" s="1590"/>
      <c r="L227" s="1590"/>
      <c r="M227" s="1590"/>
      <c r="N227" s="1590"/>
      <c r="O227" s="1590"/>
      <c r="P227" s="1590"/>
      <c r="Q227" s="1590"/>
      <c r="R227" s="1590"/>
      <c r="S227" s="1590"/>
      <c r="T227" s="1590"/>
      <c r="U227" s="1590"/>
      <c r="V227" s="1590"/>
      <c r="W227" s="1590"/>
      <c r="X227" s="1590"/>
      <c r="Y227" s="1590"/>
      <c r="Z227" s="1590"/>
      <c r="AA227" s="1590"/>
      <c r="AB227" s="1590"/>
      <c r="AC227" s="1590"/>
      <c r="AD227" s="1590"/>
      <c r="AE227" s="1590"/>
      <c r="AF227" s="1590"/>
      <c r="AG227" s="1590"/>
      <c r="AH227" s="1590"/>
      <c r="AI227" s="1590"/>
      <c r="AJ227" s="1590"/>
    </row>
    <row r="228" spans="3:36">
      <c r="C228" s="1669"/>
      <c r="D228" s="209"/>
      <c r="E228" s="209"/>
      <c r="F228" s="209"/>
      <c r="G228" s="1590"/>
      <c r="H228" s="1590"/>
      <c r="I228" s="1590"/>
      <c r="J228" s="1590"/>
      <c r="K228" s="1590"/>
      <c r="L228" s="1590"/>
      <c r="M228" s="1590"/>
      <c r="N228" s="1590"/>
      <c r="O228" s="1590"/>
      <c r="P228" s="1590"/>
      <c r="Q228" s="1590"/>
      <c r="R228" s="1590"/>
      <c r="S228" s="1590"/>
      <c r="T228" s="1590"/>
      <c r="U228" s="1590"/>
      <c r="V228" s="1590"/>
      <c r="W228" s="1590"/>
      <c r="X228" s="1590"/>
      <c r="Y228" s="1590"/>
      <c r="Z228" s="1590"/>
      <c r="AA228" s="1590"/>
      <c r="AB228" s="1590"/>
      <c r="AC228" s="1590"/>
      <c r="AD228" s="1590"/>
      <c r="AE228" s="1590"/>
      <c r="AF228" s="1590"/>
      <c r="AG228" s="1590"/>
      <c r="AH228" s="1590"/>
      <c r="AI228" s="1590"/>
      <c r="AJ228" s="1590"/>
    </row>
    <row r="229" spans="3:36">
      <c r="C229" s="1669"/>
      <c r="D229" s="209"/>
      <c r="E229" s="209"/>
      <c r="F229" s="209"/>
      <c r="G229" s="1590"/>
      <c r="H229" s="1590"/>
      <c r="I229" s="1590"/>
      <c r="J229" s="1590"/>
      <c r="K229" s="1590"/>
      <c r="L229" s="1590"/>
      <c r="M229" s="1590"/>
      <c r="N229" s="1590"/>
      <c r="O229" s="1590"/>
      <c r="P229" s="1590"/>
      <c r="Q229" s="1590"/>
      <c r="R229" s="1590"/>
      <c r="S229" s="1590"/>
      <c r="T229" s="1590"/>
      <c r="U229" s="1590"/>
      <c r="V229" s="1590"/>
      <c r="W229" s="1590"/>
      <c r="X229" s="1590"/>
      <c r="Y229" s="1590"/>
      <c r="Z229" s="1590"/>
      <c r="AA229" s="1590"/>
      <c r="AB229" s="1590"/>
      <c r="AC229" s="1590"/>
      <c r="AD229" s="1590"/>
      <c r="AE229" s="1590"/>
      <c r="AF229" s="1590"/>
      <c r="AG229" s="1590"/>
      <c r="AH229" s="1590"/>
      <c r="AI229" s="1590"/>
      <c r="AJ229" s="1590"/>
    </row>
    <row r="230" spans="3:36">
      <c r="C230" s="1669"/>
      <c r="D230" s="209"/>
      <c r="E230" s="209"/>
      <c r="F230" s="209"/>
      <c r="G230" s="1590"/>
      <c r="H230" s="1590"/>
      <c r="I230" s="1590"/>
      <c r="J230" s="1590"/>
      <c r="K230" s="1590"/>
      <c r="L230" s="1590"/>
      <c r="M230" s="1590"/>
      <c r="N230" s="1590"/>
      <c r="O230" s="1590"/>
      <c r="P230" s="1590"/>
      <c r="Q230" s="1590"/>
      <c r="R230" s="1590"/>
      <c r="S230" s="1590"/>
      <c r="T230" s="1590"/>
      <c r="U230" s="1590"/>
      <c r="V230" s="1590"/>
      <c r="W230" s="1590"/>
      <c r="X230" s="1590"/>
      <c r="Y230" s="1590"/>
      <c r="Z230" s="1590"/>
      <c r="AA230" s="1590"/>
      <c r="AB230" s="1590"/>
      <c r="AC230" s="1590"/>
      <c r="AD230" s="1590"/>
      <c r="AE230" s="1590"/>
      <c r="AF230" s="1590"/>
      <c r="AG230" s="1590"/>
      <c r="AH230" s="1590"/>
      <c r="AI230" s="1590"/>
      <c r="AJ230" s="1590"/>
    </row>
    <row r="231" spans="3:36">
      <c r="C231" s="1669"/>
      <c r="D231" s="209"/>
      <c r="E231" s="209"/>
      <c r="F231" s="209"/>
      <c r="G231" s="1590"/>
      <c r="H231" s="1590"/>
      <c r="I231" s="1590"/>
      <c r="J231" s="1590"/>
      <c r="K231" s="1590"/>
      <c r="L231" s="1590"/>
      <c r="M231" s="1590"/>
      <c r="N231" s="1590"/>
      <c r="O231" s="1590"/>
      <c r="P231" s="1590"/>
      <c r="Q231" s="1590"/>
      <c r="R231" s="1590"/>
      <c r="S231" s="1590"/>
      <c r="T231" s="1590"/>
      <c r="U231" s="1590"/>
      <c r="V231" s="1590"/>
      <c r="W231" s="1590"/>
      <c r="X231" s="1590"/>
      <c r="Y231" s="1590"/>
      <c r="Z231" s="1590"/>
      <c r="AA231" s="1590"/>
      <c r="AB231" s="1590"/>
      <c r="AC231" s="1590"/>
      <c r="AD231" s="1590"/>
      <c r="AE231" s="1590"/>
      <c r="AF231" s="1590"/>
      <c r="AG231" s="1590"/>
      <c r="AH231" s="1590"/>
      <c r="AI231" s="1590"/>
      <c r="AJ231" s="1590"/>
    </row>
    <row r="232" spans="3:36">
      <c r="C232" s="1669"/>
      <c r="D232" s="209"/>
      <c r="E232" s="209"/>
      <c r="F232" s="209"/>
      <c r="G232" s="1590"/>
      <c r="H232" s="1590"/>
      <c r="I232" s="1590"/>
      <c r="J232" s="1590"/>
      <c r="K232" s="1590"/>
      <c r="L232" s="1590"/>
      <c r="M232" s="1590"/>
      <c r="N232" s="1590"/>
      <c r="O232" s="1590"/>
      <c r="P232" s="1590"/>
      <c r="Q232" s="1590"/>
      <c r="R232" s="1590"/>
      <c r="S232" s="1590"/>
      <c r="T232" s="1590"/>
      <c r="U232" s="1590"/>
      <c r="V232" s="1590"/>
      <c r="W232" s="1590"/>
      <c r="X232" s="1590"/>
      <c r="Y232" s="1590"/>
      <c r="Z232" s="1590"/>
      <c r="AA232" s="1590"/>
      <c r="AB232" s="1590"/>
      <c r="AC232" s="1590"/>
      <c r="AD232" s="1590"/>
      <c r="AE232" s="1590"/>
      <c r="AF232" s="1590"/>
      <c r="AG232" s="1590"/>
      <c r="AH232" s="1590"/>
      <c r="AI232" s="1590"/>
      <c r="AJ232" s="1590"/>
    </row>
    <row r="233" spans="3:36">
      <c r="C233" s="1669"/>
      <c r="D233" s="209"/>
      <c r="E233" s="209"/>
      <c r="F233" s="209"/>
      <c r="G233" s="1590"/>
      <c r="H233" s="1590"/>
      <c r="I233" s="1590"/>
      <c r="J233" s="1590"/>
      <c r="K233" s="1590"/>
      <c r="L233" s="1590"/>
      <c r="M233" s="1590"/>
      <c r="N233" s="1590"/>
      <c r="O233" s="1590"/>
      <c r="P233" s="1590"/>
      <c r="Q233" s="1590"/>
      <c r="R233" s="1590"/>
      <c r="S233" s="1590"/>
      <c r="T233" s="1590"/>
      <c r="U233" s="1590"/>
      <c r="V233" s="1590"/>
      <c r="W233" s="1590"/>
      <c r="X233" s="1590"/>
      <c r="Y233" s="1590"/>
      <c r="Z233" s="1590"/>
      <c r="AA233" s="1590"/>
      <c r="AB233" s="1590"/>
      <c r="AC233" s="1590"/>
      <c r="AD233" s="1590"/>
      <c r="AE233" s="1590"/>
      <c r="AF233" s="1590"/>
      <c r="AG233" s="1590"/>
      <c r="AH233" s="1590"/>
      <c r="AI233" s="1590"/>
      <c r="AJ233" s="1590"/>
    </row>
    <row r="234" spans="3:36">
      <c r="C234" s="1669"/>
      <c r="D234" s="209"/>
      <c r="E234" s="209"/>
      <c r="F234" s="209"/>
      <c r="G234" s="1590"/>
      <c r="H234" s="1590"/>
      <c r="I234" s="1590"/>
      <c r="J234" s="1590"/>
      <c r="K234" s="1590"/>
      <c r="L234" s="1590"/>
      <c r="M234" s="1590"/>
      <c r="N234" s="1590"/>
      <c r="O234" s="1590"/>
      <c r="P234" s="1590"/>
      <c r="Q234" s="1590"/>
      <c r="R234" s="1590"/>
      <c r="S234" s="1590"/>
      <c r="T234" s="1590"/>
      <c r="U234" s="1590"/>
      <c r="V234" s="1590"/>
      <c r="W234" s="1590"/>
      <c r="X234" s="1590"/>
      <c r="Y234" s="1590"/>
      <c r="Z234" s="1590"/>
      <c r="AA234" s="1590"/>
      <c r="AB234" s="1590"/>
      <c r="AC234" s="1590"/>
      <c r="AD234" s="1590"/>
      <c r="AE234" s="1590"/>
      <c r="AF234" s="1590"/>
      <c r="AG234" s="1590"/>
      <c r="AH234" s="1590"/>
      <c r="AI234" s="1590"/>
      <c r="AJ234" s="1590"/>
    </row>
    <row r="235" spans="3:36">
      <c r="C235" s="1669"/>
      <c r="D235" s="209"/>
      <c r="E235" s="209"/>
      <c r="F235" s="209"/>
      <c r="G235" s="1590"/>
      <c r="H235" s="1590"/>
      <c r="I235" s="1590"/>
      <c r="J235" s="1590"/>
      <c r="K235" s="1590"/>
      <c r="L235" s="1590"/>
      <c r="M235" s="1590"/>
      <c r="N235" s="1590"/>
      <c r="O235" s="1590"/>
      <c r="P235" s="1590"/>
      <c r="Q235" s="1590"/>
      <c r="R235" s="1590"/>
      <c r="S235" s="1590"/>
      <c r="T235" s="1590"/>
      <c r="U235" s="1590"/>
      <c r="V235" s="1590"/>
      <c r="W235" s="1590"/>
      <c r="X235" s="1590"/>
      <c r="Y235" s="1590"/>
      <c r="Z235" s="1590"/>
      <c r="AA235" s="1590"/>
      <c r="AB235" s="1590"/>
      <c r="AC235" s="1590"/>
      <c r="AD235" s="1590"/>
      <c r="AE235" s="1590"/>
      <c r="AF235" s="1590"/>
      <c r="AG235" s="1590"/>
      <c r="AH235" s="1590"/>
      <c r="AI235" s="1590"/>
      <c r="AJ235" s="1590"/>
    </row>
    <row r="236" spans="3:36">
      <c r="C236" s="1669"/>
      <c r="D236" s="209"/>
      <c r="E236" s="209"/>
      <c r="F236" s="209"/>
      <c r="G236" s="1590"/>
      <c r="H236" s="1590"/>
      <c r="I236" s="1590"/>
      <c r="J236" s="1590"/>
      <c r="K236" s="1590"/>
      <c r="L236" s="1590"/>
      <c r="M236" s="1590"/>
      <c r="N236" s="1590"/>
      <c r="O236" s="1590"/>
      <c r="P236" s="1590"/>
      <c r="Q236" s="1590"/>
      <c r="R236" s="1590"/>
      <c r="S236" s="1590"/>
      <c r="T236" s="1590"/>
      <c r="U236" s="1590"/>
      <c r="V236" s="1590"/>
      <c r="W236" s="1590"/>
      <c r="X236" s="1590"/>
      <c r="Y236" s="1590"/>
      <c r="Z236" s="1590"/>
      <c r="AA236" s="1590"/>
      <c r="AB236" s="1590"/>
      <c r="AC236" s="1590"/>
      <c r="AD236" s="1590"/>
      <c r="AE236" s="1590"/>
      <c r="AF236" s="1590"/>
      <c r="AG236" s="1590"/>
      <c r="AH236" s="1590"/>
      <c r="AI236" s="1590"/>
      <c r="AJ236" s="1590"/>
    </row>
    <row r="237" spans="3:36">
      <c r="C237" s="1669"/>
      <c r="D237" s="209"/>
      <c r="E237" s="209"/>
      <c r="F237" s="209"/>
      <c r="G237" s="1590"/>
      <c r="H237" s="1590"/>
      <c r="I237" s="1590"/>
      <c r="J237" s="1590"/>
      <c r="K237" s="1590"/>
      <c r="L237" s="1590"/>
      <c r="M237" s="1590"/>
      <c r="N237" s="1590"/>
      <c r="O237" s="1590"/>
      <c r="P237" s="1590"/>
      <c r="Q237" s="1590"/>
      <c r="R237" s="1590"/>
      <c r="S237" s="1590"/>
      <c r="T237" s="1590"/>
      <c r="U237" s="1590"/>
      <c r="V237" s="1590"/>
      <c r="W237" s="1590"/>
      <c r="X237" s="1590"/>
      <c r="Y237" s="1590"/>
      <c r="Z237" s="1590"/>
      <c r="AA237" s="1590"/>
      <c r="AB237" s="1590"/>
      <c r="AC237" s="1590"/>
      <c r="AD237" s="1590"/>
      <c r="AE237" s="1590"/>
      <c r="AF237" s="1590"/>
      <c r="AG237" s="1590"/>
      <c r="AH237" s="1590"/>
      <c r="AI237" s="1590"/>
      <c r="AJ237" s="1590"/>
    </row>
    <row r="238" spans="3:36">
      <c r="C238" s="1669"/>
      <c r="D238" s="209"/>
      <c r="E238" s="209"/>
      <c r="F238" s="209"/>
      <c r="G238" s="1590"/>
      <c r="H238" s="1590"/>
      <c r="I238" s="1590"/>
      <c r="J238" s="1590"/>
      <c r="K238" s="1590"/>
      <c r="L238" s="1590"/>
      <c r="M238" s="1590"/>
      <c r="N238" s="1590"/>
      <c r="O238" s="1590"/>
      <c r="P238" s="1590"/>
      <c r="Q238" s="1590"/>
      <c r="R238" s="1590"/>
      <c r="S238" s="1590"/>
      <c r="T238" s="1590"/>
      <c r="U238" s="1590"/>
      <c r="V238" s="1590"/>
      <c r="W238" s="1590"/>
      <c r="X238" s="1590"/>
      <c r="Y238" s="1590"/>
      <c r="Z238" s="1590"/>
      <c r="AA238" s="1590"/>
      <c r="AB238" s="1590"/>
      <c r="AC238" s="1590"/>
      <c r="AD238" s="1590"/>
      <c r="AE238" s="1590"/>
      <c r="AF238" s="1590"/>
      <c r="AG238" s="1590"/>
      <c r="AH238" s="1590"/>
      <c r="AI238" s="1590"/>
      <c r="AJ238" s="1590"/>
    </row>
    <row r="239" spans="3:36">
      <c r="C239" s="1669"/>
      <c r="D239" s="209"/>
      <c r="E239" s="209"/>
      <c r="F239" s="209"/>
      <c r="G239" s="1590"/>
      <c r="H239" s="1590"/>
      <c r="I239" s="1590"/>
      <c r="J239" s="1590"/>
      <c r="K239" s="1590"/>
      <c r="L239" s="1590"/>
      <c r="M239" s="1590"/>
      <c r="N239" s="1590"/>
      <c r="O239" s="1590"/>
      <c r="P239" s="1590"/>
      <c r="Q239" s="1590"/>
      <c r="R239" s="1590"/>
      <c r="S239" s="1590"/>
      <c r="T239" s="1590"/>
      <c r="U239" s="1590"/>
      <c r="V239" s="1590"/>
      <c r="W239" s="1590"/>
      <c r="X239" s="1590"/>
      <c r="Y239" s="1590"/>
      <c r="Z239" s="1590"/>
      <c r="AA239" s="1590"/>
      <c r="AB239" s="1590"/>
      <c r="AC239" s="1590"/>
      <c r="AD239" s="1590"/>
      <c r="AE239" s="1590"/>
      <c r="AF239" s="1590"/>
      <c r="AG239" s="1590"/>
      <c r="AH239" s="1590"/>
      <c r="AI239" s="1590"/>
      <c r="AJ239" s="1590"/>
    </row>
    <row r="240" spans="3:36">
      <c r="C240" s="1669"/>
      <c r="D240" s="209"/>
      <c r="E240" s="209"/>
      <c r="F240" s="209"/>
      <c r="G240" s="1590"/>
      <c r="H240" s="1590"/>
      <c r="I240" s="1590"/>
      <c r="J240" s="1590"/>
      <c r="K240" s="1590"/>
      <c r="L240" s="1590"/>
      <c r="M240" s="1590"/>
      <c r="N240" s="1590"/>
      <c r="O240" s="1590"/>
      <c r="P240" s="1590"/>
      <c r="Q240" s="1590"/>
      <c r="R240" s="1590"/>
      <c r="S240" s="1590"/>
      <c r="T240" s="1590"/>
      <c r="U240" s="1590"/>
      <c r="V240" s="1590"/>
      <c r="W240" s="1590"/>
      <c r="X240" s="1590"/>
      <c r="Y240" s="1590"/>
      <c r="Z240" s="1590"/>
      <c r="AA240" s="1590"/>
      <c r="AB240" s="1590"/>
      <c r="AC240" s="1590"/>
      <c r="AD240" s="1590"/>
      <c r="AE240" s="1590"/>
      <c r="AF240" s="1590"/>
      <c r="AG240" s="1590"/>
      <c r="AH240" s="1590"/>
      <c r="AI240" s="1590"/>
      <c r="AJ240" s="1590"/>
    </row>
    <row r="241" spans="3:36">
      <c r="C241" s="1669"/>
      <c r="D241" s="209"/>
      <c r="E241" s="209"/>
      <c r="F241" s="209"/>
      <c r="G241" s="1590"/>
      <c r="H241" s="1590"/>
      <c r="I241" s="1590"/>
      <c r="J241" s="1590"/>
      <c r="K241" s="1590"/>
      <c r="L241" s="1590"/>
      <c r="M241" s="1590"/>
      <c r="N241" s="1590"/>
      <c r="O241" s="1590"/>
      <c r="P241" s="1590"/>
      <c r="Q241" s="1590"/>
      <c r="R241" s="1590"/>
      <c r="S241" s="1590"/>
      <c r="T241" s="1590"/>
      <c r="U241" s="1590"/>
      <c r="V241" s="1590"/>
      <c r="W241" s="1590"/>
      <c r="X241" s="1590"/>
      <c r="Y241" s="1590"/>
      <c r="Z241" s="1590"/>
      <c r="AA241" s="1590"/>
      <c r="AB241" s="1590"/>
      <c r="AC241" s="1590"/>
      <c r="AD241" s="1590"/>
      <c r="AE241" s="1590"/>
      <c r="AF241" s="1590"/>
      <c r="AG241" s="1590"/>
      <c r="AH241" s="1590"/>
      <c r="AI241" s="1590"/>
      <c r="AJ241" s="1590"/>
    </row>
    <row r="242" spans="3:36">
      <c r="C242" s="1669"/>
      <c r="D242" s="209"/>
      <c r="E242" s="209"/>
      <c r="F242" s="209"/>
      <c r="G242" s="1590"/>
      <c r="H242" s="1590"/>
      <c r="I242" s="1590"/>
      <c r="J242" s="1590"/>
      <c r="K242" s="1590"/>
      <c r="L242" s="1590"/>
      <c r="M242" s="1590"/>
      <c r="N242" s="1590"/>
      <c r="O242" s="1590"/>
      <c r="P242" s="1590"/>
      <c r="Q242" s="1590"/>
      <c r="R242" s="1590"/>
      <c r="S242" s="1590"/>
      <c r="T242" s="1590"/>
      <c r="U242" s="1590"/>
      <c r="V242" s="1590"/>
      <c r="W242" s="1590"/>
      <c r="X242" s="1590"/>
      <c r="Y242" s="1590"/>
      <c r="Z242" s="1590"/>
      <c r="AA242" s="1590"/>
      <c r="AB242" s="1590"/>
      <c r="AC242" s="1590"/>
      <c r="AD242" s="1590"/>
      <c r="AE242" s="1590"/>
      <c r="AF242" s="1590"/>
      <c r="AG242" s="1590"/>
      <c r="AH242" s="1590"/>
      <c r="AI242" s="1590"/>
      <c r="AJ242" s="1590"/>
    </row>
    <row r="243" spans="3:36">
      <c r="C243" s="1669"/>
      <c r="D243" s="209"/>
      <c r="E243" s="209"/>
      <c r="F243" s="209"/>
      <c r="G243" s="1590"/>
      <c r="H243" s="1590"/>
      <c r="I243" s="1590"/>
      <c r="J243" s="1590"/>
      <c r="K243" s="1590"/>
      <c r="L243" s="1590"/>
      <c r="M243" s="1590"/>
      <c r="N243" s="1590"/>
      <c r="O243" s="1590"/>
      <c r="P243" s="1590"/>
      <c r="Q243" s="1590"/>
      <c r="R243" s="1590"/>
      <c r="S243" s="1590"/>
      <c r="T243" s="1590"/>
      <c r="U243" s="1590"/>
      <c r="V243" s="1590"/>
      <c r="W243" s="1590"/>
      <c r="X243" s="1590"/>
      <c r="Y243" s="1590"/>
      <c r="Z243" s="1590"/>
      <c r="AA243" s="1590"/>
      <c r="AB243" s="1590"/>
      <c r="AC243" s="1590"/>
      <c r="AD243" s="1590"/>
      <c r="AE243" s="1590"/>
      <c r="AF243" s="1590"/>
      <c r="AG243" s="1590"/>
      <c r="AH243" s="1590"/>
      <c r="AI243" s="1590"/>
      <c r="AJ243" s="1590"/>
    </row>
    <row r="244" spans="3:36">
      <c r="C244" s="1669"/>
      <c r="D244" s="209"/>
      <c r="E244" s="209"/>
      <c r="F244" s="209"/>
      <c r="G244" s="1590"/>
      <c r="H244" s="1590"/>
      <c r="I244" s="1590"/>
      <c r="J244" s="1590"/>
      <c r="K244" s="1590"/>
      <c r="L244" s="1590"/>
      <c r="M244" s="1590"/>
      <c r="N244" s="1590"/>
      <c r="O244" s="1590"/>
      <c r="P244" s="1590"/>
      <c r="Q244" s="1590"/>
      <c r="R244" s="1590"/>
      <c r="S244" s="1590"/>
      <c r="T244" s="1590"/>
      <c r="U244" s="1590"/>
      <c r="V244" s="1590"/>
      <c r="W244" s="1590"/>
      <c r="X244" s="1590"/>
      <c r="Y244" s="1590"/>
      <c r="Z244" s="1590"/>
      <c r="AA244" s="1590"/>
      <c r="AB244" s="1590"/>
      <c r="AC244" s="1590"/>
      <c r="AD244" s="1590"/>
      <c r="AE244" s="1590"/>
      <c r="AF244" s="1590"/>
      <c r="AG244" s="1590"/>
      <c r="AH244" s="1590"/>
      <c r="AI244" s="1590"/>
      <c r="AJ244" s="1590"/>
    </row>
    <row r="245" spans="3:36">
      <c r="C245" s="1669"/>
      <c r="D245" s="209"/>
      <c r="E245" s="209"/>
      <c r="F245" s="209"/>
      <c r="G245" s="1590"/>
      <c r="H245" s="1590"/>
      <c r="I245" s="1590"/>
      <c r="J245" s="1590"/>
      <c r="K245" s="1590"/>
      <c r="L245" s="1590"/>
      <c r="M245" s="1590"/>
      <c r="N245" s="1590"/>
      <c r="O245" s="1590"/>
      <c r="P245" s="1590"/>
      <c r="Q245" s="1590"/>
      <c r="R245" s="1590"/>
      <c r="S245" s="1590"/>
      <c r="T245" s="1590"/>
      <c r="U245" s="1590"/>
      <c r="V245" s="1590"/>
      <c r="W245" s="1590"/>
      <c r="X245" s="1590"/>
      <c r="Y245" s="1590"/>
      <c r="Z245" s="1590"/>
      <c r="AA245" s="1590"/>
      <c r="AB245" s="1590"/>
      <c r="AC245" s="1590"/>
      <c r="AD245" s="1590"/>
      <c r="AE245" s="1590"/>
      <c r="AF245" s="1590"/>
      <c r="AG245" s="1590"/>
      <c r="AH245" s="1590"/>
      <c r="AI245" s="1590"/>
      <c r="AJ245" s="1590"/>
    </row>
    <row r="246" spans="3:36">
      <c r="C246" s="1669"/>
      <c r="D246" s="209"/>
      <c r="E246" s="209"/>
      <c r="F246" s="209"/>
      <c r="G246" s="1590"/>
      <c r="H246" s="1590"/>
      <c r="I246" s="1590"/>
      <c r="J246" s="1590"/>
      <c r="K246" s="1590"/>
      <c r="L246" s="1590"/>
      <c r="M246" s="1590"/>
      <c r="N246" s="1590"/>
      <c r="O246" s="1590"/>
      <c r="P246" s="1590"/>
      <c r="Q246" s="1590"/>
      <c r="R246" s="1590"/>
      <c r="S246" s="1590"/>
      <c r="T246" s="1590"/>
      <c r="U246" s="1590"/>
      <c r="V246" s="1590"/>
      <c r="W246" s="1590"/>
      <c r="X246" s="1590"/>
      <c r="Y246" s="1590"/>
      <c r="Z246" s="1590"/>
      <c r="AA246" s="1590"/>
      <c r="AB246" s="1590"/>
      <c r="AC246" s="1590"/>
      <c r="AD246" s="1590"/>
      <c r="AE246" s="1590"/>
      <c r="AF246" s="1590"/>
      <c r="AG246" s="1590"/>
      <c r="AH246" s="1590"/>
      <c r="AI246" s="1590"/>
      <c r="AJ246" s="1590"/>
    </row>
    <row r="247" spans="3:36">
      <c r="C247" s="1669"/>
      <c r="D247" s="209"/>
      <c r="E247" s="209"/>
      <c r="F247" s="209"/>
      <c r="G247" s="1590"/>
      <c r="H247" s="1590"/>
      <c r="I247" s="1590"/>
      <c r="J247" s="1590"/>
      <c r="K247" s="1590"/>
      <c r="L247" s="1590"/>
      <c r="M247" s="1590"/>
      <c r="N247" s="1590"/>
      <c r="O247" s="1590"/>
      <c r="P247" s="1590"/>
      <c r="Q247" s="1590"/>
      <c r="R247" s="1590"/>
      <c r="S247" s="1590"/>
      <c r="T247" s="1590"/>
      <c r="U247" s="1590"/>
      <c r="V247" s="1590"/>
      <c r="W247" s="1590"/>
      <c r="X247" s="1590"/>
      <c r="Y247" s="1590"/>
      <c r="Z247" s="1590"/>
      <c r="AA247" s="1590"/>
      <c r="AB247" s="1590"/>
      <c r="AC247" s="1590"/>
      <c r="AD247" s="1590"/>
      <c r="AE247" s="1590"/>
      <c r="AF247" s="1590"/>
      <c r="AG247" s="1590"/>
      <c r="AH247" s="1590"/>
      <c r="AI247" s="1590"/>
      <c r="AJ247" s="1590"/>
    </row>
    <row r="248" spans="3:36">
      <c r="C248" s="1669"/>
      <c r="D248" s="209"/>
      <c r="E248" s="209"/>
      <c r="F248" s="209"/>
      <c r="G248" s="1590"/>
      <c r="H248" s="1590"/>
      <c r="I248" s="1590"/>
      <c r="J248" s="1590"/>
      <c r="K248" s="1590"/>
      <c r="L248" s="1590"/>
      <c r="M248" s="1590"/>
      <c r="N248" s="1590"/>
      <c r="O248" s="1590"/>
      <c r="P248" s="1590"/>
      <c r="Q248" s="1590"/>
      <c r="R248" s="1590"/>
      <c r="S248" s="1590"/>
      <c r="T248" s="1590"/>
      <c r="U248" s="1590"/>
      <c r="V248" s="1590"/>
      <c r="W248" s="1590"/>
      <c r="X248" s="1590"/>
      <c r="Y248" s="1590"/>
      <c r="Z248" s="1590"/>
      <c r="AA248" s="1590"/>
      <c r="AB248" s="1590"/>
      <c r="AC248" s="1590"/>
      <c r="AD248" s="1590"/>
      <c r="AE248" s="1590"/>
      <c r="AF248" s="1590"/>
      <c r="AG248" s="1590"/>
      <c r="AH248" s="1590"/>
      <c r="AI248" s="1590"/>
      <c r="AJ248" s="1590"/>
    </row>
    <row r="249" spans="3:36">
      <c r="C249" s="1669"/>
      <c r="D249" s="209"/>
      <c r="E249" s="209"/>
      <c r="F249" s="209"/>
      <c r="G249" s="1590"/>
      <c r="H249" s="1590"/>
      <c r="I249" s="1590"/>
      <c r="J249" s="1590"/>
      <c r="K249" s="1590"/>
      <c r="L249" s="1590"/>
      <c r="M249" s="1590"/>
      <c r="N249" s="1590"/>
      <c r="O249" s="1590"/>
      <c r="P249" s="1590"/>
      <c r="Q249" s="1590"/>
      <c r="R249" s="1590"/>
      <c r="S249" s="1590"/>
      <c r="T249" s="1590"/>
      <c r="U249" s="1590"/>
      <c r="V249" s="1590"/>
      <c r="W249" s="1590"/>
      <c r="X249" s="1590"/>
      <c r="Y249" s="1590"/>
      <c r="Z249" s="1590"/>
      <c r="AA249" s="1590"/>
      <c r="AB249" s="1590"/>
      <c r="AC249" s="1590"/>
      <c r="AD249" s="1590"/>
      <c r="AE249" s="1590"/>
      <c r="AF249" s="1590"/>
      <c r="AG249" s="1590"/>
      <c r="AH249" s="1590"/>
      <c r="AI249" s="1590"/>
      <c r="AJ249" s="1590"/>
    </row>
    <row r="250" spans="3:36">
      <c r="C250" s="1669"/>
      <c r="D250" s="209"/>
      <c r="E250" s="209"/>
      <c r="F250" s="209"/>
      <c r="G250" s="1590"/>
      <c r="H250" s="1590"/>
      <c r="I250" s="1590"/>
      <c r="J250" s="1590"/>
      <c r="K250" s="1590"/>
      <c r="L250" s="1590"/>
      <c r="M250" s="1590"/>
      <c r="N250" s="1590"/>
      <c r="O250" s="1590"/>
      <c r="P250" s="1590"/>
      <c r="Q250" s="1590"/>
      <c r="R250" s="1590"/>
      <c r="S250" s="1590"/>
      <c r="T250" s="1590"/>
      <c r="U250" s="1590"/>
      <c r="V250" s="1590"/>
      <c r="W250" s="1590"/>
      <c r="X250" s="1590"/>
      <c r="Y250" s="1590"/>
      <c r="Z250" s="1590"/>
      <c r="AA250" s="1590"/>
      <c r="AB250" s="1590"/>
      <c r="AC250" s="1590"/>
      <c r="AD250" s="1590"/>
      <c r="AE250" s="1590"/>
      <c r="AF250" s="1590"/>
      <c r="AG250" s="1590"/>
      <c r="AH250" s="1590"/>
      <c r="AI250" s="1590"/>
      <c r="AJ250" s="1590"/>
    </row>
    <row r="251" spans="3:36">
      <c r="C251" s="1669"/>
      <c r="D251" s="209"/>
      <c r="E251" s="209"/>
      <c r="F251" s="209"/>
      <c r="G251" s="1590"/>
      <c r="H251" s="1590"/>
      <c r="I251" s="1590"/>
      <c r="J251" s="1590"/>
      <c r="K251" s="1590"/>
      <c r="L251" s="1590"/>
      <c r="M251" s="1590"/>
      <c r="N251" s="1590"/>
      <c r="O251" s="1590"/>
      <c r="P251" s="1590"/>
      <c r="Q251" s="1590"/>
      <c r="R251" s="1590"/>
      <c r="S251" s="1590"/>
      <c r="T251" s="1590"/>
      <c r="U251" s="1590"/>
      <c r="V251" s="1590"/>
      <c r="W251" s="1590"/>
      <c r="X251" s="1590"/>
      <c r="Y251" s="1590"/>
      <c r="Z251" s="1590"/>
      <c r="AA251" s="1590"/>
      <c r="AB251" s="1590"/>
      <c r="AC251" s="1590"/>
      <c r="AD251" s="1590"/>
      <c r="AE251" s="1590"/>
      <c r="AF251" s="1590"/>
      <c r="AG251" s="1590"/>
      <c r="AH251" s="1590"/>
      <c r="AI251" s="1590"/>
      <c r="AJ251" s="1590"/>
    </row>
    <row r="252" spans="3:36">
      <c r="C252" s="1669"/>
      <c r="D252" s="209"/>
      <c r="E252" s="209"/>
      <c r="F252" s="209"/>
      <c r="G252" s="1590"/>
      <c r="H252" s="1590"/>
      <c r="I252" s="1590"/>
      <c r="J252" s="1590"/>
      <c r="K252" s="1590"/>
      <c r="L252" s="1590"/>
      <c r="M252" s="1590"/>
      <c r="N252" s="1590"/>
      <c r="O252" s="1590"/>
      <c r="P252" s="1590"/>
      <c r="Q252" s="1590"/>
      <c r="R252" s="1590"/>
      <c r="S252" s="1590"/>
      <c r="T252" s="1590"/>
      <c r="U252" s="1590"/>
      <c r="V252" s="1590"/>
      <c r="W252" s="1590"/>
      <c r="X252" s="1590"/>
      <c r="Y252" s="1590"/>
      <c r="Z252" s="1590"/>
      <c r="AA252" s="1590"/>
      <c r="AB252" s="1590"/>
      <c r="AC252" s="1590"/>
      <c r="AD252" s="1590"/>
      <c r="AE252" s="1590"/>
      <c r="AF252" s="1590"/>
      <c r="AG252" s="1590"/>
      <c r="AH252" s="1590"/>
      <c r="AI252" s="1590"/>
      <c r="AJ252" s="1590"/>
    </row>
    <row r="253" spans="3:36">
      <c r="C253" s="1669"/>
      <c r="D253" s="209"/>
      <c r="E253" s="209"/>
      <c r="F253" s="209"/>
      <c r="G253" s="1590"/>
      <c r="H253" s="1590"/>
      <c r="I253" s="1590"/>
      <c r="J253" s="1590"/>
      <c r="K253" s="1590"/>
      <c r="L253" s="1590"/>
      <c r="M253" s="1590"/>
      <c r="N253" s="1590"/>
      <c r="O253" s="1590"/>
      <c r="P253" s="1590"/>
      <c r="Q253" s="1590"/>
      <c r="R253" s="1590"/>
      <c r="S253" s="1590"/>
      <c r="T253" s="1590"/>
      <c r="U253" s="1590"/>
      <c r="V253" s="1590"/>
      <c r="W253" s="1590"/>
      <c r="X253" s="1590"/>
      <c r="Y253" s="1590"/>
      <c r="Z253" s="1590"/>
      <c r="AA253" s="1590"/>
      <c r="AB253" s="1590"/>
      <c r="AC253" s="1590"/>
      <c r="AD253" s="1590"/>
      <c r="AE253" s="1590"/>
      <c r="AF253" s="1590"/>
      <c r="AG253" s="1590"/>
      <c r="AH253" s="1590"/>
      <c r="AI253" s="1590"/>
      <c r="AJ253" s="1590"/>
    </row>
    <row r="254" spans="3:36">
      <c r="C254" s="1669"/>
      <c r="D254" s="209"/>
      <c r="E254" s="209"/>
      <c r="F254" s="209"/>
      <c r="G254" s="1590"/>
      <c r="H254" s="1590"/>
      <c r="I254" s="1590"/>
      <c r="J254" s="1590"/>
      <c r="K254" s="1590"/>
      <c r="L254" s="1590"/>
      <c r="M254" s="1590"/>
      <c r="N254" s="1590"/>
      <c r="O254" s="1590"/>
      <c r="P254" s="1590"/>
      <c r="Q254" s="1590"/>
      <c r="R254" s="1590"/>
      <c r="S254" s="1590"/>
      <c r="T254" s="1590"/>
      <c r="U254" s="1590"/>
      <c r="V254" s="1590"/>
      <c r="W254" s="1590"/>
      <c r="X254" s="1590"/>
      <c r="Y254" s="1590"/>
      <c r="Z254" s="1590"/>
      <c r="AA254" s="1590"/>
      <c r="AB254" s="1590"/>
      <c r="AC254" s="1590"/>
      <c r="AD254" s="1590"/>
      <c r="AE254" s="1590"/>
      <c r="AF254" s="1590"/>
      <c r="AG254" s="1590"/>
      <c r="AH254" s="1590"/>
      <c r="AI254" s="1590"/>
      <c r="AJ254" s="1590"/>
    </row>
    <row r="255" spans="3:36">
      <c r="C255" s="1669"/>
      <c r="D255" s="209"/>
      <c r="E255" s="209"/>
      <c r="F255" s="209"/>
      <c r="G255" s="1590"/>
      <c r="H255" s="1590"/>
      <c r="I255" s="1590"/>
      <c r="J255" s="1590"/>
      <c r="K255" s="1590"/>
      <c r="L255" s="1590"/>
      <c r="M255" s="1590"/>
      <c r="N255" s="1590"/>
      <c r="O255" s="1590"/>
      <c r="P255" s="1590"/>
      <c r="Q255" s="1590"/>
      <c r="R255" s="1590"/>
      <c r="S255" s="1590"/>
      <c r="T255" s="1590"/>
      <c r="U255" s="1590"/>
      <c r="V255" s="1590"/>
      <c r="W255" s="1590"/>
      <c r="X255" s="1590"/>
      <c r="Y255" s="1590"/>
      <c r="Z255" s="1590"/>
      <c r="AA255" s="1590"/>
      <c r="AB255" s="1590"/>
      <c r="AC255" s="1590"/>
      <c r="AD255" s="1590"/>
      <c r="AE255" s="1590"/>
      <c r="AF255" s="1590"/>
      <c r="AG255" s="1590"/>
      <c r="AH255" s="1590"/>
      <c r="AI255" s="1590"/>
      <c r="AJ255" s="1590"/>
    </row>
    <row r="256" spans="3:36">
      <c r="C256" s="1669"/>
      <c r="D256" s="209"/>
      <c r="E256" s="209"/>
      <c r="F256" s="209"/>
      <c r="G256" s="1590"/>
      <c r="H256" s="1590"/>
      <c r="I256" s="1590"/>
      <c r="J256" s="1590"/>
      <c r="K256" s="1590"/>
      <c r="L256" s="1590"/>
      <c r="M256" s="1590"/>
      <c r="N256" s="1590"/>
      <c r="O256" s="1590"/>
      <c r="P256" s="1590"/>
      <c r="Q256" s="1590"/>
      <c r="R256" s="1590"/>
      <c r="S256" s="1590"/>
      <c r="T256" s="1590"/>
      <c r="U256" s="1590"/>
      <c r="V256" s="1590"/>
      <c r="W256" s="1590"/>
      <c r="X256" s="1590"/>
      <c r="Y256" s="1590"/>
      <c r="Z256" s="1590"/>
      <c r="AA256" s="1590"/>
      <c r="AB256" s="1590"/>
      <c r="AC256" s="1590"/>
      <c r="AD256" s="1590"/>
      <c r="AE256" s="1590"/>
      <c r="AF256" s="1590"/>
      <c r="AG256" s="1590"/>
      <c r="AH256" s="1590"/>
      <c r="AI256" s="1590"/>
      <c r="AJ256" s="1590"/>
    </row>
    <row r="257" spans="3:36">
      <c r="C257" s="1669"/>
      <c r="D257" s="209"/>
      <c r="E257" s="209"/>
      <c r="F257" s="209"/>
      <c r="G257" s="1590"/>
      <c r="H257" s="1590"/>
      <c r="I257" s="1590"/>
      <c r="J257" s="1590"/>
      <c r="K257" s="1590"/>
      <c r="L257" s="1590"/>
      <c r="M257" s="1590"/>
      <c r="N257" s="1590"/>
      <c r="O257" s="1590"/>
      <c r="P257" s="1590"/>
      <c r="Q257" s="1590"/>
      <c r="R257" s="1590"/>
      <c r="S257" s="1590"/>
      <c r="T257" s="1590"/>
      <c r="U257" s="1590"/>
      <c r="V257" s="1590"/>
      <c r="W257" s="1590"/>
      <c r="X257" s="1590"/>
      <c r="Y257" s="1590"/>
      <c r="Z257" s="1590"/>
      <c r="AA257" s="1590"/>
      <c r="AB257" s="1590"/>
      <c r="AC257" s="1590"/>
      <c r="AD257" s="1590"/>
      <c r="AE257" s="1590"/>
      <c r="AF257" s="1590"/>
      <c r="AG257" s="1590"/>
      <c r="AH257" s="1590"/>
      <c r="AI257" s="1590"/>
      <c r="AJ257" s="1590"/>
    </row>
    <row r="258" spans="3:36">
      <c r="C258" s="1669"/>
      <c r="D258" s="209"/>
      <c r="E258" s="209"/>
      <c r="F258" s="209"/>
      <c r="G258" s="1590"/>
      <c r="H258" s="1590"/>
      <c r="I258" s="1590"/>
      <c r="J258" s="1590"/>
      <c r="K258" s="1590"/>
      <c r="L258" s="1590"/>
      <c r="M258" s="1590"/>
      <c r="N258" s="1590"/>
      <c r="O258" s="1590"/>
      <c r="P258" s="1590"/>
      <c r="Q258" s="1590"/>
      <c r="R258" s="1590"/>
      <c r="S258" s="1590"/>
      <c r="T258" s="1590"/>
      <c r="U258" s="1590"/>
      <c r="V258" s="1590"/>
      <c r="W258" s="1590"/>
      <c r="X258" s="1590"/>
      <c r="Y258" s="1590"/>
      <c r="Z258" s="1590"/>
      <c r="AA258" s="1590"/>
      <c r="AB258" s="1590"/>
      <c r="AC258" s="1590"/>
      <c r="AD258" s="1590"/>
      <c r="AE258" s="1590"/>
      <c r="AF258" s="1590"/>
      <c r="AG258" s="1590"/>
      <c r="AH258" s="1590"/>
      <c r="AI258" s="1590"/>
      <c r="AJ258" s="1590"/>
    </row>
    <row r="259" spans="3:36">
      <c r="C259" s="1669"/>
      <c r="D259" s="209"/>
      <c r="E259" s="209"/>
      <c r="F259" s="209"/>
      <c r="G259" s="1590"/>
      <c r="H259" s="1590"/>
      <c r="I259" s="1590"/>
      <c r="J259" s="1590"/>
      <c r="K259" s="1590"/>
      <c r="L259" s="1590"/>
      <c r="M259" s="1590"/>
      <c r="N259" s="1590"/>
      <c r="O259" s="1590"/>
      <c r="P259" s="1590"/>
      <c r="Q259" s="1590"/>
      <c r="R259" s="1590"/>
      <c r="S259" s="1590"/>
      <c r="T259" s="1590"/>
      <c r="U259" s="1590"/>
      <c r="V259" s="1590"/>
      <c r="W259" s="1590"/>
      <c r="X259" s="1590"/>
      <c r="Y259" s="1590"/>
      <c r="Z259" s="1590"/>
      <c r="AA259" s="1590"/>
      <c r="AB259" s="1590"/>
      <c r="AC259" s="1590"/>
      <c r="AD259" s="1590"/>
      <c r="AE259" s="1590"/>
      <c r="AF259" s="1590"/>
      <c r="AG259" s="1590"/>
      <c r="AH259" s="1590"/>
      <c r="AI259" s="1590"/>
      <c r="AJ259" s="1590"/>
    </row>
    <row r="260" spans="3:36">
      <c r="C260" s="1669"/>
      <c r="D260" s="209"/>
      <c r="E260" s="209"/>
      <c r="F260" s="209"/>
      <c r="G260" s="1590"/>
      <c r="H260" s="1590"/>
      <c r="I260" s="1590"/>
      <c r="J260" s="1590"/>
      <c r="K260" s="1590"/>
      <c r="L260" s="1590"/>
      <c r="M260" s="1590"/>
      <c r="N260" s="1590"/>
      <c r="O260" s="1590"/>
      <c r="P260" s="1590"/>
      <c r="Q260" s="1590"/>
      <c r="R260" s="1590"/>
      <c r="S260" s="1590"/>
      <c r="T260" s="1590"/>
      <c r="U260" s="1590"/>
      <c r="V260" s="1590"/>
      <c r="W260" s="1590"/>
      <c r="X260" s="1590"/>
      <c r="Y260" s="1590"/>
      <c r="Z260" s="1590"/>
      <c r="AA260" s="1590"/>
      <c r="AB260" s="1590"/>
      <c r="AC260" s="1590"/>
      <c r="AD260" s="1590"/>
      <c r="AE260" s="1590"/>
      <c r="AF260" s="1590"/>
      <c r="AG260" s="1590"/>
      <c r="AH260" s="1590"/>
      <c r="AI260" s="1590"/>
      <c r="AJ260" s="1590"/>
    </row>
    <row r="261" spans="3:36">
      <c r="L261" s="1622"/>
    </row>
    <row r="262" spans="3:36">
      <c r="L262" s="1622"/>
    </row>
    <row r="263" spans="3:36">
      <c r="L263" s="1622"/>
    </row>
    <row r="264" spans="3:36">
      <c r="L264" s="1622"/>
    </row>
    <row r="265" spans="3:36">
      <c r="L265" s="1622"/>
    </row>
    <row r="266" spans="3:36">
      <c r="G266" s="1622"/>
      <c r="H266" s="1622"/>
      <c r="I266" s="1622"/>
      <c r="J266" s="1622"/>
      <c r="K266" s="1622"/>
      <c r="L266" s="1622"/>
    </row>
    <row r="267" spans="3:36">
      <c r="G267" s="1622"/>
      <c r="H267" s="1622"/>
      <c r="I267" s="1622"/>
      <c r="J267" s="1622"/>
      <c r="K267" s="1622"/>
      <c r="L267" s="1622"/>
    </row>
    <row r="268" spans="3:36">
      <c r="G268" s="1622"/>
      <c r="H268" s="1622"/>
      <c r="I268" s="1622"/>
      <c r="J268" s="1622"/>
      <c r="K268" s="1622"/>
      <c r="L268" s="1622"/>
    </row>
    <row r="269" spans="3:36">
      <c r="G269" s="1622"/>
      <c r="H269" s="1622"/>
      <c r="I269" s="1622"/>
      <c r="J269" s="1622"/>
      <c r="K269" s="1622"/>
      <c r="L269" s="1622"/>
    </row>
    <row r="270" spans="3:36">
      <c r="G270" s="1622"/>
      <c r="H270" s="1622"/>
      <c r="I270" s="1622"/>
      <c r="J270" s="1622"/>
      <c r="K270" s="1622"/>
      <c r="L270" s="1622"/>
    </row>
    <row r="271" spans="3:36">
      <c r="G271" s="1622"/>
      <c r="H271" s="1622"/>
      <c r="I271" s="1622"/>
      <c r="J271" s="1622"/>
      <c r="K271" s="1622"/>
      <c r="L271" s="1622"/>
    </row>
    <row r="272" spans="3:36">
      <c r="G272" s="1622"/>
      <c r="H272" s="1622"/>
      <c r="I272" s="1622"/>
      <c r="J272" s="1622"/>
      <c r="K272" s="1622"/>
      <c r="L272" s="1622"/>
    </row>
    <row r="273" spans="7:36">
      <c r="G273" s="1622"/>
      <c r="H273" s="1622"/>
      <c r="I273" s="1622"/>
      <c r="J273" s="1622"/>
      <c r="K273" s="1622"/>
      <c r="L273" s="1622"/>
    </row>
    <row r="274" spans="7:36">
      <c r="G274" s="1622"/>
      <c r="H274" s="1622"/>
      <c r="I274" s="1622"/>
      <c r="J274" s="1622"/>
      <c r="K274" s="1622"/>
      <c r="L274" s="1622"/>
      <c r="M274" s="450"/>
      <c r="N274" s="450"/>
      <c r="O274" s="450"/>
      <c r="P274" s="450"/>
      <c r="Q274" s="450"/>
      <c r="R274" s="450"/>
      <c r="S274" s="450"/>
      <c r="T274" s="450"/>
      <c r="U274" s="450"/>
      <c r="V274" s="450"/>
      <c r="W274" s="450"/>
      <c r="X274" s="450"/>
      <c r="Y274" s="450"/>
      <c r="Z274" s="450"/>
      <c r="AA274" s="450"/>
      <c r="AB274" s="450"/>
      <c r="AC274" s="450"/>
      <c r="AD274" s="450"/>
      <c r="AE274" s="450"/>
      <c r="AF274" s="450"/>
      <c r="AG274" s="450"/>
      <c r="AH274" s="450"/>
      <c r="AI274" s="450"/>
      <c r="AJ274" s="450"/>
    </row>
    <row r="275" spans="7:36">
      <c r="G275" s="1622"/>
      <c r="H275" s="1622"/>
      <c r="I275" s="1622"/>
      <c r="J275" s="1622"/>
      <c r="K275" s="1622"/>
      <c r="L275" s="1622"/>
      <c r="M275" s="450"/>
      <c r="N275" s="450"/>
      <c r="O275" s="450"/>
      <c r="P275" s="450"/>
      <c r="Q275" s="450"/>
      <c r="R275" s="450"/>
      <c r="S275" s="450"/>
      <c r="T275" s="450"/>
      <c r="U275" s="450"/>
      <c r="V275" s="450"/>
      <c r="W275" s="450"/>
      <c r="X275" s="450"/>
      <c r="Y275" s="450"/>
      <c r="Z275" s="450"/>
      <c r="AA275" s="450"/>
      <c r="AB275" s="450"/>
      <c r="AC275" s="450"/>
      <c r="AD275" s="450"/>
      <c r="AE275" s="450"/>
      <c r="AF275" s="450"/>
      <c r="AG275" s="450"/>
      <c r="AH275" s="450"/>
      <c r="AI275" s="450"/>
      <c r="AJ275" s="450"/>
    </row>
    <row r="276" spans="7:36">
      <c r="G276" s="1622"/>
      <c r="H276" s="1622"/>
      <c r="I276" s="1622"/>
      <c r="J276" s="1622"/>
      <c r="K276" s="1622"/>
      <c r="L276" s="1622"/>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50"/>
      <c r="AI276" s="450"/>
      <c r="AJ276" s="450"/>
    </row>
    <row r="277" spans="7:36">
      <c r="G277" s="1622"/>
      <c r="H277" s="1622"/>
      <c r="I277" s="1622"/>
      <c r="J277" s="1622"/>
      <c r="K277" s="1622"/>
      <c r="L277" s="1622"/>
      <c r="M277" s="450"/>
      <c r="N277" s="450"/>
      <c r="O277" s="450"/>
      <c r="P277" s="450"/>
      <c r="Q277" s="450"/>
      <c r="R277" s="450"/>
      <c r="S277" s="450"/>
      <c r="T277" s="450"/>
      <c r="U277" s="450"/>
      <c r="V277" s="450"/>
      <c r="W277" s="450"/>
      <c r="X277" s="450"/>
      <c r="Y277" s="450"/>
      <c r="Z277" s="450"/>
      <c r="AA277" s="450"/>
      <c r="AB277" s="450"/>
      <c r="AC277" s="450"/>
      <c r="AD277" s="450"/>
      <c r="AE277" s="450"/>
      <c r="AF277" s="450"/>
      <c r="AG277" s="450"/>
      <c r="AH277" s="450"/>
      <c r="AI277" s="450"/>
      <c r="AJ277" s="450"/>
    </row>
    <row r="278" spans="7:36">
      <c r="G278" s="1622"/>
      <c r="H278" s="1622"/>
      <c r="I278" s="1622"/>
      <c r="J278" s="1622"/>
      <c r="K278" s="1622"/>
      <c r="L278" s="1622"/>
      <c r="M278" s="450"/>
      <c r="N278" s="450"/>
      <c r="O278" s="450"/>
      <c r="P278" s="450"/>
      <c r="Q278" s="450"/>
      <c r="R278" s="450"/>
      <c r="S278" s="450"/>
      <c r="T278" s="450"/>
      <c r="U278" s="450"/>
      <c r="V278" s="450"/>
      <c r="W278" s="450"/>
      <c r="X278" s="450"/>
      <c r="Y278" s="450"/>
      <c r="Z278" s="450"/>
      <c r="AA278" s="450"/>
      <c r="AB278" s="450"/>
      <c r="AC278" s="450"/>
      <c r="AD278" s="450"/>
      <c r="AE278" s="450"/>
      <c r="AF278" s="450"/>
      <c r="AG278" s="450"/>
      <c r="AH278" s="450"/>
      <c r="AI278" s="450"/>
      <c r="AJ278" s="450"/>
    </row>
    <row r="279" spans="7:36">
      <c r="G279" s="1622"/>
      <c r="H279" s="1622"/>
      <c r="I279" s="1622"/>
      <c r="J279" s="1622"/>
      <c r="K279" s="1622"/>
      <c r="L279" s="1622"/>
      <c r="M279" s="450"/>
      <c r="N279" s="450"/>
      <c r="O279" s="450"/>
      <c r="P279" s="450"/>
      <c r="Q279" s="450"/>
      <c r="R279" s="450"/>
      <c r="S279" s="450"/>
      <c r="T279" s="450"/>
      <c r="U279" s="450"/>
      <c r="V279" s="450"/>
      <c r="W279" s="450"/>
      <c r="X279" s="450"/>
      <c r="Y279" s="450"/>
      <c r="Z279" s="450"/>
      <c r="AA279" s="450"/>
      <c r="AB279" s="450"/>
      <c r="AC279" s="450"/>
      <c r="AD279" s="450"/>
      <c r="AE279" s="450"/>
      <c r="AF279" s="450"/>
      <c r="AG279" s="450"/>
      <c r="AH279" s="450"/>
      <c r="AI279" s="450"/>
      <c r="AJ279" s="450"/>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1496062992126" footer="0.31496062992126"/>
  <pageSetup paperSize="5" scale="55" firstPageNumber="206" fitToHeight="0" orientation="landscape" useFirstPageNumber="1" r:id="rId1"/>
  <headerFooter alignWithMargins="0">
    <oddHeader>&amp;R&amp;"Times New Roman,Bold"&amp;14[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J245"/>
  <sheetViews>
    <sheetView zoomScale="96" zoomScaleNormal="96" zoomScaleSheetLayoutView="55" workbookViewId="0">
      <pane xSplit="1" ySplit="7" topLeftCell="G22" activePane="bottomRight" state="frozen"/>
      <selection activeCell="AI39" sqref="A1:XFD1048576"/>
      <selection pane="topRight" activeCell="AI39" sqref="A1:XFD1048576"/>
      <selection pane="bottomLeft" activeCell="AI39" sqref="A1:XFD1048576"/>
      <selection pane="bottomRight" activeCell="AI39" sqref="A1:XFD1048576"/>
    </sheetView>
  </sheetViews>
  <sheetFormatPr defaultRowHeight="15.75"/>
  <cols>
    <col min="1" max="1" width="7.375" style="1730" customWidth="1"/>
    <col min="2" max="2" width="12.25" style="1730" customWidth="1"/>
    <col min="3" max="3" width="36.625" style="1252" customWidth="1"/>
    <col min="4" max="4" width="11.625" style="1730" customWidth="1"/>
    <col min="5" max="5" width="9.375" style="1730" customWidth="1"/>
    <col min="6" max="6" width="8.5" style="1730" customWidth="1"/>
    <col min="7" max="7" width="10" style="1732" customWidth="1"/>
    <col min="8" max="8" width="8.875" style="1732" customWidth="1"/>
    <col min="9" max="9" width="8.125" style="1732" customWidth="1"/>
    <col min="10" max="10" width="6.5" style="1732" customWidth="1"/>
    <col min="11" max="11" width="9.625" style="1732" customWidth="1"/>
    <col min="12" max="12" width="9.5" style="1732" customWidth="1"/>
    <col min="13" max="13" width="7.875" style="1732" customWidth="1"/>
    <col min="14" max="14" width="8.625" style="1732" customWidth="1"/>
    <col min="15" max="15" width="8.875" style="1732" customWidth="1"/>
    <col min="16" max="23" width="8.875" style="1732" hidden="1" customWidth="1"/>
    <col min="24" max="35" width="8.875" style="1732" customWidth="1"/>
    <col min="36" max="36" width="9.5" style="1730" customWidth="1"/>
    <col min="37" max="16384" width="9" style="1215"/>
  </cols>
  <sheetData>
    <row r="1" spans="1:36" ht="27">
      <c r="A1" s="3605" t="s">
        <v>1994</v>
      </c>
      <c r="B1" s="3605"/>
      <c r="C1" s="3605"/>
      <c r="D1" s="3605"/>
      <c r="E1" s="3605"/>
      <c r="F1" s="3605"/>
      <c r="G1" s="3605"/>
      <c r="H1" s="3605"/>
      <c r="I1" s="3605"/>
      <c r="J1" s="3605"/>
      <c r="K1" s="3605"/>
      <c r="L1" s="3605"/>
      <c r="M1" s="3605"/>
      <c r="N1" s="3605"/>
      <c r="O1" s="3605"/>
      <c r="P1" s="3605"/>
      <c r="Q1" s="3605"/>
      <c r="R1" s="3605"/>
      <c r="S1" s="3605"/>
      <c r="T1" s="3605"/>
      <c r="U1" s="3605"/>
      <c r="V1" s="3605"/>
      <c r="W1" s="3605"/>
      <c r="X1" s="3605"/>
      <c r="Y1" s="3605"/>
      <c r="Z1" s="3605"/>
      <c r="AA1" s="3605"/>
      <c r="AB1" s="3605"/>
      <c r="AC1" s="3605"/>
      <c r="AD1" s="3605"/>
      <c r="AE1" s="3605"/>
      <c r="AF1" s="3605"/>
      <c r="AG1" s="3605"/>
      <c r="AH1" s="3605"/>
      <c r="AI1" s="3605"/>
      <c r="AJ1" s="3605"/>
    </row>
    <row r="2" spans="1:36" ht="25.5">
      <c r="A2" s="3606" t="s">
        <v>4083</v>
      </c>
      <c r="B2" s="3606"/>
      <c r="C2" s="3606"/>
      <c r="D2" s="3606"/>
      <c r="E2" s="3606"/>
      <c r="F2" s="3606"/>
      <c r="G2" s="3606"/>
      <c r="H2" s="3606"/>
      <c r="I2" s="3606"/>
      <c r="J2" s="3606"/>
      <c r="K2" s="3606"/>
      <c r="L2" s="3606"/>
      <c r="M2" s="3606"/>
      <c r="N2" s="3606"/>
      <c r="O2" s="3606"/>
      <c r="P2" s="3606"/>
      <c r="Q2" s="3606"/>
      <c r="R2" s="3606"/>
      <c r="S2" s="3606"/>
      <c r="T2" s="3606"/>
      <c r="U2" s="3606"/>
      <c r="V2" s="3606"/>
      <c r="W2" s="3606"/>
      <c r="X2" s="3606"/>
      <c r="Y2" s="3606"/>
      <c r="Z2" s="3606"/>
      <c r="AA2" s="3606"/>
      <c r="AB2" s="3606"/>
      <c r="AC2" s="3606"/>
      <c r="AD2" s="3606"/>
      <c r="AE2" s="3606"/>
      <c r="AF2" s="3606"/>
      <c r="AG2" s="3606"/>
      <c r="AH2" s="3606"/>
      <c r="AI2" s="3606"/>
      <c r="AJ2" s="3606"/>
    </row>
    <row r="3" spans="1:36" ht="15" customHeight="1">
      <c r="A3" s="1484"/>
      <c r="B3" s="1484"/>
      <c r="C3" s="1485"/>
      <c r="D3" s="1486"/>
      <c r="E3" s="1484"/>
      <c r="F3" s="1484"/>
      <c r="G3" s="1484"/>
      <c r="H3" s="1484"/>
      <c r="I3" s="1484"/>
      <c r="J3" s="1484"/>
      <c r="K3" s="1484"/>
      <c r="L3" s="1484"/>
      <c r="M3" s="1484"/>
      <c r="N3" s="1484"/>
      <c r="O3" s="1484"/>
      <c r="P3" s="1484"/>
      <c r="Q3" s="1484"/>
      <c r="R3" s="1484"/>
      <c r="S3" s="1484"/>
      <c r="T3" s="1484"/>
      <c r="U3" s="1484"/>
      <c r="V3" s="1484"/>
      <c r="W3" s="1484"/>
      <c r="X3" s="1484"/>
      <c r="Y3" s="1484"/>
      <c r="Z3" s="1484"/>
      <c r="AA3" s="1484"/>
      <c r="AB3" s="1484"/>
      <c r="AC3" s="1484"/>
      <c r="AD3" s="1484"/>
      <c r="AE3" s="1484"/>
      <c r="AF3" s="1484"/>
      <c r="AG3" s="1484"/>
      <c r="AH3" s="1484"/>
      <c r="AI3" s="1484"/>
      <c r="AJ3" s="177" t="s">
        <v>13</v>
      </c>
    </row>
    <row r="4" spans="1:36" ht="15.6" customHeight="1">
      <c r="A4" s="3329" t="s">
        <v>14</v>
      </c>
      <c r="B4" s="3329" t="s">
        <v>132</v>
      </c>
      <c r="C4" s="3329" t="s">
        <v>15</v>
      </c>
      <c r="D4" s="3329" t="s">
        <v>16</v>
      </c>
      <c r="E4" s="3332" t="s">
        <v>126</v>
      </c>
      <c r="F4" s="3329" t="s">
        <v>17</v>
      </c>
      <c r="G4" s="3329" t="s">
        <v>18</v>
      </c>
      <c r="H4" s="3329" t="s">
        <v>19</v>
      </c>
      <c r="I4" s="3335" t="s">
        <v>20</v>
      </c>
      <c r="J4" s="3336"/>
      <c r="K4" s="3335" t="s">
        <v>21</v>
      </c>
      <c r="L4" s="3329" t="s">
        <v>22</v>
      </c>
      <c r="M4" s="3340" t="s">
        <v>23</v>
      </c>
      <c r="N4" s="3340"/>
      <c r="O4" s="3341"/>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30.75" customHeight="1">
      <c r="A5" s="3330"/>
      <c r="B5" s="3330"/>
      <c r="C5" s="3330"/>
      <c r="D5" s="3330"/>
      <c r="E5" s="3330"/>
      <c r="F5" s="3330"/>
      <c r="G5" s="3330"/>
      <c r="H5" s="3330"/>
      <c r="I5" s="3337"/>
      <c r="J5" s="3338"/>
      <c r="K5" s="3349"/>
      <c r="L5" s="3330"/>
      <c r="M5" s="3343"/>
      <c r="N5" s="3343"/>
      <c r="O5" s="3344"/>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24" customHeight="1">
      <c r="A6" s="3331"/>
      <c r="B6" s="3331"/>
      <c r="C6" s="3331"/>
      <c r="D6" s="3331"/>
      <c r="E6" s="3331"/>
      <c r="F6" s="3331"/>
      <c r="G6" s="3331"/>
      <c r="H6" s="3331"/>
      <c r="I6" s="126" t="s">
        <v>2</v>
      </c>
      <c r="J6" s="127" t="s">
        <v>25</v>
      </c>
      <c r="K6" s="3337"/>
      <c r="L6" s="3331"/>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c r="A7" s="1670">
        <v>1</v>
      </c>
      <c r="B7" s="1671">
        <v>2</v>
      </c>
      <c r="C7" s="1231">
        <v>3</v>
      </c>
      <c r="D7" s="129">
        <v>4</v>
      </c>
      <c r="E7" s="128">
        <v>5</v>
      </c>
      <c r="F7" s="128">
        <v>6</v>
      </c>
      <c r="G7" s="128">
        <v>7</v>
      </c>
      <c r="H7" s="1231">
        <v>8</v>
      </c>
      <c r="I7" s="129">
        <v>9</v>
      </c>
      <c r="J7" s="128">
        <v>10</v>
      </c>
      <c r="K7" s="129">
        <v>11</v>
      </c>
      <c r="L7" s="129">
        <v>12</v>
      </c>
      <c r="M7" s="129">
        <v>13</v>
      </c>
      <c r="N7" s="129">
        <v>14</v>
      </c>
      <c r="O7" s="129">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601"/>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row>
    <row r="9" spans="1:36">
      <c r="A9" s="1216"/>
      <c r="B9" s="1216"/>
      <c r="C9" s="1672" t="s">
        <v>4084</v>
      </c>
      <c r="D9" s="1216"/>
      <c r="E9" s="1216"/>
      <c r="F9" s="1216"/>
      <c r="G9" s="1673"/>
      <c r="H9" s="1673"/>
      <c r="I9" s="1673"/>
      <c r="J9" s="1673"/>
      <c r="K9" s="1673"/>
      <c r="L9" s="1673"/>
      <c r="M9" s="1673"/>
      <c r="N9" s="1673"/>
      <c r="O9" s="1673"/>
      <c r="P9" s="1673"/>
      <c r="Q9" s="1673"/>
      <c r="R9" s="1673"/>
      <c r="S9" s="1673"/>
      <c r="T9" s="1673"/>
      <c r="U9" s="1673"/>
      <c r="V9" s="1673"/>
      <c r="W9" s="1673"/>
      <c r="X9" s="1673"/>
      <c r="Y9" s="1673"/>
      <c r="Z9" s="1673"/>
      <c r="AA9" s="1673"/>
      <c r="AB9" s="1673"/>
      <c r="AC9" s="1673"/>
      <c r="AD9" s="1673"/>
      <c r="AE9" s="1673"/>
      <c r="AF9" s="1673"/>
      <c r="AG9" s="1673"/>
      <c r="AH9" s="1673"/>
      <c r="AI9" s="1673"/>
      <c r="AJ9" s="1216"/>
    </row>
    <row r="10" spans="1:36">
      <c r="A10" s="1216"/>
      <c r="B10" s="1216"/>
      <c r="C10" s="1674" t="s">
        <v>4085</v>
      </c>
      <c r="D10" s="1216"/>
      <c r="E10" s="1675" t="s">
        <v>4086</v>
      </c>
      <c r="F10" s="1675"/>
      <c r="G10" s="1673"/>
      <c r="H10" s="1673"/>
      <c r="I10" s="1673"/>
      <c r="J10" s="1673"/>
      <c r="K10" s="1673"/>
      <c r="L10" s="1673"/>
      <c r="M10" s="1673"/>
      <c r="N10" s="1673"/>
      <c r="O10" s="1673"/>
      <c r="P10" s="1673"/>
      <c r="Q10" s="1673"/>
      <c r="R10" s="1673"/>
      <c r="S10" s="1673"/>
      <c r="T10" s="1673"/>
      <c r="U10" s="1673"/>
      <c r="V10" s="1673"/>
      <c r="W10" s="1673"/>
      <c r="X10" s="1673"/>
      <c r="Y10" s="1673"/>
      <c r="Z10" s="1673"/>
      <c r="AA10" s="1673"/>
      <c r="AB10" s="1673"/>
      <c r="AC10" s="1673"/>
      <c r="AD10" s="1673"/>
      <c r="AE10" s="1673"/>
      <c r="AF10" s="1673"/>
      <c r="AG10" s="1673"/>
      <c r="AH10" s="1673"/>
      <c r="AI10" s="1673"/>
      <c r="AJ10" s="1675"/>
    </row>
    <row r="11" spans="1:36">
      <c r="A11" s="1216"/>
      <c r="B11" s="1216"/>
      <c r="C11" s="1674" t="s">
        <v>26</v>
      </c>
      <c r="D11" s="1216"/>
      <c r="E11" s="1675"/>
      <c r="F11" s="1675"/>
      <c r="G11" s="1673"/>
      <c r="H11" s="1673"/>
      <c r="I11" s="1673"/>
      <c r="J11" s="1673"/>
      <c r="K11" s="1673"/>
      <c r="L11" s="1673"/>
      <c r="M11" s="1673"/>
      <c r="N11" s="1673"/>
      <c r="O11" s="1673"/>
      <c r="P11" s="1673"/>
      <c r="Q11" s="1673"/>
      <c r="R11" s="1673"/>
      <c r="S11" s="1673"/>
      <c r="T11" s="1673"/>
      <c r="U11" s="1673"/>
      <c r="V11" s="1673"/>
      <c r="W11" s="1673"/>
      <c r="X11" s="1673"/>
      <c r="Y11" s="1673"/>
      <c r="Z11" s="1673"/>
      <c r="AA11" s="1673"/>
      <c r="AB11" s="1673"/>
      <c r="AC11" s="1673"/>
      <c r="AD11" s="1673"/>
      <c r="AE11" s="1673"/>
      <c r="AF11" s="1673"/>
      <c r="AG11" s="1673"/>
      <c r="AH11" s="1673"/>
      <c r="AI11" s="1673"/>
      <c r="AJ11" s="1675"/>
    </row>
    <row r="12" spans="1:36">
      <c r="A12" s="1216"/>
      <c r="B12" s="1216"/>
      <c r="C12" s="1674"/>
      <c r="D12" s="1216"/>
      <c r="E12" s="1675"/>
      <c r="F12" s="1675"/>
      <c r="G12" s="1673"/>
      <c r="H12" s="1673"/>
      <c r="I12" s="1673"/>
      <c r="J12" s="1673"/>
      <c r="K12" s="1673"/>
      <c r="L12" s="1673"/>
      <c r="M12" s="1673"/>
      <c r="N12" s="1673"/>
      <c r="O12" s="1673"/>
      <c r="P12" s="1673"/>
      <c r="Q12" s="1673"/>
      <c r="R12" s="1673"/>
      <c r="S12" s="1673"/>
      <c r="T12" s="1673"/>
      <c r="U12" s="1673"/>
      <c r="V12" s="1673"/>
      <c r="W12" s="1673"/>
      <c r="X12" s="1673"/>
      <c r="Y12" s="1673"/>
      <c r="Z12" s="1673"/>
      <c r="AA12" s="1673"/>
      <c r="AB12" s="1673"/>
      <c r="AC12" s="1673"/>
      <c r="AD12" s="1673"/>
      <c r="AE12" s="1673"/>
      <c r="AF12" s="1673"/>
      <c r="AG12" s="1673"/>
      <c r="AH12" s="1673"/>
      <c r="AI12" s="1673"/>
      <c r="AJ12" s="1675"/>
    </row>
    <row r="13" spans="1:36" ht="47.25">
      <c r="A13" s="991">
        <v>1652</v>
      </c>
      <c r="B13" s="122" t="s">
        <v>4087</v>
      </c>
      <c r="C13" s="580" t="s">
        <v>4088</v>
      </c>
      <c r="D13" s="229" t="s">
        <v>564</v>
      </c>
      <c r="E13" s="133" t="s">
        <v>4089</v>
      </c>
      <c r="F13" s="1676" t="s">
        <v>30</v>
      </c>
      <c r="G13" s="635">
        <v>609.35699999999997</v>
      </c>
      <c r="H13" s="1677">
        <v>24.097000000000001</v>
      </c>
      <c r="I13" s="1677">
        <v>37.5</v>
      </c>
      <c r="J13" s="144">
        <v>0</v>
      </c>
      <c r="K13" s="144">
        <v>61.597000000000001</v>
      </c>
      <c r="L13" s="1677">
        <v>547.76</v>
      </c>
      <c r="M13" s="1677">
        <v>40</v>
      </c>
      <c r="N13" s="1677">
        <v>0</v>
      </c>
      <c r="O13" s="1677">
        <v>40</v>
      </c>
      <c r="P13" s="1677"/>
      <c r="Q13" s="1677"/>
      <c r="R13" s="1677"/>
      <c r="S13" s="1677"/>
      <c r="T13" s="1677"/>
      <c r="U13" s="1677"/>
      <c r="V13" s="1677"/>
      <c r="W13" s="1677"/>
      <c r="X13" s="2843">
        <v>40</v>
      </c>
      <c r="Y13" s="2843">
        <v>0</v>
      </c>
      <c r="Z13" s="2108">
        <v>40</v>
      </c>
      <c r="AA13" s="2844">
        <v>9.9</v>
      </c>
      <c r="AB13" s="2844"/>
      <c r="AC13" s="2108">
        <v>9.9</v>
      </c>
      <c r="AD13" s="2108">
        <v>0.1</v>
      </c>
      <c r="AE13" s="2844"/>
      <c r="AF13" s="2844">
        <v>0</v>
      </c>
      <c r="AG13" s="2108">
        <v>0</v>
      </c>
      <c r="AH13" s="1677"/>
      <c r="AI13" s="144" t="s">
        <v>9941</v>
      </c>
      <c r="AJ13" s="1678">
        <v>0</v>
      </c>
    </row>
    <row r="14" spans="1:36" ht="78.75">
      <c r="A14" s="991">
        <v>1653</v>
      </c>
      <c r="B14" s="122" t="s">
        <v>4090</v>
      </c>
      <c r="C14" s="1576" t="s">
        <v>4091</v>
      </c>
      <c r="D14" s="229" t="s">
        <v>429</v>
      </c>
      <c r="E14" s="1679" t="s">
        <v>4092</v>
      </c>
      <c r="F14" s="1680" t="s">
        <v>30</v>
      </c>
      <c r="G14" s="1681">
        <v>2800.83</v>
      </c>
      <c r="H14" s="1681">
        <v>621.63400000000001</v>
      </c>
      <c r="I14" s="1681">
        <v>0</v>
      </c>
      <c r="J14" s="1681">
        <v>0</v>
      </c>
      <c r="K14" s="166">
        <v>621.63400000000001</v>
      </c>
      <c r="L14" s="1681">
        <v>2179.1959999999999</v>
      </c>
      <c r="M14" s="1681">
        <v>1</v>
      </c>
      <c r="N14" s="1681">
        <v>0</v>
      </c>
      <c r="O14" s="1677">
        <v>1</v>
      </c>
      <c r="P14" s="1677"/>
      <c r="Q14" s="1677"/>
      <c r="R14" s="1677"/>
      <c r="S14" s="1677"/>
      <c r="T14" s="1677"/>
      <c r="U14" s="1677"/>
      <c r="V14" s="1677"/>
      <c r="W14" s="1677"/>
      <c r="X14" s="2843">
        <v>1</v>
      </c>
      <c r="Y14" s="2843">
        <v>0</v>
      </c>
      <c r="Z14" s="2108">
        <v>1</v>
      </c>
      <c r="AA14" s="2844"/>
      <c r="AB14" s="2844"/>
      <c r="AC14" s="2108">
        <v>0</v>
      </c>
      <c r="AD14" s="2108"/>
      <c r="AE14" s="2844"/>
      <c r="AF14" s="2844">
        <v>0</v>
      </c>
      <c r="AG14" s="2108">
        <v>0</v>
      </c>
      <c r="AH14" s="144" t="s">
        <v>10017</v>
      </c>
      <c r="AI14" s="1677"/>
      <c r="AJ14" s="1682">
        <v>0</v>
      </c>
    </row>
    <row r="15" spans="1:36" ht="66" customHeight="1">
      <c r="A15" s="991">
        <v>1654</v>
      </c>
      <c r="B15" s="122" t="s">
        <v>4093</v>
      </c>
      <c r="C15" s="1576" t="s">
        <v>4094</v>
      </c>
      <c r="D15" s="133" t="s">
        <v>4095</v>
      </c>
      <c r="E15" s="1683" t="s">
        <v>4096</v>
      </c>
      <c r="F15" s="1680" t="s">
        <v>30</v>
      </c>
      <c r="G15" s="144">
        <v>1441.45</v>
      </c>
      <c r="H15" s="144">
        <v>1344.1690000000001</v>
      </c>
      <c r="I15" s="144">
        <v>0</v>
      </c>
      <c r="J15" s="144">
        <v>0</v>
      </c>
      <c r="K15" s="144">
        <v>1344.1690000000001</v>
      </c>
      <c r="L15" s="1677">
        <v>97.280999999999949</v>
      </c>
      <c r="M15" s="144">
        <v>1</v>
      </c>
      <c r="N15" s="144">
        <v>0</v>
      </c>
      <c r="O15" s="144">
        <v>1</v>
      </c>
      <c r="P15" s="144"/>
      <c r="Q15" s="144"/>
      <c r="R15" s="144"/>
      <c r="S15" s="144"/>
      <c r="T15" s="144"/>
      <c r="U15" s="144"/>
      <c r="V15" s="144"/>
      <c r="W15" s="144"/>
      <c r="X15" s="2843">
        <v>1</v>
      </c>
      <c r="Y15" s="2843">
        <v>0</v>
      </c>
      <c r="Z15" s="2108">
        <v>1</v>
      </c>
      <c r="AA15" s="2844"/>
      <c r="AB15" s="2844"/>
      <c r="AC15" s="2108">
        <v>0</v>
      </c>
      <c r="AD15" s="2108"/>
      <c r="AE15" s="2844"/>
      <c r="AF15" s="2844">
        <v>0</v>
      </c>
      <c r="AG15" s="2108">
        <v>0</v>
      </c>
      <c r="AH15" s="144" t="s">
        <v>9944</v>
      </c>
      <c r="AI15" s="144"/>
      <c r="AJ15" s="1682">
        <v>0</v>
      </c>
    </row>
    <row r="16" spans="1:36" ht="110.25">
      <c r="A16" s="991">
        <v>1655</v>
      </c>
      <c r="B16" s="122" t="s">
        <v>4097</v>
      </c>
      <c r="C16" s="1576" t="s">
        <v>4098</v>
      </c>
      <c r="D16" s="229" t="s">
        <v>51</v>
      </c>
      <c r="E16" s="1679" t="s">
        <v>4099</v>
      </c>
      <c r="F16" s="1680" t="s">
        <v>30</v>
      </c>
      <c r="G16" s="1681">
        <v>247.376</v>
      </c>
      <c r="H16" s="1681">
        <v>241.11699999999999</v>
      </c>
      <c r="I16" s="1681">
        <v>0</v>
      </c>
      <c r="J16" s="1681">
        <v>0</v>
      </c>
      <c r="K16" s="166">
        <v>241.11699999999999</v>
      </c>
      <c r="L16" s="1681">
        <v>6.2590000000000146</v>
      </c>
      <c r="M16" s="1681">
        <v>1</v>
      </c>
      <c r="N16" s="1681">
        <v>0</v>
      </c>
      <c r="O16" s="1677">
        <v>1</v>
      </c>
      <c r="P16" s="1677"/>
      <c r="Q16" s="1677"/>
      <c r="R16" s="1677"/>
      <c r="S16" s="1677"/>
      <c r="T16" s="1677"/>
      <c r="U16" s="1677"/>
      <c r="V16" s="1677"/>
      <c r="W16" s="1677"/>
      <c r="X16" s="2843">
        <v>1</v>
      </c>
      <c r="Y16" s="2843">
        <v>0</v>
      </c>
      <c r="Z16" s="2108">
        <v>1</v>
      </c>
      <c r="AA16" s="2844"/>
      <c r="AB16" s="2844"/>
      <c r="AC16" s="2108">
        <v>0</v>
      </c>
      <c r="AD16" s="2108"/>
      <c r="AE16" s="2844"/>
      <c r="AF16" s="2844">
        <v>0</v>
      </c>
      <c r="AG16" s="2108">
        <v>0</v>
      </c>
      <c r="AH16" s="1677" t="s">
        <v>9969</v>
      </c>
      <c r="AI16" s="1677"/>
      <c r="AJ16" s="1682">
        <v>0</v>
      </c>
    </row>
    <row r="17" spans="1:36" ht="78.75">
      <c r="A17" s="991">
        <v>1656</v>
      </c>
      <c r="B17" s="122" t="s">
        <v>4100</v>
      </c>
      <c r="C17" s="1576" t="s">
        <v>4101</v>
      </c>
      <c r="D17" s="133" t="s">
        <v>51</v>
      </c>
      <c r="E17" s="1679" t="s">
        <v>4102</v>
      </c>
      <c r="F17" s="1680" t="s">
        <v>30</v>
      </c>
      <c r="G17" s="1681">
        <v>59.5</v>
      </c>
      <c r="H17" s="1681">
        <v>15.054</v>
      </c>
      <c r="I17" s="1681">
        <v>0</v>
      </c>
      <c r="J17" s="166">
        <v>0</v>
      </c>
      <c r="K17" s="166">
        <v>15.054</v>
      </c>
      <c r="L17" s="1681">
        <v>44.445999999999998</v>
      </c>
      <c r="M17" s="1681">
        <v>0</v>
      </c>
      <c r="N17" s="1681">
        <v>1</v>
      </c>
      <c r="O17" s="1681">
        <v>1</v>
      </c>
      <c r="P17" s="1681"/>
      <c r="Q17" s="1681"/>
      <c r="R17" s="1681"/>
      <c r="S17" s="1681"/>
      <c r="T17" s="1681"/>
      <c r="U17" s="1681"/>
      <c r="V17" s="1681"/>
      <c r="W17" s="1681"/>
      <c r="X17" s="2843">
        <v>0</v>
      </c>
      <c r="Y17" s="2843">
        <v>1</v>
      </c>
      <c r="Z17" s="2108">
        <v>1</v>
      </c>
      <c r="AA17" s="2844"/>
      <c r="AB17" s="2844"/>
      <c r="AC17" s="2108">
        <v>0</v>
      </c>
      <c r="AD17" s="2108"/>
      <c r="AE17" s="2844"/>
      <c r="AF17" s="2844">
        <v>0</v>
      </c>
      <c r="AG17" s="2108">
        <v>0</v>
      </c>
      <c r="AH17" s="166" t="s">
        <v>10015</v>
      </c>
      <c r="AI17" s="1681"/>
      <c r="AJ17" s="1682">
        <v>0</v>
      </c>
    </row>
    <row r="18" spans="1:36" ht="94.5">
      <c r="A18" s="991">
        <v>1657</v>
      </c>
      <c r="B18" s="122" t="s">
        <v>4103</v>
      </c>
      <c r="C18" s="152" t="s">
        <v>4104</v>
      </c>
      <c r="D18" s="122" t="s">
        <v>51</v>
      </c>
      <c r="E18" s="1684" t="s">
        <v>4105</v>
      </c>
      <c r="F18" s="1685" t="s">
        <v>30</v>
      </c>
      <c r="G18" s="1686">
        <v>73.673000000000002</v>
      </c>
      <c r="H18" s="1686">
        <v>52.027000000000001</v>
      </c>
      <c r="I18" s="1686">
        <v>0</v>
      </c>
      <c r="J18" s="137">
        <v>0</v>
      </c>
      <c r="K18" s="137">
        <v>52.027000000000001</v>
      </c>
      <c r="L18" s="1686">
        <v>21.646000000000001</v>
      </c>
      <c r="M18" s="1686">
        <v>0</v>
      </c>
      <c r="N18" s="1686">
        <v>1</v>
      </c>
      <c r="O18" s="1686">
        <v>1</v>
      </c>
      <c r="P18" s="1686"/>
      <c r="Q18" s="1686"/>
      <c r="R18" s="1686"/>
      <c r="S18" s="1686"/>
      <c r="T18" s="1686"/>
      <c r="U18" s="1686"/>
      <c r="V18" s="1686"/>
      <c r="W18" s="1686"/>
      <c r="X18" s="2843">
        <v>0</v>
      </c>
      <c r="Y18" s="2843">
        <v>1</v>
      </c>
      <c r="Z18" s="2108">
        <v>1</v>
      </c>
      <c r="AA18" s="2844"/>
      <c r="AB18" s="2844"/>
      <c r="AC18" s="2108">
        <v>0</v>
      </c>
      <c r="AD18" s="2108"/>
      <c r="AE18" s="2844"/>
      <c r="AF18" s="2844">
        <v>0</v>
      </c>
      <c r="AG18" s="2108">
        <v>0</v>
      </c>
      <c r="AH18" s="166" t="s">
        <v>10015</v>
      </c>
      <c r="AI18" s="1686"/>
      <c r="AJ18" s="1687">
        <v>0</v>
      </c>
    </row>
    <row r="19" spans="1:36" ht="47.25">
      <c r="A19" s="991">
        <v>1658</v>
      </c>
      <c r="B19" s="122" t="s">
        <v>4106</v>
      </c>
      <c r="C19" s="580" t="s">
        <v>4107</v>
      </c>
      <c r="D19" s="133" t="s">
        <v>4108</v>
      </c>
      <c r="E19" s="1679" t="s">
        <v>4109</v>
      </c>
      <c r="F19" s="1688" t="s">
        <v>4110</v>
      </c>
      <c r="G19" s="1681">
        <v>216.97900000000001</v>
      </c>
      <c r="H19" s="1681">
        <v>0</v>
      </c>
      <c r="I19" s="1681">
        <v>19.298999999999999</v>
      </c>
      <c r="J19" s="166">
        <v>0</v>
      </c>
      <c r="K19" s="144">
        <v>19.298999999999999</v>
      </c>
      <c r="L19" s="1681">
        <v>197.68</v>
      </c>
      <c r="M19" s="1681">
        <v>100</v>
      </c>
      <c r="N19" s="1681">
        <v>0</v>
      </c>
      <c r="O19" s="1681">
        <v>100</v>
      </c>
      <c r="P19" s="1681"/>
      <c r="Q19" s="1681"/>
      <c r="R19" s="1681"/>
      <c r="S19" s="1681"/>
      <c r="T19" s="1681"/>
      <c r="U19" s="1681"/>
      <c r="V19" s="1681"/>
      <c r="W19" s="1681"/>
      <c r="X19" s="2843">
        <v>100</v>
      </c>
      <c r="Y19" s="2843">
        <v>0</v>
      </c>
      <c r="Z19" s="2108">
        <v>100</v>
      </c>
      <c r="AA19" s="2844">
        <v>24.75</v>
      </c>
      <c r="AB19" s="2844"/>
      <c r="AC19" s="2108">
        <v>24.75</v>
      </c>
      <c r="AD19" s="2108">
        <v>0.25</v>
      </c>
      <c r="AE19" s="2844"/>
      <c r="AF19" s="2844">
        <v>0</v>
      </c>
      <c r="AG19" s="2108">
        <v>0</v>
      </c>
      <c r="AH19" s="1681"/>
      <c r="AI19" s="144" t="s">
        <v>9941</v>
      </c>
      <c r="AJ19" s="1682">
        <v>0</v>
      </c>
    </row>
    <row r="20" spans="1:36" ht="78.75">
      <c r="A20" s="991">
        <v>1659</v>
      </c>
      <c r="B20" s="122" t="s">
        <v>4111</v>
      </c>
      <c r="C20" s="123" t="s">
        <v>4112</v>
      </c>
      <c r="D20" s="133" t="s">
        <v>51</v>
      </c>
      <c r="E20" s="1679" t="s">
        <v>4113</v>
      </c>
      <c r="F20" s="1680" t="s">
        <v>30</v>
      </c>
      <c r="G20" s="1681">
        <v>99.864000000000004</v>
      </c>
      <c r="H20" s="1681">
        <v>0</v>
      </c>
      <c r="I20" s="1681">
        <v>11.5</v>
      </c>
      <c r="J20" s="166">
        <v>0</v>
      </c>
      <c r="K20" s="166">
        <v>11.5</v>
      </c>
      <c r="L20" s="1681">
        <v>88.364000000000004</v>
      </c>
      <c r="M20" s="1681">
        <v>34.906999999999996</v>
      </c>
      <c r="N20" s="1681">
        <v>0</v>
      </c>
      <c r="O20" s="1681">
        <v>34.906999999999996</v>
      </c>
      <c r="P20" s="1681"/>
      <c r="Q20" s="1681"/>
      <c r="R20" s="1681"/>
      <c r="S20" s="1681"/>
      <c r="T20" s="1681"/>
      <c r="U20" s="1681"/>
      <c r="V20" s="1681"/>
      <c r="W20" s="1681"/>
      <c r="X20" s="2843">
        <v>34.906999999999996</v>
      </c>
      <c r="Y20" s="2843">
        <v>0</v>
      </c>
      <c r="Z20" s="2108">
        <v>34.906999999999996</v>
      </c>
      <c r="AA20" s="2844"/>
      <c r="AB20" s="2844"/>
      <c r="AC20" s="2108">
        <v>0</v>
      </c>
      <c r="AD20" s="2108"/>
      <c r="AE20" s="2844"/>
      <c r="AF20" s="2844">
        <v>0</v>
      </c>
      <c r="AG20" s="2108">
        <v>0</v>
      </c>
      <c r="AH20" s="166" t="s">
        <v>9944</v>
      </c>
      <c r="AI20" s="1681"/>
      <c r="AJ20" s="1682">
        <v>0</v>
      </c>
    </row>
    <row r="21" spans="1:36" ht="63">
      <c r="A21" s="991">
        <v>1660</v>
      </c>
      <c r="B21" s="122" t="s">
        <v>4114</v>
      </c>
      <c r="C21" s="1576" t="s">
        <v>4115</v>
      </c>
      <c r="D21" s="133" t="s">
        <v>4116</v>
      </c>
      <c r="E21" s="1679" t="s">
        <v>4117</v>
      </c>
      <c r="F21" s="1680" t="s">
        <v>30</v>
      </c>
      <c r="G21" s="1681">
        <v>131.97</v>
      </c>
      <c r="H21" s="1681">
        <v>0</v>
      </c>
      <c r="I21" s="1681">
        <v>25</v>
      </c>
      <c r="J21" s="166">
        <v>0</v>
      </c>
      <c r="K21" s="166">
        <v>25</v>
      </c>
      <c r="L21" s="1681">
        <v>106.97</v>
      </c>
      <c r="M21" s="1681">
        <v>0</v>
      </c>
      <c r="N21" s="1681">
        <v>106.97</v>
      </c>
      <c r="O21" s="1681">
        <v>106.97</v>
      </c>
      <c r="P21" s="1681"/>
      <c r="Q21" s="1681"/>
      <c r="R21" s="1681"/>
      <c r="S21" s="1681"/>
      <c r="T21" s="1681"/>
      <c r="U21" s="1681"/>
      <c r="V21" s="1681"/>
      <c r="W21" s="1681"/>
      <c r="X21" s="2843">
        <v>0</v>
      </c>
      <c r="Y21" s="2843">
        <v>106.97</v>
      </c>
      <c r="Z21" s="2108">
        <v>106.97</v>
      </c>
      <c r="AA21" s="2844"/>
      <c r="AB21" s="2844">
        <v>53.484999999999999</v>
      </c>
      <c r="AC21" s="2108">
        <v>53.484999999999999</v>
      </c>
      <c r="AD21" s="2108"/>
      <c r="AE21" s="2844"/>
      <c r="AF21" s="2844">
        <v>0</v>
      </c>
      <c r="AG21" s="2108">
        <v>0</v>
      </c>
      <c r="AH21" s="166"/>
      <c r="AI21" s="166" t="s">
        <v>10094</v>
      </c>
      <c r="AJ21" s="1682">
        <v>0</v>
      </c>
    </row>
    <row r="22" spans="1:36" ht="47.25">
      <c r="A22" s="991">
        <v>1661</v>
      </c>
      <c r="B22" s="122" t="s">
        <v>4118</v>
      </c>
      <c r="C22" s="1576" t="s">
        <v>4119</v>
      </c>
      <c r="D22" s="133" t="s">
        <v>4120</v>
      </c>
      <c r="E22" s="1679" t="s">
        <v>4121</v>
      </c>
      <c r="F22" s="1680" t="s">
        <v>30</v>
      </c>
      <c r="G22" s="1681">
        <v>99.995000000000005</v>
      </c>
      <c r="H22" s="1681">
        <v>0</v>
      </c>
      <c r="I22" s="1681">
        <v>12.5</v>
      </c>
      <c r="J22" s="166">
        <v>0</v>
      </c>
      <c r="K22" s="166">
        <v>12.5</v>
      </c>
      <c r="L22" s="1681">
        <v>87.495000000000005</v>
      </c>
      <c r="M22" s="1681">
        <v>0</v>
      </c>
      <c r="N22" s="1681">
        <v>87.495000000000005</v>
      </c>
      <c r="O22" s="1681">
        <v>87.495000000000005</v>
      </c>
      <c r="P22" s="1681"/>
      <c r="Q22" s="1681"/>
      <c r="R22" s="1681"/>
      <c r="S22" s="1681"/>
      <c r="T22" s="1681"/>
      <c r="U22" s="1681"/>
      <c r="V22" s="1681"/>
      <c r="W22" s="1681"/>
      <c r="X22" s="2843">
        <v>0</v>
      </c>
      <c r="Y22" s="2843">
        <v>87.495000000000005</v>
      </c>
      <c r="Z22" s="2108">
        <v>87.495000000000005</v>
      </c>
      <c r="AA22" s="2844"/>
      <c r="AB22" s="2844"/>
      <c r="AC22" s="2108">
        <v>0</v>
      </c>
      <c r="AD22" s="2108"/>
      <c r="AE22" s="2844"/>
      <c r="AF22" s="2844">
        <v>0</v>
      </c>
      <c r="AG22" s="2108">
        <v>0</v>
      </c>
      <c r="AH22" s="166" t="s">
        <v>10015</v>
      </c>
      <c r="AI22" s="1681"/>
      <c r="AJ22" s="1682">
        <v>0</v>
      </c>
    </row>
    <row r="23" spans="1:36" ht="78.75">
      <c r="A23" s="991">
        <v>1662</v>
      </c>
      <c r="B23" s="122" t="s">
        <v>4122</v>
      </c>
      <c r="C23" s="1576" t="s">
        <v>4123</v>
      </c>
      <c r="D23" s="754" t="s">
        <v>51</v>
      </c>
      <c r="E23" s="1679" t="s">
        <v>4124</v>
      </c>
      <c r="F23" s="1689" t="s">
        <v>47</v>
      </c>
      <c r="G23" s="1690">
        <v>407.87799999999999</v>
      </c>
      <c r="H23" s="1690">
        <v>0</v>
      </c>
      <c r="I23" s="1690">
        <v>50</v>
      </c>
      <c r="J23" s="1691">
        <v>0</v>
      </c>
      <c r="K23" s="1691">
        <v>50</v>
      </c>
      <c r="L23" s="1690">
        <v>357.87799999999999</v>
      </c>
      <c r="M23" s="1690">
        <v>0</v>
      </c>
      <c r="N23" s="1690">
        <v>131.59700000000001</v>
      </c>
      <c r="O23" s="1690">
        <v>131.59700000000001</v>
      </c>
      <c r="P23" s="1690"/>
      <c r="Q23" s="1690"/>
      <c r="R23" s="1690"/>
      <c r="S23" s="1690"/>
      <c r="T23" s="1690"/>
      <c r="U23" s="1690"/>
      <c r="V23" s="1690"/>
      <c r="W23" s="1690"/>
      <c r="X23" s="2843">
        <v>0</v>
      </c>
      <c r="Y23" s="2843">
        <v>131.59700000000001</v>
      </c>
      <c r="Z23" s="2108">
        <v>131.59700000000001</v>
      </c>
      <c r="AA23" s="2844"/>
      <c r="AB23" s="2844"/>
      <c r="AC23" s="2108">
        <v>0</v>
      </c>
      <c r="AD23" s="2108"/>
      <c r="AE23" s="2844"/>
      <c r="AF23" s="2844">
        <v>0</v>
      </c>
      <c r="AG23" s="2108">
        <v>0</v>
      </c>
      <c r="AH23" s="166" t="s">
        <v>10015</v>
      </c>
      <c r="AI23" s="1690"/>
      <c r="AJ23" s="1692">
        <v>0</v>
      </c>
    </row>
    <row r="24" spans="1:36" ht="78.75">
      <c r="A24" s="991">
        <v>1663</v>
      </c>
      <c r="B24" s="122" t="s">
        <v>4125</v>
      </c>
      <c r="C24" s="1576" t="s">
        <v>4126</v>
      </c>
      <c r="D24" s="754" t="s">
        <v>51</v>
      </c>
      <c r="E24" s="1679" t="s">
        <v>4124</v>
      </c>
      <c r="F24" s="1689" t="s">
        <v>47</v>
      </c>
      <c r="G24" s="1690">
        <v>222.11</v>
      </c>
      <c r="H24" s="1690">
        <v>0</v>
      </c>
      <c r="I24" s="1690">
        <v>25</v>
      </c>
      <c r="J24" s="1691">
        <v>0</v>
      </c>
      <c r="K24" s="1691">
        <v>25</v>
      </c>
      <c r="L24" s="1690">
        <v>197.11</v>
      </c>
      <c r="M24" s="1690">
        <v>0</v>
      </c>
      <c r="N24" s="1690">
        <v>83.36</v>
      </c>
      <c r="O24" s="1690">
        <v>83.36</v>
      </c>
      <c r="P24" s="1690"/>
      <c r="Q24" s="1690"/>
      <c r="R24" s="1690"/>
      <c r="S24" s="1690"/>
      <c r="T24" s="1690"/>
      <c r="U24" s="1690"/>
      <c r="V24" s="1690"/>
      <c r="W24" s="1690"/>
      <c r="X24" s="2843">
        <v>0</v>
      </c>
      <c r="Y24" s="2843">
        <v>83.36</v>
      </c>
      <c r="Z24" s="2108">
        <v>83.36</v>
      </c>
      <c r="AA24" s="2844"/>
      <c r="AB24" s="2844">
        <v>20.84</v>
      </c>
      <c r="AC24" s="2108">
        <v>20.84</v>
      </c>
      <c r="AD24" s="2108"/>
      <c r="AE24" s="2844"/>
      <c r="AF24" s="2844">
        <v>0</v>
      </c>
      <c r="AG24" s="2108">
        <v>0</v>
      </c>
      <c r="AH24" s="166"/>
      <c r="AI24" s="1691" t="s">
        <v>10095</v>
      </c>
      <c r="AJ24" s="1692">
        <v>0</v>
      </c>
    </row>
    <row r="25" spans="1:36" ht="53.25" customHeight="1">
      <c r="A25" s="991">
        <v>1664</v>
      </c>
      <c r="B25" s="122" t="s">
        <v>4127</v>
      </c>
      <c r="C25" s="1576" t="s">
        <v>4128</v>
      </c>
      <c r="D25" s="754" t="s">
        <v>4129</v>
      </c>
      <c r="E25" s="1679" t="s">
        <v>4130</v>
      </c>
      <c r="F25" s="1689" t="s">
        <v>30</v>
      </c>
      <c r="G25" s="1690">
        <v>99.983999999999995</v>
      </c>
      <c r="H25" s="1690">
        <v>0</v>
      </c>
      <c r="I25" s="1690">
        <v>0</v>
      </c>
      <c r="J25" s="1691">
        <v>0</v>
      </c>
      <c r="K25" s="1691">
        <v>0</v>
      </c>
      <c r="L25" s="1690">
        <v>99.983999999999995</v>
      </c>
      <c r="M25" s="1690">
        <v>30</v>
      </c>
      <c r="N25" s="1690">
        <v>0</v>
      </c>
      <c r="O25" s="1690">
        <v>30</v>
      </c>
      <c r="P25" s="1690"/>
      <c r="Q25" s="1690"/>
      <c r="R25" s="1690"/>
      <c r="S25" s="1690"/>
      <c r="T25" s="1690"/>
      <c r="U25" s="1690"/>
      <c r="V25" s="1690"/>
      <c r="W25" s="1690"/>
      <c r="X25" s="2843">
        <v>30</v>
      </c>
      <c r="Y25" s="2843">
        <v>0</v>
      </c>
      <c r="Z25" s="2108">
        <v>30</v>
      </c>
      <c r="AA25" s="2844">
        <v>7.4249999999999998</v>
      </c>
      <c r="AB25" s="2844"/>
      <c r="AC25" s="2108">
        <v>7.4249999999999998</v>
      </c>
      <c r="AD25" s="2108">
        <v>7.4999999999999997E-2</v>
      </c>
      <c r="AE25" s="2844"/>
      <c r="AF25" s="2844">
        <v>0</v>
      </c>
      <c r="AG25" s="2108">
        <v>0</v>
      </c>
      <c r="AH25" s="1690"/>
      <c r="AI25" s="144" t="s">
        <v>9941</v>
      </c>
      <c r="AJ25" s="1692">
        <v>0</v>
      </c>
    </row>
    <row r="26" spans="1:36" ht="47.25">
      <c r="A26" s="991">
        <v>1665</v>
      </c>
      <c r="B26" s="122" t="s">
        <v>4131</v>
      </c>
      <c r="C26" s="1576" t="s">
        <v>4132</v>
      </c>
      <c r="D26" s="754" t="s">
        <v>187</v>
      </c>
      <c r="E26" s="1679" t="s">
        <v>4133</v>
      </c>
      <c r="F26" s="1689" t="s">
        <v>30</v>
      </c>
      <c r="G26" s="1690">
        <v>80</v>
      </c>
      <c r="H26" s="1690">
        <v>0</v>
      </c>
      <c r="I26" s="1690">
        <v>0</v>
      </c>
      <c r="J26" s="1691">
        <v>0</v>
      </c>
      <c r="K26" s="1691">
        <v>0</v>
      </c>
      <c r="L26" s="1690">
        <v>80</v>
      </c>
      <c r="M26" s="1690">
        <v>30</v>
      </c>
      <c r="N26" s="1690">
        <v>0</v>
      </c>
      <c r="O26" s="1690">
        <v>30</v>
      </c>
      <c r="P26" s="1690"/>
      <c r="Q26" s="1690"/>
      <c r="R26" s="1690"/>
      <c r="S26" s="1690"/>
      <c r="T26" s="1690"/>
      <c r="U26" s="1690"/>
      <c r="V26" s="1690"/>
      <c r="W26" s="1690"/>
      <c r="X26" s="2843">
        <v>30</v>
      </c>
      <c r="Y26" s="2843">
        <v>0</v>
      </c>
      <c r="Z26" s="2108">
        <v>30</v>
      </c>
      <c r="AA26" s="2844">
        <v>7.4249999999999998</v>
      </c>
      <c r="AB26" s="2844"/>
      <c r="AC26" s="2108">
        <v>7.4249999999999998</v>
      </c>
      <c r="AD26" s="2108">
        <v>7.4999999999999997E-2</v>
      </c>
      <c r="AE26" s="2844"/>
      <c r="AF26" s="2844">
        <v>0</v>
      </c>
      <c r="AG26" s="2108">
        <v>0</v>
      </c>
      <c r="AH26" s="1690"/>
      <c r="AI26" s="144" t="s">
        <v>9941</v>
      </c>
      <c r="AJ26" s="1692">
        <v>0</v>
      </c>
    </row>
    <row r="27" spans="1:36" ht="63.75" customHeight="1">
      <c r="A27" s="991">
        <v>1666</v>
      </c>
      <c r="B27" s="122" t="s">
        <v>4134</v>
      </c>
      <c r="C27" s="1576" t="s">
        <v>4135</v>
      </c>
      <c r="D27" s="754" t="s">
        <v>4136</v>
      </c>
      <c r="E27" s="1679" t="s">
        <v>4113</v>
      </c>
      <c r="F27" s="1689" t="s">
        <v>30</v>
      </c>
      <c r="G27" s="1690">
        <v>49.994</v>
      </c>
      <c r="H27" s="1690">
        <v>0</v>
      </c>
      <c r="I27" s="1690">
        <v>6.25</v>
      </c>
      <c r="J27" s="1691">
        <v>0</v>
      </c>
      <c r="K27" s="1691">
        <v>6.25</v>
      </c>
      <c r="L27" s="1690">
        <v>43.744</v>
      </c>
      <c r="M27" s="1690">
        <v>14.994</v>
      </c>
      <c r="N27" s="1690">
        <v>28.75</v>
      </c>
      <c r="O27" s="1690">
        <v>43.744</v>
      </c>
      <c r="P27" s="1690"/>
      <c r="Q27" s="1690"/>
      <c r="R27" s="1690"/>
      <c r="S27" s="1690"/>
      <c r="T27" s="1690"/>
      <c r="U27" s="1690"/>
      <c r="V27" s="1690"/>
      <c r="W27" s="1690"/>
      <c r="X27" s="2843">
        <v>14.994</v>
      </c>
      <c r="Y27" s="2843">
        <v>28.75</v>
      </c>
      <c r="Z27" s="2108">
        <v>43.744</v>
      </c>
      <c r="AA27" s="2844">
        <v>14.843999999999999</v>
      </c>
      <c r="AB27" s="2844"/>
      <c r="AC27" s="2108">
        <v>14.843999999999999</v>
      </c>
      <c r="AD27" s="2108">
        <v>0.15</v>
      </c>
      <c r="AE27" s="2844"/>
      <c r="AF27" s="2844">
        <v>0</v>
      </c>
      <c r="AG27" s="2108">
        <v>0</v>
      </c>
      <c r="AH27" s="1690"/>
      <c r="AI27" s="1691" t="s">
        <v>9941</v>
      </c>
      <c r="AJ27" s="1692">
        <v>0</v>
      </c>
    </row>
    <row r="28" spans="1:36">
      <c r="A28" s="991" t="s">
        <v>188</v>
      </c>
      <c r="B28" s="991"/>
      <c r="C28" s="1576"/>
      <c r="D28" s="754"/>
      <c r="E28" s="1679"/>
      <c r="F28" s="1689"/>
      <c r="G28" s="1690"/>
      <c r="H28" s="1690"/>
      <c r="I28" s="1690"/>
      <c r="J28" s="1691"/>
      <c r="K28" s="1691"/>
      <c r="L28" s="1690"/>
      <c r="M28" s="1690"/>
      <c r="N28" s="1690"/>
      <c r="O28" s="1690"/>
      <c r="P28" s="1690"/>
      <c r="Q28" s="1690"/>
      <c r="R28" s="1690"/>
      <c r="S28" s="1690"/>
      <c r="T28" s="1690"/>
      <c r="U28" s="1690"/>
      <c r="V28" s="1690"/>
      <c r="W28" s="1690"/>
      <c r="X28" s="1690"/>
      <c r="Y28" s="1690"/>
      <c r="Z28" s="1690"/>
      <c r="AA28" s="1690"/>
      <c r="AB28" s="1690"/>
      <c r="AC28" s="1690"/>
      <c r="AD28" s="1690"/>
      <c r="AE28" s="1690"/>
      <c r="AF28" s="1690"/>
      <c r="AG28" s="1690"/>
      <c r="AH28" s="1690"/>
      <c r="AI28" s="1690"/>
      <c r="AJ28" s="1692"/>
    </row>
    <row r="29" spans="1:36" ht="21.75" customHeight="1">
      <c r="A29" s="991" t="s">
        <v>188</v>
      </c>
      <c r="B29" s="176"/>
      <c r="C29" s="1693" t="s">
        <v>4137</v>
      </c>
      <c r="D29" s="1694"/>
      <c r="E29" s="1694"/>
      <c r="F29" s="1694"/>
      <c r="G29" s="1695">
        <v>6640.9599999999991</v>
      </c>
      <c r="H29" s="1695">
        <v>2298.0980000000004</v>
      </c>
      <c r="I29" s="1695">
        <v>187.04900000000001</v>
      </c>
      <c r="J29" s="1695">
        <v>0</v>
      </c>
      <c r="K29" s="1695">
        <v>2485.1470000000004</v>
      </c>
      <c r="L29" s="1695">
        <v>4155.8129999999992</v>
      </c>
      <c r="M29" s="1695">
        <v>252.90099999999998</v>
      </c>
      <c r="N29" s="1695">
        <v>440.17200000000003</v>
      </c>
      <c r="O29" s="1695">
        <v>693.07299999999998</v>
      </c>
      <c r="P29" s="1695">
        <v>0</v>
      </c>
      <c r="Q29" s="1695">
        <v>0</v>
      </c>
      <c r="R29" s="1695">
        <v>0</v>
      </c>
      <c r="S29" s="1695">
        <v>0</v>
      </c>
      <c r="T29" s="1695">
        <v>0</v>
      </c>
      <c r="U29" s="1695">
        <v>0</v>
      </c>
      <c r="V29" s="1695">
        <v>0</v>
      </c>
      <c r="W29" s="1695">
        <v>0</v>
      </c>
      <c r="X29" s="1695">
        <v>252.90099999999998</v>
      </c>
      <c r="Y29" s="1695">
        <v>440.17200000000003</v>
      </c>
      <c r="Z29" s="1695">
        <v>693.07299999999998</v>
      </c>
      <c r="AA29" s="1695">
        <v>64.343999999999994</v>
      </c>
      <c r="AB29" s="1695">
        <v>74.325000000000003</v>
      </c>
      <c r="AC29" s="1695">
        <v>138.66899999999998</v>
      </c>
      <c r="AD29" s="1695">
        <v>0.65</v>
      </c>
      <c r="AE29" s="1695">
        <v>0</v>
      </c>
      <c r="AF29" s="1695">
        <v>0</v>
      </c>
      <c r="AG29" s="1695">
        <v>0</v>
      </c>
      <c r="AH29" s="1695"/>
      <c r="AI29" s="1695"/>
      <c r="AJ29" s="1695">
        <v>0</v>
      </c>
    </row>
    <row r="30" spans="1:36">
      <c r="A30" s="991"/>
      <c r="B30" s="176"/>
      <c r="C30" s="1696"/>
      <c r="D30" s="176"/>
      <c r="E30" s="176"/>
      <c r="F30" s="176"/>
      <c r="G30" s="1697"/>
      <c r="H30" s="1697"/>
      <c r="I30" s="1697"/>
      <c r="J30" s="1697"/>
      <c r="K30" s="1697"/>
      <c r="L30" s="1697"/>
      <c r="M30" s="1697"/>
      <c r="N30" s="1697"/>
      <c r="O30" s="1697"/>
      <c r="P30" s="1697"/>
      <c r="Q30" s="1697"/>
      <c r="R30" s="1697"/>
      <c r="S30" s="1697"/>
      <c r="T30" s="1697"/>
      <c r="U30" s="1697"/>
      <c r="V30" s="1697"/>
      <c r="W30" s="1697"/>
      <c r="X30" s="1697"/>
      <c r="Y30" s="1697"/>
      <c r="Z30" s="1697"/>
      <c r="AA30" s="1697"/>
      <c r="AB30" s="1697"/>
      <c r="AC30" s="1697"/>
      <c r="AD30" s="1697"/>
      <c r="AE30" s="1697"/>
      <c r="AF30" s="1697"/>
      <c r="AG30" s="1697"/>
      <c r="AH30" s="1697"/>
      <c r="AI30" s="1697"/>
      <c r="AJ30" s="1697"/>
    </row>
    <row r="31" spans="1:36">
      <c r="A31" s="991" t="s">
        <v>188</v>
      </c>
      <c r="B31" s="176"/>
      <c r="C31" s="1674" t="s">
        <v>4085</v>
      </c>
      <c r="D31" s="176"/>
      <c r="E31" s="176"/>
      <c r="F31" s="176"/>
      <c r="G31" s="1697"/>
      <c r="H31" s="1697"/>
      <c r="I31" s="1697"/>
      <c r="J31" s="1697"/>
      <c r="K31" s="1697"/>
      <c r="L31" s="1697"/>
      <c r="M31" s="1697"/>
      <c r="N31" s="1697"/>
      <c r="O31" s="1697"/>
      <c r="P31" s="1697"/>
      <c r="Q31" s="1697"/>
      <c r="R31" s="1697"/>
      <c r="S31" s="1697"/>
      <c r="T31" s="1697"/>
      <c r="U31" s="1697"/>
      <c r="V31" s="1697"/>
      <c r="W31" s="1697"/>
      <c r="X31" s="1697"/>
      <c r="Y31" s="1697"/>
      <c r="Z31" s="1697"/>
      <c r="AA31" s="1697"/>
      <c r="AB31" s="1697"/>
      <c r="AC31" s="1697"/>
      <c r="AD31" s="1697"/>
      <c r="AE31" s="1697"/>
      <c r="AF31" s="1697"/>
      <c r="AG31" s="1697"/>
      <c r="AH31" s="1697"/>
      <c r="AI31" s="1697"/>
      <c r="AJ31" s="1697"/>
    </row>
    <row r="32" spans="1:36">
      <c r="A32" s="991" t="s">
        <v>188</v>
      </c>
      <c r="B32" s="176"/>
      <c r="C32" s="1674" t="s">
        <v>39</v>
      </c>
      <c r="D32" s="176"/>
      <c r="E32" s="176"/>
      <c r="F32" s="176"/>
      <c r="G32" s="1697"/>
      <c r="H32" s="1697"/>
      <c r="I32" s="1697"/>
      <c r="J32" s="1697"/>
      <c r="K32" s="1697"/>
      <c r="L32" s="1697"/>
      <c r="M32" s="1697"/>
      <c r="N32" s="1697"/>
      <c r="O32" s="1697"/>
      <c r="P32" s="1697"/>
      <c r="Q32" s="1697"/>
      <c r="R32" s="1697"/>
      <c r="S32" s="1697"/>
      <c r="T32" s="1697"/>
      <c r="U32" s="1697"/>
      <c r="V32" s="1697"/>
      <c r="W32" s="1697"/>
      <c r="X32" s="1697"/>
      <c r="Y32" s="1697"/>
      <c r="Z32" s="1697"/>
      <c r="AA32" s="1697"/>
      <c r="AB32" s="1697"/>
      <c r="AC32" s="1697"/>
      <c r="AD32" s="1697"/>
      <c r="AE32" s="1697"/>
      <c r="AF32" s="1697"/>
      <c r="AG32" s="1697"/>
      <c r="AH32" s="1697"/>
      <c r="AI32" s="1697"/>
      <c r="AJ32" s="1697"/>
    </row>
    <row r="33" spans="1:36" ht="9" customHeight="1">
      <c r="A33" s="991" t="s">
        <v>188</v>
      </c>
      <c r="B33" s="176"/>
      <c r="C33" s="1674"/>
      <c r="D33" s="176"/>
      <c r="E33" s="176"/>
      <c r="F33" s="176"/>
      <c r="G33" s="1697"/>
      <c r="H33" s="1697"/>
      <c r="I33" s="1697"/>
      <c r="J33" s="1697"/>
      <c r="K33" s="1697"/>
      <c r="L33" s="1697"/>
      <c r="M33" s="1697"/>
      <c r="N33" s="1697"/>
      <c r="O33" s="1697"/>
      <c r="P33" s="1697"/>
      <c r="Q33" s="1697"/>
      <c r="R33" s="1697"/>
      <c r="S33" s="1697"/>
      <c r="T33" s="1697"/>
      <c r="U33" s="1697"/>
      <c r="V33" s="1697"/>
      <c r="W33" s="1697"/>
      <c r="X33" s="1697"/>
      <c r="Y33" s="1697"/>
      <c r="Z33" s="1697"/>
      <c r="AA33" s="1697"/>
      <c r="AB33" s="1697"/>
      <c r="AC33" s="1697"/>
      <c r="AD33" s="1697"/>
      <c r="AE33" s="1697"/>
      <c r="AF33" s="1697"/>
      <c r="AG33" s="1697"/>
      <c r="AH33" s="1697"/>
      <c r="AI33" s="1697"/>
      <c r="AJ33" s="1697"/>
    </row>
    <row r="34" spans="1:36" ht="63">
      <c r="A34" s="991">
        <v>1667</v>
      </c>
      <c r="B34" s="122" t="s">
        <v>4138</v>
      </c>
      <c r="C34" s="1576" t="s">
        <v>4139</v>
      </c>
      <c r="D34" s="754" t="s">
        <v>88</v>
      </c>
      <c r="E34" s="1679" t="s">
        <v>42</v>
      </c>
      <c r="F34" s="1689" t="s">
        <v>47</v>
      </c>
      <c r="G34" s="1690">
        <v>300</v>
      </c>
      <c r="H34" s="1690">
        <v>0</v>
      </c>
      <c r="I34" s="1690">
        <v>0</v>
      </c>
      <c r="J34" s="1691">
        <v>0</v>
      </c>
      <c r="K34" s="1691">
        <v>0</v>
      </c>
      <c r="L34" s="1690">
        <v>300</v>
      </c>
      <c r="M34" s="1690">
        <v>0</v>
      </c>
      <c r="N34" s="1690">
        <v>75</v>
      </c>
      <c r="O34" s="1690">
        <v>75</v>
      </c>
      <c r="P34" s="1690"/>
      <c r="Q34" s="1690"/>
      <c r="R34" s="1690"/>
      <c r="S34" s="1690"/>
      <c r="T34" s="1690"/>
      <c r="U34" s="1690"/>
      <c r="V34" s="1690"/>
      <c r="W34" s="1690"/>
      <c r="X34" s="2843">
        <v>0</v>
      </c>
      <c r="Y34" s="2843">
        <v>75</v>
      </c>
      <c r="Z34" s="2108">
        <v>75</v>
      </c>
      <c r="AA34" s="2844"/>
      <c r="AB34" s="2844"/>
      <c r="AC34" s="2108">
        <v>0</v>
      </c>
      <c r="AD34" s="2108"/>
      <c r="AE34" s="2844"/>
      <c r="AF34" s="2844">
        <v>0</v>
      </c>
      <c r="AG34" s="2108">
        <v>0</v>
      </c>
      <c r="AH34" s="1690"/>
      <c r="AI34" s="1690"/>
      <c r="AJ34" s="1692">
        <v>0</v>
      </c>
    </row>
    <row r="35" spans="1:36" ht="94.5">
      <c r="A35" s="991">
        <v>1668</v>
      </c>
      <c r="B35" s="636" t="s">
        <v>4140</v>
      </c>
      <c r="C35" s="1576" t="s">
        <v>4141</v>
      </c>
      <c r="D35" s="754" t="s">
        <v>51</v>
      </c>
      <c r="E35" s="1679" t="s">
        <v>42</v>
      </c>
      <c r="F35" s="1689" t="s">
        <v>47</v>
      </c>
      <c r="G35" s="1690">
        <v>99</v>
      </c>
      <c r="H35" s="1690">
        <v>0</v>
      </c>
      <c r="I35" s="1690">
        <v>0</v>
      </c>
      <c r="J35" s="1691">
        <v>0</v>
      </c>
      <c r="K35" s="1691">
        <v>0</v>
      </c>
      <c r="L35" s="1690">
        <v>99</v>
      </c>
      <c r="M35" s="1690">
        <v>25</v>
      </c>
      <c r="N35" s="1690">
        <v>0</v>
      </c>
      <c r="O35" s="1690">
        <v>25</v>
      </c>
      <c r="P35" s="1690"/>
      <c r="Q35" s="1690"/>
      <c r="R35" s="1690"/>
      <c r="S35" s="1690"/>
      <c r="T35" s="1690"/>
      <c r="U35" s="1690"/>
      <c r="V35" s="1690"/>
      <c r="W35" s="1690"/>
      <c r="X35" s="2843">
        <v>25</v>
      </c>
      <c r="Y35" s="2843">
        <v>0</v>
      </c>
      <c r="Z35" s="2108">
        <v>25</v>
      </c>
      <c r="AA35" s="2844"/>
      <c r="AB35" s="2844"/>
      <c r="AC35" s="2108">
        <v>0</v>
      </c>
      <c r="AD35" s="2108"/>
      <c r="AE35" s="2844"/>
      <c r="AF35" s="2844">
        <v>0</v>
      </c>
      <c r="AG35" s="2108">
        <v>0</v>
      </c>
      <c r="AH35" s="1690"/>
      <c r="AI35" s="1690"/>
      <c r="AJ35" s="1692">
        <v>0</v>
      </c>
    </row>
    <row r="36" spans="1:36" ht="31.5">
      <c r="A36" s="991">
        <v>1669</v>
      </c>
      <c r="B36" s="636" t="s">
        <v>4142</v>
      </c>
      <c r="C36" s="783" t="s">
        <v>4143</v>
      </c>
      <c r="D36" s="754" t="s">
        <v>3296</v>
      </c>
      <c r="E36" s="1679" t="s">
        <v>42</v>
      </c>
      <c r="F36" s="1689" t="s">
        <v>47</v>
      </c>
      <c r="G36" s="1690">
        <v>99.5</v>
      </c>
      <c r="H36" s="1690">
        <v>0</v>
      </c>
      <c r="I36" s="1690">
        <v>0</v>
      </c>
      <c r="J36" s="1691">
        <v>0</v>
      </c>
      <c r="K36" s="1691">
        <v>0</v>
      </c>
      <c r="L36" s="1690">
        <v>99.5</v>
      </c>
      <c r="M36" s="1690">
        <v>0</v>
      </c>
      <c r="N36" s="1690">
        <v>25</v>
      </c>
      <c r="O36" s="1690">
        <v>25</v>
      </c>
      <c r="P36" s="1690"/>
      <c r="Q36" s="1690"/>
      <c r="R36" s="1690"/>
      <c r="S36" s="1690"/>
      <c r="T36" s="1690"/>
      <c r="U36" s="1690"/>
      <c r="V36" s="1690"/>
      <c r="W36" s="1690"/>
      <c r="X36" s="2843">
        <v>0</v>
      </c>
      <c r="Y36" s="2843">
        <v>25</v>
      </c>
      <c r="Z36" s="2108">
        <v>25</v>
      </c>
      <c r="AA36" s="2844"/>
      <c r="AB36" s="2844"/>
      <c r="AC36" s="2108">
        <v>0</v>
      </c>
      <c r="AD36" s="2108"/>
      <c r="AE36" s="2844"/>
      <c r="AF36" s="2844">
        <v>0</v>
      </c>
      <c r="AG36" s="2108">
        <v>0</v>
      </c>
      <c r="AH36" s="1690"/>
      <c r="AI36" s="1690"/>
      <c r="AJ36" s="1692">
        <v>0</v>
      </c>
    </row>
    <row r="37" spans="1:36" ht="47.25">
      <c r="A37" s="991">
        <v>1670</v>
      </c>
      <c r="B37" s="636" t="s">
        <v>4144</v>
      </c>
      <c r="C37" s="1698" t="s">
        <v>4145</v>
      </c>
      <c r="D37" s="754" t="s">
        <v>88</v>
      </c>
      <c r="E37" s="1679" t="s">
        <v>42</v>
      </c>
      <c r="F37" s="1689" t="s">
        <v>47</v>
      </c>
      <c r="G37" s="1690">
        <v>149</v>
      </c>
      <c r="H37" s="1690">
        <v>0</v>
      </c>
      <c r="I37" s="1690">
        <v>0</v>
      </c>
      <c r="J37" s="1691">
        <v>0</v>
      </c>
      <c r="K37" s="1691">
        <v>0</v>
      </c>
      <c r="L37" s="1690">
        <v>149</v>
      </c>
      <c r="M37" s="1690">
        <v>37</v>
      </c>
      <c r="N37" s="1690">
        <v>0</v>
      </c>
      <c r="O37" s="1690">
        <v>37</v>
      </c>
      <c r="P37" s="1690"/>
      <c r="Q37" s="1690"/>
      <c r="R37" s="1690"/>
      <c r="S37" s="1690"/>
      <c r="T37" s="1690"/>
      <c r="U37" s="1690"/>
      <c r="V37" s="1690"/>
      <c r="W37" s="1690"/>
      <c r="X37" s="2843">
        <v>37</v>
      </c>
      <c r="Y37" s="2843">
        <v>0</v>
      </c>
      <c r="Z37" s="2108">
        <v>37</v>
      </c>
      <c r="AA37" s="2844"/>
      <c r="AB37" s="2844"/>
      <c r="AC37" s="2108">
        <v>0</v>
      </c>
      <c r="AD37" s="2108"/>
      <c r="AE37" s="2844"/>
      <c r="AF37" s="2844">
        <v>0</v>
      </c>
      <c r="AG37" s="2108">
        <v>0</v>
      </c>
      <c r="AH37" s="1690"/>
      <c r="AI37" s="1690"/>
      <c r="AJ37" s="1692">
        <v>0</v>
      </c>
    </row>
    <row r="38" spans="1:36" ht="31.5">
      <c r="A38" s="991">
        <v>1671</v>
      </c>
      <c r="B38" s="636" t="s">
        <v>4146</v>
      </c>
      <c r="C38" s="1698" t="s">
        <v>4147</v>
      </c>
      <c r="D38" s="754" t="s">
        <v>28</v>
      </c>
      <c r="E38" s="1679" t="s">
        <v>42</v>
      </c>
      <c r="F38" s="1689" t="s">
        <v>43</v>
      </c>
      <c r="G38" s="1690">
        <v>120</v>
      </c>
      <c r="H38" s="1690">
        <v>0</v>
      </c>
      <c r="I38" s="1690">
        <v>0</v>
      </c>
      <c r="J38" s="1691">
        <v>0</v>
      </c>
      <c r="K38" s="1691">
        <v>0</v>
      </c>
      <c r="L38" s="1690">
        <v>120</v>
      </c>
      <c r="M38" s="1690">
        <v>10</v>
      </c>
      <c r="N38" s="1690">
        <v>30</v>
      </c>
      <c r="O38" s="1690">
        <v>40</v>
      </c>
      <c r="P38" s="1690"/>
      <c r="Q38" s="1690"/>
      <c r="R38" s="1690"/>
      <c r="S38" s="1690"/>
      <c r="T38" s="1690"/>
      <c r="U38" s="1690"/>
      <c r="V38" s="1690"/>
      <c r="W38" s="1690"/>
      <c r="X38" s="2843">
        <v>10</v>
      </c>
      <c r="Y38" s="2843">
        <v>30</v>
      </c>
      <c r="Z38" s="2108">
        <v>40</v>
      </c>
      <c r="AA38" s="2844"/>
      <c r="AB38" s="2844"/>
      <c r="AC38" s="2108">
        <v>0</v>
      </c>
      <c r="AD38" s="2108"/>
      <c r="AE38" s="2844"/>
      <c r="AF38" s="2844">
        <v>0</v>
      </c>
      <c r="AG38" s="2108">
        <v>0</v>
      </c>
      <c r="AH38" s="1690"/>
      <c r="AI38" s="1690"/>
      <c r="AJ38" s="1692">
        <v>0</v>
      </c>
    </row>
    <row r="39" spans="1:36" ht="47.25">
      <c r="A39" s="991">
        <v>1672</v>
      </c>
      <c r="B39" s="636" t="s">
        <v>4148</v>
      </c>
      <c r="C39" s="1698" t="s">
        <v>4149</v>
      </c>
      <c r="D39" s="754" t="s">
        <v>4150</v>
      </c>
      <c r="E39" s="1679" t="s">
        <v>42</v>
      </c>
      <c r="F39" s="1689" t="s">
        <v>47</v>
      </c>
      <c r="G39" s="1690">
        <v>90</v>
      </c>
      <c r="H39" s="1690">
        <v>0</v>
      </c>
      <c r="I39" s="1690">
        <v>0</v>
      </c>
      <c r="J39" s="1691">
        <v>0</v>
      </c>
      <c r="K39" s="1691">
        <v>0</v>
      </c>
      <c r="L39" s="1690">
        <v>90</v>
      </c>
      <c r="M39" s="1690">
        <v>0</v>
      </c>
      <c r="N39" s="1690">
        <v>30</v>
      </c>
      <c r="O39" s="1690">
        <v>30</v>
      </c>
      <c r="P39" s="1690"/>
      <c r="Q39" s="1690"/>
      <c r="R39" s="1690"/>
      <c r="S39" s="1690"/>
      <c r="T39" s="1690"/>
      <c r="U39" s="1690"/>
      <c r="V39" s="1690"/>
      <c r="W39" s="1690"/>
      <c r="X39" s="2843">
        <v>0</v>
      </c>
      <c r="Y39" s="2843">
        <v>30</v>
      </c>
      <c r="Z39" s="2108">
        <v>30</v>
      </c>
      <c r="AA39" s="2844"/>
      <c r="AB39" s="2844"/>
      <c r="AC39" s="2108">
        <v>0</v>
      </c>
      <c r="AD39" s="2108"/>
      <c r="AE39" s="2844"/>
      <c r="AF39" s="2844">
        <v>0</v>
      </c>
      <c r="AG39" s="2108">
        <v>0</v>
      </c>
      <c r="AH39" s="1690"/>
      <c r="AI39" s="1690"/>
      <c r="AJ39" s="1692">
        <v>0</v>
      </c>
    </row>
    <row r="40" spans="1:36" ht="63">
      <c r="A40" s="991">
        <v>1673</v>
      </c>
      <c r="B40" s="636" t="s">
        <v>4151</v>
      </c>
      <c r="C40" s="783" t="s">
        <v>4152</v>
      </c>
      <c r="D40" s="754" t="s">
        <v>389</v>
      </c>
      <c r="E40" s="1679" t="s">
        <v>42</v>
      </c>
      <c r="F40" s="1689" t="s">
        <v>43</v>
      </c>
      <c r="G40" s="1690">
        <v>90</v>
      </c>
      <c r="H40" s="1690">
        <v>0</v>
      </c>
      <c r="I40" s="1690">
        <v>0</v>
      </c>
      <c r="J40" s="1691">
        <v>0</v>
      </c>
      <c r="K40" s="1691">
        <v>0</v>
      </c>
      <c r="L40" s="1690">
        <v>90</v>
      </c>
      <c r="M40" s="1690">
        <v>23</v>
      </c>
      <c r="N40" s="1690">
        <v>0</v>
      </c>
      <c r="O40" s="1690">
        <v>23</v>
      </c>
      <c r="P40" s="1690"/>
      <c r="Q40" s="1690"/>
      <c r="R40" s="1690"/>
      <c r="S40" s="1690"/>
      <c r="T40" s="1690"/>
      <c r="U40" s="1690"/>
      <c r="V40" s="1690"/>
      <c r="W40" s="1690"/>
      <c r="X40" s="2843">
        <v>23</v>
      </c>
      <c r="Y40" s="2843">
        <v>0</v>
      </c>
      <c r="Z40" s="2108">
        <v>23</v>
      </c>
      <c r="AA40" s="2844"/>
      <c r="AB40" s="2844"/>
      <c r="AC40" s="2108">
        <v>0</v>
      </c>
      <c r="AD40" s="2108"/>
      <c r="AE40" s="2844"/>
      <c r="AF40" s="2844">
        <v>0</v>
      </c>
      <c r="AG40" s="2108">
        <v>0</v>
      </c>
      <c r="AH40" s="1690"/>
      <c r="AI40" s="1690"/>
      <c r="AJ40" s="1692">
        <v>0</v>
      </c>
    </row>
    <row r="41" spans="1:36" ht="47.25">
      <c r="A41" s="991">
        <v>1674</v>
      </c>
      <c r="B41" s="636" t="s">
        <v>4153</v>
      </c>
      <c r="C41" s="783" t="s">
        <v>4154</v>
      </c>
      <c r="D41" s="754" t="s">
        <v>51</v>
      </c>
      <c r="E41" s="1679" t="s">
        <v>42</v>
      </c>
      <c r="F41" s="1689" t="s">
        <v>47</v>
      </c>
      <c r="G41" s="1690">
        <v>80</v>
      </c>
      <c r="H41" s="1690">
        <v>0</v>
      </c>
      <c r="I41" s="1690">
        <v>0</v>
      </c>
      <c r="J41" s="1691">
        <v>0</v>
      </c>
      <c r="K41" s="1691">
        <v>0</v>
      </c>
      <c r="L41" s="1690">
        <v>80</v>
      </c>
      <c r="M41" s="1690">
        <v>0</v>
      </c>
      <c r="N41" s="1690">
        <v>20</v>
      </c>
      <c r="O41" s="1690">
        <v>20</v>
      </c>
      <c r="P41" s="1690"/>
      <c r="Q41" s="1690"/>
      <c r="R41" s="1690"/>
      <c r="S41" s="1690"/>
      <c r="T41" s="1690"/>
      <c r="U41" s="1690"/>
      <c r="V41" s="1690"/>
      <c r="W41" s="1690"/>
      <c r="X41" s="2843">
        <v>0</v>
      </c>
      <c r="Y41" s="2843">
        <v>20</v>
      </c>
      <c r="Z41" s="2108">
        <v>20</v>
      </c>
      <c r="AA41" s="2844"/>
      <c r="AB41" s="2844"/>
      <c r="AC41" s="2108">
        <v>0</v>
      </c>
      <c r="AD41" s="2108"/>
      <c r="AE41" s="2844"/>
      <c r="AF41" s="2844">
        <v>0</v>
      </c>
      <c r="AG41" s="2108">
        <v>0</v>
      </c>
      <c r="AH41" s="1690"/>
      <c r="AI41" s="1690"/>
      <c r="AJ41" s="1692">
        <v>0</v>
      </c>
    </row>
    <row r="42" spans="1:36" ht="78.75">
      <c r="A42" s="991">
        <v>1675</v>
      </c>
      <c r="B42" s="636" t="s">
        <v>4155</v>
      </c>
      <c r="C42" s="783" t="s">
        <v>4156</v>
      </c>
      <c r="D42" s="754" t="s">
        <v>51</v>
      </c>
      <c r="E42" s="1679" t="s">
        <v>42</v>
      </c>
      <c r="F42" s="1689" t="s">
        <v>47</v>
      </c>
      <c r="G42" s="1690">
        <v>80</v>
      </c>
      <c r="H42" s="1690">
        <v>0</v>
      </c>
      <c r="I42" s="1690">
        <v>0</v>
      </c>
      <c r="J42" s="1691">
        <v>0</v>
      </c>
      <c r="K42" s="1691">
        <v>0</v>
      </c>
      <c r="L42" s="1690">
        <v>80</v>
      </c>
      <c r="M42" s="1690">
        <v>0</v>
      </c>
      <c r="N42" s="1690">
        <v>20</v>
      </c>
      <c r="O42" s="1690">
        <v>20</v>
      </c>
      <c r="P42" s="1690"/>
      <c r="Q42" s="1690"/>
      <c r="R42" s="1690"/>
      <c r="S42" s="1690"/>
      <c r="T42" s="1690"/>
      <c r="U42" s="1690"/>
      <c r="V42" s="1690"/>
      <c r="W42" s="1690"/>
      <c r="X42" s="2843">
        <v>0</v>
      </c>
      <c r="Y42" s="2843">
        <v>20</v>
      </c>
      <c r="Z42" s="2108">
        <v>20</v>
      </c>
      <c r="AA42" s="2844"/>
      <c r="AB42" s="2844"/>
      <c r="AC42" s="2108">
        <v>0</v>
      </c>
      <c r="AD42" s="2108"/>
      <c r="AE42" s="2844"/>
      <c r="AF42" s="2844">
        <v>0</v>
      </c>
      <c r="AG42" s="2108">
        <v>0</v>
      </c>
      <c r="AH42" s="1690"/>
      <c r="AI42" s="1690"/>
      <c r="AJ42" s="1692">
        <v>0</v>
      </c>
    </row>
    <row r="43" spans="1:36" ht="63">
      <c r="A43" s="991">
        <v>1676</v>
      </c>
      <c r="B43" s="636" t="s">
        <v>4157</v>
      </c>
      <c r="C43" s="783" t="s">
        <v>4158</v>
      </c>
      <c r="D43" s="754" t="s">
        <v>51</v>
      </c>
      <c r="E43" s="1679" t="s">
        <v>42</v>
      </c>
      <c r="F43" s="1689" t="s">
        <v>43</v>
      </c>
      <c r="G43" s="1690">
        <v>90</v>
      </c>
      <c r="H43" s="1690">
        <v>0</v>
      </c>
      <c r="I43" s="1690">
        <v>0</v>
      </c>
      <c r="J43" s="1691">
        <v>0</v>
      </c>
      <c r="K43" s="1691">
        <v>0</v>
      </c>
      <c r="L43" s="1690">
        <v>90</v>
      </c>
      <c r="M43" s="1690">
        <v>0</v>
      </c>
      <c r="N43" s="1690">
        <v>23</v>
      </c>
      <c r="O43" s="1690">
        <v>23</v>
      </c>
      <c r="P43" s="1690"/>
      <c r="Q43" s="1690"/>
      <c r="R43" s="1690"/>
      <c r="S43" s="1690"/>
      <c r="T43" s="1690"/>
      <c r="U43" s="1690"/>
      <c r="V43" s="1690"/>
      <c r="W43" s="1690"/>
      <c r="X43" s="2843">
        <v>0</v>
      </c>
      <c r="Y43" s="2843">
        <v>23</v>
      </c>
      <c r="Z43" s="2108">
        <v>23</v>
      </c>
      <c r="AA43" s="2844"/>
      <c r="AB43" s="2844"/>
      <c r="AC43" s="2108">
        <v>0</v>
      </c>
      <c r="AD43" s="2108"/>
      <c r="AE43" s="2844"/>
      <c r="AF43" s="2844">
        <v>0</v>
      </c>
      <c r="AG43" s="2108">
        <v>0</v>
      </c>
      <c r="AH43" s="1690"/>
      <c r="AI43" s="1690"/>
      <c r="AJ43" s="1692">
        <v>0</v>
      </c>
    </row>
    <row r="44" spans="1:36" ht="94.5">
      <c r="A44" s="991">
        <v>1677</v>
      </c>
      <c r="B44" s="636" t="s">
        <v>4159</v>
      </c>
      <c r="C44" s="783" t="s">
        <v>4160</v>
      </c>
      <c r="D44" s="754" t="s">
        <v>51</v>
      </c>
      <c r="E44" s="1679" t="s">
        <v>42</v>
      </c>
      <c r="F44" s="1689" t="s">
        <v>43</v>
      </c>
      <c r="G44" s="1690">
        <v>100</v>
      </c>
      <c r="H44" s="1690">
        <v>0</v>
      </c>
      <c r="I44" s="1690">
        <v>0</v>
      </c>
      <c r="J44" s="1691">
        <v>0</v>
      </c>
      <c r="K44" s="1691">
        <v>0</v>
      </c>
      <c r="L44" s="1690">
        <v>100</v>
      </c>
      <c r="M44" s="1690">
        <v>25</v>
      </c>
      <c r="N44" s="1690">
        <v>0</v>
      </c>
      <c r="O44" s="1690">
        <v>25</v>
      </c>
      <c r="P44" s="1690"/>
      <c r="Q44" s="1690"/>
      <c r="R44" s="1690"/>
      <c r="S44" s="1690"/>
      <c r="T44" s="1690"/>
      <c r="U44" s="1690"/>
      <c r="V44" s="1690"/>
      <c r="W44" s="1690"/>
      <c r="X44" s="2843">
        <v>25</v>
      </c>
      <c r="Y44" s="2843">
        <v>0</v>
      </c>
      <c r="Z44" s="2108">
        <v>25</v>
      </c>
      <c r="AA44" s="2844"/>
      <c r="AB44" s="2844"/>
      <c r="AC44" s="2108">
        <v>0</v>
      </c>
      <c r="AD44" s="2108"/>
      <c r="AE44" s="2844"/>
      <c r="AF44" s="2844">
        <v>0</v>
      </c>
      <c r="AG44" s="2108">
        <v>0</v>
      </c>
      <c r="AH44" s="1690"/>
      <c r="AI44" s="1690"/>
      <c r="AJ44" s="1692">
        <v>0</v>
      </c>
    </row>
    <row r="45" spans="1:36">
      <c r="A45" s="991"/>
      <c r="B45" s="636"/>
      <c r="C45" s="783"/>
      <c r="D45" s="754"/>
      <c r="E45" s="1679"/>
      <c r="F45" s="1689"/>
      <c r="G45" s="1690"/>
      <c r="H45" s="1690"/>
      <c r="I45" s="1690"/>
      <c r="J45" s="1691"/>
      <c r="K45" s="1691"/>
      <c r="L45" s="1690"/>
      <c r="M45" s="1690"/>
      <c r="N45" s="1690"/>
      <c r="O45" s="1690"/>
      <c r="P45" s="1690"/>
      <c r="Q45" s="1690"/>
      <c r="R45" s="1690"/>
      <c r="S45" s="1690"/>
      <c r="T45" s="1690"/>
      <c r="U45" s="1690"/>
      <c r="V45" s="1690"/>
      <c r="W45" s="1690"/>
      <c r="X45" s="2843"/>
      <c r="Y45" s="2843"/>
      <c r="Z45" s="2108"/>
      <c r="AA45" s="2844"/>
      <c r="AB45" s="2844"/>
      <c r="AC45" s="2108"/>
      <c r="AD45" s="2108"/>
      <c r="AE45" s="2844"/>
      <c r="AF45" s="2844"/>
      <c r="AG45" s="2108"/>
      <c r="AH45" s="1690"/>
      <c r="AI45" s="1690"/>
      <c r="AJ45" s="1692"/>
    </row>
    <row r="46" spans="1:36">
      <c r="A46" s="991" t="s">
        <v>188</v>
      </c>
      <c r="B46" s="1699"/>
      <c r="C46" s="1693" t="s">
        <v>4161</v>
      </c>
      <c r="D46" s="1246"/>
      <c r="E46" s="1694"/>
      <c r="F46" s="1694"/>
      <c r="G46" s="1700">
        <v>1297.5</v>
      </c>
      <c r="H46" s="1700">
        <v>0</v>
      </c>
      <c r="I46" s="1700">
        <v>0</v>
      </c>
      <c r="J46" s="1700">
        <v>0</v>
      </c>
      <c r="K46" s="1700">
        <v>0</v>
      </c>
      <c r="L46" s="1700">
        <v>1297.5</v>
      </c>
      <c r="M46" s="1700">
        <v>120</v>
      </c>
      <c r="N46" s="1700">
        <v>223</v>
      </c>
      <c r="O46" s="1700">
        <v>343</v>
      </c>
      <c r="P46" s="1700">
        <v>0</v>
      </c>
      <c r="Q46" s="1700">
        <v>0</v>
      </c>
      <c r="R46" s="1700">
        <v>0</v>
      </c>
      <c r="S46" s="1700">
        <v>0</v>
      </c>
      <c r="T46" s="1700">
        <v>0</v>
      </c>
      <c r="U46" s="1700">
        <v>0</v>
      </c>
      <c r="V46" s="1700">
        <v>0</v>
      </c>
      <c r="W46" s="1700">
        <v>0</v>
      </c>
      <c r="X46" s="1700">
        <v>120</v>
      </c>
      <c r="Y46" s="1700">
        <v>223</v>
      </c>
      <c r="Z46" s="1700">
        <v>343</v>
      </c>
      <c r="AA46" s="1700">
        <v>0</v>
      </c>
      <c r="AB46" s="1700">
        <v>0</v>
      </c>
      <c r="AC46" s="1700">
        <v>0</v>
      </c>
      <c r="AD46" s="1700">
        <v>0</v>
      </c>
      <c r="AE46" s="1700">
        <v>0</v>
      </c>
      <c r="AF46" s="1700">
        <v>0</v>
      </c>
      <c r="AG46" s="1700">
        <v>0</v>
      </c>
      <c r="AH46" s="1700"/>
      <c r="AI46" s="1700"/>
      <c r="AJ46" s="1700">
        <v>0</v>
      </c>
    </row>
    <row r="47" spans="1:36">
      <c r="A47" s="991" t="s">
        <v>188</v>
      </c>
      <c r="B47" s="1699"/>
      <c r="C47" s="1701" t="s">
        <v>4162</v>
      </c>
      <c r="D47" s="1702"/>
      <c r="E47" s="175"/>
      <c r="F47" s="175"/>
      <c r="G47" s="1703">
        <v>7938.4599999999991</v>
      </c>
      <c r="H47" s="1703">
        <v>2298.0980000000004</v>
      </c>
      <c r="I47" s="1703">
        <v>187.04900000000001</v>
      </c>
      <c r="J47" s="1703">
        <v>0</v>
      </c>
      <c r="K47" s="1703">
        <v>2485.1470000000004</v>
      </c>
      <c r="L47" s="1703">
        <v>5453.3129999999992</v>
      </c>
      <c r="M47" s="1703">
        <v>372.90099999999995</v>
      </c>
      <c r="N47" s="1703">
        <v>663.17200000000003</v>
      </c>
      <c r="O47" s="1703">
        <v>1036.0729999999999</v>
      </c>
      <c r="P47" s="1703">
        <v>0</v>
      </c>
      <c r="Q47" s="1703">
        <v>0</v>
      </c>
      <c r="R47" s="1703">
        <v>0</v>
      </c>
      <c r="S47" s="1703">
        <v>0</v>
      </c>
      <c r="T47" s="1703">
        <v>0</v>
      </c>
      <c r="U47" s="1703">
        <v>0</v>
      </c>
      <c r="V47" s="1703">
        <v>0</v>
      </c>
      <c r="W47" s="1703">
        <v>0</v>
      </c>
      <c r="X47" s="1703">
        <v>372.90099999999995</v>
      </c>
      <c r="Y47" s="1703">
        <v>663.17200000000003</v>
      </c>
      <c r="Z47" s="1703">
        <v>1036.0729999999999</v>
      </c>
      <c r="AA47" s="1703">
        <v>64.343999999999994</v>
      </c>
      <c r="AB47" s="1703">
        <v>74.325000000000003</v>
      </c>
      <c r="AC47" s="1703">
        <v>138.66899999999998</v>
      </c>
      <c r="AD47" s="1703">
        <v>0.65</v>
      </c>
      <c r="AE47" s="1703">
        <v>0</v>
      </c>
      <c r="AF47" s="1703">
        <v>0</v>
      </c>
      <c r="AG47" s="1703">
        <v>0</v>
      </c>
      <c r="AH47" s="1703"/>
      <c r="AI47" s="1703"/>
      <c r="AJ47" s="1703">
        <v>0</v>
      </c>
    </row>
    <row r="48" spans="1:36">
      <c r="A48" s="991" t="s">
        <v>188</v>
      </c>
      <c r="B48" s="1699"/>
      <c r="C48" s="1704"/>
      <c r="D48" s="241"/>
      <c r="E48" s="176"/>
      <c r="F48" s="176"/>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row>
    <row r="49" spans="1:36" ht="40.5" customHeight="1">
      <c r="A49" s="991" t="s">
        <v>188</v>
      </c>
      <c r="B49" s="1232"/>
      <c r="C49" s="1707" t="s">
        <v>4163</v>
      </c>
      <c r="D49" s="1232"/>
      <c r="E49" s="176"/>
      <c r="F49" s="176"/>
      <c r="G49" s="1232"/>
      <c r="H49" s="1232"/>
      <c r="I49" s="1232"/>
      <c r="J49" s="1232"/>
      <c r="K49" s="1232"/>
      <c r="L49" s="1232"/>
      <c r="M49" s="1232"/>
      <c r="N49" s="1232"/>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row>
    <row r="50" spans="1:36" ht="20.25" customHeight="1">
      <c r="A50" s="991"/>
      <c r="B50" s="1232"/>
      <c r="C50" s="1707"/>
      <c r="D50" s="1232"/>
      <c r="E50" s="176"/>
      <c r="F50" s="176"/>
      <c r="G50" s="1232"/>
      <c r="H50" s="1232"/>
      <c r="I50" s="1232"/>
      <c r="J50" s="1232"/>
      <c r="K50" s="1232"/>
      <c r="L50" s="1232"/>
      <c r="M50" s="1232"/>
      <c r="N50" s="1232"/>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row>
    <row r="51" spans="1:36" ht="77.25">
      <c r="A51" s="991">
        <v>1678</v>
      </c>
      <c r="B51" s="122" t="s">
        <v>4164</v>
      </c>
      <c r="C51" s="141" t="s">
        <v>4165</v>
      </c>
      <c r="D51" s="1679" t="s">
        <v>88</v>
      </c>
      <c r="E51" s="1679" t="s">
        <v>4166</v>
      </c>
      <c r="F51" s="1676" t="s">
        <v>30</v>
      </c>
      <c r="G51" s="144">
        <v>1616.384</v>
      </c>
      <c r="H51" s="144">
        <v>273.43700000000001</v>
      </c>
      <c r="I51" s="144">
        <v>122.877</v>
      </c>
      <c r="J51" s="144">
        <v>0</v>
      </c>
      <c r="K51" s="144">
        <v>396.31400000000002</v>
      </c>
      <c r="L51" s="1677">
        <v>1220.07</v>
      </c>
      <c r="M51" s="1677">
        <v>290.04300000000001</v>
      </c>
      <c r="N51" s="144">
        <v>19.562000000000001</v>
      </c>
      <c r="O51" s="1677">
        <v>309.60500000000002</v>
      </c>
      <c r="P51" s="1677"/>
      <c r="Q51" s="1677"/>
      <c r="R51" s="1677"/>
      <c r="S51" s="1677"/>
      <c r="T51" s="1677"/>
      <c r="U51" s="1677"/>
      <c r="V51" s="1677"/>
      <c r="W51" s="1677"/>
      <c r="X51" s="2843">
        <v>290.04300000000001</v>
      </c>
      <c r="Y51" s="2843">
        <v>19.562000000000001</v>
      </c>
      <c r="Z51" s="2108">
        <v>309.60500000000002</v>
      </c>
      <c r="AA51" s="2844">
        <v>143.572</v>
      </c>
      <c r="AB51" s="2844"/>
      <c r="AC51" s="2108">
        <v>143.572</v>
      </c>
      <c r="AD51" s="2108">
        <v>1.45</v>
      </c>
      <c r="AE51" s="2844"/>
      <c r="AF51" s="2844">
        <v>58.064</v>
      </c>
      <c r="AG51" s="2108">
        <v>58.064</v>
      </c>
      <c r="AH51" s="1677"/>
      <c r="AI51" s="144" t="s">
        <v>10070</v>
      </c>
      <c r="AJ51" s="1708">
        <v>0</v>
      </c>
    </row>
    <row r="52" spans="1:36" ht="78.75">
      <c r="A52" s="991">
        <v>1679</v>
      </c>
      <c r="B52" s="122" t="s">
        <v>4167</v>
      </c>
      <c r="C52" s="141" t="s">
        <v>4168</v>
      </c>
      <c r="D52" s="142" t="s">
        <v>51</v>
      </c>
      <c r="E52" s="1683" t="s">
        <v>4169</v>
      </c>
      <c r="F52" s="1676" t="s">
        <v>30</v>
      </c>
      <c r="G52" s="1677">
        <v>784.01300000000003</v>
      </c>
      <c r="H52" s="1677">
        <v>711.15899999999999</v>
      </c>
      <c r="I52" s="1677">
        <v>0</v>
      </c>
      <c r="J52" s="1677">
        <v>0</v>
      </c>
      <c r="K52" s="144">
        <v>711.15899999999999</v>
      </c>
      <c r="L52" s="1677">
        <v>72.854000000000042</v>
      </c>
      <c r="M52" s="1677">
        <v>1</v>
      </c>
      <c r="N52" s="1677">
        <v>0</v>
      </c>
      <c r="O52" s="1681">
        <v>1</v>
      </c>
      <c r="P52" s="1681"/>
      <c r="Q52" s="1681"/>
      <c r="R52" s="1681"/>
      <c r="S52" s="1681"/>
      <c r="T52" s="1681"/>
      <c r="U52" s="1681"/>
      <c r="V52" s="1681"/>
      <c r="W52" s="1681"/>
      <c r="X52" s="2843">
        <v>1</v>
      </c>
      <c r="Y52" s="2843">
        <v>0</v>
      </c>
      <c r="Z52" s="2108">
        <v>1</v>
      </c>
      <c r="AA52" s="2844"/>
      <c r="AB52" s="2844"/>
      <c r="AC52" s="2108">
        <v>0</v>
      </c>
      <c r="AD52" s="2108"/>
      <c r="AE52" s="2844"/>
      <c r="AF52" s="2844">
        <v>0</v>
      </c>
      <c r="AG52" s="2108">
        <v>0</v>
      </c>
      <c r="AH52" s="166" t="s">
        <v>9944</v>
      </c>
      <c r="AI52" s="1681"/>
      <c r="AJ52" s="1678">
        <v>0</v>
      </c>
    </row>
    <row r="53" spans="1:36" ht="47.25">
      <c r="A53" s="991">
        <v>1680</v>
      </c>
      <c r="B53" s="122" t="s">
        <v>4170</v>
      </c>
      <c r="C53" s="141" t="s">
        <v>4171</v>
      </c>
      <c r="D53" s="142" t="s">
        <v>2008</v>
      </c>
      <c r="E53" s="1683" t="s">
        <v>4172</v>
      </c>
      <c r="F53" s="1676" t="s">
        <v>30</v>
      </c>
      <c r="G53" s="1677">
        <v>261.79199999999997</v>
      </c>
      <c r="H53" s="1677">
        <v>211.93299999999999</v>
      </c>
      <c r="I53" s="1677">
        <v>0</v>
      </c>
      <c r="J53" s="1677">
        <v>0</v>
      </c>
      <c r="K53" s="144">
        <v>211.93299999999999</v>
      </c>
      <c r="L53" s="1677">
        <v>49.85899999999998</v>
      </c>
      <c r="M53" s="1677">
        <v>0</v>
      </c>
      <c r="N53" s="1677">
        <v>1</v>
      </c>
      <c r="O53" s="1677">
        <v>1</v>
      </c>
      <c r="P53" s="1677"/>
      <c r="Q53" s="1677"/>
      <c r="R53" s="1677"/>
      <c r="S53" s="1677"/>
      <c r="T53" s="1677"/>
      <c r="U53" s="1677"/>
      <c r="V53" s="1677"/>
      <c r="W53" s="1677"/>
      <c r="X53" s="2843">
        <v>0</v>
      </c>
      <c r="Y53" s="2843">
        <v>1</v>
      </c>
      <c r="Z53" s="2108">
        <v>1</v>
      </c>
      <c r="AA53" s="2844"/>
      <c r="AB53" s="2844"/>
      <c r="AC53" s="2108">
        <v>0</v>
      </c>
      <c r="AD53" s="2108"/>
      <c r="AE53" s="2844"/>
      <c r="AF53" s="2844">
        <v>0</v>
      </c>
      <c r="AG53" s="2108">
        <v>0</v>
      </c>
      <c r="AH53" s="144" t="s">
        <v>10015</v>
      </c>
      <c r="AI53" s="1677"/>
      <c r="AJ53" s="1678">
        <v>0</v>
      </c>
    </row>
    <row r="54" spans="1:36" ht="63">
      <c r="A54" s="991">
        <v>1681</v>
      </c>
      <c r="B54" s="122" t="s">
        <v>4173</v>
      </c>
      <c r="C54" s="141" t="s">
        <v>4174</v>
      </c>
      <c r="D54" s="142" t="s">
        <v>4175</v>
      </c>
      <c r="E54" s="1683" t="s">
        <v>4176</v>
      </c>
      <c r="F54" s="1676" t="s">
        <v>30</v>
      </c>
      <c r="G54" s="1677">
        <v>481.82499999999999</v>
      </c>
      <c r="H54" s="1677">
        <v>466.68</v>
      </c>
      <c r="I54" s="1677">
        <v>0</v>
      </c>
      <c r="J54" s="1677">
        <v>0</v>
      </c>
      <c r="K54" s="144">
        <v>466.68</v>
      </c>
      <c r="L54" s="1677">
        <v>15.144999999999982</v>
      </c>
      <c r="M54" s="1677">
        <v>0</v>
      </c>
      <c r="N54" s="1677">
        <v>1</v>
      </c>
      <c r="O54" s="1677">
        <v>1</v>
      </c>
      <c r="P54" s="1677"/>
      <c r="Q54" s="1677"/>
      <c r="R54" s="1677"/>
      <c r="S54" s="1677"/>
      <c r="T54" s="1677"/>
      <c r="U54" s="1677"/>
      <c r="V54" s="1677"/>
      <c r="W54" s="1677"/>
      <c r="X54" s="2843">
        <v>0</v>
      </c>
      <c r="Y54" s="2843">
        <v>1</v>
      </c>
      <c r="Z54" s="2108">
        <v>1</v>
      </c>
      <c r="AA54" s="2844"/>
      <c r="AB54" s="2844"/>
      <c r="AC54" s="2108">
        <v>0</v>
      </c>
      <c r="AD54" s="2108"/>
      <c r="AE54" s="2844"/>
      <c r="AF54" s="2844">
        <v>0</v>
      </c>
      <c r="AG54" s="2108">
        <v>0</v>
      </c>
      <c r="AH54" s="144" t="s">
        <v>10015</v>
      </c>
      <c r="AI54" s="1677"/>
      <c r="AJ54" s="1678">
        <v>0</v>
      </c>
    </row>
    <row r="55" spans="1:36" ht="78.75">
      <c r="A55" s="991">
        <v>1682</v>
      </c>
      <c r="B55" s="122" t="s">
        <v>4177</v>
      </c>
      <c r="C55" s="141" t="s">
        <v>4178</v>
      </c>
      <c r="D55" s="1683" t="s">
        <v>51</v>
      </c>
      <c r="E55" s="1683" t="s">
        <v>4179</v>
      </c>
      <c r="F55" s="1676" t="s">
        <v>30</v>
      </c>
      <c r="G55" s="1677">
        <v>84.073999999999998</v>
      </c>
      <c r="H55" s="1677">
        <v>46.369</v>
      </c>
      <c r="I55" s="1677">
        <v>0</v>
      </c>
      <c r="J55" s="1677">
        <v>0</v>
      </c>
      <c r="K55" s="144">
        <v>46.369</v>
      </c>
      <c r="L55" s="1677">
        <v>37.704999999999998</v>
      </c>
      <c r="M55" s="1677">
        <v>36.454999999999998</v>
      </c>
      <c r="N55" s="1677">
        <v>1.25</v>
      </c>
      <c r="O55" s="1677">
        <v>37.704999999999998</v>
      </c>
      <c r="P55" s="1677"/>
      <c r="Q55" s="1677"/>
      <c r="R55" s="1677"/>
      <c r="S55" s="1677"/>
      <c r="T55" s="1677"/>
      <c r="U55" s="1677"/>
      <c r="V55" s="1677"/>
      <c r="W55" s="1677"/>
      <c r="X55" s="2843">
        <v>36.454999999999998</v>
      </c>
      <c r="Y55" s="2843">
        <v>1.25</v>
      </c>
      <c r="Z55" s="2108">
        <v>37.704999999999998</v>
      </c>
      <c r="AA55" s="2844"/>
      <c r="AB55" s="2844"/>
      <c r="AC55" s="2108">
        <v>0</v>
      </c>
      <c r="AD55" s="2108"/>
      <c r="AE55" s="2844"/>
      <c r="AF55" s="2844">
        <v>0</v>
      </c>
      <c r="AG55" s="2108">
        <v>0</v>
      </c>
      <c r="AH55" s="144" t="s">
        <v>9944</v>
      </c>
      <c r="AI55" s="1677"/>
      <c r="AJ55" s="1708">
        <v>0</v>
      </c>
    </row>
    <row r="56" spans="1:36" ht="47.25">
      <c r="A56" s="991">
        <v>1683</v>
      </c>
      <c r="B56" s="122" t="s">
        <v>4180</v>
      </c>
      <c r="C56" s="1576" t="s">
        <v>4181</v>
      </c>
      <c r="D56" s="133" t="s">
        <v>4182</v>
      </c>
      <c r="E56" s="1683" t="s">
        <v>4183</v>
      </c>
      <c r="F56" s="1680" t="s">
        <v>30</v>
      </c>
      <c r="G56" s="1677">
        <v>100</v>
      </c>
      <c r="H56" s="1677">
        <v>0</v>
      </c>
      <c r="I56" s="1677">
        <v>0</v>
      </c>
      <c r="J56" s="1677">
        <v>0</v>
      </c>
      <c r="K56" s="144">
        <v>0</v>
      </c>
      <c r="L56" s="1677">
        <v>100</v>
      </c>
      <c r="M56" s="1677">
        <v>25</v>
      </c>
      <c r="N56" s="1677">
        <v>0</v>
      </c>
      <c r="O56" s="1677">
        <v>25</v>
      </c>
      <c r="P56" s="1677"/>
      <c r="Q56" s="1677"/>
      <c r="R56" s="1677"/>
      <c r="S56" s="1677"/>
      <c r="T56" s="1677"/>
      <c r="U56" s="1677"/>
      <c r="V56" s="1677"/>
      <c r="W56" s="1677"/>
      <c r="X56" s="2843">
        <v>25</v>
      </c>
      <c r="Y56" s="2843">
        <v>0</v>
      </c>
      <c r="Z56" s="2108">
        <v>25</v>
      </c>
      <c r="AA56" s="2844"/>
      <c r="AB56" s="2844"/>
      <c r="AC56" s="2108">
        <v>0</v>
      </c>
      <c r="AD56" s="2108"/>
      <c r="AE56" s="2844"/>
      <c r="AF56" s="2844">
        <v>0</v>
      </c>
      <c r="AG56" s="2108">
        <v>0</v>
      </c>
      <c r="AH56" s="144" t="s">
        <v>42</v>
      </c>
      <c r="AI56" s="1677"/>
      <c r="AJ56" s="1708">
        <v>0</v>
      </c>
    </row>
    <row r="57" spans="1:36" ht="47.25">
      <c r="A57" s="991">
        <v>1684</v>
      </c>
      <c r="B57" s="122" t="s">
        <v>4184</v>
      </c>
      <c r="C57" s="1576" t="s">
        <v>4185</v>
      </c>
      <c r="D57" s="133" t="s">
        <v>226</v>
      </c>
      <c r="E57" s="1683" t="s">
        <v>4130</v>
      </c>
      <c r="F57" s="1680" t="s">
        <v>30</v>
      </c>
      <c r="G57" s="1677">
        <v>80</v>
      </c>
      <c r="H57" s="1677">
        <v>0</v>
      </c>
      <c r="I57" s="1677">
        <v>0</v>
      </c>
      <c r="J57" s="1677">
        <v>0</v>
      </c>
      <c r="K57" s="144">
        <v>0</v>
      </c>
      <c r="L57" s="1677">
        <v>80</v>
      </c>
      <c r="M57" s="1677">
        <v>0</v>
      </c>
      <c r="N57" s="1677">
        <v>20</v>
      </c>
      <c r="O57" s="1677">
        <v>20</v>
      </c>
      <c r="P57" s="1677"/>
      <c r="Q57" s="1677"/>
      <c r="R57" s="1677"/>
      <c r="S57" s="1677"/>
      <c r="T57" s="1677"/>
      <c r="U57" s="1677"/>
      <c r="V57" s="1677"/>
      <c r="W57" s="1677"/>
      <c r="X57" s="2843">
        <v>0</v>
      </c>
      <c r="Y57" s="2843">
        <v>20</v>
      </c>
      <c r="Z57" s="2108">
        <v>20</v>
      </c>
      <c r="AA57" s="2844"/>
      <c r="AB57" s="2844"/>
      <c r="AC57" s="2108">
        <v>0</v>
      </c>
      <c r="AD57" s="2108"/>
      <c r="AE57" s="2844"/>
      <c r="AF57" s="2844">
        <v>0</v>
      </c>
      <c r="AG57" s="2108">
        <v>0</v>
      </c>
      <c r="AH57" s="144" t="s">
        <v>10015</v>
      </c>
      <c r="AI57" s="1677"/>
      <c r="AJ57" s="1708">
        <v>0</v>
      </c>
    </row>
    <row r="58" spans="1:36" ht="63">
      <c r="A58" s="991">
        <v>1685</v>
      </c>
      <c r="B58" s="122" t="s">
        <v>4186</v>
      </c>
      <c r="C58" s="1576" t="s">
        <v>4187</v>
      </c>
      <c r="D58" s="133" t="s">
        <v>88</v>
      </c>
      <c r="E58" s="1683" t="s">
        <v>4133</v>
      </c>
      <c r="F58" s="1680" t="s">
        <v>30</v>
      </c>
      <c r="G58" s="1677">
        <v>74.771000000000001</v>
      </c>
      <c r="H58" s="1677">
        <v>0</v>
      </c>
      <c r="I58" s="1677">
        <v>12.5</v>
      </c>
      <c r="J58" s="1677">
        <v>0</v>
      </c>
      <c r="K58" s="144">
        <v>12.5</v>
      </c>
      <c r="L58" s="1677">
        <v>62.271000000000001</v>
      </c>
      <c r="M58" s="1677">
        <v>0</v>
      </c>
      <c r="N58" s="1677">
        <v>62.271000000000001</v>
      </c>
      <c r="O58" s="1677">
        <v>62.271000000000001</v>
      </c>
      <c r="P58" s="1677"/>
      <c r="Q58" s="1677"/>
      <c r="R58" s="1677"/>
      <c r="S58" s="1677"/>
      <c r="T58" s="1677"/>
      <c r="U58" s="1677"/>
      <c r="V58" s="1677"/>
      <c r="W58" s="1677"/>
      <c r="X58" s="2843">
        <v>0</v>
      </c>
      <c r="Y58" s="2843">
        <v>62.271000000000001</v>
      </c>
      <c r="Z58" s="2108">
        <v>62.271000000000001</v>
      </c>
      <c r="AA58" s="2844"/>
      <c r="AB58" s="2844"/>
      <c r="AC58" s="2108">
        <v>0</v>
      </c>
      <c r="AD58" s="2108"/>
      <c r="AE58" s="2844"/>
      <c r="AF58" s="2844">
        <v>0</v>
      </c>
      <c r="AG58" s="2108">
        <v>0</v>
      </c>
      <c r="AH58" s="144" t="s">
        <v>10015</v>
      </c>
      <c r="AI58" s="1677"/>
      <c r="AJ58" s="1708">
        <v>0</v>
      </c>
    </row>
    <row r="59" spans="1:36" ht="47.25">
      <c r="A59" s="991">
        <v>1686</v>
      </c>
      <c r="B59" s="122" t="s">
        <v>4188</v>
      </c>
      <c r="C59" s="1576" t="s">
        <v>4189</v>
      </c>
      <c r="D59" s="133" t="s">
        <v>4190</v>
      </c>
      <c r="E59" s="1683" t="s">
        <v>4133</v>
      </c>
      <c r="F59" s="1680" t="s">
        <v>30</v>
      </c>
      <c r="G59" s="1677">
        <v>99.846000000000004</v>
      </c>
      <c r="H59" s="1677">
        <v>0</v>
      </c>
      <c r="I59" s="1677">
        <v>12.481999999999999</v>
      </c>
      <c r="J59" s="1677">
        <v>0</v>
      </c>
      <c r="K59" s="144">
        <v>12.481999999999999</v>
      </c>
      <c r="L59" s="1677">
        <v>87.364000000000004</v>
      </c>
      <c r="M59" s="1677">
        <v>0</v>
      </c>
      <c r="N59" s="1677">
        <v>49.845999999999997</v>
      </c>
      <c r="O59" s="1677">
        <v>49.845999999999997</v>
      </c>
      <c r="P59" s="1677"/>
      <c r="Q59" s="1677"/>
      <c r="R59" s="1677"/>
      <c r="S59" s="1677"/>
      <c r="T59" s="1677"/>
      <c r="U59" s="1677"/>
      <c r="V59" s="1677"/>
      <c r="W59" s="1677"/>
      <c r="X59" s="2843">
        <v>0</v>
      </c>
      <c r="Y59" s="2843">
        <v>49.845999999999997</v>
      </c>
      <c r="Z59" s="2108">
        <v>49.845999999999997</v>
      </c>
      <c r="AA59" s="2844"/>
      <c r="AB59" s="2844"/>
      <c r="AC59" s="2108">
        <v>0</v>
      </c>
      <c r="AD59" s="2108"/>
      <c r="AE59" s="2844"/>
      <c r="AF59" s="2844">
        <v>0</v>
      </c>
      <c r="AG59" s="2108">
        <v>0</v>
      </c>
      <c r="AH59" s="144" t="s">
        <v>10015</v>
      </c>
      <c r="AI59" s="1677"/>
      <c r="AJ59" s="1708">
        <v>0</v>
      </c>
    </row>
    <row r="60" spans="1:36" ht="67.5" customHeight="1">
      <c r="A60" s="991">
        <v>1687</v>
      </c>
      <c r="B60" s="122" t="s">
        <v>4191</v>
      </c>
      <c r="C60" s="1576" t="s">
        <v>4192</v>
      </c>
      <c r="D60" s="133" t="s">
        <v>51</v>
      </c>
      <c r="E60" s="1683" t="s">
        <v>4193</v>
      </c>
      <c r="F60" s="1680" t="s">
        <v>30</v>
      </c>
      <c r="G60" s="1677">
        <v>100</v>
      </c>
      <c r="H60" s="1677">
        <v>0</v>
      </c>
      <c r="I60" s="1677">
        <v>12.5</v>
      </c>
      <c r="J60" s="1677">
        <v>0</v>
      </c>
      <c r="K60" s="144">
        <v>12.5</v>
      </c>
      <c r="L60" s="1677">
        <v>87.5</v>
      </c>
      <c r="M60" s="1677">
        <v>0</v>
      </c>
      <c r="N60" s="1677">
        <v>87.5</v>
      </c>
      <c r="O60" s="1677">
        <v>87.5</v>
      </c>
      <c r="P60" s="1677"/>
      <c r="Q60" s="1677"/>
      <c r="R60" s="1677"/>
      <c r="S60" s="1677"/>
      <c r="T60" s="1677"/>
      <c r="U60" s="1677"/>
      <c r="V60" s="1677"/>
      <c r="W60" s="1677"/>
      <c r="X60" s="2843">
        <v>0</v>
      </c>
      <c r="Y60" s="2843">
        <v>87.5</v>
      </c>
      <c r="Z60" s="2108">
        <v>87.5</v>
      </c>
      <c r="AA60" s="2844"/>
      <c r="AB60" s="2844"/>
      <c r="AC60" s="2108">
        <v>0</v>
      </c>
      <c r="AD60" s="2108"/>
      <c r="AE60" s="2844"/>
      <c r="AF60" s="2844">
        <v>0</v>
      </c>
      <c r="AG60" s="2108">
        <v>0</v>
      </c>
      <c r="AH60" s="144" t="s">
        <v>10015</v>
      </c>
      <c r="AI60" s="1677"/>
      <c r="AJ60" s="1708">
        <v>0</v>
      </c>
    </row>
    <row r="61" spans="1:36" ht="21" customHeight="1">
      <c r="A61" s="991"/>
      <c r="B61" s="122"/>
      <c r="C61" s="1576"/>
      <c r="D61" s="133"/>
      <c r="E61" s="1683"/>
      <c r="F61" s="1680"/>
      <c r="G61" s="1677"/>
      <c r="H61" s="1677"/>
      <c r="I61" s="1677"/>
      <c r="J61" s="1677"/>
      <c r="K61" s="144"/>
      <c r="L61" s="1677"/>
      <c r="M61" s="1677"/>
      <c r="N61" s="1677"/>
      <c r="O61" s="1677"/>
      <c r="P61" s="1677"/>
      <c r="Q61" s="1677"/>
      <c r="R61" s="1677"/>
      <c r="S61" s="1677"/>
      <c r="T61" s="1677"/>
      <c r="U61" s="1677"/>
      <c r="V61" s="1677"/>
      <c r="W61" s="1677"/>
      <c r="X61" s="2843"/>
      <c r="Y61" s="2843"/>
      <c r="Z61" s="2108"/>
      <c r="AA61" s="2844"/>
      <c r="AB61" s="2844"/>
      <c r="AC61" s="2108"/>
      <c r="AD61" s="2108"/>
      <c r="AE61" s="2844"/>
      <c r="AF61" s="2844"/>
      <c r="AG61" s="2108"/>
      <c r="AH61" s="1677"/>
      <c r="AI61" s="1677"/>
      <c r="AJ61" s="1708"/>
    </row>
    <row r="62" spans="1:36" ht="21" customHeight="1">
      <c r="A62" s="991" t="s">
        <v>188</v>
      </c>
      <c r="B62" s="1232"/>
      <c r="C62" s="1245" t="s">
        <v>4194</v>
      </c>
      <c r="D62" s="1709"/>
      <c r="E62" s="1694"/>
      <c r="F62" s="1694"/>
      <c r="G62" s="1700">
        <v>3682.7049999999999</v>
      </c>
      <c r="H62" s="1700">
        <v>1709.578</v>
      </c>
      <c r="I62" s="1700">
        <v>160.35900000000001</v>
      </c>
      <c r="J62" s="1700">
        <v>0</v>
      </c>
      <c r="K62" s="1700">
        <v>1869.9369999999999</v>
      </c>
      <c r="L62" s="1700">
        <v>1812.7679999999998</v>
      </c>
      <c r="M62" s="1700">
        <v>352.49799999999999</v>
      </c>
      <c r="N62" s="1700">
        <v>242.429</v>
      </c>
      <c r="O62" s="1700">
        <v>594.92700000000002</v>
      </c>
      <c r="P62" s="1700">
        <v>0</v>
      </c>
      <c r="Q62" s="1700">
        <v>0</v>
      </c>
      <c r="R62" s="1700">
        <v>0</v>
      </c>
      <c r="S62" s="1700">
        <v>0</v>
      </c>
      <c r="T62" s="1700">
        <v>0</v>
      </c>
      <c r="U62" s="1700">
        <v>0</v>
      </c>
      <c r="V62" s="1700">
        <v>0</v>
      </c>
      <c r="W62" s="1700">
        <v>0</v>
      </c>
      <c r="X62" s="1700">
        <v>352.49799999999999</v>
      </c>
      <c r="Y62" s="1700">
        <v>242.429</v>
      </c>
      <c r="Z62" s="1700">
        <v>594.92700000000002</v>
      </c>
      <c r="AA62" s="1700">
        <v>143.572</v>
      </c>
      <c r="AB62" s="1700">
        <v>0</v>
      </c>
      <c r="AC62" s="1700">
        <v>143.572</v>
      </c>
      <c r="AD62" s="1700">
        <v>1.45</v>
      </c>
      <c r="AE62" s="1700">
        <v>0</v>
      </c>
      <c r="AF62" s="1700">
        <v>58.064</v>
      </c>
      <c r="AG62" s="1700">
        <v>58.064</v>
      </c>
      <c r="AH62" s="1700"/>
      <c r="AI62" s="1700"/>
      <c r="AJ62" s="1700">
        <v>0</v>
      </c>
    </row>
    <row r="63" spans="1:36">
      <c r="A63" s="991" t="s">
        <v>188</v>
      </c>
      <c r="B63" s="1232"/>
      <c r="C63" s="1704"/>
      <c r="D63" s="1232"/>
      <c r="E63" s="176"/>
      <c r="F63" s="176"/>
      <c r="G63" s="1705"/>
      <c r="H63" s="1705"/>
      <c r="I63" s="1705"/>
      <c r="J63" s="1705"/>
      <c r="K63" s="1705"/>
      <c r="L63" s="1705"/>
      <c r="M63" s="1705"/>
      <c r="N63" s="1705"/>
      <c r="O63" s="1705"/>
      <c r="P63" s="1705"/>
      <c r="Q63" s="1705"/>
      <c r="R63" s="1705"/>
      <c r="S63" s="1705"/>
      <c r="T63" s="1705"/>
      <c r="U63" s="1705"/>
      <c r="V63" s="1705"/>
      <c r="W63" s="1705"/>
      <c r="X63" s="1705"/>
      <c r="Y63" s="1705"/>
      <c r="Z63" s="1705"/>
      <c r="AA63" s="1705"/>
      <c r="AB63" s="1705"/>
      <c r="AC63" s="1705"/>
      <c r="AD63" s="1705"/>
      <c r="AE63" s="1705"/>
      <c r="AF63" s="1705"/>
      <c r="AG63" s="1705"/>
      <c r="AH63" s="1705"/>
      <c r="AI63" s="1705"/>
      <c r="AJ63" s="1705"/>
    </row>
    <row r="64" spans="1:36">
      <c r="A64" s="991" t="s">
        <v>188</v>
      </c>
      <c r="B64" s="1232"/>
      <c r="C64" s="1707" t="s">
        <v>4195</v>
      </c>
      <c r="D64" s="1232"/>
      <c r="E64" s="176"/>
      <c r="F64" s="176"/>
      <c r="G64" s="1706"/>
      <c r="H64" s="1706"/>
      <c r="I64" s="1706"/>
      <c r="J64" s="1706"/>
      <c r="K64" s="1706"/>
      <c r="L64" s="1706"/>
      <c r="M64" s="1706"/>
      <c r="N64" s="1706"/>
      <c r="O64" s="1706"/>
      <c r="P64" s="1706"/>
      <c r="Q64" s="1706"/>
      <c r="R64" s="1706"/>
      <c r="S64" s="1706"/>
      <c r="T64" s="1706"/>
      <c r="U64" s="1706"/>
      <c r="V64" s="1706"/>
      <c r="W64" s="1706"/>
      <c r="X64" s="1706"/>
      <c r="Y64" s="1706"/>
      <c r="Z64" s="1706"/>
      <c r="AA64" s="1706"/>
      <c r="AB64" s="1706"/>
      <c r="AC64" s="1706"/>
      <c r="AD64" s="1706"/>
      <c r="AE64" s="1706"/>
      <c r="AF64" s="1706"/>
      <c r="AG64" s="1706"/>
      <c r="AH64" s="1706"/>
      <c r="AI64" s="1706"/>
      <c r="AJ64" s="1706"/>
    </row>
    <row r="65" spans="1:36">
      <c r="A65" s="991" t="s">
        <v>188</v>
      </c>
      <c r="B65" s="1232"/>
      <c r="C65" s="1707" t="s">
        <v>39</v>
      </c>
      <c r="D65" s="1232"/>
      <c r="E65" s="176"/>
      <c r="F65" s="17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row>
    <row r="66" spans="1:36">
      <c r="A66" s="991" t="s">
        <v>188</v>
      </c>
      <c r="B66" s="1232"/>
      <c r="C66" s="1707"/>
      <c r="D66" s="1232"/>
      <c r="E66" s="176"/>
      <c r="F66" s="176"/>
      <c r="G66" s="1706"/>
      <c r="H66" s="1706"/>
      <c r="I66" s="1706"/>
      <c r="J66" s="1706"/>
      <c r="K66" s="170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row>
    <row r="67" spans="1:36" ht="63">
      <c r="A67" s="991">
        <v>1688</v>
      </c>
      <c r="B67" s="636" t="s">
        <v>4196</v>
      </c>
      <c r="C67" s="1710" t="s">
        <v>4197</v>
      </c>
      <c r="D67" s="133" t="s">
        <v>2129</v>
      </c>
      <c r="E67" s="1683" t="s">
        <v>42</v>
      </c>
      <c r="F67" s="1680" t="s">
        <v>43</v>
      </c>
      <c r="G67" s="1711">
        <v>250</v>
      </c>
      <c r="H67" s="1711">
        <v>0</v>
      </c>
      <c r="I67" s="1711">
        <v>0</v>
      </c>
      <c r="J67" s="1711">
        <v>0</v>
      </c>
      <c r="K67" s="158">
        <v>0</v>
      </c>
      <c r="L67" s="1711">
        <v>250</v>
      </c>
      <c r="M67" s="1711">
        <v>0</v>
      </c>
      <c r="N67" s="1711">
        <v>60</v>
      </c>
      <c r="O67" s="1711">
        <v>60</v>
      </c>
      <c r="P67" s="1711"/>
      <c r="Q67" s="1711"/>
      <c r="R67" s="1711"/>
      <c r="S67" s="1711"/>
      <c r="T67" s="1711"/>
      <c r="U67" s="1711"/>
      <c r="V67" s="1711"/>
      <c r="W67" s="1711"/>
      <c r="X67" s="2843">
        <v>0</v>
      </c>
      <c r="Y67" s="2843">
        <v>60</v>
      </c>
      <c r="Z67" s="2108">
        <v>60</v>
      </c>
      <c r="AA67" s="2844"/>
      <c r="AB67" s="2844"/>
      <c r="AC67" s="2108">
        <v>0</v>
      </c>
      <c r="AD67" s="2108"/>
      <c r="AE67" s="2844"/>
      <c r="AF67" s="2844">
        <v>0</v>
      </c>
      <c r="AG67" s="2108">
        <v>0</v>
      </c>
      <c r="AH67" s="1711"/>
      <c r="AI67" s="1711"/>
      <c r="AJ67" s="1712">
        <v>0</v>
      </c>
    </row>
    <row r="68" spans="1:36" ht="110.25">
      <c r="A68" s="991">
        <v>1689</v>
      </c>
      <c r="B68" s="636" t="s">
        <v>4198</v>
      </c>
      <c r="C68" s="1710" t="s">
        <v>4199</v>
      </c>
      <c r="D68" s="133" t="s">
        <v>51</v>
      </c>
      <c r="E68" s="1683" t="s">
        <v>42</v>
      </c>
      <c r="F68" s="1680" t="s">
        <v>47</v>
      </c>
      <c r="G68" s="1711">
        <v>100</v>
      </c>
      <c r="H68" s="1711">
        <v>0</v>
      </c>
      <c r="I68" s="1711">
        <v>0</v>
      </c>
      <c r="J68" s="1711">
        <v>0</v>
      </c>
      <c r="K68" s="158">
        <v>0</v>
      </c>
      <c r="L68" s="1711">
        <v>100</v>
      </c>
      <c r="M68" s="1711">
        <v>0</v>
      </c>
      <c r="N68" s="1711">
        <v>25</v>
      </c>
      <c r="O68" s="1711">
        <v>25</v>
      </c>
      <c r="P68" s="1711"/>
      <c r="Q68" s="1711"/>
      <c r="R68" s="1711"/>
      <c r="S68" s="1711"/>
      <c r="T68" s="1711"/>
      <c r="U68" s="1711"/>
      <c r="V68" s="1711"/>
      <c r="W68" s="1711"/>
      <c r="X68" s="2843">
        <v>0</v>
      </c>
      <c r="Y68" s="2843">
        <v>25</v>
      </c>
      <c r="Z68" s="2108">
        <v>25</v>
      </c>
      <c r="AA68" s="2844"/>
      <c r="AB68" s="2844"/>
      <c r="AC68" s="2108">
        <v>0</v>
      </c>
      <c r="AD68" s="2108"/>
      <c r="AE68" s="2844"/>
      <c r="AF68" s="2844">
        <v>0</v>
      </c>
      <c r="AG68" s="2108">
        <v>0</v>
      </c>
      <c r="AH68" s="1711"/>
      <c r="AI68" s="1711"/>
      <c r="AJ68" s="1712">
        <v>0</v>
      </c>
    </row>
    <row r="69" spans="1:36">
      <c r="A69" s="991"/>
      <c r="B69" s="636"/>
      <c r="C69" s="1710"/>
      <c r="D69" s="133"/>
      <c r="E69" s="1683"/>
      <c r="F69" s="1680"/>
      <c r="G69" s="1711"/>
      <c r="H69" s="1711"/>
      <c r="I69" s="1711"/>
      <c r="J69" s="1711"/>
      <c r="K69" s="158"/>
      <c r="L69" s="1711"/>
      <c r="M69" s="1711"/>
      <c r="N69" s="1711"/>
      <c r="O69" s="1711"/>
      <c r="P69" s="1711"/>
      <c r="Q69" s="1711"/>
      <c r="R69" s="1711"/>
      <c r="S69" s="1711"/>
      <c r="T69" s="1711"/>
      <c r="U69" s="1711"/>
      <c r="V69" s="1711"/>
      <c r="W69" s="1711"/>
      <c r="X69" s="2843"/>
      <c r="Y69" s="2843"/>
      <c r="Z69" s="2108"/>
      <c r="AA69" s="2844"/>
      <c r="AB69" s="2844"/>
      <c r="AC69" s="2108"/>
      <c r="AD69" s="2108"/>
      <c r="AE69" s="2844"/>
      <c r="AF69" s="2844"/>
      <c r="AG69" s="2108"/>
      <c r="AH69" s="1711"/>
      <c r="AI69" s="1711"/>
      <c r="AJ69" s="1712"/>
    </row>
    <row r="70" spans="1:36" ht="37.5" customHeight="1">
      <c r="A70" s="229"/>
      <c r="B70" s="229"/>
      <c r="C70" s="1245" t="s">
        <v>4200</v>
      </c>
      <c r="D70" s="1713"/>
      <c r="E70" s="1714"/>
      <c r="F70" s="1714"/>
      <c r="G70" s="1715">
        <v>350</v>
      </c>
      <c r="H70" s="1715">
        <v>0</v>
      </c>
      <c r="I70" s="1715">
        <v>0</v>
      </c>
      <c r="J70" s="1715">
        <v>0</v>
      </c>
      <c r="K70" s="1715">
        <v>0</v>
      </c>
      <c r="L70" s="1715">
        <v>350</v>
      </c>
      <c r="M70" s="1715">
        <v>0</v>
      </c>
      <c r="N70" s="1715">
        <v>85</v>
      </c>
      <c r="O70" s="1715">
        <v>85</v>
      </c>
      <c r="P70" s="1715">
        <v>0</v>
      </c>
      <c r="Q70" s="1715">
        <v>0</v>
      </c>
      <c r="R70" s="1715">
        <v>0</v>
      </c>
      <c r="S70" s="1715">
        <v>0</v>
      </c>
      <c r="T70" s="1715">
        <v>0</v>
      </c>
      <c r="U70" s="1715">
        <v>0</v>
      </c>
      <c r="V70" s="1715">
        <v>0</v>
      </c>
      <c r="W70" s="1715">
        <v>0</v>
      </c>
      <c r="X70" s="1715">
        <v>0</v>
      </c>
      <c r="Y70" s="1715">
        <v>85</v>
      </c>
      <c r="Z70" s="1715">
        <v>85</v>
      </c>
      <c r="AA70" s="1715">
        <v>0</v>
      </c>
      <c r="AB70" s="1715">
        <v>0</v>
      </c>
      <c r="AC70" s="1715">
        <v>0</v>
      </c>
      <c r="AD70" s="1715">
        <v>0</v>
      </c>
      <c r="AE70" s="1715">
        <v>0</v>
      </c>
      <c r="AF70" s="1715">
        <v>0</v>
      </c>
      <c r="AG70" s="1715">
        <v>0</v>
      </c>
      <c r="AH70" s="1715"/>
      <c r="AI70" s="1715"/>
      <c r="AJ70" s="1715">
        <v>0</v>
      </c>
    </row>
    <row r="71" spans="1:36" ht="19.5" customHeight="1">
      <c r="A71" s="229"/>
      <c r="B71" s="229"/>
      <c r="C71" s="1245" t="s">
        <v>4201</v>
      </c>
      <c r="D71" s="1713"/>
      <c r="E71" s="1714"/>
      <c r="F71" s="1714"/>
      <c r="G71" s="1715">
        <v>4032.7049999999999</v>
      </c>
      <c r="H71" s="1715">
        <v>1709.578</v>
      </c>
      <c r="I71" s="1715">
        <v>160.35900000000001</v>
      </c>
      <c r="J71" s="1715">
        <v>0</v>
      </c>
      <c r="K71" s="1715">
        <v>1869.9369999999999</v>
      </c>
      <c r="L71" s="1715">
        <v>2162.768</v>
      </c>
      <c r="M71" s="1715">
        <v>352.49799999999999</v>
      </c>
      <c r="N71" s="1715">
        <v>327.42899999999997</v>
      </c>
      <c r="O71" s="1715">
        <v>679.92700000000002</v>
      </c>
      <c r="P71" s="1715">
        <v>0</v>
      </c>
      <c r="Q71" s="1715">
        <v>0</v>
      </c>
      <c r="R71" s="1715">
        <v>0</v>
      </c>
      <c r="S71" s="1715">
        <v>0</v>
      </c>
      <c r="T71" s="1715">
        <v>0</v>
      </c>
      <c r="U71" s="1715">
        <v>0</v>
      </c>
      <c r="V71" s="1715">
        <v>0</v>
      </c>
      <c r="W71" s="1715">
        <v>0</v>
      </c>
      <c r="X71" s="1715">
        <v>352.49799999999999</v>
      </c>
      <c r="Y71" s="1715">
        <v>327.42899999999997</v>
      </c>
      <c r="Z71" s="1715">
        <v>679.92700000000002</v>
      </c>
      <c r="AA71" s="1715">
        <v>143.572</v>
      </c>
      <c r="AB71" s="1715">
        <v>0</v>
      </c>
      <c r="AC71" s="1715">
        <v>143.572</v>
      </c>
      <c r="AD71" s="1715">
        <v>1.45</v>
      </c>
      <c r="AE71" s="1715">
        <v>0</v>
      </c>
      <c r="AF71" s="1715">
        <v>58.064</v>
      </c>
      <c r="AG71" s="1715">
        <v>58.064</v>
      </c>
      <c r="AH71" s="1715"/>
      <c r="AI71" s="1715"/>
      <c r="AJ71" s="1715">
        <v>0</v>
      </c>
    </row>
    <row r="72" spans="1:36" ht="35.25" customHeight="1">
      <c r="A72" s="229"/>
      <c r="B72" s="229"/>
      <c r="C72" s="1245" t="s">
        <v>4202</v>
      </c>
      <c r="D72" s="1713"/>
      <c r="E72" s="1714"/>
      <c r="F72" s="1714"/>
      <c r="G72" s="1715">
        <v>10323.664999999999</v>
      </c>
      <c r="H72" s="1715">
        <v>4007.6760000000004</v>
      </c>
      <c r="I72" s="1715">
        <v>347.40800000000002</v>
      </c>
      <c r="J72" s="1715">
        <v>0</v>
      </c>
      <c r="K72" s="1715">
        <v>4355.0840000000007</v>
      </c>
      <c r="L72" s="1715">
        <v>5968.5809999999992</v>
      </c>
      <c r="M72" s="1715">
        <v>605.399</v>
      </c>
      <c r="N72" s="1715">
        <v>682.601</v>
      </c>
      <c r="O72" s="1715">
        <v>1288</v>
      </c>
      <c r="P72" s="1715">
        <v>0</v>
      </c>
      <c r="Q72" s="1715">
        <v>0</v>
      </c>
      <c r="R72" s="1715">
        <v>0</v>
      </c>
      <c r="S72" s="1715">
        <v>0</v>
      </c>
      <c r="T72" s="1715">
        <v>0</v>
      </c>
      <c r="U72" s="1715">
        <v>0</v>
      </c>
      <c r="V72" s="1715">
        <v>0</v>
      </c>
      <c r="W72" s="1715">
        <v>0</v>
      </c>
      <c r="X72" s="1715">
        <v>605.399</v>
      </c>
      <c r="Y72" s="1715">
        <v>682.601</v>
      </c>
      <c r="Z72" s="1715">
        <v>1288</v>
      </c>
      <c r="AA72" s="1715">
        <v>207.916</v>
      </c>
      <c r="AB72" s="1715">
        <v>74.325000000000003</v>
      </c>
      <c r="AC72" s="1715">
        <v>282.24099999999999</v>
      </c>
      <c r="AD72" s="1715">
        <v>2.1</v>
      </c>
      <c r="AE72" s="1715">
        <v>0</v>
      </c>
      <c r="AF72" s="1715">
        <v>58.064</v>
      </c>
      <c r="AG72" s="1715">
        <v>58.064</v>
      </c>
      <c r="AH72" s="1715"/>
      <c r="AI72" s="1715"/>
      <c r="AJ72" s="1715">
        <v>0</v>
      </c>
    </row>
    <row r="73" spans="1:36" ht="33.75" customHeight="1">
      <c r="A73" s="229"/>
      <c r="B73" s="229"/>
      <c r="C73" s="1716" t="s">
        <v>4203</v>
      </c>
      <c r="D73" s="1717"/>
      <c r="E73" s="1718"/>
      <c r="F73" s="1718"/>
      <c r="G73" s="1719">
        <v>1647.5</v>
      </c>
      <c r="H73" s="1719">
        <v>0</v>
      </c>
      <c r="I73" s="1719">
        <v>0</v>
      </c>
      <c r="J73" s="1719">
        <v>0</v>
      </c>
      <c r="K73" s="1719">
        <v>0</v>
      </c>
      <c r="L73" s="1719">
        <v>1647.5</v>
      </c>
      <c r="M73" s="1719">
        <v>120</v>
      </c>
      <c r="N73" s="1719">
        <v>308</v>
      </c>
      <c r="O73" s="1719">
        <v>428</v>
      </c>
      <c r="P73" s="1719">
        <v>0</v>
      </c>
      <c r="Q73" s="1719">
        <v>0</v>
      </c>
      <c r="R73" s="1719">
        <v>0</v>
      </c>
      <c r="S73" s="1719">
        <v>0</v>
      </c>
      <c r="T73" s="1719">
        <v>0</v>
      </c>
      <c r="U73" s="1719">
        <v>0</v>
      </c>
      <c r="V73" s="1719">
        <v>0</v>
      </c>
      <c r="W73" s="1719">
        <v>0</v>
      </c>
      <c r="X73" s="1719">
        <v>120</v>
      </c>
      <c r="Y73" s="1719">
        <v>308</v>
      </c>
      <c r="Z73" s="1719">
        <v>428</v>
      </c>
      <c r="AA73" s="1719">
        <v>0</v>
      </c>
      <c r="AB73" s="1719">
        <v>0</v>
      </c>
      <c r="AC73" s="1719">
        <v>0</v>
      </c>
      <c r="AD73" s="1719">
        <v>0</v>
      </c>
      <c r="AE73" s="1719">
        <v>0</v>
      </c>
      <c r="AF73" s="1719">
        <v>0</v>
      </c>
      <c r="AG73" s="1719">
        <v>0</v>
      </c>
      <c r="AH73" s="1719"/>
      <c r="AI73" s="1719"/>
      <c r="AJ73" s="1719">
        <v>0</v>
      </c>
    </row>
    <row r="74" spans="1:36" s="1724" customFormat="1" ht="21.75" customHeight="1" thickBot="1">
      <c r="A74" s="1720"/>
      <c r="B74" s="1720"/>
      <c r="C74" s="1253" t="s">
        <v>4204</v>
      </c>
      <c r="D74" s="1721"/>
      <c r="E74" s="1722"/>
      <c r="F74" s="1722"/>
      <c r="G74" s="1723">
        <v>11971.164999999999</v>
      </c>
      <c r="H74" s="1723">
        <v>4007.6760000000004</v>
      </c>
      <c r="I74" s="1723">
        <v>347.40800000000002</v>
      </c>
      <c r="J74" s="1723">
        <v>0</v>
      </c>
      <c r="K74" s="1723">
        <v>4355.0840000000007</v>
      </c>
      <c r="L74" s="1723">
        <v>7616.0809999999992</v>
      </c>
      <c r="M74" s="1723">
        <v>725.399</v>
      </c>
      <c r="N74" s="1723">
        <v>990.601</v>
      </c>
      <c r="O74" s="1723">
        <v>1716</v>
      </c>
      <c r="P74" s="1723">
        <v>0</v>
      </c>
      <c r="Q74" s="1723">
        <v>0</v>
      </c>
      <c r="R74" s="1723">
        <v>0</v>
      </c>
      <c r="S74" s="1723">
        <v>0</v>
      </c>
      <c r="T74" s="1723">
        <v>0</v>
      </c>
      <c r="U74" s="1723">
        <v>0</v>
      </c>
      <c r="V74" s="1723">
        <v>0</v>
      </c>
      <c r="W74" s="1723">
        <v>0</v>
      </c>
      <c r="X74" s="1723">
        <v>725.399</v>
      </c>
      <c r="Y74" s="1723">
        <v>990.601</v>
      </c>
      <c r="Z74" s="1723">
        <v>1716</v>
      </c>
      <c r="AA74" s="1723">
        <v>207.916</v>
      </c>
      <c r="AB74" s="1723">
        <v>74.325000000000003</v>
      </c>
      <c r="AC74" s="1723">
        <v>282.24099999999999</v>
      </c>
      <c r="AD74" s="1723">
        <v>2.1</v>
      </c>
      <c r="AE74" s="1723">
        <v>0</v>
      </c>
      <c r="AF74" s="1723">
        <v>58.064</v>
      </c>
      <c r="AG74" s="1723">
        <v>58.064</v>
      </c>
      <c r="AH74" s="1723"/>
      <c r="AI74" s="1723"/>
      <c r="AJ74" s="1723">
        <v>0</v>
      </c>
    </row>
    <row r="75" spans="1:36" ht="16.5" thickTop="1">
      <c r="A75" s="604"/>
      <c r="B75" s="604"/>
      <c r="C75" s="540"/>
      <c r="D75" s="604"/>
      <c r="E75" s="1688"/>
      <c r="F75" s="1688"/>
      <c r="G75" s="1725"/>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6"/>
    </row>
    <row r="76" spans="1:36">
      <c r="A76" s="604"/>
      <c r="B76" s="604"/>
      <c r="C76" s="540"/>
      <c r="D76" s="604"/>
      <c r="E76" s="1688"/>
      <c r="F76" s="1688"/>
      <c r="G76" s="1725"/>
      <c r="H76" s="1725"/>
      <c r="I76" s="1725"/>
      <c r="J76" s="1725"/>
      <c r="K76" s="1725"/>
      <c r="L76" s="1725"/>
      <c r="M76" s="1725"/>
      <c r="N76" s="1725"/>
      <c r="O76" s="1725"/>
      <c r="P76" s="1725"/>
      <c r="Q76" s="1725"/>
      <c r="R76" s="1725"/>
      <c r="S76" s="1725"/>
      <c r="T76" s="1725"/>
      <c r="U76" s="1725"/>
      <c r="V76" s="1725"/>
      <c r="W76" s="1725"/>
      <c r="X76" s="1725"/>
      <c r="Y76" s="1725"/>
      <c r="Z76" s="1725"/>
      <c r="AA76" s="1725"/>
      <c r="AB76" s="1725"/>
      <c r="AC76" s="1725"/>
      <c r="AD76" s="1725"/>
      <c r="AE76" s="1725"/>
      <c r="AF76" s="1725"/>
      <c r="AG76" s="1725"/>
      <c r="AH76" s="1725"/>
      <c r="AI76" s="1725"/>
      <c r="AJ76" s="1726"/>
    </row>
    <row r="77" spans="1:36">
      <c r="A77" s="604"/>
      <c r="B77" s="604"/>
      <c r="C77" s="540"/>
      <c r="D77" s="604"/>
      <c r="E77" s="1688"/>
      <c r="F77" s="1688"/>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6"/>
    </row>
    <row r="78" spans="1:36">
      <c r="A78" s="604"/>
      <c r="B78" s="604"/>
      <c r="C78" s="540"/>
      <c r="D78" s="604"/>
      <c r="E78" s="1688"/>
      <c r="F78" s="1688"/>
      <c r="G78" s="1725"/>
      <c r="H78" s="1725"/>
      <c r="I78" s="1725"/>
      <c r="J78" s="1725"/>
      <c r="K78" s="1725"/>
      <c r="L78" s="1725"/>
      <c r="M78" s="1725"/>
      <c r="N78" s="1725"/>
      <c r="O78" s="1725"/>
      <c r="P78" s="1725"/>
      <c r="Q78" s="1725"/>
      <c r="R78" s="1725"/>
      <c r="S78" s="1725"/>
      <c r="T78" s="1725"/>
      <c r="U78" s="1725"/>
      <c r="V78" s="1725"/>
      <c r="W78" s="1725"/>
      <c r="X78" s="1725"/>
      <c r="Y78" s="1725"/>
      <c r="Z78" s="1725"/>
      <c r="AA78" s="1725"/>
      <c r="AB78" s="1725"/>
      <c r="AC78" s="1725"/>
      <c r="AD78" s="1725"/>
      <c r="AE78" s="1725"/>
      <c r="AF78" s="1725"/>
      <c r="AG78" s="1725"/>
      <c r="AH78" s="1725"/>
      <c r="AI78" s="1725"/>
      <c r="AJ78" s="1726"/>
    </row>
    <row r="79" spans="1:36">
      <c r="A79" s="604"/>
      <c r="B79" s="604"/>
      <c r="C79" s="540"/>
      <c r="D79" s="604"/>
      <c r="E79" s="1688"/>
      <c r="F79" s="1688"/>
      <c r="G79" s="1725"/>
      <c r="H79" s="1725"/>
      <c r="I79" s="1725"/>
      <c r="J79" s="1725"/>
      <c r="K79" s="1725"/>
      <c r="L79" s="1725"/>
      <c r="M79" s="1725"/>
      <c r="N79" s="1725"/>
      <c r="O79" s="1725"/>
      <c r="P79" s="1725"/>
      <c r="Q79" s="1725"/>
      <c r="R79" s="1725"/>
      <c r="S79" s="1725"/>
      <c r="T79" s="1725"/>
      <c r="U79" s="1725"/>
      <c r="V79" s="1725"/>
      <c r="W79" s="1725"/>
      <c r="X79" s="1725"/>
      <c r="Y79" s="1725"/>
      <c r="Z79" s="1725"/>
      <c r="AA79" s="1725"/>
      <c r="AB79" s="1725"/>
      <c r="AC79" s="1725"/>
      <c r="AD79" s="1725"/>
      <c r="AE79" s="1725"/>
      <c r="AF79" s="1725"/>
      <c r="AG79" s="1725"/>
      <c r="AH79" s="1725"/>
      <c r="AI79" s="1725"/>
      <c r="AJ79" s="1726"/>
    </row>
    <row r="80" spans="1:36">
      <c r="A80" s="604"/>
      <c r="B80" s="604"/>
      <c r="C80" s="540"/>
      <c r="D80" s="604"/>
      <c r="E80" s="1688"/>
      <c r="F80" s="1688"/>
      <c r="G80" s="1725"/>
      <c r="H80" s="1725"/>
      <c r="I80" s="1725"/>
      <c r="J80" s="1725"/>
      <c r="K80" s="1725"/>
      <c r="L80" s="1725"/>
      <c r="M80" s="1725"/>
      <c r="N80" s="1725"/>
      <c r="O80" s="1725"/>
      <c r="P80" s="1725"/>
      <c r="Q80" s="1725"/>
      <c r="R80" s="1725"/>
      <c r="S80" s="1725"/>
      <c r="T80" s="1725"/>
      <c r="U80" s="1725"/>
      <c r="V80" s="1725"/>
      <c r="W80" s="1725"/>
      <c r="X80" s="1725"/>
      <c r="Y80" s="1725"/>
      <c r="Z80" s="1725"/>
      <c r="AA80" s="1725"/>
      <c r="AB80" s="1725"/>
      <c r="AC80" s="1725"/>
      <c r="AD80" s="1725"/>
      <c r="AE80" s="1725"/>
      <c r="AF80" s="1725"/>
      <c r="AG80" s="1725"/>
      <c r="AH80" s="1725"/>
      <c r="AI80" s="1725"/>
      <c r="AJ80" s="1726"/>
    </row>
    <row r="81" spans="1:36">
      <c r="A81" s="604"/>
      <c r="B81" s="604"/>
      <c r="C81" s="540"/>
      <c r="D81" s="604"/>
      <c r="E81" s="1688"/>
      <c r="F81" s="1688"/>
      <c r="G81" s="1725"/>
      <c r="H81" s="1725"/>
      <c r="I81" s="1725"/>
      <c r="J81" s="1725"/>
      <c r="K81" s="1725"/>
      <c r="L81" s="1725"/>
      <c r="M81" s="1725"/>
      <c r="N81" s="1725"/>
      <c r="O81" s="1725"/>
      <c r="P81" s="1725"/>
      <c r="Q81" s="1725"/>
      <c r="R81" s="1725"/>
      <c r="S81" s="1725"/>
      <c r="T81" s="1725"/>
      <c r="U81" s="1725"/>
      <c r="V81" s="1725"/>
      <c r="W81" s="1725"/>
      <c r="X81" s="1725"/>
      <c r="Y81" s="1725"/>
      <c r="Z81" s="1725"/>
      <c r="AA81" s="1725"/>
      <c r="AB81" s="1725"/>
      <c r="AC81" s="1725"/>
      <c r="AD81" s="1725"/>
      <c r="AE81" s="1725"/>
      <c r="AF81" s="1725"/>
      <c r="AG81" s="1725"/>
      <c r="AH81" s="1725"/>
      <c r="AI81" s="1725"/>
      <c r="AJ81" s="1726"/>
    </row>
    <row r="82" spans="1:36">
      <c r="A82" s="604"/>
      <c r="B82" s="604"/>
      <c r="C82" s="540"/>
      <c r="D82" s="604"/>
      <c r="E82" s="1688"/>
      <c r="F82" s="1688"/>
      <c r="G82" s="1725"/>
      <c r="H82" s="1725"/>
      <c r="I82" s="1725"/>
      <c r="J82" s="1725"/>
      <c r="K82" s="1725"/>
      <c r="L82" s="1725"/>
      <c r="M82" s="1725"/>
      <c r="N82" s="1725"/>
      <c r="O82" s="1725"/>
      <c r="P82" s="1725"/>
      <c r="Q82" s="1725"/>
      <c r="R82" s="1725"/>
      <c r="S82" s="1725"/>
      <c r="T82" s="1725"/>
      <c r="U82" s="1725"/>
      <c r="V82" s="1725"/>
      <c r="W82" s="1725"/>
      <c r="X82" s="1725"/>
      <c r="Y82" s="1725"/>
      <c r="Z82" s="1725"/>
      <c r="AA82" s="1725"/>
      <c r="AB82" s="1725"/>
      <c r="AC82" s="1725"/>
      <c r="AD82" s="1725"/>
      <c r="AE82" s="1725"/>
      <c r="AF82" s="1725"/>
      <c r="AG82" s="1725"/>
      <c r="AH82" s="1725"/>
      <c r="AI82" s="1725"/>
      <c r="AJ82" s="1726"/>
    </row>
    <row r="83" spans="1:36">
      <c r="A83" s="604"/>
      <c r="B83" s="604"/>
      <c r="C83" s="540"/>
      <c r="D83" s="604"/>
      <c r="E83" s="1688"/>
      <c r="F83" s="1688"/>
      <c r="G83" s="1725"/>
      <c r="H83" s="1725"/>
      <c r="I83" s="1725"/>
      <c r="J83" s="1725"/>
      <c r="K83" s="1725"/>
      <c r="L83" s="1725"/>
      <c r="M83" s="1725"/>
      <c r="N83" s="1725"/>
      <c r="O83" s="1725"/>
      <c r="P83" s="1725"/>
      <c r="Q83" s="1725"/>
      <c r="R83" s="1725"/>
      <c r="S83" s="1725"/>
      <c r="T83" s="1725"/>
      <c r="U83" s="1725"/>
      <c r="V83" s="1725"/>
      <c r="W83" s="1725"/>
      <c r="X83" s="1725"/>
      <c r="Y83" s="1725"/>
      <c r="Z83" s="1725"/>
      <c r="AA83" s="1725"/>
      <c r="AB83" s="1725"/>
      <c r="AC83" s="1725"/>
      <c r="AD83" s="1725"/>
      <c r="AE83" s="1725"/>
      <c r="AF83" s="1725"/>
      <c r="AG83" s="1725"/>
      <c r="AH83" s="1725"/>
      <c r="AI83" s="1725"/>
      <c r="AJ83" s="1726"/>
    </row>
    <row r="84" spans="1:36">
      <c r="A84" s="604"/>
      <c r="B84" s="604"/>
      <c r="C84" s="540"/>
      <c r="D84" s="604"/>
      <c r="E84" s="1688"/>
      <c r="F84" s="1688"/>
      <c r="G84" s="1725"/>
      <c r="H84" s="1725"/>
      <c r="I84" s="1725"/>
      <c r="J84" s="1725"/>
      <c r="K84" s="1725"/>
      <c r="L84" s="1725"/>
      <c r="M84" s="1725"/>
      <c r="N84" s="1725"/>
      <c r="O84" s="1725"/>
      <c r="P84" s="1725"/>
      <c r="Q84" s="1725"/>
      <c r="R84" s="1725"/>
      <c r="S84" s="1725"/>
      <c r="T84" s="1725"/>
      <c r="U84" s="1725"/>
      <c r="V84" s="1725"/>
      <c r="W84" s="1725"/>
      <c r="X84" s="1725"/>
      <c r="Y84" s="1725"/>
      <c r="Z84" s="1725"/>
      <c r="AA84" s="1725"/>
      <c r="AB84" s="1725"/>
      <c r="AC84" s="1725"/>
      <c r="AD84" s="1725"/>
      <c r="AE84" s="1725"/>
      <c r="AF84" s="1725"/>
      <c r="AG84" s="1725"/>
      <c r="AH84" s="1725"/>
      <c r="AI84" s="1725"/>
      <c r="AJ84" s="1726"/>
    </row>
    <row r="85" spans="1:36">
      <c r="A85" s="604"/>
      <c r="B85" s="604"/>
      <c r="C85" s="540"/>
      <c r="D85" s="604"/>
      <c r="E85" s="1688"/>
      <c r="F85" s="1688"/>
      <c r="G85" s="1725"/>
      <c r="H85" s="1725"/>
      <c r="I85" s="1725"/>
      <c r="J85" s="1725"/>
      <c r="K85" s="1725"/>
      <c r="L85" s="1725"/>
      <c r="M85" s="1725"/>
      <c r="N85" s="1725"/>
      <c r="O85" s="1725"/>
      <c r="P85" s="1725"/>
      <c r="Q85" s="1725"/>
      <c r="R85" s="1725"/>
      <c r="S85" s="1725"/>
      <c r="T85" s="1725"/>
      <c r="U85" s="1725"/>
      <c r="V85" s="1725"/>
      <c r="W85" s="1725"/>
      <c r="X85" s="1725"/>
      <c r="Y85" s="1725"/>
      <c r="Z85" s="1725"/>
      <c r="AA85" s="1725"/>
      <c r="AB85" s="1725"/>
      <c r="AC85" s="1725"/>
      <c r="AD85" s="1725"/>
      <c r="AE85" s="1725"/>
      <c r="AF85" s="1725"/>
      <c r="AG85" s="1725"/>
      <c r="AH85" s="1725"/>
      <c r="AI85" s="1725"/>
      <c r="AJ85" s="1726"/>
    </row>
    <row r="86" spans="1:36">
      <c r="A86" s="1216"/>
      <c r="B86" s="1216"/>
      <c r="C86" s="540"/>
      <c r="D86" s="604"/>
      <c r="E86" s="1688"/>
      <c r="F86" s="1688"/>
      <c r="G86" s="1725"/>
      <c r="H86" s="1725"/>
      <c r="I86" s="1725"/>
      <c r="J86" s="1725"/>
      <c r="K86" s="1725"/>
      <c r="L86" s="1725"/>
      <c r="M86" s="1725"/>
      <c r="N86" s="1725"/>
      <c r="O86" s="1725"/>
      <c r="P86" s="1725"/>
      <c r="Q86" s="1725"/>
      <c r="R86" s="1725"/>
      <c r="S86" s="1725"/>
      <c r="T86" s="1725"/>
      <c r="U86" s="1725"/>
      <c r="V86" s="1725"/>
      <c r="W86" s="1725"/>
      <c r="X86" s="1725"/>
      <c r="Y86" s="1725"/>
      <c r="Z86" s="1725"/>
      <c r="AA86" s="1725"/>
      <c r="AB86" s="1725"/>
      <c r="AC86" s="1725"/>
      <c r="AD86" s="1725"/>
      <c r="AE86" s="1725"/>
      <c r="AF86" s="1725"/>
      <c r="AG86" s="1725"/>
      <c r="AH86" s="1725"/>
      <c r="AI86" s="1725"/>
      <c r="AJ86" s="1726"/>
    </row>
    <row r="87" spans="1:36">
      <c r="A87" s="1216"/>
      <c r="B87" s="1216"/>
      <c r="C87" s="540"/>
      <c r="D87" s="604"/>
      <c r="E87" s="1688"/>
      <c r="F87" s="1688"/>
      <c r="G87" s="1725"/>
      <c r="H87" s="1725"/>
      <c r="I87" s="1725"/>
      <c r="J87" s="1725"/>
      <c r="K87" s="1725"/>
      <c r="L87" s="1725"/>
      <c r="M87" s="1725"/>
      <c r="N87" s="1725"/>
      <c r="O87" s="1725"/>
      <c r="P87" s="1725"/>
      <c r="Q87" s="1725"/>
      <c r="R87" s="1725"/>
      <c r="S87" s="1725"/>
      <c r="T87" s="1725"/>
      <c r="U87" s="1725"/>
      <c r="V87" s="1725"/>
      <c r="W87" s="1725"/>
      <c r="X87" s="1725"/>
      <c r="Y87" s="1725"/>
      <c r="Z87" s="1725"/>
      <c r="AA87" s="1725"/>
      <c r="AB87" s="1725"/>
      <c r="AC87" s="1725"/>
      <c r="AD87" s="1725"/>
      <c r="AE87" s="1725"/>
      <c r="AF87" s="1725"/>
      <c r="AG87" s="1725"/>
      <c r="AH87" s="1725"/>
      <c r="AI87" s="1725"/>
      <c r="AJ87" s="1726"/>
    </row>
    <row r="88" spans="1:36">
      <c r="A88" s="1216"/>
      <c r="B88" s="1216"/>
      <c r="C88" s="540"/>
      <c r="D88" s="604"/>
      <c r="E88" s="1688"/>
      <c r="F88" s="1688"/>
      <c r="G88" s="1725"/>
      <c r="H88" s="1725"/>
      <c r="I88" s="1725"/>
      <c r="J88" s="1725"/>
      <c r="K88" s="1725"/>
      <c r="L88" s="1725"/>
      <c r="M88" s="1725"/>
      <c r="N88" s="1725"/>
      <c r="O88" s="1725"/>
      <c r="P88" s="1725"/>
      <c r="Q88" s="1725"/>
      <c r="R88" s="1725"/>
      <c r="S88" s="1725"/>
      <c r="T88" s="1725"/>
      <c r="U88" s="1725"/>
      <c r="V88" s="1725"/>
      <c r="W88" s="1725"/>
      <c r="X88" s="1725"/>
      <c r="Y88" s="1725"/>
      <c r="Z88" s="1725"/>
      <c r="AA88" s="1725"/>
      <c r="AB88" s="1725"/>
      <c r="AC88" s="1725"/>
      <c r="AD88" s="1725"/>
      <c r="AE88" s="1725"/>
      <c r="AF88" s="1725"/>
      <c r="AG88" s="1725"/>
      <c r="AH88" s="1725"/>
      <c r="AI88" s="1725"/>
      <c r="AJ88" s="1726"/>
    </row>
    <row r="89" spans="1:36">
      <c r="A89" s="1216"/>
      <c r="B89" s="1216"/>
      <c r="C89" s="1727"/>
      <c r="D89" s="604"/>
      <c r="E89" s="1688"/>
      <c r="F89" s="1688"/>
      <c r="G89" s="1725"/>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6"/>
    </row>
    <row r="90" spans="1:36">
      <c r="A90" s="1216"/>
      <c r="B90" s="1216"/>
      <c r="C90" s="1727"/>
      <c r="D90" s="1216"/>
      <c r="E90" s="1675"/>
      <c r="F90" s="1675"/>
      <c r="G90" s="1728"/>
      <c r="H90" s="1728"/>
      <c r="I90" s="1728"/>
      <c r="J90" s="1728"/>
      <c r="K90" s="1728"/>
      <c r="L90" s="1728"/>
      <c r="M90" s="1728"/>
      <c r="N90" s="1728"/>
      <c r="O90" s="1728"/>
      <c r="P90" s="1728"/>
      <c r="Q90" s="1728"/>
      <c r="R90" s="1728"/>
      <c r="S90" s="1728"/>
      <c r="T90" s="1728"/>
      <c r="U90" s="1728"/>
      <c r="V90" s="1728"/>
      <c r="W90" s="1728"/>
      <c r="X90" s="1728"/>
      <c r="Y90" s="1728"/>
      <c r="Z90" s="1728"/>
      <c r="AA90" s="1728"/>
      <c r="AB90" s="1728"/>
      <c r="AC90" s="1728"/>
      <c r="AD90" s="1728"/>
      <c r="AE90" s="1728"/>
      <c r="AF90" s="1728"/>
      <c r="AG90" s="1728"/>
      <c r="AH90" s="1728"/>
      <c r="AI90" s="1728"/>
      <c r="AJ90" s="1729"/>
    </row>
    <row r="91" spans="1:36">
      <c r="A91" s="1216"/>
      <c r="B91" s="1216"/>
      <c r="C91" s="1727"/>
      <c r="D91" s="1216"/>
      <c r="E91" s="1675"/>
      <c r="F91" s="1675"/>
      <c r="G91" s="1728"/>
      <c r="H91" s="1728"/>
      <c r="I91" s="1728"/>
      <c r="J91" s="1728"/>
      <c r="K91" s="1728"/>
      <c r="L91" s="1728"/>
      <c r="M91" s="1728"/>
      <c r="N91" s="1728"/>
      <c r="O91" s="1728"/>
      <c r="P91" s="1728"/>
      <c r="Q91" s="1728"/>
      <c r="R91" s="1728"/>
      <c r="S91" s="1728"/>
      <c r="T91" s="1728"/>
      <c r="U91" s="1728"/>
      <c r="V91" s="1728"/>
      <c r="W91" s="1728"/>
      <c r="X91" s="1728"/>
      <c r="Y91" s="1728"/>
      <c r="Z91" s="1728"/>
      <c r="AA91" s="1728"/>
      <c r="AB91" s="1728"/>
      <c r="AC91" s="1728"/>
      <c r="AD91" s="1728"/>
      <c r="AE91" s="1728"/>
      <c r="AF91" s="1728"/>
      <c r="AG91" s="1728"/>
      <c r="AH91" s="1728"/>
      <c r="AI91" s="1728"/>
      <c r="AJ91" s="1729"/>
    </row>
    <row r="92" spans="1:36">
      <c r="A92" s="1216"/>
      <c r="B92" s="1216"/>
      <c r="C92" s="1727"/>
      <c r="D92" s="1216"/>
      <c r="E92" s="1675"/>
      <c r="F92" s="1675"/>
      <c r="G92" s="1728"/>
      <c r="H92" s="1728"/>
      <c r="I92" s="1728"/>
      <c r="J92" s="1728"/>
      <c r="K92" s="1728"/>
      <c r="L92" s="1728"/>
      <c r="M92" s="1728"/>
      <c r="N92" s="1728"/>
      <c r="O92" s="1728"/>
      <c r="P92" s="1728"/>
      <c r="Q92" s="1728"/>
      <c r="R92" s="1728"/>
      <c r="S92" s="1728"/>
      <c r="T92" s="1728"/>
      <c r="U92" s="1728"/>
      <c r="V92" s="1728"/>
      <c r="W92" s="1728"/>
      <c r="X92" s="1728"/>
      <c r="Y92" s="1728"/>
      <c r="Z92" s="1728"/>
      <c r="AA92" s="1728"/>
      <c r="AB92" s="1728"/>
      <c r="AC92" s="1728"/>
      <c r="AD92" s="1728"/>
      <c r="AE92" s="1728"/>
      <c r="AF92" s="1728"/>
      <c r="AG92" s="1728"/>
      <c r="AH92" s="1728"/>
      <c r="AI92" s="1728"/>
      <c r="AJ92" s="1729"/>
    </row>
    <row r="93" spans="1:36">
      <c r="A93" s="1216"/>
      <c r="B93" s="1216"/>
      <c r="C93" s="1727"/>
      <c r="D93" s="1216"/>
      <c r="E93" s="1675"/>
      <c r="F93" s="1675"/>
      <c r="G93" s="1728"/>
      <c r="H93" s="1728"/>
      <c r="I93" s="1728"/>
      <c r="J93" s="1728"/>
      <c r="K93" s="1728"/>
      <c r="L93" s="1728"/>
      <c r="M93" s="1728"/>
      <c r="N93" s="1728"/>
      <c r="O93" s="1728"/>
      <c r="P93" s="1728"/>
      <c r="Q93" s="1728"/>
      <c r="R93" s="1728"/>
      <c r="S93" s="1728"/>
      <c r="T93" s="1728"/>
      <c r="U93" s="1728"/>
      <c r="V93" s="1728"/>
      <c r="W93" s="1728"/>
      <c r="X93" s="1728"/>
      <c r="Y93" s="1728"/>
      <c r="Z93" s="1728"/>
      <c r="AA93" s="1728"/>
      <c r="AB93" s="1728"/>
      <c r="AC93" s="1728"/>
      <c r="AD93" s="1728"/>
      <c r="AE93" s="1728"/>
      <c r="AF93" s="1728"/>
      <c r="AG93" s="1728"/>
      <c r="AH93" s="1728"/>
      <c r="AI93" s="1728"/>
      <c r="AJ93" s="1729"/>
    </row>
    <row r="94" spans="1:36">
      <c r="A94" s="1216"/>
      <c r="B94" s="1216"/>
      <c r="C94" s="1727"/>
      <c r="D94" s="1216"/>
      <c r="E94" s="1675"/>
      <c r="F94" s="1675"/>
      <c r="G94" s="1728"/>
      <c r="H94" s="1728"/>
      <c r="I94" s="1728"/>
      <c r="J94" s="1728"/>
      <c r="K94" s="1728"/>
      <c r="L94" s="1728"/>
      <c r="M94" s="1728"/>
      <c r="N94" s="1728"/>
      <c r="O94" s="1728"/>
      <c r="P94" s="1728"/>
      <c r="Q94" s="1728"/>
      <c r="R94" s="1728"/>
      <c r="S94" s="1728"/>
      <c r="T94" s="1728"/>
      <c r="U94" s="1728"/>
      <c r="V94" s="1728"/>
      <c r="W94" s="1728"/>
      <c r="X94" s="1728"/>
      <c r="Y94" s="1728"/>
      <c r="Z94" s="1728"/>
      <c r="AA94" s="1728"/>
      <c r="AB94" s="1728"/>
      <c r="AC94" s="1728"/>
      <c r="AD94" s="1728"/>
      <c r="AE94" s="1728"/>
      <c r="AF94" s="1728"/>
      <c r="AG94" s="1728"/>
      <c r="AH94" s="1728"/>
      <c r="AI94" s="1728"/>
      <c r="AJ94" s="1729"/>
    </row>
    <row r="95" spans="1:36">
      <c r="A95" s="1216"/>
      <c r="B95" s="1216"/>
      <c r="C95" s="1727"/>
      <c r="D95" s="1216"/>
      <c r="E95" s="1675"/>
      <c r="F95" s="1675"/>
      <c r="G95" s="1728"/>
      <c r="H95" s="1728"/>
      <c r="I95" s="1728"/>
      <c r="J95" s="1728"/>
      <c r="K95" s="1728"/>
      <c r="L95" s="1728"/>
      <c r="M95" s="1728"/>
      <c r="N95" s="1728"/>
      <c r="O95" s="1728"/>
      <c r="P95" s="1728"/>
      <c r="Q95" s="1728"/>
      <c r="R95" s="1728"/>
      <c r="S95" s="1728"/>
      <c r="T95" s="1728"/>
      <c r="U95" s="1728"/>
      <c r="V95" s="1728"/>
      <c r="W95" s="1728"/>
      <c r="X95" s="1728"/>
      <c r="Y95" s="1728"/>
      <c r="Z95" s="1728"/>
      <c r="AA95" s="1728"/>
      <c r="AB95" s="1728"/>
      <c r="AC95" s="1728"/>
      <c r="AD95" s="1728"/>
      <c r="AE95" s="1728"/>
      <c r="AF95" s="1728"/>
      <c r="AG95" s="1728"/>
      <c r="AH95" s="1728"/>
      <c r="AI95" s="1728"/>
      <c r="AJ95" s="1729"/>
    </row>
    <row r="96" spans="1:36">
      <c r="A96" s="1216"/>
      <c r="B96" s="1216"/>
      <c r="C96" s="1727"/>
      <c r="D96" s="1216"/>
      <c r="E96" s="1675"/>
      <c r="F96" s="1675"/>
      <c r="G96" s="1673"/>
      <c r="H96" s="1673"/>
      <c r="I96" s="1673"/>
      <c r="J96" s="1673"/>
      <c r="K96" s="1673"/>
      <c r="L96" s="1673"/>
      <c r="M96" s="1673"/>
      <c r="N96" s="1673"/>
      <c r="O96" s="1673"/>
      <c r="P96" s="1673"/>
      <c r="Q96" s="1673"/>
      <c r="R96" s="1673"/>
      <c r="S96" s="1673"/>
      <c r="T96" s="1673"/>
      <c r="U96" s="1673"/>
      <c r="V96" s="1673"/>
      <c r="W96" s="1673"/>
      <c r="X96" s="1673"/>
      <c r="Y96" s="1673"/>
      <c r="Z96" s="1673"/>
      <c r="AA96" s="1673"/>
      <c r="AB96" s="1673"/>
      <c r="AC96" s="1673"/>
      <c r="AD96" s="1673"/>
      <c r="AE96" s="1673"/>
      <c r="AF96" s="1673"/>
      <c r="AG96" s="1673"/>
      <c r="AH96" s="1673"/>
      <c r="AI96" s="1673"/>
      <c r="AJ96" s="1675"/>
    </row>
    <row r="97" spans="1:36">
      <c r="A97" s="1216"/>
      <c r="B97" s="1216"/>
      <c r="C97" s="1727"/>
      <c r="D97" s="1216"/>
      <c r="E97" s="1675"/>
      <c r="F97" s="1675"/>
      <c r="G97" s="1673"/>
      <c r="H97" s="1673"/>
      <c r="I97" s="1673"/>
      <c r="J97" s="1673"/>
      <c r="K97" s="1673"/>
      <c r="L97" s="1673"/>
      <c r="M97" s="1673"/>
      <c r="N97" s="1673"/>
      <c r="O97" s="1673"/>
      <c r="P97" s="1673"/>
      <c r="Q97" s="1673"/>
      <c r="R97" s="1673"/>
      <c r="S97" s="1673"/>
      <c r="T97" s="1673"/>
      <c r="U97" s="1673"/>
      <c r="V97" s="1673"/>
      <c r="W97" s="1673"/>
      <c r="X97" s="1673"/>
      <c r="Y97" s="1673"/>
      <c r="Z97" s="1673"/>
      <c r="AA97" s="1673"/>
      <c r="AB97" s="1673"/>
      <c r="AC97" s="1673"/>
      <c r="AD97" s="1673"/>
      <c r="AE97" s="1673"/>
      <c r="AF97" s="1673"/>
      <c r="AG97" s="1673"/>
      <c r="AH97" s="1673"/>
      <c r="AI97" s="1673"/>
      <c r="AJ97" s="1675"/>
    </row>
    <row r="98" spans="1:36">
      <c r="A98" s="1216"/>
      <c r="B98" s="1216"/>
      <c r="C98" s="1727"/>
      <c r="D98" s="1216"/>
      <c r="E98" s="1675"/>
      <c r="F98" s="1675"/>
      <c r="G98" s="1673"/>
      <c r="H98" s="1673"/>
      <c r="I98" s="1673"/>
      <c r="J98" s="1673"/>
      <c r="K98" s="1673"/>
      <c r="L98" s="1673"/>
      <c r="M98" s="1673"/>
      <c r="N98" s="1673"/>
      <c r="O98" s="1673"/>
      <c r="P98" s="1673"/>
      <c r="Q98" s="1673"/>
      <c r="R98" s="1673"/>
      <c r="S98" s="1673"/>
      <c r="T98" s="1673"/>
      <c r="U98" s="1673"/>
      <c r="V98" s="1673"/>
      <c r="W98" s="1673"/>
      <c r="X98" s="1673"/>
      <c r="Y98" s="1673"/>
      <c r="Z98" s="1673"/>
      <c r="AA98" s="1673"/>
      <c r="AB98" s="1673"/>
      <c r="AC98" s="1673"/>
      <c r="AD98" s="1673"/>
      <c r="AE98" s="1673"/>
      <c r="AF98" s="1673"/>
      <c r="AG98" s="1673"/>
      <c r="AH98" s="1673"/>
      <c r="AI98" s="1673"/>
      <c r="AJ98" s="1675"/>
    </row>
    <row r="99" spans="1:36">
      <c r="A99" s="1216"/>
      <c r="B99" s="1216"/>
      <c r="C99" s="1727"/>
      <c r="D99" s="1216"/>
      <c r="E99" s="1675"/>
      <c r="F99" s="1675"/>
      <c r="G99" s="1673"/>
      <c r="H99" s="1673"/>
      <c r="I99" s="1673"/>
      <c r="J99" s="1673"/>
      <c r="K99" s="1673"/>
      <c r="L99" s="1673"/>
      <c r="M99" s="1673"/>
      <c r="N99" s="1673"/>
      <c r="O99" s="1673"/>
      <c r="P99" s="1673"/>
      <c r="Q99" s="1673"/>
      <c r="R99" s="1673"/>
      <c r="S99" s="1673"/>
      <c r="T99" s="1673"/>
      <c r="U99" s="1673"/>
      <c r="V99" s="1673"/>
      <c r="W99" s="1673"/>
      <c r="X99" s="1673"/>
      <c r="Y99" s="1673"/>
      <c r="Z99" s="1673"/>
      <c r="AA99" s="1673"/>
      <c r="AB99" s="1673"/>
      <c r="AC99" s="1673"/>
      <c r="AD99" s="1673"/>
      <c r="AE99" s="1673"/>
      <c r="AF99" s="1673"/>
      <c r="AG99" s="1673"/>
      <c r="AH99" s="1673"/>
      <c r="AI99" s="1673"/>
      <c r="AJ99" s="1675"/>
    </row>
    <row r="100" spans="1:36">
      <c r="A100" s="1216"/>
      <c r="B100" s="1216"/>
      <c r="C100" s="1727"/>
      <c r="D100" s="1216"/>
      <c r="E100" s="1675"/>
      <c r="F100" s="1675"/>
      <c r="G100" s="1673"/>
      <c r="H100" s="1673"/>
      <c r="I100" s="1673"/>
      <c r="J100" s="1673"/>
      <c r="K100" s="1673"/>
      <c r="L100" s="1673"/>
      <c r="M100" s="1673"/>
      <c r="N100" s="1673"/>
      <c r="O100" s="1673"/>
      <c r="P100" s="1673"/>
      <c r="Q100" s="1673"/>
      <c r="R100" s="1673"/>
      <c r="S100" s="1673"/>
      <c r="T100" s="1673"/>
      <c r="U100" s="1673"/>
      <c r="V100" s="1673"/>
      <c r="W100" s="1673"/>
      <c r="X100" s="1673"/>
      <c r="Y100" s="1673"/>
      <c r="Z100" s="1673"/>
      <c r="AA100" s="1673"/>
      <c r="AB100" s="1673"/>
      <c r="AC100" s="1673"/>
      <c r="AD100" s="1673"/>
      <c r="AE100" s="1673"/>
      <c r="AF100" s="1673"/>
      <c r="AG100" s="1673"/>
      <c r="AH100" s="1673"/>
      <c r="AI100" s="1673"/>
      <c r="AJ100" s="1675"/>
    </row>
    <row r="101" spans="1:36">
      <c r="A101" s="1216"/>
      <c r="B101" s="1216"/>
      <c r="C101" s="1727"/>
      <c r="D101" s="1216"/>
      <c r="E101" s="1675"/>
      <c r="F101" s="1675"/>
      <c r="G101" s="1673"/>
      <c r="H101" s="1673"/>
      <c r="I101" s="1673"/>
      <c r="J101" s="1673"/>
      <c r="K101" s="1673"/>
      <c r="L101" s="1673"/>
      <c r="M101" s="1673"/>
      <c r="N101" s="1673"/>
      <c r="O101" s="1673"/>
      <c r="P101" s="1673"/>
      <c r="Q101" s="1673"/>
      <c r="R101" s="1673"/>
      <c r="S101" s="1673"/>
      <c r="T101" s="1673"/>
      <c r="U101" s="1673"/>
      <c r="V101" s="1673"/>
      <c r="W101" s="1673"/>
      <c r="X101" s="1673"/>
      <c r="Y101" s="1673"/>
      <c r="Z101" s="1673"/>
      <c r="AA101" s="1673"/>
      <c r="AB101" s="1673"/>
      <c r="AC101" s="1673"/>
      <c r="AD101" s="1673"/>
      <c r="AE101" s="1673"/>
      <c r="AF101" s="1673"/>
      <c r="AG101" s="1673"/>
      <c r="AH101" s="1673"/>
      <c r="AI101" s="1673"/>
      <c r="AJ101" s="1675"/>
    </row>
    <row r="102" spans="1:36">
      <c r="A102" s="1216"/>
      <c r="B102" s="1216"/>
      <c r="C102" s="1727"/>
      <c r="D102" s="1216"/>
      <c r="E102" s="1675"/>
      <c r="F102" s="1675"/>
      <c r="G102" s="1673"/>
      <c r="H102" s="1673"/>
      <c r="I102" s="1673"/>
      <c r="J102" s="1673"/>
      <c r="K102" s="1673"/>
      <c r="L102" s="1673"/>
      <c r="M102" s="1673"/>
      <c r="N102" s="1673"/>
      <c r="O102" s="1673"/>
      <c r="P102" s="1673"/>
      <c r="Q102" s="1673"/>
      <c r="R102" s="1673"/>
      <c r="S102" s="1673"/>
      <c r="T102" s="1673"/>
      <c r="U102" s="1673"/>
      <c r="V102" s="1673"/>
      <c r="W102" s="1673"/>
      <c r="X102" s="1673"/>
      <c r="Y102" s="1673"/>
      <c r="Z102" s="1673"/>
      <c r="AA102" s="1673"/>
      <c r="AB102" s="1673"/>
      <c r="AC102" s="1673"/>
      <c r="AD102" s="1673"/>
      <c r="AE102" s="1673"/>
      <c r="AF102" s="1673"/>
      <c r="AG102" s="1673"/>
      <c r="AH102" s="1673"/>
      <c r="AI102" s="1673"/>
      <c r="AJ102" s="1675"/>
    </row>
    <row r="103" spans="1:36">
      <c r="A103" s="1216"/>
      <c r="B103" s="1216"/>
      <c r="C103" s="1727"/>
      <c r="D103" s="1216"/>
      <c r="E103" s="1675"/>
      <c r="F103" s="1675"/>
      <c r="G103" s="1673"/>
      <c r="H103" s="1673"/>
      <c r="I103" s="1673"/>
      <c r="J103" s="1673"/>
      <c r="K103" s="1673"/>
      <c r="L103" s="1673"/>
      <c r="M103" s="1673"/>
      <c r="N103" s="1673"/>
      <c r="O103" s="1673"/>
      <c r="P103" s="1673"/>
      <c r="Q103" s="1673"/>
      <c r="R103" s="1673"/>
      <c r="S103" s="1673"/>
      <c r="T103" s="1673"/>
      <c r="U103" s="1673"/>
      <c r="V103" s="1673"/>
      <c r="W103" s="1673"/>
      <c r="X103" s="1673"/>
      <c r="Y103" s="1673"/>
      <c r="Z103" s="1673"/>
      <c r="AA103" s="1673"/>
      <c r="AB103" s="1673"/>
      <c r="AC103" s="1673"/>
      <c r="AD103" s="1673"/>
      <c r="AE103" s="1673"/>
      <c r="AF103" s="1673"/>
      <c r="AG103" s="1673"/>
      <c r="AH103" s="1673"/>
      <c r="AI103" s="1673"/>
      <c r="AJ103" s="1675"/>
    </row>
    <row r="104" spans="1:36">
      <c r="A104" s="1216"/>
      <c r="B104" s="1216"/>
      <c r="C104" s="1727"/>
      <c r="D104" s="1216"/>
      <c r="E104" s="1675"/>
      <c r="F104" s="1675"/>
      <c r="G104" s="1673"/>
      <c r="H104" s="1673"/>
      <c r="I104" s="1673"/>
      <c r="J104" s="1673"/>
      <c r="K104" s="1673"/>
      <c r="L104" s="1673"/>
      <c r="M104" s="1673"/>
      <c r="N104" s="1673"/>
      <c r="O104" s="1673"/>
      <c r="P104" s="1673"/>
      <c r="Q104" s="1673"/>
      <c r="R104" s="1673"/>
      <c r="S104" s="1673"/>
      <c r="T104" s="1673"/>
      <c r="U104" s="1673"/>
      <c r="V104" s="1673"/>
      <c r="W104" s="1673"/>
      <c r="X104" s="1673"/>
      <c r="Y104" s="1673"/>
      <c r="Z104" s="1673"/>
      <c r="AA104" s="1673"/>
      <c r="AB104" s="1673"/>
      <c r="AC104" s="1673"/>
      <c r="AD104" s="1673"/>
      <c r="AE104" s="1673"/>
      <c r="AF104" s="1673"/>
      <c r="AG104" s="1673"/>
      <c r="AH104" s="1673"/>
      <c r="AI104" s="1673"/>
      <c r="AJ104" s="1675"/>
    </row>
    <row r="105" spans="1:36">
      <c r="A105" s="1216"/>
      <c r="B105" s="1216"/>
      <c r="C105" s="1727"/>
      <c r="D105" s="1216"/>
      <c r="E105" s="1675"/>
      <c r="F105" s="1675"/>
      <c r="G105" s="1673"/>
      <c r="H105" s="1673"/>
      <c r="I105" s="1673"/>
      <c r="J105" s="1673"/>
      <c r="K105" s="1673"/>
      <c r="L105" s="1673"/>
      <c r="M105" s="1673"/>
      <c r="N105" s="1673"/>
      <c r="O105" s="1673"/>
      <c r="P105" s="1673"/>
      <c r="Q105" s="1673"/>
      <c r="R105" s="1673"/>
      <c r="S105" s="1673"/>
      <c r="T105" s="1673"/>
      <c r="U105" s="1673"/>
      <c r="V105" s="1673"/>
      <c r="W105" s="1673"/>
      <c r="X105" s="1673"/>
      <c r="Y105" s="1673"/>
      <c r="Z105" s="1673"/>
      <c r="AA105" s="1673"/>
      <c r="AB105" s="1673"/>
      <c r="AC105" s="1673"/>
      <c r="AD105" s="1673"/>
      <c r="AE105" s="1673"/>
      <c r="AF105" s="1673"/>
      <c r="AG105" s="1673"/>
      <c r="AH105" s="1673"/>
      <c r="AI105" s="1673"/>
      <c r="AJ105" s="1675"/>
    </row>
    <row r="106" spans="1:36">
      <c r="A106" s="1216"/>
      <c r="B106" s="1216"/>
      <c r="C106" s="1727"/>
      <c r="D106" s="1216"/>
      <c r="E106" s="1675"/>
      <c r="F106" s="1675"/>
      <c r="G106" s="1673"/>
      <c r="H106" s="1673"/>
      <c r="I106" s="1673"/>
      <c r="J106" s="1673"/>
      <c r="K106" s="1673"/>
      <c r="L106" s="1673"/>
      <c r="M106" s="1673"/>
      <c r="N106" s="1673"/>
      <c r="O106" s="1673"/>
      <c r="P106" s="1673"/>
      <c r="Q106" s="1673"/>
      <c r="R106" s="1673"/>
      <c r="S106" s="1673"/>
      <c r="T106" s="1673"/>
      <c r="U106" s="1673"/>
      <c r="V106" s="1673"/>
      <c r="W106" s="1673"/>
      <c r="X106" s="1673"/>
      <c r="Y106" s="1673"/>
      <c r="Z106" s="1673"/>
      <c r="AA106" s="1673"/>
      <c r="AB106" s="1673"/>
      <c r="AC106" s="1673"/>
      <c r="AD106" s="1673"/>
      <c r="AE106" s="1673"/>
      <c r="AF106" s="1673"/>
      <c r="AG106" s="1673"/>
      <c r="AH106" s="1673"/>
      <c r="AI106" s="1673"/>
      <c r="AJ106" s="1675"/>
    </row>
    <row r="107" spans="1:36">
      <c r="A107" s="1216"/>
      <c r="B107" s="1216"/>
      <c r="C107" s="1727"/>
      <c r="D107" s="1216"/>
      <c r="E107" s="1675"/>
      <c r="F107" s="1675"/>
      <c r="G107" s="1673"/>
      <c r="H107" s="1673"/>
      <c r="I107" s="1673"/>
      <c r="J107" s="1673"/>
      <c r="K107" s="1673"/>
      <c r="L107" s="1673"/>
      <c r="M107" s="1673"/>
      <c r="N107" s="1673"/>
      <c r="O107" s="1673"/>
      <c r="P107" s="1673"/>
      <c r="Q107" s="1673"/>
      <c r="R107" s="1673"/>
      <c r="S107" s="1673"/>
      <c r="T107" s="1673"/>
      <c r="U107" s="1673"/>
      <c r="V107" s="1673"/>
      <c r="W107" s="1673"/>
      <c r="X107" s="1673"/>
      <c r="Y107" s="1673"/>
      <c r="Z107" s="1673"/>
      <c r="AA107" s="1673"/>
      <c r="AB107" s="1673"/>
      <c r="AC107" s="1673"/>
      <c r="AD107" s="1673"/>
      <c r="AE107" s="1673"/>
      <c r="AF107" s="1673"/>
      <c r="AG107" s="1673"/>
      <c r="AH107" s="1673"/>
      <c r="AI107" s="1673"/>
      <c r="AJ107" s="1675"/>
    </row>
    <row r="108" spans="1:36">
      <c r="A108" s="1216"/>
      <c r="B108" s="1216"/>
      <c r="C108" s="1727"/>
      <c r="D108" s="1216"/>
      <c r="E108" s="1675"/>
      <c r="F108" s="1675"/>
      <c r="G108" s="1673"/>
      <c r="H108" s="1673"/>
      <c r="I108" s="1673"/>
      <c r="J108" s="1673"/>
      <c r="K108" s="1673"/>
      <c r="L108" s="1673"/>
      <c r="M108" s="1673"/>
      <c r="N108" s="1673"/>
      <c r="O108" s="1673"/>
      <c r="P108" s="1673"/>
      <c r="Q108" s="1673"/>
      <c r="R108" s="1673"/>
      <c r="S108" s="1673"/>
      <c r="T108" s="1673"/>
      <c r="U108" s="1673"/>
      <c r="V108" s="1673"/>
      <c r="W108" s="1673"/>
      <c r="X108" s="1673"/>
      <c r="Y108" s="1673"/>
      <c r="Z108" s="1673"/>
      <c r="AA108" s="1673"/>
      <c r="AB108" s="1673"/>
      <c r="AC108" s="1673"/>
      <c r="AD108" s="1673"/>
      <c r="AE108" s="1673"/>
      <c r="AF108" s="1673"/>
      <c r="AG108" s="1673"/>
      <c r="AH108" s="1673"/>
      <c r="AI108" s="1673"/>
      <c r="AJ108" s="1675"/>
    </row>
    <row r="109" spans="1:36">
      <c r="A109" s="1216"/>
      <c r="B109" s="1216"/>
      <c r="C109" s="1727"/>
      <c r="D109" s="1216"/>
      <c r="E109" s="1675"/>
      <c r="F109" s="1675"/>
      <c r="G109" s="1673"/>
      <c r="H109" s="1673"/>
      <c r="I109" s="1673"/>
      <c r="J109" s="1673"/>
      <c r="K109" s="1673"/>
      <c r="L109" s="1673"/>
      <c r="M109" s="1673"/>
      <c r="N109" s="1673"/>
      <c r="O109" s="1673"/>
      <c r="P109" s="1673"/>
      <c r="Q109" s="1673"/>
      <c r="R109" s="1673"/>
      <c r="S109" s="1673"/>
      <c r="T109" s="1673"/>
      <c r="U109" s="1673"/>
      <c r="V109" s="1673"/>
      <c r="W109" s="1673"/>
      <c r="X109" s="1673"/>
      <c r="Y109" s="1673"/>
      <c r="Z109" s="1673"/>
      <c r="AA109" s="1673"/>
      <c r="AB109" s="1673"/>
      <c r="AC109" s="1673"/>
      <c r="AD109" s="1673"/>
      <c r="AE109" s="1673"/>
      <c r="AF109" s="1673"/>
      <c r="AG109" s="1673"/>
      <c r="AH109" s="1673"/>
      <c r="AI109" s="1673"/>
      <c r="AJ109" s="1675"/>
    </row>
    <row r="110" spans="1:36">
      <c r="A110" s="1216"/>
      <c r="B110" s="1216"/>
      <c r="C110" s="1727"/>
      <c r="D110" s="1216"/>
      <c r="E110" s="1675"/>
      <c r="F110" s="1675"/>
      <c r="G110" s="1673"/>
      <c r="H110" s="1673"/>
      <c r="I110" s="1673"/>
      <c r="J110" s="1673"/>
      <c r="K110" s="1673"/>
      <c r="L110" s="1673"/>
      <c r="M110" s="1673"/>
      <c r="N110" s="1673"/>
      <c r="O110" s="1673"/>
      <c r="P110" s="1673"/>
      <c r="Q110" s="1673"/>
      <c r="R110" s="1673"/>
      <c r="S110" s="1673"/>
      <c r="T110" s="1673"/>
      <c r="U110" s="1673"/>
      <c r="V110" s="1673"/>
      <c r="W110" s="1673"/>
      <c r="X110" s="1673"/>
      <c r="Y110" s="1673"/>
      <c r="Z110" s="1673"/>
      <c r="AA110" s="1673"/>
      <c r="AB110" s="1673"/>
      <c r="AC110" s="1673"/>
      <c r="AD110" s="1673"/>
      <c r="AE110" s="1673"/>
      <c r="AF110" s="1673"/>
      <c r="AG110" s="1673"/>
      <c r="AH110" s="1673"/>
      <c r="AI110" s="1673"/>
      <c r="AJ110" s="1675"/>
    </row>
    <row r="111" spans="1:36">
      <c r="A111" s="1216"/>
      <c r="B111" s="1216"/>
      <c r="C111" s="1727"/>
      <c r="D111" s="1216"/>
      <c r="E111" s="1675"/>
      <c r="F111" s="1675"/>
      <c r="G111" s="1673"/>
      <c r="H111" s="1673"/>
      <c r="I111" s="1673"/>
      <c r="J111" s="1673"/>
      <c r="K111" s="1673"/>
      <c r="L111" s="1673"/>
      <c r="M111" s="1673"/>
      <c r="N111" s="1673"/>
      <c r="O111" s="1673"/>
      <c r="P111" s="1673"/>
      <c r="Q111" s="1673"/>
      <c r="R111" s="1673"/>
      <c r="S111" s="1673"/>
      <c r="T111" s="1673"/>
      <c r="U111" s="1673"/>
      <c r="V111" s="1673"/>
      <c r="W111" s="1673"/>
      <c r="X111" s="1673"/>
      <c r="Y111" s="1673"/>
      <c r="Z111" s="1673"/>
      <c r="AA111" s="1673"/>
      <c r="AB111" s="1673"/>
      <c r="AC111" s="1673"/>
      <c r="AD111" s="1673"/>
      <c r="AE111" s="1673"/>
      <c r="AF111" s="1673"/>
      <c r="AG111" s="1673"/>
      <c r="AH111" s="1673"/>
      <c r="AI111" s="1673"/>
      <c r="AJ111" s="1675"/>
    </row>
    <row r="112" spans="1:36">
      <c r="A112" s="1216"/>
      <c r="B112" s="1216"/>
      <c r="C112" s="1727"/>
      <c r="D112" s="1216"/>
      <c r="E112" s="1675"/>
      <c r="F112" s="1675"/>
      <c r="G112" s="1673"/>
      <c r="H112" s="1673"/>
      <c r="I112" s="1673"/>
      <c r="J112" s="1673"/>
      <c r="K112" s="1673"/>
      <c r="L112" s="1673"/>
      <c r="M112" s="1673"/>
      <c r="N112" s="1673"/>
      <c r="O112" s="1673"/>
      <c r="P112" s="1673"/>
      <c r="Q112" s="1673"/>
      <c r="R112" s="1673"/>
      <c r="S112" s="1673"/>
      <c r="T112" s="1673"/>
      <c r="U112" s="1673"/>
      <c r="V112" s="1673"/>
      <c r="W112" s="1673"/>
      <c r="X112" s="1673"/>
      <c r="Y112" s="1673"/>
      <c r="Z112" s="1673"/>
      <c r="AA112" s="1673"/>
      <c r="AB112" s="1673"/>
      <c r="AC112" s="1673"/>
      <c r="AD112" s="1673"/>
      <c r="AE112" s="1673"/>
      <c r="AF112" s="1673"/>
      <c r="AG112" s="1673"/>
      <c r="AH112" s="1673"/>
      <c r="AI112" s="1673"/>
      <c r="AJ112" s="1675"/>
    </row>
    <row r="113" spans="1:36">
      <c r="A113" s="1216"/>
      <c r="B113" s="1216"/>
      <c r="C113" s="1727"/>
      <c r="D113" s="1216"/>
      <c r="E113" s="1675"/>
      <c r="F113" s="1675"/>
      <c r="G113" s="1673"/>
      <c r="H113" s="1673"/>
      <c r="I113" s="1673"/>
      <c r="J113" s="1673"/>
      <c r="K113" s="1673"/>
      <c r="L113" s="1673"/>
      <c r="M113" s="1673"/>
      <c r="N113" s="1673"/>
      <c r="O113" s="1673"/>
      <c r="P113" s="1673"/>
      <c r="Q113" s="1673"/>
      <c r="R113" s="1673"/>
      <c r="S113" s="1673"/>
      <c r="T113" s="1673"/>
      <c r="U113" s="1673"/>
      <c r="V113" s="1673"/>
      <c r="W113" s="1673"/>
      <c r="X113" s="1673"/>
      <c r="Y113" s="1673"/>
      <c r="Z113" s="1673"/>
      <c r="AA113" s="1673"/>
      <c r="AB113" s="1673"/>
      <c r="AC113" s="1673"/>
      <c r="AD113" s="1673"/>
      <c r="AE113" s="1673"/>
      <c r="AF113" s="1673"/>
      <c r="AG113" s="1673"/>
      <c r="AH113" s="1673"/>
      <c r="AI113" s="1673"/>
      <c r="AJ113" s="1675"/>
    </row>
    <row r="114" spans="1:36">
      <c r="A114" s="1216"/>
      <c r="B114" s="1216"/>
      <c r="C114" s="1727"/>
      <c r="D114" s="1216"/>
      <c r="E114" s="1675"/>
      <c r="F114" s="1675"/>
      <c r="G114" s="1673"/>
      <c r="H114" s="1673"/>
      <c r="I114" s="1673"/>
      <c r="J114" s="1673"/>
      <c r="K114" s="1673"/>
      <c r="L114" s="1673"/>
      <c r="M114" s="1673"/>
      <c r="N114" s="1673"/>
      <c r="O114" s="1673"/>
      <c r="P114" s="1673"/>
      <c r="Q114" s="1673"/>
      <c r="R114" s="1673"/>
      <c r="S114" s="1673"/>
      <c r="T114" s="1673"/>
      <c r="U114" s="1673"/>
      <c r="V114" s="1673"/>
      <c r="W114" s="1673"/>
      <c r="X114" s="1673"/>
      <c r="Y114" s="1673"/>
      <c r="Z114" s="1673"/>
      <c r="AA114" s="1673"/>
      <c r="AB114" s="1673"/>
      <c r="AC114" s="1673"/>
      <c r="AD114" s="1673"/>
      <c r="AE114" s="1673"/>
      <c r="AF114" s="1673"/>
      <c r="AG114" s="1673"/>
      <c r="AH114" s="1673"/>
      <c r="AI114" s="1673"/>
      <c r="AJ114" s="1675"/>
    </row>
    <row r="115" spans="1:36">
      <c r="A115" s="1216"/>
      <c r="B115" s="1216"/>
      <c r="C115" s="1727"/>
      <c r="D115" s="1216"/>
      <c r="E115" s="1675"/>
      <c r="F115" s="1675"/>
      <c r="G115" s="1673"/>
      <c r="H115" s="1673"/>
      <c r="I115" s="1673"/>
      <c r="J115" s="1673"/>
      <c r="K115" s="1673"/>
      <c r="L115" s="1673"/>
      <c r="M115" s="1673"/>
      <c r="N115" s="1673"/>
      <c r="O115" s="1673"/>
      <c r="P115" s="1673"/>
      <c r="Q115" s="1673"/>
      <c r="R115" s="1673"/>
      <c r="S115" s="1673"/>
      <c r="T115" s="1673"/>
      <c r="U115" s="1673"/>
      <c r="V115" s="1673"/>
      <c r="W115" s="1673"/>
      <c r="X115" s="1673"/>
      <c r="Y115" s="1673"/>
      <c r="Z115" s="1673"/>
      <c r="AA115" s="1673"/>
      <c r="AB115" s="1673"/>
      <c r="AC115" s="1673"/>
      <c r="AD115" s="1673"/>
      <c r="AE115" s="1673"/>
      <c r="AF115" s="1673"/>
      <c r="AG115" s="1673"/>
      <c r="AH115" s="1673"/>
      <c r="AI115" s="1673"/>
      <c r="AJ115" s="1675"/>
    </row>
    <row r="116" spans="1:36">
      <c r="A116" s="1216"/>
      <c r="B116" s="1216"/>
      <c r="C116" s="1727"/>
      <c r="D116" s="1216"/>
      <c r="E116" s="1675"/>
      <c r="F116" s="1675"/>
      <c r="G116" s="1673"/>
      <c r="H116" s="1673"/>
      <c r="I116" s="1673"/>
      <c r="J116" s="1673"/>
      <c r="K116" s="1673"/>
      <c r="L116" s="1673"/>
      <c r="M116" s="1673"/>
      <c r="N116" s="1673"/>
      <c r="O116" s="1673"/>
      <c r="P116" s="1673"/>
      <c r="Q116" s="1673"/>
      <c r="R116" s="1673"/>
      <c r="S116" s="1673"/>
      <c r="T116" s="1673"/>
      <c r="U116" s="1673"/>
      <c r="V116" s="1673"/>
      <c r="W116" s="1673"/>
      <c r="X116" s="1673"/>
      <c r="Y116" s="1673"/>
      <c r="Z116" s="1673"/>
      <c r="AA116" s="1673"/>
      <c r="AB116" s="1673"/>
      <c r="AC116" s="1673"/>
      <c r="AD116" s="1673"/>
      <c r="AE116" s="1673"/>
      <c r="AF116" s="1673"/>
      <c r="AG116" s="1673"/>
      <c r="AH116" s="1673"/>
      <c r="AI116" s="1673"/>
      <c r="AJ116" s="1675"/>
    </row>
    <row r="117" spans="1:36">
      <c r="A117" s="1216"/>
      <c r="B117" s="1216"/>
      <c r="C117" s="1727"/>
      <c r="D117" s="1216"/>
      <c r="E117" s="1675"/>
      <c r="F117" s="1675"/>
      <c r="G117" s="1673"/>
      <c r="H117" s="1673"/>
      <c r="I117" s="1673"/>
      <c r="J117" s="1673"/>
      <c r="K117" s="1673"/>
      <c r="L117" s="1673"/>
      <c r="M117" s="1673"/>
      <c r="N117" s="1673"/>
      <c r="O117" s="1673"/>
      <c r="P117" s="1673"/>
      <c r="Q117" s="1673"/>
      <c r="R117" s="1673"/>
      <c r="S117" s="1673"/>
      <c r="T117" s="1673"/>
      <c r="U117" s="1673"/>
      <c r="V117" s="1673"/>
      <c r="W117" s="1673"/>
      <c r="X117" s="1673"/>
      <c r="Y117" s="1673"/>
      <c r="Z117" s="1673"/>
      <c r="AA117" s="1673"/>
      <c r="AB117" s="1673"/>
      <c r="AC117" s="1673"/>
      <c r="AD117" s="1673"/>
      <c r="AE117" s="1673"/>
      <c r="AF117" s="1673"/>
      <c r="AG117" s="1673"/>
      <c r="AH117" s="1673"/>
      <c r="AI117" s="1673"/>
      <c r="AJ117" s="1675"/>
    </row>
    <row r="118" spans="1:36">
      <c r="A118" s="1216"/>
      <c r="B118" s="1216"/>
      <c r="C118" s="1727"/>
      <c r="D118" s="1216"/>
      <c r="E118" s="1675"/>
      <c r="F118" s="1675"/>
      <c r="G118" s="1673"/>
      <c r="H118" s="1673"/>
      <c r="I118" s="1673"/>
      <c r="J118" s="1673"/>
      <c r="K118" s="1673"/>
      <c r="L118" s="1673"/>
      <c r="M118" s="1673"/>
      <c r="N118" s="1673"/>
      <c r="O118" s="1673"/>
      <c r="P118" s="1673"/>
      <c r="Q118" s="1673"/>
      <c r="R118" s="1673"/>
      <c r="S118" s="1673"/>
      <c r="T118" s="1673"/>
      <c r="U118" s="1673"/>
      <c r="V118" s="1673"/>
      <c r="W118" s="1673"/>
      <c r="X118" s="1673"/>
      <c r="Y118" s="1673"/>
      <c r="Z118" s="1673"/>
      <c r="AA118" s="1673"/>
      <c r="AB118" s="1673"/>
      <c r="AC118" s="1673"/>
      <c r="AD118" s="1673"/>
      <c r="AE118" s="1673"/>
      <c r="AF118" s="1673"/>
      <c r="AG118" s="1673"/>
      <c r="AH118" s="1673"/>
      <c r="AI118" s="1673"/>
      <c r="AJ118" s="1675"/>
    </row>
    <row r="119" spans="1:36">
      <c r="A119" s="1216"/>
      <c r="B119" s="1216"/>
      <c r="C119" s="1727"/>
      <c r="D119" s="1216"/>
      <c r="E119" s="1675"/>
      <c r="F119" s="1675"/>
      <c r="G119" s="1673"/>
      <c r="H119" s="1673"/>
      <c r="I119" s="1673"/>
      <c r="J119" s="1673"/>
      <c r="K119" s="1673"/>
      <c r="L119" s="1673"/>
      <c r="M119" s="1673"/>
      <c r="N119" s="1673"/>
      <c r="O119" s="1673"/>
      <c r="P119" s="1673"/>
      <c r="Q119" s="1673"/>
      <c r="R119" s="1673"/>
      <c r="S119" s="1673"/>
      <c r="T119" s="1673"/>
      <c r="U119" s="1673"/>
      <c r="V119" s="1673"/>
      <c r="W119" s="1673"/>
      <c r="X119" s="1673"/>
      <c r="Y119" s="1673"/>
      <c r="Z119" s="1673"/>
      <c r="AA119" s="1673"/>
      <c r="AB119" s="1673"/>
      <c r="AC119" s="1673"/>
      <c r="AD119" s="1673"/>
      <c r="AE119" s="1673"/>
      <c r="AF119" s="1673"/>
      <c r="AG119" s="1673"/>
      <c r="AH119" s="1673"/>
      <c r="AI119" s="1673"/>
      <c r="AJ119" s="1675"/>
    </row>
    <row r="120" spans="1:36">
      <c r="A120" s="1216"/>
      <c r="B120" s="1216"/>
      <c r="C120" s="1727"/>
      <c r="D120" s="1216"/>
      <c r="E120" s="1675"/>
      <c r="F120" s="1675"/>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1673"/>
      <c r="AI120" s="1673"/>
      <c r="AJ120" s="1675"/>
    </row>
    <row r="121" spans="1:36">
      <c r="A121" s="1216"/>
      <c r="B121" s="1216"/>
      <c r="C121" s="1727"/>
      <c r="D121" s="1216"/>
      <c r="E121" s="1675"/>
      <c r="F121" s="1675"/>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1673"/>
      <c r="AI121" s="1673"/>
      <c r="AJ121" s="1675"/>
    </row>
    <row r="122" spans="1:36">
      <c r="A122" s="1216"/>
      <c r="B122" s="1216"/>
      <c r="C122" s="1727"/>
      <c r="D122" s="1216"/>
      <c r="E122" s="1675"/>
      <c r="F122" s="1675"/>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1673"/>
      <c r="AI122" s="1673"/>
      <c r="AJ122" s="1675"/>
    </row>
    <row r="123" spans="1:36">
      <c r="A123" s="1216"/>
      <c r="B123" s="1216"/>
      <c r="C123" s="1727"/>
      <c r="D123" s="1216"/>
      <c r="E123" s="1675"/>
      <c r="F123" s="1675"/>
      <c r="G123" s="1673"/>
      <c r="H123" s="1673"/>
      <c r="I123" s="1673"/>
      <c r="J123" s="1673"/>
      <c r="K123" s="1673"/>
      <c r="L123" s="1673"/>
      <c r="M123" s="1673"/>
      <c r="N123" s="1673"/>
      <c r="O123" s="1673"/>
      <c r="P123" s="1673"/>
      <c r="Q123" s="1673"/>
      <c r="R123" s="1673"/>
      <c r="S123" s="1673"/>
      <c r="T123" s="1673"/>
      <c r="U123" s="1673"/>
      <c r="V123" s="1673"/>
      <c r="W123" s="1673"/>
      <c r="X123" s="1673"/>
      <c r="Y123" s="1673"/>
      <c r="Z123" s="1673"/>
      <c r="AA123" s="1673"/>
      <c r="AB123" s="1673"/>
      <c r="AC123" s="1673"/>
      <c r="AD123" s="1673"/>
      <c r="AE123" s="1673"/>
      <c r="AF123" s="1673"/>
      <c r="AG123" s="1673"/>
      <c r="AH123" s="1673"/>
      <c r="AI123" s="1673"/>
      <c r="AJ123" s="1675"/>
    </row>
    <row r="124" spans="1:36">
      <c r="A124" s="1216"/>
      <c r="B124" s="1216"/>
      <c r="C124" s="1727"/>
      <c r="D124" s="1216"/>
      <c r="E124" s="1675"/>
      <c r="F124" s="1675"/>
      <c r="G124" s="1673"/>
      <c r="H124" s="1673"/>
      <c r="I124" s="1673"/>
      <c r="J124" s="1673"/>
      <c r="K124" s="1673"/>
      <c r="L124" s="1673"/>
      <c r="M124" s="1673"/>
      <c r="N124" s="1673"/>
      <c r="O124" s="1673"/>
      <c r="P124" s="1673"/>
      <c r="Q124" s="1673"/>
      <c r="R124" s="1673"/>
      <c r="S124" s="1673"/>
      <c r="T124" s="1673"/>
      <c r="U124" s="1673"/>
      <c r="V124" s="1673"/>
      <c r="W124" s="1673"/>
      <c r="X124" s="1673"/>
      <c r="Y124" s="1673"/>
      <c r="Z124" s="1673"/>
      <c r="AA124" s="1673"/>
      <c r="AB124" s="1673"/>
      <c r="AC124" s="1673"/>
      <c r="AD124" s="1673"/>
      <c r="AE124" s="1673"/>
      <c r="AF124" s="1673"/>
      <c r="AG124" s="1673"/>
      <c r="AH124" s="1673"/>
      <c r="AI124" s="1673"/>
      <c r="AJ124" s="1675"/>
    </row>
    <row r="125" spans="1:36">
      <c r="A125" s="1216"/>
      <c r="B125" s="1216"/>
      <c r="C125" s="1727"/>
      <c r="D125" s="1216"/>
      <c r="E125" s="1675"/>
      <c r="F125" s="1675"/>
      <c r="G125" s="1673"/>
      <c r="H125" s="1673"/>
      <c r="I125" s="1673"/>
      <c r="J125" s="1673"/>
      <c r="K125" s="1673"/>
      <c r="L125" s="1673"/>
      <c r="M125" s="1673"/>
      <c r="N125" s="1673"/>
      <c r="O125" s="1673"/>
      <c r="P125" s="1673"/>
      <c r="Q125" s="1673"/>
      <c r="R125" s="1673"/>
      <c r="S125" s="1673"/>
      <c r="T125" s="1673"/>
      <c r="U125" s="1673"/>
      <c r="V125" s="1673"/>
      <c r="W125" s="1673"/>
      <c r="X125" s="1673"/>
      <c r="Y125" s="1673"/>
      <c r="Z125" s="1673"/>
      <c r="AA125" s="1673"/>
      <c r="AB125" s="1673"/>
      <c r="AC125" s="1673"/>
      <c r="AD125" s="1673"/>
      <c r="AE125" s="1673"/>
      <c r="AF125" s="1673"/>
      <c r="AG125" s="1673"/>
      <c r="AH125" s="1673"/>
      <c r="AI125" s="1673"/>
      <c r="AJ125" s="1675"/>
    </row>
    <row r="126" spans="1:36">
      <c r="A126" s="1216"/>
      <c r="B126" s="1216"/>
      <c r="C126" s="1727"/>
      <c r="D126" s="1216"/>
      <c r="E126" s="1675"/>
      <c r="F126" s="1675"/>
      <c r="G126" s="1673"/>
      <c r="H126" s="1673"/>
      <c r="I126" s="1673"/>
      <c r="J126" s="1673"/>
      <c r="K126" s="1673"/>
      <c r="L126" s="1673"/>
      <c r="M126" s="1673"/>
      <c r="N126" s="1673"/>
      <c r="O126" s="1673"/>
      <c r="P126" s="1673"/>
      <c r="Q126" s="1673"/>
      <c r="R126" s="1673"/>
      <c r="S126" s="1673"/>
      <c r="T126" s="1673"/>
      <c r="U126" s="1673"/>
      <c r="V126" s="1673"/>
      <c r="W126" s="1673"/>
      <c r="X126" s="1673"/>
      <c r="Y126" s="1673"/>
      <c r="Z126" s="1673"/>
      <c r="AA126" s="1673"/>
      <c r="AB126" s="1673"/>
      <c r="AC126" s="1673"/>
      <c r="AD126" s="1673"/>
      <c r="AE126" s="1673"/>
      <c r="AF126" s="1673"/>
      <c r="AG126" s="1673"/>
      <c r="AH126" s="1673"/>
      <c r="AI126" s="1673"/>
      <c r="AJ126" s="1675"/>
    </row>
    <row r="127" spans="1:36">
      <c r="A127" s="1216"/>
      <c r="B127" s="1216"/>
      <c r="C127" s="1727"/>
      <c r="D127" s="1216"/>
      <c r="E127" s="1675"/>
      <c r="F127" s="1675"/>
      <c r="G127" s="1673"/>
      <c r="H127" s="1673"/>
      <c r="I127" s="1673"/>
      <c r="J127" s="1673"/>
      <c r="K127" s="1673"/>
      <c r="L127" s="1673"/>
      <c r="M127" s="1673"/>
      <c r="N127" s="1673"/>
      <c r="O127" s="1673"/>
      <c r="P127" s="1673"/>
      <c r="Q127" s="1673"/>
      <c r="R127" s="1673"/>
      <c r="S127" s="1673"/>
      <c r="T127" s="1673"/>
      <c r="U127" s="1673"/>
      <c r="V127" s="1673"/>
      <c r="W127" s="1673"/>
      <c r="X127" s="1673"/>
      <c r="Y127" s="1673"/>
      <c r="Z127" s="1673"/>
      <c r="AA127" s="1673"/>
      <c r="AB127" s="1673"/>
      <c r="AC127" s="1673"/>
      <c r="AD127" s="1673"/>
      <c r="AE127" s="1673"/>
      <c r="AF127" s="1673"/>
      <c r="AG127" s="1673"/>
      <c r="AH127" s="1673"/>
      <c r="AI127" s="1673"/>
      <c r="AJ127" s="1675"/>
    </row>
    <row r="128" spans="1:36">
      <c r="A128" s="1216"/>
      <c r="B128" s="1216"/>
      <c r="C128" s="1727"/>
      <c r="D128" s="1216"/>
      <c r="E128" s="1675"/>
      <c r="F128" s="1675"/>
      <c r="G128" s="1673"/>
      <c r="H128" s="1673"/>
      <c r="I128" s="1673"/>
      <c r="J128" s="1673"/>
      <c r="K128" s="1673"/>
      <c r="L128" s="1673"/>
      <c r="M128" s="1673"/>
      <c r="N128" s="1673"/>
      <c r="O128" s="1673"/>
      <c r="P128" s="1673"/>
      <c r="Q128" s="1673"/>
      <c r="R128" s="1673"/>
      <c r="S128" s="1673"/>
      <c r="T128" s="1673"/>
      <c r="U128" s="1673"/>
      <c r="V128" s="1673"/>
      <c r="W128" s="1673"/>
      <c r="X128" s="1673"/>
      <c r="Y128" s="1673"/>
      <c r="Z128" s="1673"/>
      <c r="AA128" s="1673"/>
      <c r="AB128" s="1673"/>
      <c r="AC128" s="1673"/>
      <c r="AD128" s="1673"/>
      <c r="AE128" s="1673"/>
      <c r="AF128" s="1673"/>
      <c r="AG128" s="1673"/>
      <c r="AH128" s="1673"/>
      <c r="AI128" s="1673"/>
      <c r="AJ128" s="1675"/>
    </row>
    <row r="129" spans="1:36">
      <c r="A129" s="1216"/>
      <c r="B129" s="1216"/>
      <c r="C129" s="1727"/>
      <c r="D129" s="1216"/>
      <c r="E129" s="1675"/>
      <c r="F129" s="1675"/>
      <c r="G129" s="1673"/>
      <c r="H129" s="1673"/>
      <c r="I129" s="1673"/>
      <c r="J129" s="1673"/>
      <c r="K129" s="1673"/>
      <c r="L129" s="1673"/>
      <c r="M129" s="1673"/>
      <c r="N129" s="1673"/>
      <c r="O129" s="1673"/>
      <c r="P129" s="1673"/>
      <c r="Q129" s="1673"/>
      <c r="R129" s="1673"/>
      <c r="S129" s="1673"/>
      <c r="T129" s="1673"/>
      <c r="U129" s="1673"/>
      <c r="V129" s="1673"/>
      <c r="W129" s="1673"/>
      <c r="X129" s="1673"/>
      <c r="Y129" s="1673"/>
      <c r="Z129" s="1673"/>
      <c r="AA129" s="1673"/>
      <c r="AB129" s="1673"/>
      <c r="AC129" s="1673"/>
      <c r="AD129" s="1673"/>
      <c r="AE129" s="1673"/>
      <c r="AF129" s="1673"/>
      <c r="AG129" s="1673"/>
      <c r="AH129" s="1673"/>
      <c r="AI129" s="1673"/>
      <c r="AJ129" s="1675"/>
    </row>
    <row r="130" spans="1:36">
      <c r="A130" s="1216"/>
      <c r="B130" s="1216"/>
      <c r="C130" s="1727"/>
      <c r="D130" s="1216"/>
      <c r="E130" s="1675"/>
      <c r="F130" s="1675"/>
      <c r="G130" s="1673"/>
      <c r="H130" s="1673"/>
      <c r="I130" s="1673"/>
      <c r="J130" s="1673"/>
      <c r="K130" s="1673"/>
      <c r="L130" s="1673"/>
      <c r="M130" s="1673"/>
      <c r="N130" s="1673"/>
      <c r="O130" s="1673"/>
      <c r="P130" s="1673"/>
      <c r="Q130" s="1673"/>
      <c r="R130" s="1673"/>
      <c r="S130" s="1673"/>
      <c r="T130" s="1673"/>
      <c r="U130" s="1673"/>
      <c r="V130" s="1673"/>
      <c r="W130" s="1673"/>
      <c r="X130" s="1673"/>
      <c r="Y130" s="1673"/>
      <c r="Z130" s="1673"/>
      <c r="AA130" s="1673"/>
      <c r="AB130" s="1673"/>
      <c r="AC130" s="1673"/>
      <c r="AD130" s="1673"/>
      <c r="AE130" s="1673"/>
      <c r="AF130" s="1673"/>
      <c r="AG130" s="1673"/>
      <c r="AH130" s="1673"/>
      <c r="AI130" s="1673"/>
      <c r="AJ130" s="1675"/>
    </row>
    <row r="131" spans="1:36">
      <c r="A131" s="1216"/>
      <c r="B131" s="1216"/>
      <c r="C131" s="1727"/>
      <c r="D131" s="1216"/>
      <c r="E131" s="1675"/>
      <c r="F131" s="1675"/>
      <c r="G131" s="1673"/>
      <c r="H131" s="1673"/>
      <c r="I131" s="1673"/>
      <c r="J131" s="1673"/>
      <c r="K131" s="1673"/>
      <c r="L131" s="1673"/>
      <c r="M131" s="1673"/>
      <c r="N131" s="1673"/>
      <c r="O131" s="1673"/>
      <c r="P131" s="1673"/>
      <c r="Q131" s="1673"/>
      <c r="R131" s="1673"/>
      <c r="S131" s="1673"/>
      <c r="T131" s="1673"/>
      <c r="U131" s="1673"/>
      <c r="V131" s="1673"/>
      <c r="W131" s="1673"/>
      <c r="X131" s="1673"/>
      <c r="Y131" s="1673"/>
      <c r="Z131" s="1673"/>
      <c r="AA131" s="1673"/>
      <c r="AB131" s="1673"/>
      <c r="AC131" s="1673"/>
      <c r="AD131" s="1673"/>
      <c r="AE131" s="1673"/>
      <c r="AF131" s="1673"/>
      <c r="AG131" s="1673"/>
      <c r="AH131" s="1673"/>
      <c r="AI131" s="1673"/>
      <c r="AJ131" s="1675"/>
    </row>
    <row r="132" spans="1:36">
      <c r="A132" s="1216"/>
      <c r="B132" s="1216"/>
      <c r="C132" s="1727"/>
      <c r="D132" s="1216"/>
      <c r="E132" s="1675"/>
      <c r="F132" s="1675"/>
      <c r="G132" s="1673"/>
      <c r="H132" s="1673"/>
      <c r="I132" s="1673"/>
      <c r="J132" s="1673"/>
      <c r="K132" s="1673"/>
      <c r="L132" s="1673"/>
      <c r="M132" s="1673"/>
      <c r="N132" s="1673"/>
      <c r="O132" s="1673"/>
      <c r="P132" s="1673"/>
      <c r="Q132" s="1673"/>
      <c r="R132" s="1673"/>
      <c r="S132" s="1673"/>
      <c r="T132" s="1673"/>
      <c r="U132" s="1673"/>
      <c r="V132" s="1673"/>
      <c r="W132" s="1673"/>
      <c r="X132" s="1673"/>
      <c r="Y132" s="1673"/>
      <c r="Z132" s="1673"/>
      <c r="AA132" s="1673"/>
      <c r="AB132" s="1673"/>
      <c r="AC132" s="1673"/>
      <c r="AD132" s="1673"/>
      <c r="AE132" s="1673"/>
      <c r="AF132" s="1673"/>
      <c r="AG132" s="1673"/>
      <c r="AH132" s="1673"/>
      <c r="AI132" s="1673"/>
      <c r="AJ132" s="1675"/>
    </row>
    <row r="133" spans="1:36">
      <c r="A133" s="1216"/>
      <c r="B133" s="1216"/>
      <c r="C133" s="1727"/>
      <c r="D133" s="1216"/>
      <c r="E133" s="1675"/>
      <c r="F133" s="1675"/>
      <c r="G133" s="1673"/>
      <c r="H133" s="1673"/>
      <c r="I133" s="1673"/>
      <c r="J133" s="1673"/>
      <c r="K133" s="1673"/>
      <c r="L133" s="1673"/>
      <c r="M133" s="1673"/>
      <c r="N133" s="1673"/>
      <c r="O133" s="1673"/>
      <c r="P133" s="1673"/>
      <c r="Q133" s="1673"/>
      <c r="R133" s="1673"/>
      <c r="S133" s="1673"/>
      <c r="T133" s="1673"/>
      <c r="U133" s="1673"/>
      <c r="V133" s="1673"/>
      <c r="W133" s="1673"/>
      <c r="X133" s="1673"/>
      <c r="Y133" s="1673"/>
      <c r="Z133" s="1673"/>
      <c r="AA133" s="1673"/>
      <c r="AB133" s="1673"/>
      <c r="AC133" s="1673"/>
      <c r="AD133" s="1673"/>
      <c r="AE133" s="1673"/>
      <c r="AF133" s="1673"/>
      <c r="AG133" s="1673"/>
      <c r="AH133" s="1673"/>
      <c r="AI133" s="1673"/>
      <c r="AJ133" s="1675"/>
    </row>
    <row r="134" spans="1:36">
      <c r="A134" s="1216"/>
      <c r="B134" s="1216"/>
      <c r="C134" s="1727"/>
      <c r="D134" s="1216"/>
      <c r="E134" s="1675"/>
      <c r="F134" s="1675"/>
      <c r="G134" s="1673"/>
      <c r="H134" s="1673"/>
      <c r="I134" s="1673"/>
      <c r="J134" s="1673"/>
      <c r="K134" s="1673"/>
      <c r="L134" s="1673"/>
      <c r="M134" s="1673"/>
      <c r="N134" s="1673"/>
      <c r="O134" s="1673"/>
      <c r="P134" s="1673"/>
      <c r="Q134" s="1673"/>
      <c r="R134" s="1673"/>
      <c r="S134" s="1673"/>
      <c r="T134" s="1673"/>
      <c r="U134" s="1673"/>
      <c r="V134" s="1673"/>
      <c r="W134" s="1673"/>
      <c r="X134" s="1673"/>
      <c r="Y134" s="1673"/>
      <c r="Z134" s="1673"/>
      <c r="AA134" s="1673"/>
      <c r="AB134" s="1673"/>
      <c r="AC134" s="1673"/>
      <c r="AD134" s="1673"/>
      <c r="AE134" s="1673"/>
      <c r="AF134" s="1673"/>
      <c r="AG134" s="1673"/>
      <c r="AH134" s="1673"/>
      <c r="AI134" s="1673"/>
      <c r="AJ134" s="1675"/>
    </row>
    <row r="135" spans="1:36">
      <c r="A135" s="1216"/>
      <c r="B135" s="1216"/>
      <c r="C135" s="1727"/>
      <c r="D135" s="1216"/>
      <c r="E135" s="1675"/>
      <c r="F135" s="1675"/>
      <c r="G135" s="1673"/>
      <c r="H135" s="1673"/>
      <c r="I135" s="1673"/>
      <c r="J135" s="1673"/>
      <c r="K135" s="1673"/>
      <c r="L135" s="1673"/>
      <c r="M135" s="1673"/>
      <c r="N135" s="1673"/>
      <c r="O135" s="1673"/>
      <c r="P135" s="1673"/>
      <c r="Q135" s="1673"/>
      <c r="R135" s="1673"/>
      <c r="S135" s="1673"/>
      <c r="T135" s="1673"/>
      <c r="U135" s="1673"/>
      <c r="V135" s="1673"/>
      <c r="W135" s="1673"/>
      <c r="X135" s="1673"/>
      <c r="Y135" s="1673"/>
      <c r="Z135" s="1673"/>
      <c r="AA135" s="1673"/>
      <c r="AB135" s="1673"/>
      <c r="AC135" s="1673"/>
      <c r="AD135" s="1673"/>
      <c r="AE135" s="1673"/>
      <c r="AF135" s="1673"/>
      <c r="AG135" s="1673"/>
      <c r="AH135" s="1673"/>
      <c r="AI135" s="1673"/>
      <c r="AJ135" s="1675"/>
    </row>
    <row r="136" spans="1:36">
      <c r="A136" s="1216"/>
      <c r="B136" s="1216"/>
      <c r="C136" s="1727"/>
      <c r="D136" s="1216"/>
      <c r="E136" s="1675"/>
      <c r="F136" s="1675"/>
      <c r="G136" s="1673"/>
      <c r="H136" s="1673"/>
      <c r="I136" s="1673"/>
      <c r="J136" s="1673"/>
      <c r="K136" s="1673"/>
      <c r="L136" s="1673"/>
      <c r="M136" s="1673"/>
      <c r="N136" s="1673"/>
      <c r="O136" s="1673"/>
      <c r="P136" s="1673"/>
      <c r="Q136" s="1673"/>
      <c r="R136" s="1673"/>
      <c r="S136" s="1673"/>
      <c r="T136" s="1673"/>
      <c r="U136" s="1673"/>
      <c r="V136" s="1673"/>
      <c r="W136" s="1673"/>
      <c r="X136" s="1673"/>
      <c r="Y136" s="1673"/>
      <c r="Z136" s="1673"/>
      <c r="AA136" s="1673"/>
      <c r="AB136" s="1673"/>
      <c r="AC136" s="1673"/>
      <c r="AD136" s="1673"/>
      <c r="AE136" s="1673"/>
      <c r="AF136" s="1673"/>
      <c r="AG136" s="1673"/>
      <c r="AH136" s="1673"/>
      <c r="AI136" s="1673"/>
      <c r="AJ136" s="1675"/>
    </row>
    <row r="137" spans="1:36">
      <c r="A137" s="1216"/>
      <c r="B137" s="1216"/>
      <c r="C137" s="1727"/>
      <c r="D137" s="1216"/>
      <c r="E137" s="1675"/>
      <c r="F137" s="1675"/>
      <c r="G137" s="1673"/>
      <c r="H137" s="1673"/>
      <c r="I137" s="1673"/>
      <c r="J137" s="1673"/>
      <c r="K137" s="1673"/>
      <c r="L137" s="1673"/>
      <c r="M137" s="1673"/>
      <c r="N137" s="1673"/>
      <c r="O137" s="1673"/>
      <c r="P137" s="1673"/>
      <c r="Q137" s="1673"/>
      <c r="R137" s="1673"/>
      <c r="S137" s="1673"/>
      <c r="T137" s="1673"/>
      <c r="U137" s="1673"/>
      <c r="V137" s="1673"/>
      <c r="W137" s="1673"/>
      <c r="X137" s="1673"/>
      <c r="Y137" s="1673"/>
      <c r="Z137" s="1673"/>
      <c r="AA137" s="1673"/>
      <c r="AB137" s="1673"/>
      <c r="AC137" s="1673"/>
      <c r="AD137" s="1673"/>
      <c r="AE137" s="1673"/>
      <c r="AF137" s="1673"/>
      <c r="AG137" s="1673"/>
      <c r="AH137" s="1673"/>
      <c r="AI137" s="1673"/>
      <c r="AJ137" s="1675"/>
    </row>
    <row r="138" spans="1:36">
      <c r="A138" s="1216"/>
      <c r="B138" s="1216"/>
      <c r="C138" s="1727"/>
      <c r="D138" s="1216"/>
      <c r="E138" s="1675"/>
      <c r="F138" s="1675"/>
      <c r="G138" s="1673"/>
      <c r="H138" s="1673"/>
      <c r="I138" s="1673"/>
      <c r="J138" s="1673"/>
      <c r="K138" s="1673"/>
      <c r="L138" s="1673"/>
      <c r="M138" s="1673"/>
      <c r="N138" s="1673"/>
      <c r="O138" s="1673"/>
      <c r="P138" s="1673"/>
      <c r="Q138" s="1673"/>
      <c r="R138" s="1673"/>
      <c r="S138" s="1673"/>
      <c r="T138" s="1673"/>
      <c r="U138" s="1673"/>
      <c r="V138" s="1673"/>
      <c r="W138" s="1673"/>
      <c r="X138" s="1673"/>
      <c r="Y138" s="1673"/>
      <c r="Z138" s="1673"/>
      <c r="AA138" s="1673"/>
      <c r="AB138" s="1673"/>
      <c r="AC138" s="1673"/>
      <c r="AD138" s="1673"/>
      <c r="AE138" s="1673"/>
      <c r="AF138" s="1673"/>
      <c r="AG138" s="1673"/>
      <c r="AH138" s="1673"/>
      <c r="AI138" s="1673"/>
      <c r="AJ138" s="1675"/>
    </row>
    <row r="139" spans="1:36">
      <c r="A139" s="1216"/>
      <c r="B139" s="1216"/>
      <c r="C139" s="1727"/>
      <c r="D139" s="1216"/>
      <c r="E139" s="1675"/>
      <c r="F139" s="1675"/>
      <c r="G139" s="1673"/>
      <c r="H139" s="1673"/>
      <c r="I139" s="1673"/>
      <c r="J139" s="1673"/>
      <c r="K139" s="1673"/>
      <c r="L139" s="1673"/>
      <c r="M139" s="1673"/>
      <c r="N139" s="1673"/>
      <c r="O139" s="1673"/>
      <c r="P139" s="1673"/>
      <c r="Q139" s="1673"/>
      <c r="R139" s="1673"/>
      <c r="S139" s="1673"/>
      <c r="T139" s="1673"/>
      <c r="U139" s="1673"/>
      <c r="V139" s="1673"/>
      <c r="W139" s="1673"/>
      <c r="X139" s="1673"/>
      <c r="Y139" s="1673"/>
      <c r="Z139" s="1673"/>
      <c r="AA139" s="1673"/>
      <c r="AB139" s="1673"/>
      <c r="AC139" s="1673"/>
      <c r="AD139" s="1673"/>
      <c r="AE139" s="1673"/>
      <c r="AF139" s="1673"/>
      <c r="AG139" s="1673"/>
      <c r="AH139" s="1673"/>
      <c r="AI139" s="1673"/>
      <c r="AJ139" s="1675"/>
    </row>
    <row r="140" spans="1:36">
      <c r="A140" s="1216"/>
      <c r="B140" s="1216"/>
      <c r="C140" s="1727"/>
      <c r="D140" s="1216"/>
      <c r="E140" s="1675"/>
      <c r="F140" s="1675"/>
      <c r="G140" s="1673"/>
      <c r="H140" s="1673"/>
      <c r="I140" s="1673"/>
      <c r="J140" s="1673"/>
      <c r="K140" s="1673"/>
      <c r="L140" s="1673"/>
      <c r="M140" s="1673"/>
      <c r="N140" s="1673"/>
      <c r="O140" s="1673"/>
      <c r="P140" s="1673"/>
      <c r="Q140" s="1673"/>
      <c r="R140" s="1673"/>
      <c r="S140" s="1673"/>
      <c r="T140" s="1673"/>
      <c r="U140" s="1673"/>
      <c r="V140" s="1673"/>
      <c r="W140" s="1673"/>
      <c r="X140" s="1673"/>
      <c r="Y140" s="1673"/>
      <c r="Z140" s="1673"/>
      <c r="AA140" s="1673"/>
      <c r="AB140" s="1673"/>
      <c r="AC140" s="1673"/>
      <c r="AD140" s="1673"/>
      <c r="AE140" s="1673"/>
      <c r="AF140" s="1673"/>
      <c r="AG140" s="1673"/>
      <c r="AH140" s="1673"/>
      <c r="AI140" s="1673"/>
      <c r="AJ140" s="1675"/>
    </row>
    <row r="141" spans="1:36">
      <c r="A141" s="1216"/>
      <c r="B141" s="1216"/>
      <c r="C141" s="1727"/>
      <c r="D141" s="1216"/>
      <c r="E141" s="1675"/>
      <c r="F141" s="1675"/>
      <c r="G141" s="1673"/>
      <c r="H141" s="1673"/>
      <c r="I141" s="1673"/>
      <c r="J141" s="1673"/>
      <c r="K141" s="1673"/>
      <c r="L141" s="1673"/>
      <c r="M141" s="1673"/>
      <c r="N141" s="1673"/>
      <c r="O141" s="1673"/>
      <c r="P141" s="1673"/>
      <c r="Q141" s="1673"/>
      <c r="R141" s="1673"/>
      <c r="S141" s="1673"/>
      <c r="T141" s="1673"/>
      <c r="U141" s="1673"/>
      <c r="V141" s="1673"/>
      <c r="W141" s="1673"/>
      <c r="X141" s="1673"/>
      <c r="Y141" s="1673"/>
      <c r="Z141" s="1673"/>
      <c r="AA141" s="1673"/>
      <c r="AB141" s="1673"/>
      <c r="AC141" s="1673"/>
      <c r="AD141" s="1673"/>
      <c r="AE141" s="1673"/>
      <c r="AF141" s="1673"/>
      <c r="AG141" s="1673"/>
      <c r="AH141" s="1673"/>
      <c r="AI141" s="1673"/>
      <c r="AJ141" s="1675"/>
    </row>
    <row r="142" spans="1:36">
      <c r="A142" s="1216"/>
      <c r="B142" s="1216"/>
      <c r="C142" s="1727"/>
      <c r="D142" s="1216"/>
      <c r="E142" s="1675"/>
      <c r="F142" s="1675"/>
      <c r="G142" s="1673"/>
      <c r="H142" s="1673"/>
      <c r="I142" s="1673"/>
      <c r="J142" s="1673"/>
      <c r="K142" s="1673"/>
      <c r="L142" s="1673"/>
      <c r="M142" s="1673"/>
      <c r="N142" s="1673"/>
      <c r="O142" s="1673"/>
      <c r="P142" s="1673"/>
      <c r="Q142" s="1673"/>
      <c r="R142" s="1673"/>
      <c r="S142" s="1673"/>
      <c r="T142" s="1673"/>
      <c r="U142" s="1673"/>
      <c r="V142" s="1673"/>
      <c r="W142" s="1673"/>
      <c r="X142" s="1673"/>
      <c r="Y142" s="1673"/>
      <c r="Z142" s="1673"/>
      <c r="AA142" s="1673"/>
      <c r="AB142" s="1673"/>
      <c r="AC142" s="1673"/>
      <c r="AD142" s="1673"/>
      <c r="AE142" s="1673"/>
      <c r="AF142" s="1673"/>
      <c r="AG142" s="1673"/>
      <c r="AH142" s="1673"/>
      <c r="AI142" s="1673"/>
      <c r="AJ142" s="1675"/>
    </row>
    <row r="143" spans="1:36">
      <c r="A143" s="1216"/>
      <c r="B143" s="1216"/>
      <c r="C143" s="1727"/>
      <c r="D143" s="1216"/>
      <c r="E143" s="1675"/>
      <c r="F143" s="1675"/>
      <c r="G143" s="1673"/>
      <c r="H143" s="1673"/>
      <c r="I143" s="1673"/>
      <c r="J143" s="1673"/>
      <c r="K143" s="1673"/>
      <c r="L143" s="1673"/>
      <c r="M143" s="1673"/>
      <c r="N143" s="1673"/>
      <c r="O143" s="1673"/>
      <c r="P143" s="1673"/>
      <c r="Q143" s="1673"/>
      <c r="R143" s="1673"/>
      <c r="S143" s="1673"/>
      <c r="T143" s="1673"/>
      <c r="U143" s="1673"/>
      <c r="V143" s="1673"/>
      <c r="W143" s="1673"/>
      <c r="X143" s="1673"/>
      <c r="Y143" s="1673"/>
      <c r="Z143" s="1673"/>
      <c r="AA143" s="1673"/>
      <c r="AB143" s="1673"/>
      <c r="AC143" s="1673"/>
      <c r="AD143" s="1673"/>
      <c r="AE143" s="1673"/>
      <c r="AF143" s="1673"/>
      <c r="AG143" s="1673"/>
      <c r="AH143" s="1673"/>
      <c r="AI143" s="1673"/>
      <c r="AJ143" s="1675"/>
    </row>
    <row r="144" spans="1:36">
      <c r="C144" s="1727"/>
      <c r="D144" s="1216"/>
      <c r="E144" s="1675"/>
      <c r="F144" s="1675"/>
      <c r="G144" s="1673"/>
      <c r="H144" s="1673"/>
      <c r="I144" s="1673"/>
      <c r="J144" s="1673"/>
      <c r="K144" s="1673"/>
      <c r="L144" s="1673"/>
      <c r="M144" s="1673"/>
      <c r="N144" s="1673"/>
      <c r="O144" s="1673"/>
      <c r="P144" s="1673"/>
      <c r="Q144" s="1673"/>
      <c r="R144" s="1673"/>
      <c r="S144" s="1673"/>
      <c r="T144" s="1673"/>
      <c r="U144" s="1673"/>
      <c r="V144" s="1673"/>
      <c r="W144" s="1673"/>
      <c r="X144" s="1673"/>
      <c r="Y144" s="1673"/>
      <c r="Z144" s="1673"/>
      <c r="AA144" s="1673"/>
      <c r="AB144" s="1673"/>
      <c r="AC144" s="1673"/>
      <c r="AD144" s="1673"/>
      <c r="AE144" s="1673"/>
      <c r="AF144" s="1673"/>
      <c r="AG144" s="1673"/>
      <c r="AH144" s="1673"/>
      <c r="AI144" s="1673"/>
      <c r="AJ144" s="1675"/>
    </row>
    <row r="145" spans="3:36">
      <c r="C145" s="1727"/>
      <c r="D145" s="1216"/>
      <c r="E145" s="1675"/>
      <c r="F145" s="1675"/>
      <c r="G145" s="1673"/>
      <c r="H145" s="1673"/>
      <c r="I145" s="1673"/>
      <c r="J145" s="1673"/>
      <c r="K145" s="1673"/>
      <c r="L145" s="1673"/>
      <c r="M145" s="1673"/>
      <c r="N145" s="1673"/>
      <c r="O145" s="1673"/>
      <c r="P145" s="1673"/>
      <c r="Q145" s="1673"/>
      <c r="R145" s="1673"/>
      <c r="S145" s="1673"/>
      <c r="T145" s="1673"/>
      <c r="U145" s="1673"/>
      <c r="V145" s="1673"/>
      <c r="W145" s="1673"/>
      <c r="X145" s="1673"/>
      <c r="Y145" s="1673"/>
      <c r="Z145" s="1673"/>
      <c r="AA145" s="1673"/>
      <c r="AB145" s="1673"/>
      <c r="AC145" s="1673"/>
      <c r="AD145" s="1673"/>
      <c r="AE145" s="1673"/>
      <c r="AF145" s="1673"/>
      <c r="AG145" s="1673"/>
      <c r="AH145" s="1673"/>
      <c r="AI145" s="1673"/>
      <c r="AJ145" s="1675"/>
    </row>
    <row r="146" spans="3:36">
      <c r="C146" s="1727"/>
      <c r="D146" s="1216"/>
      <c r="E146" s="1675"/>
      <c r="F146" s="1675"/>
      <c r="G146" s="1673"/>
      <c r="H146" s="1673"/>
      <c r="I146" s="1673"/>
      <c r="J146" s="1673"/>
      <c r="K146" s="1673"/>
      <c r="L146" s="1673"/>
      <c r="M146" s="1673"/>
      <c r="N146" s="1673"/>
      <c r="O146" s="1673"/>
      <c r="P146" s="1673"/>
      <c r="Q146" s="1673"/>
      <c r="R146" s="1673"/>
      <c r="S146" s="1673"/>
      <c r="T146" s="1673"/>
      <c r="U146" s="1673"/>
      <c r="V146" s="1673"/>
      <c r="W146" s="1673"/>
      <c r="X146" s="1673"/>
      <c r="Y146" s="1673"/>
      <c r="Z146" s="1673"/>
      <c r="AA146" s="1673"/>
      <c r="AB146" s="1673"/>
      <c r="AC146" s="1673"/>
      <c r="AD146" s="1673"/>
      <c r="AE146" s="1673"/>
      <c r="AF146" s="1673"/>
      <c r="AG146" s="1673"/>
      <c r="AH146" s="1673"/>
      <c r="AI146" s="1673"/>
      <c r="AJ146" s="1675"/>
    </row>
    <row r="147" spans="3:36">
      <c r="D147" s="1216"/>
      <c r="E147" s="1675"/>
      <c r="F147" s="1675"/>
      <c r="G147" s="1673"/>
      <c r="H147" s="1673"/>
      <c r="I147" s="1673"/>
      <c r="J147" s="1673"/>
      <c r="K147" s="1673"/>
      <c r="L147" s="1673"/>
      <c r="M147" s="1673"/>
      <c r="N147" s="1673"/>
      <c r="O147" s="1673"/>
      <c r="P147" s="1673"/>
      <c r="Q147" s="1673"/>
      <c r="R147" s="1673"/>
      <c r="S147" s="1673"/>
      <c r="T147" s="1673"/>
      <c r="U147" s="1673"/>
      <c r="V147" s="1673"/>
      <c r="W147" s="1673"/>
      <c r="X147" s="1673"/>
      <c r="Y147" s="1673"/>
      <c r="Z147" s="1673"/>
      <c r="AA147" s="1673"/>
      <c r="AB147" s="1673"/>
      <c r="AC147" s="1673"/>
      <c r="AD147" s="1673"/>
      <c r="AE147" s="1673"/>
      <c r="AF147" s="1673"/>
      <c r="AG147" s="1673"/>
      <c r="AH147" s="1673"/>
      <c r="AI147" s="1673"/>
      <c r="AJ147" s="1675"/>
    </row>
    <row r="148" spans="3:36">
      <c r="E148" s="1731"/>
      <c r="F148" s="1731"/>
      <c r="AJ148" s="1731"/>
    </row>
    <row r="149" spans="3:36">
      <c r="E149" s="1731"/>
      <c r="F149" s="1731"/>
      <c r="AJ149" s="1731"/>
    </row>
    <row r="150" spans="3:36">
      <c r="E150" s="1731"/>
      <c r="F150" s="1731"/>
      <c r="AJ150" s="1731"/>
    </row>
    <row r="151" spans="3:36">
      <c r="E151" s="1731"/>
      <c r="F151" s="1731"/>
      <c r="AJ151" s="1731"/>
    </row>
    <row r="152" spans="3:36">
      <c r="E152" s="1731"/>
      <c r="F152" s="1731"/>
      <c r="AJ152" s="1731"/>
    </row>
    <row r="153" spans="3:36">
      <c r="E153" s="1731"/>
      <c r="F153" s="1731"/>
      <c r="AJ153" s="1731"/>
    </row>
    <row r="154" spans="3:36">
      <c r="E154" s="1731"/>
      <c r="F154" s="1731"/>
      <c r="AJ154" s="1731"/>
    </row>
    <row r="155" spans="3:36">
      <c r="E155" s="1731"/>
      <c r="F155" s="1731"/>
      <c r="AJ155" s="1731"/>
    </row>
    <row r="156" spans="3:36">
      <c r="E156" s="1731"/>
      <c r="F156" s="1731"/>
      <c r="AJ156" s="1731"/>
    </row>
    <row r="157" spans="3:36">
      <c r="E157" s="1731"/>
      <c r="F157" s="1731"/>
      <c r="AJ157" s="1731"/>
    </row>
    <row r="158" spans="3:36">
      <c r="E158" s="1731"/>
      <c r="F158" s="1731"/>
      <c r="AJ158" s="1731"/>
    </row>
    <row r="159" spans="3:36">
      <c r="E159" s="1731"/>
      <c r="F159" s="1731"/>
      <c r="AJ159" s="1731"/>
    </row>
    <row r="160" spans="3:36">
      <c r="E160" s="1731"/>
      <c r="F160" s="1731"/>
      <c r="AJ160" s="1731"/>
    </row>
    <row r="161" spans="5:36">
      <c r="E161" s="1731"/>
      <c r="F161" s="1731"/>
      <c r="AJ161" s="1731"/>
    </row>
    <row r="162" spans="5:36">
      <c r="E162" s="1731"/>
      <c r="F162" s="1731"/>
      <c r="AJ162" s="1731"/>
    </row>
    <row r="163" spans="5:36">
      <c r="E163" s="1731"/>
      <c r="F163" s="1731"/>
      <c r="AJ163" s="1731"/>
    </row>
    <row r="164" spans="5:36">
      <c r="E164" s="1731"/>
      <c r="F164" s="1731"/>
      <c r="AJ164" s="1731"/>
    </row>
    <row r="165" spans="5:36">
      <c r="E165" s="1731"/>
      <c r="F165" s="1731"/>
      <c r="AJ165" s="1731"/>
    </row>
    <row r="166" spans="5:36">
      <c r="E166" s="1731"/>
      <c r="F166" s="1731"/>
      <c r="AJ166" s="1731"/>
    </row>
    <row r="167" spans="5:36">
      <c r="E167" s="1731"/>
      <c r="F167" s="1731"/>
      <c r="AJ167" s="1731"/>
    </row>
    <row r="168" spans="5:36">
      <c r="E168" s="1731"/>
      <c r="F168" s="1731"/>
      <c r="AJ168" s="1731"/>
    </row>
    <row r="169" spans="5:36">
      <c r="E169" s="1731"/>
      <c r="F169" s="1731"/>
      <c r="AJ169" s="1731"/>
    </row>
    <row r="170" spans="5:36">
      <c r="E170" s="1731"/>
      <c r="F170" s="1731"/>
      <c r="AJ170" s="1731"/>
    </row>
    <row r="171" spans="5:36">
      <c r="E171" s="1731"/>
      <c r="F171" s="1731"/>
      <c r="AJ171" s="1731"/>
    </row>
    <row r="172" spans="5:36">
      <c r="E172" s="1731"/>
      <c r="F172" s="1731"/>
      <c r="AJ172" s="1731"/>
    </row>
    <row r="173" spans="5:36">
      <c r="E173" s="1731"/>
      <c r="F173" s="1731"/>
      <c r="AJ173" s="1731"/>
    </row>
    <row r="174" spans="5:36">
      <c r="E174" s="1731"/>
      <c r="F174" s="1731"/>
      <c r="AJ174" s="1731"/>
    </row>
    <row r="175" spans="5:36">
      <c r="E175" s="1731"/>
      <c r="F175" s="1731"/>
      <c r="AJ175" s="1731"/>
    </row>
    <row r="176" spans="5:36">
      <c r="E176" s="1731"/>
      <c r="F176" s="1731"/>
      <c r="AJ176" s="1731"/>
    </row>
    <row r="177" spans="5:36">
      <c r="E177" s="1731"/>
      <c r="F177" s="1731"/>
      <c r="AJ177" s="1731"/>
    </row>
    <row r="178" spans="5:36">
      <c r="E178" s="1731"/>
      <c r="F178" s="1731"/>
      <c r="AJ178" s="1731"/>
    </row>
    <row r="179" spans="5:36">
      <c r="E179" s="1731"/>
      <c r="F179" s="1731"/>
      <c r="AJ179" s="1731"/>
    </row>
    <row r="180" spans="5:36">
      <c r="E180" s="1731"/>
      <c r="F180" s="1731"/>
      <c r="AJ180" s="1731"/>
    </row>
    <row r="181" spans="5:36">
      <c r="E181" s="1731"/>
      <c r="F181" s="1731"/>
      <c r="AJ181" s="1731"/>
    </row>
    <row r="182" spans="5:36">
      <c r="E182" s="1731"/>
      <c r="F182" s="1731"/>
      <c r="AJ182" s="1731"/>
    </row>
    <row r="183" spans="5:36">
      <c r="E183" s="1731"/>
      <c r="F183" s="1731"/>
      <c r="AJ183" s="1731"/>
    </row>
    <row r="184" spans="5:36">
      <c r="E184" s="1731"/>
      <c r="F184" s="1731"/>
      <c r="AJ184" s="1731"/>
    </row>
    <row r="185" spans="5:36">
      <c r="E185" s="1731"/>
      <c r="F185" s="1731"/>
      <c r="AJ185" s="1731"/>
    </row>
    <row r="186" spans="5:36">
      <c r="E186" s="1731"/>
      <c r="F186" s="1731"/>
      <c r="AJ186" s="1731"/>
    </row>
    <row r="187" spans="5:36">
      <c r="E187" s="1731"/>
      <c r="F187" s="1731"/>
      <c r="AJ187" s="1731"/>
    </row>
    <row r="188" spans="5:36">
      <c r="E188" s="1731"/>
      <c r="F188" s="1731"/>
      <c r="AJ188" s="1731"/>
    </row>
    <row r="189" spans="5:36">
      <c r="E189" s="1731"/>
      <c r="F189" s="1731"/>
      <c r="AJ189" s="1731"/>
    </row>
    <row r="190" spans="5:36">
      <c r="E190" s="1731"/>
      <c r="F190" s="1731"/>
      <c r="AJ190" s="1731"/>
    </row>
    <row r="191" spans="5:36">
      <c r="E191" s="1731"/>
      <c r="F191" s="1731"/>
      <c r="AJ191" s="1731"/>
    </row>
    <row r="192" spans="5:36">
      <c r="E192" s="1731"/>
      <c r="F192" s="1731"/>
      <c r="AJ192" s="1731"/>
    </row>
    <row r="193" spans="5:36">
      <c r="E193" s="1731"/>
      <c r="F193" s="1731"/>
      <c r="AJ193" s="1731"/>
    </row>
    <row r="194" spans="5:36">
      <c r="E194" s="1731"/>
      <c r="F194" s="1731"/>
      <c r="AJ194" s="1731"/>
    </row>
    <row r="195" spans="5:36">
      <c r="E195" s="1731"/>
      <c r="F195" s="1731"/>
      <c r="AJ195" s="1731"/>
    </row>
    <row r="196" spans="5:36">
      <c r="E196" s="1731"/>
      <c r="F196" s="1731"/>
      <c r="AJ196" s="1731"/>
    </row>
    <row r="197" spans="5:36">
      <c r="E197" s="1731"/>
      <c r="F197" s="1731"/>
      <c r="AJ197" s="1731"/>
    </row>
    <row r="198" spans="5:36">
      <c r="E198" s="1731"/>
      <c r="F198" s="1731"/>
      <c r="AJ198" s="1731"/>
    </row>
    <row r="199" spans="5:36">
      <c r="E199" s="1731"/>
      <c r="F199" s="1731"/>
      <c r="AJ199" s="1731"/>
    </row>
    <row r="200" spans="5:36">
      <c r="E200" s="1731"/>
      <c r="F200" s="1731"/>
      <c r="AJ200" s="1731"/>
    </row>
    <row r="201" spans="5:36">
      <c r="E201" s="1731"/>
      <c r="F201" s="1731"/>
      <c r="AJ201" s="1731"/>
    </row>
    <row r="202" spans="5:36">
      <c r="E202" s="1731"/>
      <c r="F202" s="1731"/>
      <c r="AJ202" s="1731"/>
    </row>
    <row r="203" spans="5:36">
      <c r="E203" s="1731"/>
      <c r="F203" s="1731"/>
      <c r="AJ203" s="1731"/>
    </row>
    <row r="204" spans="5:36">
      <c r="E204" s="1731"/>
      <c r="F204" s="1731"/>
      <c r="AJ204" s="1731"/>
    </row>
    <row r="205" spans="5:36">
      <c r="E205" s="1731"/>
      <c r="F205" s="1731"/>
      <c r="AJ205" s="1731"/>
    </row>
    <row r="206" spans="5:36">
      <c r="E206" s="1731"/>
      <c r="F206" s="1731"/>
      <c r="AJ206" s="1731"/>
    </row>
    <row r="207" spans="5:36">
      <c r="E207" s="1731"/>
      <c r="F207" s="1731"/>
      <c r="AJ207" s="1731"/>
    </row>
    <row r="208" spans="5:36">
      <c r="E208" s="1731"/>
      <c r="F208" s="1731"/>
      <c r="AJ208" s="1731"/>
    </row>
    <row r="209" spans="5:36">
      <c r="E209" s="1731"/>
      <c r="F209" s="1731"/>
      <c r="AJ209" s="1731"/>
    </row>
    <row r="210" spans="5:36">
      <c r="E210" s="1731"/>
      <c r="F210" s="1731"/>
      <c r="AJ210" s="1731"/>
    </row>
    <row r="211" spans="5:36">
      <c r="E211" s="1731"/>
      <c r="F211" s="1731"/>
      <c r="AJ211" s="1731"/>
    </row>
    <row r="212" spans="5:36">
      <c r="E212" s="1731"/>
      <c r="F212" s="1731"/>
      <c r="AJ212" s="1731"/>
    </row>
    <row r="213" spans="5:36">
      <c r="E213" s="1731"/>
      <c r="F213" s="1731"/>
      <c r="AJ213" s="1731"/>
    </row>
    <row r="214" spans="5:36">
      <c r="E214" s="1731"/>
      <c r="F214" s="1731"/>
      <c r="AJ214" s="1731"/>
    </row>
    <row r="215" spans="5:36">
      <c r="E215" s="1731"/>
      <c r="F215" s="1731"/>
      <c r="AJ215" s="1731"/>
    </row>
    <row r="216" spans="5:36">
      <c r="E216" s="1731"/>
      <c r="F216" s="1731"/>
      <c r="AJ216" s="1731"/>
    </row>
    <row r="217" spans="5:36">
      <c r="E217" s="1731"/>
      <c r="F217" s="1731"/>
      <c r="AJ217" s="1731"/>
    </row>
    <row r="218" spans="5:36">
      <c r="E218" s="1731"/>
      <c r="F218" s="1731"/>
      <c r="AJ218" s="1731"/>
    </row>
    <row r="219" spans="5:36">
      <c r="E219" s="1731"/>
      <c r="F219" s="1731"/>
      <c r="AJ219" s="1731"/>
    </row>
    <row r="220" spans="5:36">
      <c r="E220" s="1731"/>
      <c r="F220" s="1731"/>
      <c r="AJ220" s="1731"/>
    </row>
    <row r="221" spans="5:36">
      <c r="E221" s="1731"/>
      <c r="F221" s="1731"/>
      <c r="AJ221" s="1731"/>
    </row>
    <row r="222" spans="5:36">
      <c r="E222" s="1731"/>
      <c r="F222" s="1731"/>
      <c r="AJ222" s="1731"/>
    </row>
    <row r="223" spans="5:36">
      <c r="E223" s="1731"/>
      <c r="F223" s="1731"/>
      <c r="AJ223" s="1731"/>
    </row>
    <row r="224" spans="5:36">
      <c r="E224" s="1731"/>
      <c r="F224" s="1731"/>
      <c r="AJ224" s="1731"/>
    </row>
    <row r="225" spans="5:36">
      <c r="E225" s="1731"/>
      <c r="F225" s="1731"/>
      <c r="AJ225" s="1731"/>
    </row>
    <row r="226" spans="5:36">
      <c r="E226" s="1731"/>
      <c r="F226" s="1731"/>
      <c r="AJ226" s="1731"/>
    </row>
    <row r="227" spans="5:36">
      <c r="E227" s="1731"/>
      <c r="F227" s="1731"/>
      <c r="AJ227" s="1731"/>
    </row>
    <row r="228" spans="5:36">
      <c r="E228" s="1731"/>
      <c r="F228" s="1731"/>
      <c r="AJ228" s="1731"/>
    </row>
    <row r="229" spans="5:36">
      <c r="E229" s="1731"/>
      <c r="F229" s="1731"/>
      <c r="AJ229" s="1731"/>
    </row>
    <row r="230" spans="5:36">
      <c r="E230" s="1731"/>
      <c r="F230" s="1731"/>
      <c r="AJ230" s="1731"/>
    </row>
    <row r="231" spans="5:36">
      <c r="E231" s="1731"/>
      <c r="F231" s="1731"/>
      <c r="AJ231" s="1731"/>
    </row>
    <row r="232" spans="5:36">
      <c r="E232" s="1731"/>
      <c r="F232" s="1731"/>
      <c r="AJ232" s="1731"/>
    </row>
    <row r="233" spans="5:36">
      <c r="E233" s="1731"/>
      <c r="F233" s="1731"/>
      <c r="AJ233" s="1731"/>
    </row>
    <row r="234" spans="5:36">
      <c r="E234" s="1731"/>
      <c r="F234" s="1731"/>
      <c r="AJ234" s="1731"/>
    </row>
    <row r="235" spans="5:36">
      <c r="E235" s="1731"/>
      <c r="F235" s="1731"/>
      <c r="AJ235" s="1731"/>
    </row>
    <row r="236" spans="5:36">
      <c r="E236" s="1731"/>
      <c r="F236" s="1731"/>
      <c r="AJ236" s="1731"/>
    </row>
    <row r="237" spans="5:36">
      <c r="E237" s="1731"/>
      <c r="F237" s="1731"/>
      <c r="AJ237" s="1731"/>
    </row>
    <row r="238" spans="5:36">
      <c r="E238" s="1731"/>
      <c r="F238" s="1731"/>
      <c r="AJ238" s="1731"/>
    </row>
    <row r="239" spans="5:36">
      <c r="E239" s="1731"/>
      <c r="F239" s="1731"/>
      <c r="AJ239" s="1731"/>
    </row>
    <row r="240" spans="5:36">
      <c r="E240" s="1731"/>
      <c r="F240" s="1731"/>
      <c r="AJ240" s="1731"/>
    </row>
    <row r="241" spans="5:36">
      <c r="E241" s="1731"/>
      <c r="F241" s="1731"/>
      <c r="AJ241" s="1731"/>
    </row>
    <row r="242" spans="5:36">
      <c r="E242" s="1731"/>
      <c r="F242" s="1731"/>
      <c r="AJ242" s="1731"/>
    </row>
    <row r="243" spans="5:36">
      <c r="E243" s="1731"/>
      <c r="F243" s="1731"/>
      <c r="AJ243" s="1731"/>
    </row>
    <row r="244" spans="5:36">
      <c r="E244" s="1731"/>
      <c r="F244" s="1731"/>
      <c r="AJ244" s="1731"/>
    </row>
    <row r="245" spans="5:36">
      <c r="E245" s="1731"/>
      <c r="F245" s="1731"/>
      <c r="AJ245" s="1731"/>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5" footer="0.5"/>
  <pageSetup paperSize="5" scale="53" firstPageNumber="211" orientation="landscape" useFirstPageNumber="1" r:id="rId1"/>
  <headerFooter alignWithMargins="0">
    <oddHeader>&amp;R&amp;"Times New Roman,Bold"&amp;14[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J317"/>
  <sheetViews>
    <sheetView view="pageBreakPreview" zoomScale="80" zoomScaleNormal="93" zoomScaleSheetLayoutView="80" workbookViewId="0">
      <pane xSplit="2" ySplit="7" topLeftCell="P99" activePane="bottomRight" state="frozen"/>
      <selection pane="topRight" activeCell="C1" sqref="C1"/>
      <selection pane="bottomLeft" activeCell="A7" sqref="A7"/>
      <selection pane="bottomRight" activeCell="AA110" sqref="AA110"/>
    </sheetView>
  </sheetViews>
  <sheetFormatPr defaultColWidth="9" defaultRowHeight="15.75"/>
  <cols>
    <col min="1" max="1" width="4.5" style="2863" customWidth="1"/>
    <col min="2" max="2" width="34.375" style="2862" customWidth="1"/>
    <col min="3" max="3" width="12.5" style="2861" customWidth="1"/>
    <col min="4" max="4" width="5.375" style="2864" customWidth="1"/>
    <col min="5" max="5" width="11.375" style="2861" customWidth="1"/>
    <col min="6" max="6" width="10.25" style="2861" customWidth="1"/>
    <col min="7" max="7" width="11.5" style="2861" customWidth="1"/>
    <col min="8" max="8" width="5.125" style="2865" customWidth="1"/>
    <col min="9" max="9" width="10.375" style="2861" customWidth="1"/>
    <col min="10" max="10" width="10.125" style="2861" customWidth="1"/>
    <col min="11" max="11" width="10.625" style="2861" customWidth="1"/>
    <col min="12" max="12" width="5.25" style="2866" customWidth="1"/>
    <col min="13" max="13" width="12.375" style="2861" customWidth="1"/>
    <col min="14" max="14" width="11.375" style="2861" customWidth="1"/>
    <col min="15" max="15" width="12.375" style="2861" customWidth="1"/>
    <col min="16" max="16" width="9" style="2862"/>
    <col min="17" max="17" width="12.75" style="2862" customWidth="1"/>
    <col min="18" max="18" width="9" style="2862"/>
    <col min="19" max="19" width="13.25" style="2862" customWidth="1"/>
    <col min="20" max="23" width="9" style="2862"/>
    <col min="24" max="24" width="9" style="2862" customWidth="1"/>
    <col min="25" max="25" width="10.25" style="2862" customWidth="1"/>
    <col min="26" max="26" width="9" style="2862" customWidth="1"/>
    <col min="27" max="27" width="12.125" style="2862" customWidth="1"/>
    <col min="28" max="28" width="9" style="2862" hidden="1" customWidth="1"/>
    <col min="29" max="31" width="9" style="2862"/>
    <col min="32" max="32" width="0" style="2862" hidden="1" customWidth="1"/>
    <col min="33" max="35" width="9" style="2862"/>
    <col min="36" max="36" width="0" style="2862" hidden="1" customWidth="1"/>
    <col min="37" max="39" width="9" style="2862" customWidth="1"/>
    <col min="40" max="16384" width="9" style="2862"/>
  </cols>
  <sheetData>
    <row r="1" spans="1:39" ht="22.5">
      <c r="A1" s="3281" t="s">
        <v>9782</v>
      </c>
      <c r="B1" s="3281"/>
      <c r="C1" s="328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D1" s="3281"/>
      <c r="AE1" s="3281"/>
      <c r="AF1" s="3281"/>
      <c r="AG1" s="3281"/>
      <c r="AH1" s="3281"/>
      <c r="AI1" s="3281"/>
      <c r="AJ1" s="3281"/>
      <c r="AK1" s="3281"/>
      <c r="AL1" s="3281"/>
      <c r="AM1" s="3281"/>
    </row>
    <row r="2" spans="1:39" ht="20.25">
      <c r="A2" s="3282" t="s">
        <v>9783</v>
      </c>
      <c r="B2" s="3282"/>
      <c r="C2" s="3282"/>
      <c r="D2" s="3282"/>
      <c r="E2" s="3282"/>
      <c r="F2" s="3282"/>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row>
    <row r="3" spans="1:39" ht="20.25">
      <c r="A3" s="3282" t="s">
        <v>9784</v>
      </c>
      <c r="B3" s="3282"/>
      <c r="C3" s="3282"/>
      <c r="D3" s="3282"/>
      <c r="E3" s="3282"/>
      <c r="F3" s="3282"/>
      <c r="G3" s="3282"/>
      <c r="H3" s="3282"/>
      <c r="I3" s="3282"/>
      <c r="J3" s="3282"/>
      <c r="K3" s="3282"/>
      <c r="L3" s="328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row>
    <row r="5" spans="1:39" s="2867" customFormat="1" ht="25.5" customHeight="1">
      <c r="A5" s="3283" t="s">
        <v>9785</v>
      </c>
      <c r="B5" s="3285" t="s">
        <v>9786</v>
      </c>
      <c r="C5" s="3287" t="s">
        <v>9787</v>
      </c>
      <c r="D5" s="3288" t="s">
        <v>9788</v>
      </c>
      <c r="E5" s="3287"/>
      <c r="F5" s="3287"/>
      <c r="G5" s="3289"/>
      <c r="H5" s="3290" t="s">
        <v>9789</v>
      </c>
      <c r="I5" s="3291"/>
      <c r="J5" s="3291"/>
      <c r="K5" s="3292"/>
      <c r="L5" s="3293" t="s">
        <v>9842</v>
      </c>
      <c r="M5" s="3293"/>
      <c r="N5" s="3293"/>
      <c r="O5" s="3293"/>
      <c r="P5" s="3297" t="s">
        <v>9843</v>
      </c>
      <c r="Q5" s="3297"/>
      <c r="R5" s="3297"/>
      <c r="S5" s="3297"/>
      <c r="T5" s="3296" t="s">
        <v>9844</v>
      </c>
      <c r="U5" s="3296"/>
      <c r="V5" s="3296"/>
      <c r="W5" s="3296"/>
      <c r="X5" s="3296" t="s">
        <v>9845</v>
      </c>
      <c r="Y5" s="3296"/>
      <c r="Z5" s="3296"/>
      <c r="AA5" s="3296"/>
      <c r="AB5" s="3294" t="s">
        <v>9943</v>
      </c>
      <c r="AC5" s="3296" t="s">
        <v>9846</v>
      </c>
      <c r="AD5" s="3296"/>
      <c r="AE5" s="3296"/>
      <c r="AF5" s="3294" t="s">
        <v>9943</v>
      </c>
      <c r="AG5" s="3296" t="s">
        <v>9847</v>
      </c>
      <c r="AH5" s="3296"/>
      <c r="AI5" s="3296"/>
      <c r="AJ5" s="3294" t="s">
        <v>9943</v>
      </c>
      <c r="AK5" s="3296" t="s">
        <v>9772</v>
      </c>
      <c r="AL5" s="3296"/>
      <c r="AM5" s="3296"/>
    </row>
    <row r="6" spans="1:39" s="2867" customFormat="1" ht="30.75" customHeight="1">
      <c r="A6" s="3284"/>
      <c r="B6" s="3286"/>
      <c r="C6" s="3287"/>
      <c r="D6" s="2868" t="s">
        <v>9791</v>
      </c>
      <c r="E6" s="2869" t="s">
        <v>4</v>
      </c>
      <c r="F6" s="2869" t="s">
        <v>5</v>
      </c>
      <c r="G6" s="2870" t="s">
        <v>2</v>
      </c>
      <c r="H6" s="2871" t="s">
        <v>9791</v>
      </c>
      <c r="I6" s="2872" t="s">
        <v>4</v>
      </c>
      <c r="J6" s="2873" t="s">
        <v>5</v>
      </c>
      <c r="K6" s="2872" t="s">
        <v>2</v>
      </c>
      <c r="L6" s="2871" t="s">
        <v>9791</v>
      </c>
      <c r="M6" s="2962" t="s">
        <v>4</v>
      </c>
      <c r="N6" s="2962" t="s">
        <v>5</v>
      </c>
      <c r="O6" s="2961" t="s">
        <v>2</v>
      </c>
      <c r="P6" s="2973" t="s">
        <v>9791</v>
      </c>
      <c r="Q6" s="2962" t="s">
        <v>4</v>
      </c>
      <c r="R6" s="2962" t="s">
        <v>5</v>
      </c>
      <c r="S6" s="2961" t="s">
        <v>2</v>
      </c>
      <c r="T6" s="2974" t="s">
        <v>9791</v>
      </c>
      <c r="U6" s="2961" t="s">
        <v>4</v>
      </c>
      <c r="V6" s="2962" t="s">
        <v>5</v>
      </c>
      <c r="W6" s="2961" t="s">
        <v>2</v>
      </c>
      <c r="X6" s="2974" t="s">
        <v>9791</v>
      </c>
      <c r="Y6" s="2962" t="s">
        <v>4</v>
      </c>
      <c r="Z6" s="2962" t="s">
        <v>5</v>
      </c>
      <c r="AA6" s="2961" t="s">
        <v>2</v>
      </c>
      <c r="AB6" s="3295"/>
      <c r="AC6" s="2962" t="s">
        <v>9777</v>
      </c>
      <c r="AD6" s="2962" t="s">
        <v>9848</v>
      </c>
      <c r="AE6" s="2961" t="s">
        <v>2</v>
      </c>
      <c r="AF6" s="3295"/>
      <c r="AG6" s="2962" t="s">
        <v>9777</v>
      </c>
      <c r="AH6" s="2962" t="s">
        <v>9848</v>
      </c>
      <c r="AI6" s="2961" t="s">
        <v>2</v>
      </c>
      <c r="AJ6" s="3295"/>
      <c r="AK6" s="2962" t="s">
        <v>9777</v>
      </c>
      <c r="AL6" s="2962" t="s">
        <v>9848</v>
      </c>
      <c r="AM6" s="2961" t="s">
        <v>2</v>
      </c>
    </row>
    <row r="7" spans="1:39">
      <c r="A7" s="2874">
        <v>1</v>
      </c>
      <c r="B7" s="2875">
        <v>2</v>
      </c>
      <c r="C7" s="2875">
        <v>3</v>
      </c>
      <c r="D7" s="2875">
        <v>4</v>
      </c>
      <c r="E7" s="2875">
        <v>5</v>
      </c>
      <c r="F7" s="2875">
        <v>6</v>
      </c>
      <c r="G7" s="2875">
        <v>7</v>
      </c>
      <c r="H7" s="2875">
        <v>8</v>
      </c>
      <c r="I7" s="2875">
        <v>9</v>
      </c>
      <c r="J7" s="2875">
        <v>10</v>
      </c>
      <c r="K7" s="2875">
        <v>11</v>
      </c>
      <c r="L7" s="2875">
        <v>12</v>
      </c>
      <c r="M7" s="2875">
        <v>13</v>
      </c>
      <c r="N7" s="2875">
        <v>14</v>
      </c>
      <c r="O7" s="2875">
        <v>15</v>
      </c>
      <c r="P7" s="2875">
        <v>16</v>
      </c>
      <c r="Q7" s="2875">
        <v>17</v>
      </c>
      <c r="R7" s="2875">
        <v>18</v>
      </c>
      <c r="S7" s="2875">
        <v>19</v>
      </c>
      <c r="T7" s="2875">
        <v>20</v>
      </c>
      <c r="U7" s="2875">
        <v>21</v>
      </c>
      <c r="V7" s="2875">
        <v>22</v>
      </c>
      <c r="W7" s="2875">
        <v>23</v>
      </c>
      <c r="X7" s="2875">
        <v>24</v>
      </c>
      <c r="Y7" s="2875">
        <v>25</v>
      </c>
      <c r="Z7" s="2875">
        <v>26</v>
      </c>
      <c r="AA7" s="2875">
        <v>27</v>
      </c>
      <c r="AB7" s="2875"/>
      <c r="AC7" s="2875">
        <v>28</v>
      </c>
      <c r="AD7" s="2875">
        <v>29</v>
      </c>
      <c r="AE7" s="2875">
        <v>30</v>
      </c>
      <c r="AF7" s="2875"/>
      <c r="AG7" s="2875">
        <v>31</v>
      </c>
      <c r="AH7" s="2875">
        <v>32</v>
      </c>
      <c r="AI7" s="2875">
        <v>33</v>
      </c>
      <c r="AJ7" s="2875"/>
      <c r="AK7" s="2875">
        <v>34</v>
      </c>
      <c r="AL7" s="2875">
        <v>35</v>
      </c>
      <c r="AM7" s="2875">
        <v>36</v>
      </c>
    </row>
    <row r="8" spans="1:39">
      <c r="A8" s="2878"/>
      <c r="B8" s="2877"/>
      <c r="C8" s="2877"/>
      <c r="D8" s="2877"/>
      <c r="E8" s="2877"/>
      <c r="F8" s="2879"/>
      <c r="G8" s="2877"/>
      <c r="H8" s="2880"/>
      <c r="I8" s="2877"/>
      <c r="J8" s="2877"/>
      <c r="K8" s="2877"/>
      <c r="L8" s="2880"/>
      <c r="M8" s="2877"/>
      <c r="N8" s="2877"/>
      <c r="O8" s="2877"/>
    </row>
    <row r="9" spans="1:39">
      <c r="A9" s="2882" t="s">
        <v>9792</v>
      </c>
      <c r="B9" s="2883" t="s">
        <v>9793</v>
      </c>
      <c r="C9" s="2877"/>
      <c r="D9" s="2881"/>
      <c r="E9" s="2879"/>
      <c r="F9" s="2879"/>
      <c r="G9" s="2881"/>
      <c r="H9" s="2884"/>
      <c r="I9" s="2881"/>
      <c r="J9" s="2881"/>
      <c r="K9" s="2881"/>
      <c r="L9" s="2884"/>
      <c r="M9" s="2881"/>
      <c r="N9" s="2881"/>
      <c r="O9" s="2881"/>
    </row>
    <row r="10" spans="1:39" s="2890" customFormat="1">
      <c r="A10" s="2882"/>
      <c r="B10" s="2886"/>
      <c r="C10" s="2887"/>
      <c r="D10" s="2881"/>
      <c r="E10" s="2879"/>
      <c r="F10" s="2879"/>
      <c r="G10" s="2885"/>
      <c r="H10" s="2884"/>
      <c r="I10" s="2885"/>
      <c r="J10" s="2885"/>
      <c r="K10" s="2885"/>
      <c r="L10" s="2888"/>
      <c r="M10" s="2889"/>
      <c r="N10" s="2889"/>
      <c r="O10" s="2889"/>
    </row>
    <row r="11" spans="1:39" ht="18.75" customHeight="1">
      <c r="A11" s="2891">
        <v>1</v>
      </c>
      <c r="B11" s="2892" t="s">
        <v>9794</v>
      </c>
      <c r="C11" s="2893">
        <v>20983.917000000001</v>
      </c>
      <c r="D11" s="2894">
        <v>28</v>
      </c>
      <c r="E11" s="2893">
        <v>464.72699999999998</v>
      </c>
      <c r="F11" s="2893">
        <v>4957.808</v>
      </c>
      <c r="G11" s="2895">
        <v>5422.5349999999999</v>
      </c>
      <c r="H11" s="2894">
        <v>18</v>
      </c>
      <c r="I11" s="2893">
        <v>140</v>
      </c>
      <c r="J11" s="2893">
        <v>1887.4650000000001</v>
      </c>
      <c r="K11" s="2895">
        <v>2027.4650000000001</v>
      </c>
      <c r="L11" s="2896">
        <f>SUM(D11+H11)</f>
        <v>46</v>
      </c>
      <c r="M11" s="2895">
        <f>SUM(E11,I11)</f>
        <v>604.72699999999998</v>
      </c>
      <c r="N11" s="2893">
        <f>SUM(F11,J11)</f>
        <v>6845.2730000000001</v>
      </c>
      <c r="O11" s="2893">
        <f>SUM(M11:N11)</f>
        <v>7450</v>
      </c>
      <c r="P11" s="2975">
        <f>D11</f>
        <v>28</v>
      </c>
      <c r="Q11" s="2893">
        <f>SUM(Agriculture!AA130)</f>
        <v>180.05170000000001</v>
      </c>
      <c r="R11" s="2893">
        <f>SUM(Agriculture!AB130)</f>
        <v>1286.9475000000002</v>
      </c>
      <c r="S11" s="2893">
        <f>SUM(Q11:R11)</f>
        <v>1466.9992000000002</v>
      </c>
      <c r="T11" s="2975">
        <f>H11</f>
        <v>18</v>
      </c>
      <c r="U11" s="2893">
        <f>SUM(Agriculture!AA131)</f>
        <v>0</v>
      </c>
      <c r="V11" s="2893">
        <f>SUM(Agriculture!AB131)</f>
        <v>0</v>
      </c>
      <c r="W11" s="2893">
        <f>SUM(U11:V11)</f>
        <v>0</v>
      </c>
      <c r="X11" s="2975">
        <f>L11</f>
        <v>46</v>
      </c>
      <c r="Y11" s="2893">
        <f>SUM(U11,Q11)</f>
        <v>180.05170000000001</v>
      </c>
      <c r="Z11" s="2893">
        <f>SUM(V11,R11)</f>
        <v>1286.9475000000002</v>
      </c>
      <c r="AA11" s="2893">
        <f>SUM(Y11:Z11)</f>
        <v>1466.9992000000002</v>
      </c>
      <c r="AB11" s="2893">
        <f>SUM(Agriculture!AD130)</f>
        <v>1.8186</v>
      </c>
      <c r="AC11" s="2893">
        <f>SUM(Agriculture!AE130)</f>
        <v>0</v>
      </c>
      <c r="AD11" s="2893">
        <f>SUM(Agriculture!AF130)</f>
        <v>40.935772</v>
      </c>
      <c r="AE11" s="2893">
        <f>SUM(AC11:AD11)</f>
        <v>40.935772</v>
      </c>
      <c r="AF11" s="2893">
        <f>SUM(Agriculture!AD131)</f>
        <v>0</v>
      </c>
      <c r="AG11" s="2893">
        <f>SUM(Agriculture!AE131)</f>
        <v>0</v>
      </c>
      <c r="AH11" s="2893">
        <f>SUM(Agriculture!AF131)</f>
        <v>0</v>
      </c>
      <c r="AI11" s="2893">
        <f>SUM(AG11:AH11)</f>
        <v>0</v>
      </c>
      <c r="AJ11" s="2893">
        <f>SUM(AF11,AB11)</f>
        <v>1.8186</v>
      </c>
      <c r="AK11" s="2893">
        <f>SUM(AG11,AC11)</f>
        <v>0</v>
      </c>
      <c r="AL11" s="2893">
        <f>SUM(AH11,AD11)</f>
        <v>40.935772</v>
      </c>
      <c r="AM11" s="2893">
        <f>SUM(AK11:AL11)</f>
        <v>40.935772</v>
      </c>
    </row>
    <row r="12" spans="1:39" s="2890" customFormat="1">
      <c r="A12" s="2891"/>
      <c r="B12" s="2898"/>
      <c r="C12" s="2899"/>
      <c r="D12" s="2900"/>
      <c r="E12" s="2899"/>
      <c r="F12" s="2899"/>
      <c r="G12" s="2885"/>
      <c r="H12" s="2900"/>
      <c r="I12" s="2899"/>
      <c r="J12" s="2899"/>
      <c r="K12" s="2885"/>
      <c r="L12" s="2888"/>
      <c r="M12" s="2901"/>
      <c r="N12" s="2901"/>
      <c r="O12" s="2901"/>
      <c r="P12" s="2975"/>
      <c r="S12" s="2901"/>
      <c r="T12" s="2975"/>
      <c r="W12" s="2901"/>
      <c r="X12" s="2975"/>
      <c r="Y12" s="2901"/>
      <c r="AA12" s="2901"/>
      <c r="AE12" s="2901"/>
      <c r="AI12" s="2901"/>
      <c r="AJ12" s="2901"/>
      <c r="AK12" s="2901"/>
      <c r="AM12" s="2901"/>
    </row>
    <row r="13" spans="1:39">
      <c r="A13" s="2891">
        <v>2</v>
      </c>
      <c r="B13" s="2892" t="s">
        <v>9795</v>
      </c>
      <c r="C13" s="2893">
        <v>1213.1109999999999</v>
      </c>
      <c r="D13" s="2894">
        <v>42</v>
      </c>
      <c r="E13" s="2893">
        <v>449.75</v>
      </c>
      <c r="F13" s="2893">
        <v>0</v>
      </c>
      <c r="G13" s="2895">
        <v>449.75</v>
      </c>
      <c r="H13" s="2894">
        <v>10</v>
      </c>
      <c r="I13" s="2893">
        <v>50.5</v>
      </c>
      <c r="J13" s="2893">
        <v>0</v>
      </c>
      <c r="K13" s="2895">
        <v>50.5</v>
      </c>
      <c r="L13" s="2896">
        <f>SUM(D13+H13)</f>
        <v>52</v>
      </c>
      <c r="M13" s="2895">
        <f>SUM(E13,I13)</f>
        <v>500.25</v>
      </c>
      <c r="N13" s="2893">
        <f>SUM(F13,J13)</f>
        <v>0</v>
      </c>
      <c r="O13" s="2893">
        <f>SUM(M13:N13)</f>
        <v>500.25</v>
      </c>
      <c r="P13" s="2975">
        <f t="shared" ref="P13:P19" si="0">D13</f>
        <v>42</v>
      </c>
      <c r="Q13" s="2893">
        <f>SUM(Auqaf!AA56)</f>
        <v>309.40233500000016</v>
      </c>
      <c r="R13" s="2893">
        <f>SUM(Auqaf!AB56)</f>
        <v>0</v>
      </c>
      <c r="S13" s="2893">
        <f>SUM(Q13:R13)</f>
        <v>309.40233500000016</v>
      </c>
      <c r="T13" s="2975">
        <f t="shared" ref="T13:T19" si="1">H13</f>
        <v>10</v>
      </c>
      <c r="U13" s="2893">
        <f>SUM(Auqaf!AA71)</f>
        <v>0</v>
      </c>
      <c r="V13" s="2893">
        <f>SUM(Auqaf!AB71)</f>
        <v>0</v>
      </c>
      <c r="W13" s="2893">
        <f>SUM(U13:V13)</f>
        <v>0</v>
      </c>
      <c r="X13" s="2975">
        <f t="shared" ref="X13:X19" si="2">L13</f>
        <v>52</v>
      </c>
      <c r="Y13" s="2893">
        <f>SUM(U13,Q13)</f>
        <v>309.40233500000016</v>
      </c>
      <c r="Z13" s="2893">
        <f>SUM(V13,R13)</f>
        <v>0</v>
      </c>
      <c r="AA13" s="2893">
        <f>SUM(Y13:Z13)</f>
        <v>309.40233500000016</v>
      </c>
      <c r="AB13" s="2893">
        <f>SUM(Auqaf!AD56)</f>
        <v>3.131165000000002</v>
      </c>
      <c r="AC13" s="2893">
        <f>SUM(Auqaf!AE56)</f>
        <v>0</v>
      </c>
      <c r="AD13" s="2893">
        <f>SUM(Auqaf!AF56)</f>
        <v>0</v>
      </c>
      <c r="AE13" s="2893">
        <f>SUM(AC13:AD13)</f>
        <v>0</v>
      </c>
      <c r="AF13" s="2893">
        <f>SUM(Auqaf!AD71)</f>
        <v>0</v>
      </c>
      <c r="AG13" s="2893">
        <f>SUM(Auqaf!AE71)</f>
        <v>0</v>
      </c>
      <c r="AH13" s="2893">
        <f>SUM(Auqaf!AF71)</f>
        <v>0</v>
      </c>
      <c r="AI13" s="2893">
        <f>SUM(AG13:AH13)</f>
        <v>0</v>
      </c>
      <c r="AJ13" s="2893">
        <f>SUM(AF13,AB13)</f>
        <v>3.131165000000002</v>
      </c>
      <c r="AK13" s="2893">
        <f>SUM(AG13,AC13)</f>
        <v>0</v>
      </c>
      <c r="AL13" s="2893">
        <f>SUM(AH13,AD13)</f>
        <v>0</v>
      </c>
      <c r="AM13" s="2893">
        <f>SUM(AK13:AL13)</f>
        <v>0</v>
      </c>
    </row>
    <row r="14" spans="1:39" s="2890" customFormat="1">
      <c r="A14" s="2891"/>
      <c r="B14" s="2903"/>
      <c r="C14" s="2894"/>
      <c r="D14" s="2894"/>
      <c r="E14" s="2894"/>
      <c r="F14" s="2894"/>
      <c r="G14" s="2885"/>
      <c r="H14" s="2894"/>
      <c r="I14" s="2894"/>
      <c r="J14" s="2894"/>
      <c r="K14" s="2885"/>
      <c r="L14" s="2888"/>
      <c r="M14" s="2901"/>
      <c r="N14" s="2901"/>
      <c r="O14" s="2901"/>
      <c r="P14" s="2975"/>
      <c r="S14" s="2901"/>
      <c r="T14" s="2975"/>
      <c r="W14" s="2901"/>
      <c r="X14" s="2975"/>
      <c r="Y14" s="2901"/>
      <c r="AA14" s="2901"/>
      <c r="AE14" s="2901"/>
      <c r="AI14" s="2901"/>
      <c r="AJ14" s="2901"/>
      <c r="AK14" s="2901"/>
      <c r="AM14" s="2901"/>
    </row>
    <row r="15" spans="1:39">
      <c r="A15" s="2891">
        <v>3</v>
      </c>
      <c r="B15" s="2892" t="s">
        <v>333</v>
      </c>
      <c r="C15" s="2893">
        <v>358.70600000000024</v>
      </c>
      <c r="D15" s="2894">
        <v>3</v>
      </c>
      <c r="E15" s="2893">
        <v>24.8</v>
      </c>
      <c r="F15" s="2893">
        <v>176.45</v>
      </c>
      <c r="G15" s="2895">
        <v>201.25</v>
      </c>
      <c r="H15" s="2894">
        <v>0</v>
      </c>
      <c r="I15" s="2893">
        <v>0</v>
      </c>
      <c r="J15" s="2893">
        <v>0</v>
      </c>
      <c r="K15" s="2895">
        <v>0</v>
      </c>
      <c r="L15" s="2896">
        <f>SUM(D15+H15)</f>
        <v>3</v>
      </c>
      <c r="M15" s="2895">
        <f>SUM(E15,I15)</f>
        <v>24.8</v>
      </c>
      <c r="N15" s="2893">
        <f>SUM(F15,J15)</f>
        <v>176.45</v>
      </c>
      <c r="O15" s="2893">
        <f>SUM(M15:N15)</f>
        <v>201.25</v>
      </c>
      <c r="P15" s="2975">
        <f t="shared" si="0"/>
        <v>3</v>
      </c>
      <c r="Q15" s="2893">
        <f>SUM(BOR!AA24)</f>
        <v>0</v>
      </c>
      <c r="R15" s="2893">
        <f>SUM(BOR!AB24)</f>
        <v>35</v>
      </c>
      <c r="S15" s="2893">
        <f>SUM(Q15:R15)</f>
        <v>35</v>
      </c>
      <c r="T15" s="2975">
        <f t="shared" si="1"/>
        <v>0</v>
      </c>
      <c r="U15" s="2893">
        <v>0</v>
      </c>
      <c r="V15" s="2893">
        <v>0</v>
      </c>
      <c r="W15" s="2893">
        <f>SUM(U15:V15)</f>
        <v>0</v>
      </c>
      <c r="X15" s="2975">
        <f t="shared" si="2"/>
        <v>3</v>
      </c>
      <c r="Y15" s="2893">
        <f>SUM(U15,Q15)</f>
        <v>0</v>
      </c>
      <c r="Z15" s="2893">
        <f>SUM(V15,R15)</f>
        <v>35</v>
      </c>
      <c r="AA15" s="2893">
        <f>SUM(Y15:Z15)</f>
        <v>35</v>
      </c>
      <c r="AB15" s="2893">
        <f>SUM(BOR!AD24)</f>
        <v>0</v>
      </c>
      <c r="AC15" s="2893">
        <f>SUM(BOR!AE24)</f>
        <v>0</v>
      </c>
      <c r="AD15" s="2893">
        <f>SUM(BOR!AF24)</f>
        <v>0</v>
      </c>
      <c r="AE15" s="2893">
        <f>SUM(AC15:AD15)</f>
        <v>0</v>
      </c>
      <c r="AF15" s="2893">
        <v>0</v>
      </c>
      <c r="AG15" s="2893">
        <v>0</v>
      </c>
      <c r="AH15" s="2893">
        <v>0</v>
      </c>
      <c r="AI15" s="2893">
        <f>SUM(AG15:AH15)</f>
        <v>0</v>
      </c>
      <c r="AJ15" s="2893">
        <f>SUM(AF15,AB15)</f>
        <v>0</v>
      </c>
      <c r="AK15" s="2893">
        <f>SUM(AG15,AC15)</f>
        <v>0</v>
      </c>
      <c r="AL15" s="2893">
        <f>SUM(AH15,AD15)</f>
        <v>0</v>
      </c>
      <c r="AM15" s="2893">
        <f>SUM(AK15:AL15)</f>
        <v>0</v>
      </c>
    </row>
    <row r="16" spans="1:39" s="2904" customFormat="1">
      <c r="A16" s="2891"/>
      <c r="B16" s="2892"/>
      <c r="C16" s="2899"/>
      <c r="D16" s="2900"/>
      <c r="E16" s="2899"/>
      <c r="F16" s="2899"/>
      <c r="G16" s="2885"/>
      <c r="H16" s="2900"/>
      <c r="I16" s="2899"/>
      <c r="J16" s="2899"/>
      <c r="K16" s="2885"/>
      <c r="L16" s="2888"/>
      <c r="M16" s="2901"/>
      <c r="N16" s="2901"/>
      <c r="O16" s="2901"/>
      <c r="P16" s="2975"/>
      <c r="S16" s="2901"/>
      <c r="T16" s="2975"/>
      <c r="W16" s="2901"/>
      <c r="X16" s="2975"/>
      <c r="Y16" s="2901"/>
      <c r="AA16" s="2901"/>
      <c r="AE16" s="2901"/>
      <c r="AI16" s="2901"/>
      <c r="AJ16" s="2901"/>
      <c r="AK16" s="2901"/>
      <c r="AM16" s="2901"/>
    </row>
    <row r="17" spans="1:218" s="2907" customFormat="1">
      <c r="A17" s="2891">
        <v>4</v>
      </c>
      <c r="B17" s="2905" t="s">
        <v>9796</v>
      </c>
      <c r="C17" s="2893">
        <v>35</v>
      </c>
      <c r="D17" s="2894">
        <v>1</v>
      </c>
      <c r="E17" s="2893">
        <v>0.27200000000000002</v>
      </c>
      <c r="F17" s="2893">
        <v>10.728</v>
      </c>
      <c r="G17" s="2895">
        <v>11</v>
      </c>
      <c r="H17" s="2894">
        <v>1</v>
      </c>
      <c r="I17" s="2893">
        <v>6</v>
      </c>
      <c r="J17" s="2893">
        <v>0</v>
      </c>
      <c r="K17" s="2895">
        <v>6</v>
      </c>
      <c r="L17" s="2896">
        <f>SUM(D17+H17)</f>
        <v>2</v>
      </c>
      <c r="M17" s="2895">
        <f>SUM(E17,I17)</f>
        <v>6.2720000000000002</v>
      </c>
      <c r="N17" s="2893">
        <f>SUM(F17,J17)</f>
        <v>10.728</v>
      </c>
      <c r="O17" s="2893">
        <f>SUM(M17:N17)</f>
        <v>17</v>
      </c>
      <c r="P17" s="2975">
        <f t="shared" si="0"/>
        <v>1</v>
      </c>
      <c r="Q17" s="2893">
        <f>SUM(Cooperative!AA14)</f>
        <v>0</v>
      </c>
      <c r="R17" s="2893">
        <f>SUM(Cooperative!AB14)</f>
        <v>0</v>
      </c>
      <c r="S17" s="2893">
        <f>SUM(Q17:R17)</f>
        <v>0</v>
      </c>
      <c r="T17" s="2975">
        <f t="shared" si="1"/>
        <v>1</v>
      </c>
      <c r="U17" s="2893">
        <f>SUM(Cooperative!AA19)</f>
        <v>0</v>
      </c>
      <c r="V17" s="2893">
        <f>SUM(Cooperative!AB19)</f>
        <v>0</v>
      </c>
      <c r="W17" s="2893">
        <f>SUM(U17:V17)</f>
        <v>0</v>
      </c>
      <c r="X17" s="2975">
        <f t="shared" si="2"/>
        <v>2</v>
      </c>
      <c r="Y17" s="2893">
        <f>SUM(U17,Q17)</f>
        <v>0</v>
      </c>
      <c r="Z17" s="2893">
        <f>SUM(V17,R17)</f>
        <v>0</v>
      </c>
      <c r="AA17" s="2893">
        <f>SUM(Y17:Z17)</f>
        <v>0</v>
      </c>
      <c r="AB17" s="2893">
        <f>SUM(Cooperative!AD14)</f>
        <v>0</v>
      </c>
      <c r="AC17" s="2893">
        <f>SUM(Cooperative!AE14)</f>
        <v>0</v>
      </c>
      <c r="AD17" s="2893">
        <f>SUM(Cooperative!AF14)</f>
        <v>0</v>
      </c>
      <c r="AE17" s="2893">
        <f>SUM(AC17:AD17)</f>
        <v>0</v>
      </c>
      <c r="AF17" s="2893">
        <f>SUM(Cooperative!AD19)</f>
        <v>0</v>
      </c>
      <c r="AG17" s="2893">
        <f>SUM(Cooperative!AE19)</f>
        <v>0</v>
      </c>
      <c r="AH17" s="2893">
        <f>SUM(Cooperative!AF19)</f>
        <v>0</v>
      </c>
      <c r="AI17" s="2893">
        <f>SUM(AG17:AH17)</f>
        <v>0</v>
      </c>
      <c r="AJ17" s="2893">
        <f>SUM(AF17,AB17)</f>
        <v>0</v>
      </c>
      <c r="AK17" s="2893">
        <f>SUM(AG17,AC17)</f>
        <v>0</v>
      </c>
      <c r="AL17" s="2893">
        <f>SUM(AH17,AD17)</f>
        <v>0</v>
      </c>
      <c r="AM17" s="2893">
        <f>SUM(AK17:AL17)</f>
        <v>0</v>
      </c>
      <c r="AN17" s="2906"/>
      <c r="AO17" s="2906"/>
      <c r="AP17" s="2906"/>
      <c r="AQ17" s="2906"/>
      <c r="AR17" s="2906"/>
      <c r="AS17" s="2906"/>
      <c r="AT17" s="2906"/>
      <c r="AU17" s="2906"/>
      <c r="AV17" s="2906"/>
      <c r="AW17" s="2906"/>
      <c r="AX17" s="2906"/>
      <c r="AY17" s="2906"/>
      <c r="AZ17" s="2906"/>
      <c r="BA17" s="2906"/>
      <c r="BB17" s="2906"/>
      <c r="BC17" s="2906"/>
      <c r="BD17" s="2906"/>
      <c r="BE17" s="2906"/>
      <c r="BF17" s="2906"/>
      <c r="BG17" s="2906"/>
      <c r="BH17" s="2906"/>
      <c r="BI17" s="2906"/>
      <c r="BJ17" s="2906"/>
      <c r="BK17" s="2906"/>
      <c r="BL17" s="2906"/>
      <c r="BM17" s="2906"/>
      <c r="BN17" s="2906"/>
      <c r="BO17" s="2906"/>
      <c r="BP17" s="2906"/>
      <c r="BQ17" s="2906"/>
      <c r="BR17" s="2906"/>
      <c r="BS17" s="2906"/>
      <c r="BT17" s="2906"/>
      <c r="BU17" s="2906"/>
      <c r="BV17" s="2906"/>
      <c r="BW17" s="2906"/>
      <c r="BX17" s="2906"/>
      <c r="BY17" s="2906"/>
      <c r="BZ17" s="2906"/>
      <c r="CA17" s="2906"/>
      <c r="CB17" s="2906"/>
      <c r="CC17" s="2906"/>
      <c r="CD17" s="2906"/>
      <c r="CE17" s="2906"/>
      <c r="CF17" s="2906"/>
      <c r="CG17" s="2906"/>
      <c r="CH17" s="2906"/>
      <c r="CI17" s="2906"/>
      <c r="CJ17" s="2906"/>
      <c r="CK17" s="2906"/>
      <c r="CL17" s="2906"/>
      <c r="CM17" s="2906"/>
      <c r="CN17" s="2906"/>
      <c r="CO17" s="2906"/>
      <c r="CP17" s="2906"/>
      <c r="CQ17" s="2906"/>
      <c r="CR17" s="2906"/>
      <c r="CS17" s="2906"/>
      <c r="CT17" s="2906"/>
      <c r="CU17" s="2906"/>
      <c r="CV17" s="2906"/>
      <c r="CW17" s="2906"/>
      <c r="CX17" s="2906"/>
      <c r="CY17" s="2906"/>
      <c r="CZ17" s="2906"/>
      <c r="DA17" s="2906"/>
      <c r="DB17" s="2906"/>
      <c r="DC17" s="2906"/>
      <c r="DD17" s="2906"/>
      <c r="DE17" s="2906"/>
      <c r="DF17" s="2906"/>
      <c r="DG17" s="2906"/>
      <c r="DH17" s="2906"/>
      <c r="DI17" s="2906"/>
      <c r="DJ17" s="2906"/>
      <c r="DK17" s="2906"/>
      <c r="DL17" s="2906"/>
      <c r="DM17" s="2906"/>
      <c r="DN17" s="2906"/>
      <c r="DO17" s="2906"/>
      <c r="DP17" s="2906"/>
      <c r="DQ17" s="2906"/>
      <c r="DR17" s="2906"/>
      <c r="DS17" s="2906"/>
      <c r="DT17" s="2906"/>
      <c r="DU17" s="2906"/>
      <c r="DV17" s="2906"/>
      <c r="DW17" s="2906"/>
      <c r="DX17" s="2906"/>
      <c r="DY17" s="2906"/>
      <c r="DZ17" s="2906"/>
      <c r="EA17" s="2906"/>
      <c r="EB17" s="2906"/>
      <c r="EC17" s="2906"/>
      <c r="ED17" s="2906"/>
      <c r="EE17" s="2906"/>
      <c r="EF17" s="2906"/>
      <c r="EG17" s="2906"/>
      <c r="EH17" s="2906"/>
      <c r="EI17" s="2906"/>
      <c r="EJ17" s="2906"/>
      <c r="EK17" s="2906"/>
      <c r="EL17" s="2906"/>
      <c r="EM17" s="2906"/>
      <c r="EN17" s="2906"/>
      <c r="EO17" s="2906"/>
      <c r="EP17" s="2906"/>
      <c r="EQ17" s="2906"/>
      <c r="ER17" s="2906"/>
      <c r="ES17" s="2906"/>
      <c r="ET17" s="2906"/>
      <c r="EU17" s="2906"/>
      <c r="EV17" s="2906"/>
      <c r="EW17" s="2906"/>
      <c r="EX17" s="2906"/>
      <c r="EY17" s="2906"/>
      <c r="EZ17" s="2906"/>
      <c r="FA17" s="2906"/>
      <c r="FB17" s="2906"/>
      <c r="FC17" s="2906"/>
      <c r="FD17" s="2906"/>
      <c r="FE17" s="2906"/>
      <c r="FF17" s="2906"/>
      <c r="FG17" s="2906"/>
      <c r="FH17" s="2906"/>
      <c r="FI17" s="2906"/>
      <c r="FJ17" s="2906"/>
      <c r="FK17" s="2906"/>
      <c r="FL17" s="2906"/>
      <c r="FM17" s="2906"/>
      <c r="FN17" s="2906"/>
      <c r="FO17" s="2906"/>
      <c r="FP17" s="2906"/>
      <c r="FQ17" s="2906"/>
      <c r="FR17" s="2906"/>
      <c r="FS17" s="2906"/>
      <c r="FT17" s="2906"/>
      <c r="FU17" s="2906"/>
      <c r="FV17" s="2906"/>
      <c r="FW17" s="2906"/>
      <c r="FX17" s="2906"/>
      <c r="FY17" s="2906"/>
      <c r="FZ17" s="2906"/>
      <c r="GA17" s="2906"/>
      <c r="GB17" s="2906"/>
      <c r="GC17" s="2906"/>
      <c r="GD17" s="2906"/>
      <c r="GE17" s="2906"/>
      <c r="GF17" s="2906"/>
      <c r="GG17" s="2906"/>
      <c r="GH17" s="2906"/>
      <c r="GI17" s="2906"/>
      <c r="GJ17" s="2906"/>
      <c r="GK17" s="2906"/>
      <c r="GL17" s="2906"/>
      <c r="GM17" s="2906"/>
      <c r="GN17" s="2906"/>
      <c r="GO17" s="2906"/>
      <c r="GP17" s="2906"/>
      <c r="GQ17" s="2906"/>
      <c r="GR17" s="2906"/>
      <c r="GS17" s="2906"/>
      <c r="GT17" s="2906"/>
      <c r="GU17" s="2906"/>
      <c r="GV17" s="2906"/>
      <c r="GW17" s="2906"/>
      <c r="GX17" s="2906"/>
      <c r="GY17" s="2906"/>
      <c r="GZ17" s="2906"/>
      <c r="HA17" s="2906"/>
      <c r="HB17" s="2906"/>
      <c r="HC17" s="2906"/>
      <c r="HD17" s="2906"/>
      <c r="HE17" s="2906"/>
      <c r="HF17" s="2906"/>
      <c r="HG17" s="2906"/>
      <c r="HH17" s="2906"/>
      <c r="HI17" s="2906"/>
      <c r="HJ17" s="2906"/>
    </row>
    <row r="18" spans="1:218" s="2907" customFormat="1">
      <c r="A18" s="2891"/>
      <c r="B18" s="2905"/>
      <c r="C18" s="2899"/>
      <c r="D18" s="2900"/>
      <c r="E18" s="2899"/>
      <c r="F18" s="2899"/>
      <c r="G18" s="2885"/>
      <c r="H18" s="2900"/>
      <c r="I18" s="2899"/>
      <c r="J18" s="2899"/>
      <c r="K18" s="2885"/>
      <c r="L18" s="2888"/>
      <c r="M18" s="2901"/>
      <c r="N18" s="2901"/>
      <c r="O18" s="2901"/>
      <c r="P18" s="2975"/>
      <c r="Q18" s="2906"/>
      <c r="R18" s="2906"/>
      <c r="S18" s="2901"/>
      <c r="T18" s="2975"/>
      <c r="U18" s="2906"/>
      <c r="V18" s="2906"/>
      <c r="W18" s="2901"/>
      <c r="X18" s="2975"/>
      <c r="Y18" s="2901"/>
      <c r="Z18" s="2906"/>
      <c r="AA18" s="2901"/>
      <c r="AB18" s="2906"/>
      <c r="AC18" s="2906"/>
      <c r="AD18" s="2906"/>
      <c r="AE18" s="2901"/>
      <c r="AF18" s="2906"/>
      <c r="AG18" s="2906"/>
      <c r="AH18" s="2906"/>
      <c r="AI18" s="2901"/>
      <c r="AJ18" s="2901"/>
      <c r="AK18" s="2901"/>
      <c r="AL18" s="2906"/>
      <c r="AM18" s="2901"/>
      <c r="AN18" s="2906"/>
      <c r="AO18" s="2906"/>
      <c r="AP18" s="2906"/>
      <c r="AQ18" s="2906"/>
      <c r="AR18" s="2906"/>
      <c r="AS18" s="2906"/>
      <c r="AT18" s="2906"/>
      <c r="AU18" s="2906"/>
      <c r="AV18" s="2906"/>
      <c r="AW18" s="2906"/>
      <c r="AX18" s="2906"/>
      <c r="AY18" s="2906"/>
      <c r="AZ18" s="2906"/>
      <c r="BA18" s="2906"/>
      <c r="BB18" s="2906"/>
      <c r="BC18" s="2906"/>
      <c r="BD18" s="2906"/>
      <c r="BE18" s="2906"/>
      <c r="BF18" s="2906"/>
      <c r="BG18" s="2906"/>
      <c r="BH18" s="2906"/>
      <c r="BI18" s="2906"/>
      <c r="BJ18" s="2906"/>
      <c r="BK18" s="2906"/>
      <c r="BL18" s="2906"/>
      <c r="BM18" s="2906"/>
      <c r="BN18" s="2906"/>
      <c r="BO18" s="2906"/>
      <c r="BP18" s="2906"/>
      <c r="BQ18" s="2906"/>
      <c r="BR18" s="2906"/>
      <c r="BS18" s="2906"/>
      <c r="BT18" s="2906"/>
      <c r="BU18" s="2906"/>
      <c r="BV18" s="2906"/>
      <c r="BW18" s="2906"/>
      <c r="BX18" s="2906"/>
      <c r="BY18" s="2906"/>
      <c r="BZ18" s="2906"/>
      <c r="CA18" s="2906"/>
      <c r="CB18" s="2906"/>
      <c r="CC18" s="2906"/>
      <c r="CD18" s="2906"/>
      <c r="CE18" s="2906"/>
      <c r="CF18" s="2906"/>
      <c r="CG18" s="2906"/>
      <c r="CH18" s="2906"/>
      <c r="CI18" s="2906"/>
      <c r="CJ18" s="2906"/>
      <c r="CK18" s="2906"/>
      <c r="CL18" s="2906"/>
      <c r="CM18" s="2906"/>
      <c r="CN18" s="2906"/>
      <c r="CO18" s="2906"/>
      <c r="CP18" s="2906"/>
      <c r="CQ18" s="2906"/>
      <c r="CR18" s="2906"/>
      <c r="CS18" s="2906"/>
      <c r="CT18" s="2906"/>
      <c r="CU18" s="2906"/>
      <c r="CV18" s="2906"/>
      <c r="CW18" s="2906"/>
      <c r="CX18" s="2906"/>
      <c r="CY18" s="2906"/>
      <c r="CZ18" s="2906"/>
      <c r="DA18" s="2906"/>
      <c r="DB18" s="2906"/>
      <c r="DC18" s="2906"/>
      <c r="DD18" s="2906"/>
      <c r="DE18" s="2906"/>
      <c r="DF18" s="2906"/>
      <c r="DG18" s="2906"/>
      <c r="DH18" s="2906"/>
      <c r="DI18" s="2906"/>
      <c r="DJ18" s="2906"/>
      <c r="DK18" s="2906"/>
      <c r="DL18" s="2906"/>
      <c r="DM18" s="2906"/>
      <c r="DN18" s="2906"/>
      <c r="DO18" s="2906"/>
      <c r="DP18" s="2906"/>
      <c r="DQ18" s="2906"/>
      <c r="DR18" s="2906"/>
      <c r="DS18" s="2906"/>
      <c r="DT18" s="2906"/>
      <c r="DU18" s="2906"/>
      <c r="DV18" s="2906"/>
      <c r="DW18" s="2906"/>
      <c r="DX18" s="2906"/>
      <c r="DY18" s="2906"/>
      <c r="DZ18" s="2906"/>
      <c r="EA18" s="2906"/>
      <c r="EB18" s="2906"/>
      <c r="EC18" s="2906"/>
      <c r="ED18" s="2906"/>
      <c r="EE18" s="2906"/>
      <c r="EF18" s="2906"/>
      <c r="EG18" s="2906"/>
      <c r="EH18" s="2906"/>
      <c r="EI18" s="2906"/>
      <c r="EJ18" s="2906"/>
      <c r="EK18" s="2906"/>
      <c r="EL18" s="2906"/>
      <c r="EM18" s="2906"/>
      <c r="EN18" s="2906"/>
      <c r="EO18" s="2906"/>
      <c r="EP18" s="2906"/>
      <c r="EQ18" s="2906"/>
      <c r="ER18" s="2906"/>
      <c r="ES18" s="2906"/>
      <c r="ET18" s="2906"/>
      <c r="EU18" s="2906"/>
      <c r="EV18" s="2906"/>
      <c r="EW18" s="2906"/>
      <c r="EX18" s="2906"/>
      <c r="EY18" s="2906"/>
      <c r="EZ18" s="2906"/>
      <c r="FA18" s="2906"/>
      <c r="FB18" s="2906"/>
      <c r="FC18" s="2906"/>
      <c r="FD18" s="2906"/>
      <c r="FE18" s="2906"/>
      <c r="FF18" s="2906"/>
      <c r="FG18" s="2906"/>
      <c r="FH18" s="2906"/>
      <c r="FI18" s="2906"/>
      <c r="FJ18" s="2906"/>
      <c r="FK18" s="2906"/>
      <c r="FL18" s="2906"/>
      <c r="FM18" s="2906"/>
      <c r="FN18" s="2906"/>
      <c r="FO18" s="2906"/>
      <c r="FP18" s="2906"/>
      <c r="FQ18" s="2906"/>
      <c r="FR18" s="2906"/>
      <c r="FS18" s="2906"/>
      <c r="FT18" s="2906"/>
      <c r="FU18" s="2906"/>
      <c r="FV18" s="2906"/>
      <c r="FW18" s="2906"/>
      <c r="FX18" s="2906"/>
      <c r="FY18" s="2906"/>
      <c r="FZ18" s="2906"/>
      <c r="GA18" s="2906"/>
      <c r="GB18" s="2906"/>
      <c r="GC18" s="2906"/>
      <c r="GD18" s="2906"/>
      <c r="GE18" s="2906"/>
      <c r="GF18" s="2906"/>
      <c r="GG18" s="2906"/>
      <c r="GH18" s="2906"/>
      <c r="GI18" s="2906"/>
      <c r="GJ18" s="2906"/>
      <c r="GK18" s="2906"/>
      <c r="GL18" s="2906"/>
      <c r="GM18" s="2906"/>
      <c r="GN18" s="2906"/>
      <c r="GO18" s="2906"/>
      <c r="GP18" s="2906"/>
      <c r="GQ18" s="2906"/>
      <c r="GR18" s="2906"/>
      <c r="GS18" s="2906"/>
      <c r="GT18" s="2906"/>
      <c r="GU18" s="2906"/>
      <c r="GV18" s="2906"/>
      <c r="GW18" s="2906"/>
      <c r="GX18" s="2906"/>
      <c r="GY18" s="2906"/>
      <c r="GZ18" s="2906"/>
      <c r="HA18" s="2906"/>
      <c r="HB18" s="2906"/>
      <c r="HC18" s="2906"/>
      <c r="HD18" s="2906"/>
      <c r="HE18" s="2906"/>
      <c r="HF18" s="2906"/>
      <c r="HG18" s="2906"/>
      <c r="HH18" s="2906"/>
      <c r="HI18" s="2906"/>
      <c r="HJ18" s="2906"/>
    </row>
    <row r="19" spans="1:218" s="2907" customFormat="1" ht="17.25" customHeight="1">
      <c r="A19" s="2891">
        <v>5</v>
      </c>
      <c r="B19" s="2905" t="s">
        <v>9797</v>
      </c>
      <c r="C19" s="2893">
        <v>3575.8869999999997</v>
      </c>
      <c r="D19" s="2894">
        <v>49</v>
      </c>
      <c r="E19" s="2893">
        <v>1556.0259999999998</v>
      </c>
      <c r="F19" s="2893">
        <v>402.80299999999994</v>
      </c>
      <c r="G19" s="2895">
        <v>1958.8289999999997</v>
      </c>
      <c r="H19" s="2894">
        <v>2</v>
      </c>
      <c r="I19" s="2893">
        <v>37.170999999999999</v>
      </c>
      <c r="J19" s="2893">
        <v>5</v>
      </c>
      <c r="K19" s="2895">
        <v>42.170999999999999</v>
      </c>
      <c r="L19" s="2896">
        <f>SUM(D19+H19)</f>
        <v>51</v>
      </c>
      <c r="M19" s="2895">
        <f>SUM(E19,I19)</f>
        <v>1593.1969999999999</v>
      </c>
      <c r="N19" s="2893">
        <f>SUM(F19,J19)</f>
        <v>407.80299999999994</v>
      </c>
      <c r="O19" s="2893">
        <f>SUM(M19:N19)</f>
        <v>2000.9999999999998</v>
      </c>
      <c r="P19" s="2975">
        <f t="shared" si="0"/>
        <v>49</v>
      </c>
      <c r="Q19" s="2893">
        <f>SUM(Culture!AA97)</f>
        <v>1019.1697075</v>
      </c>
      <c r="R19" s="2893">
        <f>SUM(Culture!AB97)</f>
        <v>0</v>
      </c>
      <c r="S19" s="2893">
        <f>SUM(Q19:R19)</f>
        <v>1019.1697075</v>
      </c>
      <c r="T19" s="2975">
        <f t="shared" si="1"/>
        <v>2</v>
      </c>
      <c r="U19" s="2893">
        <f>SUM(Culture!AA98)</f>
        <v>0</v>
      </c>
      <c r="V19" s="2893">
        <f>SUM(Culture!AB98)</f>
        <v>0</v>
      </c>
      <c r="W19" s="2893">
        <f>SUM(U19:V19)</f>
        <v>0</v>
      </c>
      <c r="X19" s="2975">
        <f t="shared" si="2"/>
        <v>51</v>
      </c>
      <c r="Y19" s="2893">
        <f>SUM(U19,Q19)</f>
        <v>1019.1697075</v>
      </c>
      <c r="Z19" s="2893">
        <f>SUM(V19,R19)</f>
        <v>0</v>
      </c>
      <c r="AA19" s="2893">
        <f>SUM(Y19:Z19)</f>
        <v>1019.1697075</v>
      </c>
      <c r="AB19" s="2893">
        <f>SUM(Culture!AD97)</f>
        <v>10.294542499999999</v>
      </c>
      <c r="AC19" s="2893">
        <f>SUM(Culture!AE97)</f>
        <v>0</v>
      </c>
      <c r="AD19" s="2893">
        <f>SUM(Culture!AF97)</f>
        <v>154.187985</v>
      </c>
      <c r="AE19" s="2893">
        <f>SUM(AC19:AD19)</f>
        <v>154.187985</v>
      </c>
      <c r="AF19" s="2893">
        <f>SUM(Culture!AD98)</f>
        <v>0</v>
      </c>
      <c r="AG19" s="2893">
        <f>SUM(Culture!AE98)</f>
        <v>0</v>
      </c>
      <c r="AH19" s="2893">
        <f>SUM(Culture!AF98)</f>
        <v>0</v>
      </c>
      <c r="AI19" s="2893">
        <f>SUM(AG19:AH19)</f>
        <v>0</v>
      </c>
      <c r="AJ19" s="2893">
        <f>SUM(AF19,AB19)</f>
        <v>10.294542499999999</v>
      </c>
      <c r="AK19" s="2893">
        <f>SUM(AG19,AC19)</f>
        <v>0</v>
      </c>
      <c r="AL19" s="2893">
        <f>SUM(AH19,AD19)</f>
        <v>154.187985</v>
      </c>
      <c r="AM19" s="2893">
        <f>SUM(AK19:AL19)</f>
        <v>154.187985</v>
      </c>
    </row>
    <row r="20" spans="1:218" s="2904" customFormat="1">
      <c r="A20" s="2891"/>
      <c r="B20" s="2905"/>
      <c r="C20" s="2899"/>
      <c r="D20" s="2900"/>
      <c r="E20" s="2908"/>
      <c r="F20" s="2908"/>
      <c r="G20" s="2902"/>
      <c r="H20" s="2900"/>
      <c r="I20" s="2908"/>
      <c r="J20" s="2908"/>
      <c r="K20" s="2902"/>
      <c r="L20" s="2888"/>
      <c r="M20" s="2901"/>
      <c r="N20" s="2901"/>
      <c r="O20" s="2901"/>
      <c r="S20" s="2901"/>
      <c r="W20" s="2901"/>
      <c r="Y20" s="2901"/>
      <c r="AA20" s="2901"/>
      <c r="AE20" s="2901"/>
      <c r="AI20" s="2901"/>
      <c r="AJ20" s="2901"/>
      <c r="AK20" s="2901"/>
      <c r="AM20" s="2901"/>
    </row>
    <row r="21" spans="1:218" s="2904" customFormat="1">
      <c r="A21" s="2891">
        <v>6</v>
      </c>
      <c r="B21" s="2909" t="s">
        <v>521</v>
      </c>
      <c r="C21" s="2910">
        <v>102900.211364</v>
      </c>
      <c r="D21" s="2911">
        <v>397</v>
      </c>
      <c r="E21" s="2910">
        <v>19095.954999999998</v>
      </c>
      <c r="F21" s="2910">
        <v>5955.496000000001</v>
      </c>
      <c r="G21" s="2910">
        <v>25051.451000000001</v>
      </c>
      <c r="H21" s="2911">
        <v>332</v>
      </c>
      <c r="I21" s="2910">
        <v>8812.2839999999997</v>
      </c>
      <c r="J21" s="2910">
        <v>353.90600000000001</v>
      </c>
      <c r="K21" s="2910">
        <v>9166.19</v>
      </c>
      <c r="L21" s="2911">
        <f t="shared" ref="L21:R21" si="3">SUBTOTAL(9,L22:L26)</f>
        <v>729</v>
      </c>
      <c r="M21" s="2910">
        <v>34217.641000000003</v>
      </c>
      <c r="N21" s="2910">
        <f t="shared" si="3"/>
        <v>6309.402000000001</v>
      </c>
      <c r="O21" s="2910">
        <f t="shared" si="3"/>
        <v>34217.640999999996</v>
      </c>
      <c r="P21" s="2911">
        <f t="shared" si="3"/>
        <v>397</v>
      </c>
      <c r="Q21" s="2910">
        <f t="shared" si="3"/>
        <v>9752.5389725000005</v>
      </c>
      <c r="R21" s="2910">
        <f t="shared" si="3"/>
        <v>354.26</v>
      </c>
      <c r="S21" s="2910">
        <f t="shared" ref="S21" si="4">SUBTOTAL(9,S22:S26)</f>
        <v>10106.798972500001</v>
      </c>
      <c r="T21" s="2911">
        <f t="shared" ref="T21:V21" si="5">SUBTOTAL(9,T22:T26)</f>
        <v>332</v>
      </c>
      <c r="U21" s="2910">
        <f t="shared" si="5"/>
        <v>2.00475</v>
      </c>
      <c r="V21" s="2910">
        <f t="shared" si="5"/>
        <v>0</v>
      </c>
      <c r="W21" s="2910">
        <f t="shared" ref="W21:Z21" si="6">SUBTOTAL(9,W22:W26)</f>
        <v>2.00475</v>
      </c>
      <c r="X21" s="2911">
        <f t="shared" ref="X21" si="7">SUBTOTAL(9,X22:X26)</f>
        <v>729</v>
      </c>
      <c r="Y21" s="2910">
        <f t="shared" si="6"/>
        <v>9754.5437225000005</v>
      </c>
      <c r="Z21" s="2910">
        <f t="shared" si="6"/>
        <v>354.26</v>
      </c>
      <c r="AA21" s="2910">
        <f t="shared" ref="AA21:AB21" si="8">SUBTOTAL(9,AA22:AA26)</f>
        <v>10108.803722500001</v>
      </c>
      <c r="AB21" s="2910">
        <f t="shared" si="8"/>
        <v>98.665304999999961</v>
      </c>
      <c r="AC21" s="2910">
        <f t="shared" ref="AC21:AD21" si="9">SUBTOTAL(9,AC22:AC26)</f>
        <v>0</v>
      </c>
      <c r="AD21" s="2910">
        <f t="shared" si="9"/>
        <v>193.92831200000001</v>
      </c>
      <c r="AE21" s="2910">
        <f t="shared" ref="AE21:AH21" si="10">SUBTOTAL(9,AE22:AE26)</f>
        <v>193.92831200000001</v>
      </c>
      <c r="AF21" s="2910">
        <f t="shared" ref="AF21" si="11">SUBTOTAL(9,AF22:AF26)</f>
        <v>2.0250000000000001E-2</v>
      </c>
      <c r="AG21" s="2910">
        <f t="shared" si="10"/>
        <v>0</v>
      </c>
      <c r="AH21" s="2910">
        <f t="shared" si="10"/>
        <v>0</v>
      </c>
      <c r="AI21" s="2910">
        <f t="shared" ref="AI21:AL21" si="12">SUBTOTAL(9,AI22:AI26)</f>
        <v>0</v>
      </c>
      <c r="AJ21" s="2910">
        <f t="shared" ref="AJ21" si="13">SUBTOTAL(9,AJ22:AJ26)</f>
        <v>98.685554999999951</v>
      </c>
      <c r="AK21" s="2910">
        <f t="shared" si="12"/>
        <v>0</v>
      </c>
      <c r="AL21" s="2910">
        <f t="shared" si="12"/>
        <v>193.92831200000001</v>
      </c>
      <c r="AM21" s="2910">
        <f t="shared" ref="AM21" si="14">SUBTOTAL(9,AM22:AM26)</f>
        <v>193.92831200000001</v>
      </c>
    </row>
    <row r="22" spans="1:218" s="2904" customFormat="1" ht="19.899999999999999" customHeight="1">
      <c r="A22" s="2891"/>
      <c r="B22" s="2912" t="s">
        <v>9798</v>
      </c>
      <c r="C22" s="2893">
        <v>50116.81725</v>
      </c>
      <c r="D22" s="2894">
        <v>260</v>
      </c>
      <c r="E22" s="2893">
        <v>8989.5569999999989</v>
      </c>
      <c r="F22" s="2893">
        <v>2081.9100000000008</v>
      </c>
      <c r="G22" s="2895">
        <v>11071.467000000001</v>
      </c>
      <c r="H22" s="2894">
        <v>237</v>
      </c>
      <c r="I22" s="2893">
        <v>4189.348</v>
      </c>
      <c r="J22" s="2893">
        <v>51.599999999999994</v>
      </c>
      <c r="K22" s="2895">
        <v>4240.9480000000003</v>
      </c>
      <c r="L22" s="2896">
        <f>SUM(D22+H22)</f>
        <v>497</v>
      </c>
      <c r="M22" s="2895">
        <f t="shared" ref="M22:N26" si="15">SUM(E22,I22)</f>
        <v>13178.904999999999</v>
      </c>
      <c r="N22" s="2893">
        <f t="shared" si="15"/>
        <v>2133.5100000000007</v>
      </c>
      <c r="O22" s="2893">
        <f>SUM(M22:N22)</f>
        <v>15312.414999999999</v>
      </c>
      <c r="P22" s="2975">
        <f t="shared" ref="P22:P84" si="16">D22</f>
        <v>260</v>
      </c>
      <c r="Q22" s="2893">
        <f>SUM(Education!AA557)</f>
        <v>5431.7220800000014</v>
      </c>
      <c r="R22" s="2893">
        <f>SUM(Education!AB557)</f>
        <v>83.89500000000001</v>
      </c>
      <c r="S22" s="2893">
        <f>SUM(Q22:R22)</f>
        <v>5515.6170800000018</v>
      </c>
      <c r="T22" s="2975">
        <f t="shared" ref="T22:T84" si="17">H22</f>
        <v>237</v>
      </c>
      <c r="U22" s="2893">
        <f>SUM(Education!AA558)</f>
        <v>2.00475</v>
      </c>
      <c r="V22" s="2893">
        <f>SUM(Education!AB558)</f>
        <v>0</v>
      </c>
      <c r="W22" s="2893">
        <f>SUM(U22:V22)</f>
        <v>2.00475</v>
      </c>
      <c r="X22" s="2975">
        <f t="shared" ref="X22:X84" si="18">L22</f>
        <v>497</v>
      </c>
      <c r="Y22" s="2893">
        <f t="shared" ref="Y22:Y26" si="19">SUM(U22,Q22)</f>
        <v>5433.7268300000014</v>
      </c>
      <c r="Z22" s="2893">
        <f t="shared" ref="Z22:Z26" si="20">SUM(V22,R22)</f>
        <v>83.89500000000001</v>
      </c>
      <c r="AA22" s="2893">
        <f>SUM(Y22:Z22)</f>
        <v>5517.6218300000019</v>
      </c>
      <c r="AB22" s="2893">
        <f>SUM(Education!AD557)</f>
        <v>54.913447499999975</v>
      </c>
      <c r="AC22" s="2893">
        <f>SUM(Education!AE557)</f>
        <v>0</v>
      </c>
      <c r="AD22" s="2893">
        <f>SUM(Education!AF557)</f>
        <v>175.365782</v>
      </c>
      <c r="AE22" s="2893">
        <f>SUM(AC22:AD22)</f>
        <v>175.365782</v>
      </c>
      <c r="AF22" s="2893">
        <f>SUM(Education!AD558)</f>
        <v>2.0250000000000001E-2</v>
      </c>
      <c r="AG22" s="2893">
        <f>SUM(Education!AE558)</f>
        <v>0</v>
      </c>
      <c r="AH22" s="2893">
        <f>SUM(Education!AF558)</f>
        <v>0</v>
      </c>
      <c r="AI22" s="2893">
        <f>SUM(AG22:AH22)</f>
        <v>0</v>
      </c>
      <c r="AJ22" s="2893">
        <f t="shared" ref="AJ22:AK26" si="21">SUM(AF22,AB22)</f>
        <v>54.933697499999973</v>
      </c>
      <c r="AK22" s="2893">
        <f t="shared" si="21"/>
        <v>0</v>
      </c>
      <c r="AL22" s="2893">
        <f t="shared" ref="AL22:AL26" si="22">SUM(AH22,AD22)</f>
        <v>175.365782</v>
      </c>
      <c r="AM22" s="2893">
        <f>SUM(AK22:AL22)</f>
        <v>175.365782</v>
      </c>
    </row>
    <row r="23" spans="1:218" s="2904" customFormat="1" ht="19.899999999999999" customHeight="1">
      <c r="A23" s="2891"/>
      <c r="B23" s="2912" t="s">
        <v>9799</v>
      </c>
      <c r="C23" s="2893">
        <v>12174.152999999998</v>
      </c>
      <c r="D23" s="2894">
        <v>76</v>
      </c>
      <c r="E23" s="2893">
        <v>5026.5149999999994</v>
      </c>
      <c r="F23" s="2893">
        <v>828.13900000000001</v>
      </c>
      <c r="G23" s="2895">
        <v>5854.6539999999995</v>
      </c>
      <c r="H23" s="2894">
        <v>20</v>
      </c>
      <c r="I23" s="2893">
        <v>332</v>
      </c>
      <c r="J23" s="2893">
        <v>52.526000000000003</v>
      </c>
      <c r="K23" s="2895">
        <v>384.52600000000001</v>
      </c>
      <c r="L23" s="2896">
        <f>SUM(D23+H23)</f>
        <v>96</v>
      </c>
      <c r="M23" s="2895">
        <f t="shared" si="15"/>
        <v>5358.5149999999994</v>
      </c>
      <c r="N23" s="2893">
        <f t="shared" si="15"/>
        <v>880.66499999999996</v>
      </c>
      <c r="O23" s="2893">
        <f>SUM(M23:N23)</f>
        <v>6239.1799999999994</v>
      </c>
      <c r="P23" s="2975">
        <f t="shared" si="16"/>
        <v>76</v>
      </c>
      <c r="Q23" s="2893">
        <f>SUM(Education!AA674)</f>
        <v>2629.1779649999999</v>
      </c>
      <c r="R23" s="2893">
        <f>SUM(Education!AB674)</f>
        <v>0</v>
      </c>
      <c r="S23" s="2893">
        <f>SUM(Q23:R23)</f>
        <v>2629.1779649999999</v>
      </c>
      <c r="T23" s="2975">
        <f t="shared" si="17"/>
        <v>20</v>
      </c>
      <c r="U23" s="2893">
        <f>SUM(Education!AA675)</f>
        <v>0</v>
      </c>
      <c r="V23" s="2893">
        <f>SUM(Education!AB675)</f>
        <v>0</v>
      </c>
      <c r="W23" s="2893">
        <f>SUM(U23:V23)</f>
        <v>0</v>
      </c>
      <c r="X23" s="2975">
        <f t="shared" si="18"/>
        <v>96</v>
      </c>
      <c r="Y23" s="2893">
        <f t="shared" si="19"/>
        <v>2629.1779649999999</v>
      </c>
      <c r="Z23" s="2893">
        <f t="shared" si="20"/>
        <v>0</v>
      </c>
      <c r="AA23" s="2893">
        <f>SUM(Y23:Z23)</f>
        <v>2629.1779649999999</v>
      </c>
      <c r="AB23" s="2893">
        <f>SUM(Education!AD674)</f>
        <v>26.698534999999993</v>
      </c>
      <c r="AC23" s="2893">
        <f>SUM(Education!AE674)</f>
        <v>0</v>
      </c>
      <c r="AD23" s="2893">
        <f>SUM(Education!AF674)</f>
        <v>18.562530000000002</v>
      </c>
      <c r="AE23" s="2893">
        <f>SUM(AC23:AD23)</f>
        <v>18.562530000000002</v>
      </c>
      <c r="AF23" s="2893">
        <f>SUM(Education!AD675)</f>
        <v>0</v>
      </c>
      <c r="AG23" s="2893">
        <f>SUM(Education!AE675)</f>
        <v>0</v>
      </c>
      <c r="AH23" s="2893">
        <f>SUM(Education!AF675)</f>
        <v>0</v>
      </c>
      <c r="AI23" s="2893">
        <f>SUM(AG23:AH23)</f>
        <v>0</v>
      </c>
      <c r="AJ23" s="2893">
        <f t="shared" si="21"/>
        <v>26.698534999999993</v>
      </c>
      <c r="AK23" s="2893">
        <f t="shared" si="21"/>
        <v>0</v>
      </c>
      <c r="AL23" s="2893">
        <f t="shared" si="22"/>
        <v>18.562530000000002</v>
      </c>
      <c r="AM23" s="2893">
        <f>SUM(AK23:AL23)</f>
        <v>18.562530000000002</v>
      </c>
    </row>
    <row r="24" spans="1:218" s="2904" customFormat="1" ht="19.899999999999999" customHeight="1">
      <c r="A24" s="2891"/>
      <c r="B24" s="2912" t="s">
        <v>9800</v>
      </c>
      <c r="C24" s="2893">
        <v>7861.9490000000005</v>
      </c>
      <c r="D24" s="2894">
        <v>7</v>
      </c>
      <c r="E24" s="2893">
        <v>462.32400000000001</v>
      </c>
      <c r="F24" s="2893">
        <v>152.17599999999999</v>
      </c>
      <c r="G24" s="2895">
        <v>614.5</v>
      </c>
      <c r="H24" s="2894">
        <v>34</v>
      </c>
      <c r="I24" s="2893">
        <v>1965.5</v>
      </c>
      <c r="J24" s="2893">
        <v>60</v>
      </c>
      <c r="K24" s="2895">
        <v>2025.5</v>
      </c>
      <c r="L24" s="2896">
        <f>SUM(D24+H24)</f>
        <v>41</v>
      </c>
      <c r="M24" s="2895">
        <f t="shared" si="15"/>
        <v>2427.8240000000001</v>
      </c>
      <c r="N24" s="2893">
        <f t="shared" si="15"/>
        <v>212.17599999999999</v>
      </c>
      <c r="O24" s="2893">
        <f>SUM(M24:N24)</f>
        <v>2640</v>
      </c>
      <c r="P24" s="2975">
        <f t="shared" si="16"/>
        <v>7</v>
      </c>
      <c r="Q24" s="2893">
        <f>SUM(Education!AA689)</f>
        <v>305.75099999999998</v>
      </c>
      <c r="R24" s="2893">
        <f>SUM(Education!AB689)</f>
        <v>0</v>
      </c>
      <c r="S24" s="2893">
        <f>SUM(Q24:R24)</f>
        <v>305.75099999999998</v>
      </c>
      <c r="T24" s="2975">
        <f t="shared" si="17"/>
        <v>34</v>
      </c>
      <c r="U24" s="2893">
        <f>SUM(Education!AA728)</f>
        <v>0</v>
      </c>
      <c r="V24" s="2893">
        <f>SUM(Education!AB728)</f>
        <v>0</v>
      </c>
      <c r="W24" s="2893">
        <f>SUM(U24:V24)</f>
        <v>0</v>
      </c>
      <c r="X24" s="2975">
        <f t="shared" si="18"/>
        <v>41</v>
      </c>
      <c r="Y24" s="2893">
        <f t="shared" si="19"/>
        <v>305.75099999999998</v>
      </c>
      <c r="Z24" s="2893">
        <f t="shared" si="20"/>
        <v>0</v>
      </c>
      <c r="AA24" s="2893">
        <f>SUM(Y24:Z24)</f>
        <v>305.75099999999998</v>
      </c>
      <c r="AB24" s="2893">
        <f>SUM(Education!AD689)</f>
        <v>3.0880000000000001</v>
      </c>
      <c r="AC24" s="2893">
        <f>SUM(Education!AE689)</f>
        <v>0</v>
      </c>
      <c r="AD24" s="2893">
        <f>SUM(Education!AF689)</f>
        <v>0</v>
      </c>
      <c r="AE24" s="2893">
        <f>SUM(AC24:AD24)</f>
        <v>0</v>
      </c>
      <c r="AF24" s="2893">
        <f>SUM(Education!AD728)</f>
        <v>0</v>
      </c>
      <c r="AG24" s="2893">
        <f>SUM(Education!AE728)</f>
        <v>0</v>
      </c>
      <c r="AH24" s="2893">
        <f>SUM(Education!AF728)</f>
        <v>0</v>
      </c>
      <c r="AI24" s="2893">
        <f>SUM(AG24:AH24)</f>
        <v>0</v>
      </c>
      <c r="AJ24" s="2893">
        <f t="shared" si="21"/>
        <v>3.0880000000000001</v>
      </c>
      <c r="AK24" s="2893">
        <f t="shared" si="21"/>
        <v>0</v>
      </c>
      <c r="AL24" s="2893">
        <f t="shared" si="22"/>
        <v>0</v>
      </c>
      <c r="AM24" s="2893">
        <f>SUM(AK24:AL24)</f>
        <v>0</v>
      </c>
    </row>
    <row r="25" spans="1:218" s="2904" customFormat="1" ht="19.899999999999999" customHeight="1">
      <c r="A25" s="2891"/>
      <c r="B25" s="2912" t="s">
        <v>9801</v>
      </c>
      <c r="C25" s="2893">
        <v>6024.5421139999999</v>
      </c>
      <c r="D25" s="2894">
        <v>19</v>
      </c>
      <c r="E25" s="2893">
        <v>655.06500000000017</v>
      </c>
      <c r="F25" s="2893">
        <v>429.935</v>
      </c>
      <c r="G25" s="2895">
        <v>1085.0000000000002</v>
      </c>
      <c r="H25" s="2894">
        <v>24</v>
      </c>
      <c r="I25" s="2893">
        <v>415</v>
      </c>
      <c r="J25" s="2893">
        <v>0</v>
      </c>
      <c r="K25" s="2895">
        <v>415</v>
      </c>
      <c r="L25" s="2896">
        <f>SUM(D25+H25)</f>
        <v>43</v>
      </c>
      <c r="M25" s="2895">
        <f t="shared" si="15"/>
        <v>1070.0650000000001</v>
      </c>
      <c r="N25" s="2893">
        <f t="shared" si="15"/>
        <v>429.935</v>
      </c>
      <c r="O25" s="2893">
        <f>SUM(M25:N25)</f>
        <v>1500</v>
      </c>
      <c r="P25" s="2975">
        <f t="shared" si="16"/>
        <v>19</v>
      </c>
      <c r="Q25" s="2893">
        <f>SUM(Education!AA754)</f>
        <v>155.50769249999999</v>
      </c>
      <c r="R25" s="2893">
        <f>SUM(Education!AB754)</f>
        <v>0</v>
      </c>
      <c r="S25" s="2893">
        <f>SUM(Q25:R25)</f>
        <v>155.50769249999999</v>
      </c>
      <c r="T25" s="2975">
        <f t="shared" si="17"/>
        <v>24</v>
      </c>
      <c r="U25" s="2893">
        <f>SUM(Education!AA783)</f>
        <v>0</v>
      </c>
      <c r="V25" s="2893">
        <f>SUM(Education!AB783)</f>
        <v>0</v>
      </c>
      <c r="W25" s="2893">
        <f>SUM(U25:V25)</f>
        <v>0</v>
      </c>
      <c r="X25" s="2975">
        <f t="shared" si="18"/>
        <v>43</v>
      </c>
      <c r="Y25" s="2893">
        <f t="shared" si="19"/>
        <v>155.50769249999999</v>
      </c>
      <c r="Z25" s="2893">
        <f t="shared" si="20"/>
        <v>0</v>
      </c>
      <c r="AA25" s="2893">
        <f>SUM(Y25:Z25)</f>
        <v>155.50769249999999</v>
      </c>
      <c r="AB25" s="2893">
        <f>SUM(Education!AD754)</f>
        <v>1.5690575000000002</v>
      </c>
      <c r="AC25" s="2893">
        <f>SUM(Education!AE754)</f>
        <v>0</v>
      </c>
      <c r="AD25" s="2893">
        <f>SUM(Education!AF754)</f>
        <v>0</v>
      </c>
      <c r="AE25" s="2893">
        <f>SUM(AC25:AD25)</f>
        <v>0</v>
      </c>
      <c r="AF25" s="2893">
        <f>SUM(Education!AD783)</f>
        <v>0</v>
      </c>
      <c r="AG25" s="2893">
        <f>SUM(Education!AE783)</f>
        <v>0</v>
      </c>
      <c r="AH25" s="2893">
        <f>SUM(Education!AF783)</f>
        <v>0</v>
      </c>
      <c r="AI25" s="2893">
        <f>SUM(AG25:AH25)</f>
        <v>0</v>
      </c>
      <c r="AJ25" s="2893">
        <f t="shared" si="21"/>
        <v>1.5690575000000002</v>
      </c>
      <c r="AK25" s="2893">
        <f t="shared" si="21"/>
        <v>0</v>
      </c>
      <c r="AL25" s="2893">
        <f t="shared" si="22"/>
        <v>0</v>
      </c>
      <c r="AM25" s="2893">
        <f>SUM(AK25:AL25)</f>
        <v>0</v>
      </c>
    </row>
    <row r="26" spans="1:218" s="2904" customFormat="1" ht="19.899999999999999" customHeight="1">
      <c r="A26" s="2891"/>
      <c r="B26" s="2912" t="s">
        <v>9802</v>
      </c>
      <c r="C26" s="2893">
        <v>26722.75</v>
      </c>
      <c r="D26" s="2894">
        <v>35</v>
      </c>
      <c r="E26" s="2893">
        <v>3962.4939999999997</v>
      </c>
      <c r="F26" s="2893">
        <v>2463.3360000000002</v>
      </c>
      <c r="G26" s="2895">
        <v>6425.83</v>
      </c>
      <c r="H26" s="2894">
        <v>17</v>
      </c>
      <c r="I26" s="2893">
        <v>1910.4359999999997</v>
      </c>
      <c r="J26" s="2893">
        <v>189.78</v>
      </c>
      <c r="K26" s="2895">
        <v>2100.2159999999999</v>
      </c>
      <c r="L26" s="2896">
        <f>SUM(D26+H26)</f>
        <v>52</v>
      </c>
      <c r="M26" s="2895">
        <f t="shared" si="15"/>
        <v>5872.9299999999994</v>
      </c>
      <c r="N26" s="2893">
        <f t="shared" si="15"/>
        <v>2653.1160000000004</v>
      </c>
      <c r="O26" s="2893">
        <f>SUM(M26:N26)</f>
        <v>8526.0460000000003</v>
      </c>
      <c r="P26" s="2975">
        <f t="shared" si="16"/>
        <v>35</v>
      </c>
      <c r="Q26" s="2893">
        <f>SUM(Education!AA825)</f>
        <v>1230.3802349999999</v>
      </c>
      <c r="R26" s="2893">
        <f>SUM(Education!AB825)</f>
        <v>270.36500000000001</v>
      </c>
      <c r="S26" s="2893">
        <f>SUM(Q26:R26)</f>
        <v>1500.7452349999999</v>
      </c>
      <c r="T26" s="2975">
        <f t="shared" si="17"/>
        <v>17</v>
      </c>
      <c r="U26" s="2893">
        <f>SUM(Education!AA848)</f>
        <v>0</v>
      </c>
      <c r="V26" s="2893">
        <f>SUM(Education!AB848)</f>
        <v>0</v>
      </c>
      <c r="W26" s="2893">
        <f>SUM(U26:V26)</f>
        <v>0</v>
      </c>
      <c r="X26" s="2975">
        <f t="shared" si="18"/>
        <v>52</v>
      </c>
      <c r="Y26" s="2893">
        <f t="shared" si="19"/>
        <v>1230.3802349999999</v>
      </c>
      <c r="Z26" s="2893">
        <f t="shared" si="20"/>
        <v>270.36500000000001</v>
      </c>
      <c r="AA26" s="2893">
        <f>SUM(Y26:Z26)</f>
        <v>1500.7452349999999</v>
      </c>
      <c r="AB26" s="2893">
        <f>SUM(Education!AD825)</f>
        <v>12.396264999999998</v>
      </c>
      <c r="AC26" s="2893">
        <f>SUM(Education!AE825)</f>
        <v>0</v>
      </c>
      <c r="AD26" s="2893">
        <f>SUM(Education!AF825)</f>
        <v>0</v>
      </c>
      <c r="AE26" s="2893">
        <f>SUM(AC26:AD26)</f>
        <v>0</v>
      </c>
      <c r="AF26" s="2893">
        <f>SUM(Education!AD848)</f>
        <v>0</v>
      </c>
      <c r="AG26" s="2893">
        <f>SUM(Education!AE848)</f>
        <v>0</v>
      </c>
      <c r="AH26" s="2893">
        <f>SUM(Education!AF848)</f>
        <v>0</v>
      </c>
      <c r="AI26" s="2893">
        <f>SUM(AG26:AH26)</f>
        <v>0</v>
      </c>
      <c r="AJ26" s="2893">
        <f t="shared" si="21"/>
        <v>12.396264999999998</v>
      </c>
      <c r="AK26" s="2893">
        <f t="shared" si="21"/>
        <v>0</v>
      </c>
      <c r="AL26" s="2893">
        <f t="shared" si="22"/>
        <v>0</v>
      </c>
      <c r="AM26" s="2893">
        <f>SUM(AK26:AL26)</f>
        <v>0</v>
      </c>
    </row>
    <row r="27" spans="1:218">
      <c r="A27" s="2913"/>
      <c r="B27" s="2914"/>
      <c r="C27" s="2899"/>
      <c r="D27" s="2900"/>
      <c r="E27" s="2899"/>
      <c r="F27" s="2899"/>
      <c r="G27" s="2895"/>
      <c r="H27" s="2900"/>
      <c r="I27" s="2899"/>
      <c r="J27" s="2899"/>
      <c r="K27" s="2895"/>
      <c r="L27" s="2915"/>
      <c r="M27" s="2901"/>
      <c r="N27" s="2901"/>
      <c r="O27" s="2901"/>
      <c r="S27" s="2901"/>
      <c r="W27" s="2901"/>
      <c r="Y27" s="2901"/>
      <c r="AA27" s="2901"/>
      <c r="AE27" s="2901"/>
      <c r="AI27" s="2901"/>
      <c r="AJ27" s="2901"/>
      <c r="AK27" s="2901"/>
      <c r="AM27" s="2901"/>
    </row>
    <row r="28" spans="1:218">
      <c r="A28" s="2891">
        <v>7</v>
      </c>
      <c r="B28" s="2892" t="s">
        <v>9803</v>
      </c>
      <c r="C28" s="2893">
        <v>6470.84</v>
      </c>
      <c r="D28" s="2894">
        <v>4</v>
      </c>
      <c r="E28" s="2893">
        <v>883.41199999999992</v>
      </c>
      <c r="F28" s="2893">
        <v>114</v>
      </c>
      <c r="G28" s="2895">
        <v>997.41199999999992</v>
      </c>
      <c r="H28" s="2894">
        <v>27</v>
      </c>
      <c r="I28" s="2893">
        <v>113.075</v>
      </c>
      <c r="J28" s="2893">
        <v>1439.5129999999999</v>
      </c>
      <c r="K28" s="2895">
        <v>1552.588</v>
      </c>
      <c r="L28" s="2896">
        <f>SUM(D28+H28)</f>
        <v>31</v>
      </c>
      <c r="M28" s="2895">
        <f>SUM(E28,I28)</f>
        <v>996.48699999999997</v>
      </c>
      <c r="N28" s="2893">
        <f>SUM(F28,J28)</f>
        <v>1553.5129999999999</v>
      </c>
      <c r="O28" s="2893">
        <f>SUM(M28:N28)</f>
        <v>2550</v>
      </c>
      <c r="P28" s="2975">
        <f t="shared" si="16"/>
        <v>4</v>
      </c>
      <c r="Q28" s="2893">
        <f>SUM(Energy!AA17)</f>
        <v>480.65700000000004</v>
      </c>
      <c r="R28" s="2893">
        <f>SUM(Energy!AB17)</f>
        <v>28.5</v>
      </c>
      <c r="S28" s="2893">
        <f>SUM(Q28:R28)</f>
        <v>509.15700000000004</v>
      </c>
      <c r="T28" s="2975">
        <f t="shared" si="17"/>
        <v>27</v>
      </c>
      <c r="U28" s="2893">
        <f>SUM(Energy!AA49)</f>
        <v>0</v>
      </c>
      <c r="V28" s="2893">
        <f>SUM(Energy!AB49)</f>
        <v>0</v>
      </c>
      <c r="W28" s="2893">
        <f>SUM(U28:V28)</f>
        <v>0</v>
      </c>
      <c r="X28" s="2975">
        <f t="shared" si="18"/>
        <v>31</v>
      </c>
      <c r="Y28" s="2893">
        <f t="shared" ref="Y28" si="23">SUM(U28,Q28)</f>
        <v>480.65700000000004</v>
      </c>
      <c r="Z28" s="2893">
        <f t="shared" ref="Z28" si="24">SUM(V28,R28)</f>
        <v>28.5</v>
      </c>
      <c r="AA28" s="2893">
        <f>SUM(Y28:Z28)</f>
        <v>509.15700000000004</v>
      </c>
      <c r="AB28" s="2893">
        <f>SUM(Energy!AD17)</f>
        <v>4.8550000000000004</v>
      </c>
      <c r="AC28" s="2893">
        <f>SUM(Energy!AE17)</f>
        <v>5.6589999999999998</v>
      </c>
      <c r="AD28" s="2893">
        <f>SUM(Energy!AF17)</f>
        <v>0</v>
      </c>
      <c r="AE28" s="2893">
        <f>SUM(AC28:AD28)</f>
        <v>5.6589999999999998</v>
      </c>
      <c r="AF28" s="2893">
        <f>SUM(Energy!AD49)</f>
        <v>0</v>
      </c>
      <c r="AG28" s="2893">
        <f>SUM(Energy!AE49)</f>
        <v>0</v>
      </c>
      <c r="AH28" s="2893">
        <f>SUM(Energy!AF49)</f>
        <v>0</v>
      </c>
      <c r="AI28" s="2893">
        <f>SUM(AG28:AH28)</f>
        <v>0</v>
      </c>
      <c r="AJ28" s="2893">
        <f>SUM(AF28,AB28)</f>
        <v>4.8550000000000004</v>
      </c>
      <c r="AK28" s="2893">
        <f>SUM(AG28,AC28)</f>
        <v>5.6589999999999998</v>
      </c>
      <c r="AL28" s="2893">
        <f>SUM(AH28,AD28)</f>
        <v>0</v>
      </c>
      <c r="AM28" s="2893">
        <f>SUM(AK28:AL28)</f>
        <v>5.6589999999999998</v>
      </c>
    </row>
    <row r="29" spans="1:218">
      <c r="A29" s="2891"/>
      <c r="B29" s="2892"/>
      <c r="C29" s="2899"/>
      <c r="D29" s="2900"/>
      <c r="E29" s="2899"/>
      <c r="F29" s="2899"/>
      <c r="G29" s="2895"/>
      <c r="H29" s="2900"/>
      <c r="I29" s="2899"/>
      <c r="J29" s="2899"/>
      <c r="K29" s="2895"/>
      <c r="L29" s="2888"/>
      <c r="M29" s="2901"/>
      <c r="N29" s="2901"/>
      <c r="O29" s="2901"/>
      <c r="S29" s="2901"/>
      <c r="W29" s="2901"/>
      <c r="Y29" s="2901"/>
      <c r="AA29" s="2901"/>
      <c r="AE29" s="2901"/>
      <c r="AI29" s="2901"/>
      <c r="AJ29" s="2901"/>
      <c r="AK29" s="2901"/>
      <c r="AM29" s="2901"/>
    </row>
    <row r="30" spans="1:218">
      <c r="A30" s="2891">
        <v>8</v>
      </c>
      <c r="B30" s="2892" t="s">
        <v>9804</v>
      </c>
      <c r="C30" s="2893">
        <v>3474.5330000000004</v>
      </c>
      <c r="D30" s="2894">
        <v>8</v>
      </c>
      <c r="E30" s="2893">
        <v>374.37200000000001</v>
      </c>
      <c r="F30" s="2893">
        <v>163.93100000000004</v>
      </c>
      <c r="G30" s="2895">
        <v>538.30300000000011</v>
      </c>
      <c r="H30" s="2894">
        <v>12</v>
      </c>
      <c r="I30" s="2893">
        <v>446.697</v>
      </c>
      <c r="J30" s="2893">
        <v>215</v>
      </c>
      <c r="K30" s="2895">
        <v>661.697</v>
      </c>
      <c r="L30" s="2896">
        <f>SUM(D30+H30)</f>
        <v>20</v>
      </c>
      <c r="M30" s="2895">
        <f>SUM(E30,I30)</f>
        <v>821.06899999999996</v>
      </c>
      <c r="N30" s="2893">
        <f>SUM(F30,J30)</f>
        <v>378.93100000000004</v>
      </c>
      <c r="O30" s="2893">
        <f>SUM(M30:N30)</f>
        <v>1200</v>
      </c>
      <c r="P30" s="2975">
        <f t="shared" si="16"/>
        <v>8</v>
      </c>
      <c r="Q30" s="2893">
        <f>SUM(Environment!AA49)</f>
        <v>32.174999999999997</v>
      </c>
      <c r="R30" s="2893">
        <f>SUM(Environment!AB49)</f>
        <v>0</v>
      </c>
      <c r="S30" s="2893">
        <f>SUM(Q30:R30)</f>
        <v>32.174999999999997</v>
      </c>
      <c r="T30" s="2975">
        <f t="shared" si="17"/>
        <v>12</v>
      </c>
      <c r="U30" s="2893">
        <f>SUM(Environment!AA50)</f>
        <v>0</v>
      </c>
      <c r="V30" s="2893">
        <f>SUM(Environment!AB50)</f>
        <v>0</v>
      </c>
      <c r="W30" s="2893">
        <f>SUM(U30:V30)</f>
        <v>0</v>
      </c>
      <c r="X30" s="2975">
        <f t="shared" si="18"/>
        <v>20</v>
      </c>
      <c r="Y30" s="2893">
        <f t="shared" ref="Y30" si="25">SUM(U30,Q30)</f>
        <v>32.174999999999997</v>
      </c>
      <c r="Z30" s="2893">
        <f t="shared" ref="Z30" si="26">SUM(V30,R30)</f>
        <v>0</v>
      </c>
      <c r="AA30" s="2893">
        <f>SUM(Y30:Z30)</f>
        <v>32.174999999999997</v>
      </c>
      <c r="AB30" s="2893">
        <f>SUM(Environment!AD49)</f>
        <v>0.32500000000000001</v>
      </c>
      <c r="AC30" s="2893">
        <f>SUM(Environment!AE49)</f>
        <v>0</v>
      </c>
      <c r="AD30" s="2893">
        <f>SUM(Environment!AF49)</f>
        <v>0</v>
      </c>
      <c r="AE30" s="2893">
        <f>SUM(AC30:AD30)</f>
        <v>0</v>
      </c>
      <c r="AF30" s="2893">
        <f>SUM(Environment!AD50)</f>
        <v>0</v>
      </c>
      <c r="AG30" s="2893">
        <f>SUM(Environment!AE50)</f>
        <v>0</v>
      </c>
      <c r="AH30" s="2893">
        <f>SUM(Environment!AF50)</f>
        <v>0</v>
      </c>
      <c r="AI30" s="2893">
        <f>SUM(AG30:AH30)</f>
        <v>0</v>
      </c>
      <c r="AJ30" s="2893">
        <f>SUM(AF30,AB30)</f>
        <v>0.32500000000000001</v>
      </c>
      <c r="AK30" s="2893">
        <f>SUM(AG30,AC30)</f>
        <v>0</v>
      </c>
      <c r="AL30" s="2893">
        <f>SUM(AH30,AD30)</f>
        <v>0</v>
      </c>
      <c r="AM30" s="2893">
        <f>SUM(AK30:AL30)</f>
        <v>0</v>
      </c>
    </row>
    <row r="31" spans="1:218">
      <c r="A31" s="2891"/>
      <c r="B31" s="2892"/>
      <c r="C31" s="2893"/>
      <c r="D31" s="2894"/>
      <c r="E31" s="2893"/>
      <c r="F31" s="2893"/>
      <c r="G31" s="2895"/>
      <c r="H31" s="2894"/>
      <c r="I31" s="2893"/>
      <c r="J31" s="2893"/>
      <c r="K31" s="2895"/>
      <c r="L31" s="2896"/>
      <c r="M31" s="2916"/>
      <c r="N31" s="2916"/>
      <c r="O31" s="2916"/>
      <c r="S31" s="2916"/>
      <c r="W31" s="2916"/>
      <c r="Y31" s="2916"/>
      <c r="AA31" s="2916"/>
      <c r="AE31" s="2916"/>
      <c r="AI31" s="2916"/>
      <c r="AJ31" s="2916"/>
      <c r="AK31" s="2916"/>
      <c r="AM31" s="2916"/>
    </row>
    <row r="32" spans="1:218" s="2907" customFormat="1">
      <c r="A32" s="2891">
        <v>9</v>
      </c>
      <c r="B32" s="2892" t="s">
        <v>9805</v>
      </c>
      <c r="C32" s="2893">
        <v>419.96699999999998</v>
      </c>
      <c r="D32" s="2894">
        <v>5</v>
      </c>
      <c r="E32" s="2893">
        <v>38.228999999999999</v>
      </c>
      <c r="F32" s="2893">
        <v>9.0259999999999998</v>
      </c>
      <c r="G32" s="2895">
        <v>47.254999999999995</v>
      </c>
      <c r="H32" s="2894">
        <v>4</v>
      </c>
      <c r="I32" s="2893">
        <v>30.678000000000001</v>
      </c>
      <c r="J32" s="2893">
        <v>66.266999999999996</v>
      </c>
      <c r="K32" s="2895">
        <v>96.944999999999993</v>
      </c>
      <c r="L32" s="2896">
        <f>SUM(D32+H32)</f>
        <v>9</v>
      </c>
      <c r="M32" s="2895">
        <f>SUM(E32,I32)</f>
        <v>68.906999999999996</v>
      </c>
      <c r="N32" s="2893">
        <f>SUM(F32,J32)</f>
        <v>75.292999999999992</v>
      </c>
      <c r="O32" s="2893">
        <f>SUM(M32:N32)</f>
        <v>144.19999999999999</v>
      </c>
      <c r="P32" s="2975">
        <f t="shared" si="16"/>
        <v>5</v>
      </c>
      <c r="Q32" s="2893">
        <f>SUM('Excise &amp; Taxation'!AA19)</f>
        <v>37.671999999999997</v>
      </c>
      <c r="R32" s="2893">
        <f>SUM('Excise &amp; Taxation'!AB19)</f>
        <v>0</v>
      </c>
      <c r="S32" s="2893">
        <f>SUM(Q32:R32)</f>
        <v>37.671999999999997</v>
      </c>
      <c r="T32" s="2975">
        <f t="shared" si="17"/>
        <v>4</v>
      </c>
      <c r="U32" s="2893">
        <f>SUM('Excise &amp; Taxation'!AA28,'Excise &amp; Taxation'!AA36)</f>
        <v>0</v>
      </c>
      <c r="V32" s="2893">
        <f>SUM('Excise &amp; Taxation'!AB28,'Excise &amp; Taxation'!AB36)</f>
        <v>0</v>
      </c>
      <c r="W32" s="2893">
        <f>SUM(U32:V32)</f>
        <v>0</v>
      </c>
      <c r="X32" s="2975">
        <f t="shared" si="18"/>
        <v>9</v>
      </c>
      <c r="Y32" s="2893">
        <f t="shared" ref="Y32" si="27">SUM(U32,Q32)</f>
        <v>37.671999999999997</v>
      </c>
      <c r="Z32" s="2893">
        <f t="shared" ref="Z32" si="28">SUM(V32,R32)</f>
        <v>0</v>
      </c>
      <c r="AA32" s="2893">
        <f>SUM(Y32:Z32)</f>
        <v>37.671999999999997</v>
      </c>
      <c r="AB32" s="2893">
        <f>SUM('Excise &amp; Taxation'!AD19)</f>
        <v>0.38</v>
      </c>
      <c r="AC32" s="2893">
        <f>SUM('Excise &amp; Taxation'!AE19)</f>
        <v>0</v>
      </c>
      <c r="AD32" s="2893">
        <f>SUM('Excise &amp; Taxation'!AF19)</f>
        <v>10.252000000000001</v>
      </c>
      <c r="AE32" s="2893">
        <f>SUM(AC32:AD32)</f>
        <v>10.252000000000001</v>
      </c>
      <c r="AF32" s="2893">
        <f>SUM('Excise &amp; Taxation'!AD28,'Excise &amp; Taxation'!AD36)</f>
        <v>0</v>
      </c>
      <c r="AG32" s="2893">
        <f>SUM('Excise &amp; Taxation'!AE28,'Excise &amp; Taxation'!AE36)</f>
        <v>0</v>
      </c>
      <c r="AH32" s="2893">
        <f>SUM('Excise &amp; Taxation'!AF28,'Excise &amp; Taxation'!AF36)</f>
        <v>0</v>
      </c>
      <c r="AI32" s="2893">
        <f>SUM(AG32:AH32)</f>
        <v>0</v>
      </c>
      <c r="AJ32" s="2893">
        <f>SUM(AF32,AB32)</f>
        <v>0.38</v>
      </c>
      <c r="AK32" s="2893">
        <f>SUM(AG32,AC32)</f>
        <v>0</v>
      </c>
      <c r="AL32" s="2893">
        <f>SUM(AH32,AD32)</f>
        <v>10.252000000000001</v>
      </c>
      <c r="AM32" s="2893">
        <f>SUM(AK32:AL32)</f>
        <v>10.252000000000001</v>
      </c>
      <c r="AN32" s="2906"/>
      <c r="AO32" s="2906"/>
      <c r="AP32" s="2906"/>
      <c r="AQ32" s="2906"/>
      <c r="AR32" s="2906"/>
      <c r="AS32" s="2906"/>
      <c r="AT32" s="2906"/>
      <c r="AU32" s="2906"/>
      <c r="AV32" s="2906"/>
      <c r="AW32" s="2906"/>
      <c r="AX32" s="2906"/>
      <c r="AY32" s="2906"/>
      <c r="AZ32" s="2906"/>
      <c r="BA32" s="2906"/>
      <c r="BB32" s="2906"/>
      <c r="BC32" s="2906"/>
      <c r="BD32" s="2906"/>
      <c r="BE32" s="2906"/>
      <c r="BF32" s="2906"/>
      <c r="BG32" s="2906"/>
      <c r="BH32" s="2906"/>
      <c r="BI32" s="2906"/>
      <c r="BJ32" s="2906"/>
      <c r="BK32" s="2906"/>
      <c r="BL32" s="2906"/>
      <c r="BM32" s="2906"/>
      <c r="BN32" s="2906"/>
      <c r="BO32" s="2906"/>
      <c r="BP32" s="2906"/>
      <c r="BQ32" s="2906"/>
      <c r="BR32" s="2906"/>
      <c r="BS32" s="2906"/>
      <c r="BT32" s="2906"/>
      <c r="BU32" s="2906"/>
      <c r="BV32" s="2906"/>
      <c r="BW32" s="2906"/>
      <c r="BX32" s="2906"/>
      <c r="BY32" s="2906"/>
      <c r="BZ32" s="2906"/>
      <c r="CA32" s="2906"/>
      <c r="CB32" s="2906"/>
      <c r="CC32" s="2906"/>
      <c r="CD32" s="2906"/>
      <c r="CE32" s="2906"/>
      <c r="CF32" s="2906"/>
      <c r="CG32" s="2906"/>
      <c r="CH32" s="2906"/>
      <c r="CI32" s="2906"/>
      <c r="CJ32" s="2906"/>
      <c r="CK32" s="2906"/>
      <c r="CL32" s="2906"/>
      <c r="CM32" s="2906"/>
      <c r="CN32" s="2906"/>
      <c r="CO32" s="2906"/>
      <c r="CP32" s="2906"/>
      <c r="CQ32" s="2906"/>
      <c r="CR32" s="2906"/>
      <c r="CS32" s="2906"/>
      <c r="CT32" s="2906"/>
      <c r="CU32" s="2906"/>
      <c r="CV32" s="2906"/>
      <c r="CW32" s="2906"/>
      <c r="CX32" s="2906"/>
      <c r="CY32" s="2906"/>
      <c r="CZ32" s="2906"/>
      <c r="DA32" s="2906"/>
      <c r="DB32" s="2906"/>
      <c r="DC32" s="2906"/>
      <c r="DD32" s="2906"/>
      <c r="DE32" s="2906"/>
      <c r="DF32" s="2906"/>
      <c r="DG32" s="2906"/>
      <c r="DH32" s="2906"/>
      <c r="DI32" s="2906"/>
      <c r="DJ32" s="2906"/>
      <c r="DK32" s="2906"/>
      <c r="DL32" s="2906"/>
      <c r="DM32" s="2906"/>
      <c r="DN32" s="2906"/>
      <c r="DO32" s="2906"/>
      <c r="DP32" s="2906"/>
      <c r="DQ32" s="2906"/>
      <c r="DR32" s="2906"/>
      <c r="DS32" s="2906"/>
      <c r="DT32" s="2906"/>
      <c r="DU32" s="2906"/>
      <c r="DV32" s="2906"/>
      <c r="DW32" s="2906"/>
      <c r="DX32" s="2906"/>
      <c r="DY32" s="2906"/>
      <c r="DZ32" s="2906"/>
      <c r="EA32" s="2906"/>
      <c r="EB32" s="2906"/>
      <c r="EC32" s="2906"/>
      <c r="ED32" s="2906"/>
      <c r="EE32" s="2906"/>
      <c r="EF32" s="2906"/>
      <c r="EG32" s="2906"/>
      <c r="EH32" s="2906"/>
      <c r="EI32" s="2906"/>
      <c r="EJ32" s="2906"/>
      <c r="EK32" s="2906"/>
      <c r="EL32" s="2906"/>
      <c r="EM32" s="2906"/>
      <c r="EN32" s="2906"/>
      <c r="EO32" s="2906"/>
      <c r="EP32" s="2906"/>
      <c r="EQ32" s="2906"/>
      <c r="ER32" s="2906"/>
      <c r="ES32" s="2906"/>
      <c r="ET32" s="2906"/>
      <c r="EU32" s="2906"/>
      <c r="EV32" s="2906"/>
      <c r="EW32" s="2906"/>
      <c r="EX32" s="2906"/>
      <c r="EY32" s="2906"/>
      <c r="EZ32" s="2906"/>
      <c r="FA32" s="2906"/>
      <c r="FB32" s="2906"/>
      <c r="FC32" s="2906"/>
      <c r="FD32" s="2906"/>
      <c r="FE32" s="2906"/>
      <c r="FF32" s="2906"/>
      <c r="FG32" s="2906"/>
      <c r="FH32" s="2906"/>
      <c r="FI32" s="2906"/>
      <c r="FJ32" s="2906"/>
      <c r="FK32" s="2906"/>
      <c r="FL32" s="2906"/>
      <c r="FM32" s="2906"/>
      <c r="FN32" s="2906"/>
      <c r="FO32" s="2906"/>
      <c r="FP32" s="2906"/>
      <c r="FQ32" s="2906"/>
      <c r="FR32" s="2906"/>
      <c r="FS32" s="2906"/>
      <c r="FT32" s="2906"/>
      <c r="FU32" s="2906"/>
      <c r="FV32" s="2906"/>
      <c r="FW32" s="2906"/>
      <c r="FX32" s="2906"/>
      <c r="FY32" s="2906"/>
      <c r="FZ32" s="2906"/>
      <c r="GA32" s="2906"/>
      <c r="GB32" s="2906"/>
      <c r="GC32" s="2906"/>
      <c r="GD32" s="2906"/>
      <c r="GE32" s="2906"/>
      <c r="GF32" s="2906"/>
      <c r="GG32" s="2906"/>
      <c r="GH32" s="2906"/>
      <c r="GI32" s="2906"/>
      <c r="GJ32" s="2906"/>
      <c r="GK32" s="2906"/>
      <c r="GL32" s="2906"/>
      <c r="GM32" s="2906"/>
      <c r="GN32" s="2906"/>
      <c r="GO32" s="2906"/>
      <c r="GP32" s="2906"/>
      <c r="GQ32" s="2906"/>
      <c r="GR32" s="2906"/>
      <c r="GS32" s="2906"/>
      <c r="GT32" s="2906"/>
      <c r="GU32" s="2906"/>
      <c r="GV32" s="2906"/>
      <c r="GW32" s="2906"/>
      <c r="GX32" s="2906"/>
      <c r="GY32" s="2906"/>
      <c r="GZ32" s="2906"/>
      <c r="HA32" s="2906"/>
      <c r="HB32" s="2906"/>
      <c r="HC32" s="2906"/>
      <c r="HD32" s="2906"/>
      <c r="HE32" s="2906"/>
      <c r="HF32" s="2906"/>
      <c r="HG32" s="2906"/>
      <c r="HH32" s="2906"/>
      <c r="HI32" s="2906"/>
      <c r="HJ32" s="2906"/>
    </row>
    <row r="33" spans="1:218" s="2907" customFormat="1">
      <c r="A33" s="2891"/>
      <c r="B33" s="2892"/>
      <c r="C33" s="2893"/>
      <c r="D33" s="2894"/>
      <c r="E33" s="2893"/>
      <c r="F33" s="2893"/>
      <c r="G33" s="2895"/>
      <c r="H33" s="2894"/>
      <c r="I33" s="2893"/>
      <c r="J33" s="2893"/>
      <c r="K33" s="2895"/>
      <c r="L33" s="2896"/>
      <c r="M33" s="2916"/>
      <c r="N33" s="2916"/>
      <c r="O33" s="2916"/>
      <c r="P33" s="2906"/>
      <c r="Q33" s="2906"/>
      <c r="R33" s="2906"/>
      <c r="S33" s="2916"/>
      <c r="T33" s="2906"/>
      <c r="U33" s="2906"/>
      <c r="V33" s="2906"/>
      <c r="W33" s="2916"/>
      <c r="X33" s="2906"/>
      <c r="Y33" s="2916"/>
      <c r="Z33" s="2906"/>
      <c r="AA33" s="2916"/>
      <c r="AB33" s="2906"/>
      <c r="AC33" s="2906"/>
      <c r="AD33" s="2906"/>
      <c r="AE33" s="2916"/>
      <c r="AF33" s="2906"/>
      <c r="AG33" s="2906"/>
      <c r="AH33" s="2906"/>
      <c r="AI33" s="2916"/>
      <c r="AJ33" s="2916"/>
      <c r="AK33" s="2916"/>
      <c r="AL33" s="2906"/>
      <c r="AM33" s="2916"/>
      <c r="AN33" s="2906"/>
      <c r="AO33" s="2906"/>
      <c r="AP33" s="2906"/>
      <c r="AQ33" s="2906"/>
      <c r="AR33" s="2906"/>
      <c r="AS33" s="2906"/>
      <c r="AT33" s="2906"/>
      <c r="AU33" s="2906"/>
      <c r="AV33" s="2906"/>
      <c r="AW33" s="2906"/>
      <c r="AX33" s="2906"/>
      <c r="AY33" s="2906"/>
      <c r="AZ33" s="2906"/>
      <c r="BA33" s="2906"/>
      <c r="BB33" s="2906"/>
      <c r="BC33" s="2906"/>
      <c r="BD33" s="2906"/>
      <c r="BE33" s="2906"/>
      <c r="BF33" s="2906"/>
      <c r="BG33" s="2906"/>
      <c r="BH33" s="2906"/>
      <c r="BI33" s="2906"/>
      <c r="BJ33" s="2906"/>
      <c r="BK33" s="2906"/>
      <c r="BL33" s="2906"/>
      <c r="BM33" s="2906"/>
      <c r="BN33" s="2906"/>
      <c r="BO33" s="2906"/>
      <c r="BP33" s="2906"/>
      <c r="BQ33" s="2906"/>
      <c r="BR33" s="2906"/>
      <c r="BS33" s="2906"/>
      <c r="BT33" s="2906"/>
      <c r="BU33" s="2906"/>
      <c r="BV33" s="2906"/>
      <c r="BW33" s="2906"/>
      <c r="BX33" s="2906"/>
      <c r="BY33" s="2906"/>
      <c r="BZ33" s="2906"/>
      <c r="CA33" s="2906"/>
      <c r="CB33" s="2906"/>
      <c r="CC33" s="2906"/>
      <c r="CD33" s="2906"/>
      <c r="CE33" s="2906"/>
      <c r="CF33" s="2906"/>
      <c r="CG33" s="2906"/>
      <c r="CH33" s="2906"/>
      <c r="CI33" s="2906"/>
      <c r="CJ33" s="2906"/>
      <c r="CK33" s="2906"/>
      <c r="CL33" s="2906"/>
      <c r="CM33" s="2906"/>
      <c r="CN33" s="2906"/>
      <c r="CO33" s="2906"/>
      <c r="CP33" s="2906"/>
      <c r="CQ33" s="2906"/>
      <c r="CR33" s="2906"/>
      <c r="CS33" s="2906"/>
      <c r="CT33" s="2906"/>
      <c r="CU33" s="2906"/>
      <c r="CV33" s="2906"/>
      <c r="CW33" s="2906"/>
      <c r="CX33" s="2906"/>
      <c r="CY33" s="2906"/>
      <c r="CZ33" s="2906"/>
      <c r="DA33" s="2906"/>
      <c r="DB33" s="2906"/>
      <c r="DC33" s="2906"/>
      <c r="DD33" s="2906"/>
      <c r="DE33" s="2906"/>
      <c r="DF33" s="2906"/>
      <c r="DG33" s="2906"/>
      <c r="DH33" s="2906"/>
      <c r="DI33" s="2906"/>
      <c r="DJ33" s="2906"/>
      <c r="DK33" s="2906"/>
      <c r="DL33" s="2906"/>
      <c r="DM33" s="2906"/>
      <c r="DN33" s="2906"/>
      <c r="DO33" s="2906"/>
      <c r="DP33" s="2906"/>
      <c r="DQ33" s="2906"/>
      <c r="DR33" s="2906"/>
      <c r="DS33" s="2906"/>
      <c r="DT33" s="2906"/>
      <c r="DU33" s="2906"/>
      <c r="DV33" s="2906"/>
      <c r="DW33" s="2906"/>
      <c r="DX33" s="2906"/>
      <c r="DY33" s="2906"/>
      <c r="DZ33" s="2906"/>
      <c r="EA33" s="2906"/>
      <c r="EB33" s="2906"/>
      <c r="EC33" s="2906"/>
      <c r="ED33" s="2906"/>
      <c r="EE33" s="2906"/>
      <c r="EF33" s="2906"/>
      <c r="EG33" s="2906"/>
      <c r="EH33" s="2906"/>
      <c r="EI33" s="2906"/>
      <c r="EJ33" s="2906"/>
      <c r="EK33" s="2906"/>
      <c r="EL33" s="2906"/>
      <c r="EM33" s="2906"/>
      <c r="EN33" s="2906"/>
      <c r="EO33" s="2906"/>
      <c r="EP33" s="2906"/>
      <c r="EQ33" s="2906"/>
      <c r="ER33" s="2906"/>
      <c r="ES33" s="2906"/>
      <c r="ET33" s="2906"/>
      <c r="EU33" s="2906"/>
      <c r="EV33" s="2906"/>
      <c r="EW33" s="2906"/>
      <c r="EX33" s="2906"/>
      <c r="EY33" s="2906"/>
      <c r="EZ33" s="2906"/>
      <c r="FA33" s="2906"/>
      <c r="FB33" s="2906"/>
      <c r="FC33" s="2906"/>
      <c r="FD33" s="2906"/>
      <c r="FE33" s="2906"/>
      <c r="FF33" s="2906"/>
      <c r="FG33" s="2906"/>
      <c r="FH33" s="2906"/>
      <c r="FI33" s="2906"/>
      <c r="FJ33" s="2906"/>
      <c r="FK33" s="2906"/>
      <c r="FL33" s="2906"/>
      <c r="FM33" s="2906"/>
      <c r="FN33" s="2906"/>
      <c r="FO33" s="2906"/>
      <c r="FP33" s="2906"/>
      <c r="FQ33" s="2906"/>
      <c r="FR33" s="2906"/>
      <c r="FS33" s="2906"/>
      <c r="FT33" s="2906"/>
      <c r="FU33" s="2906"/>
      <c r="FV33" s="2906"/>
      <c r="FW33" s="2906"/>
      <c r="FX33" s="2906"/>
      <c r="FY33" s="2906"/>
      <c r="FZ33" s="2906"/>
      <c r="GA33" s="2906"/>
      <c r="GB33" s="2906"/>
      <c r="GC33" s="2906"/>
      <c r="GD33" s="2906"/>
      <c r="GE33" s="2906"/>
      <c r="GF33" s="2906"/>
      <c r="GG33" s="2906"/>
      <c r="GH33" s="2906"/>
      <c r="GI33" s="2906"/>
      <c r="GJ33" s="2906"/>
      <c r="GK33" s="2906"/>
      <c r="GL33" s="2906"/>
      <c r="GM33" s="2906"/>
      <c r="GN33" s="2906"/>
      <c r="GO33" s="2906"/>
      <c r="GP33" s="2906"/>
      <c r="GQ33" s="2906"/>
      <c r="GR33" s="2906"/>
      <c r="GS33" s="2906"/>
      <c r="GT33" s="2906"/>
      <c r="GU33" s="2906"/>
      <c r="GV33" s="2906"/>
      <c r="GW33" s="2906"/>
      <c r="GX33" s="2906"/>
      <c r="GY33" s="2906"/>
      <c r="GZ33" s="2906"/>
      <c r="HA33" s="2906"/>
      <c r="HB33" s="2906"/>
      <c r="HC33" s="2906"/>
      <c r="HD33" s="2906"/>
      <c r="HE33" s="2906"/>
      <c r="HF33" s="2906"/>
      <c r="HG33" s="2906"/>
      <c r="HH33" s="2906"/>
      <c r="HI33" s="2906"/>
      <c r="HJ33" s="2906"/>
    </row>
    <row r="34" spans="1:218" s="2907" customFormat="1">
      <c r="A34" s="2917">
        <v>10</v>
      </c>
      <c r="B34" s="2905" t="s">
        <v>9806</v>
      </c>
      <c r="C34" s="2893">
        <v>6620.52</v>
      </c>
      <c r="D34" s="2894">
        <v>8</v>
      </c>
      <c r="E34" s="2893">
        <v>206.23400000000001</v>
      </c>
      <c r="F34" s="2893">
        <v>1091.896</v>
      </c>
      <c r="G34" s="2895">
        <v>1298.1299999999999</v>
      </c>
      <c r="H34" s="2894">
        <v>2</v>
      </c>
      <c r="I34" s="2893">
        <v>1.87</v>
      </c>
      <c r="J34" s="2893">
        <v>25</v>
      </c>
      <c r="K34" s="2895">
        <v>26.87</v>
      </c>
      <c r="L34" s="2896">
        <f>SUM(D34+H34)</f>
        <v>10</v>
      </c>
      <c r="M34" s="2895">
        <f>SUM(E34,I34)</f>
        <v>208.10400000000001</v>
      </c>
      <c r="N34" s="2893">
        <f>SUM(F34,J34)</f>
        <v>1116.896</v>
      </c>
      <c r="O34" s="2893">
        <f>SUM(M34:N34)</f>
        <v>1325</v>
      </c>
      <c r="P34" s="2975">
        <f t="shared" si="16"/>
        <v>8</v>
      </c>
      <c r="Q34" s="2893">
        <f>SUM(Finance!AA20,Finance!AA34,Finance!AA42,)</f>
        <v>204.173</v>
      </c>
      <c r="R34" s="2893">
        <f>SUM(Finance!AB20,Finance!AB34,Finance!AB42,)</f>
        <v>0</v>
      </c>
      <c r="S34" s="2893">
        <f>SUM(Q34:R34)</f>
        <v>204.173</v>
      </c>
      <c r="T34" s="2975">
        <f t="shared" si="17"/>
        <v>2</v>
      </c>
      <c r="U34" s="2893">
        <f>SUM(Finance!AA26,Finance!AA48)</f>
        <v>0</v>
      </c>
      <c r="V34" s="2893">
        <f>SUM(Finance!AB26,Finance!AB48)</f>
        <v>0</v>
      </c>
      <c r="W34" s="2893">
        <f>SUM(U34:V34)</f>
        <v>0</v>
      </c>
      <c r="X34" s="2975">
        <f t="shared" si="18"/>
        <v>10</v>
      </c>
      <c r="Y34" s="2893">
        <f t="shared" ref="Y34" si="29">SUM(U34,Q34)</f>
        <v>204.173</v>
      </c>
      <c r="Z34" s="2893">
        <f t="shared" ref="Z34" si="30">SUM(V34,R34)</f>
        <v>0</v>
      </c>
      <c r="AA34" s="2893">
        <f>SUM(Y34:Z34)</f>
        <v>204.173</v>
      </c>
      <c r="AB34" s="2893">
        <f>SUM(Finance!AD20,Finance!AD34,Finance!AD42,)</f>
        <v>2.06</v>
      </c>
      <c r="AC34" s="2893">
        <f>SUM(Finance!AE20,Finance!AE34,Finance!AE42,)</f>
        <v>0</v>
      </c>
      <c r="AD34" s="2893">
        <f>SUM(Finance!AF20,Finance!AF34,Finance!AF42,)</f>
        <v>16.062999999999999</v>
      </c>
      <c r="AE34" s="2893">
        <f>SUM(AC34:AD34)</f>
        <v>16.062999999999999</v>
      </c>
      <c r="AF34" s="2893">
        <f>SUM(Finance!AD26,Finance!AD48)</f>
        <v>0</v>
      </c>
      <c r="AG34" s="2893">
        <f>SUM(Finance!AE26,Finance!AE48)</f>
        <v>0</v>
      </c>
      <c r="AH34" s="2893">
        <f>SUM(Finance!AF26,Finance!AF48)</f>
        <v>0</v>
      </c>
      <c r="AI34" s="2893">
        <f>SUM(AG34:AH34)</f>
        <v>0</v>
      </c>
      <c r="AJ34" s="2893">
        <f>SUM(AF34,AB34)</f>
        <v>2.06</v>
      </c>
      <c r="AK34" s="2893">
        <f>SUM(AG34,AC34)</f>
        <v>0</v>
      </c>
      <c r="AL34" s="2893">
        <f>SUM(AH34,AD34)</f>
        <v>16.062999999999999</v>
      </c>
      <c r="AM34" s="2893">
        <f>SUM(AK34:AL34)</f>
        <v>16.062999999999999</v>
      </c>
      <c r="AN34" s="2906"/>
      <c r="AO34" s="2906"/>
      <c r="AP34" s="2906"/>
      <c r="AQ34" s="2906"/>
      <c r="AR34" s="2906"/>
      <c r="AS34" s="2906"/>
      <c r="AT34" s="2906"/>
      <c r="AU34" s="2906"/>
      <c r="AV34" s="2906"/>
      <c r="AW34" s="2906"/>
      <c r="AX34" s="2906"/>
      <c r="AY34" s="2906"/>
      <c r="AZ34" s="2906"/>
      <c r="BA34" s="2906"/>
      <c r="BB34" s="2906"/>
      <c r="BC34" s="2906"/>
      <c r="BD34" s="2906"/>
      <c r="BE34" s="2906"/>
      <c r="BF34" s="2906"/>
      <c r="BG34" s="2906"/>
      <c r="BH34" s="2906"/>
      <c r="BI34" s="2906"/>
      <c r="BJ34" s="2906"/>
      <c r="BK34" s="2906"/>
      <c r="BL34" s="2906"/>
      <c r="BM34" s="2906"/>
      <c r="BN34" s="2906"/>
      <c r="BO34" s="2906"/>
      <c r="BP34" s="2906"/>
      <c r="BQ34" s="2906"/>
      <c r="BR34" s="2906"/>
      <c r="BS34" s="2906"/>
      <c r="BT34" s="2906"/>
      <c r="BU34" s="2906"/>
      <c r="BV34" s="2906"/>
      <c r="BW34" s="2906"/>
      <c r="BX34" s="2906"/>
      <c r="BY34" s="2906"/>
      <c r="BZ34" s="2906"/>
      <c r="CA34" s="2906"/>
      <c r="CB34" s="2906"/>
      <c r="CC34" s="2906"/>
      <c r="CD34" s="2906"/>
      <c r="CE34" s="2906"/>
      <c r="CF34" s="2906"/>
      <c r="CG34" s="2906"/>
      <c r="CH34" s="2906"/>
      <c r="CI34" s="2906"/>
      <c r="CJ34" s="2906"/>
      <c r="CK34" s="2906"/>
      <c r="CL34" s="2906"/>
      <c r="CM34" s="2906"/>
      <c r="CN34" s="2906"/>
      <c r="CO34" s="2906"/>
      <c r="CP34" s="2906"/>
      <c r="CQ34" s="2906"/>
      <c r="CR34" s="2906"/>
      <c r="CS34" s="2906"/>
      <c r="CT34" s="2906"/>
      <c r="CU34" s="2906"/>
      <c r="CV34" s="2906"/>
      <c r="CW34" s="2906"/>
      <c r="CX34" s="2906"/>
      <c r="CY34" s="2906"/>
      <c r="CZ34" s="2906"/>
      <c r="DA34" s="2906"/>
      <c r="DB34" s="2906"/>
      <c r="DC34" s="2906"/>
      <c r="DD34" s="2906"/>
      <c r="DE34" s="2906"/>
      <c r="DF34" s="2906"/>
      <c r="DG34" s="2906"/>
      <c r="DH34" s="2906"/>
      <c r="DI34" s="2906"/>
      <c r="DJ34" s="2906"/>
      <c r="DK34" s="2906"/>
      <c r="DL34" s="2906"/>
      <c r="DM34" s="2906"/>
      <c r="DN34" s="2906"/>
      <c r="DO34" s="2906"/>
      <c r="DP34" s="2906"/>
      <c r="DQ34" s="2906"/>
      <c r="DR34" s="2906"/>
      <c r="DS34" s="2906"/>
      <c r="DT34" s="2906"/>
      <c r="DU34" s="2906"/>
      <c r="DV34" s="2906"/>
      <c r="DW34" s="2906"/>
      <c r="DX34" s="2906"/>
      <c r="DY34" s="2906"/>
      <c r="DZ34" s="2906"/>
      <c r="EA34" s="2906"/>
      <c r="EB34" s="2906"/>
      <c r="EC34" s="2906"/>
      <c r="ED34" s="2906"/>
      <c r="EE34" s="2906"/>
      <c r="EF34" s="2906"/>
      <c r="EG34" s="2906"/>
      <c r="EH34" s="2906"/>
      <c r="EI34" s="2906"/>
      <c r="EJ34" s="2906"/>
      <c r="EK34" s="2906"/>
      <c r="EL34" s="2906"/>
      <c r="EM34" s="2906"/>
      <c r="EN34" s="2906"/>
      <c r="EO34" s="2906"/>
      <c r="EP34" s="2906"/>
      <c r="EQ34" s="2906"/>
      <c r="ER34" s="2906"/>
      <c r="ES34" s="2906"/>
      <c r="ET34" s="2906"/>
      <c r="EU34" s="2906"/>
      <c r="EV34" s="2906"/>
      <c r="EW34" s="2906"/>
      <c r="EX34" s="2906"/>
      <c r="EY34" s="2906"/>
      <c r="EZ34" s="2906"/>
      <c r="FA34" s="2906"/>
      <c r="FB34" s="2906"/>
      <c r="FC34" s="2906"/>
      <c r="FD34" s="2906"/>
      <c r="FE34" s="2906"/>
      <c r="FF34" s="2906"/>
      <c r="FG34" s="2906"/>
      <c r="FH34" s="2906"/>
      <c r="FI34" s="2906"/>
      <c r="FJ34" s="2906"/>
      <c r="FK34" s="2906"/>
      <c r="FL34" s="2906"/>
      <c r="FM34" s="2906"/>
      <c r="FN34" s="2906"/>
      <c r="FO34" s="2906"/>
      <c r="FP34" s="2906"/>
      <c r="FQ34" s="2906"/>
      <c r="FR34" s="2906"/>
      <c r="FS34" s="2906"/>
      <c r="FT34" s="2906"/>
      <c r="FU34" s="2906"/>
      <c r="FV34" s="2906"/>
      <c r="FW34" s="2906"/>
      <c r="FX34" s="2906"/>
      <c r="FY34" s="2906"/>
      <c r="FZ34" s="2906"/>
      <c r="GA34" s="2906"/>
      <c r="GB34" s="2906"/>
      <c r="GC34" s="2906"/>
      <c r="GD34" s="2906"/>
      <c r="GE34" s="2906"/>
      <c r="GF34" s="2906"/>
      <c r="GG34" s="2906"/>
      <c r="GH34" s="2906"/>
      <c r="GI34" s="2906"/>
      <c r="GJ34" s="2906"/>
      <c r="GK34" s="2906"/>
      <c r="GL34" s="2906"/>
      <c r="GM34" s="2906"/>
      <c r="GN34" s="2906"/>
      <c r="GO34" s="2906"/>
      <c r="GP34" s="2906"/>
      <c r="GQ34" s="2906"/>
      <c r="GR34" s="2906"/>
      <c r="GS34" s="2906"/>
      <c r="GT34" s="2906"/>
      <c r="GU34" s="2906"/>
      <c r="GV34" s="2906"/>
      <c r="GW34" s="2906"/>
      <c r="GX34" s="2906"/>
      <c r="GY34" s="2906"/>
      <c r="GZ34" s="2906"/>
      <c r="HA34" s="2906"/>
      <c r="HB34" s="2906"/>
      <c r="HC34" s="2906"/>
      <c r="HD34" s="2906"/>
      <c r="HE34" s="2906"/>
      <c r="HF34" s="2906"/>
      <c r="HG34" s="2906"/>
      <c r="HH34" s="2906"/>
      <c r="HI34" s="2906"/>
      <c r="HJ34" s="2906"/>
    </row>
    <row r="35" spans="1:218" s="2907" customFormat="1">
      <c r="A35" s="2917"/>
      <c r="B35" s="2905"/>
      <c r="C35" s="2899"/>
      <c r="D35" s="2900"/>
      <c r="E35" s="2899"/>
      <c r="F35" s="2899"/>
      <c r="G35" s="2895"/>
      <c r="H35" s="2900"/>
      <c r="I35" s="2899"/>
      <c r="J35" s="2899"/>
      <c r="K35" s="2895"/>
      <c r="L35" s="2896"/>
      <c r="M35" s="2916"/>
      <c r="N35" s="2916"/>
      <c r="O35" s="2916"/>
      <c r="P35" s="2906"/>
      <c r="Q35" s="2906"/>
      <c r="R35" s="2906"/>
      <c r="S35" s="2916"/>
      <c r="T35" s="2906"/>
      <c r="U35" s="2906"/>
      <c r="V35" s="2906"/>
      <c r="W35" s="2916"/>
      <c r="X35" s="2906"/>
      <c r="Y35" s="2916"/>
      <c r="Z35" s="2906"/>
      <c r="AA35" s="2916"/>
      <c r="AB35" s="2906"/>
      <c r="AC35" s="2906"/>
      <c r="AD35" s="2906"/>
      <c r="AE35" s="2916"/>
      <c r="AF35" s="2906"/>
      <c r="AG35" s="2906"/>
      <c r="AH35" s="2906"/>
      <c r="AI35" s="2916"/>
      <c r="AJ35" s="2916"/>
      <c r="AK35" s="2916"/>
      <c r="AL35" s="2906"/>
      <c r="AM35" s="2916"/>
      <c r="AN35" s="2906"/>
      <c r="AO35" s="2906"/>
      <c r="AP35" s="2906"/>
      <c r="AQ35" s="2906"/>
      <c r="AR35" s="2906"/>
      <c r="AS35" s="2906"/>
      <c r="AT35" s="2906"/>
      <c r="AU35" s="2906"/>
      <c r="AV35" s="2906"/>
      <c r="AW35" s="2906"/>
      <c r="AX35" s="2906"/>
      <c r="AY35" s="2906"/>
      <c r="AZ35" s="2906"/>
      <c r="BA35" s="2906"/>
      <c r="BB35" s="2906"/>
      <c r="BC35" s="2906"/>
      <c r="BD35" s="2906"/>
      <c r="BE35" s="2906"/>
      <c r="BF35" s="2906"/>
      <c r="BG35" s="2906"/>
      <c r="BH35" s="2906"/>
      <c r="BI35" s="2906"/>
      <c r="BJ35" s="2906"/>
      <c r="BK35" s="2906"/>
      <c r="BL35" s="2906"/>
      <c r="BM35" s="2906"/>
      <c r="BN35" s="2906"/>
      <c r="BO35" s="2906"/>
      <c r="BP35" s="2906"/>
      <c r="BQ35" s="2906"/>
      <c r="BR35" s="2906"/>
      <c r="BS35" s="2906"/>
      <c r="BT35" s="2906"/>
      <c r="BU35" s="2906"/>
      <c r="BV35" s="2906"/>
      <c r="BW35" s="2906"/>
      <c r="BX35" s="2906"/>
      <c r="BY35" s="2906"/>
      <c r="BZ35" s="2906"/>
      <c r="CA35" s="2906"/>
      <c r="CB35" s="2906"/>
      <c r="CC35" s="2906"/>
      <c r="CD35" s="2906"/>
      <c r="CE35" s="2906"/>
      <c r="CF35" s="2906"/>
      <c r="CG35" s="2906"/>
      <c r="CH35" s="2906"/>
      <c r="CI35" s="2906"/>
      <c r="CJ35" s="2906"/>
      <c r="CK35" s="2906"/>
      <c r="CL35" s="2906"/>
      <c r="CM35" s="2906"/>
      <c r="CN35" s="2906"/>
      <c r="CO35" s="2906"/>
      <c r="CP35" s="2906"/>
      <c r="CQ35" s="2906"/>
      <c r="CR35" s="2906"/>
      <c r="CS35" s="2906"/>
      <c r="CT35" s="2906"/>
      <c r="CU35" s="2906"/>
      <c r="CV35" s="2906"/>
      <c r="CW35" s="2906"/>
      <c r="CX35" s="2906"/>
      <c r="CY35" s="2906"/>
      <c r="CZ35" s="2906"/>
      <c r="DA35" s="2906"/>
      <c r="DB35" s="2906"/>
      <c r="DC35" s="2906"/>
      <c r="DD35" s="2906"/>
      <c r="DE35" s="2906"/>
      <c r="DF35" s="2906"/>
      <c r="DG35" s="2906"/>
      <c r="DH35" s="2906"/>
      <c r="DI35" s="2906"/>
      <c r="DJ35" s="2906"/>
      <c r="DK35" s="2906"/>
      <c r="DL35" s="2906"/>
      <c r="DM35" s="2906"/>
      <c r="DN35" s="2906"/>
      <c r="DO35" s="2906"/>
      <c r="DP35" s="2906"/>
      <c r="DQ35" s="2906"/>
      <c r="DR35" s="2906"/>
      <c r="DS35" s="2906"/>
      <c r="DT35" s="2906"/>
      <c r="DU35" s="2906"/>
      <c r="DV35" s="2906"/>
      <c r="DW35" s="2906"/>
      <c r="DX35" s="2906"/>
      <c r="DY35" s="2906"/>
      <c r="DZ35" s="2906"/>
      <c r="EA35" s="2906"/>
      <c r="EB35" s="2906"/>
      <c r="EC35" s="2906"/>
      <c r="ED35" s="2906"/>
      <c r="EE35" s="2906"/>
      <c r="EF35" s="2906"/>
      <c r="EG35" s="2906"/>
      <c r="EH35" s="2906"/>
      <c r="EI35" s="2906"/>
      <c r="EJ35" s="2906"/>
      <c r="EK35" s="2906"/>
      <c r="EL35" s="2906"/>
      <c r="EM35" s="2906"/>
      <c r="EN35" s="2906"/>
      <c r="EO35" s="2906"/>
      <c r="EP35" s="2906"/>
      <c r="EQ35" s="2906"/>
      <c r="ER35" s="2906"/>
      <c r="ES35" s="2906"/>
      <c r="ET35" s="2906"/>
      <c r="EU35" s="2906"/>
      <c r="EV35" s="2906"/>
      <c r="EW35" s="2906"/>
      <c r="EX35" s="2906"/>
      <c r="EY35" s="2906"/>
      <c r="EZ35" s="2906"/>
      <c r="FA35" s="2906"/>
      <c r="FB35" s="2906"/>
      <c r="FC35" s="2906"/>
      <c r="FD35" s="2906"/>
      <c r="FE35" s="2906"/>
      <c r="FF35" s="2906"/>
      <c r="FG35" s="2906"/>
      <c r="FH35" s="2906"/>
      <c r="FI35" s="2906"/>
      <c r="FJ35" s="2906"/>
      <c r="FK35" s="2906"/>
      <c r="FL35" s="2906"/>
      <c r="FM35" s="2906"/>
      <c r="FN35" s="2906"/>
      <c r="FO35" s="2906"/>
      <c r="FP35" s="2906"/>
      <c r="FQ35" s="2906"/>
      <c r="FR35" s="2906"/>
      <c r="FS35" s="2906"/>
      <c r="FT35" s="2906"/>
      <c r="FU35" s="2906"/>
      <c r="FV35" s="2906"/>
      <c r="FW35" s="2906"/>
      <c r="FX35" s="2906"/>
      <c r="FY35" s="2906"/>
      <c r="FZ35" s="2906"/>
      <c r="GA35" s="2906"/>
      <c r="GB35" s="2906"/>
      <c r="GC35" s="2906"/>
      <c r="GD35" s="2906"/>
      <c r="GE35" s="2906"/>
      <c r="GF35" s="2906"/>
      <c r="GG35" s="2906"/>
      <c r="GH35" s="2906"/>
      <c r="GI35" s="2906"/>
      <c r="GJ35" s="2906"/>
      <c r="GK35" s="2906"/>
      <c r="GL35" s="2906"/>
      <c r="GM35" s="2906"/>
      <c r="GN35" s="2906"/>
      <c r="GO35" s="2906"/>
      <c r="GP35" s="2906"/>
      <c r="GQ35" s="2906"/>
      <c r="GR35" s="2906"/>
      <c r="GS35" s="2906"/>
      <c r="GT35" s="2906"/>
      <c r="GU35" s="2906"/>
      <c r="GV35" s="2906"/>
      <c r="GW35" s="2906"/>
      <c r="GX35" s="2906"/>
      <c r="GY35" s="2906"/>
      <c r="GZ35" s="2906"/>
      <c r="HA35" s="2906"/>
      <c r="HB35" s="2906"/>
      <c r="HC35" s="2906"/>
      <c r="HD35" s="2906"/>
      <c r="HE35" s="2906"/>
      <c r="HF35" s="2906"/>
      <c r="HG35" s="2906"/>
      <c r="HH35" s="2906"/>
      <c r="HI35" s="2906"/>
      <c r="HJ35" s="2906"/>
    </row>
    <row r="36" spans="1:218" s="2907" customFormat="1">
      <c r="A36" s="2917">
        <v>11</v>
      </c>
      <c r="B36" s="2905" t="s">
        <v>9807</v>
      </c>
      <c r="C36" s="2893">
        <v>933.37999999999988</v>
      </c>
      <c r="D36" s="2894">
        <v>4</v>
      </c>
      <c r="E36" s="2893">
        <v>285.46500000000003</v>
      </c>
      <c r="F36" s="2893">
        <v>59.534999999999997</v>
      </c>
      <c r="G36" s="2895">
        <v>345</v>
      </c>
      <c r="H36" s="2894">
        <v>0</v>
      </c>
      <c r="I36" s="2893">
        <v>0</v>
      </c>
      <c r="J36" s="2893">
        <v>0</v>
      </c>
      <c r="K36" s="2895">
        <v>0</v>
      </c>
      <c r="L36" s="2896">
        <f>SUM(D36+H36)</f>
        <v>4</v>
      </c>
      <c r="M36" s="2895">
        <f>SUM(E36,I36)</f>
        <v>285.46500000000003</v>
      </c>
      <c r="N36" s="2893">
        <f>SUM(F36,J36)</f>
        <v>59.534999999999997</v>
      </c>
      <c r="O36" s="2893">
        <f>SUM(M36:N36)</f>
        <v>345</v>
      </c>
      <c r="P36" s="2975">
        <f t="shared" si="16"/>
        <v>4</v>
      </c>
      <c r="Q36" s="2893">
        <f>SUM(Food!AA18)</f>
        <v>33.527999999999999</v>
      </c>
      <c r="R36" s="2893">
        <f>SUM(Food!AB18)</f>
        <v>0</v>
      </c>
      <c r="S36" s="2893">
        <f>SUM(Q36:R36)</f>
        <v>33.527999999999999</v>
      </c>
      <c r="T36" s="2975">
        <f t="shared" si="17"/>
        <v>0</v>
      </c>
      <c r="U36" s="2893">
        <v>0</v>
      </c>
      <c r="V36" s="2893">
        <v>0</v>
      </c>
      <c r="W36" s="2893">
        <f>SUM(U36:V36)</f>
        <v>0</v>
      </c>
      <c r="X36" s="2975">
        <f t="shared" si="18"/>
        <v>4</v>
      </c>
      <c r="Y36" s="2893">
        <f t="shared" ref="Y36" si="31">SUM(U36,Q36)</f>
        <v>33.527999999999999</v>
      </c>
      <c r="Z36" s="2893">
        <f t="shared" ref="Z36" si="32">SUM(V36,R36)</f>
        <v>0</v>
      </c>
      <c r="AA36" s="2893">
        <f>SUM(Y36:Z36)</f>
        <v>33.527999999999999</v>
      </c>
      <c r="AB36" s="2893">
        <f>SUM(Food!AD18)</f>
        <v>0.3387</v>
      </c>
      <c r="AC36" s="2893">
        <f>SUM(Food!AE18)</f>
        <v>0</v>
      </c>
      <c r="AD36" s="2893">
        <f>SUM(Food!AF18)</f>
        <v>0</v>
      </c>
      <c r="AE36" s="2893">
        <f>SUM(AC36:AD36)</f>
        <v>0</v>
      </c>
      <c r="AF36" s="2893">
        <v>0</v>
      </c>
      <c r="AG36" s="2893">
        <v>0</v>
      </c>
      <c r="AH36" s="2893">
        <v>0</v>
      </c>
      <c r="AI36" s="2893">
        <f>SUM(AG36:AH36)</f>
        <v>0</v>
      </c>
      <c r="AJ36" s="2893">
        <f>SUM(AF36,AB36)</f>
        <v>0.3387</v>
      </c>
      <c r="AK36" s="2893">
        <f>SUM(AG36,AC36)</f>
        <v>0</v>
      </c>
      <c r="AL36" s="2893">
        <f>SUM(AH36,AD36)</f>
        <v>0</v>
      </c>
      <c r="AM36" s="2893">
        <f>SUM(AK36:AL36)</f>
        <v>0</v>
      </c>
      <c r="AN36" s="2906"/>
      <c r="AO36" s="2906"/>
      <c r="AP36" s="2906"/>
      <c r="AQ36" s="2906"/>
      <c r="AR36" s="2906"/>
      <c r="AS36" s="2906"/>
      <c r="AT36" s="2906"/>
      <c r="AU36" s="2906"/>
      <c r="AV36" s="2906"/>
      <c r="AW36" s="2906"/>
      <c r="AX36" s="2906"/>
      <c r="AY36" s="2906"/>
      <c r="AZ36" s="2906"/>
      <c r="BA36" s="2906"/>
      <c r="BB36" s="2906"/>
      <c r="BC36" s="2906"/>
      <c r="BD36" s="2906"/>
      <c r="BE36" s="2906"/>
      <c r="BF36" s="2906"/>
      <c r="BG36" s="2906"/>
      <c r="BH36" s="2906"/>
      <c r="BI36" s="2906"/>
      <c r="BJ36" s="2906"/>
      <c r="BK36" s="2906"/>
      <c r="BL36" s="2906"/>
      <c r="BM36" s="2906"/>
      <c r="BN36" s="2906"/>
      <c r="BO36" s="2906"/>
      <c r="BP36" s="2906"/>
      <c r="BQ36" s="2906"/>
      <c r="BR36" s="2906"/>
      <c r="BS36" s="2906"/>
      <c r="BT36" s="2906"/>
      <c r="BU36" s="2906"/>
      <c r="BV36" s="2906"/>
      <c r="BW36" s="2906"/>
      <c r="BX36" s="2906"/>
      <c r="BY36" s="2906"/>
      <c r="BZ36" s="2906"/>
      <c r="CA36" s="2906"/>
      <c r="CB36" s="2906"/>
      <c r="CC36" s="2906"/>
      <c r="CD36" s="2906"/>
      <c r="CE36" s="2906"/>
      <c r="CF36" s="2906"/>
      <c r="CG36" s="2906"/>
      <c r="CH36" s="2906"/>
      <c r="CI36" s="2906"/>
      <c r="CJ36" s="2906"/>
      <c r="CK36" s="2906"/>
      <c r="CL36" s="2906"/>
      <c r="CM36" s="2906"/>
      <c r="CN36" s="2906"/>
      <c r="CO36" s="2906"/>
      <c r="CP36" s="2906"/>
      <c r="CQ36" s="2906"/>
      <c r="CR36" s="2906"/>
      <c r="CS36" s="2906"/>
      <c r="CT36" s="2906"/>
      <c r="CU36" s="2906"/>
      <c r="CV36" s="2906"/>
      <c r="CW36" s="2906"/>
      <c r="CX36" s="2906"/>
      <c r="CY36" s="2906"/>
      <c r="CZ36" s="2906"/>
      <c r="DA36" s="2906"/>
      <c r="DB36" s="2906"/>
      <c r="DC36" s="2906"/>
      <c r="DD36" s="2906"/>
      <c r="DE36" s="2906"/>
      <c r="DF36" s="2906"/>
      <c r="DG36" s="2906"/>
      <c r="DH36" s="2906"/>
      <c r="DI36" s="2906"/>
      <c r="DJ36" s="2906"/>
      <c r="DK36" s="2906"/>
      <c r="DL36" s="2906"/>
      <c r="DM36" s="2906"/>
      <c r="DN36" s="2906"/>
      <c r="DO36" s="2906"/>
      <c r="DP36" s="2906"/>
      <c r="DQ36" s="2906"/>
      <c r="DR36" s="2906"/>
      <c r="DS36" s="2906"/>
      <c r="DT36" s="2906"/>
      <c r="DU36" s="2906"/>
      <c r="DV36" s="2906"/>
      <c r="DW36" s="2906"/>
      <c r="DX36" s="2906"/>
      <c r="DY36" s="2906"/>
      <c r="DZ36" s="2906"/>
      <c r="EA36" s="2906"/>
      <c r="EB36" s="2906"/>
      <c r="EC36" s="2906"/>
      <c r="ED36" s="2906"/>
      <c r="EE36" s="2906"/>
      <c r="EF36" s="2906"/>
      <c r="EG36" s="2906"/>
      <c r="EH36" s="2906"/>
      <c r="EI36" s="2906"/>
      <c r="EJ36" s="2906"/>
      <c r="EK36" s="2906"/>
      <c r="EL36" s="2906"/>
      <c r="EM36" s="2906"/>
      <c r="EN36" s="2906"/>
      <c r="EO36" s="2906"/>
      <c r="EP36" s="2906"/>
      <c r="EQ36" s="2906"/>
      <c r="ER36" s="2906"/>
      <c r="ES36" s="2906"/>
      <c r="ET36" s="2906"/>
      <c r="EU36" s="2906"/>
      <c r="EV36" s="2906"/>
      <c r="EW36" s="2906"/>
      <c r="EX36" s="2906"/>
      <c r="EY36" s="2906"/>
      <c r="EZ36" s="2906"/>
      <c r="FA36" s="2906"/>
      <c r="FB36" s="2906"/>
      <c r="FC36" s="2906"/>
      <c r="FD36" s="2906"/>
      <c r="FE36" s="2906"/>
      <c r="FF36" s="2906"/>
      <c r="FG36" s="2906"/>
      <c r="FH36" s="2906"/>
      <c r="FI36" s="2906"/>
      <c r="FJ36" s="2906"/>
      <c r="FK36" s="2906"/>
      <c r="FL36" s="2906"/>
      <c r="FM36" s="2906"/>
      <c r="FN36" s="2906"/>
      <c r="FO36" s="2906"/>
      <c r="FP36" s="2906"/>
      <c r="FQ36" s="2906"/>
      <c r="FR36" s="2906"/>
      <c r="FS36" s="2906"/>
      <c r="FT36" s="2906"/>
      <c r="FU36" s="2906"/>
      <c r="FV36" s="2906"/>
      <c r="FW36" s="2906"/>
      <c r="FX36" s="2906"/>
      <c r="FY36" s="2906"/>
      <c r="FZ36" s="2906"/>
      <c r="GA36" s="2906"/>
      <c r="GB36" s="2906"/>
      <c r="GC36" s="2906"/>
      <c r="GD36" s="2906"/>
      <c r="GE36" s="2906"/>
      <c r="GF36" s="2906"/>
      <c r="GG36" s="2906"/>
      <c r="GH36" s="2906"/>
      <c r="GI36" s="2906"/>
      <c r="GJ36" s="2906"/>
      <c r="GK36" s="2906"/>
      <c r="GL36" s="2906"/>
      <c r="GM36" s="2906"/>
      <c r="GN36" s="2906"/>
      <c r="GO36" s="2906"/>
      <c r="GP36" s="2906"/>
      <c r="GQ36" s="2906"/>
      <c r="GR36" s="2906"/>
      <c r="GS36" s="2906"/>
      <c r="GT36" s="2906"/>
      <c r="GU36" s="2906"/>
      <c r="GV36" s="2906"/>
      <c r="GW36" s="2906"/>
      <c r="GX36" s="2906"/>
      <c r="GY36" s="2906"/>
      <c r="GZ36" s="2906"/>
      <c r="HA36" s="2906"/>
      <c r="HB36" s="2906"/>
      <c r="HC36" s="2906"/>
      <c r="HD36" s="2906"/>
      <c r="HE36" s="2906"/>
      <c r="HF36" s="2906"/>
      <c r="HG36" s="2906"/>
      <c r="HH36" s="2906"/>
      <c r="HI36" s="2906"/>
      <c r="HJ36" s="2906"/>
    </row>
    <row r="37" spans="1:218" s="2904" customFormat="1">
      <c r="A37" s="2917"/>
      <c r="B37" s="2905"/>
      <c r="C37" s="2899"/>
      <c r="D37" s="2900"/>
      <c r="E37" s="2899"/>
      <c r="F37" s="2899"/>
      <c r="G37" s="2895"/>
      <c r="H37" s="2900"/>
      <c r="I37" s="2899"/>
      <c r="J37" s="2899"/>
      <c r="K37" s="2895"/>
      <c r="L37" s="2896"/>
      <c r="M37" s="2916"/>
      <c r="N37" s="2916"/>
      <c r="O37" s="2916"/>
      <c r="S37" s="2916"/>
      <c r="W37" s="2916"/>
      <c r="Y37" s="2916"/>
      <c r="AA37" s="2916"/>
      <c r="AE37" s="2916"/>
      <c r="AI37" s="2916"/>
      <c r="AJ37" s="2916"/>
      <c r="AK37" s="2916"/>
      <c r="AM37" s="2916"/>
    </row>
    <row r="38" spans="1:218" s="2907" customFormat="1">
      <c r="A38" s="2917">
        <v>12</v>
      </c>
      <c r="B38" s="2905" t="s">
        <v>9808</v>
      </c>
      <c r="C38" s="2893">
        <v>3050.4479999999999</v>
      </c>
      <c r="D38" s="2894">
        <v>5</v>
      </c>
      <c r="E38" s="2893">
        <v>15</v>
      </c>
      <c r="F38" s="2893">
        <v>1335.75</v>
      </c>
      <c r="G38" s="2895">
        <v>1350.75</v>
      </c>
      <c r="H38" s="2894">
        <v>3</v>
      </c>
      <c r="I38" s="2893">
        <v>35.25</v>
      </c>
      <c r="J38" s="2893">
        <v>115</v>
      </c>
      <c r="K38" s="2895">
        <v>150.25</v>
      </c>
      <c r="L38" s="2896">
        <f>SUM(D38+H38)</f>
        <v>8</v>
      </c>
      <c r="M38" s="2895">
        <f>SUM(E38,I38)</f>
        <v>50.25</v>
      </c>
      <c r="N38" s="2893">
        <f>SUM(F38,J38)</f>
        <v>1450.75</v>
      </c>
      <c r="O38" s="2893">
        <f>SUM(M38:N38)</f>
        <v>1501</v>
      </c>
      <c r="P38" s="2975">
        <f t="shared" si="16"/>
        <v>5</v>
      </c>
      <c r="Q38" s="2893">
        <f>SUM('Forest &amp; Wildlife'!AA19)</f>
        <v>3.7130000000000001</v>
      </c>
      <c r="R38" s="2893">
        <f>SUM('Forest &amp; Wildlife'!AB19)</f>
        <v>543.274</v>
      </c>
      <c r="S38" s="2893">
        <f>SUM(Q38:R38)</f>
        <v>546.98699999999997</v>
      </c>
      <c r="T38" s="2975">
        <f t="shared" si="17"/>
        <v>3</v>
      </c>
      <c r="U38" s="2893">
        <f>SUM('Forest &amp; Wildlife'!AA27,'Forest &amp; Wildlife'!AA33)</f>
        <v>0</v>
      </c>
      <c r="V38" s="2893">
        <f>SUM('Forest &amp; Wildlife'!AB27,'Forest &amp; Wildlife'!AB33)</f>
        <v>0</v>
      </c>
      <c r="W38" s="2893">
        <f>SUM(U38:V38)</f>
        <v>0</v>
      </c>
      <c r="X38" s="2975">
        <f t="shared" si="18"/>
        <v>8</v>
      </c>
      <c r="Y38" s="2893">
        <f t="shared" ref="Y38" si="33">SUM(U38,Q38)</f>
        <v>3.7130000000000001</v>
      </c>
      <c r="Z38" s="2893">
        <f t="shared" ref="Z38" si="34">SUM(V38,R38)</f>
        <v>543.274</v>
      </c>
      <c r="AA38" s="2893">
        <f>SUM(Y38:Z38)</f>
        <v>546.98699999999997</v>
      </c>
      <c r="AB38" s="2893">
        <f>SUM('Forest &amp; Wildlife'!AD19)</f>
        <v>3.7999999999999999E-2</v>
      </c>
      <c r="AC38" s="2893">
        <f>SUM('Forest &amp; Wildlife'!AE19)</f>
        <v>0</v>
      </c>
      <c r="AD38" s="2893">
        <f>SUM('Forest &amp; Wildlife'!AF19)</f>
        <v>166.78906000000001</v>
      </c>
      <c r="AE38" s="2893">
        <f>SUM(AC38:AD38)</f>
        <v>166.78906000000001</v>
      </c>
      <c r="AF38" s="2893">
        <f>SUM('Forest &amp; Wildlife'!AD27,'Forest &amp; Wildlife'!AD33)</f>
        <v>0</v>
      </c>
      <c r="AG38" s="2893">
        <f>SUM('Forest &amp; Wildlife'!AE27,'Forest &amp; Wildlife'!AE33)</f>
        <v>0</v>
      </c>
      <c r="AH38" s="2893">
        <f>SUM('Forest &amp; Wildlife'!AF27,'Forest &amp; Wildlife'!AF33)</f>
        <v>0</v>
      </c>
      <c r="AI38" s="2893">
        <f>SUM(AG38:AH38)</f>
        <v>0</v>
      </c>
      <c r="AJ38" s="2893">
        <f>SUM(AF38,AB38)</f>
        <v>3.7999999999999999E-2</v>
      </c>
      <c r="AK38" s="2893">
        <f>SUM(AG38,AC38)</f>
        <v>0</v>
      </c>
      <c r="AL38" s="2893">
        <f>SUM(AH38,AD38)</f>
        <v>166.78906000000001</v>
      </c>
      <c r="AM38" s="2893">
        <f>SUM(AK38:AL38)</f>
        <v>166.78906000000001</v>
      </c>
    </row>
    <row r="39" spans="1:218" s="2907" customFormat="1">
      <c r="A39" s="2917"/>
      <c r="B39" s="2918"/>
      <c r="C39" s="2899"/>
      <c r="D39" s="2900"/>
      <c r="E39" s="2899"/>
      <c r="F39" s="2899"/>
      <c r="G39" s="2895"/>
      <c r="H39" s="2900"/>
      <c r="I39" s="2899"/>
      <c r="J39" s="2899"/>
      <c r="K39" s="2895"/>
      <c r="L39" s="2896"/>
      <c r="M39" s="2916"/>
      <c r="N39" s="2916"/>
      <c r="O39" s="2916"/>
      <c r="S39" s="2916"/>
      <c r="W39" s="2916"/>
      <c r="Y39" s="2916"/>
      <c r="AA39" s="2916"/>
      <c r="AE39" s="2916"/>
      <c r="AI39" s="2916"/>
      <c r="AJ39" s="2916"/>
      <c r="AK39" s="2916"/>
      <c r="AM39" s="2916"/>
    </row>
    <row r="40" spans="1:218" s="2907" customFormat="1">
      <c r="A40" s="2917">
        <v>13</v>
      </c>
      <c r="B40" s="2905" t="s">
        <v>9809</v>
      </c>
      <c r="C40" s="2893">
        <v>229.506</v>
      </c>
      <c r="D40" s="2894">
        <v>2</v>
      </c>
      <c r="E40" s="2893">
        <v>59.265999999999998</v>
      </c>
      <c r="F40" s="2893">
        <v>9.734</v>
      </c>
      <c r="G40" s="2895">
        <v>69</v>
      </c>
      <c r="H40" s="2894">
        <v>0</v>
      </c>
      <c r="I40" s="2893">
        <v>0</v>
      </c>
      <c r="J40" s="2893">
        <v>0</v>
      </c>
      <c r="K40" s="2895">
        <v>0</v>
      </c>
      <c r="L40" s="2896">
        <f>SUM(D40+H40)</f>
        <v>2</v>
      </c>
      <c r="M40" s="2895">
        <f>SUM(E40,I40)</f>
        <v>59.265999999999998</v>
      </c>
      <c r="N40" s="2893">
        <f>SUM(F40,J40)</f>
        <v>9.734</v>
      </c>
      <c r="O40" s="2893">
        <f>SUM(M40:N40)</f>
        <v>69</v>
      </c>
      <c r="P40" s="2975">
        <f t="shared" si="16"/>
        <v>2</v>
      </c>
      <c r="Q40" s="2893">
        <f>SUM('Governor Sectt.'!AA16)</f>
        <v>14.667999999999999</v>
      </c>
      <c r="R40" s="2893">
        <f>SUM('Governor Sectt.'!AB16)</f>
        <v>0</v>
      </c>
      <c r="S40" s="2893">
        <f>SUM(Q40:R40)</f>
        <v>14.667999999999999</v>
      </c>
      <c r="T40" s="2975">
        <f t="shared" si="17"/>
        <v>0</v>
      </c>
      <c r="U40" s="2893">
        <v>0</v>
      </c>
      <c r="V40" s="2893">
        <v>0</v>
      </c>
      <c r="W40" s="2893">
        <f>SUM(U40:V40)</f>
        <v>0</v>
      </c>
      <c r="X40" s="2975">
        <f t="shared" si="18"/>
        <v>2</v>
      </c>
      <c r="Y40" s="2893">
        <f t="shared" ref="Y40" si="35">SUM(U40,Q40)</f>
        <v>14.667999999999999</v>
      </c>
      <c r="Z40" s="2893">
        <f t="shared" ref="Z40" si="36">SUM(V40,R40)</f>
        <v>0</v>
      </c>
      <c r="AA40" s="2893">
        <f>SUM(Y40:Z40)</f>
        <v>14.667999999999999</v>
      </c>
      <c r="AB40" s="2893">
        <f>SUM('Governor Sectt.'!AD16)</f>
        <v>0.14799999999999999</v>
      </c>
      <c r="AC40" s="2893">
        <f>SUM('Governor Sectt.'!AE16)</f>
        <v>0</v>
      </c>
      <c r="AD40" s="2893">
        <f>SUM('Governor Sectt.'!AF16)</f>
        <v>0</v>
      </c>
      <c r="AE40" s="2893">
        <f>SUM(AC40:AD40)</f>
        <v>0</v>
      </c>
      <c r="AF40" s="2893">
        <v>0</v>
      </c>
      <c r="AG40" s="2893">
        <v>0</v>
      </c>
      <c r="AH40" s="2893">
        <v>0</v>
      </c>
      <c r="AI40" s="2893">
        <f>SUM(AG40:AH40)</f>
        <v>0</v>
      </c>
      <c r="AJ40" s="2893">
        <f>SUM(AF40,AB40)</f>
        <v>0.14799999999999999</v>
      </c>
      <c r="AK40" s="2893">
        <f>SUM(AG40,AC40)</f>
        <v>0</v>
      </c>
      <c r="AL40" s="2893">
        <f>SUM(AH40,AD40)</f>
        <v>0</v>
      </c>
      <c r="AM40" s="2893">
        <f>SUM(AK40:AL40)</f>
        <v>0</v>
      </c>
    </row>
    <row r="41" spans="1:218" s="2904" customFormat="1">
      <c r="A41" s="2917"/>
      <c r="B41" s="2905"/>
      <c r="C41" s="2899"/>
      <c r="D41" s="2900"/>
      <c r="E41" s="2899"/>
      <c r="F41" s="2899"/>
      <c r="G41" s="2895"/>
      <c r="H41" s="2900"/>
      <c r="I41" s="2899"/>
      <c r="J41" s="2899"/>
      <c r="K41" s="2895"/>
      <c r="L41" s="2896"/>
      <c r="M41" s="2916"/>
      <c r="N41" s="2916"/>
      <c r="O41" s="2916"/>
      <c r="S41" s="2916"/>
      <c r="W41" s="2916"/>
      <c r="Y41" s="2916"/>
      <c r="AA41" s="2916"/>
      <c r="AE41" s="2916"/>
      <c r="AI41" s="2916"/>
      <c r="AJ41" s="2916"/>
      <c r="AK41" s="2916"/>
      <c r="AM41" s="2916"/>
    </row>
    <row r="42" spans="1:218" s="2907" customFormat="1">
      <c r="A42" s="2917">
        <v>14</v>
      </c>
      <c r="B42" s="2905" t="s">
        <v>5691</v>
      </c>
      <c r="C42" s="2919">
        <v>61683.695000000007</v>
      </c>
      <c r="D42" s="2894">
        <v>123</v>
      </c>
      <c r="E42" s="2919">
        <v>7435.9219999999996</v>
      </c>
      <c r="F42" s="2919">
        <v>9424.8180000000011</v>
      </c>
      <c r="G42" s="2895">
        <v>16860.740000000002</v>
      </c>
      <c r="H42" s="2894">
        <v>96</v>
      </c>
      <c r="I42" s="2919">
        <v>4917.7460000000001</v>
      </c>
      <c r="J42" s="2919">
        <v>1556.114</v>
      </c>
      <c r="K42" s="2895">
        <v>6473.8600000000006</v>
      </c>
      <c r="L42" s="2896">
        <f>SUM(D42+H42)</f>
        <v>219</v>
      </c>
      <c r="M42" s="2895">
        <f>SUM(E42,I42)</f>
        <v>12353.668</v>
      </c>
      <c r="N42" s="2893">
        <f>SUM(F42,J42)</f>
        <v>10980.932000000001</v>
      </c>
      <c r="O42" s="2893">
        <f>SUM(M42:N42)</f>
        <v>23334.6</v>
      </c>
      <c r="P42" s="2975">
        <f t="shared" si="16"/>
        <v>123</v>
      </c>
      <c r="Q42" s="2893">
        <f>SUM(Health!AA282)</f>
        <v>3366.7161700000006</v>
      </c>
      <c r="R42" s="2893">
        <f>SUM(Health!AB282)</f>
        <v>0</v>
      </c>
      <c r="S42" s="2893">
        <f>SUM(Q42:R42)</f>
        <v>3366.7161700000006</v>
      </c>
      <c r="T42" s="2975">
        <f t="shared" si="17"/>
        <v>96</v>
      </c>
      <c r="U42" s="2893">
        <f>SUM(Health!AA283)</f>
        <v>0</v>
      </c>
      <c r="V42" s="2893">
        <f>SUM(Health!AB283)</f>
        <v>0</v>
      </c>
      <c r="W42" s="2893">
        <f>SUM(U42:V42)</f>
        <v>0</v>
      </c>
      <c r="X42" s="2975">
        <f t="shared" si="18"/>
        <v>219</v>
      </c>
      <c r="Y42" s="2893">
        <f t="shared" ref="Y42" si="37">SUM(U42,Q42)</f>
        <v>3366.7161700000006</v>
      </c>
      <c r="Z42" s="2893">
        <f t="shared" ref="Z42" si="38">SUM(V42,R42)</f>
        <v>0</v>
      </c>
      <c r="AA42" s="2893">
        <f>SUM(Y42:Z42)</f>
        <v>3366.7161700000006</v>
      </c>
      <c r="AB42" s="2893">
        <f>SUM(Health!AD282)</f>
        <v>34.016439999999996</v>
      </c>
      <c r="AC42" s="2893">
        <f>SUM(Health!AE282)</f>
        <v>0</v>
      </c>
      <c r="AD42" s="2893">
        <f>SUM(Health!AF282)</f>
        <v>694.04072699999995</v>
      </c>
      <c r="AE42" s="2893">
        <f>SUM(AC42:AD42)</f>
        <v>694.04072699999995</v>
      </c>
      <c r="AF42" s="2893">
        <f>SUM(Health!AD283)</f>
        <v>0</v>
      </c>
      <c r="AG42" s="2893">
        <f>SUM(Health!AE283)</f>
        <v>0</v>
      </c>
      <c r="AH42" s="2893">
        <f>SUM(Health!AF283)</f>
        <v>0</v>
      </c>
      <c r="AI42" s="2893">
        <f>SUM(AG42:AH42)</f>
        <v>0</v>
      </c>
      <c r="AJ42" s="2893">
        <f>SUM(AF42,AB42)</f>
        <v>34.016439999999996</v>
      </c>
      <c r="AK42" s="2893">
        <f>SUM(AG42,AC42)</f>
        <v>0</v>
      </c>
      <c r="AL42" s="2893">
        <f>SUM(AH42,AD42)</f>
        <v>694.04072699999995</v>
      </c>
      <c r="AM42" s="2893">
        <f>SUM(AK42:AL42)</f>
        <v>694.04072699999995</v>
      </c>
    </row>
    <row r="43" spans="1:218">
      <c r="A43" s="2917"/>
      <c r="B43" s="2905"/>
      <c r="C43" s="2899"/>
      <c r="D43" s="2900"/>
      <c r="E43" s="2899"/>
      <c r="F43" s="2899"/>
      <c r="G43" s="2895"/>
      <c r="H43" s="2900"/>
      <c r="I43" s="2899"/>
      <c r="J43" s="2899"/>
      <c r="K43" s="2895"/>
      <c r="L43" s="2896"/>
      <c r="M43" s="2916"/>
      <c r="N43" s="2916"/>
      <c r="O43" s="2916"/>
      <c r="S43" s="2916"/>
      <c r="W43" s="2916"/>
      <c r="Y43" s="2916"/>
      <c r="AA43" s="2916"/>
      <c r="AE43" s="2916"/>
      <c r="AI43" s="2916"/>
      <c r="AJ43" s="2916"/>
      <c r="AK43" s="2916"/>
      <c r="AM43" s="2916"/>
    </row>
    <row r="44" spans="1:218">
      <c r="A44" s="2917">
        <v>15</v>
      </c>
      <c r="B44" s="2920" t="s">
        <v>9810</v>
      </c>
      <c r="C44" s="2893">
        <v>24210.4018</v>
      </c>
      <c r="D44" s="2894">
        <v>54</v>
      </c>
      <c r="E44" s="2893">
        <v>2899.0919999999996</v>
      </c>
      <c r="F44" s="2893">
        <v>258.95</v>
      </c>
      <c r="G44" s="2895">
        <v>3158.0419999999995</v>
      </c>
      <c r="H44" s="2894">
        <v>38</v>
      </c>
      <c r="I44" s="2893">
        <v>2534.4309999999996</v>
      </c>
      <c r="J44" s="2893">
        <v>3510</v>
      </c>
      <c r="K44" s="2895">
        <v>6044.4309999999996</v>
      </c>
      <c r="L44" s="2896">
        <f>SUM(D44+H44)</f>
        <v>92</v>
      </c>
      <c r="M44" s="2895">
        <f>SUM(E44,I44)</f>
        <v>5433.5229999999992</v>
      </c>
      <c r="N44" s="2893">
        <f>SUM(F44,J44)</f>
        <v>3768.95</v>
      </c>
      <c r="O44" s="2893">
        <f>SUM(M44:N44)</f>
        <v>9202.4729999999981</v>
      </c>
      <c r="P44" s="2975">
        <f t="shared" si="16"/>
        <v>54</v>
      </c>
      <c r="Q44" s="2893">
        <f>SUM(Home!AA94,Home!AA178)</f>
        <v>1164.8255075</v>
      </c>
      <c r="R44" s="2893">
        <f>SUM(Home!AB94,Home!AB178)</f>
        <v>50</v>
      </c>
      <c r="S44" s="2893">
        <f>SUM(Q44:R44)</f>
        <v>1214.8255075</v>
      </c>
      <c r="T44" s="2975">
        <f t="shared" si="17"/>
        <v>38</v>
      </c>
      <c r="U44" s="2893">
        <f>SUM(Home!AA95,Home!AA179)</f>
        <v>0</v>
      </c>
      <c r="V44" s="2893">
        <f>SUM(Home!AB95,Home!AB179)</f>
        <v>0</v>
      </c>
      <c r="W44" s="2893">
        <f>SUM(U44:V44)</f>
        <v>0</v>
      </c>
      <c r="X44" s="2975">
        <f t="shared" si="18"/>
        <v>92</v>
      </c>
      <c r="Y44" s="2893">
        <f t="shared" ref="Y44" si="39">SUM(U44,Q44)</f>
        <v>1164.8255075</v>
      </c>
      <c r="Z44" s="2893">
        <f t="shared" ref="Z44" si="40">SUM(V44,R44)</f>
        <v>50</v>
      </c>
      <c r="AA44" s="2893">
        <f>SUM(Y44:Z44)</f>
        <v>1214.8255075</v>
      </c>
      <c r="AB44" s="2893">
        <f>SUM(Home!AD94,Home!AD178)</f>
        <v>11.764742499999999</v>
      </c>
      <c r="AC44" s="2893">
        <f>SUM(Home!AE94,Home!AE178)</f>
        <v>0</v>
      </c>
      <c r="AD44" s="2893">
        <f>SUM(Home!AF94,Home!AF178)</f>
        <v>25.650475</v>
      </c>
      <c r="AE44" s="2893">
        <f>SUM(AC44:AD44)</f>
        <v>25.650475</v>
      </c>
      <c r="AF44" s="2893">
        <f>SUM(Home!AD95,Home!AD179)</f>
        <v>0</v>
      </c>
      <c r="AG44" s="2893">
        <f>SUM(Home!AE95,Home!AE179)</f>
        <v>0</v>
      </c>
      <c r="AH44" s="2893">
        <f>SUM(Home!AF95,Home!AF179)</f>
        <v>0</v>
      </c>
      <c r="AI44" s="2893">
        <f>SUM(AG44:AH44)</f>
        <v>0</v>
      </c>
      <c r="AJ44" s="2893">
        <f>SUM(AF44,AB44)</f>
        <v>11.764742499999999</v>
      </c>
      <c r="AK44" s="2893">
        <f>SUM(AG44,AC44)</f>
        <v>0</v>
      </c>
      <c r="AL44" s="2893">
        <f>SUM(AH44,AD44)</f>
        <v>25.650475</v>
      </c>
      <c r="AM44" s="2893">
        <f>SUM(AK44:AL44)</f>
        <v>25.650475</v>
      </c>
    </row>
    <row r="45" spans="1:218">
      <c r="A45" s="2917"/>
      <c r="B45" s="2920"/>
      <c r="C45" s="2893"/>
      <c r="D45" s="2894"/>
      <c r="E45" s="2893"/>
      <c r="F45" s="2893"/>
      <c r="G45" s="2895"/>
      <c r="H45" s="2894"/>
      <c r="I45" s="2893"/>
      <c r="J45" s="2893"/>
      <c r="K45" s="2895"/>
      <c r="L45" s="2896"/>
      <c r="M45" s="2916"/>
      <c r="N45" s="2916"/>
      <c r="O45" s="2916"/>
      <c r="S45" s="2916"/>
      <c r="W45" s="2916"/>
      <c r="Y45" s="2916"/>
      <c r="AA45" s="2916"/>
      <c r="AE45" s="2916"/>
      <c r="AI45" s="2916"/>
      <c r="AJ45" s="2916"/>
      <c r="AK45" s="2916"/>
      <c r="AM45" s="2916"/>
    </row>
    <row r="46" spans="1:218">
      <c r="A46" s="2917">
        <v>16</v>
      </c>
      <c r="B46" s="2920" t="s">
        <v>3084</v>
      </c>
      <c r="C46" s="2893">
        <v>238.548</v>
      </c>
      <c r="D46" s="2894">
        <v>1</v>
      </c>
      <c r="E46" s="2893">
        <v>0</v>
      </c>
      <c r="F46" s="2893">
        <v>1E-3</v>
      </c>
      <c r="G46" s="2895">
        <v>1E-3</v>
      </c>
      <c r="H46" s="2894">
        <v>1</v>
      </c>
      <c r="I46" s="2893">
        <v>0</v>
      </c>
      <c r="J46" s="2893">
        <v>114.999</v>
      </c>
      <c r="K46" s="2895">
        <v>114.999</v>
      </c>
      <c r="L46" s="2896">
        <f>SUM(D46+H46)</f>
        <v>2</v>
      </c>
      <c r="M46" s="2895">
        <f>SUM(E46,I46)</f>
        <v>0</v>
      </c>
      <c r="N46" s="2893">
        <f>SUM(F46,J46)</f>
        <v>115</v>
      </c>
      <c r="O46" s="2893">
        <f>SUM(M46:N46)</f>
        <v>115</v>
      </c>
      <c r="P46" s="2975">
        <f t="shared" si="16"/>
        <v>1</v>
      </c>
      <c r="Q46" s="2893">
        <f>SUM('Human Rights'!AA15)</f>
        <v>0</v>
      </c>
      <c r="R46" s="2893">
        <f>SUM('Human Rights'!AB15)</f>
        <v>0</v>
      </c>
      <c r="S46" s="2893">
        <f>SUM(Q46:R46)</f>
        <v>0</v>
      </c>
      <c r="T46" s="2975">
        <f t="shared" si="17"/>
        <v>1</v>
      </c>
      <c r="U46" s="2893">
        <f>SUM('Human Rights'!AA22)</f>
        <v>0</v>
      </c>
      <c r="V46" s="2893">
        <f>SUM('Human Rights'!AB22)</f>
        <v>0</v>
      </c>
      <c r="W46" s="2893">
        <f>SUM(U46:V46)</f>
        <v>0</v>
      </c>
      <c r="X46" s="2975">
        <f t="shared" si="18"/>
        <v>2</v>
      </c>
      <c r="Y46" s="2893">
        <f t="shared" ref="Y46" si="41">SUM(U46,Q46)</f>
        <v>0</v>
      </c>
      <c r="Z46" s="2893">
        <f t="shared" ref="Z46" si="42">SUM(V46,R46)</f>
        <v>0</v>
      </c>
      <c r="AA46" s="2893">
        <f>SUM(Y46:Z46)</f>
        <v>0</v>
      </c>
      <c r="AB46" s="2893">
        <f>SUM('Human Rights'!AD15)</f>
        <v>0</v>
      </c>
      <c r="AC46" s="2893">
        <f>SUM('Human Rights'!AE15)</f>
        <v>0</v>
      </c>
      <c r="AD46" s="2893">
        <f>SUM('Human Rights'!AF15)</f>
        <v>0</v>
      </c>
      <c r="AE46" s="2893">
        <f>SUM(AC46:AD46)</f>
        <v>0</v>
      </c>
      <c r="AF46" s="2893">
        <f>SUM('Human Rights'!AD22)</f>
        <v>0</v>
      </c>
      <c r="AG46" s="2893">
        <f>SUM('Human Rights'!AE22)</f>
        <v>0</v>
      </c>
      <c r="AH46" s="2893">
        <f>SUM('Human Rights'!AF22)</f>
        <v>0</v>
      </c>
      <c r="AI46" s="2893">
        <f>SUM(AG46:AH46)</f>
        <v>0</v>
      </c>
      <c r="AJ46" s="2893">
        <f>SUM(AF46,AB46)</f>
        <v>0</v>
      </c>
      <c r="AK46" s="2893">
        <f>SUM(AG46,AC46)</f>
        <v>0</v>
      </c>
      <c r="AL46" s="2893">
        <f>SUM(AH46,AD46)</f>
        <v>0</v>
      </c>
      <c r="AM46" s="2893">
        <f>SUM(AK46:AL46)</f>
        <v>0</v>
      </c>
    </row>
    <row r="47" spans="1:218">
      <c r="A47" s="2917"/>
      <c r="B47" s="2921"/>
      <c r="C47" s="2899"/>
      <c r="D47" s="2900"/>
      <c r="E47" s="2899"/>
      <c r="F47" s="2899"/>
      <c r="G47" s="2895"/>
      <c r="H47" s="2900"/>
      <c r="I47" s="2899"/>
      <c r="J47" s="2899"/>
      <c r="K47" s="2895"/>
      <c r="L47" s="2896"/>
      <c r="M47" s="2916"/>
      <c r="N47" s="2916"/>
      <c r="O47" s="2916"/>
      <c r="S47" s="2916"/>
      <c r="W47" s="2916"/>
      <c r="Y47" s="2916"/>
      <c r="AA47" s="2916"/>
      <c r="AE47" s="2916"/>
      <c r="AI47" s="2916"/>
      <c r="AJ47" s="2916"/>
      <c r="AK47" s="2916"/>
      <c r="AM47" s="2916"/>
    </row>
    <row r="48" spans="1:218">
      <c r="A48" s="2917">
        <v>17</v>
      </c>
      <c r="B48" s="2905" t="s">
        <v>9811</v>
      </c>
      <c r="C48" s="2893">
        <v>94.981999999999999</v>
      </c>
      <c r="D48" s="2894">
        <v>6</v>
      </c>
      <c r="E48" s="2893">
        <v>57.5</v>
      </c>
      <c r="F48" s="2893">
        <v>0</v>
      </c>
      <c r="G48" s="2895">
        <v>57.5</v>
      </c>
      <c r="H48" s="2894">
        <v>0</v>
      </c>
      <c r="I48" s="2893">
        <v>0</v>
      </c>
      <c r="J48" s="2893">
        <v>0</v>
      </c>
      <c r="K48" s="2895">
        <v>0</v>
      </c>
      <c r="L48" s="2896">
        <f>SUM(D48+H48)</f>
        <v>6</v>
      </c>
      <c r="M48" s="2895">
        <f>SUM(E48,I48)</f>
        <v>57.5</v>
      </c>
      <c r="N48" s="2893">
        <f>SUM(F48,J48)</f>
        <v>0</v>
      </c>
      <c r="O48" s="2893">
        <f>SUM(M48:N48)</f>
        <v>57.5</v>
      </c>
      <c r="P48" s="2975">
        <f t="shared" si="16"/>
        <v>6</v>
      </c>
      <c r="Q48" s="2893">
        <f>SUM('Human Settlement'!AA20)</f>
        <v>42.66</v>
      </c>
      <c r="R48" s="2893">
        <f>SUM('Human Settlement'!AB20)</f>
        <v>0</v>
      </c>
      <c r="S48" s="2893">
        <f>SUM(Q48:R48)</f>
        <v>42.66</v>
      </c>
      <c r="T48" s="2975">
        <f t="shared" si="17"/>
        <v>0</v>
      </c>
      <c r="U48" s="2893">
        <v>0</v>
      </c>
      <c r="V48" s="2893">
        <v>0</v>
      </c>
      <c r="W48" s="2893">
        <f>SUM(U48:V48)</f>
        <v>0</v>
      </c>
      <c r="X48" s="2975">
        <f t="shared" si="18"/>
        <v>6</v>
      </c>
      <c r="Y48" s="2893">
        <f t="shared" ref="Y48" si="43">SUM(U48,Q48)</f>
        <v>42.66</v>
      </c>
      <c r="Z48" s="2893">
        <f t="shared" ref="Z48" si="44">SUM(V48,R48)</f>
        <v>0</v>
      </c>
      <c r="AA48" s="2893">
        <f>SUM(Y48:Z48)</f>
        <v>42.66</v>
      </c>
      <c r="AB48" s="2893">
        <f>SUM('Human Settlement'!AD20)</f>
        <v>0.43100000000000005</v>
      </c>
      <c r="AC48" s="2893">
        <f>SUM('Human Settlement'!AE20)</f>
        <v>0</v>
      </c>
      <c r="AD48" s="2893">
        <f>SUM('Human Settlement'!AF20)</f>
        <v>0</v>
      </c>
      <c r="AE48" s="2893">
        <f>SUM(AC48:AD48)</f>
        <v>0</v>
      </c>
      <c r="AF48" s="2893">
        <v>0</v>
      </c>
      <c r="AG48" s="2893">
        <v>0</v>
      </c>
      <c r="AH48" s="2893">
        <v>0</v>
      </c>
      <c r="AI48" s="2893">
        <f>SUM(AG48:AH48)</f>
        <v>0</v>
      </c>
      <c r="AJ48" s="2893">
        <f>SUM(AF48,AB48)</f>
        <v>0.43100000000000005</v>
      </c>
      <c r="AK48" s="2893">
        <f>SUM(AG48,AC48)</f>
        <v>0</v>
      </c>
      <c r="AL48" s="2893">
        <f>SUM(AH48,AD48)</f>
        <v>0</v>
      </c>
      <c r="AM48" s="2893">
        <f>SUM(AK48:AL48)</f>
        <v>0</v>
      </c>
    </row>
    <row r="49" spans="1:39">
      <c r="A49" s="2917"/>
      <c r="B49" s="2921"/>
      <c r="C49" s="2899"/>
      <c r="D49" s="2900"/>
      <c r="E49" s="2899"/>
      <c r="F49" s="2899"/>
      <c r="G49" s="2895"/>
      <c r="H49" s="2900"/>
      <c r="I49" s="2899"/>
      <c r="J49" s="2899"/>
      <c r="K49" s="2895"/>
      <c r="L49" s="2896"/>
      <c r="M49" s="2916"/>
      <c r="N49" s="2916"/>
      <c r="O49" s="2916"/>
      <c r="S49" s="2916"/>
      <c r="W49" s="2916"/>
      <c r="Y49" s="2916"/>
      <c r="AA49" s="2916"/>
      <c r="AE49" s="2916"/>
      <c r="AI49" s="2916"/>
      <c r="AJ49" s="2916"/>
      <c r="AK49" s="2916"/>
      <c r="AM49" s="2916"/>
    </row>
    <row r="50" spans="1:39">
      <c r="A50" s="2917">
        <v>18</v>
      </c>
      <c r="B50" s="2905" t="s">
        <v>9812</v>
      </c>
      <c r="C50" s="2922">
        <v>5662.2969999999996</v>
      </c>
      <c r="D50" s="2923">
        <v>18</v>
      </c>
      <c r="E50" s="2924">
        <v>1178.7799999999997</v>
      </c>
      <c r="F50" s="2924">
        <v>23.47</v>
      </c>
      <c r="G50" s="2895">
        <v>1202.2499999999998</v>
      </c>
      <c r="H50" s="2923">
        <v>11</v>
      </c>
      <c r="I50" s="2924">
        <v>830.75</v>
      </c>
      <c r="J50" s="2924">
        <v>0</v>
      </c>
      <c r="K50" s="2895">
        <v>830.75</v>
      </c>
      <c r="L50" s="2896">
        <f>SUM(D50+H50)</f>
        <v>29</v>
      </c>
      <c r="M50" s="2895">
        <f>SUM(E50,I50)</f>
        <v>2009.5299999999997</v>
      </c>
      <c r="N50" s="2893">
        <f>SUM(F50,J50)</f>
        <v>23.47</v>
      </c>
      <c r="O50" s="2893">
        <f>SUM(M50:N50)</f>
        <v>2032.9999999999998</v>
      </c>
      <c r="P50" s="2975">
        <f t="shared" si="16"/>
        <v>18</v>
      </c>
      <c r="Q50" s="2893">
        <f>SUM(Industries!AA67)</f>
        <v>614.50722999999994</v>
      </c>
      <c r="R50" s="2893">
        <f>SUM(Industries!AB67)</f>
        <v>0</v>
      </c>
      <c r="S50" s="2893">
        <f>SUM(Q50:R50)</f>
        <v>614.50722999999994</v>
      </c>
      <c r="T50" s="2975">
        <f t="shared" si="17"/>
        <v>11</v>
      </c>
      <c r="U50" s="2893">
        <f>SUM(Industries!AA68)</f>
        <v>0</v>
      </c>
      <c r="V50" s="2893">
        <f>SUM(Industries!AB68)</f>
        <v>0</v>
      </c>
      <c r="W50" s="2893">
        <f>SUM(U50:V50)</f>
        <v>0</v>
      </c>
      <c r="X50" s="2975">
        <f t="shared" si="18"/>
        <v>29</v>
      </c>
      <c r="Y50" s="2893">
        <f t="shared" ref="Y50" si="45">SUM(U50,Q50)</f>
        <v>614.50722999999994</v>
      </c>
      <c r="Z50" s="2893">
        <f t="shared" ref="Z50" si="46">SUM(V50,R50)</f>
        <v>0</v>
      </c>
      <c r="AA50" s="2893">
        <f>SUM(Y50:Z50)</f>
        <v>614.50722999999994</v>
      </c>
      <c r="AB50" s="2893">
        <f>SUM(Industries!AD67)</f>
        <v>6.2097700000000007</v>
      </c>
      <c r="AC50" s="2893">
        <f>SUM(Industries!AE67)</f>
        <v>0</v>
      </c>
      <c r="AD50" s="2893">
        <f>SUM(Industries!AF67)</f>
        <v>0</v>
      </c>
      <c r="AE50" s="2893">
        <f>SUM(AC50:AD50)</f>
        <v>0</v>
      </c>
      <c r="AF50" s="2893">
        <f>SUM(Industries!AD68)</f>
        <v>0</v>
      </c>
      <c r="AG50" s="2893">
        <f>SUM(Industries!AE68)</f>
        <v>0</v>
      </c>
      <c r="AH50" s="2893">
        <f>SUM(Industries!AF68)</f>
        <v>0</v>
      </c>
      <c r="AI50" s="2893">
        <f>SUM(AG50:AH50)</f>
        <v>0</v>
      </c>
      <c r="AJ50" s="2893">
        <f>SUM(AF50,AB50)</f>
        <v>6.2097700000000007</v>
      </c>
      <c r="AK50" s="2893">
        <f>SUM(AG50,AC50)</f>
        <v>0</v>
      </c>
      <c r="AL50" s="2893">
        <f>SUM(AH50,AD50)</f>
        <v>0</v>
      </c>
      <c r="AM50" s="2893">
        <f>SUM(AK50:AL50)</f>
        <v>0</v>
      </c>
    </row>
    <row r="51" spans="1:39" s="2925" customFormat="1" ht="18.75">
      <c r="A51" s="2917"/>
      <c r="B51" s="2905"/>
      <c r="C51" s="2899"/>
      <c r="D51" s="2900"/>
      <c r="E51" s="2899"/>
      <c r="F51" s="2899"/>
      <c r="G51" s="2895"/>
      <c r="H51" s="2900"/>
      <c r="I51" s="2899"/>
      <c r="J51" s="2899"/>
      <c r="K51" s="2895"/>
      <c r="L51" s="2896"/>
      <c r="M51" s="2916"/>
      <c r="N51" s="2916"/>
      <c r="O51" s="2916"/>
      <c r="S51" s="2916"/>
      <c r="W51" s="2916"/>
      <c r="Y51" s="2916"/>
      <c r="AA51" s="2916"/>
      <c r="AE51" s="2916"/>
      <c r="AI51" s="2916"/>
      <c r="AJ51" s="2916"/>
      <c r="AK51" s="2916"/>
      <c r="AM51" s="2916"/>
    </row>
    <row r="52" spans="1:39">
      <c r="A52" s="2917">
        <v>19</v>
      </c>
      <c r="B52" s="2903" t="s">
        <v>9813</v>
      </c>
      <c r="C52" s="2893">
        <v>361.43100000000004</v>
      </c>
      <c r="D52" s="2894">
        <v>1</v>
      </c>
      <c r="E52" s="2893">
        <v>5.9809999999999999</v>
      </c>
      <c r="F52" s="2893">
        <v>1.5880000000000001</v>
      </c>
      <c r="G52" s="2895">
        <v>7.569</v>
      </c>
      <c r="H52" s="2894">
        <v>8</v>
      </c>
      <c r="I52" s="2893">
        <v>139.43099999999998</v>
      </c>
      <c r="J52" s="2893">
        <v>58</v>
      </c>
      <c r="K52" s="2895">
        <v>197.43099999999998</v>
      </c>
      <c r="L52" s="2896">
        <f>SUM(D52+H52)</f>
        <v>9</v>
      </c>
      <c r="M52" s="2895">
        <f>SUM(E52,I52)</f>
        <v>145.41199999999998</v>
      </c>
      <c r="N52" s="2893">
        <f>SUM(F52,J52)</f>
        <v>59.588000000000001</v>
      </c>
      <c r="O52" s="2893">
        <f>SUM(M52:N52)</f>
        <v>204.99999999999997</v>
      </c>
      <c r="P52" s="2975">
        <f t="shared" si="16"/>
        <v>1</v>
      </c>
      <c r="Q52" s="2893">
        <f>SUM(Information!AA14)</f>
        <v>5.9350000000000005</v>
      </c>
      <c r="R52" s="2893">
        <f>SUM(Information!AB14)</f>
        <v>0</v>
      </c>
      <c r="S52" s="2893">
        <f>SUM(Q52:R52)</f>
        <v>5.9350000000000005</v>
      </c>
      <c r="T52" s="2975">
        <f t="shared" si="17"/>
        <v>8</v>
      </c>
      <c r="U52" s="2893">
        <f>SUM(Information!AA28)</f>
        <v>0</v>
      </c>
      <c r="V52" s="2893">
        <f>SUM(Information!AB28)</f>
        <v>0</v>
      </c>
      <c r="W52" s="2893">
        <f>SUM(U52:V52)</f>
        <v>0</v>
      </c>
      <c r="X52" s="2975">
        <f t="shared" si="18"/>
        <v>9</v>
      </c>
      <c r="Y52" s="2893">
        <f t="shared" ref="Y52" si="47">SUM(U52,Q52)</f>
        <v>5.9350000000000005</v>
      </c>
      <c r="Z52" s="2893">
        <f t="shared" ref="Z52" si="48">SUM(V52,R52)</f>
        <v>0</v>
      </c>
      <c r="AA52" s="2893">
        <f>SUM(Y52:Z52)</f>
        <v>5.9350000000000005</v>
      </c>
      <c r="AB52" s="2893">
        <f>SUM(Information!AD14)</f>
        <v>5.8899999999999994E-2</v>
      </c>
      <c r="AC52" s="2893">
        <f>SUM(Information!AE14)</f>
        <v>0</v>
      </c>
      <c r="AD52" s="2893">
        <f>SUM(Information!AF14)</f>
        <v>0</v>
      </c>
      <c r="AE52" s="2893">
        <f>SUM(AC52:AD52)</f>
        <v>0</v>
      </c>
      <c r="AF52" s="2893">
        <f>SUM(Information!AD28)</f>
        <v>0</v>
      </c>
      <c r="AG52" s="2893">
        <f>SUM(Information!AE28)</f>
        <v>0</v>
      </c>
      <c r="AH52" s="2893">
        <f>SUM(Information!AF28)</f>
        <v>0</v>
      </c>
      <c r="AI52" s="2893">
        <f>SUM(AG52:AH52)</f>
        <v>0</v>
      </c>
      <c r="AJ52" s="2893">
        <f>SUM(AF52,AB52)</f>
        <v>5.8899999999999994E-2</v>
      </c>
      <c r="AK52" s="2893">
        <f>SUM(AG52,AC52)</f>
        <v>0</v>
      </c>
      <c r="AL52" s="2893">
        <f>SUM(AH52,AD52)</f>
        <v>0</v>
      </c>
      <c r="AM52" s="2893">
        <f>SUM(AK52:AL52)</f>
        <v>0</v>
      </c>
    </row>
    <row r="53" spans="1:39" s="2925" customFormat="1" ht="18.75">
      <c r="A53" s="2917"/>
      <c r="B53" s="2926"/>
      <c r="C53" s="2899"/>
      <c r="D53" s="2900"/>
      <c r="E53" s="2899"/>
      <c r="F53" s="2899"/>
      <c r="G53" s="2895"/>
      <c r="H53" s="2900"/>
      <c r="I53" s="2899"/>
      <c r="J53" s="2899"/>
      <c r="K53" s="2895"/>
      <c r="L53" s="2896"/>
      <c r="M53" s="2916"/>
      <c r="N53" s="2916"/>
      <c r="O53" s="2916"/>
      <c r="S53" s="2916"/>
      <c r="W53" s="2916"/>
      <c r="Y53" s="2916"/>
      <c r="AA53" s="2916"/>
      <c r="AE53" s="2916"/>
      <c r="AI53" s="2916"/>
      <c r="AJ53" s="2916"/>
      <c r="AK53" s="2916"/>
      <c r="AM53" s="2916"/>
    </row>
    <row r="54" spans="1:39">
      <c r="A54" s="2917">
        <v>20</v>
      </c>
      <c r="B54" s="2912" t="s">
        <v>9814</v>
      </c>
      <c r="C54" s="2893">
        <v>2277.3524000000002</v>
      </c>
      <c r="D54" s="2894">
        <v>4</v>
      </c>
      <c r="E54" s="2893">
        <v>0</v>
      </c>
      <c r="F54" s="2893">
        <v>381.077</v>
      </c>
      <c r="G54" s="2895">
        <v>381.077</v>
      </c>
      <c r="H54" s="2894">
        <v>10</v>
      </c>
      <c r="I54" s="2893">
        <v>0</v>
      </c>
      <c r="J54" s="2893">
        <v>473.923</v>
      </c>
      <c r="K54" s="2895">
        <v>473.923</v>
      </c>
      <c r="L54" s="2896">
        <f>SUM(D54+H54)</f>
        <v>14</v>
      </c>
      <c r="M54" s="2895">
        <f>SUM(E54,I54)</f>
        <v>0</v>
      </c>
      <c r="N54" s="2893">
        <f>SUM(F54,J54)</f>
        <v>855</v>
      </c>
      <c r="O54" s="2893">
        <f>SUM(M54:N54)</f>
        <v>855</v>
      </c>
      <c r="P54" s="2975">
        <f t="shared" si="16"/>
        <v>4</v>
      </c>
      <c r="Q54" s="2893">
        <f>SUM('Information Technology'!AA17)</f>
        <v>0</v>
      </c>
      <c r="R54" s="2893">
        <f>SUM('Information Technology'!AB17)</f>
        <v>128.97200000000001</v>
      </c>
      <c r="S54" s="2893">
        <f>SUM(Q54:R54)</f>
        <v>128.97200000000001</v>
      </c>
      <c r="T54" s="2975">
        <f t="shared" si="17"/>
        <v>10</v>
      </c>
      <c r="U54" s="2893">
        <f>SUM('Information Technology'!AA32)</f>
        <v>0</v>
      </c>
      <c r="V54" s="2893">
        <f>SUM('Information Technology'!AB32)</f>
        <v>0</v>
      </c>
      <c r="W54" s="2893">
        <f>SUM(U54:V54)</f>
        <v>0</v>
      </c>
      <c r="X54" s="2975">
        <f t="shared" si="18"/>
        <v>14</v>
      </c>
      <c r="Y54" s="2893">
        <f t="shared" ref="Y54" si="49">SUM(U54,Q54)</f>
        <v>0</v>
      </c>
      <c r="Z54" s="2893">
        <f t="shared" ref="Z54" si="50">SUM(V54,R54)</f>
        <v>128.97200000000001</v>
      </c>
      <c r="AA54" s="2893">
        <f>SUM(Y54:Z54)</f>
        <v>128.97200000000001</v>
      </c>
      <c r="AB54" s="2893">
        <f>SUM('Information Technology'!AD17)</f>
        <v>0</v>
      </c>
      <c r="AC54" s="2893">
        <f>SUM('Information Technology'!AE17)</f>
        <v>0</v>
      </c>
      <c r="AD54" s="2893">
        <f>SUM('Information Technology'!AF17)</f>
        <v>0</v>
      </c>
      <c r="AE54" s="2893">
        <f>SUM(AC54:AD54)</f>
        <v>0</v>
      </c>
      <c r="AF54" s="2893">
        <f>SUM('Information Technology'!AD32)</f>
        <v>0</v>
      </c>
      <c r="AG54" s="2893">
        <f>SUM('Information Technology'!AE32)</f>
        <v>0</v>
      </c>
      <c r="AH54" s="2893">
        <f>SUM('Information Technology'!AF32)</f>
        <v>0</v>
      </c>
      <c r="AI54" s="2893">
        <f>SUM(AG54:AH54)</f>
        <v>0</v>
      </c>
      <c r="AJ54" s="2893">
        <f>SUM(AF54,AB54)</f>
        <v>0</v>
      </c>
      <c r="AK54" s="2893">
        <f>SUM(AG54,AC54)</f>
        <v>0</v>
      </c>
      <c r="AL54" s="2893">
        <f>SUM(AH54,AD54)</f>
        <v>0</v>
      </c>
      <c r="AM54" s="2893">
        <f>SUM(AK54:AL54)</f>
        <v>0</v>
      </c>
    </row>
    <row r="55" spans="1:39">
      <c r="A55" s="2917"/>
      <c r="B55" s="2912"/>
      <c r="C55" s="2893"/>
      <c r="D55" s="2894"/>
      <c r="E55" s="2893"/>
      <c r="F55" s="2893"/>
      <c r="G55" s="2895"/>
      <c r="H55" s="2894"/>
      <c r="I55" s="2893"/>
      <c r="J55" s="2893"/>
      <c r="K55" s="2895"/>
      <c r="L55" s="2896"/>
      <c r="M55" s="2895"/>
      <c r="N55" s="2893"/>
      <c r="O55" s="2895"/>
      <c r="S55" s="2895"/>
      <c r="W55" s="2895"/>
      <c r="Y55" s="2895"/>
      <c r="AA55" s="2895"/>
      <c r="AE55" s="2895"/>
      <c r="AI55" s="2895"/>
      <c r="AJ55" s="2895"/>
      <c r="AK55" s="2895"/>
      <c r="AM55" s="2895"/>
    </row>
    <row r="56" spans="1:39">
      <c r="A56" s="2917">
        <v>21</v>
      </c>
      <c r="B56" s="2912" t="s">
        <v>3269</v>
      </c>
      <c r="C56" s="2893">
        <v>1117.7449999999999</v>
      </c>
      <c r="D56" s="2894">
        <v>1</v>
      </c>
      <c r="E56" s="2893">
        <v>0</v>
      </c>
      <c r="F56" s="2893">
        <v>10.744999999999999</v>
      </c>
      <c r="G56" s="2895">
        <v>10.744999999999999</v>
      </c>
      <c r="H56" s="2894">
        <v>2</v>
      </c>
      <c r="I56" s="2893">
        <v>276.255</v>
      </c>
      <c r="J56" s="2893">
        <v>0</v>
      </c>
      <c r="K56" s="2895">
        <v>276.255</v>
      </c>
      <c r="L56" s="2896">
        <f>SUM(D56+H56)</f>
        <v>3</v>
      </c>
      <c r="M56" s="2895">
        <f>SUM(E56,I56)</f>
        <v>276.255</v>
      </c>
      <c r="N56" s="2893">
        <f>SUM(F56,J56)</f>
        <v>10.744999999999999</v>
      </c>
      <c r="O56" s="2893">
        <f>SUM(M56:N56)</f>
        <v>287</v>
      </c>
      <c r="P56" s="2975">
        <f t="shared" si="16"/>
        <v>1</v>
      </c>
      <c r="Q56" s="2893">
        <f>SUM(Investment!AA14)</f>
        <v>0</v>
      </c>
      <c r="R56" s="2893">
        <f>SUM(Investment!AB14)</f>
        <v>10.744999999999999</v>
      </c>
      <c r="S56" s="2893">
        <f>SUM(Q56:R56)</f>
        <v>10.744999999999999</v>
      </c>
      <c r="T56" s="2975">
        <f t="shared" si="17"/>
        <v>2</v>
      </c>
      <c r="U56" s="2893">
        <f>SUM(Investment!AA21)</f>
        <v>0</v>
      </c>
      <c r="V56" s="2893">
        <f>SUM(Investment!AB21)</f>
        <v>0</v>
      </c>
      <c r="W56" s="2893">
        <f>SUM(U56:V56)</f>
        <v>0</v>
      </c>
      <c r="X56" s="2975">
        <f t="shared" si="18"/>
        <v>3</v>
      </c>
      <c r="Y56" s="2893">
        <f t="shared" ref="Y56" si="51">SUM(U56,Q56)</f>
        <v>0</v>
      </c>
      <c r="Z56" s="2893">
        <f t="shared" ref="Z56" si="52">SUM(V56,R56)</f>
        <v>10.744999999999999</v>
      </c>
      <c r="AA56" s="2893">
        <f>SUM(Y56:Z56)</f>
        <v>10.744999999999999</v>
      </c>
      <c r="AB56" s="2893">
        <f>SUM(Investment!AD14)</f>
        <v>0</v>
      </c>
      <c r="AC56" s="2893">
        <f>SUM(Investment!AE14)</f>
        <v>0</v>
      </c>
      <c r="AD56" s="2893">
        <f>SUM(Investment!AF14)</f>
        <v>0</v>
      </c>
      <c r="AE56" s="2893">
        <f>SUM(AC56:AD56)</f>
        <v>0</v>
      </c>
      <c r="AF56" s="2893">
        <f>SUM(Investment!AD21)</f>
        <v>0</v>
      </c>
      <c r="AG56" s="2893">
        <f>SUM(Investment!AE21)</f>
        <v>0</v>
      </c>
      <c r="AH56" s="2893">
        <f>SUM(Investment!AF21)</f>
        <v>0</v>
      </c>
      <c r="AI56" s="2893">
        <f>SUM(AG56:AH56)</f>
        <v>0</v>
      </c>
      <c r="AJ56" s="2893">
        <f>SUM(AF56,AB56)</f>
        <v>0</v>
      </c>
      <c r="AK56" s="2893">
        <f>SUM(AG56,AC56)</f>
        <v>0</v>
      </c>
      <c r="AL56" s="2893">
        <f>SUM(AH56,AD56)</f>
        <v>0</v>
      </c>
      <c r="AM56" s="2893">
        <f>SUM(AK56:AL56)</f>
        <v>0</v>
      </c>
    </row>
    <row r="57" spans="1:39" s="2925" customFormat="1" ht="18.75">
      <c r="A57" s="2917"/>
      <c r="B57" s="2926"/>
      <c r="C57" s="2899"/>
      <c r="D57" s="2900"/>
      <c r="E57" s="2899"/>
      <c r="F57" s="2899"/>
      <c r="G57" s="2895"/>
      <c r="H57" s="2900"/>
      <c r="I57" s="2899"/>
      <c r="J57" s="2899"/>
      <c r="K57" s="2895"/>
      <c r="L57" s="2896"/>
      <c r="M57" s="2916"/>
      <c r="N57" s="2916"/>
      <c r="O57" s="2916"/>
      <c r="P57" s="2975"/>
      <c r="S57" s="2916"/>
      <c r="T57" s="2975"/>
      <c r="W57" s="2916"/>
      <c r="X57" s="2975"/>
      <c r="Y57" s="2916"/>
      <c r="AA57" s="2916"/>
      <c r="AE57" s="2916"/>
      <c r="AI57" s="2916"/>
      <c r="AJ57" s="2916"/>
      <c r="AK57" s="2916"/>
      <c r="AM57" s="2916"/>
    </row>
    <row r="58" spans="1:39">
      <c r="A58" s="2917">
        <v>22</v>
      </c>
      <c r="B58" s="2905" t="s">
        <v>9815</v>
      </c>
      <c r="C58" s="2893">
        <v>111672.76300000001</v>
      </c>
      <c r="D58" s="2894">
        <v>155</v>
      </c>
      <c r="E58" s="2893">
        <v>20003.010999999999</v>
      </c>
      <c r="F58" s="2893">
        <v>314.05</v>
      </c>
      <c r="G58" s="2895">
        <v>20317.060999999998</v>
      </c>
      <c r="H58" s="2894">
        <v>43</v>
      </c>
      <c r="I58" s="2893">
        <v>2207.9390000000003</v>
      </c>
      <c r="J58" s="2893">
        <v>0</v>
      </c>
      <c r="K58" s="2895">
        <v>2207.9390000000003</v>
      </c>
      <c r="L58" s="2896">
        <f>SUM(D58+H58)</f>
        <v>198</v>
      </c>
      <c r="M58" s="2895">
        <f>SUM(E58,I58)</f>
        <v>22210.949999999997</v>
      </c>
      <c r="N58" s="2893">
        <f>SUM(F58,J58)</f>
        <v>314.05</v>
      </c>
      <c r="O58" s="2893">
        <f>SUM(M58:N58)</f>
        <v>22524.999999999996</v>
      </c>
      <c r="P58" s="2975">
        <f t="shared" si="16"/>
        <v>155</v>
      </c>
      <c r="Q58" s="2893">
        <f>SUM(Irrigation!AA251)</f>
        <v>8404.6699874999995</v>
      </c>
      <c r="R58" s="2893">
        <f>SUM(Irrigation!AB251)</f>
        <v>53.75</v>
      </c>
      <c r="S58" s="2893">
        <f>SUM(Q58:R58)</f>
        <v>8458.4199874999995</v>
      </c>
      <c r="T58" s="2975">
        <f t="shared" si="17"/>
        <v>43</v>
      </c>
      <c r="U58" s="2893">
        <f>SUM(Irrigation!AA252)</f>
        <v>0</v>
      </c>
      <c r="V58" s="2893">
        <f>SUM(Irrigation!AB252)</f>
        <v>0</v>
      </c>
      <c r="W58" s="2893">
        <f>SUM(U58:V58)</f>
        <v>0</v>
      </c>
      <c r="X58" s="2975">
        <f t="shared" si="18"/>
        <v>198</v>
      </c>
      <c r="Y58" s="2893">
        <f t="shared" ref="Y58" si="53">SUM(U58,Q58)</f>
        <v>8404.6699874999995</v>
      </c>
      <c r="Z58" s="2893">
        <f t="shared" ref="Z58" si="54">SUM(V58,R58)</f>
        <v>53.75</v>
      </c>
      <c r="AA58" s="2893">
        <f>SUM(Y58:Z58)</f>
        <v>8458.4199874999995</v>
      </c>
      <c r="AB58" s="2893">
        <f>SUM(Irrigation!AD251)</f>
        <v>84.667272499999982</v>
      </c>
      <c r="AC58" s="2893">
        <f>SUM(Irrigation!AE251)</f>
        <v>10.51</v>
      </c>
      <c r="AD58" s="2893">
        <f>SUM(Irrigation!AF251)</f>
        <v>3306.1850920000006</v>
      </c>
      <c r="AE58" s="2893">
        <f>SUM(AC58:AD58)</f>
        <v>3316.6950920000008</v>
      </c>
      <c r="AF58" s="2893">
        <f>SUM(Irrigation!AD252)</f>
        <v>0</v>
      </c>
      <c r="AG58" s="2893">
        <f>SUM(Irrigation!AE252)</f>
        <v>0</v>
      </c>
      <c r="AH58" s="2893">
        <f>SUM(Irrigation!AF252)</f>
        <v>0</v>
      </c>
      <c r="AI58" s="2893">
        <f>SUM(AG58:AH58)</f>
        <v>0</v>
      </c>
      <c r="AJ58" s="2893">
        <f>SUM(AF58,AB58)</f>
        <v>84.667272499999982</v>
      </c>
      <c r="AK58" s="2893">
        <f>SUM(AG58,AC58)</f>
        <v>10.51</v>
      </c>
      <c r="AL58" s="2893">
        <f>SUM(AH58,AD58)</f>
        <v>3306.1850920000006</v>
      </c>
      <c r="AM58" s="2893">
        <f>SUM(AK58:AL58)</f>
        <v>3316.6950920000008</v>
      </c>
    </row>
    <row r="59" spans="1:39">
      <c r="A59" s="2917"/>
      <c r="B59" s="2926"/>
      <c r="C59" s="2899"/>
      <c r="D59" s="2900"/>
      <c r="E59" s="2899"/>
      <c r="F59" s="2899"/>
      <c r="G59" s="2895"/>
      <c r="H59" s="2900"/>
      <c r="I59" s="2899"/>
      <c r="J59" s="2899"/>
      <c r="K59" s="2895"/>
      <c r="L59" s="2896"/>
      <c r="M59" s="2916"/>
      <c r="N59" s="2916"/>
      <c r="O59" s="2916"/>
      <c r="S59" s="2916"/>
      <c r="W59" s="2916"/>
      <c r="Y59" s="2916"/>
      <c r="AA59" s="2916"/>
      <c r="AE59" s="2916"/>
      <c r="AI59" s="2916"/>
      <c r="AJ59" s="2916"/>
      <c r="AK59" s="2916"/>
      <c r="AM59" s="2916"/>
    </row>
    <row r="60" spans="1:39">
      <c r="A60" s="2917">
        <v>23</v>
      </c>
      <c r="B60" s="2903" t="s">
        <v>9816</v>
      </c>
      <c r="C60" s="2893">
        <v>131.63499999999999</v>
      </c>
      <c r="D60" s="2894">
        <v>6</v>
      </c>
      <c r="E60" s="2893">
        <v>37.04</v>
      </c>
      <c r="F60" s="2893">
        <v>27.675000000000001</v>
      </c>
      <c r="G60" s="2895">
        <v>64.715000000000003</v>
      </c>
      <c r="H60" s="2894">
        <v>4</v>
      </c>
      <c r="I60" s="2893">
        <v>48.285000000000004</v>
      </c>
      <c r="J60" s="2893">
        <v>2</v>
      </c>
      <c r="K60" s="2895">
        <v>50.285000000000004</v>
      </c>
      <c r="L60" s="2896">
        <f>SUM(D60+H60)</f>
        <v>10</v>
      </c>
      <c r="M60" s="2895">
        <f>SUM(E60,I60)</f>
        <v>85.325000000000003</v>
      </c>
      <c r="N60" s="2893">
        <f>SUM(F60,J60)</f>
        <v>29.675000000000001</v>
      </c>
      <c r="O60" s="2893">
        <f>SUM(M60:N60)</f>
        <v>115</v>
      </c>
      <c r="P60" s="2975">
        <f t="shared" si="16"/>
        <v>6</v>
      </c>
      <c r="Q60" s="2893">
        <f>SUM(Labour!AA20)</f>
        <v>36.67</v>
      </c>
      <c r="R60" s="2893">
        <f>SUM(Labour!AB20)</f>
        <v>0</v>
      </c>
      <c r="S60" s="2893">
        <f>SUM(Q60:R60)</f>
        <v>36.67</v>
      </c>
      <c r="T60" s="2975">
        <f t="shared" si="17"/>
        <v>4</v>
      </c>
      <c r="U60" s="2893">
        <f>SUM(Labour!AA30)</f>
        <v>0</v>
      </c>
      <c r="V60" s="2893">
        <f>SUM(Labour!AB30)</f>
        <v>0</v>
      </c>
      <c r="W60" s="2893">
        <f>SUM(U60:V60)</f>
        <v>0</v>
      </c>
      <c r="X60" s="2975">
        <f t="shared" si="18"/>
        <v>10</v>
      </c>
      <c r="Y60" s="2893">
        <f t="shared" ref="Y60" si="55">SUM(U60,Q60)</f>
        <v>36.67</v>
      </c>
      <c r="Z60" s="2893">
        <f t="shared" ref="Z60" si="56">SUM(V60,R60)</f>
        <v>0</v>
      </c>
      <c r="AA60" s="2893">
        <f>SUM(Y60:Z60)</f>
        <v>36.67</v>
      </c>
      <c r="AB60" s="2893">
        <f>SUM(Labour!AD20)</f>
        <v>0.37</v>
      </c>
      <c r="AC60" s="2893">
        <f>SUM(Labour!AE20)</f>
        <v>0</v>
      </c>
      <c r="AD60" s="2893">
        <f>SUM(Labour!AF20)</f>
        <v>0</v>
      </c>
      <c r="AE60" s="2893">
        <f>SUM(AC60:AD60)</f>
        <v>0</v>
      </c>
      <c r="AF60" s="2893">
        <f>SUM(Labour!AD30)</f>
        <v>0</v>
      </c>
      <c r="AG60" s="2893">
        <f>SUM(Labour!AE30)</f>
        <v>0</v>
      </c>
      <c r="AH60" s="2893">
        <f>SUM(Labour!AF30)</f>
        <v>0</v>
      </c>
      <c r="AI60" s="2893">
        <f>SUM(AG60:AH60)</f>
        <v>0</v>
      </c>
      <c r="AJ60" s="2893">
        <f>SUM(AF60,AB60)</f>
        <v>0.37</v>
      </c>
      <c r="AK60" s="2893">
        <f>SUM(AG60,AC60)</f>
        <v>0</v>
      </c>
      <c r="AL60" s="2893">
        <f>SUM(AH60,AD60)</f>
        <v>0</v>
      </c>
      <c r="AM60" s="2893">
        <f>SUM(AK60:AL60)</f>
        <v>0</v>
      </c>
    </row>
    <row r="61" spans="1:39" s="2925" customFormat="1" ht="18.75">
      <c r="A61" s="2917"/>
      <c r="B61" s="2903"/>
      <c r="C61" s="2899"/>
      <c r="D61" s="2900"/>
      <c r="E61" s="2899"/>
      <c r="F61" s="2899"/>
      <c r="G61" s="2895"/>
      <c r="H61" s="2900"/>
      <c r="I61" s="2899"/>
      <c r="J61" s="2899"/>
      <c r="K61" s="2895"/>
      <c r="L61" s="2896"/>
      <c r="M61" s="2916"/>
      <c r="N61" s="2916"/>
      <c r="O61" s="2916"/>
      <c r="S61" s="2916"/>
      <c r="W61" s="2916"/>
      <c r="Y61" s="2916"/>
      <c r="AA61" s="2916"/>
      <c r="AE61" s="2916"/>
      <c r="AI61" s="2916"/>
      <c r="AJ61" s="2916"/>
      <c r="AK61" s="2916"/>
      <c r="AM61" s="2916"/>
    </row>
    <row r="62" spans="1:39">
      <c r="A62" s="2917">
        <v>24</v>
      </c>
      <c r="B62" s="2905" t="s">
        <v>9817</v>
      </c>
      <c r="C62" s="2893">
        <v>5388.3452500000003</v>
      </c>
      <c r="D62" s="2894">
        <v>47</v>
      </c>
      <c r="E62" s="2893">
        <v>1042.799</v>
      </c>
      <c r="F62" s="2893">
        <v>136.52600000000001</v>
      </c>
      <c r="G62" s="2895">
        <v>1179.325</v>
      </c>
      <c r="H62" s="2894">
        <v>8</v>
      </c>
      <c r="I62" s="2893">
        <v>580.67499999999995</v>
      </c>
      <c r="J62" s="2893">
        <v>0</v>
      </c>
      <c r="K62" s="2895">
        <v>580.67499999999995</v>
      </c>
      <c r="L62" s="2896">
        <f>SUM(D62+H62)</f>
        <v>55</v>
      </c>
      <c r="M62" s="2895">
        <f>SUM(E62,I62)</f>
        <v>1623.4739999999999</v>
      </c>
      <c r="N62" s="2893">
        <f>SUM(F62,J62)</f>
        <v>136.52600000000001</v>
      </c>
      <c r="O62" s="2893">
        <f>SUM(M62:N62)</f>
        <v>1760</v>
      </c>
      <c r="P62" s="2975">
        <f t="shared" si="16"/>
        <v>47</v>
      </c>
      <c r="Q62" s="2893">
        <f>SUM(Law!AA95)</f>
        <v>634.59800000000007</v>
      </c>
      <c r="R62" s="2893">
        <f>SUM(Law!AB95)</f>
        <v>0</v>
      </c>
      <c r="S62" s="2893">
        <f>SUM(Q62:R62)</f>
        <v>634.59800000000007</v>
      </c>
      <c r="T62" s="2975">
        <f t="shared" si="17"/>
        <v>8</v>
      </c>
      <c r="U62" s="2893">
        <f>SUM(Law!AA96)</f>
        <v>0</v>
      </c>
      <c r="V62" s="2893">
        <f>SUM(Law!AB96)</f>
        <v>0</v>
      </c>
      <c r="W62" s="2893">
        <f>SUM(U62:V62)</f>
        <v>0</v>
      </c>
      <c r="X62" s="2975">
        <f t="shared" si="18"/>
        <v>55</v>
      </c>
      <c r="Y62" s="2893">
        <f t="shared" ref="Y62" si="57">SUM(U62,Q62)</f>
        <v>634.59800000000007</v>
      </c>
      <c r="Z62" s="2893">
        <f t="shared" ref="Z62" si="58">SUM(V62,R62)</f>
        <v>0</v>
      </c>
      <c r="AA62" s="2893">
        <f>SUM(Y62:Z62)</f>
        <v>634.59800000000007</v>
      </c>
      <c r="AB62" s="2893">
        <f>SUM(Law!AD95)</f>
        <v>6.4099880000000002</v>
      </c>
      <c r="AC62" s="2893">
        <f>SUM(Law!AE95)</f>
        <v>0</v>
      </c>
      <c r="AD62" s="2893">
        <f>SUM(Law!AF95)</f>
        <v>376.854422</v>
      </c>
      <c r="AE62" s="2893">
        <f>SUM(AC62:AD62)</f>
        <v>376.854422</v>
      </c>
      <c r="AF62" s="2893">
        <f>SUM(Law!AD96)</f>
        <v>0</v>
      </c>
      <c r="AG62" s="2893">
        <f>SUM(Law!AE96)</f>
        <v>0</v>
      </c>
      <c r="AH62" s="2893">
        <f>SUM(Law!AF96)</f>
        <v>0</v>
      </c>
      <c r="AI62" s="2893">
        <f>SUM(AG62:AH62)</f>
        <v>0</v>
      </c>
      <c r="AJ62" s="2893">
        <f>SUM(AF62,AB62)</f>
        <v>6.4099880000000002</v>
      </c>
      <c r="AK62" s="2893">
        <f>SUM(AG62,AC62)</f>
        <v>0</v>
      </c>
      <c r="AL62" s="2893">
        <f>SUM(AH62,AD62)</f>
        <v>376.854422</v>
      </c>
      <c r="AM62" s="2893">
        <f>SUM(AK62:AL62)</f>
        <v>376.854422</v>
      </c>
    </row>
    <row r="63" spans="1:39">
      <c r="A63" s="2917"/>
      <c r="B63" s="2905"/>
      <c r="C63" s="2893"/>
      <c r="D63" s="2894"/>
      <c r="E63" s="2893"/>
      <c r="F63" s="2893"/>
      <c r="G63" s="2895"/>
      <c r="H63" s="2894"/>
      <c r="I63" s="2893"/>
      <c r="J63" s="2893"/>
      <c r="K63" s="2895"/>
      <c r="L63" s="2896"/>
      <c r="M63" s="2895"/>
      <c r="N63" s="2893"/>
      <c r="O63" s="2895"/>
      <c r="P63" s="2975"/>
      <c r="S63" s="2895"/>
      <c r="T63" s="2975"/>
      <c r="W63" s="2895"/>
      <c r="X63" s="2975"/>
      <c r="Y63" s="2895"/>
      <c r="AA63" s="2895"/>
      <c r="AE63" s="2895"/>
      <c r="AI63" s="2895"/>
      <c r="AJ63" s="2895"/>
      <c r="AK63" s="2895"/>
      <c r="AM63" s="2895"/>
    </row>
    <row r="64" spans="1:39">
      <c r="A64" s="2917">
        <v>25</v>
      </c>
      <c r="B64" s="2905" t="s">
        <v>3980</v>
      </c>
      <c r="C64" s="2893">
        <v>30718.506999999998</v>
      </c>
      <c r="D64" s="2894">
        <v>29</v>
      </c>
      <c r="E64" s="2893">
        <v>5441.9999999999982</v>
      </c>
      <c r="F64" s="2893">
        <v>0</v>
      </c>
      <c r="G64" s="2895">
        <v>5441.9999999999982</v>
      </c>
      <c r="H64" s="2894">
        <v>18</v>
      </c>
      <c r="I64" s="2893">
        <v>4558</v>
      </c>
      <c r="J64" s="2893">
        <v>0</v>
      </c>
      <c r="K64" s="2895">
        <v>4558</v>
      </c>
      <c r="L64" s="2896">
        <f>SUM(D64+H64)</f>
        <v>47</v>
      </c>
      <c r="M64" s="2895">
        <f>SUM(E64,I64)</f>
        <v>9999.9999999999982</v>
      </c>
      <c r="N64" s="2893">
        <f>SUM(F64,J64)</f>
        <v>0</v>
      </c>
      <c r="O64" s="2893">
        <f>SUM(M64:N64)</f>
        <v>9999.9999999999982</v>
      </c>
      <c r="P64" s="2975">
        <f t="shared" si="16"/>
        <v>29</v>
      </c>
      <c r="Q64" s="2893">
        <f>SUM(Lining!AA43)</f>
        <v>1551.796</v>
      </c>
      <c r="R64" s="2893">
        <f>SUM(Lining!AB43)</f>
        <v>0</v>
      </c>
      <c r="S64" s="2893">
        <f>SUM(Q64:R64)</f>
        <v>1551.796</v>
      </c>
      <c r="T64" s="2975">
        <f t="shared" si="17"/>
        <v>18</v>
      </c>
      <c r="U64" s="2893">
        <f>SUM(Lining!AA67)</f>
        <v>0</v>
      </c>
      <c r="V64" s="2893">
        <f>SUM(Lining!AB67)</f>
        <v>0</v>
      </c>
      <c r="W64" s="2893">
        <f>SUM(U64:V64)</f>
        <v>0</v>
      </c>
      <c r="X64" s="2975">
        <f t="shared" si="18"/>
        <v>47</v>
      </c>
      <c r="Y64" s="2893">
        <f t="shared" ref="Y64" si="59">SUM(U64,Q64)</f>
        <v>1551.796</v>
      </c>
      <c r="Z64" s="2893">
        <f t="shared" ref="Z64" si="60">SUM(V64,R64)</f>
        <v>0</v>
      </c>
      <c r="AA64" s="2893">
        <f>SUM(Y64:Z64)</f>
        <v>1551.796</v>
      </c>
      <c r="AB64" s="2893">
        <f>SUM(Lining!AD43)</f>
        <v>15.675000000000001</v>
      </c>
      <c r="AC64" s="2893">
        <f>SUM(Lining!AE43)</f>
        <v>0</v>
      </c>
      <c r="AD64" s="2893">
        <f>SUM(Lining!AF43)</f>
        <v>323.67076500000007</v>
      </c>
      <c r="AE64" s="2893">
        <f>SUM(AC64:AD64)</f>
        <v>323.67076500000007</v>
      </c>
      <c r="AF64" s="2893">
        <f>SUM(Lining!AD67)</f>
        <v>0</v>
      </c>
      <c r="AG64" s="2893">
        <f>SUM(Lining!AE67)</f>
        <v>0</v>
      </c>
      <c r="AH64" s="2893">
        <f>SUM(Lining!AF67)</f>
        <v>0</v>
      </c>
      <c r="AI64" s="2893">
        <f>SUM(AG64:AH64)</f>
        <v>0</v>
      </c>
      <c r="AJ64" s="2893">
        <f>SUM(AF64,AB64)</f>
        <v>15.675000000000001</v>
      </c>
      <c r="AK64" s="2893">
        <f>SUM(AG64,AC64)</f>
        <v>0</v>
      </c>
      <c r="AL64" s="2893">
        <f>SUM(AH64,AD64)</f>
        <v>323.67076500000007</v>
      </c>
      <c r="AM64" s="2893">
        <f>SUM(AK64:AL64)</f>
        <v>323.67076500000007</v>
      </c>
    </row>
    <row r="65" spans="1:39">
      <c r="A65" s="2917"/>
      <c r="B65" s="2905"/>
      <c r="C65" s="2893"/>
      <c r="D65" s="2894"/>
      <c r="E65" s="2893"/>
      <c r="F65" s="2893"/>
      <c r="G65" s="2895"/>
      <c r="H65" s="2894"/>
      <c r="I65" s="2893"/>
      <c r="J65" s="2893"/>
      <c r="K65" s="2895"/>
      <c r="L65" s="2896"/>
      <c r="M65" s="2916"/>
      <c r="N65" s="2916"/>
      <c r="O65" s="2916"/>
      <c r="S65" s="2916"/>
      <c r="W65" s="2916"/>
      <c r="Y65" s="2916"/>
      <c r="AA65" s="2916"/>
      <c r="AE65" s="2916"/>
      <c r="AI65" s="2916"/>
      <c r="AJ65" s="2916"/>
      <c r="AK65" s="2916"/>
      <c r="AM65" s="2916"/>
    </row>
    <row r="66" spans="1:39">
      <c r="A66" s="2917">
        <v>26</v>
      </c>
      <c r="B66" s="2905" t="s">
        <v>5734</v>
      </c>
      <c r="C66" s="2893">
        <v>7616.0809999999992</v>
      </c>
      <c r="D66" s="2894">
        <v>25</v>
      </c>
      <c r="E66" s="2893">
        <v>605.399</v>
      </c>
      <c r="F66" s="2893">
        <v>682.601</v>
      </c>
      <c r="G66" s="2895">
        <v>1288</v>
      </c>
      <c r="H66" s="2894">
        <v>13</v>
      </c>
      <c r="I66" s="2893">
        <v>120</v>
      </c>
      <c r="J66" s="2893">
        <v>308</v>
      </c>
      <c r="K66" s="2895">
        <v>428</v>
      </c>
      <c r="L66" s="2896">
        <f>SUM(D66+H66)</f>
        <v>38</v>
      </c>
      <c r="M66" s="2895">
        <f>SUM(E66,I66)</f>
        <v>725.399</v>
      </c>
      <c r="N66" s="2893">
        <f>SUM(F66,J66)</f>
        <v>990.601</v>
      </c>
      <c r="O66" s="2893">
        <f>SUM(M66:N66)</f>
        <v>1716</v>
      </c>
      <c r="P66" s="2975">
        <f t="shared" si="16"/>
        <v>25</v>
      </c>
      <c r="Q66" s="2893">
        <f>SUM('Livestock &amp; Fisheries'!AA72)</f>
        <v>207.916</v>
      </c>
      <c r="R66" s="2893">
        <f>SUM('Livestock &amp; Fisheries'!AB72)</f>
        <v>74.325000000000003</v>
      </c>
      <c r="S66" s="2893">
        <f>SUM(Q66:R66)</f>
        <v>282.24099999999999</v>
      </c>
      <c r="T66" s="2975">
        <f t="shared" si="17"/>
        <v>13</v>
      </c>
      <c r="U66" s="2893">
        <f>SUM('Livestock &amp; Fisheries'!AA73)</f>
        <v>0</v>
      </c>
      <c r="V66" s="2893">
        <f>SUM('Livestock &amp; Fisheries'!AB73)</f>
        <v>0</v>
      </c>
      <c r="W66" s="2893">
        <f>SUM(U66:V66)</f>
        <v>0</v>
      </c>
      <c r="X66" s="2975">
        <f t="shared" si="18"/>
        <v>38</v>
      </c>
      <c r="Y66" s="2893">
        <f t="shared" ref="Y66" si="61">SUM(U66,Q66)</f>
        <v>207.916</v>
      </c>
      <c r="Z66" s="2893">
        <f t="shared" ref="Z66" si="62">SUM(V66,R66)</f>
        <v>74.325000000000003</v>
      </c>
      <c r="AA66" s="2893">
        <f>SUM(Y66:Z66)</f>
        <v>282.24099999999999</v>
      </c>
      <c r="AB66" s="2893">
        <f>SUM('Livestock &amp; Fisheries'!AD72)</f>
        <v>2.1</v>
      </c>
      <c r="AC66" s="2893">
        <f>SUM('Livestock &amp; Fisheries'!AE72)</f>
        <v>0</v>
      </c>
      <c r="AD66" s="2893">
        <f>SUM('Livestock &amp; Fisheries'!AF72)</f>
        <v>58.064</v>
      </c>
      <c r="AE66" s="2893">
        <f>SUM(AC66:AD66)</f>
        <v>58.064</v>
      </c>
      <c r="AF66" s="2893">
        <f>SUM('Livestock &amp; Fisheries'!AD73)</f>
        <v>0</v>
      </c>
      <c r="AG66" s="2893">
        <f>SUM('Livestock &amp; Fisheries'!AE73)</f>
        <v>0</v>
      </c>
      <c r="AH66" s="2893">
        <f>SUM('Livestock &amp; Fisheries'!AF73)</f>
        <v>0</v>
      </c>
      <c r="AI66" s="2893">
        <f>SUM(AG66:AH66)</f>
        <v>0</v>
      </c>
      <c r="AJ66" s="2893">
        <f>SUM(AF66,AB66)</f>
        <v>2.1</v>
      </c>
      <c r="AK66" s="2893">
        <f>SUM(AG66,AC66)</f>
        <v>0</v>
      </c>
      <c r="AL66" s="2893">
        <f>SUM(AH66,AD66)</f>
        <v>58.064</v>
      </c>
      <c r="AM66" s="2893">
        <f>SUM(AK66:AL66)</f>
        <v>58.064</v>
      </c>
    </row>
    <row r="67" spans="1:39">
      <c r="A67" s="2917"/>
      <c r="B67" s="2905"/>
      <c r="C67" s="2899"/>
      <c r="D67" s="2900"/>
      <c r="E67" s="2899"/>
      <c r="F67" s="2899"/>
      <c r="G67" s="2895"/>
      <c r="H67" s="2900"/>
      <c r="I67" s="2899"/>
      <c r="J67" s="2899"/>
      <c r="K67" s="2895"/>
      <c r="L67" s="2896"/>
      <c r="M67" s="2916"/>
      <c r="N67" s="2916"/>
      <c r="O67" s="2916"/>
      <c r="S67" s="2916"/>
      <c r="W67" s="2916"/>
      <c r="Y67" s="2916"/>
      <c r="AA67" s="2916"/>
      <c r="AE67" s="2916"/>
      <c r="AI67" s="2916"/>
      <c r="AJ67" s="2916"/>
      <c r="AK67" s="2916"/>
      <c r="AM67" s="2916"/>
    </row>
    <row r="68" spans="1:39">
      <c r="A68" s="2917">
        <v>27</v>
      </c>
      <c r="B68" s="2905" t="s">
        <v>9818</v>
      </c>
      <c r="C68" s="2893">
        <v>157226.36739900004</v>
      </c>
      <c r="D68" s="2894">
        <v>438</v>
      </c>
      <c r="E68" s="2893">
        <v>44554.885000000002</v>
      </c>
      <c r="F68" s="2893">
        <v>2625</v>
      </c>
      <c r="G68" s="2895">
        <v>47179.885000000002</v>
      </c>
      <c r="H68" s="2894">
        <v>330</v>
      </c>
      <c r="I68" s="2893">
        <v>14867.418000000001</v>
      </c>
      <c r="J68" s="2893">
        <v>32.5</v>
      </c>
      <c r="K68" s="2895">
        <v>14899.918000000001</v>
      </c>
      <c r="L68" s="2896">
        <f>SUM(D68+H68)</f>
        <v>768</v>
      </c>
      <c r="M68" s="2895">
        <f>SUM(E68,I68)</f>
        <v>59422.303</v>
      </c>
      <c r="N68" s="2893">
        <f>SUM(F68,J68)</f>
        <v>2657.5</v>
      </c>
      <c r="O68" s="2893">
        <f>SUM(M68:N68)</f>
        <v>62079.803</v>
      </c>
      <c r="P68" s="2975">
        <f t="shared" si="16"/>
        <v>438</v>
      </c>
      <c r="Q68" s="2893">
        <f>SUM('Local Govt.'!AA855)</f>
        <v>25995.960832500001</v>
      </c>
      <c r="R68" s="2893">
        <f>SUM('Local Govt.'!AB855)</f>
        <v>77.5</v>
      </c>
      <c r="S68" s="2893">
        <f>SUM(Q68:R68)</f>
        <v>26073.460832500001</v>
      </c>
      <c r="T68" s="2975">
        <f t="shared" si="17"/>
        <v>330</v>
      </c>
      <c r="U68" s="2893">
        <f>SUM('Local Govt.'!AA856)</f>
        <v>0</v>
      </c>
      <c r="V68" s="2893">
        <f>SUM('Local Govt.'!AB856)</f>
        <v>0</v>
      </c>
      <c r="W68" s="2893">
        <f>SUM(U68:V68)</f>
        <v>0</v>
      </c>
      <c r="X68" s="2975">
        <f t="shared" si="18"/>
        <v>768</v>
      </c>
      <c r="Y68" s="2893">
        <f t="shared" ref="Y68" si="63">SUM(U68,Q68)</f>
        <v>25995.960832500001</v>
      </c>
      <c r="Z68" s="2893">
        <f t="shared" ref="Z68" si="64">SUM(V68,R68)</f>
        <v>77.5</v>
      </c>
      <c r="AA68" s="2893">
        <f>SUM(Y68:Z68)</f>
        <v>26073.460832500001</v>
      </c>
      <c r="AB68" s="2893">
        <f>SUM('Local Govt.'!AD855)</f>
        <v>262.58741999999995</v>
      </c>
      <c r="AC68" s="2893">
        <f>SUM('Local Govt.'!AE855)</f>
        <v>123.247</v>
      </c>
      <c r="AD68" s="2893">
        <f>SUM('Local Govt.'!AF855)</f>
        <v>2593.1575089999997</v>
      </c>
      <c r="AE68" s="2893">
        <f>SUM(AC68:AD68)</f>
        <v>2716.4045089999995</v>
      </c>
      <c r="AF68" s="2893">
        <f>SUM('Local Govt.'!AD856)</f>
        <v>0</v>
      </c>
      <c r="AG68" s="2893">
        <f>SUM('Local Govt.'!AE856)</f>
        <v>0</v>
      </c>
      <c r="AH68" s="2893">
        <f>SUM('Local Govt.'!AF856)</f>
        <v>0</v>
      </c>
      <c r="AI68" s="2893">
        <f>SUM(AG68:AH68)</f>
        <v>0</v>
      </c>
      <c r="AJ68" s="2893">
        <f>SUM(AF68,AB68)</f>
        <v>262.58741999999995</v>
      </c>
      <c r="AK68" s="2893">
        <f>SUM(AG68,AC68)</f>
        <v>123.247</v>
      </c>
      <c r="AL68" s="2893">
        <f>SUM(AH68,AD68)</f>
        <v>2593.1575089999997</v>
      </c>
      <c r="AM68" s="2893">
        <f>SUM(AK68:AL68)</f>
        <v>2716.4045089999995</v>
      </c>
    </row>
    <row r="69" spans="1:39">
      <c r="A69" s="2917"/>
      <c r="B69" s="2905"/>
      <c r="C69" s="2899"/>
      <c r="D69" s="2900"/>
      <c r="E69" s="2899"/>
      <c r="F69" s="2899"/>
      <c r="G69" s="2895"/>
      <c r="H69" s="2900"/>
      <c r="I69" s="2899"/>
      <c r="J69" s="2899"/>
      <c r="K69" s="2895"/>
      <c r="L69" s="2896"/>
      <c r="M69" s="2916"/>
      <c r="N69" s="2916"/>
      <c r="O69" s="2916"/>
      <c r="S69" s="2916"/>
      <c r="W69" s="2916"/>
      <c r="Y69" s="2916"/>
      <c r="AA69" s="2916"/>
      <c r="AE69" s="2916"/>
      <c r="AI69" s="2916"/>
      <c r="AJ69" s="2916"/>
      <c r="AK69" s="2916"/>
      <c r="AM69" s="2916"/>
    </row>
    <row r="70" spans="1:39">
      <c r="A70" s="2917">
        <v>28</v>
      </c>
      <c r="B70" s="2905" t="s">
        <v>5894</v>
      </c>
      <c r="C70" s="2893">
        <v>16270.368</v>
      </c>
      <c r="D70" s="2894">
        <v>9</v>
      </c>
      <c r="E70" s="2893">
        <v>435</v>
      </c>
      <c r="F70" s="2893">
        <v>1050</v>
      </c>
      <c r="G70" s="2895">
        <v>1485</v>
      </c>
      <c r="H70" s="2894">
        <v>2</v>
      </c>
      <c r="I70" s="2893">
        <v>0</v>
      </c>
      <c r="J70" s="2893">
        <v>85</v>
      </c>
      <c r="K70" s="2895">
        <v>85</v>
      </c>
      <c r="L70" s="2896">
        <f>SUM(D70+H70)</f>
        <v>11</v>
      </c>
      <c r="M70" s="2895">
        <f>SUM(E70,I70)</f>
        <v>435</v>
      </c>
      <c r="N70" s="2893">
        <f>SUM(F70,J70)</f>
        <v>1135</v>
      </c>
      <c r="O70" s="2893">
        <f>SUM(M70:N70)</f>
        <v>1570</v>
      </c>
      <c r="P70" s="2975">
        <f t="shared" si="16"/>
        <v>9</v>
      </c>
      <c r="Q70" s="2893">
        <f>SUM('Matching All.'!AA37)</f>
        <v>82.17</v>
      </c>
      <c r="R70" s="2893">
        <f>SUM('Matching All.'!AB37)</f>
        <v>0</v>
      </c>
      <c r="S70" s="2893">
        <f>SUM(Q70:R70)</f>
        <v>82.17</v>
      </c>
      <c r="T70" s="2975">
        <f t="shared" si="17"/>
        <v>2</v>
      </c>
      <c r="U70" s="2893">
        <f>SUM('Matching All.'!AA38)</f>
        <v>0</v>
      </c>
      <c r="V70" s="2893">
        <f>SUM('Matching All.'!AB38)</f>
        <v>0</v>
      </c>
      <c r="W70" s="2893">
        <f>SUM(U70:V70)</f>
        <v>0</v>
      </c>
      <c r="X70" s="2975">
        <f t="shared" si="18"/>
        <v>11</v>
      </c>
      <c r="Y70" s="2893">
        <f t="shared" ref="Y70" si="65">SUM(U70,Q70)</f>
        <v>82.17</v>
      </c>
      <c r="Z70" s="2893">
        <f t="shared" ref="Z70" si="66">SUM(V70,R70)</f>
        <v>0</v>
      </c>
      <c r="AA70" s="2893">
        <f>SUM(Y70:Z70)</f>
        <v>82.17</v>
      </c>
      <c r="AB70" s="2893">
        <f>SUM('Matching All.'!AD37)</f>
        <v>0.83</v>
      </c>
      <c r="AC70" s="2893">
        <f>SUM('Matching All.'!AE37)</f>
        <v>0</v>
      </c>
      <c r="AD70" s="2893">
        <f>SUM('Matching All.'!AF37)</f>
        <v>0</v>
      </c>
      <c r="AE70" s="2893">
        <f>SUM(AC70:AD70)</f>
        <v>0</v>
      </c>
      <c r="AF70" s="2893">
        <f>SUM('Matching All.'!AD38)</f>
        <v>0</v>
      </c>
      <c r="AG70" s="2893">
        <f>SUM('Matching All.'!AE38)</f>
        <v>0</v>
      </c>
      <c r="AH70" s="2893">
        <f>SUM('Matching All.'!AF38)</f>
        <v>0</v>
      </c>
      <c r="AI70" s="2893">
        <f>SUM(AG70:AH70)</f>
        <v>0</v>
      </c>
      <c r="AJ70" s="2893">
        <f>SUM(AF70,AB70)</f>
        <v>0.83</v>
      </c>
      <c r="AK70" s="2893">
        <f>SUM(AG70,AC70)</f>
        <v>0</v>
      </c>
      <c r="AL70" s="2893">
        <f>SUM(AH70,AD70)</f>
        <v>0</v>
      </c>
      <c r="AM70" s="2893">
        <f>SUM(AK70:AL70)</f>
        <v>0</v>
      </c>
    </row>
    <row r="71" spans="1:39" s="2904" customFormat="1">
      <c r="A71" s="2917"/>
      <c r="B71" s="2905"/>
      <c r="C71" s="2899"/>
      <c r="D71" s="2900"/>
      <c r="E71" s="2899"/>
      <c r="F71" s="2899"/>
      <c r="G71" s="2895"/>
      <c r="H71" s="2900"/>
      <c r="I71" s="2899"/>
      <c r="J71" s="2899"/>
      <c r="K71" s="2895"/>
      <c r="L71" s="2896"/>
      <c r="M71" s="2916"/>
      <c r="N71" s="2916"/>
      <c r="O71" s="2916"/>
      <c r="S71" s="2916"/>
      <c r="W71" s="2916"/>
      <c r="Y71" s="2916"/>
      <c r="AA71" s="2916"/>
      <c r="AE71" s="2916"/>
      <c r="AI71" s="2916"/>
      <c r="AJ71" s="2916"/>
      <c r="AK71" s="2916"/>
      <c r="AM71" s="2916"/>
    </row>
    <row r="72" spans="1:39" s="2904" customFormat="1" ht="31.5">
      <c r="A72" s="2917">
        <v>29</v>
      </c>
      <c r="B72" s="2905" t="s">
        <v>9819</v>
      </c>
      <c r="C72" s="2893">
        <v>10820.796060000001</v>
      </c>
      <c r="D72" s="2894">
        <v>18</v>
      </c>
      <c r="E72" s="2893">
        <v>7719.9999999999991</v>
      </c>
      <c r="F72" s="2893">
        <v>0</v>
      </c>
      <c r="G72" s="2895">
        <v>7719.9999999999991</v>
      </c>
      <c r="H72" s="2894">
        <v>6</v>
      </c>
      <c r="I72" s="2893">
        <v>3100</v>
      </c>
      <c r="J72" s="2893">
        <v>0</v>
      </c>
      <c r="K72" s="2895">
        <v>3100</v>
      </c>
      <c r="L72" s="2896">
        <f>SUM(D72+H72)</f>
        <v>24</v>
      </c>
      <c r="M72" s="2895">
        <f>SUM(E72,I72)</f>
        <v>10820</v>
      </c>
      <c r="N72" s="2893">
        <f>SUM(F72,J72)</f>
        <v>0</v>
      </c>
      <c r="O72" s="2893">
        <f>SUM(M72:N72)</f>
        <v>10820</v>
      </c>
      <c r="P72" s="2975">
        <f t="shared" si="16"/>
        <v>18</v>
      </c>
      <c r="Q72" s="2893">
        <f>SUM('Mega Schemes'!AA32)</f>
        <v>3878.9927124999999</v>
      </c>
      <c r="R72" s="2893">
        <f>SUM('Mega Schemes'!AB32)</f>
        <v>0</v>
      </c>
      <c r="S72" s="2893">
        <f>SUM(Q72:R72)</f>
        <v>3878.9927124999999</v>
      </c>
      <c r="T72" s="2975">
        <f t="shared" si="17"/>
        <v>6</v>
      </c>
      <c r="U72" s="2893">
        <f>SUM('Mega Schemes'!AA44)</f>
        <v>0</v>
      </c>
      <c r="V72" s="2893">
        <f>SUM('Mega Schemes'!AB44)</f>
        <v>0</v>
      </c>
      <c r="W72" s="2893">
        <f>SUM(U72:V72)</f>
        <v>0</v>
      </c>
      <c r="X72" s="2975">
        <f t="shared" si="18"/>
        <v>24</v>
      </c>
      <c r="Y72" s="2893">
        <f t="shared" ref="Y72" si="67">SUM(U72,Q72)</f>
        <v>3878.9927124999999</v>
      </c>
      <c r="Z72" s="2893">
        <f t="shared" ref="Z72" si="68">SUM(V72,R72)</f>
        <v>0</v>
      </c>
      <c r="AA72" s="2893">
        <f>SUM(Y72:Z72)</f>
        <v>3878.9927124999999</v>
      </c>
      <c r="AB72" s="2893">
        <f>SUM('Mega Schemes'!AD32)</f>
        <v>39.181037499999995</v>
      </c>
      <c r="AC72" s="2893">
        <f>SUM('Mega Schemes'!AE32)</f>
        <v>0</v>
      </c>
      <c r="AD72" s="2893">
        <f>SUM('Mega Schemes'!AF32)</f>
        <v>335.42</v>
      </c>
      <c r="AE72" s="2893">
        <f>SUM(AC72:AD72)</f>
        <v>335.42</v>
      </c>
      <c r="AF72" s="2893">
        <f>SUM('Mega Schemes'!AD44)</f>
        <v>0</v>
      </c>
      <c r="AG72" s="2893">
        <f>SUM('Mega Schemes'!AE44)</f>
        <v>0</v>
      </c>
      <c r="AH72" s="2893">
        <f>SUM('Mega Schemes'!AF44)</f>
        <v>0</v>
      </c>
      <c r="AI72" s="2893">
        <f>SUM(AG72:AH72)</f>
        <v>0</v>
      </c>
      <c r="AJ72" s="2893">
        <f>SUM(AF72,AB72)</f>
        <v>39.181037499999995</v>
      </c>
      <c r="AK72" s="2893">
        <f>SUM(AG72,AC72)</f>
        <v>0</v>
      </c>
      <c r="AL72" s="2893">
        <f>SUM(AH72,AD72)</f>
        <v>335.42</v>
      </c>
      <c r="AM72" s="2893">
        <f>SUM(AK72:AL72)</f>
        <v>335.42</v>
      </c>
    </row>
    <row r="73" spans="1:39" s="2904" customFormat="1">
      <c r="A73" s="2917"/>
      <c r="B73" s="2905"/>
      <c r="C73" s="2899"/>
      <c r="D73" s="2900"/>
      <c r="E73" s="2899"/>
      <c r="F73" s="2899"/>
      <c r="G73" s="2895"/>
      <c r="H73" s="2900"/>
      <c r="I73" s="2899"/>
      <c r="J73" s="2899"/>
      <c r="K73" s="2895"/>
      <c r="L73" s="2896"/>
      <c r="M73" s="2916"/>
      <c r="N73" s="2916"/>
      <c r="O73" s="2916"/>
      <c r="S73" s="2916"/>
      <c r="W73" s="2916"/>
      <c r="Y73" s="2916"/>
      <c r="AA73" s="2916"/>
      <c r="AE73" s="2916"/>
      <c r="AI73" s="2916"/>
      <c r="AJ73" s="2916"/>
      <c r="AK73" s="2916"/>
      <c r="AM73" s="2916"/>
    </row>
    <row r="74" spans="1:39" s="2907" customFormat="1">
      <c r="A74" s="2917">
        <v>30</v>
      </c>
      <c r="B74" s="2927" t="s">
        <v>9820</v>
      </c>
      <c r="C74" s="2893">
        <v>230.8</v>
      </c>
      <c r="D74" s="2894">
        <v>1</v>
      </c>
      <c r="E74" s="2893">
        <v>0</v>
      </c>
      <c r="F74" s="2893">
        <v>19.5</v>
      </c>
      <c r="G74" s="2895">
        <v>19.5</v>
      </c>
      <c r="H74" s="2894">
        <v>3</v>
      </c>
      <c r="I74" s="2893">
        <v>19.832999999999998</v>
      </c>
      <c r="J74" s="2893">
        <v>45.667000000000002</v>
      </c>
      <c r="K74" s="2895">
        <v>65.5</v>
      </c>
      <c r="L74" s="2896">
        <f>SUM(D74+H74)</f>
        <v>4</v>
      </c>
      <c r="M74" s="2895">
        <f>SUM(E74,I74)</f>
        <v>19.832999999999998</v>
      </c>
      <c r="N74" s="2893">
        <f>SUM(F74,J74)</f>
        <v>65.167000000000002</v>
      </c>
      <c r="O74" s="2893">
        <f>SUM(M74:N74)</f>
        <v>85</v>
      </c>
      <c r="P74" s="2975">
        <f t="shared" si="16"/>
        <v>1</v>
      </c>
      <c r="Q74" s="2893">
        <f>SUM('Mines &amp; Mineral'!AA15)</f>
        <v>0</v>
      </c>
      <c r="R74" s="2893">
        <f>SUM('Mines &amp; Mineral'!AB15)</f>
        <v>0</v>
      </c>
      <c r="S74" s="2893">
        <f>SUM(Q74:R74)</f>
        <v>0</v>
      </c>
      <c r="T74" s="2975">
        <f t="shared" si="17"/>
        <v>3</v>
      </c>
      <c r="U74" s="2893">
        <f>SUM('Mines &amp; Mineral'!AA23)</f>
        <v>0</v>
      </c>
      <c r="V74" s="2893">
        <f>SUM('Mines &amp; Mineral'!AB23)</f>
        <v>0</v>
      </c>
      <c r="W74" s="2893">
        <f>SUM(U74:V74)</f>
        <v>0</v>
      </c>
      <c r="X74" s="2975">
        <f t="shared" si="18"/>
        <v>4</v>
      </c>
      <c r="Y74" s="2893">
        <f t="shared" ref="Y74" si="69">SUM(U74,Q74)</f>
        <v>0</v>
      </c>
      <c r="Z74" s="2893">
        <f t="shared" ref="Z74" si="70">SUM(V74,R74)</f>
        <v>0</v>
      </c>
      <c r="AA74" s="2893">
        <f>SUM(Y74:Z74)</f>
        <v>0</v>
      </c>
      <c r="AB74" s="2893">
        <f>SUM('Mines &amp; Mineral'!AD15)</f>
        <v>0</v>
      </c>
      <c r="AC74" s="2893">
        <f>SUM('Mines &amp; Mineral'!AE15)</f>
        <v>0</v>
      </c>
      <c r="AD74" s="2893">
        <f>SUM('Mines &amp; Mineral'!AF15)</f>
        <v>0</v>
      </c>
      <c r="AE74" s="2893">
        <f>SUM(AC74:AD74)</f>
        <v>0</v>
      </c>
      <c r="AF74" s="2893">
        <f>SUM('Mines &amp; Mineral'!AD23)</f>
        <v>0</v>
      </c>
      <c r="AG74" s="2893">
        <f>SUM('Mines &amp; Mineral'!AE23)</f>
        <v>0</v>
      </c>
      <c r="AH74" s="2893">
        <f>SUM('Mines &amp; Mineral'!AF23)</f>
        <v>0</v>
      </c>
      <c r="AI74" s="2893">
        <f>SUM(AG74:AH74)</f>
        <v>0</v>
      </c>
      <c r="AJ74" s="2893">
        <f>SUM(AF74,AB74)</f>
        <v>0</v>
      </c>
      <c r="AK74" s="2893">
        <f>SUM(AG74,AC74)</f>
        <v>0</v>
      </c>
      <c r="AL74" s="2893">
        <f>SUM(AH74,AD74)</f>
        <v>0</v>
      </c>
      <c r="AM74" s="2893">
        <f>SUM(AK74:AL74)</f>
        <v>0</v>
      </c>
    </row>
    <row r="75" spans="1:39" s="2904" customFormat="1">
      <c r="A75" s="2917"/>
      <c r="B75" s="2905"/>
      <c r="C75" s="2899"/>
      <c r="D75" s="2900"/>
      <c r="E75" s="2899"/>
      <c r="F75" s="2899"/>
      <c r="G75" s="2895"/>
      <c r="H75" s="2900"/>
      <c r="I75" s="2899"/>
      <c r="J75" s="2899"/>
      <c r="K75" s="2895"/>
      <c r="L75" s="2896"/>
      <c r="M75" s="2916"/>
      <c r="N75" s="2916"/>
      <c r="O75" s="2916"/>
      <c r="S75" s="2916"/>
      <c r="W75" s="2916"/>
      <c r="Y75" s="2916"/>
      <c r="AA75" s="2916"/>
      <c r="AE75" s="2916"/>
      <c r="AI75" s="2916"/>
      <c r="AJ75" s="2916"/>
      <c r="AK75" s="2916"/>
      <c r="AM75" s="2916"/>
    </row>
    <row r="76" spans="1:39" s="2907" customFormat="1">
      <c r="A76" s="2917">
        <v>31</v>
      </c>
      <c r="B76" s="2903" t="s">
        <v>9821</v>
      </c>
      <c r="C76" s="2893">
        <v>3171.2930000000006</v>
      </c>
      <c r="D76" s="2894">
        <v>52</v>
      </c>
      <c r="E76" s="2893">
        <v>799.99999999999989</v>
      </c>
      <c r="F76" s="2893">
        <v>0</v>
      </c>
      <c r="G76" s="2895">
        <v>799.99999999999989</v>
      </c>
      <c r="H76" s="2894">
        <v>64</v>
      </c>
      <c r="I76" s="2893">
        <v>200.5</v>
      </c>
      <c r="J76" s="2893">
        <v>0</v>
      </c>
      <c r="K76" s="2895">
        <v>200.5</v>
      </c>
      <c r="L76" s="2896">
        <f>SUM(D76+H76)</f>
        <v>116</v>
      </c>
      <c r="M76" s="2895">
        <f>SUM(E76,I76)</f>
        <v>1000.4999999999999</v>
      </c>
      <c r="N76" s="2893">
        <f>SUM(F76,J76)</f>
        <v>0</v>
      </c>
      <c r="O76" s="2893">
        <f>SUM(M76:N76)</f>
        <v>1000.4999999999999</v>
      </c>
      <c r="P76" s="2975">
        <f t="shared" si="16"/>
        <v>52</v>
      </c>
      <c r="Q76" s="2893">
        <f>SUM('Minorities Affairs'!AA66)</f>
        <v>311.0402125</v>
      </c>
      <c r="R76" s="2893">
        <f>SUM('Minorities Affairs'!AB66)</f>
        <v>0</v>
      </c>
      <c r="S76" s="2893">
        <f>SUM(Q76:R76)</f>
        <v>311.0402125</v>
      </c>
      <c r="T76" s="2975">
        <f t="shared" si="17"/>
        <v>64</v>
      </c>
      <c r="U76" s="2893">
        <f>SUM('Minorities Affairs'!AA136)</f>
        <v>0</v>
      </c>
      <c r="V76" s="2893">
        <f>SUM('Minorities Affairs'!AB136)</f>
        <v>0</v>
      </c>
      <c r="W76" s="2893">
        <f>SUM(U76:V76)</f>
        <v>0</v>
      </c>
      <c r="X76" s="2975">
        <f t="shared" si="18"/>
        <v>116</v>
      </c>
      <c r="Y76" s="2893">
        <f t="shared" ref="Y76" si="71">SUM(U76,Q76)</f>
        <v>311.0402125</v>
      </c>
      <c r="Z76" s="2893">
        <f t="shared" ref="Z76" si="72">SUM(V76,R76)</f>
        <v>0</v>
      </c>
      <c r="AA76" s="2893">
        <f>SUM(Y76:Z76)</f>
        <v>311.0402125</v>
      </c>
      <c r="AB76" s="2893">
        <f>SUM('Minorities Affairs'!AD66)</f>
        <v>3.1425374999999991</v>
      </c>
      <c r="AC76" s="2893">
        <f>SUM('Minorities Affairs'!AE66)</f>
        <v>0</v>
      </c>
      <c r="AD76" s="2893">
        <f>SUM('Minorities Affairs'!AF66)</f>
        <v>0</v>
      </c>
      <c r="AE76" s="2893">
        <f>SUM(AC76:AD76)</f>
        <v>0</v>
      </c>
      <c r="AF76" s="2893">
        <f>SUM('Minorities Affairs'!AD136)</f>
        <v>0</v>
      </c>
      <c r="AG76" s="2893">
        <f>SUM('Minorities Affairs'!AE136)</f>
        <v>0</v>
      </c>
      <c r="AH76" s="2893">
        <f>SUM('Minorities Affairs'!AF136)</f>
        <v>0</v>
      </c>
      <c r="AI76" s="2893">
        <f>SUM(AG76:AH76)</f>
        <v>0</v>
      </c>
      <c r="AJ76" s="2893">
        <f>SUM(AF76,AB76)</f>
        <v>3.1425374999999991</v>
      </c>
      <c r="AK76" s="2893">
        <f>SUM(AG76,AC76)</f>
        <v>0</v>
      </c>
      <c r="AL76" s="2893">
        <f>SUM(AH76,AD76)</f>
        <v>0</v>
      </c>
      <c r="AM76" s="2893">
        <f>SUM(AK76:AL76)</f>
        <v>0</v>
      </c>
    </row>
    <row r="77" spans="1:39" s="2907" customFormat="1" ht="10.5" customHeight="1">
      <c r="A77" s="2917"/>
      <c r="B77" s="2903"/>
      <c r="C77" s="2893"/>
      <c r="D77" s="2894"/>
      <c r="E77" s="2893"/>
      <c r="F77" s="2893"/>
      <c r="G77" s="2895"/>
      <c r="H77" s="2894"/>
      <c r="I77" s="2893"/>
      <c r="J77" s="2893"/>
      <c r="K77" s="2895"/>
      <c r="L77" s="2896"/>
      <c r="M77" s="2895"/>
      <c r="N77" s="2893"/>
      <c r="O77" s="2895"/>
      <c r="S77" s="2895"/>
      <c r="W77" s="2895"/>
      <c r="Y77" s="2895"/>
      <c r="AA77" s="2895"/>
      <c r="AE77" s="2895"/>
      <c r="AI77" s="2895"/>
      <c r="AJ77" s="2895"/>
      <c r="AK77" s="2895"/>
      <c r="AM77" s="2895"/>
    </row>
    <row r="78" spans="1:39" s="2907" customFormat="1">
      <c r="A78" s="2917">
        <v>32</v>
      </c>
      <c r="B78" s="2918" t="s">
        <v>9822</v>
      </c>
      <c r="C78" s="2893">
        <v>23896.513000000003</v>
      </c>
      <c r="D78" s="2894">
        <v>18</v>
      </c>
      <c r="E78" s="2893">
        <v>524.30200000000002</v>
      </c>
      <c r="F78" s="2893">
        <v>6088.8959999999997</v>
      </c>
      <c r="G78" s="2895">
        <v>6613.1979999999994</v>
      </c>
      <c r="H78" s="2894">
        <v>10</v>
      </c>
      <c r="I78" s="2893">
        <v>693.601</v>
      </c>
      <c r="J78" s="2893">
        <v>679.20100000000002</v>
      </c>
      <c r="K78" s="2895">
        <v>1372.8020000000001</v>
      </c>
      <c r="L78" s="2896">
        <f>SUM(D78+H78)</f>
        <v>28</v>
      </c>
      <c r="M78" s="2895">
        <f>SUM(E78,I78)</f>
        <v>1217.903</v>
      </c>
      <c r="N78" s="2893">
        <f>SUM(F78,J78)</f>
        <v>6768.0969999999998</v>
      </c>
      <c r="O78" s="2893">
        <f>SUM(M78:N78)</f>
        <v>7986</v>
      </c>
      <c r="P78" s="2975">
        <f t="shared" si="16"/>
        <v>18</v>
      </c>
      <c r="Q78" s="2893">
        <f>SUM('P&amp;D'!AA94)</f>
        <v>133.42927</v>
      </c>
      <c r="R78" s="2893">
        <f>SUM('P&amp;D'!AB94)</f>
        <v>75.045000000000002</v>
      </c>
      <c r="S78" s="2893">
        <f>SUM(Q78:R78)</f>
        <v>208.47426999999999</v>
      </c>
      <c r="T78" s="2975">
        <f t="shared" si="17"/>
        <v>10</v>
      </c>
      <c r="U78" s="2893">
        <f>SUM('P&amp;D'!AA95)</f>
        <v>0</v>
      </c>
      <c r="V78" s="2893">
        <f>SUM('P&amp;D'!AB95)</f>
        <v>0</v>
      </c>
      <c r="W78" s="2893">
        <f>SUM(U78:V78)</f>
        <v>0</v>
      </c>
      <c r="X78" s="2975">
        <f t="shared" si="18"/>
        <v>28</v>
      </c>
      <c r="Y78" s="2893">
        <f t="shared" ref="Y78" si="73">SUM(U78,Q78)</f>
        <v>133.42927</v>
      </c>
      <c r="Z78" s="2893">
        <f t="shared" ref="Z78" si="74">SUM(V78,R78)</f>
        <v>75.045000000000002</v>
      </c>
      <c r="AA78" s="2893">
        <f>SUM(Y78:Z78)</f>
        <v>208.47426999999999</v>
      </c>
      <c r="AB78" s="2893">
        <f>SUM('P&amp;D'!AD94)</f>
        <v>1.3477300000000001</v>
      </c>
      <c r="AC78" s="2893">
        <f>SUM('P&amp;D'!AE94)</f>
        <v>10.863</v>
      </c>
      <c r="AD78" s="2893">
        <f>SUM('P&amp;D'!AF94)</f>
        <v>7.32456</v>
      </c>
      <c r="AE78" s="2893">
        <f>SUM(AC78:AD78)</f>
        <v>18.187559999999998</v>
      </c>
      <c r="AF78" s="2893">
        <f>SUM('P&amp;D'!AD95)</f>
        <v>0</v>
      </c>
      <c r="AG78" s="2893">
        <f>SUM('P&amp;D'!AE95)</f>
        <v>0</v>
      </c>
      <c r="AH78" s="2893">
        <f>SUM('P&amp;D'!AF95)</f>
        <v>0</v>
      </c>
      <c r="AI78" s="2893">
        <f>SUM(AG78:AH78)</f>
        <v>0</v>
      </c>
      <c r="AJ78" s="2893">
        <f>SUM(AF78,AB78)</f>
        <v>1.3477300000000001</v>
      </c>
      <c r="AK78" s="2893">
        <f>SUM(AG78,AC78)</f>
        <v>10.863</v>
      </c>
      <c r="AL78" s="2893">
        <f>SUM(AH78,AD78)</f>
        <v>7.32456</v>
      </c>
      <c r="AM78" s="2893">
        <f>SUM(AK78:AL78)</f>
        <v>18.187559999999998</v>
      </c>
    </row>
    <row r="79" spans="1:39" s="2907" customFormat="1">
      <c r="A79" s="2917"/>
      <c r="B79" s="2918"/>
      <c r="C79" s="2893"/>
      <c r="D79" s="2894"/>
      <c r="E79" s="2893"/>
      <c r="F79" s="2893"/>
      <c r="G79" s="2895"/>
      <c r="H79" s="2894"/>
      <c r="I79" s="2893"/>
      <c r="J79" s="2893"/>
      <c r="K79" s="2895"/>
      <c r="L79" s="2896"/>
      <c r="M79" s="2895"/>
      <c r="N79" s="2893"/>
      <c r="O79" s="2895"/>
      <c r="S79" s="2895"/>
      <c r="W79" s="2895"/>
      <c r="Y79" s="2895"/>
      <c r="AA79" s="2895"/>
      <c r="AE79" s="2895"/>
      <c r="AI79" s="2895"/>
      <c r="AJ79" s="2895"/>
      <c r="AK79" s="2895"/>
      <c r="AM79" s="2895"/>
    </row>
    <row r="80" spans="1:39" s="2907" customFormat="1">
      <c r="A80" s="2917">
        <v>33</v>
      </c>
      <c r="B80" s="2905" t="s">
        <v>6364</v>
      </c>
      <c r="C80" s="2893">
        <v>1998.1439999999998</v>
      </c>
      <c r="D80" s="2894">
        <v>5</v>
      </c>
      <c r="E80" s="2893">
        <v>36.630000000000003</v>
      </c>
      <c r="F80" s="2893">
        <v>159.82</v>
      </c>
      <c r="G80" s="2895">
        <v>196.45</v>
      </c>
      <c r="H80" s="2894">
        <v>9</v>
      </c>
      <c r="I80" s="2893">
        <v>153.75</v>
      </c>
      <c r="J80" s="2893">
        <v>0</v>
      </c>
      <c r="K80" s="2895">
        <v>153.75</v>
      </c>
      <c r="L80" s="2896">
        <f>SUM(D80+H80)</f>
        <v>14</v>
      </c>
      <c r="M80" s="2895">
        <f>SUM(E80,I80)</f>
        <v>190.38</v>
      </c>
      <c r="N80" s="2893">
        <f>SUM(F80,J80)</f>
        <v>159.82</v>
      </c>
      <c r="O80" s="2893">
        <f>SUM(M80:N80)</f>
        <v>350.2</v>
      </c>
      <c r="P80" s="2975">
        <f t="shared" si="16"/>
        <v>5</v>
      </c>
      <c r="Q80" s="2893">
        <f>SUM('Population Wel'!AA18)</f>
        <v>33.756999999999998</v>
      </c>
      <c r="R80" s="2893">
        <f>SUM('Population Wel'!AB18)</f>
        <v>17.100000000000001</v>
      </c>
      <c r="S80" s="2893">
        <f>SUM(Q80:R80)</f>
        <v>50.856999999999999</v>
      </c>
      <c r="T80" s="2975">
        <f t="shared" si="17"/>
        <v>9</v>
      </c>
      <c r="U80" s="2893">
        <f>SUM('Population Wel'!AA32)</f>
        <v>0</v>
      </c>
      <c r="V80" s="2893">
        <f>SUM('Population Wel'!AB32)</f>
        <v>0</v>
      </c>
      <c r="W80" s="2893">
        <f>SUM(U80:V80)</f>
        <v>0</v>
      </c>
      <c r="X80" s="2975">
        <f t="shared" si="18"/>
        <v>14</v>
      </c>
      <c r="Y80" s="2893">
        <f t="shared" ref="Y80" si="75">SUM(U80,Q80)</f>
        <v>33.756999999999998</v>
      </c>
      <c r="Z80" s="2893">
        <f t="shared" ref="Z80" si="76">SUM(V80,R80)</f>
        <v>17.100000000000001</v>
      </c>
      <c r="AA80" s="2893">
        <f>SUM(Y80:Z80)</f>
        <v>50.856999999999999</v>
      </c>
      <c r="AB80" s="2893">
        <f>SUM('Population Wel'!AD18)</f>
        <v>0.34</v>
      </c>
      <c r="AC80" s="2893">
        <f>SUM('Population Wel'!AE18)</f>
        <v>0</v>
      </c>
      <c r="AD80" s="2893">
        <f>SUM('Population Wel'!AF18)</f>
        <v>0</v>
      </c>
      <c r="AE80" s="2893">
        <f>SUM(AC80:AD80)</f>
        <v>0</v>
      </c>
      <c r="AF80" s="2893">
        <f>SUM('Population Wel'!AD32)</f>
        <v>0</v>
      </c>
      <c r="AG80" s="2893">
        <f>SUM('Population Wel'!AE32)</f>
        <v>0</v>
      </c>
      <c r="AH80" s="2893">
        <f>SUM('Population Wel'!AF32)</f>
        <v>0</v>
      </c>
      <c r="AI80" s="2893">
        <f>SUM(AG80:AH80)</f>
        <v>0</v>
      </c>
      <c r="AJ80" s="2893">
        <f>SUM(AF80,AB80)</f>
        <v>0.34</v>
      </c>
      <c r="AK80" s="2893">
        <f>SUM(AG80,AC80)</f>
        <v>0</v>
      </c>
      <c r="AL80" s="2893">
        <f>SUM(AH80,AD80)</f>
        <v>0</v>
      </c>
      <c r="AM80" s="2893">
        <f>SUM(AK80:AL80)</f>
        <v>0</v>
      </c>
    </row>
    <row r="81" spans="1:218" s="2907" customFormat="1">
      <c r="A81" s="2917"/>
      <c r="B81" s="2905"/>
      <c r="C81" s="2899"/>
      <c r="D81" s="2900"/>
      <c r="E81" s="2899"/>
      <c r="F81" s="2899"/>
      <c r="G81" s="2895"/>
      <c r="H81" s="2900"/>
      <c r="I81" s="2899"/>
      <c r="J81" s="2899"/>
      <c r="K81" s="2895"/>
      <c r="L81" s="2896"/>
      <c r="M81" s="2916"/>
      <c r="N81" s="2916"/>
      <c r="O81" s="2916"/>
      <c r="S81" s="2916"/>
      <c r="W81" s="2916"/>
      <c r="Y81" s="2916"/>
      <c r="AA81" s="2916"/>
      <c r="AE81" s="2916"/>
      <c r="AI81" s="2916"/>
      <c r="AJ81" s="2916"/>
      <c r="AK81" s="2916"/>
      <c r="AM81" s="2916"/>
    </row>
    <row r="82" spans="1:218">
      <c r="A82" s="2917">
        <v>34</v>
      </c>
      <c r="B82" s="2905" t="s">
        <v>6402</v>
      </c>
      <c r="C82" s="2893">
        <v>1525.8599999999997</v>
      </c>
      <c r="D82" s="2894">
        <v>1</v>
      </c>
      <c r="E82" s="2893">
        <v>345</v>
      </c>
      <c r="F82" s="2893">
        <v>0</v>
      </c>
      <c r="G82" s="2895">
        <v>345</v>
      </c>
      <c r="H82" s="2894">
        <v>0</v>
      </c>
      <c r="I82" s="2893">
        <v>0</v>
      </c>
      <c r="J82" s="2893">
        <v>0</v>
      </c>
      <c r="K82" s="2895">
        <v>0</v>
      </c>
      <c r="L82" s="2896">
        <f>SUM(D82+H82)</f>
        <v>1</v>
      </c>
      <c r="M82" s="2895">
        <f>SUM(E82,I82)</f>
        <v>345</v>
      </c>
      <c r="N82" s="2893">
        <f>SUM(F82,J82)</f>
        <v>0</v>
      </c>
      <c r="O82" s="2893">
        <f>SUM(M82:N82)</f>
        <v>345</v>
      </c>
      <c r="P82" s="2975">
        <f t="shared" si="16"/>
        <v>1</v>
      </c>
      <c r="Q82" s="2893">
        <f>SUM('Provincial Assembly'!AA15)</f>
        <v>85.388000000000005</v>
      </c>
      <c r="R82" s="2893">
        <f>SUM('Provincial Assembly'!AB15)</f>
        <v>0</v>
      </c>
      <c r="S82" s="2893">
        <f>SUM(Q82:R82)</f>
        <v>85.388000000000005</v>
      </c>
      <c r="T82" s="2975">
        <f t="shared" si="17"/>
        <v>0</v>
      </c>
      <c r="U82" s="2893">
        <v>0</v>
      </c>
      <c r="V82" s="2893">
        <v>0</v>
      </c>
      <c r="W82" s="2893">
        <f>SUM(U82:V82)</f>
        <v>0</v>
      </c>
      <c r="X82" s="2975">
        <f t="shared" si="18"/>
        <v>1</v>
      </c>
      <c r="Y82" s="2893">
        <f t="shared" ref="Y82" si="77">SUM(U82,Q82)</f>
        <v>85.388000000000005</v>
      </c>
      <c r="Z82" s="2893">
        <f t="shared" ref="Z82" si="78">SUM(V82,R82)</f>
        <v>0</v>
      </c>
      <c r="AA82" s="2893">
        <f>SUM(Y82:Z82)</f>
        <v>85.388000000000005</v>
      </c>
      <c r="AB82" s="2893">
        <f>SUM('Provincial Assembly'!AD15)</f>
        <v>0</v>
      </c>
      <c r="AC82" s="2893">
        <f>SUM('Provincial Assembly'!AE15)</f>
        <v>0</v>
      </c>
      <c r="AD82" s="2893">
        <f>SUM('Provincial Assembly'!AF15)</f>
        <v>61.243022000000003</v>
      </c>
      <c r="AE82" s="2893">
        <f>SUM(AC82:AD82)</f>
        <v>61.243022000000003</v>
      </c>
      <c r="AF82" s="2893">
        <v>0</v>
      </c>
      <c r="AG82" s="2893">
        <v>0</v>
      </c>
      <c r="AH82" s="2893">
        <v>0</v>
      </c>
      <c r="AI82" s="2893">
        <f>SUM(AG82:AH82)</f>
        <v>0</v>
      </c>
      <c r="AJ82" s="2893">
        <f>SUM(AF82,AB82)</f>
        <v>0</v>
      </c>
      <c r="AK82" s="2893">
        <f>SUM(AG82,AC82)</f>
        <v>0</v>
      </c>
      <c r="AL82" s="2893">
        <f>SUM(AH82,AD82)</f>
        <v>61.243022000000003</v>
      </c>
      <c r="AM82" s="2893">
        <f>SUM(AK82:AL82)</f>
        <v>61.243022000000003</v>
      </c>
    </row>
    <row r="83" spans="1:218">
      <c r="A83" s="2917"/>
      <c r="B83" s="2905"/>
      <c r="C83" s="2893"/>
      <c r="D83" s="2894"/>
      <c r="E83" s="2893"/>
      <c r="F83" s="2893"/>
      <c r="G83" s="2895"/>
      <c r="H83" s="2894"/>
      <c r="I83" s="2893"/>
      <c r="J83" s="2893"/>
      <c r="K83" s="2895"/>
      <c r="L83" s="2896"/>
      <c r="M83" s="2916"/>
      <c r="N83" s="2916"/>
      <c r="O83" s="2916"/>
      <c r="S83" s="2916"/>
      <c r="W83" s="2916"/>
      <c r="Y83" s="2916"/>
      <c r="AA83" s="2916"/>
      <c r="AE83" s="2916"/>
      <c r="AI83" s="2916"/>
      <c r="AJ83" s="2916"/>
      <c r="AK83" s="2916"/>
      <c r="AM83" s="2916"/>
    </row>
    <row r="84" spans="1:218">
      <c r="A84" s="2917">
        <v>35</v>
      </c>
      <c r="B84" s="2905" t="s">
        <v>6407</v>
      </c>
      <c r="C84" s="2893">
        <v>103.021</v>
      </c>
      <c r="D84" s="2894">
        <v>2</v>
      </c>
      <c r="E84" s="2893">
        <v>27.5</v>
      </c>
      <c r="F84" s="2893">
        <v>0</v>
      </c>
      <c r="G84" s="2895">
        <v>27.5</v>
      </c>
      <c r="H84" s="2894">
        <v>2</v>
      </c>
      <c r="I84" s="2893">
        <v>30</v>
      </c>
      <c r="J84" s="2893">
        <v>0</v>
      </c>
      <c r="K84" s="2895">
        <v>30</v>
      </c>
      <c r="L84" s="2896">
        <f>SUM(D84+H84)</f>
        <v>4</v>
      </c>
      <c r="M84" s="2895">
        <f>SUM(E84,I84)</f>
        <v>57.5</v>
      </c>
      <c r="N84" s="2893">
        <f>SUM(F84,J84)</f>
        <v>0</v>
      </c>
      <c r="O84" s="2893">
        <f>SUM(M84:N84)</f>
        <v>57.5</v>
      </c>
      <c r="P84" s="2975">
        <f t="shared" si="16"/>
        <v>2</v>
      </c>
      <c r="Q84" s="2893">
        <f>SUM('Provincial Ombudsman'!AA15)</f>
        <v>5.8780000000000001</v>
      </c>
      <c r="R84" s="2893">
        <f>SUM('Provincial Ombudsman'!AB15)</f>
        <v>0</v>
      </c>
      <c r="S84" s="2893">
        <f>SUM(Q84:R84)</f>
        <v>5.8780000000000001</v>
      </c>
      <c r="T84" s="2975">
        <f t="shared" si="17"/>
        <v>2</v>
      </c>
      <c r="U84" s="2893">
        <f>SUM('Provincial Ombudsman'!AA22)</f>
        <v>3.7120000000000002</v>
      </c>
      <c r="V84" s="2893">
        <f>SUM('Provincial Ombudsman'!AB22)</f>
        <v>0</v>
      </c>
      <c r="W84" s="2893">
        <f>SUM(U84:V84)</f>
        <v>3.7120000000000002</v>
      </c>
      <c r="X84" s="2975">
        <f t="shared" si="18"/>
        <v>4</v>
      </c>
      <c r="Y84" s="2893">
        <f t="shared" ref="Y84" si="79">SUM(U84,Q84)</f>
        <v>9.59</v>
      </c>
      <c r="Z84" s="2893">
        <f t="shared" ref="Z84" si="80">SUM(V84,R84)</f>
        <v>0</v>
      </c>
      <c r="AA84" s="2893">
        <f>SUM(Y84:Z84)</f>
        <v>9.59</v>
      </c>
      <c r="AB84" s="2893">
        <f>SUM('Provincial Ombudsman'!AD15)</f>
        <v>5.8999999999999997E-2</v>
      </c>
      <c r="AC84" s="2893">
        <f>SUM('Provincial Ombudsman'!AE15)</f>
        <v>0</v>
      </c>
      <c r="AD84" s="2893">
        <f>SUM('Provincial Ombudsman'!AF15)</f>
        <v>5.8780000000000001</v>
      </c>
      <c r="AE84" s="2893">
        <f>SUM(AC84:AD84)</f>
        <v>5.8780000000000001</v>
      </c>
      <c r="AF84" s="2893">
        <f>SUM('Provincial Ombudsman'!AD22)</f>
        <v>3.6999999999999998E-2</v>
      </c>
      <c r="AG84" s="2893">
        <f>SUM('Provincial Ombudsman'!AE22)</f>
        <v>0</v>
      </c>
      <c r="AH84" s="2893">
        <f>SUM('Provincial Ombudsman'!AF22)</f>
        <v>0</v>
      </c>
      <c r="AI84" s="2893">
        <f>SUM(AG84:AH84)</f>
        <v>0</v>
      </c>
      <c r="AJ84" s="2893">
        <f>SUM(AF84,AB84)</f>
        <v>9.6000000000000002E-2</v>
      </c>
      <c r="AK84" s="2893">
        <f>SUM(AG84,AC84)</f>
        <v>0</v>
      </c>
      <c r="AL84" s="2893">
        <f>SUM(AH84,AD84)</f>
        <v>5.8780000000000001</v>
      </c>
      <c r="AM84" s="2893">
        <f>SUM(AK84:AL84)</f>
        <v>5.8780000000000001</v>
      </c>
    </row>
    <row r="85" spans="1:218" s="2890" customFormat="1">
      <c r="A85" s="2917"/>
      <c r="B85" s="2905"/>
      <c r="C85" s="2893"/>
      <c r="D85" s="2894"/>
      <c r="E85" s="2893"/>
      <c r="F85" s="2893"/>
      <c r="G85" s="2902"/>
      <c r="H85" s="2894"/>
      <c r="I85" s="2893"/>
      <c r="J85" s="2893"/>
      <c r="K85" s="2902"/>
      <c r="L85" s="2888"/>
      <c r="M85" s="2901"/>
      <c r="N85" s="2901"/>
      <c r="O85" s="2901"/>
      <c r="S85" s="2901"/>
      <c r="W85" s="2901"/>
      <c r="Y85" s="2901"/>
      <c r="AA85" s="2901"/>
      <c r="AE85" s="2901"/>
      <c r="AI85" s="2901"/>
      <c r="AJ85" s="2901"/>
      <c r="AK85" s="2901"/>
      <c r="AM85" s="2901"/>
    </row>
    <row r="86" spans="1:218" s="2890" customFormat="1">
      <c r="A86" s="2917">
        <v>36</v>
      </c>
      <c r="B86" s="2909" t="s">
        <v>9823</v>
      </c>
      <c r="C86" s="2910">
        <v>52108.645799999998</v>
      </c>
      <c r="D86" s="2911">
        <v>267</v>
      </c>
      <c r="E86" s="2910">
        <v>16289.848000000002</v>
      </c>
      <c r="F86" s="2910">
        <v>814.976</v>
      </c>
      <c r="G86" s="2910">
        <v>17104.824000000001</v>
      </c>
      <c r="H86" s="2911">
        <v>147</v>
      </c>
      <c r="I86" s="2910">
        <v>4846.1140000000014</v>
      </c>
      <c r="J86" s="2910">
        <v>1525</v>
      </c>
      <c r="K86" s="2910">
        <v>6371.1140000000014</v>
      </c>
      <c r="L86" s="2911">
        <f>SUBTOTAL(9,L87:L88)</f>
        <v>414</v>
      </c>
      <c r="M86" s="2910">
        <v>23475.938000000002</v>
      </c>
      <c r="N86" s="2910">
        <f t="shared" ref="N86:R86" si="81">SUBTOTAL(9,N87:N88)</f>
        <v>2339.9760000000001</v>
      </c>
      <c r="O86" s="2910">
        <f t="shared" si="81"/>
        <v>23475.938000000002</v>
      </c>
      <c r="P86" s="2911">
        <f>SUBTOTAL(9,P87:P88)</f>
        <v>267</v>
      </c>
      <c r="Q86" s="2910">
        <f t="shared" si="81"/>
        <v>9778.7701575000028</v>
      </c>
      <c r="R86" s="2910">
        <f t="shared" si="81"/>
        <v>44.475000000000001</v>
      </c>
      <c r="S86" s="2910">
        <f t="shared" ref="S86" si="82">SUBTOTAL(9,S87:S88)</f>
        <v>9823.2451575000032</v>
      </c>
      <c r="T86" s="2911">
        <f>SUBTOTAL(9,T87:T88)</f>
        <v>147</v>
      </c>
      <c r="U86" s="2910">
        <f t="shared" ref="U86:V86" si="83">SUBTOTAL(9,U87:U88)</f>
        <v>0</v>
      </c>
      <c r="V86" s="2910">
        <f t="shared" si="83"/>
        <v>0</v>
      </c>
      <c r="W86" s="2910">
        <f t="shared" ref="W86:Z86" si="84">SUBTOTAL(9,W87:W88)</f>
        <v>0</v>
      </c>
      <c r="X86" s="2911">
        <f>SUBTOTAL(9,X87:X88)</f>
        <v>414</v>
      </c>
      <c r="Y86" s="2910">
        <f t="shared" si="84"/>
        <v>9778.7701575000028</v>
      </c>
      <c r="Z86" s="2910">
        <f t="shared" si="84"/>
        <v>44.475000000000001</v>
      </c>
      <c r="AA86" s="2910">
        <f t="shared" ref="AA86:AB86" si="85">SUBTOTAL(9,AA87:AA88)</f>
        <v>9823.2451575000032</v>
      </c>
      <c r="AB86" s="2910">
        <f t="shared" si="85"/>
        <v>98.778092500000014</v>
      </c>
      <c r="AC86" s="2910">
        <f t="shared" ref="AC86:AD86" si="86">SUBTOTAL(9,AC87:AC88)</f>
        <v>0</v>
      </c>
      <c r="AD86" s="2910">
        <f t="shared" si="86"/>
        <v>567.19076699999994</v>
      </c>
      <c r="AE86" s="2910">
        <f t="shared" ref="AE86:AH86" si="87">SUBTOTAL(9,AE87:AE88)</f>
        <v>567.19076699999994</v>
      </c>
      <c r="AF86" s="2910">
        <f t="shared" ref="AF86" si="88">SUBTOTAL(9,AF87:AF88)</f>
        <v>0</v>
      </c>
      <c r="AG86" s="2910">
        <f t="shared" si="87"/>
        <v>0</v>
      </c>
      <c r="AH86" s="2910">
        <f t="shared" si="87"/>
        <v>0</v>
      </c>
      <c r="AI86" s="2910">
        <f t="shared" ref="AI86:AL86" si="89">SUBTOTAL(9,AI87:AI88)</f>
        <v>0</v>
      </c>
      <c r="AJ86" s="2910">
        <f t="shared" ref="AJ86" si="90">SUBTOTAL(9,AJ87:AJ88)</f>
        <v>98.778092500000014</v>
      </c>
      <c r="AK86" s="2910">
        <f t="shared" si="89"/>
        <v>0</v>
      </c>
      <c r="AL86" s="2910">
        <f t="shared" si="89"/>
        <v>567.19076699999994</v>
      </c>
      <c r="AM86" s="2910">
        <f t="shared" ref="AM86" si="91">SUBTOTAL(9,AM87:AM88)</f>
        <v>567.19076699999994</v>
      </c>
    </row>
    <row r="87" spans="1:218" s="2890" customFormat="1">
      <c r="A87" s="2917"/>
      <c r="B87" s="2905" t="s">
        <v>9824</v>
      </c>
      <c r="C87" s="2893">
        <v>46411.477800000001</v>
      </c>
      <c r="D87" s="2894">
        <v>229</v>
      </c>
      <c r="E87" s="2893">
        <v>15876.192000000001</v>
      </c>
      <c r="F87" s="2893">
        <v>312.976</v>
      </c>
      <c r="G87" s="2895">
        <v>16189.168000000001</v>
      </c>
      <c r="H87" s="2894">
        <v>139</v>
      </c>
      <c r="I87" s="2893">
        <v>4751.3640000000014</v>
      </c>
      <c r="J87" s="2893">
        <v>0</v>
      </c>
      <c r="K87" s="2895">
        <v>4751.3640000000014</v>
      </c>
      <c r="L87" s="2896">
        <f>SUM(D87+H87)</f>
        <v>368</v>
      </c>
      <c r="M87" s="2895">
        <f>SUM(E87,I87)</f>
        <v>20627.556000000004</v>
      </c>
      <c r="N87" s="2893">
        <f>SUM(F87,J87)</f>
        <v>312.976</v>
      </c>
      <c r="O87" s="2893">
        <f>SUM(M87:N87)</f>
        <v>20940.532000000003</v>
      </c>
      <c r="P87" s="2975">
        <f t="shared" ref="P87:P88" si="92">D87</f>
        <v>229</v>
      </c>
      <c r="Q87" s="2893">
        <f>SUM(PHED!AA83,PHED!AA281,PHED!AA375,PHED!AA418)</f>
        <v>9454.8159225000036</v>
      </c>
      <c r="R87" s="2893">
        <f>SUM(PHED!AB83,PHED!AB281,PHED!AB375,PHED!AB418)</f>
        <v>44.475000000000001</v>
      </c>
      <c r="S87" s="2893">
        <f>SUM(Q87:R87)</f>
        <v>9499.2909225000039</v>
      </c>
      <c r="T87" s="2975">
        <f t="shared" ref="T87:T88" si="93">H87</f>
        <v>139</v>
      </c>
      <c r="U87" s="2893">
        <f>SUM(PHED!AA127,PHED!AA360,PHED!AA407)</f>
        <v>0</v>
      </c>
      <c r="V87" s="2893">
        <f>SUM(PHED!AB127,PHED!AB360,PHED!AB407)</f>
        <v>0</v>
      </c>
      <c r="W87" s="2893">
        <f>SUM(U87:V87)</f>
        <v>0</v>
      </c>
      <c r="X87" s="2975">
        <f t="shared" ref="X87:X88" si="94">L87</f>
        <v>368</v>
      </c>
      <c r="Y87" s="2893">
        <f t="shared" ref="Y87:Y88" si="95">SUM(U87,Q87)</f>
        <v>9454.8159225000036</v>
      </c>
      <c r="Z87" s="2893">
        <f t="shared" ref="Z87:Z88" si="96">SUM(V87,R87)</f>
        <v>44.475000000000001</v>
      </c>
      <c r="AA87" s="2893">
        <f>SUM(Y87:Z87)</f>
        <v>9499.2909225000039</v>
      </c>
      <c r="AB87" s="2893">
        <f>SUM(PHED!AD83,PHED!AD281,PHED!AD375,PHED!AD418)</f>
        <v>95.505827500000009</v>
      </c>
      <c r="AC87" s="2893">
        <f>SUM(PHED!AE83,PHED!AE281,PHED!AE375,PHED!AE418)</f>
        <v>0</v>
      </c>
      <c r="AD87" s="2893">
        <f>SUM(PHED!AF83,PHED!AF281,PHED!AF375,PHED!AF418)</f>
        <v>561.54676699999993</v>
      </c>
      <c r="AE87" s="2893">
        <f>SUM(AC87:AD87)</f>
        <v>561.54676699999993</v>
      </c>
      <c r="AF87" s="2893">
        <f>SUM(PHED!AD127,PHED!AD360,PHED!AD407)</f>
        <v>0</v>
      </c>
      <c r="AG87" s="2893">
        <f>SUM(PHED!AE127,PHED!AE360,PHED!AE407)</f>
        <v>0</v>
      </c>
      <c r="AH87" s="2893">
        <f>SUM(PHED!AF127,PHED!AF360,PHED!AF407)</f>
        <v>0</v>
      </c>
      <c r="AI87" s="2893">
        <f>SUM(AG87:AH87)</f>
        <v>0</v>
      </c>
      <c r="AJ87" s="2893">
        <f t="shared" ref="AJ87:AL88" si="97">SUM(AF87,AB87)</f>
        <v>95.505827500000009</v>
      </c>
      <c r="AK87" s="2893">
        <f t="shared" si="97"/>
        <v>0</v>
      </c>
      <c r="AL87" s="2893">
        <f t="shared" si="97"/>
        <v>561.54676699999993</v>
      </c>
      <c r="AM87" s="2893">
        <f>SUM(AK87:AL87)</f>
        <v>561.54676699999993</v>
      </c>
    </row>
    <row r="88" spans="1:218">
      <c r="A88" s="2917"/>
      <c r="B88" s="2903" t="s">
        <v>9825</v>
      </c>
      <c r="C88" s="2893">
        <v>5697.1680000000006</v>
      </c>
      <c r="D88" s="2894">
        <v>38</v>
      </c>
      <c r="E88" s="2893">
        <v>413.65600000000001</v>
      </c>
      <c r="F88" s="2893">
        <v>502</v>
      </c>
      <c r="G88" s="2895">
        <v>915.65599999999995</v>
      </c>
      <c r="H88" s="2894">
        <v>8</v>
      </c>
      <c r="I88" s="2893">
        <v>94.75</v>
      </c>
      <c r="J88" s="2893">
        <v>1525</v>
      </c>
      <c r="K88" s="2895">
        <v>1619.75</v>
      </c>
      <c r="L88" s="2896">
        <f>SUM(D88+H88)</f>
        <v>46</v>
      </c>
      <c r="M88" s="2895">
        <f>SUM(E88,I88)</f>
        <v>508.40600000000001</v>
      </c>
      <c r="N88" s="2893">
        <f>SUM(F88,J88)</f>
        <v>2027</v>
      </c>
      <c r="O88" s="2893">
        <f>SUM(M88:N88)</f>
        <v>2535.4059999999999</v>
      </c>
      <c r="P88" s="2975">
        <f t="shared" si="92"/>
        <v>38</v>
      </c>
      <c r="Q88" s="2893">
        <f>SUM(PHED!AA462,PHED!AA477,PHED!AA485,)</f>
        <v>323.95423499999998</v>
      </c>
      <c r="R88" s="2893">
        <f>SUM(PHED!AB462,PHED!AB477,PHED!AB485,)</f>
        <v>0</v>
      </c>
      <c r="S88" s="2893">
        <f>SUM(Q88:R88)</f>
        <v>323.95423499999998</v>
      </c>
      <c r="T88" s="2975">
        <f t="shared" si="93"/>
        <v>8</v>
      </c>
      <c r="U88" s="2893">
        <f>SUM(PHED!AA470,PHED!AA496)</f>
        <v>0</v>
      </c>
      <c r="V88" s="2893">
        <f>SUM(PHED!AB470,PHED!AB496)</f>
        <v>0</v>
      </c>
      <c r="W88" s="2893">
        <f>SUM(U88:V88)</f>
        <v>0</v>
      </c>
      <c r="X88" s="2975">
        <f t="shared" si="94"/>
        <v>46</v>
      </c>
      <c r="Y88" s="2893">
        <f t="shared" si="95"/>
        <v>323.95423499999998</v>
      </c>
      <c r="Z88" s="2893">
        <f t="shared" si="96"/>
        <v>0</v>
      </c>
      <c r="AA88" s="2893">
        <f>SUM(Y88:Z88)</f>
        <v>323.95423499999998</v>
      </c>
      <c r="AB88" s="2893">
        <f>SUM(PHED!AD462,PHED!AD477,PHED!AD485,)</f>
        <v>3.2722649999999995</v>
      </c>
      <c r="AC88" s="2893">
        <f>SUM(PHED!AE462,PHED!AE477,PHED!AE485,)</f>
        <v>0</v>
      </c>
      <c r="AD88" s="2893">
        <f>SUM(PHED!AF462,PHED!AF477,PHED!AF485,)</f>
        <v>5.6440000000000001</v>
      </c>
      <c r="AE88" s="2893">
        <f>SUM(AC88:AD88)</f>
        <v>5.6440000000000001</v>
      </c>
      <c r="AF88" s="2893">
        <f>SUM(PHED!AD470,PHED!AD496)</f>
        <v>0</v>
      </c>
      <c r="AG88" s="2893">
        <f>SUM(PHED!AE470,PHED!AE496)</f>
        <v>0</v>
      </c>
      <c r="AH88" s="2893">
        <f>SUM(PHED!AF470,PHED!AF496)</f>
        <v>0</v>
      </c>
      <c r="AI88" s="2893">
        <f>SUM(AG88:AH88)</f>
        <v>0</v>
      </c>
      <c r="AJ88" s="2893">
        <f t="shared" si="97"/>
        <v>3.2722649999999995</v>
      </c>
      <c r="AK88" s="2893">
        <f t="shared" si="97"/>
        <v>0</v>
      </c>
      <c r="AL88" s="2893">
        <f t="shared" si="97"/>
        <v>5.6440000000000001</v>
      </c>
      <c r="AM88" s="2893">
        <f>SUM(AK88:AL88)</f>
        <v>5.6440000000000001</v>
      </c>
    </row>
    <row r="89" spans="1:218">
      <c r="A89" s="2917"/>
      <c r="B89" s="2903"/>
      <c r="C89" s="2899"/>
      <c r="D89" s="2900"/>
      <c r="E89" s="2899"/>
      <c r="F89" s="2899"/>
      <c r="G89" s="2902"/>
      <c r="H89" s="2900"/>
      <c r="I89" s="2899"/>
      <c r="J89" s="2899"/>
      <c r="K89" s="2902"/>
      <c r="L89" s="2888"/>
      <c r="M89" s="2901"/>
      <c r="N89" s="2901"/>
      <c r="O89" s="2901"/>
      <c r="S89" s="2901"/>
      <c r="W89" s="2901"/>
      <c r="Y89" s="2901"/>
      <c r="AA89" s="2901"/>
      <c r="AE89" s="2901"/>
      <c r="AI89" s="2901"/>
      <c r="AJ89" s="2901"/>
      <c r="AK89" s="2901"/>
      <c r="AM89" s="2901"/>
    </row>
    <row r="90" spans="1:218" s="2904" customFormat="1">
      <c r="A90" s="2917">
        <v>37</v>
      </c>
      <c r="B90" s="2905" t="s">
        <v>9826</v>
      </c>
      <c r="C90" s="2893">
        <v>1463.808</v>
      </c>
      <c r="D90" s="2894">
        <v>4</v>
      </c>
      <c r="E90" s="2893">
        <v>372.79499999999996</v>
      </c>
      <c r="F90" s="2893">
        <v>627.20500000000004</v>
      </c>
      <c r="G90" s="2895">
        <v>1000</v>
      </c>
      <c r="H90" s="2894">
        <v>0</v>
      </c>
      <c r="I90" s="2893">
        <v>0</v>
      </c>
      <c r="J90" s="2893">
        <v>0</v>
      </c>
      <c r="K90" s="2895">
        <v>0</v>
      </c>
      <c r="L90" s="2896">
        <f>SUM(D90+H90)</f>
        <v>4</v>
      </c>
      <c r="M90" s="2895">
        <f>SUM(E90,I90)</f>
        <v>372.79499999999996</v>
      </c>
      <c r="N90" s="2893">
        <f>SUM(F90,J90)</f>
        <v>627.20500000000004</v>
      </c>
      <c r="O90" s="2893">
        <f>SUM(M90:N90)</f>
        <v>1000</v>
      </c>
      <c r="P90" s="2975">
        <f t="shared" ref="P90:P108" si="98">D90</f>
        <v>4</v>
      </c>
      <c r="Q90" s="2893">
        <f>SUM(Rehabilitation!AA16)</f>
        <v>59.649000000000001</v>
      </c>
      <c r="R90" s="2893">
        <f>SUM(Rehabilitation!AB16)</f>
        <v>5</v>
      </c>
      <c r="S90" s="2893">
        <f>SUM(Q90:R90)</f>
        <v>64.649000000000001</v>
      </c>
      <c r="T90" s="2975">
        <f t="shared" ref="T90:T108" si="99">H90</f>
        <v>0</v>
      </c>
      <c r="U90" s="2893">
        <v>0</v>
      </c>
      <c r="V90" s="2893">
        <v>0</v>
      </c>
      <c r="W90" s="2893">
        <f>SUM(U90:V90)</f>
        <v>0</v>
      </c>
      <c r="X90" s="2975">
        <f t="shared" ref="X90:X108" si="100">L90</f>
        <v>4</v>
      </c>
      <c r="Y90" s="2893">
        <f t="shared" ref="Y90" si="101">SUM(U90,Q90)</f>
        <v>59.649000000000001</v>
      </c>
      <c r="Z90" s="2893">
        <f t="shared" ref="Z90" si="102">SUM(V90,R90)</f>
        <v>5</v>
      </c>
      <c r="AA90" s="2893">
        <f>SUM(Y90:Z90)</f>
        <v>64.649000000000001</v>
      </c>
      <c r="AB90" s="2893">
        <f>SUM(Rehabilitation!AD16)</f>
        <v>0.60299999999999998</v>
      </c>
      <c r="AC90" s="2893">
        <f>SUM(Rehabilitation!AE16)</f>
        <v>0</v>
      </c>
      <c r="AD90" s="2893">
        <f>SUM(Rehabilitation!AF16)</f>
        <v>0</v>
      </c>
      <c r="AE90" s="2893">
        <f>SUM(AC90:AD90)</f>
        <v>0</v>
      </c>
      <c r="AF90" s="2893">
        <v>0</v>
      </c>
      <c r="AG90" s="2893">
        <v>0</v>
      </c>
      <c r="AH90" s="2893">
        <v>0</v>
      </c>
      <c r="AI90" s="2893">
        <f>SUM(AG90:AH90)</f>
        <v>0</v>
      </c>
      <c r="AJ90" s="2893">
        <f>SUM(AF90,AB90)</f>
        <v>0.60299999999999998</v>
      </c>
      <c r="AK90" s="2893">
        <f>SUM(AG90,AC90)</f>
        <v>0</v>
      </c>
      <c r="AL90" s="2893">
        <f>SUM(AH90,AD90)</f>
        <v>0</v>
      </c>
      <c r="AM90" s="2893">
        <f>SUM(AK90:AL90)</f>
        <v>0</v>
      </c>
    </row>
    <row r="91" spans="1:218" s="2904" customFormat="1">
      <c r="A91" s="2917"/>
      <c r="B91" s="2905"/>
      <c r="C91" s="2893"/>
      <c r="D91" s="2894"/>
      <c r="E91" s="2893"/>
      <c r="F91" s="2893"/>
      <c r="G91" s="2902"/>
      <c r="H91" s="2894"/>
      <c r="I91" s="2893"/>
      <c r="J91" s="2893"/>
      <c r="K91" s="2902"/>
      <c r="L91" s="2888"/>
      <c r="M91" s="2901"/>
      <c r="N91" s="2901"/>
      <c r="O91" s="2901"/>
      <c r="S91" s="2901"/>
      <c r="W91" s="2901"/>
      <c r="Y91" s="2901"/>
      <c r="AA91" s="2901"/>
      <c r="AE91" s="2901"/>
      <c r="AI91" s="2901"/>
      <c r="AJ91" s="2901"/>
      <c r="AK91" s="2901"/>
      <c r="AM91" s="2901"/>
    </row>
    <row r="92" spans="1:218" s="2904" customFormat="1">
      <c r="A92" s="2917">
        <v>38</v>
      </c>
      <c r="B92" s="2905" t="s">
        <v>9827</v>
      </c>
      <c r="C92" s="2893">
        <v>32438.841250000001</v>
      </c>
      <c r="D92" s="2894">
        <v>19</v>
      </c>
      <c r="E92" s="2893">
        <v>1914.924</v>
      </c>
      <c r="F92" s="2893">
        <v>92.129000000000005</v>
      </c>
      <c r="G92" s="2895">
        <v>2007.0529999999999</v>
      </c>
      <c r="H92" s="2894">
        <v>19</v>
      </c>
      <c r="I92" s="2893">
        <v>1413.9469999999999</v>
      </c>
      <c r="J92" s="2893">
        <v>81</v>
      </c>
      <c r="K92" s="2895">
        <v>1494.9469999999999</v>
      </c>
      <c r="L92" s="2896">
        <f>SUM(D92+H92)</f>
        <v>38</v>
      </c>
      <c r="M92" s="2895">
        <f>SUM(E92,I92)</f>
        <v>3328.8710000000001</v>
      </c>
      <c r="N92" s="2893">
        <f>SUM(F92,J92)</f>
        <v>173.12900000000002</v>
      </c>
      <c r="O92" s="2893">
        <f>SUM(M92:N92)</f>
        <v>3502</v>
      </c>
      <c r="P92" s="2975">
        <f t="shared" si="98"/>
        <v>19</v>
      </c>
      <c r="Q92" s="2893">
        <f>SUM('SGA&amp;CD'!AA70)</f>
        <v>470.76943749999998</v>
      </c>
      <c r="R92" s="2893">
        <f>SUM('SGA&amp;CD'!AB70)</f>
        <v>0</v>
      </c>
      <c r="S92" s="2893">
        <f>SUM(Q92:R92)</f>
        <v>470.76943749999998</v>
      </c>
      <c r="T92" s="2975">
        <f t="shared" si="99"/>
        <v>19</v>
      </c>
      <c r="U92" s="2893">
        <f>SUM('SGA&amp;CD'!AA71)</f>
        <v>0</v>
      </c>
      <c r="V92" s="2893">
        <f>SUM('SGA&amp;CD'!AB71)</f>
        <v>0</v>
      </c>
      <c r="W92" s="2893">
        <f>SUM(U92:V92)</f>
        <v>0</v>
      </c>
      <c r="X92" s="2975">
        <f t="shared" si="100"/>
        <v>38</v>
      </c>
      <c r="Y92" s="2893">
        <f t="shared" ref="Y92" si="103">SUM(U92,Q92)</f>
        <v>470.76943749999998</v>
      </c>
      <c r="Z92" s="2893">
        <f t="shared" ref="Z92" si="104">SUM(V92,R92)</f>
        <v>0</v>
      </c>
      <c r="AA92" s="2893">
        <f>SUM(Y92:Z92)</f>
        <v>470.76943749999998</v>
      </c>
      <c r="AB92" s="2893">
        <f>SUM('SGA&amp;CD'!AD70)</f>
        <v>4.7548124999999999</v>
      </c>
      <c r="AC92" s="2893">
        <f>SUM('SGA&amp;CD'!AE70)</f>
        <v>0</v>
      </c>
      <c r="AD92" s="2893">
        <f>SUM('SGA&amp;CD'!AF70)</f>
        <v>214.592252</v>
      </c>
      <c r="AE92" s="2893">
        <f>SUM(AC92:AD92)</f>
        <v>214.592252</v>
      </c>
      <c r="AF92" s="2893">
        <f>SUM('SGA&amp;CD'!AD71)</f>
        <v>0</v>
      </c>
      <c r="AG92" s="2893">
        <f>SUM('SGA&amp;CD'!AE71)</f>
        <v>0</v>
      </c>
      <c r="AH92" s="2893">
        <f>SUM('SGA&amp;CD'!AF71)</f>
        <v>0</v>
      </c>
      <c r="AI92" s="2893">
        <f>SUM(AG92:AH92)</f>
        <v>0</v>
      </c>
      <c r="AJ92" s="2893">
        <f>SUM(AF92,AB92)</f>
        <v>4.7548124999999999</v>
      </c>
      <c r="AK92" s="2893">
        <f>SUM(AG92,AC92)</f>
        <v>0</v>
      </c>
      <c r="AL92" s="2893">
        <f>SUM(AH92,AD92)</f>
        <v>214.592252</v>
      </c>
      <c r="AM92" s="2893">
        <f>SUM(AK92:AL92)</f>
        <v>214.592252</v>
      </c>
    </row>
    <row r="93" spans="1:218">
      <c r="A93" s="2917"/>
      <c r="B93" s="2905"/>
      <c r="C93" s="2899"/>
      <c r="D93" s="2900"/>
      <c r="E93" s="2899"/>
      <c r="F93" s="2899"/>
      <c r="G93" s="2902"/>
      <c r="H93" s="2900"/>
      <c r="I93" s="2899"/>
      <c r="J93" s="2899"/>
      <c r="K93" s="2902"/>
      <c r="L93" s="2888"/>
      <c r="M93" s="2901"/>
      <c r="N93" s="2901"/>
      <c r="O93" s="2901"/>
      <c r="P93" s="2928"/>
      <c r="Q93" s="2928"/>
      <c r="R93" s="2928"/>
      <c r="S93" s="2901"/>
      <c r="T93" s="2928"/>
      <c r="U93" s="2928"/>
      <c r="V93" s="2928"/>
      <c r="W93" s="2901"/>
      <c r="X93" s="2928"/>
      <c r="Y93" s="2901"/>
      <c r="Z93" s="2928"/>
      <c r="AA93" s="2901"/>
      <c r="AB93" s="2928"/>
      <c r="AC93" s="2928"/>
      <c r="AD93" s="2928"/>
      <c r="AE93" s="2901"/>
      <c r="AF93" s="2928"/>
      <c r="AG93" s="2928"/>
      <c r="AH93" s="2928"/>
      <c r="AI93" s="2901"/>
      <c r="AJ93" s="2901"/>
      <c r="AK93" s="2901"/>
      <c r="AL93" s="2928"/>
      <c r="AM93" s="2901"/>
      <c r="AN93" s="2928"/>
      <c r="AO93" s="2928"/>
      <c r="AP93" s="2928"/>
      <c r="AQ93" s="2928"/>
      <c r="AR93" s="2928"/>
      <c r="AS93" s="2928"/>
      <c r="AT93" s="2928"/>
      <c r="AU93" s="2928"/>
      <c r="AV93" s="2928"/>
      <c r="AW93" s="2928"/>
      <c r="AX93" s="2928"/>
      <c r="AY93" s="2928"/>
      <c r="AZ93" s="2928"/>
      <c r="BA93" s="2928"/>
      <c r="BB93" s="2928"/>
      <c r="BC93" s="2928"/>
      <c r="BD93" s="2928"/>
      <c r="BE93" s="2928"/>
      <c r="BF93" s="2928"/>
      <c r="BG93" s="2928"/>
      <c r="BH93" s="2928"/>
      <c r="BI93" s="2928"/>
      <c r="BJ93" s="2928"/>
      <c r="BK93" s="2928"/>
      <c r="BL93" s="2928"/>
      <c r="BM93" s="2928"/>
      <c r="BN93" s="2928"/>
      <c r="BO93" s="2928"/>
      <c r="BP93" s="2928"/>
      <c r="BQ93" s="2928"/>
      <c r="BR93" s="2928"/>
      <c r="BS93" s="2928"/>
      <c r="BT93" s="2928"/>
      <c r="BU93" s="2928"/>
      <c r="BV93" s="2928"/>
      <c r="BW93" s="2928"/>
      <c r="BX93" s="2928"/>
      <c r="BY93" s="2928"/>
      <c r="BZ93" s="2928"/>
      <c r="CA93" s="2928"/>
      <c r="CB93" s="2928"/>
      <c r="CC93" s="2928"/>
      <c r="CD93" s="2928"/>
      <c r="CE93" s="2928"/>
      <c r="CF93" s="2928"/>
      <c r="CG93" s="2928"/>
      <c r="CH93" s="2928"/>
      <c r="CI93" s="2928"/>
      <c r="CJ93" s="2928"/>
      <c r="CK93" s="2928"/>
      <c r="CL93" s="2928"/>
      <c r="CM93" s="2928"/>
      <c r="CN93" s="2928"/>
      <c r="CO93" s="2928"/>
      <c r="CP93" s="2928"/>
      <c r="CQ93" s="2928"/>
      <c r="CR93" s="2928"/>
      <c r="CS93" s="2928"/>
      <c r="CT93" s="2928"/>
      <c r="CU93" s="2928"/>
      <c r="CV93" s="2928"/>
      <c r="CW93" s="2928"/>
      <c r="CX93" s="2928"/>
      <c r="CY93" s="2928"/>
      <c r="CZ93" s="2928"/>
      <c r="DA93" s="2928"/>
      <c r="DB93" s="2928"/>
      <c r="DC93" s="2928"/>
      <c r="DD93" s="2928"/>
      <c r="DE93" s="2928"/>
      <c r="DF93" s="2928"/>
      <c r="DG93" s="2928"/>
      <c r="DH93" s="2928"/>
      <c r="DI93" s="2928"/>
      <c r="DJ93" s="2928"/>
      <c r="DK93" s="2928"/>
      <c r="DL93" s="2928"/>
      <c r="DM93" s="2928"/>
      <c r="DN93" s="2928"/>
      <c r="DO93" s="2928"/>
      <c r="DP93" s="2928"/>
      <c r="DQ93" s="2928"/>
      <c r="DR93" s="2928"/>
      <c r="DS93" s="2928"/>
      <c r="DT93" s="2928"/>
      <c r="DU93" s="2928"/>
      <c r="DV93" s="2928"/>
      <c r="DW93" s="2928"/>
      <c r="DX93" s="2928"/>
      <c r="DY93" s="2928"/>
      <c r="DZ93" s="2928"/>
      <c r="EA93" s="2928"/>
      <c r="EB93" s="2928"/>
      <c r="EC93" s="2928"/>
      <c r="ED93" s="2928"/>
      <c r="EE93" s="2928"/>
      <c r="EF93" s="2928"/>
      <c r="EG93" s="2928"/>
      <c r="EH93" s="2928"/>
      <c r="EI93" s="2928"/>
      <c r="EJ93" s="2928"/>
      <c r="EK93" s="2928"/>
      <c r="EL93" s="2928"/>
      <c r="EM93" s="2928"/>
      <c r="EN93" s="2928"/>
      <c r="EO93" s="2928"/>
      <c r="EP93" s="2928"/>
      <c r="EQ93" s="2928"/>
      <c r="ER93" s="2928"/>
      <c r="ES93" s="2928"/>
      <c r="ET93" s="2928"/>
      <c r="EU93" s="2928"/>
      <c r="EV93" s="2928"/>
      <c r="EW93" s="2928"/>
      <c r="EX93" s="2928"/>
      <c r="EY93" s="2928"/>
      <c r="EZ93" s="2928"/>
      <c r="FA93" s="2928"/>
      <c r="FB93" s="2928"/>
      <c r="FC93" s="2928"/>
      <c r="FD93" s="2928"/>
      <c r="FE93" s="2928"/>
      <c r="FF93" s="2928"/>
      <c r="FG93" s="2928"/>
      <c r="FH93" s="2928"/>
      <c r="FI93" s="2928"/>
      <c r="FJ93" s="2928"/>
      <c r="FK93" s="2928"/>
      <c r="FL93" s="2928"/>
      <c r="FM93" s="2928"/>
      <c r="FN93" s="2928"/>
      <c r="FO93" s="2928"/>
      <c r="FP93" s="2928"/>
      <c r="FQ93" s="2928"/>
      <c r="FR93" s="2928"/>
      <c r="FS93" s="2928"/>
      <c r="FT93" s="2928"/>
      <c r="FU93" s="2928"/>
      <c r="FV93" s="2928"/>
      <c r="FW93" s="2928"/>
      <c r="FX93" s="2928"/>
      <c r="FY93" s="2928"/>
      <c r="FZ93" s="2928"/>
      <c r="GA93" s="2928"/>
      <c r="GB93" s="2928"/>
      <c r="GC93" s="2928"/>
      <c r="GD93" s="2928"/>
      <c r="GE93" s="2928"/>
      <c r="GF93" s="2928"/>
      <c r="GG93" s="2928"/>
      <c r="GH93" s="2928"/>
      <c r="GI93" s="2928"/>
      <c r="GJ93" s="2928"/>
      <c r="GK93" s="2928"/>
      <c r="GL93" s="2928"/>
      <c r="GM93" s="2928"/>
      <c r="GN93" s="2928"/>
      <c r="GO93" s="2928"/>
      <c r="GP93" s="2928"/>
      <c r="GQ93" s="2928"/>
      <c r="GR93" s="2928"/>
      <c r="GS93" s="2928"/>
      <c r="GT93" s="2928"/>
      <c r="GU93" s="2928"/>
      <c r="GV93" s="2928"/>
      <c r="GW93" s="2928"/>
      <c r="GX93" s="2928"/>
      <c r="GY93" s="2928"/>
      <c r="GZ93" s="2928"/>
      <c r="HA93" s="2928"/>
      <c r="HB93" s="2928"/>
      <c r="HC93" s="2928"/>
      <c r="HD93" s="2928"/>
      <c r="HE93" s="2928"/>
      <c r="HF93" s="2928"/>
      <c r="HG93" s="2928"/>
      <c r="HH93" s="2928"/>
      <c r="HI93" s="2928"/>
      <c r="HJ93" s="2928"/>
    </row>
    <row r="94" spans="1:218" s="2907" customFormat="1">
      <c r="A94" s="2917">
        <v>39</v>
      </c>
      <c r="B94" s="2905" t="s">
        <v>7445</v>
      </c>
      <c r="C94" s="2893">
        <v>2460.17</v>
      </c>
      <c r="D94" s="2894">
        <v>2</v>
      </c>
      <c r="E94" s="2893">
        <v>5</v>
      </c>
      <c r="F94" s="2893">
        <v>5</v>
      </c>
      <c r="G94" s="2895">
        <v>10</v>
      </c>
      <c r="H94" s="2894">
        <v>0</v>
      </c>
      <c r="I94" s="2893">
        <v>0</v>
      </c>
      <c r="J94" s="2893">
        <v>0</v>
      </c>
      <c r="K94" s="2895">
        <v>0</v>
      </c>
      <c r="L94" s="2896">
        <f>SUM(D94+H94)</f>
        <v>2</v>
      </c>
      <c r="M94" s="2895">
        <f>SUM(E94,I94)</f>
        <v>5</v>
      </c>
      <c r="N94" s="2893">
        <f>SUM(F94,J94)</f>
        <v>5</v>
      </c>
      <c r="O94" s="2893">
        <f>SUM(M94:N94)</f>
        <v>10</v>
      </c>
      <c r="P94" s="2975">
        <f t="shared" si="98"/>
        <v>2</v>
      </c>
      <c r="Q94" s="2893">
        <f>SUM('Sindh Revenue Board'!AA15)</f>
        <v>0</v>
      </c>
      <c r="R94" s="2893">
        <f>SUM('Sindh Revenue Board'!AB15)</f>
        <v>0</v>
      </c>
      <c r="S94" s="2893">
        <f>SUM(Q94:R94)</f>
        <v>0</v>
      </c>
      <c r="T94" s="2975">
        <f t="shared" si="99"/>
        <v>0</v>
      </c>
      <c r="U94" s="2893">
        <v>0</v>
      </c>
      <c r="V94" s="2893">
        <v>0</v>
      </c>
      <c r="W94" s="2893">
        <f>SUM(U94:V94)</f>
        <v>0</v>
      </c>
      <c r="X94" s="2975">
        <f t="shared" si="100"/>
        <v>2</v>
      </c>
      <c r="Y94" s="2893">
        <f t="shared" ref="Y94" si="105">SUM(U94,Q94)</f>
        <v>0</v>
      </c>
      <c r="Z94" s="2893">
        <f t="shared" ref="Z94" si="106">SUM(V94,R94)</f>
        <v>0</v>
      </c>
      <c r="AA94" s="2893">
        <f>SUM(Y94:Z94)</f>
        <v>0</v>
      </c>
      <c r="AB94" s="2893">
        <f>SUM('Sindh Revenue Board'!AD15)</f>
        <v>0</v>
      </c>
      <c r="AC94" s="2893">
        <f>SUM('Sindh Revenue Board'!AE15)</f>
        <v>0</v>
      </c>
      <c r="AD94" s="2893">
        <f>SUM('Sindh Revenue Board'!AF15)</f>
        <v>0</v>
      </c>
      <c r="AE94" s="2893">
        <f>SUM(AC94:AD94)</f>
        <v>0</v>
      </c>
      <c r="AF94" s="2893">
        <v>0</v>
      </c>
      <c r="AG94" s="2893">
        <v>0</v>
      </c>
      <c r="AH94" s="2893">
        <v>0</v>
      </c>
      <c r="AI94" s="2893">
        <f>SUM(AG94:AH94)</f>
        <v>0</v>
      </c>
      <c r="AJ94" s="2893">
        <f>SUM(AF94,AB94)</f>
        <v>0</v>
      </c>
      <c r="AK94" s="2893">
        <f>SUM(AG94,AC94)</f>
        <v>0</v>
      </c>
      <c r="AL94" s="2893">
        <f>SUM(AH94,AD94)</f>
        <v>0</v>
      </c>
      <c r="AM94" s="2893">
        <f>SUM(AK94:AL94)</f>
        <v>0</v>
      </c>
    </row>
    <row r="95" spans="1:218" s="2907" customFormat="1">
      <c r="A95" s="2917"/>
      <c r="B95" s="2905"/>
      <c r="C95" s="2899"/>
      <c r="D95" s="2900"/>
      <c r="E95" s="2899"/>
      <c r="F95" s="2899"/>
      <c r="G95" s="2902"/>
      <c r="H95" s="2900"/>
      <c r="I95" s="2899"/>
      <c r="J95" s="2899"/>
      <c r="K95" s="2902"/>
      <c r="L95" s="2888"/>
      <c r="M95" s="2901"/>
      <c r="N95" s="2901"/>
      <c r="O95" s="2901"/>
      <c r="S95" s="2901"/>
      <c r="W95" s="2901"/>
      <c r="Y95" s="2901"/>
      <c r="AA95" s="2901"/>
      <c r="AE95" s="2901"/>
      <c r="AI95" s="2901"/>
      <c r="AJ95" s="2901"/>
      <c r="AK95" s="2901"/>
      <c r="AM95" s="2901"/>
    </row>
    <row r="96" spans="1:218" s="2907" customFormat="1">
      <c r="A96" s="2917">
        <v>40</v>
      </c>
      <c r="B96" s="2903" t="s">
        <v>7455</v>
      </c>
      <c r="C96" s="2893">
        <v>21822.451000000001</v>
      </c>
      <c r="D96" s="2894">
        <v>1</v>
      </c>
      <c r="E96" s="2893">
        <v>0</v>
      </c>
      <c r="F96" s="2893">
        <v>994.04899999999998</v>
      </c>
      <c r="G96" s="2895">
        <v>994.04899999999998</v>
      </c>
      <c r="H96" s="2894">
        <v>1</v>
      </c>
      <c r="I96" s="2893">
        <v>0</v>
      </c>
      <c r="J96" s="2893">
        <v>155.95099999999999</v>
      </c>
      <c r="K96" s="2895">
        <v>155.95099999999999</v>
      </c>
      <c r="L96" s="2896">
        <f>SUM(D96+H96)</f>
        <v>2</v>
      </c>
      <c r="M96" s="2895">
        <f>SUM(E96,I96)</f>
        <v>0</v>
      </c>
      <c r="N96" s="2893">
        <f>SUM(F96,J96)</f>
        <v>1150</v>
      </c>
      <c r="O96" s="2893">
        <f>SUM(M96:N96)</f>
        <v>1150</v>
      </c>
      <c r="P96" s="2975">
        <f t="shared" si="98"/>
        <v>1</v>
      </c>
      <c r="Q96" s="2893">
        <f>SUM('Social Protection'!AA15)</f>
        <v>0</v>
      </c>
      <c r="R96" s="2893">
        <f>SUM('Social Protection'!AB15)</f>
        <v>0</v>
      </c>
      <c r="S96" s="2893">
        <f>SUM(Q96:R96)</f>
        <v>0</v>
      </c>
      <c r="T96" s="2975">
        <f t="shared" si="99"/>
        <v>1</v>
      </c>
      <c r="U96" s="2893">
        <f>SUM('Social Protection'!AA22)</f>
        <v>0</v>
      </c>
      <c r="V96" s="2893">
        <f>SUM('Social Protection'!AB22)</f>
        <v>0</v>
      </c>
      <c r="W96" s="2893">
        <f>SUM(U96:V96)</f>
        <v>0</v>
      </c>
      <c r="X96" s="2975">
        <f t="shared" si="100"/>
        <v>2</v>
      </c>
      <c r="Y96" s="2893">
        <f t="shared" ref="Y96" si="107">SUM(U96,Q96)</f>
        <v>0</v>
      </c>
      <c r="Z96" s="2893">
        <f t="shared" ref="Z96" si="108">SUM(V96,R96)</f>
        <v>0</v>
      </c>
      <c r="AA96" s="2893">
        <f>SUM(Y96:Z96)</f>
        <v>0</v>
      </c>
      <c r="AB96" s="2893">
        <f>SUM('Social Protection'!AD15)</f>
        <v>0</v>
      </c>
      <c r="AC96" s="2893">
        <f>SUM('Social Protection'!AE15)</f>
        <v>0</v>
      </c>
      <c r="AD96" s="2893">
        <f>SUM('Social Protection'!AF15)</f>
        <v>0</v>
      </c>
      <c r="AE96" s="2893">
        <f>SUM(AC96:AD96)</f>
        <v>0</v>
      </c>
      <c r="AF96" s="2893">
        <f>SUM('Social Protection'!AD22)</f>
        <v>0</v>
      </c>
      <c r="AG96" s="2893">
        <f>SUM('Social Protection'!AE22)</f>
        <v>0</v>
      </c>
      <c r="AH96" s="2893">
        <f>SUM('Social Protection'!AF22)</f>
        <v>0</v>
      </c>
      <c r="AI96" s="2893">
        <f>SUM(AG96:AH96)</f>
        <v>0</v>
      </c>
      <c r="AJ96" s="2893">
        <f>SUM(AF96,AB96)</f>
        <v>0</v>
      </c>
      <c r="AK96" s="2893">
        <f>SUM(AG96,AC96)</f>
        <v>0</v>
      </c>
      <c r="AL96" s="2893">
        <f>SUM(AH96,AD96)</f>
        <v>0</v>
      </c>
      <c r="AM96" s="2893">
        <f>SUM(AK96:AL96)</f>
        <v>0</v>
      </c>
    </row>
    <row r="97" spans="1:39" s="2907" customFormat="1">
      <c r="A97" s="2917"/>
      <c r="B97" s="2903"/>
      <c r="C97" s="2899"/>
      <c r="D97" s="2900"/>
      <c r="E97" s="2899"/>
      <c r="F97" s="2899"/>
      <c r="G97" s="2902"/>
      <c r="H97" s="2900"/>
      <c r="I97" s="2899"/>
      <c r="J97" s="2899"/>
      <c r="K97" s="2902"/>
      <c r="L97" s="2888"/>
      <c r="M97" s="2901"/>
      <c r="N97" s="2901"/>
      <c r="O97" s="2901"/>
      <c r="S97" s="2901"/>
      <c r="W97" s="2901"/>
      <c r="Y97" s="2901"/>
      <c r="AA97" s="2901"/>
      <c r="AE97" s="2901"/>
      <c r="AI97" s="2901"/>
      <c r="AJ97" s="2901"/>
      <c r="AK97" s="2901"/>
      <c r="AM97" s="2901"/>
    </row>
    <row r="98" spans="1:39" s="2907" customFormat="1">
      <c r="A98" s="2917">
        <v>41</v>
      </c>
      <c r="B98" s="2903" t="s">
        <v>7467</v>
      </c>
      <c r="C98" s="2893">
        <v>2903.3380000000002</v>
      </c>
      <c r="D98" s="2894">
        <v>14</v>
      </c>
      <c r="E98" s="2893">
        <v>197.821</v>
      </c>
      <c r="F98" s="2893">
        <v>77.804000000000002</v>
      </c>
      <c r="G98" s="2895">
        <v>275.625</v>
      </c>
      <c r="H98" s="2894">
        <v>25</v>
      </c>
      <c r="I98" s="2893">
        <v>524.77499999999998</v>
      </c>
      <c r="J98" s="2893">
        <v>0</v>
      </c>
      <c r="K98" s="2895">
        <v>524.77499999999998</v>
      </c>
      <c r="L98" s="2896">
        <f>SUM(D98+H98)</f>
        <v>39</v>
      </c>
      <c r="M98" s="2895">
        <f>SUM(E98,I98)</f>
        <v>722.596</v>
      </c>
      <c r="N98" s="2893">
        <f>SUM(F98,J98)</f>
        <v>77.804000000000002</v>
      </c>
      <c r="O98" s="2893">
        <f>SUM(M98:N98)</f>
        <v>800.4</v>
      </c>
      <c r="P98" s="2975">
        <f t="shared" si="98"/>
        <v>14</v>
      </c>
      <c r="Q98" s="2893">
        <f>SUM('Social Welfare'!AA27)</f>
        <v>61.74629250000001</v>
      </c>
      <c r="R98" s="2893">
        <f>SUM('Social Welfare'!AB27)</f>
        <v>0</v>
      </c>
      <c r="S98" s="2893">
        <f>SUM(Q98:R98)</f>
        <v>61.74629250000001</v>
      </c>
      <c r="T98" s="2975">
        <f t="shared" si="99"/>
        <v>25</v>
      </c>
      <c r="U98" s="2893">
        <f>SUM('Social Welfare'!AA58)</f>
        <v>0</v>
      </c>
      <c r="V98" s="2893">
        <f>SUM('Social Welfare'!AB58)</f>
        <v>0</v>
      </c>
      <c r="W98" s="2893">
        <f>SUM(U98:V98)</f>
        <v>0</v>
      </c>
      <c r="X98" s="2975">
        <f t="shared" si="100"/>
        <v>39</v>
      </c>
      <c r="Y98" s="2893">
        <f t="shared" ref="Y98" si="109">SUM(U98,Q98)</f>
        <v>61.74629250000001</v>
      </c>
      <c r="Z98" s="2893">
        <f t="shared" ref="Z98" si="110">SUM(V98,R98)</f>
        <v>0</v>
      </c>
      <c r="AA98" s="2893">
        <f>SUM(Y98:Z98)</f>
        <v>61.74629250000001</v>
      </c>
      <c r="AB98" s="2893">
        <f>SUM('Social Welfare'!AD27)</f>
        <v>0.62353250000000005</v>
      </c>
      <c r="AC98" s="2893">
        <f>SUM('Social Welfare'!AE27)</f>
        <v>0</v>
      </c>
      <c r="AD98" s="2893">
        <f>SUM('Social Welfare'!AF27)</f>
        <v>23.559350999999999</v>
      </c>
      <c r="AE98" s="2893">
        <f>SUM(AC98:AD98)</f>
        <v>23.559350999999999</v>
      </c>
      <c r="AF98" s="2893">
        <f>SUM('Social Welfare'!AD58)</f>
        <v>0</v>
      </c>
      <c r="AG98" s="2893">
        <f>SUM('Social Welfare'!AE58)</f>
        <v>0</v>
      </c>
      <c r="AH98" s="2893">
        <f>SUM('Social Welfare'!AF58)</f>
        <v>0</v>
      </c>
      <c r="AI98" s="2893">
        <f>SUM(AG98:AH98)</f>
        <v>0</v>
      </c>
      <c r="AJ98" s="2893">
        <f>SUM(AF98,AB98)</f>
        <v>0.62353250000000005</v>
      </c>
      <c r="AK98" s="2893">
        <f>SUM(AG98,AC98)</f>
        <v>0</v>
      </c>
      <c r="AL98" s="2893">
        <f>SUM(AH98,AD98)</f>
        <v>23.559350999999999</v>
      </c>
      <c r="AM98" s="2893">
        <f>SUM(AK98:AL98)</f>
        <v>23.559350999999999</v>
      </c>
    </row>
    <row r="99" spans="1:39" s="2907" customFormat="1">
      <c r="A99" s="2917"/>
      <c r="B99" s="2903"/>
      <c r="C99" s="2893"/>
      <c r="D99" s="2894"/>
      <c r="E99" s="2893"/>
      <c r="F99" s="2893"/>
      <c r="G99" s="2895"/>
      <c r="H99" s="2894"/>
      <c r="I99" s="2893"/>
      <c r="J99" s="2893"/>
      <c r="K99" s="2895"/>
      <c r="L99" s="2896"/>
      <c r="M99" s="2916"/>
      <c r="N99" s="2916"/>
      <c r="O99" s="2916"/>
      <c r="S99" s="2916"/>
      <c r="W99" s="2916"/>
      <c r="Y99" s="2916"/>
      <c r="AA99" s="2916"/>
      <c r="AE99" s="2916"/>
      <c r="AI99" s="2916"/>
      <c r="AJ99" s="2916"/>
      <c r="AK99" s="2916"/>
      <c r="AM99" s="2916"/>
    </row>
    <row r="100" spans="1:39" s="2907" customFormat="1">
      <c r="A100" s="2917">
        <v>42</v>
      </c>
      <c r="B100" s="2905" t="s">
        <v>9828</v>
      </c>
      <c r="C100" s="2893">
        <v>6497.9400000000005</v>
      </c>
      <c r="D100" s="2894">
        <v>66</v>
      </c>
      <c r="E100" s="2893">
        <v>2141.2150000000001</v>
      </c>
      <c r="F100" s="2893">
        <v>63.185000000000002</v>
      </c>
      <c r="G100" s="2895">
        <v>2204.4</v>
      </c>
      <c r="H100" s="2894">
        <v>52</v>
      </c>
      <c r="I100" s="2893">
        <v>557</v>
      </c>
      <c r="J100" s="2893">
        <v>40</v>
      </c>
      <c r="K100" s="2895">
        <v>597</v>
      </c>
      <c r="L100" s="2896">
        <f>SUM(D100+H100)</f>
        <v>118</v>
      </c>
      <c r="M100" s="2895">
        <f>SUM(E100,I100)</f>
        <v>2698.2150000000001</v>
      </c>
      <c r="N100" s="2893">
        <f>SUM(F100,J100)</f>
        <v>103.185</v>
      </c>
      <c r="O100" s="2893">
        <f>SUM(M100:N100)</f>
        <v>2801.4</v>
      </c>
      <c r="P100" s="2975">
        <f t="shared" si="98"/>
        <v>66</v>
      </c>
      <c r="Q100" s="2893">
        <f>SUM('Sports &amp; Youth Affairs'!AA56,'Sports &amp; Youth Affairs'!AA136)</f>
        <v>1239.9923225</v>
      </c>
      <c r="R100" s="2893">
        <f>SUM('Sports &amp; Youth Affairs'!AB56,'Sports &amp; Youth Affairs'!AB136)</f>
        <v>0</v>
      </c>
      <c r="S100" s="2893">
        <f>SUM(Q100:R100)</f>
        <v>1239.9923225</v>
      </c>
      <c r="T100" s="2975">
        <f t="shared" si="99"/>
        <v>52</v>
      </c>
      <c r="U100" s="2893">
        <f>SUM('Sports &amp; Youth Affairs'!AA106,'Sports &amp; Youth Affairs'!AA150)</f>
        <v>0</v>
      </c>
      <c r="V100" s="2893">
        <f>SUM('Sports &amp; Youth Affairs'!AB106,'Sports &amp; Youth Affairs'!AB150)</f>
        <v>0</v>
      </c>
      <c r="W100" s="2893">
        <f>SUM(U100:V100)</f>
        <v>0</v>
      </c>
      <c r="X100" s="2975">
        <f t="shared" si="100"/>
        <v>118</v>
      </c>
      <c r="Y100" s="2893">
        <f t="shared" ref="Y100" si="111">SUM(U100,Q100)</f>
        <v>1239.9923225</v>
      </c>
      <c r="Z100" s="2893">
        <f t="shared" ref="Z100" si="112">SUM(V100,R100)</f>
        <v>0</v>
      </c>
      <c r="AA100" s="2893">
        <f>SUM(Y100:Z100)</f>
        <v>1239.9923225</v>
      </c>
      <c r="AB100" s="2893">
        <f>SUM('Sports &amp; Youth Affairs'!AD56,'Sports &amp; Youth Affairs'!AD136)</f>
        <v>12.331427499999998</v>
      </c>
      <c r="AC100" s="2893">
        <f>SUM('Sports &amp; Youth Affairs'!AE56,'Sports &amp; Youth Affairs'!AE136)</f>
        <v>0</v>
      </c>
      <c r="AD100" s="2893">
        <f>SUM('Sports &amp; Youth Affairs'!AF56,'Sports &amp; Youth Affairs'!AF136)</f>
        <v>161.14236699999998</v>
      </c>
      <c r="AE100" s="2893">
        <f>SUM(AC100:AD100)</f>
        <v>161.14236699999998</v>
      </c>
      <c r="AF100" s="2893">
        <f>SUM('Sports &amp; Youth Affairs'!AD106,'Sports &amp; Youth Affairs'!AD150)</f>
        <v>0</v>
      </c>
      <c r="AG100" s="2893">
        <f>SUM('Sports &amp; Youth Affairs'!AE106,'Sports &amp; Youth Affairs'!AE150)</f>
        <v>0</v>
      </c>
      <c r="AH100" s="2893">
        <f>SUM('Sports &amp; Youth Affairs'!AF106,'Sports &amp; Youth Affairs'!AF150)</f>
        <v>0</v>
      </c>
      <c r="AI100" s="2893">
        <f>SUM(AG100:AH100)</f>
        <v>0</v>
      </c>
      <c r="AJ100" s="2893">
        <f>SUM(AF100,AB100)</f>
        <v>12.331427499999998</v>
      </c>
      <c r="AK100" s="2893">
        <f>SUM(AG100,AC100)</f>
        <v>0</v>
      </c>
      <c r="AL100" s="2893">
        <f>SUM(AH100,AD100)</f>
        <v>161.14236699999998</v>
      </c>
      <c r="AM100" s="2893">
        <f>SUM(AK100:AL100)</f>
        <v>161.14236699999998</v>
      </c>
    </row>
    <row r="101" spans="1:39" s="2907" customFormat="1" ht="10.5" customHeight="1">
      <c r="A101" s="2917"/>
      <c r="B101" s="2905"/>
      <c r="C101" s="2899"/>
      <c r="D101" s="2900"/>
      <c r="E101" s="2899"/>
      <c r="F101" s="2899"/>
      <c r="G101" s="2902"/>
      <c r="H101" s="2900"/>
      <c r="I101" s="2899"/>
      <c r="J101" s="2899"/>
      <c r="K101" s="2902"/>
      <c r="L101" s="2888"/>
      <c r="M101" s="2901"/>
      <c r="N101" s="2901"/>
      <c r="O101" s="2901"/>
      <c r="S101" s="2901"/>
      <c r="W101" s="2901"/>
      <c r="Y101" s="2901"/>
      <c r="AA101" s="2901"/>
      <c r="AE101" s="2901"/>
      <c r="AI101" s="2901"/>
      <c r="AJ101" s="2901"/>
      <c r="AK101" s="2901"/>
      <c r="AM101" s="2901"/>
    </row>
    <row r="102" spans="1:39" s="2907" customFormat="1">
      <c r="A102" s="2917">
        <v>43</v>
      </c>
      <c r="B102" s="2903" t="s">
        <v>9829</v>
      </c>
      <c r="C102" s="2893">
        <v>3335.4470000000001</v>
      </c>
      <c r="D102" s="2894">
        <v>4</v>
      </c>
      <c r="E102" s="2893">
        <v>118</v>
      </c>
      <c r="F102" s="2893">
        <v>11</v>
      </c>
      <c r="G102" s="2895">
        <v>129</v>
      </c>
      <c r="H102" s="2894">
        <v>6</v>
      </c>
      <c r="I102" s="2893">
        <v>66.5</v>
      </c>
      <c r="J102" s="2893">
        <v>229</v>
      </c>
      <c r="K102" s="2895">
        <v>295.5</v>
      </c>
      <c r="L102" s="2896">
        <f>SUM(D102+H102)</f>
        <v>10</v>
      </c>
      <c r="M102" s="2895">
        <f>SUM(E102,I102)</f>
        <v>184.5</v>
      </c>
      <c r="N102" s="2893">
        <f>SUM(F102,J102)</f>
        <v>240</v>
      </c>
      <c r="O102" s="2893">
        <f>SUM(M102:N102)</f>
        <v>424.5</v>
      </c>
      <c r="P102" s="2975">
        <f t="shared" si="98"/>
        <v>4</v>
      </c>
      <c r="Q102" s="2893">
        <f>SUM('Thar Coal'!AA17)</f>
        <v>115.64</v>
      </c>
      <c r="R102" s="2893">
        <f>SUM('Thar Coal'!AB17)</f>
        <v>0</v>
      </c>
      <c r="S102" s="2893">
        <f>SUM(Q102:R102)</f>
        <v>115.64</v>
      </c>
      <c r="T102" s="2975">
        <f t="shared" si="99"/>
        <v>6</v>
      </c>
      <c r="U102" s="2893">
        <f>SUM('Thar Coal'!AA28)</f>
        <v>0</v>
      </c>
      <c r="V102" s="2893">
        <f>SUM('Thar Coal'!AB28)</f>
        <v>0</v>
      </c>
      <c r="W102" s="2893">
        <f>SUM(U102:V102)</f>
        <v>0</v>
      </c>
      <c r="X102" s="2975">
        <f t="shared" si="100"/>
        <v>10</v>
      </c>
      <c r="Y102" s="2893">
        <f t="shared" ref="Y102" si="113">SUM(U102,Q102)</f>
        <v>115.64</v>
      </c>
      <c r="Z102" s="2893">
        <f t="shared" ref="Z102" si="114">SUM(V102,R102)</f>
        <v>0</v>
      </c>
      <c r="AA102" s="2893">
        <f>SUM(Y102:Z102)</f>
        <v>115.64</v>
      </c>
      <c r="AB102" s="2893">
        <f>SUM('Thar Coal'!AD17)</f>
        <v>1.1679999999999999</v>
      </c>
      <c r="AC102" s="2893">
        <f>SUM('Thar Coal'!AE17)</f>
        <v>0</v>
      </c>
      <c r="AD102" s="2893">
        <f>SUM('Thar Coal'!AF17)</f>
        <v>66.971787000000006</v>
      </c>
      <c r="AE102" s="2893">
        <f>SUM(AC102:AD102)</f>
        <v>66.971787000000006</v>
      </c>
      <c r="AF102" s="2893">
        <f>SUM('Thar Coal'!AD28)</f>
        <v>0</v>
      </c>
      <c r="AG102" s="2893">
        <f>SUM('Thar Coal'!AE28)</f>
        <v>0</v>
      </c>
      <c r="AH102" s="2893">
        <f>SUM('Thar Coal'!AF28)</f>
        <v>0</v>
      </c>
      <c r="AI102" s="2893">
        <f>SUM(AG102:AH102)</f>
        <v>0</v>
      </c>
      <c r="AJ102" s="2893">
        <f>SUM(AF102,AB102)</f>
        <v>1.1679999999999999</v>
      </c>
      <c r="AK102" s="2893">
        <f>SUM(AG102,AC102)</f>
        <v>0</v>
      </c>
      <c r="AL102" s="2893">
        <f>SUM(AH102,AD102)</f>
        <v>66.971787000000006</v>
      </c>
      <c r="AM102" s="2893">
        <f>SUM(AK102:AL102)</f>
        <v>66.971787000000006</v>
      </c>
    </row>
    <row r="103" spans="1:39" s="2907" customFormat="1" ht="12" customHeight="1">
      <c r="A103" s="2917"/>
      <c r="B103" s="2905"/>
      <c r="C103" s="2899"/>
      <c r="D103" s="2900"/>
      <c r="E103" s="2899"/>
      <c r="F103" s="2899"/>
      <c r="G103" s="2902"/>
      <c r="H103" s="2900"/>
      <c r="I103" s="2899"/>
      <c r="J103" s="2899"/>
      <c r="K103" s="2902"/>
      <c r="L103" s="2888"/>
      <c r="M103" s="2901"/>
      <c r="N103" s="2901"/>
      <c r="O103" s="2901"/>
      <c r="S103" s="2901"/>
      <c r="W103" s="2901"/>
      <c r="Y103" s="2901"/>
      <c r="AA103" s="2901"/>
      <c r="AE103" s="2901"/>
      <c r="AI103" s="2901"/>
      <c r="AJ103" s="2901"/>
      <c r="AK103" s="2901"/>
      <c r="AM103" s="2901"/>
    </row>
    <row r="104" spans="1:39" s="2904" customFormat="1">
      <c r="A104" s="2917">
        <v>44</v>
      </c>
      <c r="B104" s="2929" t="s">
        <v>9830</v>
      </c>
      <c r="C104" s="2893">
        <v>17545.309000000001</v>
      </c>
      <c r="D104" s="2894">
        <v>8</v>
      </c>
      <c r="E104" s="2893">
        <v>5004.4230000000007</v>
      </c>
      <c r="F104" s="2893">
        <v>1239.577</v>
      </c>
      <c r="G104" s="2895">
        <v>6244.0000000000009</v>
      </c>
      <c r="H104" s="2894">
        <v>12</v>
      </c>
      <c r="I104" s="2893">
        <v>735</v>
      </c>
      <c r="J104" s="2893">
        <v>1225</v>
      </c>
      <c r="K104" s="2895">
        <v>1960</v>
      </c>
      <c r="L104" s="2896">
        <f>SUM(D104+H104)</f>
        <v>20</v>
      </c>
      <c r="M104" s="2895">
        <f>SUM(E104,I104)</f>
        <v>5739.4230000000007</v>
      </c>
      <c r="N104" s="2893">
        <f>SUM(F104,J104)</f>
        <v>2464.5770000000002</v>
      </c>
      <c r="O104" s="2893">
        <f>SUM(M104:N104)</f>
        <v>8204</v>
      </c>
      <c r="P104" s="2975">
        <f t="shared" si="98"/>
        <v>8</v>
      </c>
      <c r="Q104" s="2893">
        <f>SUM(Transport!AA21)</f>
        <v>1213.3580000000002</v>
      </c>
      <c r="R104" s="2893">
        <f>SUM(Transport!AB21)</f>
        <v>583.98299999999995</v>
      </c>
      <c r="S104" s="2893">
        <f>SUM(Q104:R104)</f>
        <v>1797.3410000000001</v>
      </c>
      <c r="T104" s="2975">
        <f t="shared" si="99"/>
        <v>12</v>
      </c>
      <c r="U104" s="2893">
        <f>SUM(Transport!AA39)</f>
        <v>0</v>
      </c>
      <c r="V104" s="2893">
        <f>SUM(Transport!AB39)</f>
        <v>0</v>
      </c>
      <c r="W104" s="2893">
        <f>SUM(U104:V104)</f>
        <v>0</v>
      </c>
      <c r="X104" s="2975">
        <f t="shared" si="100"/>
        <v>20</v>
      </c>
      <c r="Y104" s="2893">
        <f t="shared" ref="Y104" si="115">SUM(U104,Q104)</f>
        <v>1213.3580000000002</v>
      </c>
      <c r="Z104" s="2893">
        <f t="shared" ref="Z104" si="116">SUM(V104,R104)</f>
        <v>583.98299999999995</v>
      </c>
      <c r="AA104" s="2893">
        <f>SUM(Y104:Z104)</f>
        <v>1797.3410000000001</v>
      </c>
      <c r="AB104" s="2893">
        <f>SUM(Transport!AD21)</f>
        <v>12.257</v>
      </c>
      <c r="AC104" s="2893">
        <f>SUM(Transport!AE21)</f>
        <v>0</v>
      </c>
      <c r="AD104" s="2893">
        <f>SUM(Transport!AF21)</f>
        <v>0</v>
      </c>
      <c r="AE104" s="2893">
        <f>SUM(AC104:AD104)</f>
        <v>0</v>
      </c>
      <c r="AF104" s="2893">
        <f>SUM(Transport!AD39)</f>
        <v>0</v>
      </c>
      <c r="AG104" s="2893">
        <f>SUM(Transport!AE39)</f>
        <v>0</v>
      </c>
      <c r="AH104" s="2893">
        <f>SUM(Transport!AF39)</f>
        <v>0</v>
      </c>
      <c r="AI104" s="2893">
        <f>SUM(AG104:AH104)</f>
        <v>0</v>
      </c>
      <c r="AJ104" s="2893">
        <f>SUM(AF104,AB104)</f>
        <v>12.257</v>
      </c>
      <c r="AK104" s="2893">
        <f>SUM(AG104,AC104)</f>
        <v>0</v>
      </c>
      <c r="AL104" s="2893">
        <f>SUM(AH104,AD104)</f>
        <v>0</v>
      </c>
      <c r="AM104" s="2893">
        <f>SUM(AK104:AL104)</f>
        <v>0</v>
      </c>
    </row>
    <row r="105" spans="1:39" s="2904" customFormat="1" ht="12" customHeight="1">
      <c r="A105" s="2917"/>
      <c r="B105" s="2903"/>
      <c r="C105" s="2899"/>
      <c r="D105" s="2900"/>
      <c r="E105" s="2899"/>
      <c r="F105" s="2899"/>
      <c r="G105" s="2902"/>
      <c r="H105" s="2900"/>
      <c r="I105" s="2899"/>
      <c r="J105" s="2899"/>
      <c r="K105" s="2902"/>
      <c r="L105" s="2888"/>
      <c r="M105" s="2901"/>
      <c r="N105" s="2901"/>
      <c r="O105" s="2901"/>
      <c r="S105" s="2901"/>
      <c r="W105" s="2901"/>
      <c r="Y105" s="2901"/>
      <c r="AA105" s="2901"/>
      <c r="AE105" s="2901"/>
      <c r="AI105" s="2901"/>
      <c r="AJ105" s="2901"/>
      <c r="AK105" s="2901"/>
      <c r="AM105" s="2901"/>
    </row>
    <row r="106" spans="1:39" s="2907" customFormat="1">
      <c r="A106" s="2917">
        <v>45</v>
      </c>
      <c r="B106" s="2905" t="s">
        <v>7910</v>
      </c>
      <c r="C106" s="2893">
        <v>575.35400000000004</v>
      </c>
      <c r="D106" s="2894">
        <v>10</v>
      </c>
      <c r="E106" s="2893">
        <v>60.030999999999999</v>
      </c>
      <c r="F106" s="2893">
        <v>239.96899999999999</v>
      </c>
      <c r="G106" s="2895">
        <v>300</v>
      </c>
      <c r="H106" s="2894">
        <v>0</v>
      </c>
      <c r="I106" s="2893">
        <v>0</v>
      </c>
      <c r="J106" s="2893">
        <v>0</v>
      </c>
      <c r="K106" s="2895">
        <v>0</v>
      </c>
      <c r="L106" s="2896">
        <f>SUM(D106+H106)</f>
        <v>10</v>
      </c>
      <c r="M106" s="2895">
        <f>SUM(E106,I106)</f>
        <v>60.030999999999999</v>
      </c>
      <c r="N106" s="2893">
        <f>SUM(F106,J106)</f>
        <v>239.96899999999999</v>
      </c>
      <c r="O106" s="2893">
        <f>SUM(M106:N106)</f>
        <v>300</v>
      </c>
      <c r="P106" s="2975">
        <f t="shared" si="98"/>
        <v>10</v>
      </c>
      <c r="Q106" s="2893">
        <f>SUM('Women Dev'!AA23)</f>
        <v>14.85</v>
      </c>
      <c r="R106" s="2893">
        <f>SUM('Women Dev'!AB23)</f>
        <v>0</v>
      </c>
      <c r="S106" s="2893">
        <f>SUM(Q106:R106)</f>
        <v>14.85</v>
      </c>
      <c r="T106" s="2975">
        <f t="shared" si="99"/>
        <v>0</v>
      </c>
      <c r="U106" s="2893">
        <v>0</v>
      </c>
      <c r="V106" s="2893">
        <v>0</v>
      </c>
      <c r="W106" s="2893">
        <f>SUM(U106:V106)</f>
        <v>0</v>
      </c>
      <c r="X106" s="2975">
        <f t="shared" si="100"/>
        <v>10</v>
      </c>
      <c r="Y106" s="2893">
        <f t="shared" ref="Y106" si="117">SUM(U106,Q106)</f>
        <v>14.85</v>
      </c>
      <c r="Z106" s="2893">
        <f t="shared" ref="Z106" si="118">SUM(V106,R106)</f>
        <v>0</v>
      </c>
      <c r="AA106" s="2893">
        <f>SUM(Y106:Z106)</f>
        <v>14.85</v>
      </c>
      <c r="AB106" s="2893">
        <f>SUM('Women Dev'!AD23)</f>
        <v>0.15009999999999998</v>
      </c>
      <c r="AC106" s="2893">
        <f>SUM('Women Dev'!AE23)</f>
        <v>0</v>
      </c>
      <c r="AD106" s="2893">
        <f>SUM('Women Dev'!AF23)</f>
        <v>0</v>
      </c>
      <c r="AE106" s="2893">
        <f>SUM(AC106:AD106)</f>
        <v>0</v>
      </c>
      <c r="AF106" s="2893">
        <v>0</v>
      </c>
      <c r="AG106" s="2893">
        <v>0</v>
      </c>
      <c r="AH106" s="2893">
        <v>0</v>
      </c>
      <c r="AI106" s="2893">
        <f>SUM(AG106:AH106)</f>
        <v>0</v>
      </c>
      <c r="AJ106" s="2893">
        <f>SUM(AF106,AB106)</f>
        <v>0.15009999999999998</v>
      </c>
      <c r="AK106" s="2893">
        <f>SUM(AG106,AC106)</f>
        <v>0</v>
      </c>
      <c r="AL106" s="2893">
        <f>SUM(AH106,AD106)</f>
        <v>0</v>
      </c>
      <c r="AM106" s="2893">
        <f>SUM(AK106:AL106)</f>
        <v>0</v>
      </c>
    </row>
    <row r="107" spans="1:39" s="2907" customFormat="1" ht="11.25" customHeight="1">
      <c r="A107" s="2917"/>
      <c r="B107" s="2905"/>
      <c r="C107" s="2899"/>
      <c r="D107" s="2900"/>
      <c r="E107" s="2899"/>
      <c r="F107" s="2899"/>
      <c r="G107" s="2902"/>
      <c r="H107" s="2900"/>
      <c r="I107" s="2899"/>
      <c r="J107" s="2899"/>
      <c r="K107" s="2902"/>
      <c r="L107" s="2888"/>
      <c r="M107" s="2901"/>
      <c r="N107" s="2901"/>
      <c r="O107" s="2901"/>
      <c r="S107" s="2901"/>
      <c r="W107" s="2901"/>
      <c r="Y107" s="2901"/>
      <c r="AA107" s="2901"/>
      <c r="AE107" s="2901"/>
      <c r="AI107" s="2901"/>
      <c r="AJ107" s="2901"/>
      <c r="AK107" s="2901"/>
      <c r="AM107" s="2901"/>
    </row>
    <row r="108" spans="1:39" s="2907" customFormat="1">
      <c r="A108" s="2917">
        <v>46</v>
      </c>
      <c r="B108" s="2905" t="s">
        <v>9831</v>
      </c>
      <c r="C108" s="2893">
        <v>135219.31215000001</v>
      </c>
      <c r="D108" s="2894">
        <v>541</v>
      </c>
      <c r="E108" s="2893">
        <v>70781.023000000016</v>
      </c>
      <c r="F108" s="2893">
        <v>0</v>
      </c>
      <c r="G108" s="2895">
        <v>70781.023000000016</v>
      </c>
      <c r="H108" s="2894">
        <v>301</v>
      </c>
      <c r="I108" s="2893">
        <v>11695.007750000001</v>
      </c>
      <c r="J108" s="2893">
        <v>0</v>
      </c>
      <c r="K108" s="2895">
        <v>11695.007750000001</v>
      </c>
      <c r="L108" s="2896">
        <f>SUM(D108+H108)</f>
        <v>842</v>
      </c>
      <c r="M108" s="2895">
        <f>SUM(E108,I108)</f>
        <v>82476.03075000002</v>
      </c>
      <c r="N108" s="2893">
        <f>SUM(F108,J108)</f>
        <v>0</v>
      </c>
      <c r="O108" s="2893">
        <f>SUM(M108:N108)</f>
        <v>82476.03075000002</v>
      </c>
      <c r="P108" s="2975">
        <f t="shared" si="98"/>
        <v>541</v>
      </c>
      <c r="Q108" s="2893">
        <f>SUM('W&amp;S'!AA910,'W&amp;S'!AA912,'W&amp;S'!AA914,'W&amp;S'!AA916,'W&amp;S'!AA918,'W&amp;S'!AA920,'W&amp;S'!AA919)</f>
        <v>42959.749680000001</v>
      </c>
      <c r="R108" s="2893">
        <f>SUM('W&amp;S'!AB910,'W&amp;S'!AB912,'W&amp;S'!AB914,'W&amp;S'!AB916,'W&amp;S'!AB918,'W&amp;S'!AB918,'W&amp;S'!AB920,'W&amp;S'!AB919)</f>
        <v>0</v>
      </c>
      <c r="S108" s="2893">
        <f>SUM(Q108:R108)</f>
        <v>42959.749680000001</v>
      </c>
      <c r="T108" s="2975">
        <f t="shared" si="99"/>
        <v>301</v>
      </c>
      <c r="U108" s="2893">
        <f>SUM('W&amp;S'!AA911,'W&amp;S'!AA913,'W&amp;S'!AA915,'W&amp;S'!AA917)</f>
        <v>0</v>
      </c>
      <c r="V108" s="2893">
        <f>SUM('W&amp;S'!AB911,'W&amp;S'!AB913,'W&amp;S'!AB915,'W&amp;S'!AB917)</f>
        <v>0</v>
      </c>
      <c r="W108" s="2893">
        <f>SUM(U108:V108)</f>
        <v>0</v>
      </c>
      <c r="X108" s="2975">
        <f t="shared" si="100"/>
        <v>842</v>
      </c>
      <c r="Y108" s="2893">
        <f t="shared" ref="Y108" si="119">SUM(U108,Q108)</f>
        <v>42959.749680000001</v>
      </c>
      <c r="Z108" s="2893">
        <f t="shared" ref="Z108" si="120">SUM(V108,R108)</f>
        <v>0</v>
      </c>
      <c r="AA108" s="2893">
        <f>SUM(Y108:Z108)</f>
        <v>42959.749680000001</v>
      </c>
      <c r="AB108" s="2893">
        <f>SUM('W&amp;S'!AD910,'W&amp;S'!AD912,'W&amp;S'!AD914,'W&amp;S'!AD916,'W&amp;S'!AD918,'W&amp;S'!AD918,'W&amp;S'!AD920,'W&amp;S'!AD919)</f>
        <v>434.3716300000001</v>
      </c>
      <c r="AC108" s="2893">
        <f>SUM('W&amp;S'!AE910,'W&amp;S'!AE912,'W&amp;S'!AE914,'W&amp;S'!AE916,'W&amp;S'!AE918,'W&amp;S'!AE918,'W&amp;S'!AE920,'W&amp;S'!AE919)</f>
        <v>0</v>
      </c>
      <c r="AD108" s="2893">
        <f>SUM('W&amp;S'!AF910,'W&amp;S'!AF912,'W&amp;S'!AF914,'W&amp;S'!AF916,'W&amp;S'!AF918,'W&amp;S'!AF918,'W&amp;S'!AF920,'W&amp;S'!AF919)</f>
        <v>4939.8884930000022</v>
      </c>
      <c r="AE108" s="2893">
        <f>SUM(AC108:AD108)</f>
        <v>4939.8884930000022</v>
      </c>
      <c r="AF108" s="2893">
        <f>SUM('W&amp;S'!AD911,'W&amp;S'!AD913,'W&amp;S'!AD915,'W&amp;S'!AD917)</f>
        <v>0</v>
      </c>
      <c r="AG108" s="2893">
        <f>SUM('W&amp;S'!AE911,'W&amp;S'!AE913,'W&amp;S'!AE915,'W&amp;S'!AE917)</f>
        <v>0</v>
      </c>
      <c r="AH108" s="2893">
        <f>SUM('W&amp;S'!AF911,'W&amp;S'!AF913,'W&amp;S'!AF915,'W&amp;S'!AF917)</f>
        <v>0</v>
      </c>
      <c r="AI108" s="2893">
        <f>SUM(AG108:AH108)</f>
        <v>0</v>
      </c>
      <c r="AJ108" s="2893">
        <f>SUM(AF108,AB108)</f>
        <v>434.3716300000001</v>
      </c>
      <c r="AK108" s="2893">
        <f>SUM(AG108,AC108)</f>
        <v>0</v>
      </c>
      <c r="AL108" s="2893">
        <f>SUM(AH108,AD108)</f>
        <v>4939.8884930000022</v>
      </c>
      <c r="AM108" s="2893">
        <f>SUM(AK108:AL108)</f>
        <v>4939.8884930000022</v>
      </c>
    </row>
    <row r="109" spans="1:39" s="2907" customFormat="1" ht="9.75" customHeight="1">
      <c r="A109" s="2930"/>
      <c r="B109" s="2905"/>
      <c r="C109" s="2931"/>
      <c r="D109" s="2932"/>
      <c r="E109" s="2933"/>
      <c r="F109" s="2933"/>
      <c r="G109" s="2933"/>
      <c r="H109" s="2896"/>
      <c r="I109" s="2895"/>
      <c r="J109" s="2895"/>
      <c r="K109" s="2895"/>
      <c r="L109" s="2896"/>
      <c r="M109" s="2933"/>
      <c r="N109" s="2933"/>
      <c r="O109" s="2933"/>
    </row>
    <row r="110" spans="1:39" s="2907" customFormat="1" ht="24.75" customHeight="1" thickBot="1">
      <c r="A110" s="2930"/>
      <c r="B110" s="2934" t="s">
        <v>9832</v>
      </c>
      <c r="C110" s="2935">
        <v>893053.5884730001</v>
      </c>
      <c r="D110" s="2936">
        <v>2506</v>
      </c>
      <c r="E110" s="2935">
        <v>213489.429</v>
      </c>
      <c r="F110" s="2935">
        <v>39656.767999999996</v>
      </c>
      <c r="G110" s="2935">
        <v>253146.19699999999</v>
      </c>
      <c r="H110" s="2936">
        <v>1652</v>
      </c>
      <c r="I110" s="2935">
        <v>64790.48275000001</v>
      </c>
      <c r="J110" s="2937">
        <v>14228.505999999999</v>
      </c>
      <c r="K110" s="2935">
        <v>79018.988750000019</v>
      </c>
      <c r="L110" s="2936">
        <f>SUBTOTAL(9,L11:L108)</f>
        <v>4158</v>
      </c>
      <c r="M110" s="2938">
        <v>332165.18575</v>
      </c>
      <c r="N110" s="2965">
        <f>SUM(N90:N108,N28:N86,N11:N21)</f>
        <v>53885.274000000005</v>
      </c>
      <c r="O110" s="2965">
        <f>SUM(O90:O108,O28:O86,O11:O21)</f>
        <v>332165.18575000006</v>
      </c>
      <c r="P110" s="2936">
        <f>SUBTOTAL(9,P11:P108)</f>
        <v>2506</v>
      </c>
      <c r="Q110" s="2965">
        <f t="shared" ref="Q110:S110" si="121">SUM(Q90:Q108,Q28:Q86,Q11:Q21)</f>
        <v>114539.18352749998</v>
      </c>
      <c r="R110" s="2965">
        <f t="shared" si="121"/>
        <v>3368.8765000000003</v>
      </c>
      <c r="S110" s="2965">
        <f t="shared" si="121"/>
        <v>117908.06002750003</v>
      </c>
      <c r="T110" s="2936">
        <f>SUBTOTAL(9,T11:T108)</f>
        <v>1652</v>
      </c>
      <c r="U110" s="2965">
        <f t="shared" ref="U110:W110" si="122">SUM(U90:U108,U28:U86,U11:U21)</f>
        <v>5.7167500000000002</v>
      </c>
      <c r="V110" s="2965">
        <f t="shared" si="122"/>
        <v>0</v>
      </c>
      <c r="W110" s="2965">
        <f t="shared" si="122"/>
        <v>5.7167500000000002</v>
      </c>
      <c r="X110" s="2936">
        <f>SUBTOTAL(9,X11:X108)</f>
        <v>4158</v>
      </c>
      <c r="Y110" s="2965">
        <f t="shared" ref="Y110:AM110" si="123">SUM(Y90:Y108,Y28:Y86,Y11:Y21)</f>
        <v>114544.90027749998</v>
      </c>
      <c r="Z110" s="2965">
        <f t="shared" si="123"/>
        <v>3368.8765000000003</v>
      </c>
      <c r="AA110" s="2965">
        <f t="shared" si="123"/>
        <v>117913.77677750002</v>
      </c>
      <c r="AB110" s="2965">
        <f t="shared" ref="AB110" si="124">SUM(AB90:AB108,AB28:AB86,AB11:AB21)</f>
        <v>1156.2827455000001</v>
      </c>
      <c r="AC110" s="2965">
        <f t="shared" si="123"/>
        <v>150.279</v>
      </c>
      <c r="AD110" s="2965">
        <f t="shared" si="123"/>
        <v>14342.989718000006</v>
      </c>
      <c r="AE110" s="2965">
        <f t="shared" si="123"/>
        <v>14493.268718000008</v>
      </c>
      <c r="AF110" s="2965">
        <f t="shared" ref="AF110" si="125">SUM(AF90:AF108,AF28:AF86,AF11:AF21)</f>
        <v>5.7249999999999995E-2</v>
      </c>
      <c r="AG110" s="2965">
        <f t="shared" si="123"/>
        <v>0</v>
      </c>
      <c r="AH110" s="2965">
        <f t="shared" si="123"/>
        <v>0</v>
      </c>
      <c r="AI110" s="2965">
        <f t="shared" si="123"/>
        <v>0</v>
      </c>
      <c r="AJ110" s="2965">
        <f t="shared" ref="AJ110" si="126">SUM(AJ90:AJ108,AJ28:AJ86,AJ11:AJ21)</f>
        <v>1156.3399955000002</v>
      </c>
      <c r="AK110" s="2965">
        <f t="shared" si="123"/>
        <v>150.279</v>
      </c>
      <c r="AL110" s="2965">
        <f t="shared" si="123"/>
        <v>14342.989718000006</v>
      </c>
      <c r="AM110" s="2965">
        <f t="shared" si="123"/>
        <v>14493.268718000008</v>
      </c>
    </row>
    <row r="111" spans="1:39" s="2946" customFormat="1" ht="21.75" customHeight="1" thickTop="1">
      <c r="A111" s="2930" t="s">
        <v>9833</v>
      </c>
      <c r="B111" s="2939" t="s">
        <v>9834</v>
      </c>
      <c r="C111" s="2940"/>
      <c r="D111" s="2941"/>
      <c r="E111" s="2940"/>
      <c r="F111" s="2940"/>
      <c r="G111" s="2942">
        <v>20000</v>
      </c>
      <c r="H111" s="2943"/>
      <c r="I111" s="2940"/>
      <c r="J111" s="2940"/>
      <c r="K111" s="2942">
        <v>10000</v>
      </c>
      <c r="L111" s="2944"/>
      <c r="M111" s="2942">
        <v>30000</v>
      </c>
      <c r="N111" s="2945"/>
      <c r="O111" s="2942"/>
      <c r="P111" s="2944"/>
      <c r="Q111" s="2942"/>
      <c r="R111" s="2942"/>
      <c r="S111" s="2942"/>
      <c r="T111" s="2944"/>
      <c r="U111" s="2942"/>
      <c r="V111" s="2942"/>
      <c r="W111" s="2942"/>
      <c r="X111" s="2944"/>
      <c r="Y111" s="2942"/>
      <c r="Z111" s="2942"/>
      <c r="AA111" s="2942"/>
      <c r="AB111" s="2942"/>
      <c r="AC111" s="2942"/>
      <c r="AD111" s="2942"/>
      <c r="AE111" s="2942"/>
      <c r="AF111" s="2942"/>
      <c r="AG111" s="2942"/>
      <c r="AH111" s="2942"/>
      <c r="AI111" s="2942"/>
      <c r="AJ111" s="2942"/>
      <c r="AK111" s="2942"/>
      <c r="AL111" s="2942"/>
      <c r="AM111" s="2942"/>
    </row>
    <row r="112" spans="1:39" ht="20.25" customHeight="1" thickBot="1">
      <c r="A112" s="2947"/>
      <c r="B112" s="2948" t="s">
        <v>9835</v>
      </c>
      <c r="C112" s="2949"/>
      <c r="D112" s="2950"/>
      <c r="E112" s="2949"/>
      <c r="F112" s="2949"/>
      <c r="G112" s="2935">
        <v>273146.19699999999</v>
      </c>
      <c r="H112" s="2951"/>
      <c r="I112" s="2951"/>
      <c r="J112" s="2951"/>
      <c r="K112" s="2935">
        <v>89018.988750000019</v>
      </c>
      <c r="L112" s="2951"/>
      <c r="M112" s="2935">
        <f>SUM(M110:M111)</f>
        <v>362165.18575</v>
      </c>
      <c r="N112" s="2965">
        <f>SUM(N110:N111)</f>
        <v>53885.274000000005</v>
      </c>
      <c r="O112" s="2965">
        <f>SUM(O110:O111)</f>
        <v>332165.18575000006</v>
      </c>
      <c r="P112" s="2951"/>
      <c r="Q112" s="2965">
        <f t="shared" ref="Q112:S112" si="127">SUM(Q110:Q111)</f>
        <v>114539.18352749998</v>
      </c>
      <c r="R112" s="2965">
        <f t="shared" si="127"/>
        <v>3368.8765000000003</v>
      </c>
      <c r="S112" s="2965">
        <f t="shared" si="127"/>
        <v>117908.06002750003</v>
      </c>
      <c r="T112" s="2951"/>
      <c r="U112" s="2965">
        <f t="shared" ref="U112" si="128">SUM(U110:U111)</f>
        <v>5.7167500000000002</v>
      </c>
      <c r="V112" s="2965">
        <f t="shared" ref="V112" si="129">SUM(V110:V111)</f>
        <v>0</v>
      </c>
      <c r="W112" s="2965">
        <f t="shared" ref="W112" si="130">SUM(W110:W111)</f>
        <v>5.7167500000000002</v>
      </c>
      <c r="X112" s="2951"/>
      <c r="Y112" s="2965">
        <f t="shared" ref="Y112" si="131">SUM(Y110:Y111)</f>
        <v>114544.90027749998</v>
      </c>
      <c r="Z112" s="2965">
        <f t="shared" ref="Z112" si="132">SUM(Z110:Z111)</f>
        <v>3368.8765000000003</v>
      </c>
      <c r="AA112" s="2965">
        <f t="shared" ref="AA112" si="133">SUM(AA110:AA111)</f>
        <v>117913.77677750002</v>
      </c>
      <c r="AB112" s="2965">
        <f t="shared" ref="AB112:AC112" si="134">SUM(AB110:AB111)</f>
        <v>1156.2827455000001</v>
      </c>
      <c r="AC112" s="2965">
        <f t="shared" si="134"/>
        <v>150.279</v>
      </c>
      <c r="AD112" s="2965">
        <f t="shared" ref="AD112" si="135">SUM(AD110:AD111)</f>
        <v>14342.989718000006</v>
      </c>
      <c r="AE112" s="2965">
        <f t="shared" ref="AE112" si="136">SUM(AE110:AE111)</f>
        <v>14493.268718000008</v>
      </c>
      <c r="AF112" s="2965">
        <f t="shared" ref="AF112:AG112" si="137">SUM(AF110:AF111)</f>
        <v>5.7249999999999995E-2</v>
      </c>
      <c r="AG112" s="2965">
        <f t="shared" si="137"/>
        <v>0</v>
      </c>
      <c r="AH112" s="2965">
        <f t="shared" ref="AH112" si="138">SUM(AH110:AH111)</f>
        <v>0</v>
      </c>
      <c r="AI112" s="2965">
        <f t="shared" ref="AI112" si="139">SUM(AI110:AI111)</f>
        <v>0</v>
      </c>
      <c r="AJ112" s="2965">
        <f t="shared" ref="AJ112:AK112" si="140">SUM(AJ110:AJ111)</f>
        <v>1156.3399955000002</v>
      </c>
      <c r="AK112" s="2965">
        <f t="shared" si="140"/>
        <v>150.279</v>
      </c>
      <c r="AL112" s="2965">
        <f t="shared" ref="AL112" si="141">SUM(AL110:AL111)</f>
        <v>14342.989718000006</v>
      </c>
      <c r="AM112" s="2965">
        <f t="shared" ref="AM112" si="142">SUM(AM110:AM111)</f>
        <v>14493.268718000008</v>
      </c>
    </row>
    <row r="113" spans="1:15" ht="16.5" thickTop="1">
      <c r="A113" s="2947"/>
      <c r="B113" s="2952"/>
      <c r="C113" s="2953"/>
      <c r="D113" s="2954"/>
      <c r="E113" s="2953"/>
      <c r="F113" s="2953"/>
      <c r="G113" s="2953"/>
      <c r="H113" s="2955"/>
      <c r="I113" s="2953"/>
      <c r="J113" s="2953"/>
      <c r="K113" s="2953"/>
      <c r="L113" s="2956"/>
      <c r="M113" s="2958"/>
      <c r="N113" s="2957"/>
      <c r="O113" s="2958"/>
    </row>
    <row r="114" spans="1:15">
      <c r="A114" s="2947"/>
      <c r="B114" s="2952"/>
      <c r="C114" s="2953"/>
      <c r="D114" s="2954"/>
      <c r="E114" s="2953"/>
      <c r="F114" s="2953"/>
      <c r="G114" s="2953"/>
      <c r="H114" s="2955"/>
      <c r="I114" s="2953"/>
      <c r="J114" s="2953"/>
      <c r="K114" s="2953"/>
      <c r="L114" s="2956"/>
      <c r="M114" s="2958"/>
      <c r="N114" s="2957"/>
      <c r="O114" s="2958"/>
    </row>
    <row r="115" spans="1:15">
      <c r="A115" s="2947"/>
      <c r="B115" s="2952"/>
      <c r="C115" s="2953"/>
      <c r="D115" s="2954"/>
      <c r="E115" s="2953"/>
      <c r="F115" s="2953"/>
      <c r="G115" s="2953"/>
      <c r="H115" s="2955"/>
      <c r="I115" s="2953"/>
      <c r="J115" s="2953"/>
      <c r="K115" s="2953"/>
      <c r="L115" s="2956"/>
      <c r="M115" s="2958"/>
      <c r="N115" s="2957"/>
      <c r="O115" s="2958"/>
    </row>
    <row r="116" spans="1:15">
      <c r="A116" s="2947"/>
      <c r="B116" s="2952"/>
      <c r="C116" s="2953"/>
      <c r="D116" s="2954"/>
      <c r="E116" s="2953"/>
      <c r="F116" s="2953"/>
      <c r="G116" s="2953"/>
      <c r="H116" s="2955"/>
      <c r="I116" s="2953"/>
      <c r="J116" s="2953"/>
      <c r="K116" s="2953"/>
      <c r="L116" s="2956"/>
      <c r="M116" s="2958"/>
      <c r="N116" s="2957"/>
      <c r="O116" s="2958"/>
    </row>
    <row r="117" spans="1:15">
      <c r="A117" s="2947"/>
      <c r="M117" s="2959"/>
      <c r="N117" s="2897"/>
      <c r="O117" s="2959"/>
    </row>
    <row r="118" spans="1:15">
      <c r="A118" s="2947"/>
      <c r="M118" s="2959"/>
      <c r="N118" s="2897"/>
      <c r="O118" s="2959"/>
    </row>
    <row r="119" spans="1:15">
      <c r="A119" s="2960"/>
      <c r="M119" s="2959"/>
      <c r="N119" s="2897"/>
      <c r="O119" s="2959"/>
    </row>
    <row r="120" spans="1:15">
      <c r="A120" s="2960"/>
      <c r="M120" s="2959"/>
      <c r="N120" s="2897"/>
      <c r="O120" s="2959"/>
    </row>
    <row r="121" spans="1:15">
      <c r="A121" s="2960"/>
      <c r="M121" s="2959"/>
      <c r="N121" s="2897"/>
      <c r="O121" s="2959"/>
    </row>
    <row r="122" spans="1:15">
      <c r="A122" s="2960"/>
      <c r="M122" s="2959"/>
      <c r="N122" s="2897"/>
      <c r="O122" s="2959"/>
    </row>
    <row r="123" spans="1:15">
      <c r="A123" s="2960"/>
      <c r="M123" s="2959"/>
      <c r="N123" s="2897"/>
      <c r="O123" s="2959"/>
    </row>
    <row r="124" spans="1:15">
      <c r="A124" s="2960"/>
      <c r="M124" s="2959"/>
      <c r="N124" s="2897"/>
      <c r="O124" s="2959"/>
    </row>
    <row r="125" spans="1:15">
      <c r="A125" s="2960"/>
      <c r="M125" s="2959"/>
      <c r="N125" s="2897"/>
      <c r="O125" s="2959"/>
    </row>
    <row r="126" spans="1:15">
      <c r="A126" s="2960"/>
      <c r="M126" s="2959"/>
      <c r="N126" s="2897"/>
      <c r="O126" s="2959"/>
    </row>
    <row r="127" spans="1:15">
      <c r="A127" s="2960"/>
      <c r="M127" s="2959"/>
      <c r="N127" s="2897"/>
      <c r="O127" s="2959"/>
    </row>
    <row r="128" spans="1:15">
      <c r="A128" s="2960"/>
      <c r="M128" s="2959"/>
      <c r="N128" s="2897"/>
      <c r="O128" s="2959"/>
    </row>
    <row r="129" spans="1:15">
      <c r="A129" s="2960"/>
      <c r="M129" s="2897"/>
      <c r="N129" s="2897"/>
      <c r="O129" s="2897"/>
    </row>
    <row r="130" spans="1:15">
      <c r="A130" s="2960"/>
      <c r="M130" s="2897"/>
      <c r="N130" s="2897"/>
      <c r="O130" s="2897"/>
    </row>
    <row r="131" spans="1:15">
      <c r="A131" s="2960"/>
      <c r="M131" s="2897"/>
      <c r="N131" s="2897"/>
      <c r="O131" s="2897"/>
    </row>
    <row r="132" spans="1:15">
      <c r="A132" s="2960"/>
      <c r="M132" s="2897"/>
      <c r="N132" s="2897"/>
      <c r="O132" s="2897"/>
    </row>
    <row r="133" spans="1:15">
      <c r="A133" s="2960"/>
      <c r="M133" s="2897"/>
      <c r="N133" s="2897"/>
      <c r="O133" s="2897"/>
    </row>
    <row r="134" spans="1:15">
      <c r="A134" s="2960"/>
      <c r="M134" s="2897"/>
      <c r="N134" s="2897"/>
      <c r="O134" s="2897"/>
    </row>
    <row r="135" spans="1:15">
      <c r="A135" s="2960"/>
      <c r="M135" s="2897"/>
      <c r="N135" s="2897"/>
      <c r="O135" s="2897"/>
    </row>
    <row r="136" spans="1:15">
      <c r="A136" s="2960"/>
      <c r="M136" s="2897"/>
      <c r="N136" s="2897"/>
      <c r="O136" s="2897"/>
    </row>
    <row r="137" spans="1:15">
      <c r="A137" s="2960"/>
      <c r="M137" s="2897"/>
      <c r="N137" s="2897"/>
      <c r="O137" s="2897"/>
    </row>
    <row r="138" spans="1:15">
      <c r="A138" s="2960"/>
      <c r="M138" s="2897"/>
      <c r="N138" s="2897"/>
      <c r="O138" s="2897"/>
    </row>
    <row r="139" spans="1:15">
      <c r="A139" s="2960"/>
      <c r="M139" s="2897"/>
      <c r="N139" s="2897"/>
      <c r="O139" s="2897"/>
    </row>
    <row r="140" spans="1:15">
      <c r="A140" s="2960"/>
      <c r="M140" s="2897"/>
      <c r="N140" s="2897"/>
      <c r="O140" s="2897"/>
    </row>
    <row r="141" spans="1:15">
      <c r="A141" s="2960"/>
      <c r="M141" s="2897"/>
      <c r="N141" s="2897"/>
      <c r="O141" s="2897"/>
    </row>
    <row r="142" spans="1:15">
      <c r="A142" s="2960"/>
      <c r="M142" s="2897"/>
      <c r="N142" s="2897"/>
      <c r="O142" s="2897"/>
    </row>
    <row r="143" spans="1:15">
      <c r="A143" s="2960"/>
      <c r="M143" s="2897"/>
      <c r="N143" s="2897"/>
      <c r="O143" s="2897"/>
    </row>
    <row r="144" spans="1:15">
      <c r="A144" s="2960"/>
      <c r="M144" s="2897"/>
      <c r="N144" s="2897"/>
      <c r="O144" s="2897"/>
    </row>
    <row r="145" spans="1:15">
      <c r="A145" s="2960"/>
      <c r="M145" s="2897"/>
      <c r="N145" s="2897"/>
      <c r="O145" s="2897"/>
    </row>
    <row r="146" spans="1:15">
      <c r="A146" s="2960"/>
      <c r="M146" s="2897"/>
      <c r="N146" s="2897"/>
      <c r="O146" s="2897"/>
    </row>
    <row r="147" spans="1:15">
      <c r="A147" s="2960"/>
      <c r="M147" s="2897"/>
      <c r="N147" s="2897"/>
      <c r="O147" s="2897"/>
    </row>
    <row r="148" spans="1:15">
      <c r="A148" s="2960"/>
      <c r="M148" s="2897"/>
      <c r="N148" s="2897"/>
      <c r="O148" s="2897"/>
    </row>
    <row r="149" spans="1:15">
      <c r="A149" s="2960"/>
      <c r="M149" s="2897"/>
      <c r="N149" s="2897"/>
      <c r="O149" s="2897"/>
    </row>
    <row r="150" spans="1:15">
      <c r="A150" s="2960"/>
      <c r="M150" s="2897"/>
      <c r="N150" s="2897"/>
      <c r="O150" s="2897"/>
    </row>
    <row r="151" spans="1:15">
      <c r="A151" s="2960"/>
    </row>
    <row r="152" spans="1:15">
      <c r="A152" s="2960"/>
    </row>
    <row r="153" spans="1:15">
      <c r="A153" s="2960"/>
    </row>
    <row r="154" spans="1:15">
      <c r="A154" s="2960"/>
    </row>
    <row r="155" spans="1:15">
      <c r="A155" s="2960"/>
    </row>
    <row r="156" spans="1:15">
      <c r="A156" s="2960"/>
    </row>
    <row r="157" spans="1:15">
      <c r="A157" s="2960"/>
    </row>
    <row r="158" spans="1:15">
      <c r="A158" s="2960"/>
    </row>
    <row r="159" spans="1:15">
      <c r="A159" s="2960"/>
    </row>
    <row r="160" spans="1:15">
      <c r="A160" s="2960"/>
    </row>
    <row r="161" spans="1:1">
      <c r="A161" s="2960"/>
    </row>
    <row r="162" spans="1:1">
      <c r="A162" s="2960"/>
    </row>
    <row r="163" spans="1:1">
      <c r="A163" s="2960"/>
    </row>
    <row r="164" spans="1:1">
      <c r="A164" s="2960"/>
    </row>
    <row r="165" spans="1:1">
      <c r="A165" s="2960"/>
    </row>
    <row r="166" spans="1:1">
      <c r="A166" s="2960"/>
    </row>
    <row r="167" spans="1:1">
      <c r="A167" s="2960"/>
    </row>
    <row r="168" spans="1:1">
      <c r="A168" s="2960"/>
    </row>
    <row r="169" spans="1:1">
      <c r="A169" s="2960"/>
    </row>
    <row r="170" spans="1:1">
      <c r="A170" s="2960"/>
    </row>
    <row r="171" spans="1:1">
      <c r="A171" s="2960"/>
    </row>
    <row r="172" spans="1:1">
      <c r="A172" s="2960"/>
    </row>
    <row r="173" spans="1:1">
      <c r="A173" s="2960"/>
    </row>
    <row r="174" spans="1:1">
      <c r="A174" s="2960"/>
    </row>
    <row r="175" spans="1:1">
      <c r="A175" s="2960"/>
    </row>
    <row r="176" spans="1:1">
      <c r="A176" s="2960"/>
    </row>
    <row r="177" spans="1:1">
      <c r="A177" s="2960"/>
    </row>
    <row r="178" spans="1:1">
      <c r="A178" s="2960"/>
    </row>
    <row r="179" spans="1:1">
      <c r="A179" s="2960"/>
    </row>
    <row r="180" spans="1:1">
      <c r="A180" s="2960"/>
    </row>
    <row r="181" spans="1:1">
      <c r="A181" s="2960"/>
    </row>
    <row r="182" spans="1:1">
      <c r="A182" s="2960"/>
    </row>
    <row r="183" spans="1:1">
      <c r="A183" s="2960"/>
    </row>
    <row r="184" spans="1:1">
      <c r="A184" s="2960"/>
    </row>
    <row r="185" spans="1:1">
      <c r="A185" s="2960"/>
    </row>
    <row r="186" spans="1:1">
      <c r="A186" s="2960"/>
    </row>
    <row r="187" spans="1:1">
      <c r="A187" s="2960"/>
    </row>
    <row r="188" spans="1:1">
      <c r="A188" s="2960"/>
    </row>
    <row r="189" spans="1:1">
      <c r="A189" s="2960"/>
    </row>
    <row r="190" spans="1:1">
      <c r="A190" s="2960"/>
    </row>
    <row r="191" spans="1:1">
      <c r="A191" s="2960"/>
    </row>
    <row r="192" spans="1:1">
      <c r="A192" s="2960"/>
    </row>
    <row r="193" spans="1:1">
      <c r="A193" s="2960"/>
    </row>
    <row r="194" spans="1:1">
      <c r="A194" s="2960"/>
    </row>
    <row r="195" spans="1:1">
      <c r="A195" s="2960"/>
    </row>
    <row r="196" spans="1:1">
      <c r="A196" s="2960"/>
    </row>
    <row r="197" spans="1:1">
      <c r="A197" s="2960"/>
    </row>
    <row r="198" spans="1:1">
      <c r="A198" s="2960"/>
    </row>
    <row r="199" spans="1:1">
      <c r="A199" s="2960"/>
    </row>
    <row r="200" spans="1:1">
      <c r="A200" s="2960"/>
    </row>
    <row r="201" spans="1:1">
      <c r="A201" s="2960"/>
    </row>
    <row r="202" spans="1:1">
      <c r="A202" s="2960"/>
    </row>
    <row r="203" spans="1:1">
      <c r="A203" s="2960"/>
    </row>
    <row r="204" spans="1:1">
      <c r="A204" s="2960"/>
    </row>
    <row r="205" spans="1:1">
      <c r="A205" s="2960"/>
    </row>
    <row r="206" spans="1:1">
      <c r="A206" s="2960"/>
    </row>
    <row r="207" spans="1:1">
      <c r="A207" s="2960"/>
    </row>
    <row r="208" spans="1:1">
      <c r="A208" s="2960"/>
    </row>
    <row r="209" spans="1:1">
      <c r="A209" s="2960"/>
    </row>
    <row r="210" spans="1:1">
      <c r="A210" s="2960"/>
    </row>
    <row r="211" spans="1:1">
      <c r="A211" s="2960"/>
    </row>
    <row r="212" spans="1:1">
      <c r="A212" s="2960"/>
    </row>
    <row r="213" spans="1:1">
      <c r="A213" s="2960"/>
    </row>
    <row r="214" spans="1:1">
      <c r="A214" s="2960"/>
    </row>
    <row r="215" spans="1:1">
      <c r="A215" s="2960"/>
    </row>
    <row r="216" spans="1:1">
      <c r="A216" s="2960"/>
    </row>
    <row r="217" spans="1:1">
      <c r="A217" s="2960"/>
    </row>
    <row r="218" spans="1:1">
      <c r="A218" s="2960"/>
    </row>
    <row r="219" spans="1:1">
      <c r="A219" s="2960"/>
    </row>
    <row r="220" spans="1:1">
      <c r="A220" s="2960"/>
    </row>
    <row r="221" spans="1:1">
      <c r="A221" s="2960"/>
    </row>
    <row r="222" spans="1:1">
      <c r="A222" s="2960"/>
    </row>
    <row r="223" spans="1:1">
      <c r="A223" s="2960"/>
    </row>
    <row r="224" spans="1:1">
      <c r="A224" s="2960"/>
    </row>
    <row r="225" spans="1:1">
      <c r="A225" s="2960"/>
    </row>
    <row r="226" spans="1:1">
      <c r="A226" s="2960"/>
    </row>
    <row r="227" spans="1:1">
      <c r="A227" s="2960"/>
    </row>
    <row r="228" spans="1:1">
      <c r="A228" s="2960"/>
    </row>
    <row r="229" spans="1:1">
      <c r="A229" s="2960"/>
    </row>
    <row r="230" spans="1:1">
      <c r="A230" s="2960"/>
    </row>
    <row r="231" spans="1:1">
      <c r="A231" s="2960"/>
    </row>
    <row r="232" spans="1:1">
      <c r="A232" s="2960"/>
    </row>
    <row r="233" spans="1:1">
      <c r="A233" s="2960"/>
    </row>
    <row r="234" spans="1:1">
      <c r="A234" s="2960"/>
    </row>
    <row r="235" spans="1:1">
      <c r="A235" s="2960"/>
    </row>
    <row r="236" spans="1:1">
      <c r="A236" s="2960"/>
    </row>
    <row r="237" spans="1:1">
      <c r="A237" s="2960"/>
    </row>
    <row r="238" spans="1:1">
      <c r="A238" s="2960"/>
    </row>
    <row r="239" spans="1:1">
      <c r="A239" s="2960"/>
    </row>
    <row r="240" spans="1:1">
      <c r="A240" s="2960"/>
    </row>
    <row r="241" spans="1:1">
      <c r="A241" s="2960"/>
    </row>
    <row r="242" spans="1:1">
      <c r="A242" s="2960"/>
    </row>
    <row r="243" spans="1:1">
      <c r="A243" s="2960"/>
    </row>
    <row r="244" spans="1:1">
      <c r="A244" s="2960"/>
    </row>
    <row r="245" spans="1:1">
      <c r="A245" s="2960"/>
    </row>
    <row r="246" spans="1:1">
      <c r="A246" s="2960"/>
    </row>
    <row r="247" spans="1:1">
      <c r="A247" s="2960"/>
    </row>
    <row r="248" spans="1:1">
      <c r="A248" s="2960"/>
    </row>
    <row r="249" spans="1:1">
      <c r="A249" s="2960"/>
    </row>
    <row r="250" spans="1:1">
      <c r="A250" s="2960"/>
    </row>
    <row r="251" spans="1:1">
      <c r="A251" s="2960"/>
    </row>
    <row r="252" spans="1:1">
      <c r="A252" s="2960"/>
    </row>
    <row r="253" spans="1:1">
      <c r="A253" s="2960"/>
    </row>
    <row r="254" spans="1:1">
      <c r="A254" s="2960"/>
    </row>
    <row r="255" spans="1:1">
      <c r="A255" s="2960"/>
    </row>
    <row r="256" spans="1:1">
      <c r="A256" s="2960"/>
    </row>
    <row r="257" spans="1:1">
      <c r="A257" s="2960"/>
    </row>
    <row r="258" spans="1:1">
      <c r="A258" s="2960"/>
    </row>
    <row r="259" spans="1:1">
      <c r="A259" s="2960"/>
    </row>
    <row r="260" spans="1:1">
      <c r="A260" s="2960"/>
    </row>
    <row r="261" spans="1:1">
      <c r="A261" s="2960"/>
    </row>
    <row r="262" spans="1:1">
      <c r="A262" s="2960"/>
    </row>
    <row r="263" spans="1:1">
      <c r="A263" s="2960"/>
    </row>
    <row r="264" spans="1:1">
      <c r="A264" s="2960"/>
    </row>
    <row r="265" spans="1:1">
      <c r="A265" s="2960"/>
    </row>
    <row r="266" spans="1:1">
      <c r="A266" s="2960"/>
    </row>
    <row r="267" spans="1:1">
      <c r="A267" s="2960"/>
    </row>
    <row r="268" spans="1:1">
      <c r="A268" s="2960"/>
    </row>
    <row r="269" spans="1:1">
      <c r="A269" s="2960"/>
    </row>
    <row r="270" spans="1:1">
      <c r="A270" s="2960"/>
    </row>
    <row r="271" spans="1:1">
      <c r="A271" s="2960"/>
    </row>
    <row r="272" spans="1:1">
      <c r="A272" s="2960"/>
    </row>
    <row r="273" spans="1:1">
      <c r="A273" s="2960"/>
    </row>
    <row r="274" spans="1:1">
      <c r="A274" s="2960"/>
    </row>
    <row r="275" spans="1:1">
      <c r="A275" s="2960"/>
    </row>
    <row r="276" spans="1:1">
      <c r="A276" s="2960"/>
    </row>
    <row r="277" spans="1:1">
      <c r="A277" s="2960"/>
    </row>
    <row r="278" spans="1:1">
      <c r="A278" s="2960"/>
    </row>
    <row r="279" spans="1:1">
      <c r="A279" s="2960"/>
    </row>
    <row r="280" spans="1:1">
      <c r="A280" s="2960"/>
    </row>
    <row r="281" spans="1:1">
      <c r="A281" s="2960"/>
    </row>
    <row r="282" spans="1:1">
      <c r="A282" s="2960"/>
    </row>
    <row r="283" spans="1:1">
      <c r="A283" s="2960"/>
    </row>
    <row r="284" spans="1:1">
      <c r="A284" s="2960"/>
    </row>
    <row r="285" spans="1:1">
      <c r="A285" s="2960"/>
    </row>
    <row r="286" spans="1:1">
      <c r="A286" s="2960"/>
    </row>
    <row r="287" spans="1:1">
      <c r="A287" s="2960"/>
    </row>
    <row r="288" spans="1:1">
      <c r="A288" s="2960"/>
    </row>
    <row r="289" spans="1:1">
      <c r="A289" s="2960"/>
    </row>
    <row r="290" spans="1:1">
      <c r="A290" s="2960"/>
    </row>
    <row r="291" spans="1:1">
      <c r="A291" s="2960"/>
    </row>
    <row r="292" spans="1:1">
      <c r="A292" s="2960"/>
    </row>
    <row r="293" spans="1:1">
      <c r="A293" s="2960"/>
    </row>
    <row r="294" spans="1:1">
      <c r="A294" s="2960"/>
    </row>
    <row r="295" spans="1:1">
      <c r="A295" s="2960"/>
    </row>
    <row r="296" spans="1:1">
      <c r="A296" s="2960"/>
    </row>
    <row r="297" spans="1:1">
      <c r="A297" s="2960"/>
    </row>
    <row r="298" spans="1:1">
      <c r="A298" s="2960"/>
    </row>
    <row r="299" spans="1:1">
      <c r="A299" s="2960"/>
    </row>
    <row r="300" spans="1:1">
      <c r="A300" s="2960"/>
    </row>
    <row r="301" spans="1:1">
      <c r="A301" s="2960"/>
    </row>
    <row r="302" spans="1:1">
      <c r="A302" s="2960"/>
    </row>
    <row r="303" spans="1:1">
      <c r="A303" s="2960"/>
    </row>
    <row r="304" spans="1:1">
      <c r="A304" s="2960"/>
    </row>
    <row r="305" spans="1:1">
      <c r="A305" s="2960"/>
    </row>
    <row r="306" spans="1:1">
      <c r="A306" s="2960"/>
    </row>
    <row r="307" spans="1:1">
      <c r="A307" s="2960"/>
    </row>
    <row r="308" spans="1:1">
      <c r="A308" s="2960"/>
    </row>
    <row r="309" spans="1:1">
      <c r="A309" s="2960"/>
    </row>
    <row r="310" spans="1:1">
      <c r="A310" s="2960"/>
    </row>
    <row r="311" spans="1:1">
      <c r="A311" s="2960"/>
    </row>
    <row r="312" spans="1:1">
      <c r="A312" s="2960"/>
    </row>
    <row r="313" spans="1:1">
      <c r="A313" s="2960"/>
    </row>
    <row r="314" spans="1:1">
      <c r="A314" s="2960"/>
    </row>
    <row r="315" spans="1:1">
      <c r="A315" s="2960"/>
    </row>
    <row r="316" spans="1:1">
      <c r="A316" s="2960"/>
    </row>
    <row r="317" spans="1:1">
      <c r="A317" s="2960"/>
    </row>
  </sheetData>
  <mergeCells count="18">
    <mergeCell ref="L5:O5"/>
    <mergeCell ref="AB5:AB6"/>
    <mergeCell ref="AF5:AF6"/>
    <mergeCell ref="AJ5:AJ6"/>
    <mergeCell ref="AK5:AM5"/>
    <mergeCell ref="A1:AM1"/>
    <mergeCell ref="A2:AM2"/>
    <mergeCell ref="A3:AM3"/>
    <mergeCell ref="P5:S5"/>
    <mergeCell ref="T5:W5"/>
    <mergeCell ref="X5:AA5"/>
    <mergeCell ref="AC5:AE5"/>
    <mergeCell ref="AG5:AI5"/>
    <mergeCell ref="A5:A6"/>
    <mergeCell ref="B5:B6"/>
    <mergeCell ref="C5:C6"/>
    <mergeCell ref="D5:G5"/>
    <mergeCell ref="H5:K5"/>
  </mergeCells>
  <printOptions horizontalCentered="1"/>
  <pageMargins left="2.5" right="0" top="0.75" bottom="0.75" header="0.31496062992126" footer="0.25"/>
  <pageSetup paperSize="5" scale="67" orientation="landscape" useFirstPageNumber="1" r:id="rId1"/>
  <headerFooter>
    <oddHeader>&amp;C{&amp;P}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1581"/>
  <sheetViews>
    <sheetView view="pageBreakPreview" zoomScale="71" zoomScaleNormal="55" zoomScaleSheetLayoutView="71" workbookViewId="0">
      <pane xSplit="1" ySplit="7" topLeftCell="G445" activePane="bottomRight" state="frozen"/>
      <selection activeCell="AI39" sqref="A1:XFD1048576"/>
      <selection pane="topRight" activeCell="AI39" sqref="A1:XFD1048576"/>
      <selection pane="bottomLeft" activeCell="AI39" sqref="A1:XFD1048576"/>
      <selection pane="bottomRight" activeCell="AI39" sqref="A1:XFD1048576"/>
    </sheetView>
  </sheetViews>
  <sheetFormatPr defaultColWidth="8" defaultRowHeight="15.75"/>
  <cols>
    <col min="1" max="1" width="8.25" style="1797" customWidth="1"/>
    <col min="2" max="2" width="11" style="1797" customWidth="1"/>
    <col min="3" max="3" width="30.875" style="1946" customWidth="1"/>
    <col min="4" max="4" width="11.625" style="1797" customWidth="1"/>
    <col min="5" max="5" width="9.25" style="1771" customWidth="1"/>
    <col min="6" max="6" width="9" style="1797" customWidth="1"/>
    <col min="7" max="7" width="12" style="1945" customWidth="1"/>
    <col min="8" max="8" width="11.375" style="1945" customWidth="1"/>
    <col min="9" max="10" width="11.75" style="1945" customWidth="1"/>
    <col min="11" max="11" width="12" style="1945" customWidth="1"/>
    <col min="12" max="12" width="10.625" style="1945" customWidth="1"/>
    <col min="13" max="13" width="11.375" style="1945" customWidth="1"/>
    <col min="14" max="14" width="8.75" style="1945" bestFit="1" customWidth="1"/>
    <col min="15" max="15" width="15.25" style="1945" customWidth="1"/>
    <col min="16" max="23" width="9.75" style="1945" hidden="1" customWidth="1"/>
    <col min="24" max="24" width="11" style="1945" customWidth="1"/>
    <col min="25" max="25" width="9.75" style="1945" customWidth="1"/>
    <col min="26" max="26" width="16.375" style="1945" customWidth="1"/>
    <col min="27" max="27" width="11.5" style="1945" customWidth="1"/>
    <col min="28" max="28" width="9.75" style="1945" customWidth="1"/>
    <col min="29" max="29" width="10.625" style="1945" customWidth="1"/>
    <col min="30" max="35" width="9.75" style="1945" customWidth="1"/>
    <col min="36" max="36" width="9.5" style="1947" customWidth="1"/>
    <col min="37" max="16384" width="8" style="1733"/>
  </cols>
  <sheetData>
    <row r="1" spans="1:36" ht="27">
      <c r="A1" s="3607" t="s">
        <v>1994</v>
      </c>
      <c r="B1" s="3607"/>
      <c r="C1" s="3607"/>
      <c r="D1" s="3607"/>
      <c r="E1" s="3607"/>
      <c r="F1" s="3607"/>
      <c r="G1" s="3608"/>
      <c r="H1" s="3608"/>
      <c r="I1" s="3608"/>
      <c r="J1" s="3608"/>
      <c r="K1" s="3608"/>
      <c r="L1" s="3608"/>
      <c r="M1" s="3609"/>
      <c r="N1" s="3609"/>
      <c r="O1" s="3609"/>
      <c r="P1" s="3609"/>
      <c r="Q1" s="3609"/>
      <c r="R1" s="3609"/>
      <c r="S1" s="3609"/>
      <c r="T1" s="3609"/>
      <c r="U1" s="3609"/>
      <c r="V1" s="3609"/>
      <c r="W1" s="3609"/>
      <c r="X1" s="3609"/>
      <c r="Y1" s="3609"/>
      <c r="Z1" s="3609"/>
      <c r="AA1" s="3609"/>
      <c r="AB1" s="3609"/>
      <c r="AC1" s="3609"/>
      <c r="AD1" s="3609"/>
      <c r="AE1" s="3609"/>
      <c r="AF1" s="3609"/>
      <c r="AG1" s="3609"/>
      <c r="AH1" s="3609"/>
      <c r="AI1" s="3609"/>
      <c r="AJ1" s="3608"/>
    </row>
    <row r="2" spans="1:36" ht="25.5">
      <c r="A2" s="3610" t="s">
        <v>4205</v>
      </c>
      <c r="B2" s="3610"/>
      <c r="C2" s="3610"/>
      <c r="D2" s="3610"/>
      <c r="E2" s="3610"/>
      <c r="F2" s="3610"/>
      <c r="G2" s="3610"/>
      <c r="H2" s="3610"/>
      <c r="I2" s="3610"/>
      <c r="J2" s="3610"/>
      <c r="K2" s="3610"/>
      <c r="L2" s="3610"/>
      <c r="M2" s="3611"/>
      <c r="N2" s="3611"/>
      <c r="O2" s="3611"/>
      <c r="P2" s="3611"/>
      <c r="Q2" s="3611"/>
      <c r="R2" s="3611"/>
      <c r="S2" s="3611"/>
      <c r="T2" s="3611"/>
      <c r="U2" s="3611"/>
      <c r="V2" s="3611"/>
      <c r="W2" s="3611"/>
      <c r="X2" s="3611"/>
      <c r="Y2" s="3611"/>
      <c r="Z2" s="3611"/>
      <c r="AA2" s="3611"/>
      <c r="AB2" s="3611"/>
      <c r="AC2" s="3611"/>
      <c r="AD2" s="3611"/>
      <c r="AE2" s="3611"/>
      <c r="AF2" s="3611"/>
      <c r="AG2" s="3611"/>
      <c r="AH2" s="3611"/>
      <c r="AI2" s="3611"/>
      <c r="AJ2" s="3610"/>
    </row>
    <row r="3" spans="1:36">
      <c r="A3" s="1734"/>
      <c r="B3" s="1734"/>
      <c r="C3" s="1734"/>
      <c r="D3" s="1734"/>
      <c r="E3" s="1735"/>
      <c r="F3" s="1734"/>
      <c r="G3" s="1734"/>
      <c r="H3" s="1734"/>
      <c r="I3" s="1734"/>
      <c r="J3" s="1734"/>
      <c r="K3" s="1734"/>
      <c r="L3" s="1734"/>
      <c r="M3" s="1736"/>
      <c r="N3" s="1736"/>
      <c r="O3" s="1736"/>
      <c r="P3" s="1736"/>
      <c r="Q3" s="1736"/>
      <c r="R3" s="1736"/>
      <c r="S3" s="1736"/>
      <c r="T3" s="1736"/>
      <c r="U3" s="1736"/>
      <c r="V3" s="1736"/>
      <c r="W3" s="1736"/>
      <c r="X3" s="1736"/>
      <c r="Y3" s="1736"/>
      <c r="Z3" s="1736"/>
      <c r="AA3" s="1736"/>
      <c r="AB3" s="1736"/>
      <c r="AC3" s="1736"/>
      <c r="AD3" s="1736"/>
      <c r="AE3" s="1736"/>
      <c r="AF3" s="1736"/>
      <c r="AG3" s="1736"/>
      <c r="AH3" s="1736"/>
      <c r="AI3" s="1736"/>
      <c r="AJ3" s="1737"/>
    </row>
    <row r="4" spans="1:36" ht="15.6" customHeight="1">
      <c r="A4" s="3612" t="s">
        <v>2210</v>
      </c>
      <c r="B4" s="3612" t="s">
        <v>132</v>
      </c>
      <c r="C4" s="3612" t="s">
        <v>15</v>
      </c>
      <c r="D4" s="3612" t="s">
        <v>16</v>
      </c>
      <c r="E4" s="3615" t="s">
        <v>357</v>
      </c>
      <c r="F4" s="3612" t="s">
        <v>17</v>
      </c>
      <c r="G4" s="3612" t="s">
        <v>18</v>
      </c>
      <c r="H4" s="3612" t="s">
        <v>338</v>
      </c>
      <c r="I4" s="3618" t="s">
        <v>20</v>
      </c>
      <c r="J4" s="3619"/>
      <c r="K4" s="3618" t="s">
        <v>21</v>
      </c>
      <c r="L4" s="3612" t="s">
        <v>4206</v>
      </c>
      <c r="M4" s="3623" t="s">
        <v>23</v>
      </c>
      <c r="N4" s="3624"/>
      <c r="O4" s="3625"/>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30" customHeight="1">
      <c r="A5" s="3613"/>
      <c r="B5" s="3613"/>
      <c r="C5" s="3613"/>
      <c r="D5" s="3613"/>
      <c r="E5" s="3616"/>
      <c r="F5" s="3613"/>
      <c r="G5" s="3613"/>
      <c r="H5" s="3613"/>
      <c r="I5" s="3620"/>
      <c r="J5" s="3621"/>
      <c r="K5" s="3622"/>
      <c r="L5" s="3613"/>
      <c r="M5" s="3626"/>
      <c r="N5" s="3627"/>
      <c r="O5" s="3628"/>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21.75" customHeight="1">
      <c r="A6" s="3614"/>
      <c r="B6" s="3614"/>
      <c r="C6" s="3614"/>
      <c r="D6" s="3614"/>
      <c r="E6" s="3617"/>
      <c r="F6" s="3614"/>
      <c r="G6" s="3614"/>
      <c r="H6" s="3614"/>
      <c r="I6" s="1738" t="s">
        <v>2</v>
      </c>
      <c r="J6" s="1739" t="s">
        <v>25</v>
      </c>
      <c r="K6" s="3620"/>
      <c r="L6" s="3614"/>
      <c r="M6" s="1740" t="s">
        <v>4</v>
      </c>
      <c r="N6" s="1741" t="s">
        <v>5</v>
      </c>
      <c r="O6" s="174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c r="A7" s="1742">
        <v>1</v>
      </c>
      <c r="B7" s="1742">
        <v>2</v>
      </c>
      <c r="C7" s="1742">
        <v>3</v>
      </c>
      <c r="D7" s="1743">
        <v>4</v>
      </c>
      <c r="E7" s="1744">
        <v>5</v>
      </c>
      <c r="F7" s="1742">
        <v>6</v>
      </c>
      <c r="G7" s="1745">
        <v>7</v>
      </c>
      <c r="H7" s="1742">
        <v>8</v>
      </c>
      <c r="I7" s="1742">
        <v>9</v>
      </c>
      <c r="J7" s="1742">
        <v>10</v>
      </c>
      <c r="K7" s="1742">
        <v>11</v>
      </c>
      <c r="L7" s="1746">
        <v>12</v>
      </c>
      <c r="M7" s="1746">
        <v>13</v>
      </c>
      <c r="N7" s="1746">
        <v>14</v>
      </c>
      <c r="O7" s="1742">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747"/>
      <c r="B8" s="1747"/>
      <c r="C8" s="1748"/>
      <c r="D8" s="1749"/>
      <c r="E8" s="1750"/>
      <c r="F8" s="1747"/>
      <c r="G8" s="1747"/>
      <c r="H8" s="1747"/>
      <c r="I8" s="1747"/>
      <c r="J8" s="1747"/>
      <c r="K8" s="1747"/>
      <c r="L8" s="1747"/>
      <c r="M8" s="1751"/>
      <c r="N8" s="1751"/>
      <c r="O8" s="1751"/>
      <c r="P8" s="1751"/>
      <c r="Q8" s="1751"/>
      <c r="R8" s="1751"/>
      <c r="S8" s="1751"/>
      <c r="T8" s="1751"/>
      <c r="U8" s="1751"/>
      <c r="V8" s="1751"/>
      <c r="W8" s="1751"/>
      <c r="X8" s="1751"/>
      <c r="Y8" s="1751"/>
      <c r="Z8" s="1751"/>
      <c r="AA8" s="1751"/>
      <c r="AB8" s="1751"/>
      <c r="AC8" s="1751"/>
      <c r="AD8" s="1751"/>
      <c r="AE8" s="1751"/>
      <c r="AF8" s="1751"/>
      <c r="AG8" s="1751"/>
      <c r="AH8" s="1751"/>
      <c r="AI8" s="1751"/>
      <c r="AJ8" s="1747"/>
    </row>
    <row r="9" spans="1:36">
      <c r="A9" s="1752"/>
      <c r="B9" s="1752"/>
      <c r="C9" s="1753" t="s">
        <v>4207</v>
      </c>
      <c r="D9" s="1754"/>
      <c r="E9" s="1754"/>
      <c r="F9" s="1754"/>
      <c r="G9" s="1755"/>
      <c r="H9" s="1755"/>
      <c r="I9" s="1755"/>
      <c r="J9" s="1755"/>
      <c r="K9" s="1755"/>
      <c r="L9" s="1756"/>
      <c r="M9" s="1757"/>
      <c r="N9" s="1758"/>
      <c r="O9" s="1759"/>
      <c r="P9" s="1759"/>
      <c r="Q9" s="1759"/>
      <c r="R9" s="1759"/>
      <c r="S9" s="1759"/>
      <c r="T9" s="1759"/>
      <c r="U9" s="1759"/>
      <c r="V9" s="1759"/>
      <c r="W9" s="1759"/>
      <c r="X9" s="1759"/>
      <c r="Y9" s="1759"/>
      <c r="Z9" s="1759"/>
      <c r="AA9" s="1759"/>
      <c r="AB9" s="1759"/>
      <c r="AC9" s="1759"/>
      <c r="AD9" s="1759"/>
      <c r="AE9" s="1759"/>
      <c r="AF9" s="1759"/>
      <c r="AG9" s="1759"/>
      <c r="AH9" s="1759"/>
      <c r="AI9" s="1759"/>
      <c r="AJ9" s="1760"/>
    </row>
    <row r="10" spans="1:36">
      <c r="A10" s="1752"/>
      <c r="B10" s="1752"/>
      <c r="C10" s="1761" t="s">
        <v>4208</v>
      </c>
      <c r="D10" s="1762"/>
      <c r="E10" s="1762"/>
      <c r="F10" s="1762"/>
      <c r="G10" s="1763"/>
      <c r="H10" s="1763"/>
      <c r="I10" s="1763"/>
      <c r="J10" s="1763"/>
      <c r="K10" s="1763"/>
      <c r="L10" s="1764"/>
      <c r="M10" s="1763"/>
      <c r="N10" s="1763"/>
      <c r="O10" s="1764"/>
      <c r="P10" s="1764"/>
      <c r="Q10" s="1764"/>
      <c r="R10" s="1764"/>
      <c r="S10" s="1764"/>
      <c r="T10" s="1764"/>
      <c r="U10" s="1764"/>
      <c r="V10" s="1764"/>
      <c r="W10" s="1764"/>
      <c r="X10" s="1764"/>
      <c r="Y10" s="1764"/>
      <c r="Z10" s="1764"/>
      <c r="AA10" s="1764"/>
      <c r="AB10" s="1764"/>
      <c r="AC10" s="1764"/>
      <c r="AD10" s="1764"/>
      <c r="AE10" s="1764"/>
      <c r="AF10" s="1764"/>
      <c r="AG10" s="1764"/>
      <c r="AH10" s="1764"/>
      <c r="AI10" s="1764"/>
      <c r="AJ10" s="1760"/>
    </row>
    <row r="11" spans="1:36">
      <c r="A11" s="1752"/>
      <c r="B11" s="1752"/>
      <c r="C11" s="1765" t="s">
        <v>3098</v>
      </c>
      <c r="D11" s="1762"/>
      <c r="E11" s="1762"/>
      <c r="F11" s="1762"/>
      <c r="G11" s="1763"/>
      <c r="H11" s="1763"/>
      <c r="I11" s="1763"/>
      <c r="J11" s="1763"/>
      <c r="K11" s="1763"/>
      <c r="L11" s="1764"/>
      <c r="M11" s="1763"/>
      <c r="N11" s="1763"/>
      <c r="O11" s="1764"/>
      <c r="P11" s="1764"/>
      <c r="Q11" s="1764"/>
      <c r="R11" s="1764"/>
      <c r="S11" s="1764"/>
      <c r="T11" s="1764"/>
      <c r="U11" s="1764"/>
      <c r="V11" s="1764"/>
      <c r="W11" s="1764"/>
      <c r="X11" s="1764"/>
      <c r="Y11" s="1764"/>
      <c r="Z11" s="1764"/>
      <c r="AA11" s="1764"/>
      <c r="AB11" s="1764"/>
      <c r="AC11" s="1764"/>
      <c r="AD11" s="1764"/>
      <c r="AE11" s="1764"/>
      <c r="AF11" s="1764"/>
      <c r="AG11" s="1764"/>
      <c r="AH11" s="1764"/>
      <c r="AI11" s="1764"/>
      <c r="AJ11" s="1760"/>
    </row>
    <row r="12" spans="1:36">
      <c r="A12" s="1752"/>
      <c r="B12" s="1752"/>
      <c r="C12" s="1765"/>
      <c r="D12" s="1762"/>
      <c r="E12" s="1762"/>
      <c r="F12" s="1762"/>
      <c r="G12" s="1763"/>
      <c r="H12" s="1763"/>
      <c r="I12" s="1763"/>
      <c r="J12" s="1763"/>
      <c r="K12" s="1763"/>
      <c r="L12" s="1764"/>
      <c r="M12" s="1763"/>
      <c r="N12" s="1763"/>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0"/>
    </row>
    <row r="13" spans="1:36" ht="31.5">
      <c r="A13" s="1735">
        <v>1690</v>
      </c>
      <c r="B13" s="1766" t="s">
        <v>4209</v>
      </c>
      <c r="C13" s="1767" t="s">
        <v>4210</v>
      </c>
      <c r="D13" s="1768" t="s">
        <v>321</v>
      </c>
      <c r="E13" s="1768" t="s">
        <v>4211</v>
      </c>
      <c r="F13" s="1769" t="s">
        <v>30</v>
      </c>
      <c r="G13" s="1770">
        <v>1233.72</v>
      </c>
      <c r="H13" s="1770">
        <v>803.70299999999997</v>
      </c>
      <c r="I13" s="526">
        <v>35</v>
      </c>
      <c r="J13" s="373">
        <v>0</v>
      </c>
      <c r="K13" s="1770">
        <v>838.70299999999997</v>
      </c>
      <c r="L13" s="373">
        <v>395.01700000000005</v>
      </c>
      <c r="M13" s="1770">
        <v>395.017</v>
      </c>
      <c r="N13" s="1770">
        <v>0</v>
      </c>
      <c r="O13" s="373">
        <v>395.017</v>
      </c>
      <c r="P13" s="373"/>
      <c r="Q13" s="373"/>
      <c r="R13" s="373"/>
      <c r="S13" s="373"/>
      <c r="T13" s="373"/>
      <c r="U13" s="373"/>
      <c r="V13" s="373"/>
      <c r="W13" s="373"/>
      <c r="X13" s="2843">
        <v>395.017</v>
      </c>
      <c r="Y13" s="2843">
        <v>0</v>
      </c>
      <c r="Z13" s="2108">
        <v>395.017</v>
      </c>
      <c r="AA13" s="2844">
        <v>195.53341499999999</v>
      </c>
      <c r="AB13" s="2844"/>
      <c r="AC13" s="2108">
        <v>195.53341499999999</v>
      </c>
      <c r="AD13" s="2108">
        <v>1.975085</v>
      </c>
      <c r="AE13" s="2844"/>
      <c r="AF13" s="2844">
        <v>0</v>
      </c>
      <c r="AG13" s="2108">
        <v>0</v>
      </c>
      <c r="AH13" s="373"/>
      <c r="AI13" s="373" t="s">
        <v>9951</v>
      </c>
      <c r="AJ13" s="373">
        <v>0</v>
      </c>
    </row>
    <row r="14" spans="1:36" ht="47.25">
      <c r="A14" s="3223">
        <v>1691</v>
      </c>
      <c r="B14" s="1766" t="s">
        <v>4212</v>
      </c>
      <c r="C14" s="1767" t="s">
        <v>4213</v>
      </c>
      <c r="D14" s="1768" t="s">
        <v>321</v>
      </c>
      <c r="E14" s="1768" t="s">
        <v>4214</v>
      </c>
      <c r="F14" s="1769" t="s">
        <v>43</v>
      </c>
      <c r="G14" s="1770">
        <v>9146.44</v>
      </c>
      <c r="H14" s="1770">
        <v>633.68900000000008</v>
      </c>
      <c r="I14" s="526">
        <v>150</v>
      </c>
      <c r="J14" s="373">
        <v>0</v>
      </c>
      <c r="K14" s="1770">
        <v>783.68900000000008</v>
      </c>
      <c r="L14" s="373">
        <v>8362.7510000000002</v>
      </c>
      <c r="M14" s="1770">
        <v>1150</v>
      </c>
      <c r="N14" s="1770">
        <v>0</v>
      </c>
      <c r="O14" s="373">
        <v>1150</v>
      </c>
      <c r="P14" s="373"/>
      <c r="Q14" s="373"/>
      <c r="R14" s="373"/>
      <c r="S14" s="373"/>
      <c r="T14" s="373"/>
      <c r="U14" s="373"/>
      <c r="V14" s="373"/>
      <c r="W14" s="373"/>
      <c r="X14" s="2843">
        <v>1150</v>
      </c>
      <c r="Y14" s="2843">
        <v>0</v>
      </c>
      <c r="Z14" s="2108">
        <v>1150</v>
      </c>
      <c r="AA14" s="2844">
        <v>284.625</v>
      </c>
      <c r="AB14" s="2844"/>
      <c r="AC14" s="2108">
        <v>284.625</v>
      </c>
      <c r="AD14" s="2108">
        <v>2.875</v>
      </c>
      <c r="AE14" s="2844"/>
      <c r="AF14" s="2844">
        <v>0</v>
      </c>
      <c r="AG14" s="2108">
        <v>0</v>
      </c>
      <c r="AH14" s="373"/>
      <c r="AI14" s="373" t="s">
        <v>9951</v>
      </c>
      <c r="AJ14" s="373">
        <v>0</v>
      </c>
    </row>
    <row r="15" spans="1:36" ht="47.25">
      <c r="A15" s="1466">
        <v>1692</v>
      </c>
      <c r="B15" s="1766" t="s">
        <v>4215</v>
      </c>
      <c r="C15" s="1767" t="s">
        <v>4216</v>
      </c>
      <c r="D15" s="1772" t="s">
        <v>28</v>
      </c>
      <c r="E15" s="1768" t="s">
        <v>1855</v>
      </c>
      <c r="F15" s="1769" t="s">
        <v>30</v>
      </c>
      <c r="G15" s="1770">
        <v>1283.93</v>
      </c>
      <c r="H15" s="1770">
        <v>1197.7230000000002</v>
      </c>
      <c r="I15" s="526">
        <v>35.75</v>
      </c>
      <c r="J15" s="373">
        <v>0</v>
      </c>
      <c r="K15" s="1770">
        <v>1233.4730000000002</v>
      </c>
      <c r="L15" s="373">
        <v>50.45699999999988</v>
      </c>
      <c r="M15" s="1770">
        <v>50.457000000000001</v>
      </c>
      <c r="N15" s="1770">
        <v>0</v>
      </c>
      <c r="O15" s="373">
        <v>50.457000000000001</v>
      </c>
      <c r="P15" s="373"/>
      <c r="Q15" s="373"/>
      <c r="R15" s="373"/>
      <c r="S15" s="373"/>
      <c r="T15" s="373"/>
      <c r="U15" s="373"/>
      <c r="V15" s="373"/>
      <c r="W15" s="373"/>
      <c r="X15" s="2843">
        <v>50.457000000000001</v>
      </c>
      <c r="Y15" s="2843">
        <v>0</v>
      </c>
      <c r="Z15" s="2108">
        <v>50.457000000000001</v>
      </c>
      <c r="AA15" s="3231">
        <v>49.95243</v>
      </c>
      <c r="AB15" s="2844"/>
      <c r="AC15" s="2108">
        <v>49.95243</v>
      </c>
      <c r="AD15" s="2108">
        <v>0.50456999999999996</v>
      </c>
      <c r="AE15" s="2844"/>
      <c r="AF15" s="2844">
        <v>0</v>
      </c>
      <c r="AG15" s="2108">
        <v>0</v>
      </c>
      <c r="AH15" s="373"/>
      <c r="AI15" s="373" t="s">
        <v>9951</v>
      </c>
      <c r="AJ15" s="373">
        <v>0</v>
      </c>
    </row>
    <row r="16" spans="1:36" ht="63">
      <c r="A16" s="1466">
        <v>1693</v>
      </c>
      <c r="B16" s="1766" t="s">
        <v>4217</v>
      </c>
      <c r="C16" s="1767" t="s">
        <v>4218</v>
      </c>
      <c r="D16" s="1768" t="s">
        <v>66</v>
      </c>
      <c r="E16" s="1768" t="s">
        <v>4219</v>
      </c>
      <c r="F16" s="1769" t="s">
        <v>30</v>
      </c>
      <c r="G16" s="1770">
        <v>126.931</v>
      </c>
      <c r="H16" s="1770">
        <v>99.994</v>
      </c>
      <c r="I16" s="526">
        <v>0</v>
      </c>
      <c r="J16" s="373">
        <v>0</v>
      </c>
      <c r="K16" s="1770">
        <v>99.994</v>
      </c>
      <c r="L16" s="373">
        <v>26.936999999999998</v>
      </c>
      <c r="M16" s="1770">
        <v>26.937000000000001</v>
      </c>
      <c r="N16" s="1770">
        <v>0</v>
      </c>
      <c r="O16" s="373">
        <v>26.937000000000001</v>
      </c>
      <c r="P16" s="373"/>
      <c r="Q16" s="373"/>
      <c r="R16" s="373"/>
      <c r="S16" s="373"/>
      <c r="T16" s="373"/>
      <c r="U16" s="373"/>
      <c r="V16" s="373"/>
      <c r="W16" s="373"/>
      <c r="X16" s="2843">
        <v>26.937000000000001</v>
      </c>
      <c r="Y16" s="2843">
        <v>0</v>
      </c>
      <c r="Z16" s="2108">
        <v>26.937000000000001</v>
      </c>
      <c r="AA16" s="2844"/>
      <c r="AB16" s="2844"/>
      <c r="AC16" s="2108">
        <v>0</v>
      </c>
      <c r="AD16" s="2108"/>
      <c r="AE16" s="2844"/>
      <c r="AF16" s="2844">
        <v>0</v>
      </c>
      <c r="AG16" s="2108">
        <v>0</v>
      </c>
      <c r="AH16" s="373"/>
      <c r="AI16" s="373"/>
      <c r="AJ16" s="373">
        <v>0</v>
      </c>
    </row>
    <row r="17" spans="1:36" ht="47.25">
      <c r="A17" s="1466">
        <v>1694</v>
      </c>
      <c r="B17" s="1766" t="s">
        <v>4220</v>
      </c>
      <c r="C17" s="1767" t="s">
        <v>4221</v>
      </c>
      <c r="D17" s="1772" t="s">
        <v>393</v>
      </c>
      <c r="E17" s="1768" t="s">
        <v>4222</v>
      </c>
      <c r="F17" s="1769" t="s">
        <v>30</v>
      </c>
      <c r="G17" s="1770">
        <v>425</v>
      </c>
      <c r="H17" s="1770">
        <v>399.99799999999999</v>
      </c>
      <c r="I17" s="373">
        <v>0</v>
      </c>
      <c r="J17" s="373">
        <v>0</v>
      </c>
      <c r="K17" s="1770">
        <v>399.99799999999999</v>
      </c>
      <c r="L17" s="373">
        <v>25.00200000000001</v>
      </c>
      <c r="M17" s="1770">
        <v>25.001999999999999</v>
      </c>
      <c r="N17" s="1770">
        <v>0</v>
      </c>
      <c r="O17" s="373">
        <v>25.001999999999999</v>
      </c>
      <c r="P17" s="373"/>
      <c r="Q17" s="373"/>
      <c r="R17" s="373"/>
      <c r="S17" s="373"/>
      <c r="T17" s="373"/>
      <c r="U17" s="373"/>
      <c r="V17" s="373"/>
      <c r="W17" s="373"/>
      <c r="X17" s="2843">
        <v>25.001999999999999</v>
      </c>
      <c r="Y17" s="2843">
        <v>0</v>
      </c>
      <c r="Z17" s="2108">
        <v>25.001999999999999</v>
      </c>
      <c r="AA17" s="3231">
        <v>24.75198</v>
      </c>
      <c r="AB17" s="2844"/>
      <c r="AC17" s="2108">
        <v>24.75198</v>
      </c>
      <c r="AD17" s="2108">
        <v>0.25001999999999996</v>
      </c>
      <c r="AE17" s="2844"/>
      <c r="AF17" s="2844">
        <v>0</v>
      </c>
      <c r="AG17" s="2108">
        <v>0</v>
      </c>
      <c r="AH17" s="373"/>
      <c r="AI17" s="373" t="s">
        <v>9951</v>
      </c>
      <c r="AJ17" s="373">
        <v>0</v>
      </c>
    </row>
    <row r="18" spans="1:36" ht="63">
      <c r="A18" s="1466">
        <v>1695</v>
      </c>
      <c r="B18" s="1766" t="s">
        <v>4223</v>
      </c>
      <c r="C18" s="1767" t="s">
        <v>4224</v>
      </c>
      <c r="D18" s="1768" t="s">
        <v>187</v>
      </c>
      <c r="E18" s="1768" t="s">
        <v>4225</v>
      </c>
      <c r="F18" s="1769" t="s">
        <v>30</v>
      </c>
      <c r="G18" s="1770">
        <v>837.72299999999996</v>
      </c>
      <c r="H18" s="1770">
        <v>672.47899999999993</v>
      </c>
      <c r="I18" s="373">
        <v>4.9450000000000003</v>
      </c>
      <c r="J18" s="373">
        <v>0</v>
      </c>
      <c r="K18" s="1770">
        <v>677.42399999999998</v>
      </c>
      <c r="L18" s="373">
        <v>160.29899999999998</v>
      </c>
      <c r="M18" s="1770">
        <v>160.29899999999998</v>
      </c>
      <c r="N18" s="1770">
        <v>0</v>
      </c>
      <c r="O18" s="373">
        <v>160.29899999999998</v>
      </c>
      <c r="P18" s="373"/>
      <c r="Q18" s="373"/>
      <c r="R18" s="373"/>
      <c r="S18" s="373"/>
      <c r="T18" s="373"/>
      <c r="U18" s="373"/>
      <c r="V18" s="373"/>
      <c r="W18" s="373"/>
      <c r="X18" s="2843">
        <v>160.29899999999998</v>
      </c>
      <c r="Y18" s="2843">
        <v>0</v>
      </c>
      <c r="Z18" s="2108">
        <v>160.29899999999998</v>
      </c>
      <c r="AA18" s="2844">
        <v>79.348004999999986</v>
      </c>
      <c r="AB18" s="2844"/>
      <c r="AC18" s="2108">
        <v>79.348004999999986</v>
      </c>
      <c r="AD18" s="2108">
        <v>0.80149499999999985</v>
      </c>
      <c r="AE18" s="2844"/>
      <c r="AF18" s="2844">
        <v>0</v>
      </c>
      <c r="AG18" s="2108">
        <v>0</v>
      </c>
      <c r="AH18" s="373"/>
      <c r="AI18" s="373" t="s">
        <v>10041</v>
      </c>
      <c r="AJ18" s="373">
        <v>0</v>
      </c>
    </row>
    <row r="19" spans="1:36" ht="47.25">
      <c r="A19" s="1466">
        <v>1696</v>
      </c>
      <c r="B19" s="1766" t="s">
        <v>4226</v>
      </c>
      <c r="C19" s="1767" t="s">
        <v>4227</v>
      </c>
      <c r="D19" s="1768" t="s">
        <v>213</v>
      </c>
      <c r="E19" s="1768" t="s">
        <v>4228</v>
      </c>
      <c r="F19" s="1769" t="s">
        <v>30</v>
      </c>
      <c r="G19" s="1773">
        <v>330.51799999999997</v>
      </c>
      <c r="H19" s="1770">
        <v>249.99200000000002</v>
      </c>
      <c r="I19" s="526">
        <v>0</v>
      </c>
      <c r="J19" s="373">
        <v>0</v>
      </c>
      <c r="K19" s="1770">
        <v>249.99200000000002</v>
      </c>
      <c r="L19" s="373">
        <v>80.525999999999954</v>
      </c>
      <c r="M19" s="1770">
        <v>80.525999999999954</v>
      </c>
      <c r="N19" s="1773">
        <v>0</v>
      </c>
      <c r="O19" s="373">
        <v>80.525999999999954</v>
      </c>
      <c r="P19" s="373"/>
      <c r="Q19" s="373"/>
      <c r="R19" s="373"/>
      <c r="S19" s="373"/>
      <c r="T19" s="373"/>
      <c r="U19" s="373"/>
      <c r="V19" s="373"/>
      <c r="W19" s="373"/>
      <c r="X19" s="2843">
        <v>80.525999999999954</v>
      </c>
      <c r="Y19" s="2843">
        <v>0</v>
      </c>
      <c r="Z19" s="2108">
        <v>80.525999999999954</v>
      </c>
      <c r="AA19" s="2844">
        <v>79.72073999999995</v>
      </c>
      <c r="AB19" s="2844"/>
      <c r="AC19" s="2108">
        <v>79.72073999999995</v>
      </c>
      <c r="AD19" s="2108">
        <v>0.80525999999999953</v>
      </c>
      <c r="AE19" s="2844"/>
      <c r="AF19" s="2844">
        <v>21.673680000000001</v>
      </c>
      <c r="AG19" s="2108">
        <v>21.673680000000001</v>
      </c>
      <c r="AH19" s="373"/>
      <c r="AI19" s="373" t="s">
        <v>9947</v>
      </c>
      <c r="AJ19" s="373">
        <v>0</v>
      </c>
    </row>
    <row r="20" spans="1:36" ht="31.5">
      <c r="A20" s="3223">
        <v>1697</v>
      </c>
      <c r="B20" s="1766" t="s">
        <v>4229</v>
      </c>
      <c r="C20" s="1767" t="s">
        <v>4230</v>
      </c>
      <c r="D20" s="1768" t="s">
        <v>88</v>
      </c>
      <c r="E20" s="1768" t="s">
        <v>4231</v>
      </c>
      <c r="F20" s="1769" t="s">
        <v>47</v>
      </c>
      <c r="G20" s="1770">
        <v>5000</v>
      </c>
      <c r="H20" s="1770">
        <v>3750</v>
      </c>
      <c r="I20" s="526">
        <v>2.5</v>
      </c>
      <c r="J20" s="373">
        <v>0</v>
      </c>
      <c r="K20" s="1770">
        <v>3752.5</v>
      </c>
      <c r="L20" s="373">
        <v>1247.5</v>
      </c>
      <c r="M20" s="1770">
        <v>10</v>
      </c>
      <c r="N20" s="1770">
        <v>0</v>
      </c>
      <c r="O20" s="373">
        <v>10</v>
      </c>
      <c r="P20" s="373"/>
      <c r="Q20" s="373"/>
      <c r="R20" s="373"/>
      <c r="S20" s="373"/>
      <c r="T20" s="373"/>
      <c r="U20" s="373"/>
      <c r="V20" s="373"/>
      <c r="W20" s="373"/>
      <c r="X20" s="2843">
        <v>10</v>
      </c>
      <c r="Y20" s="2843">
        <v>0</v>
      </c>
      <c r="Z20" s="2108">
        <v>10</v>
      </c>
      <c r="AA20" s="2844">
        <v>2.4750000000000001</v>
      </c>
      <c r="AB20" s="2844"/>
      <c r="AC20" s="2108">
        <v>2.4750000000000001</v>
      </c>
      <c r="AD20" s="2108">
        <v>2.5000000000000001E-2</v>
      </c>
      <c r="AE20" s="2844"/>
      <c r="AF20" s="2844">
        <v>0</v>
      </c>
      <c r="AG20" s="2108">
        <v>0</v>
      </c>
      <c r="AH20" s="373"/>
      <c r="AI20" s="373" t="s">
        <v>9951</v>
      </c>
      <c r="AJ20" s="373">
        <v>0</v>
      </c>
    </row>
    <row r="21" spans="1:36" ht="47.25">
      <c r="A21" s="1466">
        <v>1698</v>
      </c>
      <c r="B21" s="1766" t="s">
        <v>4232</v>
      </c>
      <c r="C21" s="1767" t="s">
        <v>4233</v>
      </c>
      <c r="D21" s="1772" t="s">
        <v>28</v>
      </c>
      <c r="E21" s="1768" t="s">
        <v>4234</v>
      </c>
      <c r="F21" s="1769" t="s">
        <v>30</v>
      </c>
      <c r="G21" s="1770">
        <v>1919.952</v>
      </c>
      <c r="H21" s="1770">
        <v>781.70900000000006</v>
      </c>
      <c r="I21" s="526">
        <v>300</v>
      </c>
      <c r="J21" s="373">
        <v>0</v>
      </c>
      <c r="K21" s="1770">
        <v>1081.7090000000001</v>
      </c>
      <c r="L21" s="373">
        <v>838.24299999999994</v>
      </c>
      <c r="M21" s="1770">
        <v>838.24300000000005</v>
      </c>
      <c r="N21" s="1770">
        <v>0</v>
      </c>
      <c r="O21" s="373">
        <v>838.24300000000005</v>
      </c>
      <c r="P21" s="373"/>
      <c r="Q21" s="373"/>
      <c r="R21" s="373"/>
      <c r="S21" s="373"/>
      <c r="T21" s="373"/>
      <c r="U21" s="373"/>
      <c r="V21" s="373"/>
      <c r="W21" s="373"/>
      <c r="X21" s="2843">
        <v>838.24300000000005</v>
      </c>
      <c r="Y21" s="2843">
        <v>0</v>
      </c>
      <c r="Z21" s="2108">
        <v>838.24300000000005</v>
      </c>
      <c r="AA21" s="2844">
        <v>414.93028500000003</v>
      </c>
      <c r="AB21" s="2844"/>
      <c r="AC21" s="2108">
        <v>414.93028500000003</v>
      </c>
      <c r="AD21" s="2108">
        <v>4.1912150000000006</v>
      </c>
      <c r="AE21" s="2844"/>
      <c r="AF21" s="2844">
        <v>0</v>
      </c>
      <c r="AG21" s="2108">
        <v>0</v>
      </c>
      <c r="AH21" s="373"/>
      <c r="AI21" s="373" t="s">
        <v>9951</v>
      </c>
      <c r="AJ21" s="373">
        <v>0</v>
      </c>
    </row>
    <row r="22" spans="1:36" ht="47.25">
      <c r="A22" s="1466">
        <v>1699</v>
      </c>
      <c r="B22" s="1766" t="s">
        <v>4235</v>
      </c>
      <c r="C22" s="1767" t="s">
        <v>4236</v>
      </c>
      <c r="D22" s="371" t="s">
        <v>88</v>
      </c>
      <c r="E22" s="1768" t="s">
        <v>2398</v>
      </c>
      <c r="F22" s="1769" t="s">
        <v>30</v>
      </c>
      <c r="G22" s="1770">
        <v>1100</v>
      </c>
      <c r="H22" s="1770">
        <v>688.75099999999998</v>
      </c>
      <c r="I22" s="1770">
        <v>1E-3</v>
      </c>
      <c r="J22" s="526">
        <v>0</v>
      </c>
      <c r="K22" s="1770">
        <v>688.75199999999995</v>
      </c>
      <c r="L22" s="373">
        <v>411.24800000000005</v>
      </c>
      <c r="M22" s="1770">
        <v>1E-3</v>
      </c>
      <c r="N22" s="1770">
        <v>0</v>
      </c>
      <c r="O22" s="373">
        <v>1E-3</v>
      </c>
      <c r="P22" s="373"/>
      <c r="Q22" s="373"/>
      <c r="R22" s="373"/>
      <c r="S22" s="373"/>
      <c r="T22" s="373"/>
      <c r="U22" s="373"/>
      <c r="V22" s="373"/>
      <c r="W22" s="373"/>
      <c r="X22" s="2843">
        <v>1E-3</v>
      </c>
      <c r="Y22" s="2843">
        <v>0</v>
      </c>
      <c r="Z22" s="2108">
        <v>1E-3</v>
      </c>
      <c r="AA22" s="2844"/>
      <c r="AB22" s="2844"/>
      <c r="AC22" s="2108">
        <v>0</v>
      </c>
      <c r="AD22" s="2108"/>
      <c r="AE22" s="2844"/>
      <c r="AF22" s="2844">
        <v>0</v>
      </c>
      <c r="AG22" s="2108">
        <v>0</v>
      </c>
      <c r="AH22" s="373"/>
      <c r="AI22" s="373"/>
      <c r="AJ22" s="373">
        <v>0</v>
      </c>
    </row>
    <row r="23" spans="1:36" ht="63">
      <c r="A23" s="1466">
        <v>1700</v>
      </c>
      <c r="B23" s="1766" t="s">
        <v>4237</v>
      </c>
      <c r="C23" s="1767" t="s">
        <v>4238</v>
      </c>
      <c r="D23" s="371" t="s">
        <v>88</v>
      </c>
      <c r="E23" s="1768" t="s">
        <v>4239</v>
      </c>
      <c r="F23" s="1769" t="s">
        <v>30</v>
      </c>
      <c r="G23" s="1770">
        <v>271.613</v>
      </c>
      <c r="H23" s="1770">
        <v>240.35499999999999</v>
      </c>
      <c r="I23" s="1770">
        <v>1E-3</v>
      </c>
      <c r="J23" s="526">
        <v>0</v>
      </c>
      <c r="K23" s="1770">
        <v>240.35599999999999</v>
      </c>
      <c r="L23" s="373">
        <v>31.257000000000005</v>
      </c>
      <c r="M23" s="1770">
        <v>31.257000000000001</v>
      </c>
      <c r="N23" s="1770">
        <v>0</v>
      </c>
      <c r="O23" s="373">
        <v>31.257000000000001</v>
      </c>
      <c r="P23" s="373"/>
      <c r="Q23" s="373"/>
      <c r="R23" s="373"/>
      <c r="S23" s="373"/>
      <c r="T23" s="373"/>
      <c r="U23" s="373"/>
      <c r="V23" s="373"/>
      <c r="W23" s="373"/>
      <c r="X23" s="2843">
        <v>31.257000000000001</v>
      </c>
      <c r="Y23" s="2843">
        <v>0</v>
      </c>
      <c r="Z23" s="2108">
        <v>31.257000000000001</v>
      </c>
      <c r="AA23" s="2844"/>
      <c r="AB23" s="2844"/>
      <c r="AC23" s="2108">
        <v>0</v>
      </c>
      <c r="AD23" s="2108"/>
      <c r="AE23" s="2844"/>
      <c r="AF23" s="2844">
        <v>0</v>
      </c>
      <c r="AG23" s="2108">
        <v>0</v>
      </c>
      <c r="AH23" s="373"/>
      <c r="AI23" s="373"/>
      <c r="AJ23" s="373">
        <v>0</v>
      </c>
    </row>
    <row r="24" spans="1:36" ht="110.25">
      <c r="A24" s="1466">
        <v>1701</v>
      </c>
      <c r="B24" s="1766" t="s">
        <v>4240</v>
      </c>
      <c r="C24" s="1767" t="s">
        <v>4241</v>
      </c>
      <c r="D24" s="1768" t="s">
        <v>321</v>
      </c>
      <c r="E24" s="1772" t="s">
        <v>2845</v>
      </c>
      <c r="F24" s="1769" t="s">
        <v>30</v>
      </c>
      <c r="G24" s="1770">
        <v>899.92</v>
      </c>
      <c r="H24" s="1770">
        <v>550</v>
      </c>
      <c r="I24" s="526">
        <v>42</v>
      </c>
      <c r="J24" s="373">
        <v>0</v>
      </c>
      <c r="K24" s="1770">
        <v>592</v>
      </c>
      <c r="L24" s="373">
        <v>307.91999999999996</v>
      </c>
      <c r="M24" s="1770">
        <v>307.92</v>
      </c>
      <c r="N24" s="1770">
        <v>0</v>
      </c>
      <c r="O24" s="373">
        <v>307.92</v>
      </c>
      <c r="P24" s="373"/>
      <c r="Q24" s="373"/>
      <c r="R24" s="373"/>
      <c r="S24" s="373"/>
      <c r="T24" s="373"/>
      <c r="U24" s="373"/>
      <c r="V24" s="373"/>
      <c r="W24" s="373"/>
      <c r="X24" s="2843">
        <v>307.92</v>
      </c>
      <c r="Y24" s="2843">
        <v>0</v>
      </c>
      <c r="Z24" s="2108">
        <v>307.92</v>
      </c>
      <c r="AA24" s="2844"/>
      <c r="AB24" s="2844"/>
      <c r="AC24" s="2108">
        <v>0</v>
      </c>
      <c r="AD24" s="2108"/>
      <c r="AE24" s="2844"/>
      <c r="AF24" s="2844">
        <v>0</v>
      </c>
      <c r="AG24" s="2108">
        <v>0</v>
      </c>
      <c r="AH24" s="373"/>
      <c r="AI24" s="373"/>
      <c r="AJ24" s="373">
        <v>0</v>
      </c>
    </row>
    <row r="25" spans="1:36" ht="110.25">
      <c r="A25" s="1466">
        <v>1702</v>
      </c>
      <c r="B25" s="1766" t="s">
        <v>4242</v>
      </c>
      <c r="C25" s="1767" t="s">
        <v>4243</v>
      </c>
      <c r="D25" s="1768" t="s">
        <v>321</v>
      </c>
      <c r="E25" s="1768" t="s">
        <v>4244</v>
      </c>
      <c r="F25" s="1769" t="s">
        <v>47</v>
      </c>
      <c r="G25" s="1770">
        <v>387.88799999999998</v>
      </c>
      <c r="H25" s="1770">
        <v>87.427000000000007</v>
      </c>
      <c r="I25" s="526">
        <v>30</v>
      </c>
      <c r="J25" s="373">
        <v>0</v>
      </c>
      <c r="K25" s="1770">
        <v>117.42700000000001</v>
      </c>
      <c r="L25" s="373">
        <v>270.46099999999996</v>
      </c>
      <c r="M25" s="1770">
        <v>270.46100000000001</v>
      </c>
      <c r="N25" s="1770">
        <v>0</v>
      </c>
      <c r="O25" s="373">
        <v>270.46100000000001</v>
      </c>
      <c r="P25" s="373"/>
      <c r="Q25" s="373"/>
      <c r="R25" s="373"/>
      <c r="S25" s="373"/>
      <c r="T25" s="373"/>
      <c r="U25" s="373"/>
      <c r="V25" s="373"/>
      <c r="W25" s="373"/>
      <c r="X25" s="2843">
        <v>270.46100000000001</v>
      </c>
      <c r="Y25" s="2843">
        <v>0</v>
      </c>
      <c r="Z25" s="2108">
        <v>270.46100000000001</v>
      </c>
      <c r="AA25" s="2844">
        <v>133.87819500000001</v>
      </c>
      <c r="AB25" s="2844"/>
      <c r="AC25" s="2108">
        <v>133.87819500000001</v>
      </c>
      <c r="AD25" s="2108">
        <v>1.3523050000000001</v>
      </c>
      <c r="AE25" s="2844"/>
      <c r="AF25" s="2844">
        <v>0</v>
      </c>
      <c r="AG25" s="2108">
        <v>0</v>
      </c>
      <c r="AH25" s="373"/>
      <c r="AI25" s="373" t="s">
        <v>9951</v>
      </c>
      <c r="AJ25" s="373">
        <v>0</v>
      </c>
    </row>
    <row r="26" spans="1:36" ht="63">
      <c r="A26" s="3253">
        <v>1703</v>
      </c>
      <c r="B26" s="1766" t="s">
        <v>4245</v>
      </c>
      <c r="C26" s="1767" t="s">
        <v>4246</v>
      </c>
      <c r="D26" s="1768" t="s">
        <v>209</v>
      </c>
      <c r="E26" s="1768" t="s">
        <v>54</v>
      </c>
      <c r="F26" s="1769" t="s">
        <v>30</v>
      </c>
      <c r="G26" s="1770">
        <v>71.424999999999997</v>
      </c>
      <c r="H26" s="1770">
        <v>33.448</v>
      </c>
      <c r="I26" s="526">
        <v>37.905999999999999</v>
      </c>
      <c r="J26" s="373">
        <v>0</v>
      </c>
      <c r="K26" s="1770">
        <v>71.353999999999999</v>
      </c>
      <c r="L26" s="373">
        <v>7.0999999999997954E-2</v>
      </c>
      <c r="M26" s="1770">
        <v>7.0999999999999994E-2</v>
      </c>
      <c r="N26" s="1770">
        <v>0</v>
      </c>
      <c r="O26" s="373">
        <v>7.0999999999999994E-2</v>
      </c>
      <c r="P26" s="373"/>
      <c r="Q26" s="373"/>
      <c r="R26" s="373"/>
      <c r="S26" s="373"/>
      <c r="T26" s="373"/>
      <c r="U26" s="373"/>
      <c r="V26" s="373"/>
      <c r="W26" s="373"/>
      <c r="X26" s="2843">
        <v>7.0999999999999994E-2</v>
      </c>
      <c r="Y26" s="2843">
        <v>0</v>
      </c>
      <c r="Z26" s="2108">
        <v>7.0999999999999994E-2</v>
      </c>
      <c r="AA26" s="2844">
        <v>7.0289999999999991E-2</v>
      </c>
      <c r="AB26" s="2844"/>
      <c r="AC26" s="2108">
        <v>7.0289999999999991E-2</v>
      </c>
      <c r="AD26" s="3222">
        <v>7.0999999999999991E-4</v>
      </c>
      <c r="AE26" s="2844"/>
      <c r="AF26" s="2844">
        <v>0</v>
      </c>
      <c r="AG26" s="2108">
        <v>0</v>
      </c>
      <c r="AH26" s="373"/>
      <c r="AI26" s="373" t="s">
        <v>10040</v>
      </c>
      <c r="AJ26" s="373">
        <v>0</v>
      </c>
    </row>
    <row r="27" spans="1:36" ht="110.25">
      <c r="A27" s="1466">
        <v>1704</v>
      </c>
      <c r="B27" s="1766" t="s">
        <v>4247</v>
      </c>
      <c r="C27" s="1767" t="s">
        <v>4248</v>
      </c>
      <c r="D27" s="1768" t="s">
        <v>28</v>
      </c>
      <c r="E27" s="1772" t="s">
        <v>1774</v>
      </c>
      <c r="F27" s="1769" t="s">
        <v>47</v>
      </c>
      <c r="G27" s="1770">
        <v>2138.9740000000002</v>
      </c>
      <c r="H27" s="1770">
        <v>1130.693</v>
      </c>
      <c r="I27" s="373">
        <v>450</v>
      </c>
      <c r="J27" s="373">
        <v>0</v>
      </c>
      <c r="K27" s="1770">
        <v>1580.693</v>
      </c>
      <c r="L27" s="373">
        <v>558.28100000000018</v>
      </c>
      <c r="M27" s="1770">
        <v>558.28099999999995</v>
      </c>
      <c r="N27" s="1770">
        <v>0</v>
      </c>
      <c r="O27" s="373">
        <v>558.28099999999995</v>
      </c>
      <c r="P27" s="373"/>
      <c r="Q27" s="373"/>
      <c r="R27" s="373"/>
      <c r="S27" s="373"/>
      <c r="T27" s="373"/>
      <c r="U27" s="373"/>
      <c r="V27" s="373"/>
      <c r="W27" s="373"/>
      <c r="X27" s="2843">
        <v>558.28099999999995</v>
      </c>
      <c r="Y27" s="2843">
        <v>0</v>
      </c>
      <c r="Z27" s="2108">
        <v>558.28099999999995</v>
      </c>
      <c r="AA27" s="2844">
        <v>276.34909499999998</v>
      </c>
      <c r="AB27" s="2844"/>
      <c r="AC27" s="2108">
        <v>276.34909499999998</v>
      </c>
      <c r="AD27" s="2108">
        <v>2.7914049999999997</v>
      </c>
      <c r="AE27" s="2844"/>
      <c r="AF27" s="2844">
        <v>0</v>
      </c>
      <c r="AG27" s="2108">
        <v>0</v>
      </c>
      <c r="AH27" s="373"/>
      <c r="AI27" s="373" t="s">
        <v>9947</v>
      </c>
      <c r="AJ27" s="373">
        <v>0</v>
      </c>
    </row>
    <row r="28" spans="1:36" ht="63">
      <c r="A28" s="3253">
        <v>1705</v>
      </c>
      <c r="B28" s="1774" t="s">
        <v>4249</v>
      </c>
      <c r="C28" s="1767" t="s">
        <v>4250</v>
      </c>
      <c r="D28" s="1768" t="s">
        <v>28</v>
      </c>
      <c r="E28" s="1772" t="s">
        <v>4251</v>
      </c>
      <c r="F28" s="1769" t="s">
        <v>47</v>
      </c>
      <c r="G28" s="1770">
        <v>100</v>
      </c>
      <c r="H28" s="1770">
        <v>67.498999999999995</v>
      </c>
      <c r="I28" s="373">
        <v>22.501000000000001</v>
      </c>
      <c r="J28" s="373">
        <v>0</v>
      </c>
      <c r="K28" s="1770">
        <v>90</v>
      </c>
      <c r="L28" s="373">
        <v>10</v>
      </c>
      <c r="M28" s="1770">
        <v>10</v>
      </c>
      <c r="N28" s="1770">
        <v>0</v>
      </c>
      <c r="O28" s="373">
        <v>10</v>
      </c>
      <c r="P28" s="373"/>
      <c r="Q28" s="373"/>
      <c r="R28" s="373"/>
      <c r="S28" s="373"/>
      <c r="T28" s="373"/>
      <c r="U28" s="373"/>
      <c r="V28" s="373"/>
      <c r="W28" s="373"/>
      <c r="X28" s="2843">
        <v>10</v>
      </c>
      <c r="Y28" s="2843">
        <v>0</v>
      </c>
      <c r="Z28" s="2108">
        <v>10</v>
      </c>
      <c r="AA28" s="2844">
        <v>9.9</v>
      </c>
      <c r="AB28" s="2844"/>
      <c r="AC28" s="2108">
        <v>9.9</v>
      </c>
      <c r="AD28" s="3222">
        <v>0.1</v>
      </c>
      <c r="AE28" s="2844"/>
      <c r="AF28" s="2844">
        <v>0</v>
      </c>
      <c r="AG28" s="2108">
        <v>0</v>
      </c>
      <c r="AH28" s="373"/>
      <c r="AI28" s="373" t="s">
        <v>10041</v>
      </c>
      <c r="AJ28" s="373">
        <v>0</v>
      </c>
    </row>
    <row r="29" spans="1:36" ht="94.5">
      <c r="A29" s="3253">
        <v>1706</v>
      </c>
      <c r="B29" s="1774" t="s">
        <v>4252</v>
      </c>
      <c r="C29" s="1767" t="s">
        <v>4253</v>
      </c>
      <c r="D29" s="1768" t="s">
        <v>28</v>
      </c>
      <c r="E29" s="1772" t="s">
        <v>1774</v>
      </c>
      <c r="F29" s="1769" t="s">
        <v>47</v>
      </c>
      <c r="G29" s="1770">
        <v>323.94499999999999</v>
      </c>
      <c r="H29" s="1770">
        <v>257.5</v>
      </c>
      <c r="I29" s="373">
        <v>61.445</v>
      </c>
      <c r="J29" s="373">
        <v>0</v>
      </c>
      <c r="K29" s="1770">
        <v>318.94499999999999</v>
      </c>
      <c r="L29" s="373">
        <v>5</v>
      </c>
      <c r="M29" s="1770">
        <v>5</v>
      </c>
      <c r="N29" s="1770">
        <v>0</v>
      </c>
      <c r="O29" s="373">
        <v>5</v>
      </c>
      <c r="P29" s="373"/>
      <c r="Q29" s="373"/>
      <c r="R29" s="373"/>
      <c r="S29" s="373"/>
      <c r="T29" s="373"/>
      <c r="U29" s="373"/>
      <c r="V29" s="373"/>
      <c r="W29" s="373"/>
      <c r="X29" s="2843">
        <v>5</v>
      </c>
      <c r="Y29" s="2843">
        <v>0</v>
      </c>
      <c r="Z29" s="2108">
        <v>5</v>
      </c>
      <c r="AA29" s="2844">
        <v>4.95</v>
      </c>
      <c r="AB29" s="2844"/>
      <c r="AC29" s="2108">
        <v>4.95</v>
      </c>
      <c r="AD29" s="3222">
        <v>0.05</v>
      </c>
      <c r="AE29" s="2844"/>
      <c r="AF29" s="2844">
        <v>0</v>
      </c>
      <c r="AG29" s="2108">
        <v>0</v>
      </c>
      <c r="AH29" s="373"/>
      <c r="AI29" s="373" t="s">
        <v>10041</v>
      </c>
      <c r="AJ29" s="373">
        <v>0</v>
      </c>
    </row>
    <row r="30" spans="1:36" ht="141.75">
      <c r="A30" s="3253">
        <v>1707</v>
      </c>
      <c r="B30" s="1766" t="s">
        <v>4254</v>
      </c>
      <c r="C30" s="1767" t="s">
        <v>4255</v>
      </c>
      <c r="D30" s="1768" t="s">
        <v>321</v>
      </c>
      <c r="E30" s="1768" t="s">
        <v>4256</v>
      </c>
      <c r="F30" s="1769" t="s">
        <v>30</v>
      </c>
      <c r="G30" s="1770">
        <v>167.17</v>
      </c>
      <c r="H30" s="1770">
        <v>65.140999999999991</v>
      </c>
      <c r="I30" s="526">
        <v>33.533999999999999</v>
      </c>
      <c r="J30" s="373">
        <v>0</v>
      </c>
      <c r="K30" s="1770">
        <v>98.674999999999983</v>
      </c>
      <c r="L30" s="373">
        <v>68.495000000000005</v>
      </c>
      <c r="M30" s="1770">
        <v>68.495000000000005</v>
      </c>
      <c r="N30" s="1770">
        <v>0</v>
      </c>
      <c r="O30" s="373">
        <v>68.495000000000005</v>
      </c>
      <c r="P30" s="373"/>
      <c r="Q30" s="373"/>
      <c r="R30" s="373"/>
      <c r="S30" s="373"/>
      <c r="T30" s="373"/>
      <c r="U30" s="373"/>
      <c r="V30" s="373"/>
      <c r="W30" s="373"/>
      <c r="X30" s="2843">
        <v>68.495000000000005</v>
      </c>
      <c r="Y30" s="2843">
        <v>0</v>
      </c>
      <c r="Z30" s="2108">
        <v>68.495000000000005</v>
      </c>
      <c r="AA30" s="2844">
        <v>67.810050000000004</v>
      </c>
      <c r="AB30" s="2844"/>
      <c r="AC30" s="2108">
        <v>67.810050000000004</v>
      </c>
      <c r="AD30" s="3222">
        <v>0.68495000000000006</v>
      </c>
      <c r="AE30" s="2844"/>
      <c r="AF30" s="2844">
        <v>0</v>
      </c>
      <c r="AG30" s="2108">
        <v>0</v>
      </c>
      <c r="AH30" s="373"/>
      <c r="AI30" s="373" t="s">
        <v>10041</v>
      </c>
      <c r="AJ30" s="373">
        <v>0</v>
      </c>
    </row>
    <row r="31" spans="1:36" ht="31.5">
      <c r="A31" s="1466">
        <v>1708</v>
      </c>
      <c r="B31" s="1766" t="s">
        <v>4257</v>
      </c>
      <c r="C31" s="1767" t="s">
        <v>4258</v>
      </c>
      <c r="D31" s="1768" t="s">
        <v>28</v>
      </c>
      <c r="E31" s="1768" t="s">
        <v>4259</v>
      </c>
      <c r="F31" s="1769" t="s">
        <v>47</v>
      </c>
      <c r="G31" s="1770">
        <v>817.53</v>
      </c>
      <c r="H31" s="1770">
        <v>579.31400000000008</v>
      </c>
      <c r="I31" s="526">
        <v>50</v>
      </c>
      <c r="J31" s="373">
        <v>0</v>
      </c>
      <c r="K31" s="1770">
        <v>629.31400000000008</v>
      </c>
      <c r="L31" s="373">
        <v>188.21599999999989</v>
      </c>
      <c r="M31" s="1770">
        <v>188.21600000000001</v>
      </c>
      <c r="N31" s="1770">
        <v>0</v>
      </c>
      <c r="O31" s="373">
        <v>188.21600000000001</v>
      </c>
      <c r="P31" s="373"/>
      <c r="Q31" s="373"/>
      <c r="R31" s="373"/>
      <c r="S31" s="373"/>
      <c r="T31" s="373"/>
      <c r="U31" s="373"/>
      <c r="V31" s="373"/>
      <c r="W31" s="373"/>
      <c r="X31" s="2843">
        <v>188.21600000000001</v>
      </c>
      <c r="Y31" s="2843">
        <v>0</v>
      </c>
      <c r="Z31" s="2108">
        <v>188.21600000000001</v>
      </c>
      <c r="AA31" s="2844">
        <v>93.166920000000005</v>
      </c>
      <c r="AB31" s="2844"/>
      <c r="AC31" s="2108">
        <v>93.166920000000005</v>
      </c>
      <c r="AD31" s="2108">
        <v>0.94108000000000003</v>
      </c>
      <c r="AE31" s="2844"/>
      <c r="AF31" s="2844">
        <v>0</v>
      </c>
      <c r="AG31" s="2108">
        <v>0</v>
      </c>
      <c r="AH31" s="373"/>
      <c r="AI31" s="373" t="s">
        <v>9951</v>
      </c>
      <c r="AJ31" s="373">
        <v>0</v>
      </c>
    </row>
    <row r="32" spans="1:36" ht="63">
      <c r="A32" s="3253">
        <v>1709</v>
      </c>
      <c r="B32" s="1766" t="s">
        <v>4260</v>
      </c>
      <c r="C32" s="1767" t="s">
        <v>4261</v>
      </c>
      <c r="D32" s="1768" t="s">
        <v>384</v>
      </c>
      <c r="E32" s="1768" t="s">
        <v>4262</v>
      </c>
      <c r="F32" s="1769" t="s">
        <v>30</v>
      </c>
      <c r="G32" s="1770">
        <v>643.33000000000004</v>
      </c>
      <c r="H32" s="1770">
        <v>420.66500000000002</v>
      </c>
      <c r="I32" s="526">
        <v>131.995</v>
      </c>
      <c r="J32" s="373">
        <v>0</v>
      </c>
      <c r="K32" s="1770">
        <v>552.66000000000008</v>
      </c>
      <c r="L32" s="373">
        <v>90.669999999999959</v>
      </c>
      <c r="M32" s="1770">
        <v>90.669999999999959</v>
      </c>
      <c r="N32" s="1770">
        <v>0</v>
      </c>
      <c r="O32" s="373">
        <v>90.669999999999959</v>
      </c>
      <c r="P32" s="373"/>
      <c r="Q32" s="373"/>
      <c r="R32" s="373"/>
      <c r="S32" s="373"/>
      <c r="T32" s="373"/>
      <c r="U32" s="373"/>
      <c r="V32" s="373"/>
      <c r="W32" s="373"/>
      <c r="X32" s="2843">
        <v>90.669999999999959</v>
      </c>
      <c r="Y32" s="2843">
        <v>0</v>
      </c>
      <c r="Z32" s="2108">
        <v>90.669999999999959</v>
      </c>
      <c r="AA32" s="2844">
        <v>89.763299999999958</v>
      </c>
      <c r="AB32" s="2844"/>
      <c r="AC32" s="2108">
        <v>89.763299999999958</v>
      </c>
      <c r="AD32" s="3222">
        <v>0.90669999999999962</v>
      </c>
      <c r="AE32" s="2844"/>
      <c r="AF32" s="2844">
        <v>0</v>
      </c>
      <c r="AG32" s="2108">
        <v>0</v>
      </c>
      <c r="AH32" s="373"/>
      <c r="AI32" s="373" t="s">
        <v>10041</v>
      </c>
      <c r="AJ32" s="373">
        <v>0</v>
      </c>
    </row>
    <row r="33" spans="1:36" ht="63">
      <c r="A33" s="1466">
        <v>1710</v>
      </c>
      <c r="B33" s="1766" t="s">
        <v>4263</v>
      </c>
      <c r="C33" s="1767" t="s">
        <v>4264</v>
      </c>
      <c r="D33" s="1768" t="s">
        <v>45</v>
      </c>
      <c r="E33" s="1768" t="s">
        <v>4265</v>
      </c>
      <c r="F33" s="1769" t="s">
        <v>47</v>
      </c>
      <c r="G33" s="1770">
        <v>3762.3789999999999</v>
      </c>
      <c r="H33" s="1770">
        <v>1838.1019999999999</v>
      </c>
      <c r="I33" s="526">
        <v>450</v>
      </c>
      <c r="J33" s="373">
        <v>0</v>
      </c>
      <c r="K33" s="1770">
        <v>2288.1019999999999</v>
      </c>
      <c r="L33" s="373">
        <v>1474.277</v>
      </c>
      <c r="M33" s="1770">
        <v>1474.277</v>
      </c>
      <c r="N33" s="1770">
        <v>0</v>
      </c>
      <c r="O33" s="373">
        <v>1474.277</v>
      </c>
      <c r="P33" s="373"/>
      <c r="Q33" s="373"/>
      <c r="R33" s="373"/>
      <c r="S33" s="373"/>
      <c r="T33" s="373"/>
      <c r="U33" s="373"/>
      <c r="V33" s="373"/>
      <c r="W33" s="373"/>
      <c r="X33" s="2843">
        <v>1474.277</v>
      </c>
      <c r="Y33" s="2843">
        <v>0</v>
      </c>
      <c r="Z33" s="2108">
        <v>1474.277</v>
      </c>
      <c r="AA33" s="2844">
        <v>729.76711499999999</v>
      </c>
      <c r="AB33" s="2844"/>
      <c r="AC33" s="2108">
        <v>729.76711499999999</v>
      </c>
      <c r="AD33" s="2108">
        <v>7.3713850000000001</v>
      </c>
      <c r="AE33" s="2844"/>
      <c r="AF33" s="2844">
        <v>0</v>
      </c>
      <c r="AG33" s="2108">
        <v>0</v>
      </c>
      <c r="AH33" s="373"/>
      <c r="AI33" s="373" t="s">
        <v>10040</v>
      </c>
      <c r="AJ33" s="373">
        <v>0</v>
      </c>
    </row>
    <row r="34" spans="1:36" ht="78.75">
      <c r="A34" s="1466">
        <v>1711</v>
      </c>
      <c r="B34" s="1766" t="s">
        <v>4266</v>
      </c>
      <c r="C34" s="1767" t="s">
        <v>4267</v>
      </c>
      <c r="D34" s="1768" t="s">
        <v>209</v>
      </c>
      <c r="E34" s="1768" t="s">
        <v>4268</v>
      </c>
      <c r="F34" s="1769" t="s">
        <v>47</v>
      </c>
      <c r="G34" s="1770">
        <v>1846.67</v>
      </c>
      <c r="H34" s="1770">
        <v>1090.0909999999999</v>
      </c>
      <c r="I34" s="526">
        <v>205</v>
      </c>
      <c r="J34" s="373">
        <v>0</v>
      </c>
      <c r="K34" s="1770">
        <v>1295.0909999999999</v>
      </c>
      <c r="L34" s="373">
        <v>551.57900000000018</v>
      </c>
      <c r="M34" s="1770">
        <v>551.57899999999995</v>
      </c>
      <c r="N34" s="1770">
        <v>0</v>
      </c>
      <c r="O34" s="373">
        <v>551.57899999999995</v>
      </c>
      <c r="P34" s="373"/>
      <c r="Q34" s="373"/>
      <c r="R34" s="373"/>
      <c r="S34" s="373"/>
      <c r="T34" s="373"/>
      <c r="U34" s="373"/>
      <c r="V34" s="373"/>
      <c r="W34" s="373"/>
      <c r="X34" s="2843">
        <v>551.57899999999995</v>
      </c>
      <c r="Y34" s="2843">
        <v>0</v>
      </c>
      <c r="Z34" s="2108">
        <v>551.57899999999995</v>
      </c>
      <c r="AA34" s="2844">
        <v>273.03199999999998</v>
      </c>
      <c r="AB34" s="2844"/>
      <c r="AC34" s="2108">
        <v>273.03199999999998</v>
      </c>
      <c r="AD34" s="2108">
        <v>2.758</v>
      </c>
      <c r="AE34" s="2844"/>
      <c r="AF34" s="2844">
        <v>0</v>
      </c>
      <c r="AG34" s="2108">
        <v>0</v>
      </c>
      <c r="AH34" s="373"/>
      <c r="AI34" s="373" t="s">
        <v>9947</v>
      </c>
      <c r="AJ34" s="373">
        <v>0</v>
      </c>
    </row>
    <row r="35" spans="1:36" ht="94.5">
      <c r="A35" s="3223">
        <v>1712</v>
      </c>
      <c r="B35" s="1766" t="s">
        <v>4269</v>
      </c>
      <c r="C35" s="1775" t="s">
        <v>4270</v>
      </c>
      <c r="D35" s="1772" t="s">
        <v>28</v>
      </c>
      <c r="E35" s="1768" t="s">
        <v>4271</v>
      </c>
      <c r="F35" s="1769" t="s">
        <v>47</v>
      </c>
      <c r="G35" s="1770">
        <v>684.31899999999996</v>
      </c>
      <c r="H35" s="1770">
        <v>55.871000000000002</v>
      </c>
      <c r="I35" s="526">
        <v>200</v>
      </c>
      <c r="J35" s="373">
        <v>0</v>
      </c>
      <c r="K35" s="1770">
        <v>255.87100000000001</v>
      </c>
      <c r="L35" s="373">
        <v>428.44799999999998</v>
      </c>
      <c r="M35" s="1770">
        <v>378.44799999999998</v>
      </c>
      <c r="N35" s="1770">
        <v>0</v>
      </c>
      <c r="O35" s="373">
        <v>378.44799999999998</v>
      </c>
      <c r="P35" s="373"/>
      <c r="Q35" s="373"/>
      <c r="R35" s="373"/>
      <c r="S35" s="373"/>
      <c r="T35" s="373"/>
      <c r="U35" s="373"/>
      <c r="V35" s="373"/>
      <c r="W35" s="373"/>
      <c r="X35" s="2843">
        <v>378.44799999999998</v>
      </c>
      <c r="Y35" s="2843">
        <v>0</v>
      </c>
      <c r="Z35" s="2108">
        <v>378.44799999999998</v>
      </c>
      <c r="AA35" s="2844">
        <v>93.665880000000001</v>
      </c>
      <c r="AB35" s="2844"/>
      <c r="AC35" s="2108">
        <v>93.665880000000001</v>
      </c>
      <c r="AD35" s="2108">
        <v>0.94611999999999996</v>
      </c>
      <c r="AE35" s="2844"/>
      <c r="AF35" s="2844">
        <v>0</v>
      </c>
      <c r="AG35" s="2108">
        <v>0</v>
      </c>
      <c r="AH35" s="373"/>
      <c r="AI35" s="373" t="s">
        <v>9951</v>
      </c>
      <c r="AJ35" s="373">
        <v>0</v>
      </c>
    </row>
    <row r="36" spans="1:36" ht="157.5">
      <c r="A36" s="1466">
        <v>1713</v>
      </c>
      <c r="B36" s="1766" t="s">
        <v>4272</v>
      </c>
      <c r="C36" s="1775" t="s">
        <v>4273</v>
      </c>
      <c r="D36" s="1772" t="s">
        <v>28</v>
      </c>
      <c r="E36" s="1768" t="s">
        <v>4271</v>
      </c>
      <c r="F36" s="1769" t="s">
        <v>30</v>
      </c>
      <c r="G36" s="1770">
        <v>399.74700000000001</v>
      </c>
      <c r="H36" s="1770">
        <v>111.26499999999999</v>
      </c>
      <c r="I36" s="526">
        <v>168.83199999999999</v>
      </c>
      <c r="J36" s="373">
        <v>0</v>
      </c>
      <c r="K36" s="1770">
        <v>280.09699999999998</v>
      </c>
      <c r="L36" s="373">
        <v>119.65000000000003</v>
      </c>
      <c r="M36" s="1770">
        <v>119.65</v>
      </c>
      <c r="N36" s="1770">
        <v>0</v>
      </c>
      <c r="O36" s="373">
        <v>119.65</v>
      </c>
      <c r="P36" s="373"/>
      <c r="Q36" s="373"/>
      <c r="R36" s="373"/>
      <c r="S36" s="373"/>
      <c r="T36" s="373"/>
      <c r="U36" s="373"/>
      <c r="V36" s="373"/>
      <c r="W36" s="373"/>
      <c r="X36" s="2843">
        <v>119.65</v>
      </c>
      <c r="Y36" s="2843">
        <v>0</v>
      </c>
      <c r="Z36" s="2108">
        <v>119.65</v>
      </c>
      <c r="AA36" s="2844">
        <v>59.226750000000003</v>
      </c>
      <c r="AB36" s="2844"/>
      <c r="AC36" s="2108">
        <v>59.226750000000003</v>
      </c>
      <c r="AD36" s="2108">
        <v>0.59825000000000006</v>
      </c>
      <c r="AE36" s="2844"/>
      <c r="AF36" s="2844">
        <v>0</v>
      </c>
      <c r="AG36" s="2108">
        <v>0</v>
      </c>
      <c r="AH36" s="373"/>
      <c r="AI36" s="373" t="s">
        <v>9951</v>
      </c>
      <c r="AJ36" s="373">
        <v>0</v>
      </c>
    </row>
    <row r="37" spans="1:36" ht="94.5">
      <c r="A37" s="1466">
        <v>1714</v>
      </c>
      <c r="B37" s="1766" t="s">
        <v>4274</v>
      </c>
      <c r="C37" s="1767" t="s">
        <v>4275</v>
      </c>
      <c r="D37" s="1769" t="s">
        <v>321</v>
      </c>
      <c r="E37" s="1772" t="s">
        <v>4276</v>
      </c>
      <c r="F37" s="1769" t="s">
        <v>30</v>
      </c>
      <c r="G37" s="1770">
        <v>181.292</v>
      </c>
      <c r="H37" s="1770">
        <v>7.1449999999999996</v>
      </c>
      <c r="I37" s="526">
        <v>13.004</v>
      </c>
      <c r="J37" s="373">
        <v>0</v>
      </c>
      <c r="K37" s="1770">
        <v>20.149000000000001</v>
      </c>
      <c r="L37" s="373">
        <v>161.143</v>
      </c>
      <c r="M37" s="1770">
        <v>0</v>
      </c>
      <c r="N37" s="1770">
        <v>40</v>
      </c>
      <c r="O37" s="373">
        <v>40</v>
      </c>
      <c r="P37" s="373"/>
      <c r="Q37" s="373"/>
      <c r="R37" s="373"/>
      <c r="S37" s="373"/>
      <c r="T37" s="373"/>
      <c r="U37" s="373"/>
      <c r="V37" s="373"/>
      <c r="W37" s="373"/>
      <c r="X37" s="2843">
        <v>0</v>
      </c>
      <c r="Y37" s="2843">
        <v>40</v>
      </c>
      <c r="Z37" s="2108">
        <v>40</v>
      </c>
      <c r="AA37" s="2844"/>
      <c r="AB37" s="2844"/>
      <c r="AC37" s="2108">
        <v>0</v>
      </c>
      <c r="AD37" s="2108"/>
      <c r="AE37" s="2844"/>
      <c r="AF37" s="2844">
        <v>0</v>
      </c>
      <c r="AG37" s="2108">
        <v>0</v>
      </c>
      <c r="AH37" s="373"/>
      <c r="AI37" s="373"/>
      <c r="AJ37" s="373">
        <v>0</v>
      </c>
    </row>
    <row r="38" spans="1:36" ht="47.25">
      <c r="A38" s="1466">
        <v>1715</v>
      </c>
      <c r="B38" s="1766" t="s">
        <v>4277</v>
      </c>
      <c r="C38" s="1776" t="s">
        <v>4278</v>
      </c>
      <c r="D38" s="1769" t="s">
        <v>28</v>
      </c>
      <c r="E38" s="1768" t="s">
        <v>4279</v>
      </c>
      <c r="F38" s="1769" t="s">
        <v>30</v>
      </c>
      <c r="G38" s="1770">
        <v>299</v>
      </c>
      <c r="H38" s="1770">
        <v>275.21199999999999</v>
      </c>
      <c r="I38" s="526">
        <v>5.15</v>
      </c>
      <c r="J38" s="411">
        <v>0</v>
      </c>
      <c r="K38" s="1770">
        <v>280.36199999999997</v>
      </c>
      <c r="L38" s="373">
        <v>18.638000000000034</v>
      </c>
      <c r="M38" s="1770">
        <v>18.638000000000034</v>
      </c>
      <c r="N38" s="1770">
        <v>0</v>
      </c>
      <c r="O38" s="373">
        <v>18.638000000000034</v>
      </c>
      <c r="P38" s="373"/>
      <c r="Q38" s="373"/>
      <c r="R38" s="373"/>
      <c r="S38" s="373"/>
      <c r="T38" s="373"/>
      <c r="U38" s="373"/>
      <c r="V38" s="373"/>
      <c r="W38" s="373"/>
      <c r="X38" s="2843">
        <v>18.638000000000034</v>
      </c>
      <c r="Y38" s="2843">
        <v>0</v>
      </c>
      <c r="Z38" s="2108">
        <v>18.638000000000034</v>
      </c>
      <c r="AA38" s="2844">
        <v>18.451620000000034</v>
      </c>
      <c r="AB38" s="2844"/>
      <c r="AC38" s="2108">
        <v>18.451620000000034</v>
      </c>
      <c r="AD38" s="2108">
        <v>0.18638000000000032</v>
      </c>
      <c r="AE38" s="2844"/>
      <c r="AF38" s="2844">
        <v>0</v>
      </c>
      <c r="AG38" s="2108">
        <v>0</v>
      </c>
      <c r="AH38" s="373"/>
      <c r="AI38" s="373" t="s">
        <v>9947</v>
      </c>
      <c r="AJ38" s="411">
        <v>0</v>
      </c>
    </row>
    <row r="39" spans="1:36" ht="47.25">
      <c r="A39" s="3223">
        <v>1716</v>
      </c>
      <c r="B39" s="1766" t="s">
        <v>4280</v>
      </c>
      <c r="C39" s="1775" t="s">
        <v>4281</v>
      </c>
      <c r="D39" s="1772" t="s">
        <v>28</v>
      </c>
      <c r="E39" s="1768" t="s">
        <v>4282</v>
      </c>
      <c r="F39" s="1769" t="s">
        <v>47</v>
      </c>
      <c r="G39" s="1770">
        <v>745.09</v>
      </c>
      <c r="H39" s="1770">
        <v>3.5139999999999998</v>
      </c>
      <c r="I39" s="1770">
        <v>3.52</v>
      </c>
      <c r="J39" s="373">
        <v>0</v>
      </c>
      <c r="K39" s="1770">
        <v>7.0339999999999998</v>
      </c>
      <c r="L39" s="373">
        <v>738.05600000000004</v>
      </c>
      <c r="M39" s="1770">
        <v>100</v>
      </c>
      <c r="N39" s="1770">
        <v>0</v>
      </c>
      <c r="O39" s="373">
        <v>100</v>
      </c>
      <c r="P39" s="373"/>
      <c r="Q39" s="373"/>
      <c r="R39" s="373"/>
      <c r="S39" s="373"/>
      <c r="T39" s="373"/>
      <c r="U39" s="373"/>
      <c r="V39" s="373"/>
      <c r="W39" s="373"/>
      <c r="X39" s="2843">
        <v>100</v>
      </c>
      <c r="Y39" s="2843">
        <v>0</v>
      </c>
      <c r="Z39" s="2108">
        <v>100</v>
      </c>
      <c r="AA39" s="2844">
        <v>24.75</v>
      </c>
      <c r="AB39" s="2844"/>
      <c r="AC39" s="2108">
        <v>24.75</v>
      </c>
      <c r="AD39" s="2108">
        <v>0.25</v>
      </c>
      <c r="AE39" s="2844"/>
      <c r="AF39" s="2844">
        <v>0</v>
      </c>
      <c r="AG39" s="2108">
        <v>0</v>
      </c>
      <c r="AH39" s="373"/>
      <c r="AI39" s="373" t="s">
        <v>9951</v>
      </c>
      <c r="AJ39" s="373">
        <v>0</v>
      </c>
    </row>
    <row r="40" spans="1:36" ht="47.25">
      <c r="A40" s="1466">
        <v>1717</v>
      </c>
      <c r="B40" s="1766" t="s">
        <v>4283</v>
      </c>
      <c r="C40" s="1775" t="s">
        <v>4284</v>
      </c>
      <c r="D40" s="1772" t="s">
        <v>28</v>
      </c>
      <c r="E40" s="1768" t="s">
        <v>4271</v>
      </c>
      <c r="F40" s="1769" t="s">
        <v>30</v>
      </c>
      <c r="G40" s="1770">
        <v>414.13499999999999</v>
      </c>
      <c r="H40" s="1770">
        <v>77.515749999999997</v>
      </c>
      <c r="I40" s="1770">
        <v>148.47999999999999</v>
      </c>
      <c r="J40" s="1770">
        <v>0</v>
      </c>
      <c r="K40" s="1770">
        <v>225.99574999999999</v>
      </c>
      <c r="L40" s="373">
        <v>188.13925</v>
      </c>
      <c r="M40" s="1770">
        <v>188.13900000000001</v>
      </c>
      <c r="N40" s="1770">
        <v>0</v>
      </c>
      <c r="O40" s="373">
        <v>188.13900000000001</v>
      </c>
      <c r="P40" s="373"/>
      <c r="Q40" s="373"/>
      <c r="R40" s="373"/>
      <c r="S40" s="373"/>
      <c r="T40" s="373"/>
      <c r="U40" s="373"/>
      <c r="V40" s="373"/>
      <c r="W40" s="373"/>
      <c r="X40" s="2843">
        <v>188.13900000000001</v>
      </c>
      <c r="Y40" s="2843">
        <v>0</v>
      </c>
      <c r="Z40" s="2108">
        <v>188.13900000000001</v>
      </c>
      <c r="AA40" s="2844">
        <v>93.128805</v>
      </c>
      <c r="AB40" s="2844"/>
      <c r="AC40" s="2108">
        <v>93.128805</v>
      </c>
      <c r="AD40" s="2108">
        <v>0.94069500000000006</v>
      </c>
      <c r="AE40" s="2844"/>
      <c r="AF40" s="2844">
        <v>0</v>
      </c>
      <c r="AG40" s="2108">
        <v>0</v>
      </c>
      <c r="AH40" s="373"/>
      <c r="AI40" s="373" t="s">
        <v>9951</v>
      </c>
      <c r="AJ40" s="373">
        <v>0</v>
      </c>
    </row>
    <row r="41" spans="1:36" ht="47.25">
      <c r="A41" s="3223">
        <v>1718</v>
      </c>
      <c r="B41" s="1766" t="s">
        <v>4285</v>
      </c>
      <c r="C41" s="1767" t="s">
        <v>4286</v>
      </c>
      <c r="D41" s="1769" t="s">
        <v>321</v>
      </c>
      <c r="E41" s="1768" t="s">
        <v>4287</v>
      </c>
      <c r="F41" s="1769" t="s">
        <v>47</v>
      </c>
      <c r="G41" s="1770">
        <v>520.88</v>
      </c>
      <c r="H41" s="1770">
        <v>0</v>
      </c>
      <c r="I41" s="1770">
        <v>52.5</v>
      </c>
      <c r="J41" s="1770">
        <v>0</v>
      </c>
      <c r="K41" s="1770">
        <v>52.5</v>
      </c>
      <c r="L41" s="373">
        <v>468.38</v>
      </c>
      <c r="M41" s="1770">
        <v>200</v>
      </c>
      <c r="N41" s="1770">
        <v>0</v>
      </c>
      <c r="O41" s="373">
        <v>200</v>
      </c>
      <c r="P41" s="373"/>
      <c r="Q41" s="373"/>
      <c r="R41" s="373"/>
      <c r="S41" s="373"/>
      <c r="T41" s="373"/>
      <c r="U41" s="373"/>
      <c r="V41" s="373"/>
      <c r="W41" s="373"/>
      <c r="X41" s="2843">
        <v>200</v>
      </c>
      <c r="Y41" s="2843">
        <v>0</v>
      </c>
      <c r="Z41" s="2108">
        <v>200</v>
      </c>
      <c r="AA41" s="2844">
        <v>49.5</v>
      </c>
      <c r="AB41" s="2844"/>
      <c r="AC41" s="2108">
        <v>49.5</v>
      </c>
      <c r="AD41" s="2108">
        <v>0.5</v>
      </c>
      <c r="AE41" s="2844"/>
      <c r="AF41" s="2844">
        <v>0</v>
      </c>
      <c r="AG41" s="2108">
        <v>0</v>
      </c>
      <c r="AH41" s="373"/>
      <c r="AI41" s="373" t="s">
        <v>9951</v>
      </c>
      <c r="AJ41" s="373">
        <v>0</v>
      </c>
    </row>
    <row r="42" spans="1:36" ht="63">
      <c r="A42" s="3223">
        <v>1719</v>
      </c>
      <c r="B42" s="1766" t="s">
        <v>4288</v>
      </c>
      <c r="C42" s="1767" t="s">
        <v>4289</v>
      </c>
      <c r="D42" s="1769" t="s">
        <v>321</v>
      </c>
      <c r="E42" s="1768" t="s">
        <v>4290</v>
      </c>
      <c r="F42" s="1769" t="s">
        <v>47</v>
      </c>
      <c r="G42" s="1770">
        <v>535.18499999999995</v>
      </c>
      <c r="H42" s="1770">
        <v>0</v>
      </c>
      <c r="I42" s="1770">
        <v>0</v>
      </c>
      <c r="J42" s="1770">
        <v>0</v>
      </c>
      <c r="K42" s="1770">
        <v>0</v>
      </c>
      <c r="L42" s="373">
        <v>535.18499999999995</v>
      </c>
      <c r="M42" s="1770">
        <v>235.185</v>
      </c>
      <c r="N42" s="1770">
        <v>0</v>
      </c>
      <c r="O42" s="373">
        <v>235.185</v>
      </c>
      <c r="P42" s="373"/>
      <c r="Q42" s="373"/>
      <c r="R42" s="373"/>
      <c r="S42" s="373"/>
      <c r="T42" s="373"/>
      <c r="U42" s="373"/>
      <c r="V42" s="373"/>
      <c r="W42" s="373"/>
      <c r="X42" s="2843">
        <v>235.185</v>
      </c>
      <c r="Y42" s="2843">
        <v>0</v>
      </c>
      <c r="Z42" s="2108">
        <v>235.185</v>
      </c>
      <c r="AA42" s="2844">
        <v>58.208287499999997</v>
      </c>
      <c r="AB42" s="2844"/>
      <c r="AC42" s="2108">
        <v>58.208287499999997</v>
      </c>
      <c r="AD42" s="2108">
        <v>0.58796250000000005</v>
      </c>
      <c r="AE42" s="2844"/>
      <c r="AF42" s="2844">
        <v>0</v>
      </c>
      <c r="AG42" s="2108">
        <v>0</v>
      </c>
      <c r="AH42" s="373"/>
      <c r="AI42" s="373" t="s">
        <v>9951</v>
      </c>
      <c r="AJ42" s="373">
        <v>0</v>
      </c>
    </row>
    <row r="43" spans="1:36" ht="47.25">
      <c r="A43" s="1466">
        <v>1720</v>
      </c>
      <c r="B43" s="1766" t="s">
        <v>4291</v>
      </c>
      <c r="C43" s="1767" t="s">
        <v>4292</v>
      </c>
      <c r="D43" s="1769" t="s">
        <v>321</v>
      </c>
      <c r="E43" s="1768" t="s">
        <v>4287</v>
      </c>
      <c r="F43" s="1769" t="s">
        <v>30</v>
      </c>
      <c r="G43" s="1770">
        <v>329.73599999999999</v>
      </c>
      <c r="H43" s="1770">
        <v>0</v>
      </c>
      <c r="I43" s="1770">
        <v>35</v>
      </c>
      <c r="J43" s="1770">
        <v>0</v>
      </c>
      <c r="K43" s="1770">
        <v>35</v>
      </c>
      <c r="L43" s="373">
        <v>294.73599999999999</v>
      </c>
      <c r="M43" s="1770">
        <v>294.73599999999999</v>
      </c>
      <c r="N43" s="1770">
        <v>0</v>
      </c>
      <c r="O43" s="373">
        <v>294.73599999999999</v>
      </c>
      <c r="P43" s="373"/>
      <c r="Q43" s="373"/>
      <c r="R43" s="373"/>
      <c r="S43" s="373"/>
      <c r="T43" s="373"/>
      <c r="U43" s="373"/>
      <c r="V43" s="373"/>
      <c r="W43" s="373"/>
      <c r="X43" s="2843">
        <v>294.73599999999999</v>
      </c>
      <c r="Y43" s="2843">
        <v>0</v>
      </c>
      <c r="Z43" s="2108">
        <v>294.73599999999999</v>
      </c>
      <c r="AA43" s="2844">
        <v>145.89431999999999</v>
      </c>
      <c r="AB43" s="2844"/>
      <c r="AC43" s="2108">
        <v>145.89431999999999</v>
      </c>
      <c r="AD43" s="2108">
        <v>1.4736799999999999</v>
      </c>
      <c r="AE43" s="2844"/>
      <c r="AF43" s="2844">
        <v>0</v>
      </c>
      <c r="AG43" s="2108">
        <v>0</v>
      </c>
      <c r="AH43" s="373"/>
      <c r="AI43" s="373" t="s">
        <v>9951</v>
      </c>
      <c r="AJ43" s="373">
        <v>0</v>
      </c>
    </row>
    <row r="44" spans="1:36" ht="47.25">
      <c r="A44" s="3223">
        <v>1721</v>
      </c>
      <c r="B44" s="1766" t="s">
        <v>4293</v>
      </c>
      <c r="C44" s="1767" t="s">
        <v>4294</v>
      </c>
      <c r="D44" s="1769" t="s">
        <v>321</v>
      </c>
      <c r="E44" s="1768" t="s">
        <v>4290</v>
      </c>
      <c r="F44" s="1769" t="s">
        <v>47</v>
      </c>
      <c r="G44" s="1770">
        <v>219.76900000000001</v>
      </c>
      <c r="H44" s="1770">
        <v>0</v>
      </c>
      <c r="I44" s="1770">
        <v>17.5</v>
      </c>
      <c r="J44" s="1770">
        <v>0</v>
      </c>
      <c r="K44" s="1770">
        <v>17.5</v>
      </c>
      <c r="L44" s="373">
        <v>202.26900000000001</v>
      </c>
      <c r="M44" s="1770">
        <v>84.769000000000005</v>
      </c>
      <c r="N44" s="1770">
        <v>0</v>
      </c>
      <c r="O44" s="373">
        <v>84.769000000000005</v>
      </c>
      <c r="P44" s="373"/>
      <c r="Q44" s="373"/>
      <c r="R44" s="373"/>
      <c r="S44" s="373"/>
      <c r="T44" s="373"/>
      <c r="U44" s="373"/>
      <c r="V44" s="373"/>
      <c r="W44" s="373"/>
      <c r="X44" s="2843">
        <v>84.769000000000005</v>
      </c>
      <c r="Y44" s="2843">
        <v>0</v>
      </c>
      <c r="Z44" s="2108">
        <v>84.769000000000005</v>
      </c>
      <c r="AA44" s="2844">
        <v>20.980327500000005</v>
      </c>
      <c r="AB44" s="2844"/>
      <c r="AC44" s="2108">
        <v>20.980327500000005</v>
      </c>
      <c r="AD44" s="2108">
        <v>0.21192250000000004</v>
      </c>
      <c r="AE44" s="2844"/>
      <c r="AF44" s="2844">
        <v>0</v>
      </c>
      <c r="AG44" s="2108">
        <v>0</v>
      </c>
      <c r="AH44" s="373"/>
      <c r="AI44" s="373" t="s">
        <v>9951</v>
      </c>
      <c r="AJ44" s="373">
        <v>0</v>
      </c>
    </row>
    <row r="45" spans="1:36" ht="173.25">
      <c r="A45" s="3223">
        <v>1722</v>
      </c>
      <c r="B45" s="1766" t="s">
        <v>4295</v>
      </c>
      <c r="C45" s="1767" t="s">
        <v>4296</v>
      </c>
      <c r="D45" s="1769" t="s">
        <v>321</v>
      </c>
      <c r="E45" s="1768" t="s">
        <v>84</v>
      </c>
      <c r="F45" s="1769" t="s">
        <v>43</v>
      </c>
      <c r="G45" s="1770">
        <v>2945.8220000000001</v>
      </c>
      <c r="H45" s="1770">
        <v>34.232999999999997</v>
      </c>
      <c r="I45" s="1770">
        <v>70</v>
      </c>
      <c r="J45" s="1770">
        <v>1668.48</v>
      </c>
      <c r="K45" s="1770">
        <v>104.233</v>
      </c>
      <c r="L45" s="373">
        <v>2841.5889999999999</v>
      </c>
      <c r="M45" s="1770">
        <v>50</v>
      </c>
      <c r="N45" s="1770">
        <v>100</v>
      </c>
      <c r="O45" s="373">
        <v>150</v>
      </c>
      <c r="P45" s="373"/>
      <c r="Q45" s="373"/>
      <c r="R45" s="373"/>
      <c r="S45" s="373"/>
      <c r="T45" s="373"/>
      <c r="U45" s="373"/>
      <c r="V45" s="373"/>
      <c r="W45" s="373"/>
      <c r="X45" s="2843">
        <v>50</v>
      </c>
      <c r="Y45" s="2843">
        <v>100</v>
      </c>
      <c r="Z45" s="2108">
        <v>150</v>
      </c>
      <c r="AA45" s="2844">
        <v>12.375</v>
      </c>
      <c r="AB45" s="2844">
        <v>15</v>
      </c>
      <c r="AC45" s="2108">
        <v>27.375</v>
      </c>
      <c r="AD45" s="2108">
        <v>0.125</v>
      </c>
      <c r="AE45" s="2844"/>
      <c r="AF45" s="2844">
        <v>0</v>
      </c>
      <c r="AG45" s="2108">
        <v>0</v>
      </c>
      <c r="AH45" s="373"/>
      <c r="AI45" s="373" t="s">
        <v>10080</v>
      </c>
      <c r="AJ45" s="373">
        <v>3500</v>
      </c>
    </row>
    <row r="46" spans="1:36" ht="94.5">
      <c r="A46" s="1466">
        <v>1723</v>
      </c>
      <c r="B46" s="1766" t="s">
        <v>4297</v>
      </c>
      <c r="C46" s="1767" t="s">
        <v>4298</v>
      </c>
      <c r="D46" s="1769" t="s">
        <v>321</v>
      </c>
      <c r="E46" s="1768" t="s">
        <v>4299</v>
      </c>
      <c r="F46" s="1769" t="s">
        <v>30</v>
      </c>
      <c r="G46" s="1770">
        <v>1E-3</v>
      </c>
      <c r="H46" s="1770">
        <v>0</v>
      </c>
      <c r="I46" s="1770">
        <v>0</v>
      </c>
      <c r="J46" s="1770">
        <v>640</v>
      </c>
      <c r="K46" s="1770">
        <v>0</v>
      </c>
      <c r="L46" s="373">
        <v>1E-3</v>
      </c>
      <c r="M46" s="1770">
        <v>1E-3</v>
      </c>
      <c r="N46" s="1770">
        <v>0</v>
      </c>
      <c r="O46" s="373">
        <v>1E-3</v>
      </c>
      <c r="P46" s="373"/>
      <c r="Q46" s="373"/>
      <c r="R46" s="373"/>
      <c r="S46" s="373"/>
      <c r="T46" s="373"/>
      <c r="U46" s="373"/>
      <c r="V46" s="373"/>
      <c r="W46" s="373"/>
      <c r="X46" s="2843">
        <v>1E-3</v>
      </c>
      <c r="Y46" s="2843">
        <v>0</v>
      </c>
      <c r="Z46" s="2108">
        <v>1E-3</v>
      </c>
      <c r="AA46" s="2844"/>
      <c r="AB46" s="2844"/>
      <c r="AC46" s="2108">
        <v>0</v>
      </c>
      <c r="AD46" s="2108"/>
      <c r="AE46" s="2844"/>
      <c r="AF46" s="2844">
        <v>0</v>
      </c>
      <c r="AG46" s="2108">
        <v>0</v>
      </c>
      <c r="AH46" s="373"/>
      <c r="AI46" s="373"/>
      <c r="AJ46" s="373">
        <v>21.76</v>
      </c>
    </row>
    <row r="47" spans="1:36" ht="78.75">
      <c r="A47" s="3223">
        <v>1724</v>
      </c>
      <c r="B47" s="1766" t="s">
        <v>4300</v>
      </c>
      <c r="C47" s="1767" t="s">
        <v>4301</v>
      </c>
      <c r="D47" s="1769" t="s">
        <v>321</v>
      </c>
      <c r="E47" s="1768" t="s">
        <v>734</v>
      </c>
      <c r="F47" s="1769" t="s">
        <v>47</v>
      </c>
      <c r="G47" s="1770">
        <v>962.56600000000003</v>
      </c>
      <c r="H47" s="1770">
        <v>2.907</v>
      </c>
      <c r="I47" s="1770">
        <v>22.5</v>
      </c>
      <c r="J47" s="1770">
        <v>0</v>
      </c>
      <c r="K47" s="1770">
        <v>25.407</v>
      </c>
      <c r="L47" s="373">
        <v>937.15899999999999</v>
      </c>
      <c r="M47" s="1770">
        <v>400</v>
      </c>
      <c r="N47" s="1770">
        <v>0</v>
      </c>
      <c r="O47" s="373">
        <v>400</v>
      </c>
      <c r="P47" s="373"/>
      <c r="Q47" s="373"/>
      <c r="R47" s="373"/>
      <c r="S47" s="373"/>
      <c r="T47" s="373"/>
      <c r="U47" s="373"/>
      <c r="V47" s="373"/>
      <c r="W47" s="373"/>
      <c r="X47" s="2843">
        <v>400</v>
      </c>
      <c r="Y47" s="2843">
        <v>0</v>
      </c>
      <c r="Z47" s="2108">
        <v>400</v>
      </c>
      <c r="AA47" s="2844">
        <v>99</v>
      </c>
      <c r="AB47" s="2844"/>
      <c r="AC47" s="2108">
        <v>99</v>
      </c>
      <c r="AD47" s="2108">
        <v>1</v>
      </c>
      <c r="AE47" s="2844"/>
      <c r="AF47" s="2844">
        <v>0</v>
      </c>
      <c r="AG47" s="2108">
        <v>0</v>
      </c>
      <c r="AH47" s="373"/>
      <c r="AI47" s="373" t="s">
        <v>9951</v>
      </c>
      <c r="AJ47" s="373">
        <v>0</v>
      </c>
    </row>
    <row r="48" spans="1:36" ht="94.5">
      <c r="A48" s="1466">
        <v>1725</v>
      </c>
      <c r="B48" s="1766" t="s">
        <v>4302</v>
      </c>
      <c r="C48" s="1777" t="s">
        <v>4303</v>
      </c>
      <c r="D48" s="1778" t="s">
        <v>88</v>
      </c>
      <c r="E48" s="1768" t="s">
        <v>4304</v>
      </c>
      <c r="F48" s="1769" t="s">
        <v>30</v>
      </c>
      <c r="G48" s="1779">
        <v>299.20999999999998</v>
      </c>
      <c r="H48" s="1770">
        <v>1.911</v>
      </c>
      <c r="I48" s="1770">
        <v>7.5</v>
      </c>
      <c r="J48" s="1770">
        <v>0</v>
      </c>
      <c r="K48" s="1770">
        <v>9.4109999999999996</v>
      </c>
      <c r="L48" s="373">
        <v>289.79899999999998</v>
      </c>
      <c r="M48" s="1770">
        <v>289.79899999999998</v>
      </c>
      <c r="N48" s="1770">
        <v>0</v>
      </c>
      <c r="O48" s="373">
        <v>289.79899999999998</v>
      </c>
      <c r="P48" s="373"/>
      <c r="Q48" s="373"/>
      <c r="R48" s="373"/>
      <c r="S48" s="373"/>
      <c r="T48" s="373"/>
      <c r="U48" s="373"/>
      <c r="V48" s="373"/>
      <c r="W48" s="373"/>
      <c r="X48" s="2843">
        <v>289.79899999999998</v>
      </c>
      <c r="Y48" s="2843">
        <v>0</v>
      </c>
      <c r="Z48" s="2108">
        <v>289.79899999999998</v>
      </c>
      <c r="AA48" s="2844">
        <v>143.45050499999999</v>
      </c>
      <c r="AB48" s="2844"/>
      <c r="AC48" s="2108">
        <v>143.45050499999999</v>
      </c>
      <c r="AD48" s="2108">
        <v>1.4489949999999998</v>
      </c>
      <c r="AE48" s="2844"/>
      <c r="AF48" s="2844">
        <v>0</v>
      </c>
      <c r="AG48" s="2108">
        <v>0</v>
      </c>
      <c r="AH48" s="373"/>
      <c r="AI48" s="373" t="s">
        <v>10056</v>
      </c>
      <c r="AJ48" s="373">
        <v>0</v>
      </c>
    </row>
    <row r="49" spans="1:36" ht="78.75">
      <c r="A49" s="1466">
        <v>1726</v>
      </c>
      <c r="B49" s="1766" t="s">
        <v>4305</v>
      </c>
      <c r="C49" s="1777" t="s">
        <v>4306</v>
      </c>
      <c r="D49" s="1778" t="s">
        <v>88</v>
      </c>
      <c r="E49" s="1768" t="s">
        <v>4307</v>
      </c>
      <c r="F49" s="1769" t="s">
        <v>30</v>
      </c>
      <c r="G49" s="1779">
        <v>149.559</v>
      </c>
      <c r="H49" s="1770">
        <v>14.064</v>
      </c>
      <c r="I49" s="1770">
        <v>15</v>
      </c>
      <c r="J49" s="1770">
        <v>0</v>
      </c>
      <c r="K49" s="1770">
        <v>29.064</v>
      </c>
      <c r="L49" s="373">
        <v>120.495</v>
      </c>
      <c r="M49" s="1770">
        <v>120.495</v>
      </c>
      <c r="N49" s="1770">
        <v>0</v>
      </c>
      <c r="O49" s="373">
        <v>120.495</v>
      </c>
      <c r="P49" s="373"/>
      <c r="Q49" s="373"/>
      <c r="R49" s="373"/>
      <c r="S49" s="373"/>
      <c r="T49" s="373"/>
      <c r="U49" s="373"/>
      <c r="V49" s="373"/>
      <c r="W49" s="373"/>
      <c r="X49" s="2843">
        <v>120.495</v>
      </c>
      <c r="Y49" s="2843">
        <v>0</v>
      </c>
      <c r="Z49" s="2108">
        <v>120.495</v>
      </c>
      <c r="AA49" s="2844">
        <v>59.645000000000003</v>
      </c>
      <c r="AB49" s="2844"/>
      <c r="AC49" s="2108">
        <v>59.645000000000003</v>
      </c>
      <c r="AD49" s="2108">
        <v>0.60199999999999998</v>
      </c>
      <c r="AE49" s="2844"/>
      <c r="AF49" s="2844">
        <v>0</v>
      </c>
      <c r="AG49" s="2108">
        <v>0</v>
      </c>
      <c r="AH49" s="373"/>
      <c r="AI49" s="373" t="s">
        <v>9948</v>
      </c>
      <c r="AJ49" s="373">
        <v>0</v>
      </c>
    </row>
    <row r="50" spans="1:36" ht="78.75">
      <c r="A50" s="1466">
        <v>1727</v>
      </c>
      <c r="B50" s="1766" t="s">
        <v>4308</v>
      </c>
      <c r="C50" s="1777" t="s">
        <v>4309</v>
      </c>
      <c r="D50" s="1778" t="s">
        <v>88</v>
      </c>
      <c r="E50" s="1768" t="s">
        <v>1936</v>
      </c>
      <c r="F50" s="1769" t="s">
        <v>30</v>
      </c>
      <c r="G50" s="1779">
        <v>135.50399999999999</v>
      </c>
      <c r="H50" s="1770">
        <v>14.064</v>
      </c>
      <c r="I50" s="1770">
        <v>15</v>
      </c>
      <c r="J50" s="1770">
        <v>0</v>
      </c>
      <c r="K50" s="1770">
        <v>29.064</v>
      </c>
      <c r="L50" s="373">
        <v>106.44</v>
      </c>
      <c r="M50" s="1770">
        <v>106.44</v>
      </c>
      <c r="N50" s="1770">
        <v>0</v>
      </c>
      <c r="O50" s="373">
        <v>106.44</v>
      </c>
      <c r="P50" s="373"/>
      <c r="Q50" s="373"/>
      <c r="R50" s="373"/>
      <c r="S50" s="373"/>
      <c r="T50" s="373"/>
      <c r="U50" s="373"/>
      <c r="V50" s="373"/>
      <c r="W50" s="373"/>
      <c r="X50" s="2843">
        <v>106.44</v>
      </c>
      <c r="Y50" s="2843">
        <v>0</v>
      </c>
      <c r="Z50" s="2108">
        <v>106.44</v>
      </c>
      <c r="AA50" s="2844">
        <v>52.688000000000002</v>
      </c>
      <c r="AB50" s="2844"/>
      <c r="AC50" s="2108">
        <v>52.688000000000002</v>
      </c>
      <c r="AD50" s="2108">
        <v>0.53200000000000003</v>
      </c>
      <c r="AE50" s="2844"/>
      <c r="AF50" s="2844">
        <v>0</v>
      </c>
      <c r="AG50" s="2108">
        <v>0</v>
      </c>
      <c r="AH50" s="373"/>
      <c r="AI50" s="373" t="s">
        <v>9948</v>
      </c>
      <c r="AJ50" s="373">
        <v>0</v>
      </c>
    </row>
    <row r="51" spans="1:36" ht="78.75">
      <c r="A51" s="1466">
        <v>1728</v>
      </c>
      <c r="B51" s="1766" t="s">
        <v>4310</v>
      </c>
      <c r="C51" s="1777" t="s">
        <v>4311</v>
      </c>
      <c r="D51" s="1778" t="s">
        <v>88</v>
      </c>
      <c r="E51" s="1768" t="s">
        <v>2242</v>
      </c>
      <c r="F51" s="1769" t="s">
        <v>30</v>
      </c>
      <c r="G51" s="1779">
        <v>130.48099999999999</v>
      </c>
      <c r="H51" s="1770">
        <v>13.81</v>
      </c>
      <c r="I51" s="1770">
        <v>15</v>
      </c>
      <c r="J51" s="1770">
        <v>0</v>
      </c>
      <c r="K51" s="1770">
        <v>28.810000000000002</v>
      </c>
      <c r="L51" s="373">
        <v>101.67099999999999</v>
      </c>
      <c r="M51" s="1770">
        <v>101.67100000000001</v>
      </c>
      <c r="N51" s="1770">
        <v>0</v>
      </c>
      <c r="O51" s="373">
        <v>101.67100000000001</v>
      </c>
      <c r="P51" s="373"/>
      <c r="Q51" s="373"/>
      <c r="R51" s="373"/>
      <c r="S51" s="373"/>
      <c r="T51" s="373"/>
      <c r="U51" s="373"/>
      <c r="V51" s="373"/>
      <c r="W51" s="373"/>
      <c r="X51" s="2843">
        <v>101.67100000000001</v>
      </c>
      <c r="Y51" s="2843">
        <v>0</v>
      </c>
      <c r="Z51" s="2108">
        <v>101.67100000000001</v>
      </c>
      <c r="AA51" s="2844">
        <v>50.327145000000002</v>
      </c>
      <c r="AB51" s="2844"/>
      <c r="AC51" s="2108">
        <v>50.327145000000002</v>
      </c>
      <c r="AD51" s="2108">
        <v>0.508355</v>
      </c>
      <c r="AE51" s="2844"/>
      <c r="AF51" s="2844">
        <v>0</v>
      </c>
      <c r="AG51" s="2108">
        <v>0</v>
      </c>
      <c r="AH51" s="373"/>
      <c r="AI51" s="373" t="s">
        <v>10056</v>
      </c>
      <c r="AJ51" s="373">
        <v>0</v>
      </c>
    </row>
    <row r="52" spans="1:36" ht="78.75">
      <c r="A52" s="1466">
        <v>1729</v>
      </c>
      <c r="B52" s="1766" t="s">
        <v>4312</v>
      </c>
      <c r="C52" s="1777" t="s">
        <v>4313</v>
      </c>
      <c r="D52" s="1778" t="s">
        <v>88</v>
      </c>
      <c r="E52" s="1768" t="s">
        <v>2242</v>
      </c>
      <c r="F52" s="1769" t="s">
        <v>30</v>
      </c>
      <c r="G52" s="1779">
        <v>149.97800000000001</v>
      </c>
      <c r="H52" s="1770">
        <v>13.839</v>
      </c>
      <c r="I52" s="1770">
        <v>15</v>
      </c>
      <c r="J52" s="1770">
        <v>0</v>
      </c>
      <c r="K52" s="1770">
        <v>28.838999999999999</v>
      </c>
      <c r="L52" s="373">
        <v>121.13900000000001</v>
      </c>
      <c r="M52" s="1770">
        <v>121.139</v>
      </c>
      <c r="N52" s="1770">
        <v>0</v>
      </c>
      <c r="O52" s="373">
        <v>121.139</v>
      </c>
      <c r="P52" s="373"/>
      <c r="Q52" s="373"/>
      <c r="R52" s="373"/>
      <c r="S52" s="373"/>
      <c r="T52" s="373"/>
      <c r="U52" s="373"/>
      <c r="V52" s="373"/>
      <c r="W52" s="373"/>
      <c r="X52" s="2843">
        <v>121.139</v>
      </c>
      <c r="Y52" s="2843">
        <v>0</v>
      </c>
      <c r="Z52" s="2108">
        <v>121.139</v>
      </c>
      <c r="AA52" s="2844">
        <v>59.963805000000001</v>
      </c>
      <c r="AB52" s="2844"/>
      <c r="AC52" s="2108">
        <v>59.963805000000001</v>
      </c>
      <c r="AD52" s="2108">
        <v>0.60569499999999998</v>
      </c>
      <c r="AE52" s="2844"/>
      <c r="AF52" s="2844">
        <v>0</v>
      </c>
      <c r="AG52" s="2108">
        <v>0</v>
      </c>
      <c r="AH52" s="373"/>
      <c r="AI52" s="373" t="s">
        <v>10041</v>
      </c>
      <c r="AJ52" s="373">
        <v>0</v>
      </c>
    </row>
    <row r="53" spans="1:36" ht="78.75">
      <c r="A53" s="1466">
        <v>1730</v>
      </c>
      <c r="B53" s="1766" t="s">
        <v>4314</v>
      </c>
      <c r="C53" s="1777" t="s">
        <v>4315</v>
      </c>
      <c r="D53" s="1778" t="s">
        <v>88</v>
      </c>
      <c r="E53" s="1768" t="s">
        <v>2002</v>
      </c>
      <c r="F53" s="1769" t="s">
        <v>30</v>
      </c>
      <c r="G53" s="1779">
        <v>133.77099999999999</v>
      </c>
      <c r="H53" s="1770">
        <v>9.141</v>
      </c>
      <c r="I53" s="1770">
        <v>15</v>
      </c>
      <c r="J53" s="1770">
        <v>0</v>
      </c>
      <c r="K53" s="1770">
        <v>24.140999999999998</v>
      </c>
      <c r="L53" s="373">
        <v>109.63</v>
      </c>
      <c r="M53" s="1770">
        <v>109.63</v>
      </c>
      <c r="N53" s="1770">
        <v>0</v>
      </c>
      <c r="O53" s="373">
        <v>109.63</v>
      </c>
      <c r="P53" s="373"/>
      <c r="Q53" s="373"/>
      <c r="R53" s="373"/>
      <c r="S53" s="373"/>
      <c r="T53" s="373"/>
      <c r="U53" s="373"/>
      <c r="V53" s="373"/>
      <c r="W53" s="373"/>
      <c r="X53" s="2843">
        <v>109.63</v>
      </c>
      <c r="Y53" s="2843">
        <v>0</v>
      </c>
      <c r="Z53" s="2108">
        <v>109.63</v>
      </c>
      <c r="AA53" s="2844">
        <v>54.266849999999998</v>
      </c>
      <c r="AB53" s="2844"/>
      <c r="AC53" s="2108">
        <v>54.266849999999998</v>
      </c>
      <c r="AD53" s="2108">
        <v>0.54815000000000003</v>
      </c>
      <c r="AE53" s="2844"/>
      <c r="AF53" s="2844">
        <v>0</v>
      </c>
      <c r="AG53" s="2108">
        <v>0</v>
      </c>
      <c r="AH53" s="373"/>
      <c r="AI53" s="373" t="s">
        <v>10056</v>
      </c>
      <c r="AJ53" s="373">
        <v>0</v>
      </c>
    </row>
    <row r="54" spans="1:36" ht="78.75">
      <c r="A54" s="1466">
        <v>1731</v>
      </c>
      <c r="B54" s="1766" t="s">
        <v>4316</v>
      </c>
      <c r="C54" s="1777" t="s">
        <v>4317</v>
      </c>
      <c r="D54" s="1778" t="s">
        <v>88</v>
      </c>
      <c r="E54" s="1768" t="s">
        <v>4307</v>
      </c>
      <c r="F54" s="1769" t="s">
        <v>30</v>
      </c>
      <c r="G54" s="1779">
        <v>150</v>
      </c>
      <c r="H54" s="1770">
        <v>0</v>
      </c>
      <c r="I54" s="1770">
        <v>3.75</v>
      </c>
      <c r="J54" s="1770">
        <v>0</v>
      </c>
      <c r="K54" s="1770">
        <v>3.75</v>
      </c>
      <c r="L54" s="373">
        <v>146.25</v>
      </c>
      <c r="M54" s="1770">
        <v>100</v>
      </c>
      <c r="N54" s="1770">
        <v>0</v>
      </c>
      <c r="O54" s="373">
        <v>100</v>
      </c>
      <c r="P54" s="373"/>
      <c r="Q54" s="373"/>
      <c r="R54" s="373"/>
      <c r="S54" s="373"/>
      <c r="T54" s="373"/>
      <c r="U54" s="373"/>
      <c r="V54" s="373"/>
      <c r="W54" s="373"/>
      <c r="X54" s="2843">
        <v>100</v>
      </c>
      <c r="Y54" s="2843">
        <v>0</v>
      </c>
      <c r="Z54" s="2108">
        <v>100</v>
      </c>
      <c r="AA54" s="2844">
        <v>24.75</v>
      </c>
      <c r="AB54" s="2844"/>
      <c r="AC54" s="2108">
        <v>24.75</v>
      </c>
      <c r="AD54" s="2108">
        <v>0.25</v>
      </c>
      <c r="AE54" s="2844"/>
      <c r="AF54" s="2844">
        <v>0</v>
      </c>
      <c r="AG54" s="2108">
        <v>0</v>
      </c>
      <c r="AH54" s="373"/>
      <c r="AI54" s="373" t="s">
        <v>9952</v>
      </c>
      <c r="AJ54" s="373">
        <v>0</v>
      </c>
    </row>
    <row r="55" spans="1:36" ht="157.5">
      <c r="A55" s="1466">
        <v>1732</v>
      </c>
      <c r="B55" s="1766" t="s">
        <v>4318</v>
      </c>
      <c r="C55" s="1775" t="s">
        <v>4319</v>
      </c>
      <c r="D55" s="1769" t="s">
        <v>321</v>
      </c>
      <c r="E55" s="1768" t="s">
        <v>4307</v>
      </c>
      <c r="F55" s="1769" t="s">
        <v>30</v>
      </c>
      <c r="G55" s="1770">
        <v>156.70599999999999</v>
      </c>
      <c r="H55" s="1770">
        <v>14.063499999999998</v>
      </c>
      <c r="I55" s="1770">
        <v>7.5</v>
      </c>
      <c r="J55" s="1770">
        <v>0</v>
      </c>
      <c r="K55" s="1770">
        <v>21.563499999999998</v>
      </c>
      <c r="L55" s="373">
        <v>135.14249999999998</v>
      </c>
      <c r="M55" s="1770">
        <v>135.143</v>
      </c>
      <c r="N55" s="1770">
        <v>0</v>
      </c>
      <c r="O55" s="373">
        <v>135.143</v>
      </c>
      <c r="P55" s="373"/>
      <c r="Q55" s="373"/>
      <c r="R55" s="373"/>
      <c r="S55" s="373"/>
      <c r="T55" s="373"/>
      <c r="U55" s="373"/>
      <c r="V55" s="373"/>
      <c r="W55" s="373"/>
      <c r="X55" s="2843">
        <v>135.143</v>
      </c>
      <c r="Y55" s="2843">
        <v>0</v>
      </c>
      <c r="Z55" s="2108">
        <v>135.143</v>
      </c>
      <c r="AA55" s="2844">
        <v>66.896000000000001</v>
      </c>
      <c r="AB55" s="2844"/>
      <c r="AC55" s="2108">
        <v>66.896000000000001</v>
      </c>
      <c r="AD55" s="2108">
        <v>0.67600000000000005</v>
      </c>
      <c r="AE55" s="2844"/>
      <c r="AF55" s="2844">
        <v>0</v>
      </c>
      <c r="AG55" s="2108">
        <v>0</v>
      </c>
      <c r="AH55" s="373"/>
      <c r="AI55" s="373" t="s">
        <v>9948</v>
      </c>
      <c r="AJ55" s="373">
        <v>0</v>
      </c>
    </row>
    <row r="56" spans="1:36" ht="63">
      <c r="A56" s="1466">
        <v>1733</v>
      </c>
      <c r="B56" s="1766" t="s">
        <v>4320</v>
      </c>
      <c r="C56" s="1777" t="s">
        <v>4321</v>
      </c>
      <c r="D56" s="1778" t="s">
        <v>88</v>
      </c>
      <c r="E56" s="1768" t="s">
        <v>4307</v>
      </c>
      <c r="F56" s="1769" t="s">
        <v>30</v>
      </c>
      <c r="G56" s="1779">
        <v>150.98599999999999</v>
      </c>
      <c r="H56" s="1770">
        <v>17.5</v>
      </c>
      <c r="I56" s="1770">
        <v>65</v>
      </c>
      <c r="J56" s="1770">
        <v>0</v>
      </c>
      <c r="K56" s="1770">
        <v>82.5</v>
      </c>
      <c r="L56" s="373">
        <v>68.48599999999999</v>
      </c>
      <c r="M56" s="1770">
        <v>68.486000000000004</v>
      </c>
      <c r="N56" s="1770">
        <v>0</v>
      </c>
      <c r="O56" s="373">
        <v>68.486000000000004</v>
      </c>
      <c r="P56" s="373"/>
      <c r="Q56" s="373"/>
      <c r="R56" s="373"/>
      <c r="S56" s="373"/>
      <c r="T56" s="373"/>
      <c r="U56" s="373"/>
      <c r="V56" s="373"/>
      <c r="W56" s="373"/>
      <c r="X56" s="2843">
        <v>68.486000000000004</v>
      </c>
      <c r="Y56" s="2843">
        <v>0</v>
      </c>
      <c r="Z56" s="2108">
        <v>68.486000000000004</v>
      </c>
      <c r="AA56" s="2844">
        <v>67.801000000000002</v>
      </c>
      <c r="AB56" s="2844"/>
      <c r="AC56" s="2108">
        <v>67.801000000000002</v>
      </c>
      <c r="AD56" s="2108">
        <v>0.68500000000000005</v>
      </c>
      <c r="AE56" s="2844"/>
      <c r="AF56" s="2844">
        <v>0</v>
      </c>
      <c r="AG56" s="2108">
        <v>0</v>
      </c>
      <c r="AH56" s="373"/>
      <c r="AI56" s="373" t="s">
        <v>9947</v>
      </c>
      <c r="AJ56" s="373">
        <v>0</v>
      </c>
    </row>
    <row r="57" spans="1:36" ht="78.75">
      <c r="A57" s="1466">
        <v>1734</v>
      </c>
      <c r="B57" s="1766" t="s">
        <v>4322</v>
      </c>
      <c r="C57" s="1767" t="s">
        <v>4323</v>
      </c>
      <c r="D57" s="1769" t="s">
        <v>321</v>
      </c>
      <c r="E57" s="1772" t="s">
        <v>4324</v>
      </c>
      <c r="F57" s="1769" t="s">
        <v>47</v>
      </c>
      <c r="G57" s="1770">
        <v>798.71</v>
      </c>
      <c r="H57" s="1770">
        <v>124.991</v>
      </c>
      <c r="I57" s="1770">
        <v>363.7</v>
      </c>
      <c r="J57" s="1770">
        <v>0</v>
      </c>
      <c r="K57" s="1770">
        <v>488.69099999999997</v>
      </c>
      <c r="L57" s="373">
        <v>310.01900000000006</v>
      </c>
      <c r="M57" s="1770">
        <v>310.01900000000001</v>
      </c>
      <c r="N57" s="1770">
        <v>0</v>
      </c>
      <c r="O57" s="373">
        <v>310.01900000000001</v>
      </c>
      <c r="P57" s="373"/>
      <c r="Q57" s="373"/>
      <c r="R57" s="373"/>
      <c r="S57" s="373"/>
      <c r="T57" s="373"/>
      <c r="U57" s="373"/>
      <c r="V57" s="373"/>
      <c r="W57" s="373"/>
      <c r="X57" s="2843">
        <v>310.01900000000001</v>
      </c>
      <c r="Y57" s="2843">
        <v>0</v>
      </c>
      <c r="Z57" s="2108">
        <v>310.01900000000001</v>
      </c>
      <c r="AA57" s="2844">
        <v>153.459405</v>
      </c>
      <c r="AB57" s="2844"/>
      <c r="AC57" s="2108">
        <v>153.459405</v>
      </c>
      <c r="AD57" s="2108">
        <v>1.550095</v>
      </c>
      <c r="AE57" s="2844"/>
      <c r="AF57" s="2844">
        <v>0</v>
      </c>
      <c r="AG57" s="2108">
        <v>0</v>
      </c>
      <c r="AH57" s="373" t="s">
        <v>9960</v>
      </c>
      <c r="AI57" s="373" t="s">
        <v>9951</v>
      </c>
      <c r="AJ57" s="373">
        <v>0</v>
      </c>
    </row>
    <row r="58" spans="1:36" ht="63">
      <c r="A58" s="1466">
        <v>1735</v>
      </c>
      <c r="B58" s="1766" t="s">
        <v>4325</v>
      </c>
      <c r="C58" s="1777" t="s">
        <v>4326</v>
      </c>
      <c r="D58" s="1778" t="s">
        <v>1245</v>
      </c>
      <c r="E58" s="1768" t="s">
        <v>4327</v>
      </c>
      <c r="F58" s="1769" t="s">
        <v>30</v>
      </c>
      <c r="G58" s="1779">
        <v>82.796999999999997</v>
      </c>
      <c r="H58" s="1779">
        <v>20.69875</v>
      </c>
      <c r="I58" s="373">
        <v>62.097999999999999</v>
      </c>
      <c r="J58" s="1770">
        <v>0</v>
      </c>
      <c r="K58" s="1770">
        <v>82.796750000000003</v>
      </c>
      <c r="L58" s="373">
        <v>2.4999999999408828E-4</v>
      </c>
      <c r="M58" s="1770">
        <v>1E-3</v>
      </c>
      <c r="N58" s="1779">
        <v>0</v>
      </c>
      <c r="O58" s="373">
        <v>1E-3</v>
      </c>
      <c r="P58" s="373"/>
      <c r="Q58" s="373"/>
      <c r="R58" s="373"/>
      <c r="S58" s="373"/>
      <c r="T58" s="373"/>
      <c r="U58" s="373"/>
      <c r="V58" s="373"/>
      <c r="W58" s="373"/>
      <c r="X58" s="2843">
        <v>1E-3</v>
      </c>
      <c r="Y58" s="2843">
        <v>0</v>
      </c>
      <c r="Z58" s="2108">
        <v>1E-3</v>
      </c>
      <c r="AA58" s="2844"/>
      <c r="AB58" s="2844"/>
      <c r="AC58" s="2108">
        <v>0</v>
      </c>
      <c r="AD58" s="2108"/>
      <c r="AE58" s="2844"/>
      <c r="AF58" s="2844">
        <v>0</v>
      </c>
      <c r="AG58" s="2108">
        <v>0</v>
      </c>
      <c r="AH58" s="373"/>
      <c r="AI58" s="373"/>
      <c r="AJ58" s="373">
        <v>0</v>
      </c>
    </row>
    <row r="59" spans="1:36" ht="110.25">
      <c r="A59" s="1466">
        <v>1736</v>
      </c>
      <c r="B59" s="1766" t="s">
        <v>4328</v>
      </c>
      <c r="C59" s="1777" t="s">
        <v>4329</v>
      </c>
      <c r="D59" s="1778" t="s">
        <v>1245</v>
      </c>
      <c r="E59" s="1768" t="s">
        <v>4330</v>
      </c>
      <c r="F59" s="1769" t="s">
        <v>30</v>
      </c>
      <c r="G59" s="1779">
        <v>57.521000000000001</v>
      </c>
      <c r="H59" s="1779">
        <v>14.334</v>
      </c>
      <c r="I59" s="373">
        <v>43.140999999999998</v>
      </c>
      <c r="J59" s="1770">
        <v>0</v>
      </c>
      <c r="K59" s="1770">
        <v>57.474999999999994</v>
      </c>
      <c r="L59" s="373">
        <v>4.600000000000648E-2</v>
      </c>
      <c r="M59" s="1770">
        <v>1E-3</v>
      </c>
      <c r="N59" s="1779">
        <v>0</v>
      </c>
      <c r="O59" s="373">
        <v>1E-3</v>
      </c>
      <c r="P59" s="373"/>
      <c r="Q59" s="373"/>
      <c r="R59" s="373"/>
      <c r="S59" s="373"/>
      <c r="T59" s="373"/>
      <c r="U59" s="373"/>
      <c r="V59" s="373"/>
      <c r="W59" s="373"/>
      <c r="X59" s="2843">
        <v>1E-3</v>
      </c>
      <c r="Y59" s="2843">
        <v>0</v>
      </c>
      <c r="Z59" s="2108">
        <v>1E-3</v>
      </c>
      <c r="AA59" s="2844"/>
      <c r="AB59" s="2844"/>
      <c r="AC59" s="2108">
        <v>0</v>
      </c>
      <c r="AD59" s="2108"/>
      <c r="AE59" s="2844"/>
      <c r="AF59" s="2844">
        <v>0</v>
      </c>
      <c r="AG59" s="2108">
        <v>0</v>
      </c>
      <c r="AH59" s="373"/>
      <c r="AI59" s="373"/>
      <c r="AJ59" s="373">
        <v>0</v>
      </c>
    </row>
    <row r="60" spans="1:36" ht="47.25">
      <c r="A60" s="1466">
        <v>1737</v>
      </c>
      <c r="B60" s="1766" t="s">
        <v>4331</v>
      </c>
      <c r="C60" s="1777" t="s">
        <v>4332</v>
      </c>
      <c r="D60" s="1778" t="s">
        <v>1245</v>
      </c>
      <c r="E60" s="1768" t="s">
        <v>4330</v>
      </c>
      <c r="F60" s="1780" t="s">
        <v>30</v>
      </c>
      <c r="G60" s="1779">
        <v>47</v>
      </c>
      <c r="H60" s="1779">
        <v>2.9380000000000002</v>
      </c>
      <c r="I60" s="373">
        <v>44.061999999999998</v>
      </c>
      <c r="J60" s="1770">
        <v>0</v>
      </c>
      <c r="K60" s="1770">
        <v>47</v>
      </c>
      <c r="L60" s="373">
        <v>0</v>
      </c>
      <c r="M60" s="1770">
        <v>1E-3</v>
      </c>
      <c r="N60" s="1779">
        <v>0</v>
      </c>
      <c r="O60" s="373">
        <v>1E-3</v>
      </c>
      <c r="P60" s="373"/>
      <c r="Q60" s="373"/>
      <c r="R60" s="373"/>
      <c r="S60" s="373"/>
      <c r="T60" s="373"/>
      <c r="U60" s="373"/>
      <c r="V60" s="373"/>
      <c r="W60" s="373"/>
      <c r="X60" s="2843">
        <v>1E-3</v>
      </c>
      <c r="Y60" s="2843">
        <v>0</v>
      </c>
      <c r="Z60" s="2108">
        <v>1E-3</v>
      </c>
      <c r="AA60" s="2844"/>
      <c r="AB60" s="2844"/>
      <c r="AC60" s="2108">
        <v>0</v>
      </c>
      <c r="AD60" s="2108"/>
      <c r="AE60" s="2844"/>
      <c r="AF60" s="2844">
        <v>0</v>
      </c>
      <c r="AG60" s="2108">
        <v>0</v>
      </c>
      <c r="AH60" s="373"/>
      <c r="AI60" s="373"/>
      <c r="AJ60" s="373">
        <v>0</v>
      </c>
    </row>
    <row r="61" spans="1:36" ht="63">
      <c r="A61" s="1466">
        <v>1738</v>
      </c>
      <c r="B61" s="1766" t="s">
        <v>4333</v>
      </c>
      <c r="C61" s="1777" t="s">
        <v>4334</v>
      </c>
      <c r="D61" s="1778" t="s">
        <v>384</v>
      </c>
      <c r="E61" s="1768" t="s">
        <v>4327</v>
      </c>
      <c r="F61" s="1780" t="s">
        <v>30</v>
      </c>
      <c r="G61" s="1779">
        <v>115.8</v>
      </c>
      <c r="H61" s="1779">
        <v>28.950000000000003</v>
      </c>
      <c r="I61" s="373">
        <v>86.85</v>
      </c>
      <c r="J61" s="1770">
        <v>0</v>
      </c>
      <c r="K61" s="1770">
        <v>115.8</v>
      </c>
      <c r="L61" s="373">
        <v>0</v>
      </c>
      <c r="M61" s="1770">
        <v>1E-3</v>
      </c>
      <c r="N61" s="1779">
        <v>0</v>
      </c>
      <c r="O61" s="373">
        <v>1E-3</v>
      </c>
      <c r="P61" s="373"/>
      <c r="Q61" s="373"/>
      <c r="R61" s="373"/>
      <c r="S61" s="373"/>
      <c r="T61" s="373"/>
      <c r="U61" s="373"/>
      <c r="V61" s="373"/>
      <c r="W61" s="373"/>
      <c r="X61" s="2843">
        <v>1E-3</v>
      </c>
      <c r="Y61" s="2843">
        <v>0</v>
      </c>
      <c r="Z61" s="2108">
        <v>1E-3</v>
      </c>
      <c r="AA61" s="2844"/>
      <c r="AB61" s="2844"/>
      <c r="AC61" s="2108">
        <v>0</v>
      </c>
      <c r="AD61" s="2108"/>
      <c r="AE61" s="2844"/>
      <c r="AF61" s="2844">
        <v>0</v>
      </c>
      <c r="AG61" s="2108">
        <v>0</v>
      </c>
      <c r="AH61" s="373" t="s">
        <v>9960</v>
      </c>
      <c r="AI61" s="373"/>
      <c r="AJ61" s="373">
        <v>0</v>
      </c>
    </row>
    <row r="62" spans="1:36" ht="63">
      <c r="A62" s="1466">
        <v>1739</v>
      </c>
      <c r="B62" s="1766" t="s">
        <v>4335</v>
      </c>
      <c r="C62" s="1777" t="s">
        <v>4336</v>
      </c>
      <c r="D62" s="1778" t="s">
        <v>384</v>
      </c>
      <c r="E62" s="1768" t="s">
        <v>4327</v>
      </c>
      <c r="F62" s="1780" t="s">
        <v>47</v>
      </c>
      <c r="G62" s="1779">
        <v>116.2</v>
      </c>
      <c r="H62" s="1779">
        <v>29.049999999999997</v>
      </c>
      <c r="I62" s="373">
        <v>13</v>
      </c>
      <c r="J62" s="1770">
        <v>0</v>
      </c>
      <c r="K62" s="1770">
        <v>42.05</v>
      </c>
      <c r="L62" s="373">
        <v>74.150000000000006</v>
      </c>
      <c r="M62" s="1770">
        <v>50</v>
      </c>
      <c r="N62" s="1779">
        <v>0</v>
      </c>
      <c r="O62" s="373">
        <v>50</v>
      </c>
      <c r="P62" s="373"/>
      <c r="Q62" s="373"/>
      <c r="R62" s="373"/>
      <c r="S62" s="373"/>
      <c r="T62" s="373"/>
      <c r="U62" s="373"/>
      <c r="V62" s="373"/>
      <c r="W62" s="373"/>
      <c r="X62" s="2843">
        <v>50</v>
      </c>
      <c r="Y62" s="2843">
        <v>0</v>
      </c>
      <c r="Z62" s="2108">
        <v>50</v>
      </c>
      <c r="AA62" s="2844">
        <v>12.375</v>
      </c>
      <c r="AB62" s="2844"/>
      <c r="AC62" s="2108">
        <v>12.375</v>
      </c>
      <c r="AD62" s="2108">
        <v>0.125</v>
      </c>
      <c r="AE62" s="2844"/>
      <c r="AF62" s="2844">
        <v>0</v>
      </c>
      <c r="AG62" s="2108">
        <v>0</v>
      </c>
      <c r="AH62" s="373"/>
      <c r="AI62" s="373" t="s">
        <v>9947</v>
      </c>
      <c r="AJ62" s="373">
        <v>0</v>
      </c>
    </row>
    <row r="63" spans="1:36" ht="63">
      <c r="A63" s="1466">
        <v>1740</v>
      </c>
      <c r="B63" s="1766" t="s">
        <v>4337</v>
      </c>
      <c r="C63" s="1777" t="s">
        <v>4338</v>
      </c>
      <c r="D63" s="1778" t="s">
        <v>384</v>
      </c>
      <c r="E63" s="1768" t="s">
        <v>4327</v>
      </c>
      <c r="F63" s="1780" t="s">
        <v>30</v>
      </c>
      <c r="G63" s="1779">
        <v>87.8</v>
      </c>
      <c r="H63" s="1779">
        <v>21.950000000000003</v>
      </c>
      <c r="I63" s="373">
        <v>65.849999999999994</v>
      </c>
      <c r="J63" s="1770">
        <v>0</v>
      </c>
      <c r="K63" s="1770">
        <v>87.8</v>
      </c>
      <c r="L63" s="373">
        <v>0</v>
      </c>
      <c r="M63" s="1770">
        <v>1E-3</v>
      </c>
      <c r="N63" s="1779">
        <v>0</v>
      </c>
      <c r="O63" s="373">
        <v>1E-3</v>
      </c>
      <c r="P63" s="373"/>
      <c r="Q63" s="373"/>
      <c r="R63" s="373"/>
      <c r="S63" s="373"/>
      <c r="T63" s="373"/>
      <c r="U63" s="373"/>
      <c r="V63" s="373"/>
      <c r="W63" s="373"/>
      <c r="X63" s="2843">
        <v>1E-3</v>
      </c>
      <c r="Y63" s="2843">
        <v>0</v>
      </c>
      <c r="Z63" s="2108">
        <v>1E-3</v>
      </c>
      <c r="AA63" s="2844"/>
      <c r="AB63" s="2844"/>
      <c r="AC63" s="2108">
        <v>0</v>
      </c>
      <c r="AD63" s="2108"/>
      <c r="AE63" s="2844"/>
      <c r="AF63" s="2844">
        <v>0</v>
      </c>
      <c r="AG63" s="2108">
        <v>0</v>
      </c>
      <c r="AH63" s="373"/>
      <c r="AI63" s="373"/>
      <c r="AJ63" s="373">
        <v>0</v>
      </c>
    </row>
    <row r="64" spans="1:36" ht="31.5">
      <c r="A64" s="1466">
        <v>1741</v>
      </c>
      <c r="B64" s="1766" t="s">
        <v>4339</v>
      </c>
      <c r="C64" s="1767" t="s">
        <v>4340</v>
      </c>
      <c r="D64" s="1768" t="s">
        <v>3944</v>
      </c>
      <c r="E64" s="1766" t="s">
        <v>2225</v>
      </c>
      <c r="F64" s="1781" t="s">
        <v>30</v>
      </c>
      <c r="G64" s="373">
        <v>137.27000000000001</v>
      </c>
      <c r="H64" s="1619">
        <v>0</v>
      </c>
      <c r="I64" s="526">
        <v>17.324999999999999</v>
      </c>
      <c r="J64" s="1619">
        <v>0</v>
      </c>
      <c r="K64" s="1770">
        <v>17.324999999999999</v>
      </c>
      <c r="L64" s="373">
        <v>119.94500000000001</v>
      </c>
      <c r="M64" s="1619">
        <v>119.94499999999999</v>
      </c>
      <c r="N64" s="1619">
        <v>0</v>
      </c>
      <c r="O64" s="373">
        <v>119.94499999999999</v>
      </c>
      <c r="P64" s="373"/>
      <c r="Q64" s="373"/>
      <c r="R64" s="373"/>
      <c r="S64" s="373"/>
      <c r="T64" s="373"/>
      <c r="U64" s="373"/>
      <c r="V64" s="373"/>
      <c r="W64" s="373"/>
      <c r="X64" s="2843">
        <v>119.94499999999999</v>
      </c>
      <c r="Y64" s="2843">
        <v>0</v>
      </c>
      <c r="Z64" s="2108">
        <v>119.94499999999999</v>
      </c>
      <c r="AA64" s="2844">
        <v>59.372774999999997</v>
      </c>
      <c r="AB64" s="2844"/>
      <c r="AC64" s="2108">
        <v>59.372774999999997</v>
      </c>
      <c r="AD64" s="2108">
        <v>0.59972499999999995</v>
      </c>
      <c r="AE64" s="2844"/>
      <c r="AF64" s="2844">
        <v>0</v>
      </c>
      <c r="AG64" s="2108">
        <v>0</v>
      </c>
      <c r="AH64" s="373"/>
      <c r="AI64" s="373" t="s">
        <v>9951</v>
      </c>
      <c r="AJ64" s="373">
        <v>0</v>
      </c>
    </row>
    <row r="65" spans="1:36" ht="63">
      <c r="A65" s="1466">
        <v>1742</v>
      </c>
      <c r="B65" s="1766" t="s">
        <v>4341</v>
      </c>
      <c r="C65" s="1775" t="s">
        <v>4342</v>
      </c>
      <c r="D65" s="1768" t="s">
        <v>3944</v>
      </c>
      <c r="E65" s="1766" t="s">
        <v>4343</v>
      </c>
      <c r="F65" s="1782" t="s">
        <v>47</v>
      </c>
      <c r="G65" s="1770">
        <v>95.635000000000005</v>
      </c>
      <c r="H65" s="1619">
        <v>0</v>
      </c>
      <c r="I65" s="620">
        <v>12.5</v>
      </c>
      <c r="J65" s="620">
        <v>0</v>
      </c>
      <c r="K65" s="1770">
        <v>12.5</v>
      </c>
      <c r="L65" s="373">
        <v>83.135000000000005</v>
      </c>
      <c r="M65" s="1770">
        <v>83.135000000000005</v>
      </c>
      <c r="N65" s="1770">
        <v>0</v>
      </c>
      <c r="O65" s="373">
        <v>83.135000000000005</v>
      </c>
      <c r="P65" s="373"/>
      <c r="Q65" s="373"/>
      <c r="R65" s="373"/>
      <c r="S65" s="373"/>
      <c r="T65" s="373"/>
      <c r="U65" s="373"/>
      <c r="V65" s="373"/>
      <c r="W65" s="373"/>
      <c r="X65" s="2843">
        <v>83.135000000000005</v>
      </c>
      <c r="Y65" s="2843">
        <v>0</v>
      </c>
      <c r="Z65" s="2108">
        <v>83.135000000000005</v>
      </c>
      <c r="AA65" s="3231">
        <v>82.303650000000005</v>
      </c>
      <c r="AB65" s="2844"/>
      <c r="AC65" s="2108">
        <v>82.303650000000005</v>
      </c>
      <c r="AD65" s="2108">
        <v>0.83135000000000003</v>
      </c>
      <c r="AE65" s="2844"/>
      <c r="AF65" s="2844">
        <v>0</v>
      </c>
      <c r="AG65" s="2108">
        <v>0</v>
      </c>
      <c r="AH65" s="373"/>
      <c r="AI65" s="373" t="s">
        <v>9951</v>
      </c>
      <c r="AJ65" s="373">
        <v>0</v>
      </c>
    </row>
    <row r="66" spans="1:36" ht="63">
      <c r="A66" s="3253">
        <v>1743</v>
      </c>
      <c r="B66" s="1766" t="s">
        <v>4344</v>
      </c>
      <c r="C66" s="1775" t="s">
        <v>4345</v>
      </c>
      <c r="D66" s="1768" t="s">
        <v>3944</v>
      </c>
      <c r="E66" s="1766" t="s">
        <v>4343</v>
      </c>
      <c r="F66" s="1782" t="s">
        <v>47</v>
      </c>
      <c r="G66" s="1770">
        <v>97.966999999999999</v>
      </c>
      <c r="H66" s="1619">
        <v>0</v>
      </c>
      <c r="I66" s="620">
        <v>12.5</v>
      </c>
      <c r="J66" s="620">
        <v>0</v>
      </c>
      <c r="K66" s="1770">
        <v>12.5</v>
      </c>
      <c r="L66" s="373">
        <v>85.466999999999999</v>
      </c>
      <c r="M66" s="1770">
        <v>85.466999999999999</v>
      </c>
      <c r="N66" s="1770">
        <v>0</v>
      </c>
      <c r="O66" s="373">
        <v>85.466999999999999</v>
      </c>
      <c r="P66" s="373"/>
      <c r="Q66" s="373"/>
      <c r="R66" s="373"/>
      <c r="S66" s="373"/>
      <c r="T66" s="373"/>
      <c r="U66" s="373"/>
      <c r="V66" s="373"/>
      <c r="W66" s="373"/>
      <c r="X66" s="2843">
        <v>85.466999999999999</v>
      </c>
      <c r="Y66" s="2843">
        <v>0</v>
      </c>
      <c r="Z66" s="2108">
        <v>85.466999999999999</v>
      </c>
      <c r="AA66" s="2844">
        <v>84.61233</v>
      </c>
      <c r="AB66" s="2844"/>
      <c r="AC66" s="2108">
        <v>84.61233</v>
      </c>
      <c r="AD66" s="3222">
        <v>0.85467000000000004</v>
      </c>
      <c r="AE66" s="2844"/>
      <c r="AF66" s="2844">
        <v>0</v>
      </c>
      <c r="AG66" s="2108">
        <v>0</v>
      </c>
      <c r="AH66" s="373"/>
      <c r="AI66" s="373" t="s">
        <v>10041</v>
      </c>
      <c r="AJ66" s="373">
        <v>0</v>
      </c>
    </row>
    <row r="67" spans="1:36" ht="63">
      <c r="A67" s="1466">
        <v>1744</v>
      </c>
      <c r="B67" s="1766" t="s">
        <v>4346</v>
      </c>
      <c r="C67" s="1775" t="s">
        <v>4347</v>
      </c>
      <c r="D67" s="1768" t="s">
        <v>3944</v>
      </c>
      <c r="E67" s="1766" t="s">
        <v>4348</v>
      </c>
      <c r="F67" s="1782" t="s">
        <v>47</v>
      </c>
      <c r="G67" s="1770">
        <v>93.295000000000002</v>
      </c>
      <c r="H67" s="1619">
        <v>0</v>
      </c>
      <c r="I67" s="620">
        <v>24.5</v>
      </c>
      <c r="J67" s="620">
        <v>0</v>
      </c>
      <c r="K67" s="1770">
        <v>24.5</v>
      </c>
      <c r="L67" s="373">
        <v>68.795000000000002</v>
      </c>
      <c r="M67" s="1770">
        <v>68.795000000000002</v>
      </c>
      <c r="N67" s="1770">
        <v>0</v>
      </c>
      <c r="O67" s="373">
        <v>68.795000000000002</v>
      </c>
      <c r="P67" s="373"/>
      <c r="Q67" s="373"/>
      <c r="R67" s="373"/>
      <c r="S67" s="373"/>
      <c r="T67" s="373"/>
      <c r="U67" s="373"/>
      <c r="V67" s="373"/>
      <c r="W67" s="373"/>
      <c r="X67" s="2843">
        <v>68.795000000000002</v>
      </c>
      <c r="Y67" s="2843">
        <v>0</v>
      </c>
      <c r="Z67" s="2108">
        <v>68.795000000000002</v>
      </c>
      <c r="AA67" s="3231">
        <v>68.107050000000001</v>
      </c>
      <c r="AB67" s="2844"/>
      <c r="AC67" s="2108">
        <v>68.107050000000001</v>
      </c>
      <c r="AD67" s="2108">
        <v>0.68795000000000006</v>
      </c>
      <c r="AE67" s="2844"/>
      <c r="AF67" s="2844">
        <v>0</v>
      </c>
      <c r="AG67" s="2108">
        <v>0</v>
      </c>
      <c r="AH67" s="373"/>
      <c r="AI67" s="373" t="s">
        <v>9951</v>
      </c>
      <c r="AJ67" s="373">
        <v>0</v>
      </c>
    </row>
    <row r="68" spans="1:36" ht="141.75">
      <c r="A68" s="1466">
        <v>1745</v>
      </c>
      <c r="B68" s="1766" t="s">
        <v>4349</v>
      </c>
      <c r="C68" s="1775" t="s">
        <v>4350</v>
      </c>
      <c r="D68" s="1768" t="s">
        <v>4351</v>
      </c>
      <c r="E68" s="1766" t="s">
        <v>2183</v>
      </c>
      <c r="F68" s="1782" t="s">
        <v>47</v>
      </c>
      <c r="G68" s="1770">
        <v>95.418000000000006</v>
      </c>
      <c r="H68" s="1619">
        <v>0</v>
      </c>
      <c r="I68" s="620">
        <v>25</v>
      </c>
      <c r="J68" s="620">
        <v>0</v>
      </c>
      <c r="K68" s="1770">
        <v>25</v>
      </c>
      <c r="L68" s="373">
        <v>70.418000000000006</v>
      </c>
      <c r="M68" s="1770">
        <v>70.418000000000006</v>
      </c>
      <c r="N68" s="1770">
        <v>0</v>
      </c>
      <c r="O68" s="373">
        <v>70.418000000000006</v>
      </c>
      <c r="P68" s="373"/>
      <c r="Q68" s="373"/>
      <c r="R68" s="373"/>
      <c r="S68" s="373"/>
      <c r="T68" s="373"/>
      <c r="U68" s="373"/>
      <c r="V68" s="373"/>
      <c r="W68" s="373"/>
      <c r="X68" s="2843">
        <v>70.418000000000006</v>
      </c>
      <c r="Y68" s="2843">
        <v>0</v>
      </c>
      <c r="Z68" s="2108">
        <v>70.418000000000006</v>
      </c>
      <c r="AA68" s="3231">
        <v>69.713820000000013</v>
      </c>
      <c r="AB68" s="2844"/>
      <c r="AC68" s="2108">
        <v>69.713820000000013</v>
      </c>
      <c r="AD68" s="2108">
        <v>0.70418000000000003</v>
      </c>
      <c r="AE68" s="2844"/>
      <c r="AF68" s="2844">
        <v>0</v>
      </c>
      <c r="AG68" s="2108">
        <v>0</v>
      </c>
      <c r="AH68" s="373"/>
      <c r="AI68" s="373" t="s">
        <v>9951</v>
      </c>
      <c r="AJ68" s="373">
        <v>0</v>
      </c>
    </row>
    <row r="69" spans="1:36" ht="141.75">
      <c r="A69" s="3253">
        <v>1746</v>
      </c>
      <c r="B69" s="1766" t="s">
        <v>4352</v>
      </c>
      <c r="C69" s="1775" t="s">
        <v>4353</v>
      </c>
      <c r="D69" s="1768" t="s">
        <v>4351</v>
      </c>
      <c r="E69" s="1766" t="s">
        <v>4343</v>
      </c>
      <c r="F69" s="1782" t="s">
        <v>47</v>
      </c>
      <c r="G69" s="1770">
        <v>99.278000000000006</v>
      </c>
      <c r="H69" s="1619">
        <v>0</v>
      </c>
      <c r="I69" s="620">
        <v>12.5</v>
      </c>
      <c r="J69" s="620">
        <v>0</v>
      </c>
      <c r="K69" s="1770">
        <v>12.5</v>
      </c>
      <c r="L69" s="373">
        <v>86.778000000000006</v>
      </c>
      <c r="M69" s="1770">
        <v>86.778000000000006</v>
      </c>
      <c r="N69" s="1770">
        <v>0</v>
      </c>
      <c r="O69" s="373">
        <v>86.778000000000006</v>
      </c>
      <c r="P69" s="373"/>
      <c r="Q69" s="373"/>
      <c r="R69" s="373"/>
      <c r="S69" s="373"/>
      <c r="T69" s="373"/>
      <c r="U69" s="373"/>
      <c r="V69" s="373"/>
      <c r="W69" s="373"/>
      <c r="X69" s="2843">
        <v>86.778000000000006</v>
      </c>
      <c r="Y69" s="2843">
        <v>0</v>
      </c>
      <c r="Z69" s="2108">
        <v>86.778000000000006</v>
      </c>
      <c r="AA69" s="2844">
        <v>85.91022000000001</v>
      </c>
      <c r="AB69" s="2844"/>
      <c r="AC69" s="2108">
        <v>85.91022000000001</v>
      </c>
      <c r="AD69" s="3222">
        <v>0.86778000000000011</v>
      </c>
      <c r="AE69" s="2844"/>
      <c r="AF69" s="2844">
        <v>0</v>
      </c>
      <c r="AG69" s="2108">
        <v>0</v>
      </c>
      <c r="AH69" s="373"/>
      <c r="AI69" s="373" t="s">
        <v>10041</v>
      </c>
      <c r="AJ69" s="373">
        <v>0</v>
      </c>
    </row>
    <row r="70" spans="1:36" ht="157.5">
      <c r="A70" s="1466">
        <v>1747</v>
      </c>
      <c r="B70" s="1766" t="s">
        <v>4354</v>
      </c>
      <c r="C70" s="1775" t="s">
        <v>4355</v>
      </c>
      <c r="D70" s="1768" t="s">
        <v>4351</v>
      </c>
      <c r="E70" s="1766" t="s">
        <v>2183</v>
      </c>
      <c r="F70" s="1782" t="s">
        <v>47</v>
      </c>
      <c r="G70" s="1770">
        <v>96.097999999999999</v>
      </c>
      <c r="H70" s="1619">
        <v>0</v>
      </c>
      <c r="I70" s="620">
        <v>25</v>
      </c>
      <c r="J70" s="620">
        <v>0</v>
      </c>
      <c r="K70" s="1770">
        <v>25</v>
      </c>
      <c r="L70" s="373">
        <v>71.097999999999999</v>
      </c>
      <c r="M70" s="1770">
        <v>71.097999999999999</v>
      </c>
      <c r="N70" s="1770">
        <v>0</v>
      </c>
      <c r="O70" s="373">
        <v>71.097999999999999</v>
      </c>
      <c r="P70" s="373"/>
      <c r="Q70" s="373"/>
      <c r="R70" s="373"/>
      <c r="S70" s="373"/>
      <c r="T70" s="373"/>
      <c r="U70" s="373"/>
      <c r="V70" s="373"/>
      <c r="W70" s="373"/>
      <c r="X70" s="2843">
        <v>71.097999999999999</v>
      </c>
      <c r="Y70" s="2843">
        <v>0</v>
      </c>
      <c r="Z70" s="2108">
        <v>71.097999999999999</v>
      </c>
      <c r="AA70" s="3231">
        <v>70.387019999999993</v>
      </c>
      <c r="AB70" s="2844"/>
      <c r="AC70" s="2108">
        <v>70.387019999999993</v>
      </c>
      <c r="AD70" s="2108">
        <v>0.71097999999999995</v>
      </c>
      <c r="AE70" s="2844"/>
      <c r="AF70" s="2844">
        <v>0</v>
      </c>
      <c r="AG70" s="2108">
        <v>0</v>
      </c>
      <c r="AH70" s="373"/>
      <c r="AI70" s="373" t="s">
        <v>9951</v>
      </c>
      <c r="AJ70" s="373">
        <v>0</v>
      </c>
    </row>
    <row r="71" spans="1:36" ht="189">
      <c r="A71" s="1466">
        <v>1748</v>
      </c>
      <c r="B71" s="1766" t="s">
        <v>4356</v>
      </c>
      <c r="C71" s="1775" t="s">
        <v>4357</v>
      </c>
      <c r="D71" s="1768" t="s">
        <v>4351</v>
      </c>
      <c r="E71" s="1766" t="s">
        <v>2183</v>
      </c>
      <c r="F71" s="1782" t="s">
        <v>47</v>
      </c>
      <c r="G71" s="1770">
        <v>96.465999999999994</v>
      </c>
      <c r="H71" s="1619">
        <v>0</v>
      </c>
      <c r="I71" s="620">
        <v>25</v>
      </c>
      <c r="J71" s="620">
        <v>0</v>
      </c>
      <c r="K71" s="1770">
        <v>25</v>
      </c>
      <c r="L71" s="373">
        <v>71.465999999999994</v>
      </c>
      <c r="M71" s="1770">
        <v>71.465999999999994</v>
      </c>
      <c r="N71" s="1770">
        <v>0</v>
      </c>
      <c r="O71" s="373">
        <v>71.465999999999994</v>
      </c>
      <c r="P71" s="373"/>
      <c r="Q71" s="373"/>
      <c r="R71" s="373"/>
      <c r="S71" s="373"/>
      <c r="T71" s="373"/>
      <c r="U71" s="373"/>
      <c r="V71" s="373"/>
      <c r="W71" s="373"/>
      <c r="X71" s="2843">
        <v>71.465999999999994</v>
      </c>
      <c r="Y71" s="2843">
        <v>0</v>
      </c>
      <c r="Z71" s="2108">
        <v>71.465999999999994</v>
      </c>
      <c r="AA71" s="3231">
        <v>70.751339999999999</v>
      </c>
      <c r="AB71" s="2844"/>
      <c r="AC71" s="2108">
        <v>70.751339999999999</v>
      </c>
      <c r="AD71" s="2108">
        <v>0.71465999999999996</v>
      </c>
      <c r="AE71" s="2844"/>
      <c r="AF71" s="2844">
        <v>0</v>
      </c>
      <c r="AG71" s="2108">
        <v>0</v>
      </c>
      <c r="AH71" s="373"/>
      <c r="AI71" s="373" t="s">
        <v>9951</v>
      </c>
      <c r="AJ71" s="373">
        <v>0</v>
      </c>
    </row>
    <row r="72" spans="1:36" ht="126">
      <c r="A72" s="1466">
        <v>1749</v>
      </c>
      <c r="B72" s="1766" t="s">
        <v>4358</v>
      </c>
      <c r="C72" s="1775" t="s">
        <v>4359</v>
      </c>
      <c r="D72" s="1768" t="s">
        <v>4351</v>
      </c>
      <c r="E72" s="1766" t="s">
        <v>2183</v>
      </c>
      <c r="F72" s="1782" t="s">
        <v>47</v>
      </c>
      <c r="G72" s="1770">
        <v>98.022999999999996</v>
      </c>
      <c r="H72" s="1619">
        <v>0</v>
      </c>
      <c r="I72" s="620">
        <v>25</v>
      </c>
      <c r="J72" s="620">
        <v>0</v>
      </c>
      <c r="K72" s="1770">
        <v>25</v>
      </c>
      <c r="L72" s="373">
        <v>73.022999999999996</v>
      </c>
      <c r="M72" s="1770">
        <v>73.022000000000006</v>
      </c>
      <c r="N72" s="1770">
        <v>0</v>
      </c>
      <c r="O72" s="373">
        <v>73.022000000000006</v>
      </c>
      <c r="P72" s="373"/>
      <c r="Q72" s="373"/>
      <c r="R72" s="373"/>
      <c r="S72" s="373"/>
      <c r="T72" s="373"/>
      <c r="U72" s="373"/>
      <c r="V72" s="373"/>
      <c r="W72" s="373"/>
      <c r="X72" s="2843">
        <v>73.022000000000006</v>
      </c>
      <c r="Y72" s="2843">
        <v>0</v>
      </c>
      <c r="Z72" s="2108">
        <v>73.022000000000006</v>
      </c>
      <c r="AA72" s="3231">
        <v>72.291780000000003</v>
      </c>
      <c r="AB72" s="2844"/>
      <c r="AC72" s="2108">
        <v>72.291780000000003</v>
      </c>
      <c r="AD72" s="2108">
        <v>0.73022000000000009</v>
      </c>
      <c r="AE72" s="2844"/>
      <c r="AF72" s="2844">
        <v>0</v>
      </c>
      <c r="AG72" s="2108">
        <v>0</v>
      </c>
      <c r="AH72" s="373"/>
      <c r="AI72" s="373" t="s">
        <v>9951</v>
      </c>
      <c r="AJ72" s="373">
        <v>0</v>
      </c>
    </row>
    <row r="73" spans="1:36" ht="126">
      <c r="A73" s="1466">
        <v>1750</v>
      </c>
      <c r="B73" s="1766" t="s">
        <v>4360</v>
      </c>
      <c r="C73" s="1775" t="s">
        <v>4361</v>
      </c>
      <c r="D73" s="1768" t="s">
        <v>4351</v>
      </c>
      <c r="E73" s="1766" t="s">
        <v>4362</v>
      </c>
      <c r="F73" s="1782" t="s">
        <v>47</v>
      </c>
      <c r="G73" s="1770">
        <v>98.665999999999997</v>
      </c>
      <c r="H73" s="1619">
        <v>0</v>
      </c>
      <c r="I73" s="620">
        <v>12.375</v>
      </c>
      <c r="J73" s="620">
        <v>0</v>
      </c>
      <c r="K73" s="1770">
        <v>12.375</v>
      </c>
      <c r="L73" s="373">
        <v>86.290999999999997</v>
      </c>
      <c r="M73" s="1770">
        <v>86.290999999999997</v>
      </c>
      <c r="N73" s="1770">
        <v>0</v>
      </c>
      <c r="O73" s="373">
        <v>86.290999999999997</v>
      </c>
      <c r="P73" s="373"/>
      <c r="Q73" s="373"/>
      <c r="R73" s="373"/>
      <c r="S73" s="373"/>
      <c r="T73" s="373"/>
      <c r="U73" s="373"/>
      <c r="V73" s="373"/>
      <c r="W73" s="373"/>
      <c r="X73" s="2843">
        <v>86.290999999999997</v>
      </c>
      <c r="Y73" s="2843">
        <v>0</v>
      </c>
      <c r="Z73" s="2108">
        <v>86.290999999999997</v>
      </c>
      <c r="AA73" s="3231">
        <v>85.428089999999997</v>
      </c>
      <c r="AB73" s="2844"/>
      <c r="AC73" s="2108">
        <v>85.428089999999997</v>
      </c>
      <c r="AD73" s="2108">
        <v>0.86290999999999995</v>
      </c>
      <c r="AE73" s="2844"/>
      <c r="AF73" s="2844">
        <v>0</v>
      </c>
      <c r="AG73" s="2108">
        <v>0</v>
      </c>
      <c r="AH73" s="373"/>
      <c r="AI73" s="373" t="s">
        <v>9951</v>
      </c>
      <c r="AJ73" s="373">
        <v>0</v>
      </c>
    </row>
    <row r="74" spans="1:36" ht="126">
      <c r="A74" s="1466">
        <v>1751</v>
      </c>
      <c r="B74" s="1766" t="s">
        <v>4363</v>
      </c>
      <c r="C74" s="1775" t="s">
        <v>4364</v>
      </c>
      <c r="D74" s="1768" t="s">
        <v>4351</v>
      </c>
      <c r="E74" s="1766" t="s">
        <v>4362</v>
      </c>
      <c r="F74" s="1782" t="s">
        <v>47</v>
      </c>
      <c r="G74" s="1770">
        <v>98.456000000000003</v>
      </c>
      <c r="H74" s="1619">
        <v>0</v>
      </c>
      <c r="I74" s="620">
        <v>12.5</v>
      </c>
      <c r="J74" s="620">
        <v>0</v>
      </c>
      <c r="K74" s="1770">
        <v>12.5</v>
      </c>
      <c r="L74" s="373">
        <v>85.956000000000003</v>
      </c>
      <c r="M74" s="1770">
        <v>85.956000000000003</v>
      </c>
      <c r="N74" s="1770">
        <v>0</v>
      </c>
      <c r="O74" s="373">
        <v>85.956000000000003</v>
      </c>
      <c r="P74" s="373"/>
      <c r="Q74" s="373"/>
      <c r="R74" s="373"/>
      <c r="S74" s="373"/>
      <c r="T74" s="373"/>
      <c r="U74" s="373"/>
      <c r="V74" s="373"/>
      <c r="W74" s="373"/>
      <c r="X74" s="2843">
        <v>85.956000000000003</v>
      </c>
      <c r="Y74" s="2843">
        <v>0</v>
      </c>
      <c r="Z74" s="2108">
        <v>85.956000000000003</v>
      </c>
      <c r="AA74" s="3231">
        <v>85.096440000000001</v>
      </c>
      <c r="AB74" s="2844"/>
      <c r="AC74" s="2108">
        <v>85.096440000000001</v>
      </c>
      <c r="AD74" s="2108">
        <v>0.85955999999999999</v>
      </c>
      <c r="AE74" s="2844"/>
      <c r="AF74" s="2844">
        <v>0</v>
      </c>
      <c r="AG74" s="2108">
        <v>0</v>
      </c>
      <c r="AH74" s="373"/>
      <c r="AI74" s="373" t="s">
        <v>9951</v>
      </c>
      <c r="AJ74" s="373">
        <v>0</v>
      </c>
    </row>
    <row r="75" spans="1:36" ht="173.25">
      <c r="A75" s="1466">
        <v>1752</v>
      </c>
      <c r="B75" s="1766" t="s">
        <v>4365</v>
      </c>
      <c r="C75" s="1775" t="s">
        <v>4366</v>
      </c>
      <c r="D75" s="1768" t="s">
        <v>4351</v>
      </c>
      <c r="E75" s="1766" t="s">
        <v>2183</v>
      </c>
      <c r="F75" s="1782" t="s">
        <v>47</v>
      </c>
      <c r="G75" s="1770">
        <v>96.159000000000006</v>
      </c>
      <c r="H75" s="1619">
        <v>0</v>
      </c>
      <c r="I75" s="620">
        <v>25</v>
      </c>
      <c r="J75" s="620">
        <v>0</v>
      </c>
      <c r="K75" s="1770">
        <v>25</v>
      </c>
      <c r="L75" s="373">
        <v>71.159000000000006</v>
      </c>
      <c r="M75" s="1770">
        <v>71.159000000000006</v>
      </c>
      <c r="N75" s="1770">
        <v>0</v>
      </c>
      <c r="O75" s="373">
        <v>71.159000000000006</v>
      </c>
      <c r="P75" s="373"/>
      <c r="Q75" s="373"/>
      <c r="R75" s="373"/>
      <c r="S75" s="373"/>
      <c r="T75" s="373"/>
      <c r="U75" s="373"/>
      <c r="V75" s="373"/>
      <c r="W75" s="373"/>
      <c r="X75" s="2843">
        <v>71.159000000000006</v>
      </c>
      <c r="Y75" s="2843">
        <v>0</v>
      </c>
      <c r="Z75" s="2108">
        <v>71.159000000000006</v>
      </c>
      <c r="AA75" s="3231">
        <v>70.447410000000005</v>
      </c>
      <c r="AB75" s="2844"/>
      <c r="AC75" s="2108">
        <v>70.447410000000005</v>
      </c>
      <c r="AD75" s="2108">
        <v>0.71159000000000006</v>
      </c>
      <c r="AE75" s="2844"/>
      <c r="AF75" s="2844">
        <v>0</v>
      </c>
      <c r="AG75" s="2108">
        <v>0</v>
      </c>
      <c r="AH75" s="373"/>
      <c r="AI75" s="373" t="s">
        <v>9951</v>
      </c>
      <c r="AJ75" s="373">
        <v>0</v>
      </c>
    </row>
    <row r="76" spans="1:36" ht="157.5">
      <c r="A76" s="1466">
        <v>1753</v>
      </c>
      <c r="B76" s="1766" t="s">
        <v>4367</v>
      </c>
      <c r="C76" s="1775" t="s">
        <v>4368</v>
      </c>
      <c r="D76" s="1768" t="s">
        <v>4351</v>
      </c>
      <c r="E76" s="1766" t="s">
        <v>2183</v>
      </c>
      <c r="F76" s="1782" t="s">
        <v>47</v>
      </c>
      <c r="G76" s="1770">
        <v>99.278000000000006</v>
      </c>
      <c r="H76" s="1619">
        <v>0</v>
      </c>
      <c r="I76" s="620">
        <v>25</v>
      </c>
      <c r="J76" s="620">
        <v>0</v>
      </c>
      <c r="K76" s="1770">
        <v>25</v>
      </c>
      <c r="L76" s="373">
        <v>74.278000000000006</v>
      </c>
      <c r="M76" s="1770">
        <v>74.278000000000006</v>
      </c>
      <c r="N76" s="1770">
        <v>0</v>
      </c>
      <c r="O76" s="373">
        <v>74.278000000000006</v>
      </c>
      <c r="P76" s="373"/>
      <c r="Q76" s="373"/>
      <c r="R76" s="373"/>
      <c r="S76" s="373"/>
      <c r="T76" s="373"/>
      <c r="U76" s="373"/>
      <c r="V76" s="373"/>
      <c r="W76" s="373"/>
      <c r="X76" s="2843">
        <v>74.278000000000006</v>
      </c>
      <c r="Y76" s="2843">
        <v>0</v>
      </c>
      <c r="Z76" s="2108">
        <v>74.278000000000006</v>
      </c>
      <c r="AA76" s="3231">
        <v>73.53522000000001</v>
      </c>
      <c r="AB76" s="2844"/>
      <c r="AC76" s="2108">
        <v>73.53522000000001</v>
      </c>
      <c r="AD76" s="2108">
        <v>0.74278000000000011</v>
      </c>
      <c r="AE76" s="2844"/>
      <c r="AF76" s="2844">
        <v>0</v>
      </c>
      <c r="AG76" s="2108">
        <v>0</v>
      </c>
      <c r="AH76" s="373"/>
      <c r="AI76" s="373" t="s">
        <v>9951</v>
      </c>
      <c r="AJ76" s="373">
        <v>0</v>
      </c>
    </row>
    <row r="77" spans="1:36" ht="110.25">
      <c r="A77" s="1466">
        <v>1754</v>
      </c>
      <c r="B77" s="1766" t="s">
        <v>4369</v>
      </c>
      <c r="C77" s="1775" t="s">
        <v>4370</v>
      </c>
      <c r="D77" s="1768" t="s">
        <v>4351</v>
      </c>
      <c r="E77" s="1766" t="s">
        <v>2183</v>
      </c>
      <c r="F77" s="1782" t="s">
        <v>47</v>
      </c>
      <c r="G77" s="1770">
        <v>95.554000000000002</v>
      </c>
      <c r="H77" s="1619">
        <v>0</v>
      </c>
      <c r="I77" s="620">
        <v>25</v>
      </c>
      <c r="J77" s="620">
        <v>0</v>
      </c>
      <c r="K77" s="1770">
        <v>25</v>
      </c>
      <c r="L77" s="373">
        <v>70.554000000000002</v>
      </c>
      <c r="M77" s="1770">
        <v>70.554000000000002</v>
      </c>
      <c r="N77" s="1770">
        <v>0</v>
      </c>
      <c r="O77" s="373">
        <v>70.554000000000002</v>
      </c>
      <c r="P77" s="373"/>
      <c r="Q77" s="373"/>
      <c r="R77" s="373"/>
      <c r="S77" s="373"/>
      <c r="T77" s="373"/>
      <c r="U77" s="373"/>
      <c r="V77" s="373"/>
      <c r="W77" s="373"/>
      <c r="X77" s="2843">
        <v>70.554000000000002</v>
      </c>
      <c r="Y77" s="2843">
        <v>0</v>
      </c>
      <c r="Z77" s="2108">
        <v>70.554000000000002</v>
      </c>
      <c r="AA77" s="3231">
        <v>69.848460000000003</v>
      </c>
      <c r="AB77" s="2844"/>
      <c r="AC77" s="2108">
        <v>69.848460000000003</v>
      </c>
      <c r="AD77" s="2108">
        <v>0.70554000000000006</v>
      </c>
      <c r="AE77" s="2844"/>
      <c r="AF77" s="2844">
        <v>0</v>
      </c>
      <c r="AG77" s="2108">
        <v>0</v>
      </c>
      <c r="AH77" s="373"/>
      <c r="AI77" s="373" t="s">
        <v>9951</v>
      </c>
      <c r="AJ77" s="373">
        <v>0</v>
      </c>
    </row>
    <row r="78" spans="1:36" ht="189">
      <c r="A78" s="1466">
        <v>1755</v>
      </c>
      <c r="B78" s="1766" t="s">
        <v>4371</v>
      </c>
      <c r="C78" s="1775" t="s">
        <v>4372</v>
      </c>
      <c r="D78" s="1768" t="s">
        <v>4351</v>
      </c>
      <c r="E78" s="1766" t="s">
        <v>2183</v>
      </c>
      <c r="F78" s="1782" t="s">
        <v>47</v>
      </c>
      <c r="G78" s="1770">
        <v>96.17</v>
      </c>
      <c r="H78" s="1619">
        <v>0</v>
      </c>
      <c r="I78" s="620">
        <v>25</v>
      </c>
      <c r="J78" s="620">
        <v>0</v>
      </c>
      <c r="K78" s="1770">
        <v>25</v>
      </c>
      <c r="L78" s="373">
        <v>71.17</v>
      </c>
      <c r="M78" s="1770">
        <v>71.17</v>
      </c>
      <c r="N78" s="1770">
        <v>0</v>
      </c>
      <c r="O78" s="373">
        <v>71.17</v>
      </c>
      <c r="P78" s="373"/>
      <c r="Q78" s="373"/>
      <c r="R78" s="373"/>
      <c r="S78" s="373"/>
      <c r="T78" s="373"/>
      <c r="U78" s="373"/>
      <c r="V78" s="373"/>
      <c r="W78" s="373"/>
      <c r="X78" s="2843">
        <v>71.17</v>
      </c>
      <c r="Y78" s="2843">
        <v>0</v>
      </c>
      <c r="Z78" s="2108">
        <v>71.17</v>
      </c>
      <c r="AA78" s="3231">
        <v>70.458300000000008</v>
      </c>
      <c r="AB78" s="2844"/>
      <c r="AC78" s="2108">
        <v>70.458300000000008</v>
      </c>
      <c r="AD78" s="2108">
        <v>0.7117</v>
      </c>
      <c r="AE78" s="2844"/>
      <c r="AF78" s="2844">
        <v>0</v>
      </c>
      <c r="AG78" s="2108">
        <v>0</v>
      </c>
      <c r="AH78" s="373"/>
      <c r="AI78" s="373" t="s">
        <v>9951</v>
      </c>
      <c r="AJ78" s="373">
        <v>0</v>
      </c>
    </row>
    <row r="79" spans="1:36" ht="189">
      <c r="A79" s="1466">
        <v>1756</v>
      </c>
      <c r="B79" s="1766" t="s">
        <v>4373</v>
      </c>
      <c r="C79" s="1775" t="s">
        <v>4374</v>
      </c>
      <c r="D79" s="1768" t="s">
        <v>4351</v>
      </c>
      <c r="E79" s="1766" t="s">
        <v>2183</v>
      </c>
      <c r="F79" s="1782" t="s">
        <v>47</v>
      </c>
      <c r="G79" s="1770">
        <v>95.126000000000005</v>
      </c>
      <c r="H79" s="1619">
        <v>0</v>
      </c>
      <c r="I79" s="620">
        <v>25</v>
      </c>
      <c r="J79" s="620">
        <v>0</v>
      </c>
      <c r="K79" s="1770">
        <v>25</v>
      </c>
      <c r="L79" s="373">
        <v>70.126000000000005</v>
      </c>
      <c r="M79" s="1770">
        <v>70.126000000000005</v>
      </c>
      <c r="N79" s="1770">
        <v>0</v>
      </c>
      <c r="O79" s="373">
        <v>70.126000000000005</v>
      </c>
      <c r="P79" s="373"/>
      <c r="Q79" s="373"/>
      <c r="R79" s="373"/>
      <c r="S79" s="373"/>
      <c r="T79" s="373"/>
      <c r="U79" s="373"/>
      <c r="V79" s="373"/>
      <c r="W79" s="373"/>
      <c r="X79" s="2843">
        <v>70.126000000000005</v>
      </c>
      <c r="Y79" s="2843">
        <v>0</v>
      </c>
      <c r="Z79" s="2108">
        <v>70.126000000000005</v>
      </c>
      <c r="AA79" s="3231">
        <v>69.42474</v>
      </c>
      <c r="AB79" s="2844"/>
      <c r="AC79" s="2108">
        <v>69.42474</v>
      </c>
      <c r="AD79" s="2108">
        <v>0.70125999999999999</v>
      </c>
      <c r="AE79" s="2844"/>
      <c r="AF79" s="2844">
        <v>0</v>
      </c>
      <c r="AG79" s="2108">
        <v>0</v>
      </c>
      <c r="AH79" s="373"/>
      <c r="AI79" s="373" t="s">
        <v>9951</v>
      </c>
      <c r="AJ79" s="373">
        <v>0</v>
      </c>
    </row>
    <row r="80" spans="1:36" ht="173.25">
      <c r="A80" s="1466">
        <v>1757</v>
      </c>
      <c r="B80" s="1766" t="s">
        <v>4375</v>
      </c>
      <c r="C80" s="1775" t="s">
        <v>4376</v>
      </c>
      <c r="D80" s="1768" t="s">
        <v>4351</v>
      </c>
      <c r="E80" s="1766" t="s">
        <v>2183</v>
      </c>
      <c r="F80" s="1782" t="s">
        <v>47</v>
      </c>
      <c r="G80" s="1770">
        <v>100</v>
      </c>
      <c r="H80" s="1619">
        <v>0</v>
      </c>
      <c r="I80" s="620">
        <v>25</v>
      </c>
      <c r="J80" s="620">
        <v>0</v>
      </c>
      <c r="K80" s="1770">
        <v>25</v>
      </c>
      <c r="L80" s="373">
        <v>75</v>
      </c>
      <c r="M80" s="1770">
        <v>75</v>
      </c>
      <c r="N80" s="1770">
        <v>0</v>
      </c>
      <c r="O80" s="373">
        <v>75</v>
      </c>
      <c r="P80" s="373"/>
      <c r="Q80" s="373"/>
      <c r="R80" s="373"/>
      <c r="S80" s="373"/>
      <c r="T80" s="373"/>
      <c r="U80" s="373"/>
      <c r="V80" s="373"/>
      <c r="W80" s="373"/>
      <c r="X80" s="2843">
        <v>75</v>
      </c>
      <c r="Y80" s="2843">
        <v>0</v>
      </c>
      <c r="Z80" s="2108">
        <v>75</v>
      </c>
      <c r="AA80" s="3231">
        <v>74.25</v>
      </c>
      <c r="AB80" s="2844"/>
      <c r="AC80" s="2108">
        <v>74.25</v>
      </c>
      <c r="AD80" s="2108">
        <v>0.75</v>
      </c>
      <c r="AE80" s="2844"/>
      <c r="AF80" s="2844">
        <v>0</v>
      </c>
      <c r="AG80" s="2108">
        <v>0</v>
      </c>
      <c r="AH80" s="373"/>
      <c r="AI80" s="373" t="s">
        <v>9951</v>
      </c>
      <c r="AJ80" s="373">
        <v>0</v>
      </c>
    </row>
    <row r="81" spans="1:36" ht="141.75">
      <c r="A81" s="1466">
        <v>1758</v>
      </c>
      <c r="B81" s="1766" t="s">
        <v>4377</v>
      </c>
      <c r="C81" s="1775" t="s">
        <v>4378</v>
      </c>
      <c r="D81" s="1768" t="s">
        <v>4351</v>
      </c>
      <c r="E81" s="1766" t="s">
        <v>2183</v>
      </c>
      <c r="F81" s="1782" t="s">
        <v>47</v>
      </c>
      <c r="G81" s="1770">
        <v>95.337999999999994</v>
      </c>
      <c r="H81" s="1619">
        <v>0</v>
      </c>
      <c r="I81" s="620">
        <v>25</v>
      </c>
      <c r="J81" s="620">
        <v>0</v>
      </c>
      <c r="K81" s="1770">
        <v>25</v>
      </c>
      <c r="L81" s="373">
        <v>70.337999999999994</v>
      </c>
      <c r="M81" s="1770">
        <v>70.337999999999994</v>
      </c>
      <c r="N81" s="1770">
        <v>0</v>
      </c>
      <c r="O81" s="373">
        <v>70.337999999999994</v>
      </c>
      <c r="P81" s="373"/>
      <c r="Q81" s="373"/>
      <c r="R81" s="373"/>
      <c r="S81" s="373"/>
      <c r="T81" s="373"/>
      <c r="U81" s="373"/>
      <c r="V81" s="373"/>
      <c r="W81" s="373"/>
      <c r="X81" s="2843">
        <v>70.337999999999994</v>
      </c>
      <c r="Y81" s="2843">
        <v>0</v>
      </c>
      <c r="Z81" s="2108">
        <v>70.337999999999994</v>
      </c>
      <c r="AA81" s="3231">
        <v>69.634619999999998</v>
      </c>
      <c r="AB81" s="2844"/>
      <c r="AC81" s="2108">
        <v>69.634619999999998</v>
      </c>
      <c r="AD81" s="2108">
        <v>0.70337999999999989</v>
      </c>
      <c r="AE81" s="2844"/>
      <c r="AF81" s="2844">
        <v>0</v>
      </c>
      <c r="AG81" s="2108">
        <v>0</v>
      </c>
      <c r="AH81" s="373"/>
      <c r="AI81" s="373" t="s">
        <v>9951</v>
      </c>
      <c r="AJ81" s="373">
        <v>0</v>
      </c>
    </row>
    <row r="82" spans="1:36" ht="110.25">
      <c r="A82" s="1466">
        <v>1759</v>
      </c>
      <c r="B82" s="1766" t="s">
        <v>4379</v>
      </c>
      <c r="C82" s="1775" t="s">
        <v>4380</v>
      </c>
      <c r="D82" s="1768" t="s">
        <v>4351</v>
      </c>
      <c r="E82" s="1766" t="s">
        <v>4362</v>
      </c>
      <c r="F82" s="1782" t="s">
        <v>47</v>
      </c>
      <c r="G82" s="1770">
        <v>98.948999999999998</v>
      </c>
      <c r="H82" s="1619">
        <v>0</v>
      </c>
      <c r="I82" s="620">
        <v>12.375</v>
      </c>
      <c r="J82" s="620">
        <v>0</v>
      </c>
      <c r="K82" s="1770">
        <v>12.375</v>
      </c>
      <c r="L82" s="373">
        <v>86.573999999999998</v>
      </c>
      <c r="M82" s="1770">
        <v>86.573999999999998</v>
      </c>
      <c r="N82" s="1770">
        <v>0</v>
      </c>
      <c r="O82" s="373">
        <v>86.573999999999998</v>
      </c>
      <c r="P82" s="373"/>
      <c r="Q82" s="373"/>
      <c r="R82" s="373"/>
      <c r="S82" s="373"/>
      <c r="T82" s="373"/>
      <c r="U82" s="373"/>
      <c r="V82" s="373"/>
      <c r="W82" s="373"/>
      <c r="X82" s="2843">
        <v>86.573999999999998</v>
      </c>
      <c r="Y82" s="2843">
        <v>0</v>
      </c>
      <c r="Z82" s="2108">
        <v>86.573999999999998</v>
      </c>
      <c r="AA82" s="3231">
        <v>85.708259999999996</v>
      </c>
      <c r="AB82" s="2844"/>
      <c r="AC82" s="2108">
        <v>85.708259999999996</v>
      </c>
      <c r="AD82" s="2108">
        <v>0.86573999999999995</v>
      </c>
      <c r="AE82" s="2844"/>
      <c r="AF82" s="2844">
        <v>0</v>
      </c>
      <c r="AG82" s="2108">
        <v>0</v>
      </c>
      <c r="AH82" s="373"/>
      <c r="AI82" s="373" t="s">
        <v>9951</v>
      </c>
      <c r="AJ82" s="373">
        <v>0</v>
      </c>
    </row>
    <row r="83" spans="1:36" ht="126">
      <c r="A83" s="1466">
        <v>1760</v>
      </c>
      <c r="B83" s="1766" t="s">
        <v>4381</v>
      </c>
      <c r="C83" s="1775" t="s">
        <v>4382</v>
      </c>
      <c r="D83" s="1768" t="s">
        <v>4351</v>
      </c>
      <c r="E83" s="1766" t="s">
        <v>2183</v>
      </c>
      <c r="F83" s="1782" t="s">
        <v>47</v>
      </c>
      <c r="G83" s="1770">
        <v>95.674000000000007</v>
      </c>
      <c r="H83" s="1619">
        <v>0</v>
      </c>
      <c r="I83" s="620">
        <v>25</v>
      </c>
      <c r="J83" s="620">
        <v>0</v>
      </c>
      <c r="K83" s="1770">
        <v>25</v>
      </c>
      <c r="L83" s="373">
        <v>70.674000000000007</v>
      </c>
      <c r="M83" s="1770">
        <v>70.674000000000007</v>
      </c>
      <c r="N83" s="1770">
        <v>0</v>
      </c>
      <c r="O83" s="373">
        <v>70.674000000000007</v>
      </c>
      <c r="P83" s="373"/>
      <c r="Q83" s="373"/>
      <c r="R83" s="373"/>
      <c r="S83" s="373"/>
      <c r="T83" s="373"/>
      <c r="U83" s="373"/>
      <c r="V83" s="373"/>
      <c r="W83" s="373"/>
      <c r="X83" s="2843">
        <v>70.674000000000007</v>
      </c>
      <c r="Y83" s="2843">
        <v>0</v>
      </c>
      <c r="Z83" s="2108">
        <v>70.674000000000007</v>
      </c>
      <c r="AA83" s="3231">
        <v>69.96726000000001</v>
      </c>
      <c r="AB83" s="2844"/>
      <c r="AC83" s="2108">
        <v>69.96726000000001</v>
      </c>
      <c r="AD83" s="2108">
        <v>0.70674000000000003</v>
      </c>
      <c r="AE83" s="2844"/>
      <c r="AF83" s="2844">
        <v>0</v>
      </c>
      <c r="AG83" s="2108">
        <v>0</v>
      </c>
      <c r="AH83" s="373"/>
      <c r="AI83" s="373" t="s">
        <v>9951</v>
      </c>
      <c r="AJ83" s="373">
        <v>0</v>
      </c>
    </row>
    <row r="84" spans="1:36" ht="157.5">
      <c r="A84" s="1466">
        <v>1761</v>
      </c>
      <c r="B84" s="1766" t="s">
        <v>4383</v>
      </c>
      <c r="C84" s="1775" t="s">
        <v>4384</v>
      </c>
      <c r="D84" s="1768" t="s">
        <v>4351</v>
      </c>
      <c r="E84" s="1766" t="s">
        <v>4362</v>
      </c>
      <c r="F84" s="1782" t="s">
        <v>47</v>
      </c>
      <c r="G84" s="1770">
        <v>98.881</v>
      </c>
      <c r="H84" s="1619">
        <v>0</v>
      </c>
      <c r="I84" s="620">
        <v>12.375</v>
      </c>
      <c r="J84" s="620">
        <v>0</v>
      </c>
      <c r="K84" s="1770">
        <v>12.375</v>
      </c>
      <c r="L84" s="373">
        <v>86.506</v>
      </c>
      <c r="M84" s="1770">
        <v>86.506</v>
      </c>
      <c r="N84" s="1770">
        <v>0</v>
      </c>
      <c r="O84" s="373">
        <v>86.506</v>
      </c>
      <c r="P84" s="373"/>
      <c r="Q84" s="373"/>
      <c r="R84" s="373"/>
      <c r="S84" s="373"/>
      <c r="T84" s="373"/>
      <c r="U84" s="373"/>
      <c r="V84" s="373"/>
      <c r="W84" s="373"/>
      <c r="X84" s="2843">
        <v>86.506</v>
      </c>
      <c r="Y84" s="2843">
        <v>0</v>
      </c>
      <c r="Z84" s="2108">
        <v>86.506</v>
      </c>
      <c r="AA84" s="3231">
        <v>85.640940000000001</v>
      </c>
      <c r="AB84" s="2844"/>
      <c r="AC84" s="2108">
        <v>85.640940000000001</v>
      </c>
      <c r="AD84" s="2108">
        <v>0.86506000000000005</v>
      </c>
      <c r="AE84" s="2844"/>
      <c r="AF84" s="2844">
        <v>0</v>
      </c>
      <c r="AG84" s="2108">
        <v>0</v>
      </c>
      <c r="AH84" s="373"/>
      <c r="AI84" s="373" t="s">
        <v>9951</v>
      </c>
      <c r="AJ84" s="373">
        <v>0</v>
      </c>
    </row>
    <row r="85" spans="1:36" ht="78.75">
      <c r="A85" s="1466">
        <v>1762</v>
      </c>
      <c r="B85" s="1766" t="s">
        <v>4385</v>
      </c>
      <c r="C85" s="1775" t="s">
        <v>4386</v>
      </c>
      <c r="D85" s="1768" t="s">
        <v>4351</v>
      </c>
      <c r="E85" s="1766" t="s">
        <v>162</v>
      </c>
      <c r="F85" s="1782" t="s">
        <v>47</v>
      </c>
      <c r="G85" s="1770">
        <v>98.608000000000004</v>
      </c>
      <c r="H85" s="1619">
        <v>0</v>
      </c>
      <c r="I85" s="620">
        <v>12.375</v>
      </c>
      <c r="J85" s="620">
        <v>0</v>
      </c>
      <c r="K85" s="1770">
        <v>12.375</v>
      </c>
      <c r="L85" s="373">
        <v>86.233000000000004</v>
      </c>
      <c r="M85" s="1770">
        <v>86.233000000000004</v>
      </c>
      <c r="N85" s="1770">
        <v>0</v>
      </c>
      <c r="O85" s="373">
        <v>86.233000000000004</v>
      </c>
      <c r="P85" s="373"/>
      <c r="Q85" s="373"/>
      <c r="R85" s="373"/>
      <c r="S85" s="373"/>
      <c r="T85" s="373"/>
      <c r="U85" s="373"/>
      <c r="V85" s="373"/>
      <c r="W85" s="373"/>
      <c r="X85" s="2843">
        <v>86.233000000000004</v>
      </c>
      <c r="Y85" s="2843">
        <v>0</v>
      </c>
      <c r="Z85" s="2108">
        <v>86.233000000000004</v>
      </c>
      <c r="AA85" s="3231">
        <v>85.370670000000004</v>
      </c>
      <c r="AB85" s="2844"/>
      <c r="AC85" s="2108">
        <v>85.370670000000004</v>
      </c>
      <c r="AD85" s="2108">
        <v>0.86233000000000004</v>
      </c>
      <c r="AE85" s="2844"/>
      <c r="AF85" s="2844">
        <v>0</v>
      </c>
      <c r="AG85" s="2108">
        <v>0</v>
      </c>
      <c r="AH85" s="373"/>
      <c r="AI85" s="373" t="s">
        <v>9951</v>
      </c>
      <c r="AJ85" s="373">
        <v>0</v>
      </c>
    </row>
    <row r="86" spans="1:36" ht="63">
      <c r="A86" s="1466">
        <v>1763</v>
      </c>
      <c r="B86" s="1766" t="s">
        <v>4387</v>
      </c>
      <c r="C86" s="1775" t="s">
        <v>4388</v>
      </c>
      <c r="D86" s="1768" t="s">
        <v>4351</v>
      </c>
      <c r="E86" s="1766" t="s">
        <v>162</v>
      </c>
      <c r="F86" s="1782" t="s">
        <v>47</v>
      </c>
      <c r="G86" s="1770">
        <v>98.834999999999994</v>
      </c>
      <c r="H86" s="1619">
        <v>0</v>
      </c>
      <c r="I86" s="620">
        <v>12.375</v>
      </c>
      <c r="J86" s="620">
        <v>0</v>
      </c>
      <c r="K86" s="1770">
        <v>12.375</v>
      </c>
      <c r="L86" s="373">
        <v>86.46</v>
      </c>
      <c r="M86" s="1770">
        <v>86.46</v>
      </c>
      <c r="N86" s="1770">
        <v>0</v>
      </c>
      <c r="O86" s="373">
        <v>86.46</v>
      </c>
      <c r="P86" s="373"/>
      <c r="Q86" s="373"/>
      <c r="R86" s="373"/>
      <c r="S86" s="373"/>
      <c r="T86" s="373"/>
      <c r="U86" s="373"/>
      <c r="V86" s="373"/>
      <c r="W86" s="373"/>
      <c r="X86" s="2843">
        <v>86.46</v>
      </c>
      <c r="Y86" s="2843">
        <v>0</v>
      </c>
      <c r="Z86" s="2108">
        <v>86.46</v>
      </c>
      <c r="AA86" s="3231">
        <v>85.595399999999998</v>
      </c>
      <c r="AB86" s="2844"/>
      <c r="AC86" s="2108">
        <v>85.595399999999998</v>
      </c>
      <c r="AD86" s="2108">
        <v>0.86459999999999992</v>
      </c>
      <c r="AE86" s="2844"/>
      <c r="AF86" s="2844">
        <v>0</v>
      </c>
      <c r="AG86" s="2108">
        <v>0</v>
      </c>
      <c r="AH86" s="373"/>
      <c r="AI86" s="373" t="s">
        <v>9951</v>
      </c>
      <c r="AJ86" s="373">
        <v>0</v>
      </c>
    </row>
    <row r="87" spans="1:36" ht="47.25">
      <c r="A87" s="1466">
        <v>1764</v>
      </c>
      <c r="B87" s="1766" t="s">
        <v>4389</v>
      </c>
      <c r="C87" s="1775" t="s">
        <v>4390</v>
      </c>
      <c r="D87" s="1768" t="s">
        <v>4351</v>
      </c>
      <c r="E87" s="1766" t="s">
        <v>4391</v>
      </c>
      <c r="F87" s="1782" t="s">
        <v>47</v>
      </c>
      <c r="G87" s="1770">
        <v>84.748999999999995</v>
      </c>
      <c r="H87" s="1619">
        <v>0</v>
      </c>
      <c r="I87" s="620">
        <v>9.9</v>
      </c>
      <c r="J87" s="620">
        <v>0</v>
      </c>
      <c r="K87" s="1770">
        <v>9.9</v>
      </c>
      <c r="L87" s="373">
        <v>74.84899999999999</v>
      </c>
      <c r="M87" s="1770">
        <v>74.849000000000004</v>
      </c>
      <c r="N87" s="1770">
        <v>0</v>
      </c>
      <c r="O87" s="373">
        <v>74.849000000000004</v>
      </c>
      <c r="P87" s="373"/>
      <c r="Q87" s="373"/>
      <c r="R87" s="373"/>
      <c r="S87" s="373"/>
      <c r="T87" s="373"/>
      <c r="U87" s="373"/>
      <c r="V87" s="373"/>
      <c r="W87" s="373"/>
      <c r="X87" s="2843">
        <v>74.849000000000004</v>
      </c>
      <c r="Y87" s="2843">
        <v>0</v>
      </c>
      <c r="Z87" s="2108">
        <v>74.849000000000004</v>
      </c>
      <c r="AA87" s="3231">
        <v>74.10051</v>
      </c>
      <c r="AB87" s="2844"/>
      <c r="AC87" s="2108">
        <v>74.10051</v>
      </c>
      <c r="AD87" s="2108">
        <v>0.74848999999999999</v>
      </c>
      <c r="AE87" s="2844"/>
      <c r="AF87" s="2844">
        <v>0</v>
      </c>
      <c r="AG87" s="2108">
        <v>0</v>
      </c>
      <c r="AH87" s="373"/>
      <c r="AI87" s="373" t="s">
        <v>9951</v>
      </c>
      <c r="AJ87" s="373">
        <v>0</v>
      </c>
    </row>
    <row r="88" spans="1:36" ht="63">
      <c r="A88" s="1466">
        <v>1765</v>
      </c>
      <c r="B88" s="1766" t="s">
        <v>4392</v>
      </c>
      <c r="C88" s="1775" t="s">
        <v>4393</v>
      </c>
      <c r="D88" s="1768" t="s">
        <v>4351</v>
      </c>
      <c r="E88" s="1766" t="s">
        <v>4394</v>
      </c>
      <c r="F88" s="1782" t="s">
        <v>47</v>
      </c>
      <c r="G88" s="1770">
        <v>150.28200000000001</v>
      </c>
      <c r="H88" s="1619">
        <v>0</v>
      </c>
      <c r="I88" s="620">
        <v>0</v>
      </c>
      <c r="J88" s="620">
        <v>0</v>
      </c>
      <c r="K88" s="1770">
        <v>0</v>
      </c>
      <c r="L88" s="373">
        <v>150.28200000000001</v>
      </c>
      <c r="M88" s="1770">
        <v>150.28200000000001</v>
      </c>
      <c r="N88" s="1770">
        <v>0</v>
      </c>
      <c r="O88" s="373">
        <v>150.28200000000001</v>
      </c>
      <c r="P88" s="373"/>
      <c r="Q88" s="373"/>
      <c r="R88" s="373"/>
      <c r="S88" s="373"/>
      <c r="T88" s="373"/>
      <c r="U88" s="373"/>
      <c r="V88" s="373"/>
      <c r="W88" s="373"/>
      <c r="X88" s="2843">
        <v>150.28200000000001</v>
      </c>
      <c r="Y88" s="2843">
        <v>0</v>
      </c>
      <c r="Z88" s="2108">
        <v>150.28200000000001</v>
      </c>
      <c r="AA88" s="2844">
        <v>74.389589999999998</v>
      </c>
      <c r="AB88" s="2844"/>
      <c r="AC88" s="2108">
        <v>74.389589999999998</v>
      </c>
      <c r="AD88" s="2108">
        <v>0.75141000000000002</v>
      </c>
      <c r="AE88" s="2844"/>
      <c r="AF88" s="2844">
        <v>0</v>
      </c>
      <c r="AG88" s="2108">
        <v>0</v>
      </c>
      <c r="AH88" s="373"/>
      <c r="AI88" s="373" t="s">
        <v>9951</v>
      </c>
      <c r="AJ88" s="373">
        <v>0</v>
      </c>
    </row>
    <row r="89" spans="1:36" ht="78.75">
      <c r="A89" s="3253">
        <v>1766</v>
      </c>
      <c r="B89" s="1766" t="s">
        <v>4395</v>
      </c>
      <c r="C89" s="1775" t="s">
        <v>4396</v>
      </c>
      <c r="D89" s="1768" t="s">
        <v>4351</v>
      </c>
      <c r="E89" s="1766" t="s">
        <v>4343</v>
      </c>
      <c r="F89" s="1782" t="s">
        <v>47</v>
      </c>
      <c r="G89" s="1770">
        <v>90</v>
      </c>
      <c r="H89" s="1619">
        <v>0</v>
      </c>
      <c r="I89" s="620">
        <v>11.25</v>
      </c>
      <c r="J89" s="620">
        <v>0</v>
      </c>
      <c r="K89" s="1770">
        <v>11.25</v>
      </c>
      <c r="L89" s="373">
        <v>78.75</v>
      </c>
      <c r="M89" s="1770">
        <v>78.75</v>
      </c>
      <c r="N89" s="1770">
        <v>0</v>
      </c>
      <c r="O89" s="373">
        <v>78.75</v>
      </c>
      <c r="P89" s="373"/>
      <c r="Q89" s="373"/>
      <c r="R89" s="373"/>
      <c r="S89" s="373"/>
      <c r="T89" s="373"/>
      <c r="U89" s="373"/>
      <c r="V89" s="373"/>
      <c r="W89" s="373"/>
      <c r="X89" s="2843">
        <v>78.75</v>
      </c>
      <c r="Y89" s="2843">
        <v>0</v>
      </c>
      <c r="Z89" s="2108">
        <v>78.75</v>
      </c>
      <c r="AA89" s="2844">
        <v>77.962500000000006</v>
      </c>
      <c r="AB89" s="2844"/>
      <c r="AC89" s="2108">
        <v>77.962500000000006</v>
      </c>
      <c r="AD89" s="3222">
        <v>0.78749999999999998</v>
      </c>
      <c r="AE89" s="2844"/>
      <c r="AF89" s="2844">
        <v>0</v>
      </c>
      <c r="AG89" s="2108">
        <v>0</v>
      </c>
      <c r="AH89" s="373"/>
      <c r="AI89" s="373" t="s">
        <v>10041</v>
      </c>
      <c r="AJ89" s="373">
        <v>0</v>
      </c>
    </row>
    <row r="90" spans="1:36" ht="78.75">
      <c r="A90" s="1466">
        <v>1767</v>
      </c>
      <c r="B90" s="1766" t="s">
        <v>4397</v>
      </c>
      <c r="C90" s="1775" t="s">
        <v>4398</v>
      </c>
      <c r="D90" s="1768" t="s">
        <v>4351</v>
      </c>
      <c r="E90" s="1766" t="s">
        <v>4343</v>
      </c>
      <c r="F90" s="1782" t="s">
        <v>47</v>
      </c>
      <c r="G90" s="1770">
        <v>89.893000000000001</v>
      </c>
      <c r="H90" s="1619">
        <v>0</v>
      </c>
      <c r="I90" s="620">
        <v>11.25</v>
      </c>
      <c r="J90" s="620">
        <v>0</v>
      </c>
      <c r="K90" s="1770">
        <v>11.25</v>
      </c>
      <c r="L90" s="373">
        <v>78.643000000000001</v>
      </c>
      <c r="M90" s="1770">
        <v>78.643000000000001</v>
      </c>
      <c r="N90" s="1770">
        <v>0</v>
      </c>
      <c r="O90" s="373">
        <v>78.643000000000001</v>
      </c>
      <c r="P90" s="373"/>
      <c r="Q90" s="373"/>
      <c r="R90" s="373"/>
      <c r="S90" s="373"/>
      <c r="T90" s="373"/>
      <c r="U90" s="373"/>
      <c r="V90" s="373"/>
      <c r="W90" s="373"/>
      <c r="X90" s="2843">
        <v>78.643000000000001</v>
      </c>
      <c r="Y90" s="2843">
        <v>0</v>
      </c>
      <c r="Z90" s="2108">
        <v>78.643000000000001</v>
      </c>
      <c r="AA90" s="3231">
        <v>77.856570000000005</v>
      </c>
      <c r="AB90" s="2844"/>
      <c r="AC90" s="2108">
        <v>77.856570000000005</v>
      </c>
      <c r="AD90" s="2108">
        <v>0.78642999999999996</v>
      </c>
      <c r="AE90" s="2844"/>
      <c r="AF90" s="2844">
        <v>0</v>
      </c>
      <c r="AG90" s="2108">
        <v>0</v>
      </c>
      <c r="AH90" s="373"/>
      <c r="AI90" s="373" t="s">
        <v>9951</v>
      </c>
      <c r="AJ90" s="373">
        <v>0</v>
      </c>
    </row>
    <row r="91" spans="1:36" ht="63">
      <c r="A91" s="1466">
        <v>1768</v>
      </c>
      <c r="B91" s="1766" t="s">
        <v>4399</v>
      </c>
      <c r="C91" s="1775" t="s">
        <v>4400</v>
      </c>
      <c r="D91" s="1768" t="s">
        <v>4351</v>
      </c>
      <c r="E91" s="1766" t="s">
        <v>162</v>
      </c>
      <c r="F91" s="1782" t="s">
        <v>47</v>
      </c>
      <c r="G91" s="1770">
        <v>206.184</v>
      </c>
      <c r="H91" s="1619">
        <v>0</v>
      </c>
      <c r="I91" s="620">
        <v>24.75</v>
      </c>
      <c r="J91" s="620">
        <v>0</v>
      </c>
      <c r="K91" s="1770">
        <v>24.75</v>
      </c>
      <c r="L91" s="373">
        <v>181.434</v>
      </c>
      <c r="M91" s="1770">
        <v>181.434</v>
      </c>
      <c r="N91" s="1770">
        <v>0</v>
      </c>
      <c r="O91" s="373">
        <v>181.434</v>
      </c>
      <c r="P91" s="373"/>
      <c r="Q91" s="373"/>
      <c r="R91" s="373"/>
      <c r="S91" s="373"/>
      <c r="T91" s="373"/>
      <c r="U91" s="373"/>
      <c r="V91" s="373"/>
      <c r="W91" s="373"/>
      <c r="X91" s="2843">
        <v>181.434</v>
      </c>
      <c r="Y91" s="2843">
        <v>0</v>
      </c>
      <c r="Z91" s="2108">
        <v>181.434</v>
      </c>
      <c r="AA91" s="2844">
        <v>89.809830000000005</v>
      </c>
      <c r="AB91" s="2844"/>
      <c r="AC91" s="2108">
        <v>89.809830000000005</v>
      </c>
      <c r="AD91" s="2108">
        <v>0.90717000000000003</v>
      </c>
      <c r="AE91" s="2844"/>
      <c r="AF91" s="2844">
        <v>0</v>
      </c>
      <c r="AG91" s="2108">
        <v>0</v>
      </c>
      <c r="AH91" s="373"/>
      <c r="AI91" s="373" t="s">
        <v>10041</v>
      </c>
      <c r="AJ91" s="373">
        <v>0</v>
      </c>
    </row>
    <row r="92" spans="1:36" ht="47.25">
      <c r="A92" s="1466">
        <v>1769</v>
      </c>
      <c r="B92" s="1766" t="s">
        <v>4401</v>
      </c>
      <c r="C92" s="1775" t="s">
        <v>4402</v>
      </c>
      <c r="D92" s="1768" t="s">
        <v>4351</v>
      </c>
      <c r="E92" s="1766" t="s">
        <v>162</v>
      </c>
      <c r="F92" s="1782" t="s">
        <v>47</v>
      </c>
      <c r="G92" s="1770">
        <v>98.613</v>
      </c>
      <c r="H92" s="1619">
        <v>0</v>
      </c>
      <c r="I92" s="620">
        <v>12.375</v>
      </c>
      <c r="J92" s="620">
        <v>0</v>
      </c>
      <c r="K92" s="1770">
        <v>12.375</v>
      </c>
      <c r="L92" s="373">
        <v>86.238</v>
      </c>
      <c r="M92" s="1770">
        <v>86.238</v>
      </c>
      <c r="N92" s="1770">
        <v>0</v>
      </c>
      <c r="O92" s="373">
        <v>86.238</v>
      </c>
      <c r="P92" s="373"/>
      <c r="Q92" s="373"/>
      <c r="R92" s="373"/>
      <c r="S92" s="373"/>
      <c r="T92" s="373"/>
      <c r="U92" s="373"/>
      <c r="V92" s="373"/>
      <c r="W92" s="373"/>
      <c r="X92" s="2843">
        <v>86.238</v>
      </c>
      <c r="Y92" s="2843">
        <v>0</v>
      </c>
      <c r="Z92" s="2108">
        <v>86.238</v>
      </c>
      <c r="AA92" s="3231">
        <v>85.375619999999998</v>
      </c>
      <c r="AB92" s="2844"/>
      <c r="AC92" s="2108">
        <v>85.375619999999998</v>
      </c>
      <c r="AD92" s="2108">
        <v>0.86238000000000004</v>
      </c>
      <c r="AE92" s="2844"/>
      <c r="AF92" s="2844">
        <v>0</v>
      </c>
      <c r="AG92" s="2108">
        <v>0</v>
      </c>
      <c r="AH92" s="373"/>
      <c r="AI92" s="373" t="s">
        <v>9951</v>
      </c>
      <c r="AJ92" s="373">
        <v>0</v>
      </c>
    </row>
    <row r="93" spans="1:36" ht="126">
      <c r="A93" s="1466">
        <v>1770</v>
      </c>
      <c r="B93" s="1766" t="s">
        <v>4403</v>
      </c>
      <c r="C93" s="1775" t="s">
        <v>4404</v>
      </c>
      <c r="D93" s="1768" t="s">
        <v>4351</v>
      </c>
      <c r="E93" s="1766" t="s">
        <v>162</v>
      </c>
      <c r="F93" s="1782" t="s">
        <v>47</v>
      </c>
      <c r="G93" s="1770">
        <v>98.662999999999997</v>
      </c>
      <c r="H93" s="1619">
        <v>0</v>
      </c>
      <c r="I93" s="620">
        <v>12.375</v>
      </c>
      <c r="J93" s="620">
        <v>0</v>
      </c>
      <c r="K93" s="1770">
        <v>12.375</v>
      </c>
      <c r="L93" s="373">
        <v>86.287999999999997</v>
      </c>
      <c r="M93" s="1770">
        <v>86.287999999999997</v>
      </c>
      <c r="N93" s="1770">
        <v>0</v>
      </c>
      <c r="O93" s="373">
        <v>86.287999999999997</v>
      </c>
      <c r="P93" s="373"/>
      <c r="Q93" s="373"/>
      <c r="R93" s="373"/>
      <c r="S93" s="373"/>
      <c r="T93" s="373"/>
      <c r="U93" s="373"/>
      <c r="V93" s="373"/>
      <c r="W93" s="373"/>
      <c r="X93" s="2843">
        <v>86.287999999999997</v>
      </c>
      <c r="Y93" s="2843">
        <v>0</v>
      </c>
      <c r="Z93" s="2108">
        <v>86.287999999999997</v>
      </c>
      <c r="AA93" s="3231">
        <v>85.425119999999993</v>
      </c>
      <c r="AB93" s="2844"/>
      <c r="AC93" s="2108">
        <v>85.425119999999993</v>
      </c>
      <c r="AD93" s="2108">
        <v>0.86287999999999998</v>
      </c>
      <c r="AE93" s="2844"/>
      <c r="AF93" s="2844">
        <v>0</v>
      </c>
      <c r="AG93" s="2108">
        <v>0</v>
      </c>
      <c r="AH93" s="373"/>
      <c r="AI93" s="373" t="s">
        <v>9951</v>
      </c>
      <c r="AJ93" s="373">
        <v>0</v>
      </c>
    </row>
    <row r="94" spans="1:36" ht="63">
      <c r="A94" s="1466">
        <v>1771</v>
      </c>
      <c r="B94" s="1766" t="s">
        <v>4405</v>
      </c>
      <c r="C94" s="1767" t="s">
        <v>4406</v>
      </c>
      <c r="D94" s="1778" t="s">
        <v>4407</v>
      </c>
      <c r="E94" s="1766" t="s">
        <v>2183</v>
      </c>
      <c r="F94" s="1769" t="s">
        <v>30</v>
      </c>
      <c r="G94" s="1779">
        <v>73</v>
      </c>
      <c r="H94" s="1619">
        <v>0</v>
      </c>
      <c r="I94" s="1770">
        <v>0</v>
      </c>
      <c r="J94" s="1770">
        <v>0</v>
      </c>
      <c r="K94" s="1770">
        <v>0</v>
      </c>
      <c r="L94" s="373">
        <v>73</v>
      </c>
      <c r="M94" s="1770">
        <v>73</v>
      </c>
      <c r="N94" s="1779">
        <v>0</v>
      </c>
      <c r="O94" s="373">
        <v>73</v>
      </c>
      <c r="P94" s="373"/>
      <c r="Q94" s="373"/>
      <c r="R94" s="373"/>
      <c r="S94" s="373"/>
      <c r="T94" s="373"/>
      <c r="U94" s="373"/>
      <c r="V94" s="373"/>
      <c r="W94" s="373"/>
      <c r="X94" s="2843">
        <v>73</v>
      </c>
      <c r="Y94" s="2843">
        <v>0</v>
      </c>
      <c r="Z94" s="2108">
        <v>73</v>
      </c>
      <c r="AA94" s="3231">
        <v>72.27</v>
      </c>
      <c r="AB94" s="2844"/>
      <c r="AC94" s="2108">
        <v>72.27</v>
      </c>
      <c r="AD94" s="2108">
        <v>0.73</v>
      </c>
      <c r="AE94" s="2844"/>
      <c r="AF94" s="2844">
        <v>0</v>
      </c>
      <c r="AG94" s="2108">
        <v>0</v>
      </c>
      <c r="AH94" s="373"/>
      <c r="AI94" s="373" t="s">
        <v>9951</v>
      </c>
      <c r="AJ94" s="373">
        <v>0</v>
      </c>
    </row>
    <row r="95" spans="1:36" ht="63">
      <c r="A95" s="1466">
        <v>1772</v>
      </c>
      <c r="B95" s="1766" t="s">
        <v>4408</v>
      </c>
      <c r="C95" s="1775" t="s">
        <v>4409</v>
      </c>
      <c r="D95" s="1778" t="s">
        <v>4407</v>
      </c>
      <c r="E95" s="1766" t="s">
        <v>2225</v>
      </c>
      <c r="F95" s="1782" t="s">
        <v>47</v>
      </c>
      <c r="G95" s="1770">
        <v>1924.9549999999999</v>
      </c>
      <c r="H95" s="1619">
        <v>0</v>
      </c>
      <c r="I95" s="620">
        <v>216.56299999999999</v>
      </c>
      <c r="J95" s="620">
        <v>0</v>
      </c>
      <c r="K95" s="1770">
        <v>216.56299999999999</v>
      </c>
      <c r="L95" s="373">
        <v>1708.3919999999998</v>
      </c>
      <c r="M95" s="1770">
        <v>1708.3920000000001</v>
      </c>
      <c r="N95" s="1770">
        <v>0</v>
      </c>
      <c r="O95" s="373">
        <v>1708.3920000000001</v>
      </c>
      <c r="P95" s="373"/>
      <c r="Q95" s="373"/>
      <c r="R95" s="373"/>
      <c r="S95" s="373"/>
      <c r="T95" s="373"/>
      <c r="U95" s="373"/>
      <c r="V95" s="373"/>
      <c r="W95" s="373"/>
      <c r="X95" s="2843">
        <v>1708.3920000000001</v>
      </c>
      <c r="Y95" s="2843">
        <v>0</v>
      </c>
      <c r="Z95" s="2108">
        <v>1708.3920000000001</v>
      </c>
      <c r="AA95" s="2844">
        <v>845.65404000000001</v>
      </c>
      <c r="AB95" s="2844"/>
      <c r="AC95" s="2108">
        <v>845.65404000000001</v>
      </c>
      <c r="AD95" s="2108">
        <v>8.5419599999999996</v>
      </c>
      <c r="AE95" s="2844"/>
      <c r="AF95" s="2844">
        <v>0</v>
      </c>
      <c r="AG95" s="2108">
        <v>0</v>
      </c>
      <c r="AH95" s="373"/>
      <c r="AI95" s="373" t="s">
        <v>10041</v>
      </c>
      <c r="AJ95" s="373">
        <v>0</v>
      </c>
    </row>
    <row r="96" spans="1:36" ht="63">
      <c r="A96" s="1466">
        <v>1773</v>
      </c>
      <c r="B96" s="1766" t="s">
        <v>4410</v>
      </c>
      <c r="C96" s="1775" t="s">
        <v>4411</v>
      </c>
      <c r="D96" s="1778" t="s">
        <v>4407</v>
      </c>
      <c r="E96" s="1766" t="s">
        <v>4214</v>
      </c>
      <c r="F96" s="1782" t="s">
        <v>47</v>
      </c>
      <c r="G96" s="1770">
        <v>119.22</v>
      </c>
      <c r="H96" s="1619">
        <v>0</v>
      </c>
      <c r="I96" s="620">
        <v>14.85</v>
      </c>
      <c r="J96" s="620">
        <v>0</v>
      </c>
      <c r="K96" s="1770">
        <v>14.85</v>
      </c>
      <c r="L96" s="373">
        <v>104.37</v>
      </c>
      <c r="M96" s="1770">
        <v>104.37</v>
      </c>
      <c r="N96" s="1770">
        <v>0</v>
      </c>
      <c r="O96" s="373">
        <v>104.37</v>
      </c>
      <c r="P96" s="373"/>
      <c r="Q96" s="373"/>
      <c r="R96" s="373"/>
      <c r="S96" s="373"/>
      <c r="T96" s="373"/>
      <c r="U96" s="373"/>
      <c r="V96" s="373"/>
      <c r="W96" s="373"/>
      <c r="X96" s="2843">
        <v>104.37</v>
      </c>
      <c r="Y96" s="2843">
        <v>0</v>
      </c>
      <c r="Z96" s="2108">
        <v>104.37</v>
      </c>
      <c r="AA96" s="2844">
        <v>51.663150000000002</v>
      </c>
      <c r="AB96" s="2844"/>
      <c r="AC96" s="2108">
        <v>51.663150000000002</v>
      </c>
      <c r="AD96" s="2108">
        <v>0.52185000000000004</v>
      </c>
      <c r="AE96" s="2844"/>
      <c r="AF96" s="2844">
        <v>0</v>
      </c>
      <c r="AG96" s="2108">
        <v>0</v>
      </c>
      <c r="AH96" s="373"/>
      <c r="AI96" s="373" t="s">
        <v>10041</v>
      </c>
      <c r="AJ96" s="373">
        <v>0</v>
      </c>
    </row>
    <row r="97" spans="1:36" ht="94.5">
      <c r="A97" s="1466">
        <v>1774</v>
      </c>
      <c r="B97" s="1766" t="s">
        <v>4412</v>
      </c>
      <c r="C97" s="1775" t="s">
        <v>4413</v>
      </c>
      <c r="D97" s="1778" t="s">
        <v>4407</v>
      </c>
      <c r="E97" s="1766" t="s">
        <v>2225</v>
      </c>
      <c r="F97" s="1782" t="s">
        <v>47</v>
      </c>
      <c r="G97" s="1770">
        <v>195.7</v>
      </c>
      <c r="H97" s="1619">
        <v>0</v>
      </c>
      <c r="I97" s="620">
        <v>24.75</v>
      </c>
      <c r="J97" s="620">
        <v>0</v>
      </c>
      <c r="K97" s="1770">
        <v>24.75</v>
      </c>
      <c r="L97" s="373">
        <v>170.95</v>
      </c>
      <c r="M97" s="1770">
        <v>170.95</v>
      </c>
      <c r="N97" s="1770">
        <v>0</v>
      </c>
      <c r="O97" s="373">
        <v>170.95</v>
      </c>
      <c r="P97" s="373"/>
      <c r="Q97" s="373"/>
      <c r="R97" s="373"/>
      <c r="S97" s="373"/>
      <c r="T97" s="373"/>
      <c r="U97" s="373"/>
      <c r="V97" s="373"/>
      <c r="W97" s="373"/>
      <c r="X97" s="2843">
        <v>170.95</v>
      </c>
      <c r="Y97" s="2843">
        <v>0</v>
      </c>
      <c r="Z97" s="2108">
        <v>170.95</v>
      </c>
      <c r="AA97" s="2844">
        <v>84.620249999999999</v>
      </c>
      <c r="AB97" s="2844"/>
      <c r="AC97" s="2108">
        <v>84.620249999999999</v>
      </c>
      <c r="AD97" s="2108">
        <v>0.8547499999999999</v>
      </c>
      <c r="AE97" s="2844"/>
      <c r="AF97" s="2844">
        <v>0</v>
      </c>
      <c r="AG97" s="2108">
        <v>0</v>
      </c>
      <c r="AH97" s="373"/>
      <c r="AI97" s="373" t="s">
        <v>10041</v>
      </c>
      <c r="AJ97" s="373">
        <v>0</v>
      </c>
    </row>
    <row r="98" spans="1:36" ht="63">
      <c r="A98" s="1466">
        <v>1775</v>
      </c>
      <c r="B98" s="1766" t="s">
        <v>4414</v>
      </c>
      <c r="C98" s="1775" t="s">
        <v>4415</v>
      </c>
      <c r="D98" s="1778" t="s">
        <v>4407</v>
      </c>
      <c r="E98" s="1766" t="s">
        <v>2183</v>
      </c>
      <c r="F98" s="1782" t="s">
        <v>47</v>
      </c>
      <c r="G98" s="1770">
        <v>30.274999999999999</v>
      </c>
      <c r="H98" s="1619">
        <v>0</v>
      </c>
      <c r="I98" s="620">
        <v>3.75</v>
      </c>
      <c r="J98" s="620">
        <v>0</v>
      </c>
      <c r="K98" s="1770">
        <v>3.75</v>
      </c>
      <c r="L98" s="373">
        <v>26.524999999999999</v>
      </c>
      <c r="M98" s="1770">
        <v>26.524999999999999</v>
      </c>
      <c r="N98" s="1770">
        <v>0</v>
      </c>
      <c r="O98" s="373">
        <v>26.524999999999999</v>
      </c>
      <c r="P98" s="373"/>
      <c r="Q98" s="373"/>
      <c r="R98" s="373"/>
      <c r="S98" s="373"/>
      <c r="T98" s="373"/>
      <c r="U98" s="373"/>
      <c r="V98" s="373"/>
      <c r="W98" s="373"/>
      <c r="X98" s="2843">
        <v>26.524999999999999</v>
      </c>
      <c r="Y98" s="2843">
        <v>0</v>
      </c>
      <c r="Z98" s="2108">
        <v>26.524999999999999</v>
      </c>
      <c r="AA98" s="3231">
        <v>26.259749999999997</v>
      </c>
      <c r="AB98" s="2844"/>
      <c r="AC98" s="2108">
        <v>26.259749999999997</v>
      </c>
      <c r="AD98" s="2108">
        <v>0.26524999999999999</v>
      </c>
      <c r="AE98" s="2844"/>
      <c r="AF98" s="2844">
        <v>0</v>
      </c>
      <c r="AG98" s="2108">
        <v>0</v>
      </c>
      <c r="AH98" s="373"/>
      <c r="AI98" s="373" t="s">
        <v>9951</v>
      </c>
      <c r="AJ98" s="373">
        <v>0</v>
      </c>
    </row>
    <row r="99" spans="1:36" ht="78.75">
      <c r="A99" s="1466">
        <v>1776</v>
      </c>
      <c r="B99" s="1766" t="s">
        <v>4416</v>
      </c>
      <c r="C99" s="1775" t="s">
        <v>4417</v>
      </c>
      <c r="D99" s="1778" t="s">
        <v>4407</v>
      </c>
      <c r="E99" s="1766" t="s">
        <v>2225</v>
      </c>
      <c r="F99" s="1782" t="s">
        <v>47</v>
      </c>
      <c r="G99" s="1770">
        <v>296.5</v>
      </c>
      <c r="H99" s="1619">
        <v>0</v>
      </c>
      <c r="I99" s="620">
        <v>37.125</v>
      </c>
      <c r="J99" s="620">
        <v>0</v>
      </c>
      <c r="K99" s="1770">
        <v>37.125</v>
      </c>
      <c r="L99" s="373">
        <v>259.375</v>
      </c>
      <c r="M99" s="1770">
        <v>259.375</v>
      </c>
      <c r="N99" s="1770">
        <v>0</v>
      </c>
      <c r="O99" s="373">
        <v>259.375</v>
      </c>
      <c r="P99" s="373"/>
      <c r="Q99" s="373"/>
      <c r="R99" s="373"/>
      <c r="S99" s="373"/>
      <c r="T99" s="373"/>
      <c r="U99" s="373"/>
      <c r="V99" s="373"/>
      <c r="W99" s="373"/>
      <c r="X99" s="2843">
        <v>259.375</v>
      </c>
      <c r="Y99" s="2843">
        <v>0</v>
      </c>
      <c r="Z99" s="2108">
        <v>259.375</v>
      </c>
      <c r="AA99" s="2844">
        <v>128.390625</v>
      </c>
      <c r="AB99" s="2844"/>
      <c r="AC99" s="2108">
        <v>128.390625</v>
      </c>
      <c r="AD99" s="2108">
        <v>1.296875</v>
      </c>
      <c r="AE99" s="2844"/>
      <c r="AF99" s="2844">
        <v>0</v>
      </c>
      <c r="AG99" s="2108">
        <v>0</v>
      </c>
      <c r="AH99" s="373"/>
      <c r="AI99" s="373" t="s">
        <v>10041</v>
      </c>
      <c r="AJ99" s="373">
        <v>0</v>
      </c>
    </row>
    <row r="100" spans="1:36" ht="63">
      <c r="A100" s="1466">
        <v>1777</v>
      </c>
      <c r="B100" s="1766" t="s">
        <v>4418</v>
      </c>
      <c r="C100" s="1767" t="s">
        <v>4419</v>
      </c>
      <c r="D100" s="1778" t="s">
        <v>2907</v>
      </c>
      <c r="E100" s="1766" t="s">
        <v>3234</v>
      </c>
      <c r="F100" s="1781" t="s">
        <v>30</v>
      </c>
      <c r="G100" s="373">
        <v>58.25</v>
      </c>
      <c r="H100" s="1619">
        <v>0</v>
      </c>
      <c r="I100" s="526">
        <v>15</v>
      </c>
      <c r="J100" s="1619">
        <v>0</v>
      </c>
      <c r="K100" s="1770">
        <v>15</v>
      </c>
      <c r="L100" s="373">
        <v>43.25</v>
      </c>
      <c r="M100" s="1770">
        <v>43.25</v>
      </c>
      <c r="N100" s="1619">
        <v>0</v>
      </c>
      <c r="O100" s="373">
        <v>43.25</v>
      </c>
      <c r="P100" s="373"/>
      <c r="Q100" s="373"/>
      <c r="R100" s="373"/>
      <c r="S100" s="373"/>
      <c r="T100" s="373"/>
      <c r="U100" s="373"/>
      <c r="V100" s="373"/>
      <c r="W100" s="373"/>
      <c r="X100" s="2843">
        <v>43.25</v>
      </c>
      <c r="Y100" s="2843">
        <v>0</v>
      </c>
      <c r="Z100" s="2108">
        <v>43.25</v>
      </c>
      <c r="AA100" s="3231">
        <v>42.817500000000003</v>
      </c>
      <c r="AB100" s="2844"/>
      <c r="AC100" s="2108">
        <v>42.817500000000003</v>
      </c>
      <c r="AD100" s="2108">
        <v>0.4325</v>
      </c>
      <c r="AE100" s="2844"/>
      <c r="AF100" s="2844">
        <v>0</v>
      </c>
      <c r="AG100" s="2108">
        <v>0</v>
      </c>
      <c r="AH100" s="373"/>
      <c r="AI100" s="373" t="s">
        <v>9951</v>
      </c>
      <c r="AJ100" s="373">
        <v>0</v>
      </c>
    </row>
    <row r="101" spans="1:36" ht="63">
      <c r="A101" s="3253">
        <v>1778</v>
      </c>
      <c r="B101" s="1766" t="s">
        <v>4420</v>
      </c>
      <c r="C101" s="1775" t="s">
        <v>4421</v>
      </c>
      <c r="D101" s="1778" t="s">
        <v>2907</v>
      </c>
      <c r="E101" s="1766" t="s">
        <v>4343</v>
      </c>
      <c r="F101" s="1782" t="s">
        <v>47</v>
      </c>
      <c r="G101" s="1770">
        <v>99.997</v>
      </c>
      <c r="H101" s="1619">
        <v>0</v>
      </c>
      <c r="I101" s="620">
        <v>12.5</v>
      </c>
      <c r="J101" s="620">
        <v>0</v>
      </c>
      <c r="K101" s="1770">
        <v>12.5</v>
      </c>
      <c r="L101" s="373">
        <v>87.497</v>
      </c>
      <c r="M101" s="1770">
        <v>87.497</v>
      </c>
      <c r="N101" s="1770">
        <v>0</v>
      </c>
      <c r="O101" s="373">
        <v>87.497</v>
      </c>
      <c r="P101" s="373"/>
      <c r="Q101" s="373"/>
      <c r="R101" s="373"/>
      <c r="S101" s="373"/>
      <c r="T101" s="373"/>
      <c r="U101" s="373"/>
      <c r="V101" s="373"/>
      <c r="W101" s="373"/>
      <c r="X101" s="2843">
        <v>87.497</v>
      </c>
      <c r="Y101" s="2843">
        <v>0</v>
      </c>
      <c r="Z101" s="2108">
        <v>87.497</v>
      </c>
      <c r="AA101" s="2844">
        <v>86.622029999999995</v>
      </c>
      <c r="AB101" s="2844"/>
      <c r="AC101" s="2108">
        <v>86.622029999999995</v>
      </c>
      <c r="AD101" s="3222">
        <v>0.87497000000000003</v>
      </c>
      <c r="AE101" s="2844"/>
      <c r="AF101" s="2844">
        <v>0</v>
      </c>
      <c r="AG101" s="2108">
        <v>0</v>
      </c>
      <c r="AH101" s="373"/>
      <c r="AI101" s="373" t="s">
        <v>10056</v>
      </c>
      <c r="AJ101" s="373">
        <v>0</v>
      </c>
    </row>
    <row r="102" spans="1:36" ht="63">
      <c r="A102" s="3253">
        <v>1779</v>
      </c>
      <c r="B102" s="1766" t="s">
        <v>4422</v>
      </c>
      <c r="C102" s="1775" t="s">
        <v>4423</v>
      </c>
      <c r="D102" s="1778" t="s">
        <v>2907</v>
      </c>
      <c r="E102" s="1766" t="s">
        <v>4343</v>
      </c>
      <c r="F102" s="1782" t="s">
        <v>47</v>
      </c>
      <c r="G102" s="1770">
        <v>99.997</v>
      </c>
      <c r="H102" s="1619">
        <v>0</v>
      </c>
      <c r="I102" s="620">
        <v>12.5</v>
      </c>
      <c r="J102" s="620">
        <v>0</v>
      </c>
      <c r="K102" s="1770">
        <v>12.5</v>
      </c>
      <c r="L102" s="373">
        <v>87.497</v>
      </c>
      <c r="M102" s="1770">
        <v>87.497</v>
      </c>
      <c r="N102" s="1770">
        <v>0</v>
      </c>
      <c r="O102" s="373">
        <v>87.497</v>
      </c>
      <c r="P102" s="373"/>
      <c r="Q102" s="373"/>
      <c r="R102" s="373"/>
      <c r="S102" s="373"/>
      <c r="T102" s="373"/>
      <c r="U102" s="373"/>
      <c r="V102" s="373"/>
      <c r="W102" s="373"/>
      <c r="X102" s="2843">
        <v>87.497</v>
      </c>
      <c r="Y102" s="2843">
        <v>0</v>
      </c>
      <c r="Z102" s="2108">
        <v>87.497</v>
      </c>
      <c r="AA102" s="2844">
        <v>86.622029999999995</v>
      </c>
      <c r="AB102" s="2844"/>
      <c r="AC102" s="2108">
        <v>86.622029999999995</v>
      </c>
      <c r="AD102" s="3222">
        <v>0.87497000000000003</v>
      </c>
      <c r="AE102" s="2844"/>
      <c r="AF102" s="2844">
        <v>0</v>
      </c>
      <c r="AG102" s="2108">
        <v>0</v>
      </c>
      <c r="AH102" s="373"/>
      <c r="AI102" s="373" t="s">
        <v>10056</v>
      </c>
      <c r="AJ102" s="373">
        <v>0</v>
      </c>
    </row>
    <row r="103" spans="1:36" ht="63">
      <c r="A103" s="3253">
        <v>1780</v>
      </c>
      <c r="B103" s="1766" t="s">
        <v>4424</v>
      </c>
      <c r="C103" s="1775" t="s">
        <v>4425</v>
      </c>
      <c r="D103" s="1778" t="s">
        <v>2907</v>
      </c>
      <c r="E103" s="1766" t="s">
        <v>4343</v>
      </c>
      <c r="F103" s="1782" t="s">
        <v>47</v>
      </c>
      <c r="G103" s="1770">
        <v>99.995999999999995</v>
      </c>
      <c r="H103" s="1619">
        <v>0</v>
      </c>
      <c r="I103" s="620">
        <v>12.5</v>
      </c>
      <c r="J103" s="620">
        <v>0</v>
      </c>
      <c r="K103" s="1770">
        <v>12.5</v>
      </c>
      <c r="L103" s="373">
        <v>87.495999999999995</v>
      </c>
      <c r="M103" s="1770">
        <v>87.497</v>
      </c>
      <c r="N103" s="1770">
        <v>0</v>
      </c>
      <c r="O103" s="373">
        <v>87.497</v>
      </c>
      <c r="P103" s="373"/>
      <c r="Q103" s="373"/>
      <c r="R103" s="373"/>
      <c r="S103" s="373"/>
      <c r="T103" s="373"/>
      <c r="U103" s="373"/>
      <c r="V103" s="373"/>
      <c r="W103" s="373"/>
      <c r="X103" s="2843">
        <v>87.497</v>
      </c>
      <c r="Y103" s="2843">
        <v>0</v>
      </c>
      <c r="Z103" s="2108">
        <v>87.497</v>
      </c>
      <c r="AA103" s="2844">
        <v>86.622029999999995</v>
      </c>
      <c r="AB103" s="2844"/>
      <c r="AC103" s="2108">
        <v>86.622029999999995</v>
      </c>
      <c r="AD103" s="3222">
        <v>0.87497000000000003</v>
      </c>
      <c r="AE103" s="2844"/>
      <c r="AF103" s="2844">
        <v>0</v>
      </c>
      <c r="AG103" s="2108">
        <v>0</v>
      </c>
      <c r="AH103" s="373"/>
      <c r="AI103" s="373" t="s">
        <v>10056</v>
      </c>
      <c r="AJ103" s="373">
        <v>0</v>
      </c>
    </row>
    <row r="104" spans="1:36" ht="63">
      <c r="A104" s="3253">
        <v>1781</v>
      </c>
      <c r="B104" s="1766" t="s">
        <v>4426</v>
      </c>
      <c r="C104" s="1775" t="s">
        <v>4427</v>
      </c>
      <c r="D104" s="1778" t="s">
        <v>2907</v>
      </c>
      <c r="E104" s="1766" t="s">
        <v>4343</v>
      </c>
      <c r="F104" s="1782" t="s">
        <v>47</v>
      </c>
      <c r="G104" s="1770">
        <v>99.923000000000002</v>
      </c>
      <c r="H104" s="1619">
        <v>0</v>
      </c>
      <c r="I104" s="620">
        <v>12.5</v>
      </c>
      <c r="J104" s="620">
        <v>0</v>
      </c>
      <c r="K104" s="1770">
        <v>12.5</v>
      </c>
      <c r="L104" s="373">
        <v>87.423000000000002</v>
      </c>
      <c r="M104" s="1770">
        <v>87.423000000000002</v>
      </c>
      <c r="N104" s="1770">
        <v>0</v>
      </c>
      <c r="O104" s="373">
        <v>87.423000000000002</v>
      </c>
      <c r="P104" s="373"/>
      <c r="Q104" s="373"/>
      <c r="R104" s="373"/>
      <c r="S104" s="373"/>
      <c r="T104" s="373"/>
      <c r="U104" s="373"/>
      <c r="V104" s="373"/>
      <c r="W104" s="373"/>
      <c r="X104" s="2843">
        <v>87.423000000000002</v>
      </c>
      <c r="Y104" s="2843">
        <v>0</v>
      </c>
      <c r="Z104" s="2108">
        <v>87.423000000000002</v>
      </c>
      <c r="AA104" s="2844">
        <v>86.548770000000005</v>
      </c>
      <c r="AB104" s="2844"/>
      <c r="AC104" s="2108">
        <v>86.548770000000005</v>
      </c>
      <c r="AD104" s="3222">
        <v>0.87423000000000006</v>
      </c>
      <c r="AE104" s="2844"/>
      <c r="AF104" s="2844">
        <v>0</v>
      </c>
      <c r="AG104" s="2108">
        <v>0</v>
      </c>
      <c r="AH104" s="373"/>
      <c r="AI104" s="373" t="s">
        <v>10056</v>
      </c>
      <c r="AJ104" s="373">
        <v>0</v>
      </c>
    </row>
    <row r="105" spans="1:36" ht="63">
      <c r="A105" s="3253">
        <v>1782</v>
      </c>
      <c r="B105" s="1766" t="s">
        <v>4428</v>
      </c>
      <c r="C105" s="1775" t="s">
        <v>4429</v>
      </c>
      <c r="D105" s="1778" t="s">
        <v>2907</v>
      </c>
      <c r="E105" s="1766" t="s">
        <v>4343</v>
      </c>
      <c r="F105" s="1782" t="s">
        <v>47</v>
      </c>
      <c r="G105" s="1770">
        <v>99.968999999999994</v>
      </c>
      <c r="H105" s="1619">
        <v>0</v>
      </c>
      <c r="I105" s="620">
        <v>12.5</v>
      </c>
      <c r="J105" s="620">
        <v>0</v>
      </c>
      <c r="K105" s="1770">
        <v>12.5</v>
      </c>
      <c r="L105" s="373">
        <v>87.468999999999994</v>
      </c>
      <c r="M105" s="1770">
        <v>87.468999999999994</v>
      </c>
      <c r="N105" s="1770">
        <v>0</v>
      </c>
      <c r="O105" s="373">
        <v>87.468999999999994</v>
      </c>
      <c r="P105" s="373"/>
      <c r="Q105" s="373"/>
      <c r="R105" s="373"/>
      <c r="S105" s="373"/>
      <c r="T105" s="373"/>
      <c r="U105" s="373"/>
      <c r="V105" s="373"/>
      <c r="W105" s="373"/>
      <c r="X105" s="2843">
        <v>87.468999999999994</v>
      </c>
      <c r="Y105" s="2843">
        <v>0</v>
      </c>
      <c r="Z105" s="2108">
        <v>87.468999999999994</v>
      </c>
      <c r="AA105" s="2844">
        <v>86.594309999999993</v>
      </c>
      <c r="AB105" s="2844"/>
      <c r="AC105" s="2108">
        <v>86.594309999999993</v>
      </c>
      <c r="AD105" s="3222">
        <v>0.87468999999999997</v>
      </c>
      <c r="AE105" s="2844"/>
      <c r="AF105" s="2844">
        <v>0</v>
      </c>
      <c r="AG105" s="2108">
        <v>0</v>
      </c>
      <c r="AH105" s="373"/>
      <c r="AI105" s="373" t="s">
        <v>10056</v>
      </c>
      <c r="AJ105" s="373">
        <v>0</v>
      </c>
    </row>
    <row r="106" spans="1:36" ht="78.75">
      <c r="A106" s="1466">
        <v>1783</v>
      </c>
      <c r="B106" s="1766" t="s">
        <v>4430</v>
      </c>
      <c r="C106" s="1775" t="s">
        <v>4431</v>
      </c>
      <c r="D106" s="1778" t="s">
        <v>2907</v>
      </c>
      <c r="E106" s="1766" t="s">
        <v>162</v>
      </c>
      <c r="F106" s="1782" t="s">
        <v>47</v>
      </c>
      <c r="G106" s="1770">
        <v>122.28400000000001</v>
      </c>
      <c r="H106" s="1619">
        <v>0</v>
      </c>
      <c r="I106" s="620">
        <v>0</v>
      </c>
      <c r="J106" s="620">
        <v>0</v>
      </c>
      <c r="K106" s="1770">
        <v>0</v>
      </c>
      <c r="L106" s="373">
        <v>122.28400000000001</v>
      </c>
      <c r="M106" s="1770">
        <v>122.28400000000001</v>
      </c>
      <c r="N106" s="1770">
        <v>0</v>
      </c>
      <c r="O106" s="373">
        <v>122.28400000000001</v>
      </c>
      <c r="P106" s="373"/>
      <c r="Q106" s="373"/>
      <c r="R106" s="373"/>
      <c r="S106" s="373"/>
      <c r="T106" s="373"/>
      <c r="U106" s="373"/>
      <c r="V106" s="373"/>
      <c r="W106" s="373"/>
      <c r="X106" s="2843">
        <v>122.28400000000001</v>
      </c>
      <c r="Y106" s="2843">
        <v>0</v>
      </c>
      <c r="Z106" s="2108">
        <v>122.28400000000001</v>
      </c>
      <c r="AA106" s="2844">
        <v>60.53058</v>
      </c>
      <c r="AB106" s="2844"/>
      <c r="AC106" s="2108">
        <v>60.53058</v>
      </c>
      <c r="AD106" s="2108">
        <v>0.61142000000000007</v>
      </c>
      <c r="AE106" s="2844"/>
      <c r="AF106" s="2844">
        <v>0</v>
      </c>
      <c r="AG106" s="2108">
        <v>0</v>
      </c>
      <c r="AH106" s="373"/>
      <c r="AI106" s="373" t="s">
        <v>9951</v>
      </c>
      <c r="AJ106" s="373">
        <v>0</v>
      </c>
    </row>
    <row r="107" spans="1:36" ht="47.25">
      <c r="A107" s="1466">
        <v>1784</v>
      </c>
      <c r="B107" s="1766" t="s">
        <v>4432</v>
      </c>
      <c r="C107" s="1775" t="s">
        <v>4433</v>
      </c>
      <c r="D107" s="1778" t="s">
        <v>2907</v>
      </c>
      <c r="E107" s="1766" t="s">
        <v>3234</v>
      </c>
      <c r="F107" s="1782" t="s">
        <v>47</v>
      </c>
      <c r="G107" s="1770">
        <v>66.826999999999998</v>
      </c>
      <c r="H107" s="1619">
        <v>0</v>
      </c>
      <c r="I107" s="620">
        <v>17.5</v>
      </c>
      <c r="J107" s="620">
        <v>0</v>
      </c>
      <c r="K107" s="1770">
        <v>17.5</v>
      </c>
      <c r="L107" s="373">
        <v>49.326999999999998</v>
      </c>
      <c r="M107" s="1770">
        <v>49.326999999999998</v>
      </c>
      <c r="N107" s="1770">
        <v>0</v>
      </c>
      <c r="O107" s="373">
        <v>49.326999999999998</v>
      </c>
      <c r="P107" s="373"/>
      <c r="Q107" s="373"/>
      <c r="R107" s="373"/>
      <c r="S107" s="373"/>
      <c r="T107" s="373"/>
      <c r="U107" s="373"/>
      <c r="V107" s="373"/>
      <c r="W107" s="373"/>
      <c r="X107" s="2843">
        <v>49.326999999999998</v>
      </c>
      <c r="Y107" s="2843">
        <v>0</v>
      </c>
      <c r="Z107" s="2108">
        <v>49.326999999999998</v>
      </c>
      <c r="AA107" s="3231">
        <v>48.833729999999996</v>
      </c>
      <c r="AB107" s="2844"/>
      <c r="AC107" s="2108">
        <v>48.833729999999996</v>
      </c>
      <c r="AD107" s="2108">
        <v>0.49326999999999999</v>
      </c>
      <c r="AE107" s="2844"/>
      <c r="AF107" s="2844">
        <v>0</v>
      </c>
      <c r="AG107" s="2108">
        <v>0</v>
      </c>
      <c r="AH107" s="373"/>
      <c r="AI107" s="373" t="s">
        <v>9951</v>
      </c>
      <c r="AJ107" s="373">
        <v>0</v>
      </c>
    </row>
    <row r="108" spans="1:36" ht="47.25">
      <c r="A108" s="1466">
        <v>1785</v>
      </c>
      <c r="B108" s="1766" t="s">
        <v>4434</v>
      </c>
      <c r="C108" s="1775" t="s">
        <v>4435</v>
      </c>
      <c r="D108" s="1778" t="s">
        <v>2907</v>
      </c>
      <c r="E108" s="1766" t="s">
        <v>3234</v>
      </c>
      <c r="F108" s="1782" t="s">
        <v>47</v>
      </c>
      <c r="G108" s="1770">
        <v>58.341999999999999</v>
      </c>
      <c r="H108" s="1619">
        <v>0</v>
      </c>
      <c r="I108" s="620">
        <v>15</v>
      </c>
      <c r="J108" s="620">
        <v>0</v>
      </c>
      <c r="K108" s="1770">
        <v>15</v>
      </c>
      <c r="L108" s="373">
        <v>43.341999999999999</v>
      </c>
      <c r="M108" s="1770">
        <v>43.341999999999999</v>
      </c>
      <c r="N108" s="1770">
        <v>0</v>
      </c>
      <c r="O108" s="373">
        <v>43.341999999999999</v>
      </c>
      <c r="P108" s="373"/>
      <c r="Q108" s="373"/>
      <c r="R108" s="373"/>
      <c r="S108" s="373"/>
      <c r="T108" s="373"/>
      <c r="U108" s="373"/>
      <c r="V108" s="373"/>
      <c r="W108" s="373"/>
      <c r="X108" s="2843">
        <v>43.341999999999999</v>
      </c>
      <c r="Y108" s="2843">
        <v>0</v>
      </c>
      <c r="Z108" s="2108">
        <v>43.341999999999999</v>
      </c>
      <c r="AA108" s="3231">
        <v>42.908580000000001</v>
      </c>
      <c r="AB108" s="2844"/>
      <c r="AC108" s="2108">
        <v>42.908580000000001</v>
      </c>
      <c r="AD108" s="2108">
        <v>0.43341999999999997</v>
      </c>
      <c r="AE108" s="2844"/>
      <c r="AF108" s="2844">
        <v>0</v>
      </c>
      <c r="AG108" s="2108">
        <v>0</v>
      </c>
      <c r="AH108" s="373"/>
      <c r="AI108" s="373" t="s">
        <v>9951</v>
      </c>
      <c r="AJ108" s="373">
        <v>0</v>
      </c>
    </row>
    <row r="109" spans="1:36" ht="63">
      <c r="A109" s="3253">
        <v>1786</v>
      </c>
      <c r="B109" s="1766" t="s">
        <v>4436</v>
      </c>
      <c r="C109" s="1775" t="s">
        <v>4437</v>
      </c>
      <c r="D109" s="1778" t="s">
        <v>2907</v>
      </c>
      <c r="E109" s="1766" t="s">
        <v>3234</v>
      </c>
      <c r="F109" s="1782" t="s">
        <v>47</v>
      </c>
      <c r="G109" s="1770">
        <v>66.210999999999999</v>
      </c>
      <c r="H109" s="1619">
        <v>0</v>
      </c>
      <c r="I109" s="620">
        <v>8.75</v>
      </c>
      <c r="J109" s="620">
        <v>0</v>
      </c>
      <c r="K109" s="1770">
        <v>8.75</v>
      </c>
      <c r="L109" s="373">
        <v>57.460999999999999</v>
      </c>
      <c r="M109" s="1770">
        <v>57.460999999999999</v>
      </c>
      <c r="N109" s="1770">
        <v>0</v>
      </c>
      <c r="O109" s="373">
        <v>57.460999999999999</v>
      </c>
      <c r="P109" s="373"/>
      <c r="Q109" s="373"/>
      <c r="R109" s="373"/>
      <c r="S109" s="373"/>
      <c r="T109" s="373"/>
      <c r="U109" s="373"/>
      <c r="V109" s="373"/>
      <c r="W109" s="373"/>
      <c r="X109" s="2843">
        <v>57.460999999999999</v>
      </c>
      <c r="Y109" s="2843">
        <v>0</v>
      </c>
      <c r="Z109" s="2108">
        <v>57.460999999999999</v>
      </c>
      <c r="AA109" s="2844">
        <v>56.886389999999999</v>
      </c>
      <c r="AB109" s="2844"/>
      <c r="AC109" s="2108">
        <v>56.886389999999999</v>
      </c>
      <c r="AD109" s="3222">
        <v>0.57460999999999995</v>
      </c>
      <c r="AE109" s="2844"/>
      <c r="AF109" s="2844">
        <v>0</v>
      </c>
      <c r="AG109" s="2108">
        <v>0</v>
      </c>
      <c r="AH109" s="373"/>
      <c r="AI109" s="373" t="s">
        <v>10041</v>
      </c>
      <c r="AJ109" s="373">
        <v>0</v>
      </c>
    </row>
    <row r="110" spans="1:36" ht="63">
      <c r="A110" s="1466">
        <v>1787</v>
      </c>
      <c r="B110" s="1766" t="s">
        <v>4438</v>
      </c>
      <c r="C110" s="1775" t="s">
        <v>4439</v>
      </c>
      <c r="D110" s="1778" t="s">
        <v>2907</v>
      </c>
      <c r="E110" s="1766" t="s">
        <v>108</v>
      </c>
      <c r="F110" s="1782" t="s">
        <v>47</v>
      </c>
      <c r="G110" s="1770">
        <v>117.577</v>
      </c>
      <c r="H110" s="1619">
        <v>0</v>
      </c>
      <c r="I110" s="620">
        <v>14.85</v>
      </c>
      <c r="J110" s="620">
        <v>0</v>
      </c>
      <c r="K110" s="1770">
        <v>14.85</v>
      </c>
      <c r="L110" s="373">
        <v>102.727</v>
      </c>
      <c r="M110" s="1770">
        <v>102.727</v>
      </c>
      <c r="N110" s="1770">
        <v>0</v>
      </c>
      <c r="O110" s="373">
        <v>102.727</v>
      </c>
      <c r="P110" s="373"/>
      <c r="Q110" s="373"/>
      <c r="R110" s="373"/>
      <c r="S110" s="373"/>
      <c r="T110" s="373"/>
      <c r="U110" s="373"/>
      <c r="V110" s="373"/>
      <c r="W110" s="373"/>
      <c r="X110" s="2843">
        <v>102.727</v>
      </c>
      <c r="Y110" s="2843">
        <v>0</v>
      </c>
      <c r="Z110" s="2108">
        <v>102.727</v>
      </c>
      <c r="AA110" s="2844">
        <v>50.849865000000001</v>
      </c>
      <c r="AB110" s="2844"/>
      <c r="AC110" s="2108">
        <v>50.849865000000001</v>
      </c>
      <c r="AD110" s="2108">
        <v>0.51363500000000006</v>
      </c>
      <c r="AE110" s="2844"/>
      <c r="AF110" s="2844">
        <v>25</v>
      </c>
      <c r="AG110" s="2108">
        <v>25</v>
      </c>
      <c r="AH110" s="373"/>
      <c r="AI110" s="373" t="s">
        <v>9951</v>
      </c>
      <c r="AJ110" s="373">
        <v>0</v>
      </c>
    </row>
    <row r="111" spans="1:36" ht="78.75">
      <c r="A111" s="1466">
        <v>1788</v>
      </c>
      <c r="B111" s="1766" t="s">
        <v>4440</v>
      </c>
      <c r="C111" s="1775" t="s">
        <v>4441</v>
      </c>
      <c r="D111" s="1778" t="s">
        <v>2907</v>
      </c>
      <c r="E111" s="1766" t="s">
        <v>419</v>
      </c>
      <c r="F111" s="1782" t="s">
        <v>47</v>
      </c>
      <c r="G111" s="1770">
        <v>95.703999999999994</v>
      </c>
      <c r="H111" s="1619">
        <v>0</v>
      </c>
      <c r="I111" s="620">
        <v>25</v>
      </c>
      <c r="J111" s="620">
        <v>0</v>
      </c>
      <c r="K111" s="1770">
        <v>25</v>
      </c>
      <c r="L111" s="373">
        <v>70.703999999999994</v>
      </c>
      <c r="M111" s="1770">
        <v>70.703999999999994</v>
      </c>
      <c r="N111" s="1770">
        <v>0</v>
      </c>
      <c r="O111" s="373">
        <v>70.703999999999994</v>
      </c>
      <c r="P111" s="373"/>
      <c r="Q111" s="373"/>
      <c r="R111" s="373"/>
      <c r="S111" s="373"/>
      <c r="T111" s="373"/>
      <c r="U111" s="373"/>
      <c r="V111" s="373"/>
      <c r="W111" s="373"/>
      <c r="X111" s="2843">
        <v>70.703999999999994</v>
      </c>
      <c r="Y111" s="2843">
        <v>0</v>
      </c>
      <c r="Z111" s="2108">
        <v>70.703999999999994</v>
      </c>
      <c r="AA111" s="3231">
        <v>69.996959999999987</v>
      </c>
      <c r="AB111" s="2844"/>
      <c r="AC111" s="2108">
        <v>69.996959999999987</v>
      </c>
      <c r="AD111" s="2108">
        <v>0.70703999999999989</v>
      </c>
      <c r="AE111" s="2844"/>
      <c r="AF111" s="2844">
        <v>0</v>
      </c>
      <c r="AG111" s="2108">
        <v>0</v>
      </c>
      <c r="AH111" s="373"/>
      <c r="AI111" s="373" t="s">
        <v>9951</v>
      </c>
      <c r="AJ111" s="373">
        <v>0</v>
      </c>
    </row>
    <row r="112" spans="1:36" ht="78.75">
      <c r="A112" s="1466">
        <v>1789</v>
      </c>
      <c r="B112" s="1766" t="s">
        <v>4442</v>
      </c>
      <c r="C112" s="1775" t="s">
        <v>4443</v>
      </c>
      <c r="D112" s="1778" t="s">
        <v>2907</v>
      </c>
      <c r="E112" s="1766" t="s">
        <v>2183</v>
      </c>
      <c r="F112" s="1782" t="s">
        <v>47</v>
      </c>
      <c r="G112" s="1770">
        <v>86.039000000000001</v>
      </c>
      <c r="H112" s="1619">
        <v>0</v>
      </c>
      <c r="I112" s="620">
        <v>22.5</v>
      </c>
      <c r="J112" s="620">
        <v>0</v>
      </c>
      <c r="K112" s="1770">
        <v>22.5</v>
      </c>
      <c r="L112" s="373">
        <v>63.539000000000001</v>
      </c>
      <c r="M112" s="1770">
        <v>63.539000000000001</v>
      </c>
      <c r="N112" s="1770">
        <v>0</v>
      </c>
      <c r="O112" s="373">
        <v>63.539000000000001</v>
      </c>
      <c r="P112" s="373"/>
      <c r="Q112" s="373"/>
      <c r="R112" s="373"/>
      <c r="S112" s="373"/>
      <c r="T112" s="373"/>
      <c r="U112" s="373"/>
      <c r="V112" s="373"/>
      <c r="W112" s="373"/>
      <c r="X112" s="2843">
        <v>63.539000000000001</v>
      </c>
      <c r="Y112" s="2843">
        <v>0</v>
      </c>
      <c r="Z112" s="2108">
        <v>63.539000000000001</v>
      </c>
      <c r="AA112" s="3231">
        <v>62.90361</v>
      </c>
      <c r="AB112" s="2844"/>
      <c r="AC112" s="2108">
        <v>62.90361</v>
      </c>
      <c r="AD112" s="2108">
        <v>0.63539000000000001</v>
      </c>
      <c r="AE112" s="2844"/>
      <c r="AF112" s="2844">
        <v>0</v>
      </c>
      <c r="AG112" s="2108">
        <v>0</v>
      </c>
      <c r="AH112" s="373"/>
      <c r="AI112" s="373" t="s">
        <v>9951</v>
      </c>
      <c r="AJ112" s="373">
        <v>0</v>
      </c>
    </row>
    <row r="113" spans="1:36" ht="63">
      <c r="A113" s="1466">
        <v>1790</v>
      </c>
      <c r="B113" s="1766" t="s">
        <v>4444</v>
      </c>
      <c r="C113" s="1775" t="s">
        <v>4445</v>
      </c>
      <c r="D113" s="1778" t="s">
        <v>2907</v>
      </c>
      <c r="E113" s="1766" t="s">
        <v>108</v>
      </c>
      <c r="F113" s="1782" t="s">
        <v>47</v>
      </c>
      <c r="G113" s="1770">
        <v>116.828</v>
      </c>
      <c r="H113" s="1619">
        <v>0</v>
      </c>
      <c r="I113" s="620">
        <v>14.85</v>
      </c>
      <c r="J113" s="620">
        <v>0</v>
      </c>
      <c r="K113" s="1770">
        <v>14.85</v>
      </c>
      <c r="L113" s="373">
        <v>101.97800000000001</v>
      </c>
      <c r="M113" s="1770">
        <v>101.97799999999999</v>
      </c>
      <c r="N113" s="1770">
        <v>0</v>
      </c>
      <c r="O113" s="373">
        <v>101.97799999999999</v>
      </c>
      <c r="P113" s="373"/>
      <c r="Q113" s="373"/>
      <c r="R113" s="373"/>
      <c r="S113" s="373"/>
      <c r="T113" s="373"/>
      <c r="U113" s="373"/>
      <c r="V113" s="373"/>
      <c r="W113" s="373"/>
      <c r="X113" s="2843">
        <v>101.97799999999999</v>
      </c>
      <c r="Y113" s="2843">
        <v>0</v>
      </c>
      <c r="Z113" s="2108">
        <v>101.97799999999999</v>
      </c>
      <c r="AA113" s="2844">
        <v>50.479109999999999</v>
      </c>
      <c r="AB113" s="2844"/>
      <c r="AC113" s="2108">
        <v>50.479109999999999</v>
      </c>
      <c r="AD113" s="2108">
        <v>0.50988999999999995</v>
      </c>
      <c r="AE113" s="2844"/>
      <c r="AF113" s="2844">
        <v>0</v>
      </c>
      <c r="AG113" s="2108">
        <v>0</v>
      </c>
      <c r="AH113" s="373"/>
      <c r="AI113" s="373" t="s">
        <v>9951</v>
      </c>
      <c r="AJ113" s="373">
        <v>0</v>
      </c>
    </row>
    <row r="114" spans="1:36" ht="63">
      <c r="A114" s="1466">
        <v>1791</v>
      </c>
      <c r="B114" s="1766" t="s">
        <v>4446</v>
      </c>
      <c r="C114" s="1775" t="s">
        <v>4447</v>
      </c>
      <c r="D114" s="1778" t="s">
        <v>2907</v>
      </c>
      <c r="E114" s="1766" t="s">
        <v>3234</v>
      </c>
      <c r="F114" s="1782" t="s">
        <v>47</v>
      </c>
      <c r="G114" s="1770">
        <v>46.91</v>
      </c>
      <c r="H114" s="1619">
        <v>0</v>
      </c>
      <c r="I114" s="620">
        <v>12.5</v>
      </c>
      <c r="J114" s="620">
        <v>0</v>
      </c>
      <c r="K114" s="1770">
        <v>12.5</v>
      </c>
      <c r="L114" s="373">
        <v>34.409999999999997</v>
      </c>
      <c r="M114" s="1770">
        <v>34.409999999999997</v>
      </c>
      <c r="N114" s="1770">
        <v>0</v>
      </c>
      <c r="O114" s="373">
        <v>34.409999999999997</v>
      </c>
      <c r="P114" s="373"/>
      <c r="Q114" s="373"/>
      <c r="R114" s="373"/>
      <c r="S114" s="373"/>
      <c r="T114" s="373"/>
      <c r="U114" s="373"/>
      <c r="V114" s="373"/>
      <c r="W114" s="373"/>
      <c r="X114" s="2843">
        <v>34.409999999999997</v>
      </c>
      <c r="Y114" s="2843">
        <v>0</v>
      </c>
      <c r="Z114" s="2108">
        <v>34.409999999999997</v>
      </c>
      <c r="AA114" s="3231">
        <v>34.065899999999999</v>
      </c>
      <c r="AB114" s="2844"/>
      <c r="AC114" s="2108">
        <v>34.065899999999999</v>
      </c>
      <c r="AD114" s="2108">
        <v>0.34409999999999996</v>
      </c>
      <c r="AE114" s="2844"/>
      <c r="AF114" s="2844">
        <v>0</v>
      </c>
      <c r="AG114" s="2108">
        <v>0</v>
      </c>
      <c r="AH114" s="373"/>
      <c r="AI114" s="373" t="s">
        <v>9951</v>
      </c>
      <c r="AJ114" s="373">
        <v>0</v>
      </c>
    </row>
    <row r="115" spans="1:36" ht="47.25">
      <c r="A115" s="1466">
        <v>1792</v>
      </c>
      <c r="B115" s="1766" t="s">
        <v>4448</v>
      </c>
      <c r="C115" s="1775" t="s">
        <v>4449</v>
      </c>
      <c r="D115" s="1778" t="s">
        <v>2907</v>
      </c>
      <c r="E115" s="1766" t="s">
        <v>4343</v>
      </c>
      <c r="F115" s="1782" t="s">
        <v>47</v>
      </c>
      <c r="G115" s="1770">
        <v>100</v>
      </c>
      <c r="H115" s="1619">
        <v>0</v>
      </c>
      <c r="I115" s="620">
        <v>12.5</v>
      </c>
      <c r="J115" s="620">
        <v>0</v>
      </c>
      <c r="K115" s="1770">
        <v>12.5</v>
      </c>
      <c r="L115" s="373">
        <v>87.5</v>
      </c>
      <c r="M115" s="1770">
        <v>87.5</v>
      </c>
      <c r="N115" s="1770">
        <v>0</v>
      </c>
      <c r="O115" s="373">
        <v>87.5</v>
      </c>
      <c r="P115" s="373"/>
      <c r="Q115" s="373"/>
      <c r="R115" s="373"/>
      <c r="S115" s="373"/>
      <c r="T115" s="373"/>
      <c r="U115" s="373"/>
      <c r="V115" s="373"/>
      <c r="W115" s="373"/>
      <c r="X115" s="2843">
        <v>87.5</v>
      </c>
      <c r="Y115" s="2843">
        <v>0</v>
      </c>
      <c r="Z115" s="2108">
        <v>87.5</v>
      </c>
      <c r="AA115" s="3231">
        <v>86.625</v>
      </c>
      <c r="AB115" s="2844"/>
      <c r="AC115" s="2108">
        <v>86.625</v>
      </c>
      <c r="AD115" s="2108">
        <v>0.875</v>
      </c>
      <c r="AE115" s="2844"/>
      <c r="AF115" s="2844">
        <v>0</v>
      </c>
      <c r="AG115" s="2108">
        <v>0</v>
      </c>
      <c r="AH115" s="373"/>
      <c r="AI115" s="373" t="s">
        <v>9951</v>
      </c>
      <c r="AJ115" s="373">
        <v>0</v>
      </c>
    </row>
    <row r="116" spans="1:36" ht="47.25">
      <c r="A116" s="1466">
        <v>1793</v>
      </c>
      <c r="B116" s="1766" t="s">
        <v>4450</v>
      </c>
      <c r="C116" s="1775" t="s">
        <v>4451</v>
      </c>
      <c r="D116" s="1778" t="s">
        <v>2907</v>
      </c>
      <c r="E116" s="1766" t="s">
        <v>2183</v>
      </c>
      <c r="F116" s="1782" t="s">
        <v>47</v>
      </c>
      <c r="G116" s="1770">
        <v>96.841999999999999</v>
      </c>
      <c r="H116" s="1619">
        <v>0</v>
      </c>
      <c r="I116" s="620">
        <v>25</v>
      </c>
      <c r="J116" s="620">
        <v>0</v>
      </c>
      <c r="K116" s="1770">
        <v>25</v>
      </c>
      <c r="L116" s="373">
        <v>71.841999999999999</v>
      </c>
      <c r="M116" s="1770">
        <v>71.841999999999999</v>
      </c>
      <c r="N116" s="1770">
        <v>0</v>
      </c>
      <c r="O116" s="373">
        <v>71.841999999999999</v>
      </c>
      <c r="P116" s="373"/>
      <c r="Q116" s="373"/>
      <c r="R116" s="373"/>
      <c r="S116" s="373"/>
      <c r="T116" s="373"/>
      <c r="U116" s="373"/>
      <c r="V116" s="373"/>
      <c r="W116" s="373"/>
      <c r="X116" s="2843">
        <v>71.841999999999999</v>
      </c>
      <c r="Y116" s="2843">
        <v>0</v>
      </c>
      <c r="Z116" s="2108">
        <v>71.841999999999999</v>
      </c>
      <c r="AA116" s="3231">
        <v>71.123580000000004</v>
      </c>
      <c r="AB116" s="2844"/>
      <c r="AC116" s="2108">
        <v>71.123580000000004</v>
      </c>
      <c r="AD116" s="2108">
        <v>0.71841999999999995</v>
      </c>
      <c r="AE116" s="2844"/>
      <c r="AF116" s="2844">
        <v>0</v>
      </c>
      <c r="AG116" s="2108">
        <v>0</v>
      </c>
      <c r="AH116" s="373"/>
      <c r="AI116" s="373" t="s">
        <v>9951</v>
      </c>
      <c r="AJ116" s="373">
        <v>0</v>
      </c>
    </row>
    <row r="117" spans="1:36" ht="47.25">
      <c r="A117" s="1466">
        <v>1794</v>
      </c>
      <c r="B117" s="1766" t="s">
        <v>4452</v>
      </c>
      <c r="C117" s="1775" t="s">
        <v>4453</v>
      </c>
      <c r="D117" s="1778" t="s">
        <v>2907</v>
      </c>
      <c r="E117" s="1766" t="s">
        <v>2183</v>
      </c>
      <c r="F117" s="1782" t="s">
        <v>47</v>
      </c>
      <c r="G117" s="1770">
        <v>95.736000000000004</v>
      </c>
      <c r="H117" s="1619">
        <v>0</v>
      </c>
      <c r="I117" s="620">
        <v>12.5</v>
      </c>
      <c r="J117" s="620">
        <v>0</v>
      </c>
      <c r="K117" s="1770">
        <v>12.5</v>
      </c>
      <c r="L117" s="373">
        <v>83.236000000000004</v>
      </c>
      <c r="M117" s="1770">
        <v>83.236000000000004</v>
      </c>
      <c r="N117" s="1770">
        <v>0</v>
      </c>
      <c r="O117" s="373">
        <v>83.236000000000004</v>
      </c>
      <c r="P117" s="373"/>
      <c r="Q117" s="373"/>
      <c r="R117" s="373"/>
      <c r="S117" s="373"/>
      <c r="T117" s="373"/>
      <c r="U117" s="373"/>
      <c r="V117" s="373"/>
      <c r="W117" s="373"/>
      <c r="X117" s="2843">
        <v>83.236000000000004</v>
      </c>
      <c r="Y117" s="2843">
        <v>0</v>
      </c>
      <c r="Z117" s="2108">
        <v>83.236000000000004</v>
      </c>
      <c r="AA117" s="3231">
        <v>82.40364000000001</v>
      </c>
      <c r="AB117" s="2844"/>
      <c r="AC117" s="2108">
        <v>82.40364000000001</v>
      </c>
      <c r="AD117" s="2108">
        <v>0.83235999999999999</v>
      </c>
      <c r="AE117" s="2844"/>
      <c r="AF117" s="2844">
        <v>0</v>
      </c>
      <c r="AG117" s="2108">
        <v>0</v>
      </c>
      <c r="AH117" s="373"/>
      <c r="AI117" s="373" t="s">
        <v>9951</v>
      </c>
      <c r="AJ117" s="373">
        <v>0</v>
      </c>
    </row>
    <row r="118" spans="1:36" ht="47.25">
      <c r="A118" s="1466">
        <v>1795</v>
      </c>
      <c r="B118" s="1766" t="s">
        <v>4454</v>
      </c>
      <c r="C118" s="1775" t="s">
        <v>4455</v>
      </c>
      <c r="D118" s="1778" t="s">
        <v>2907</v>
      </c>
      <c r="E118" s="1766" t="s">
        <v>4343</v>
      </c>
      <c r="F118" s="1782" t="s">
        <v>47</v>
      </c>
      <c r="G118" s="1770">
        <v>85</v>
      </c>
      <c r="H118" s="1619">
        <v>0</v>
      </c>
      <c r="I118" s="620">
        <v>0</v>
      </c>
      <c r="J118" s="620">
        <v>0</v>
      </c>
      <c r="K118" s="1770">
        <v>0</v>
      </c>
      <c r="L118" s="373">
        <v>85</v>
      </c>
      <c r="M118" s="1770">
        <v>85</v>
      </c>
      <c r="N118" s="1770">
        <v>0</v>
      </c>
      <c r="O118" s="373">
        <v>85</v>
      </c>
      <c r="P118" s="373"/>
      <c r="Q118" s="373"/>
      <c r="R118" s="373"/>
      <c r="S118" s="373"/>
      <c r="T118" s="373"/>
      <c r="U118" s="373"/>
      <c r="V118" s="373"/>
      <c r="W118" s="373"/>
      <c r="X118" s="2843">
        <v>85</v>
      </c>
      <c r="Y118" s="2843">
        <v>0</v>
      </c>
      <c r="Z118" s="2108">
        <v>85</v>
      </c>
      <c r="AA118" s="2844"/>
      <c r="AB118" s="2844"/>
      <c r="AC118" s="2108">
        <v>0</v>
      </c>
      <c r="AD118" s="2108"/>
      <c r="AE118" s="2844"/>
      <c r="AF118" s="2844">
        <v>0</v>
      </c>
      <c r="AG118" s="2108">
        <v>0</v>
      </c>
      <c r="AH118" s="373"/>
      <c r="AI118" s="373"/>
      <c r="AJ118" s="373">
        <v>0</v>
      </c>
    </row>
    <row r="119" spans="1:36" ht="63">
      <c r="A119" s="1466">
        <v>1796</v>
      </c>
      <c r="B119" s="1766" t="s">
        <v>4456</v>
      </c>
      <c r="C119" s="1775" t="s">
        <v>4457</v>
      </c>
      <c r="D119" s="1778" t="s">
        <v>2907</v>
      </c>
      <c r="E119" s="1766" t="s">
        <v>4458</v>
      </c>
      <c r="F119" s="1782" t="s">
        <v>47</v>
      </c>
      <c r="G119" s="1770">
        <v>81.093000000000004</v>
      </c>
      <c r="H119" s="1619">
        <v>0</v>
      </c>
      <c r="I119" s="620">
        <v>9.282</v>
      </c>
      <c r="J119" s="620">
        <v>0</v>
      </c>
      <c r="K119" s="1770">
        <v>9.282</v>
      </c>
      <c r="L119" s="373">
        <v>71.811000000000007</v>
      </c>
      <c r="M119" s="1770">
        <v>71.811000000000007</v>
      </c>
      <c r="N119" s="1770">
        <v>0</v>
      </c>
      <c r="O119" s="373">
        <v>71.811000000000007</v>
      </c>
      <c r="P119" s="373"/>
      <c r="Q119" s="373"/>
      <c r="R119" s="373"/>
      <c r="S119" s="373"/>
      <c r="T119" s="373"/>
      <c r="U119" s="373"/>
      <c r="V119" s="373"/>
      <c r="W119" s="373"/>
      <c r="X119" s="2843">
        <v>71.811000000000007</v>
      </c>
      <c r="Y119" s="2843">
        <v>0</v>
      </c>
      <c r="Z119" s="2108">
        <v>71.811000000000007</v>
      </c>
      <c r="AA119" s="3231">
        <v>71.092890000000011</v>
      </c>
      <c r="AB119" s="2844"/>
      <c r="AC119" s="2108">
        <v>71.092890000000011</v>
      </c>
      <c r="AD119" s="2108">
        <v>0.71811000000000003</v>
      </c>
      <c r="AE119" s="2844"/>
      <c r="AF119" s="2844">
        <v>0</v>
      </c>
      <c r="AG119" s="2108">
        <v>0</v>
      </c>
      <c r="AH119" s="373"/>
      <c r="AI119" s="373" t="s">
        <v>9951</v>
      </c>
      <c r="AJ119" s="373">
        <v>0</v>
      </c>
    </row>
    <row r="120" spans="1:36" ht="63">
      <c r="A120" s="3253">
        <v>1797</v>
      </c>
      <c r="B120" s="1766" t="s">
        <v>4459</v>
      </c>
      <c r="C120" s="1775" t="s">
        <v>4460</v>
      </c>
      <c r="D120" s="1778" t="s">
        <v>2907</v>
      </c>
      <c r="E120" s="1766" t="s">
        <v>4348</v>
      </c>
      <c r="F120" s="1782" t="s">
        <v>47</v>
      </c>
      <c r="G120" s="1770">
        <v>84.637</v>
      </c>
      <c r="H120" s="1619">
        <v>0</v>
      </c>
      <c r="I120" s="620">
        <v>22.5</v>
      </c>
      <c r="J120" s="620">
        <v>0</v>
      </c>
      <c r="K120" s="1770">
        <v>22.5</v>
      </c>
      <c r="L120" s="373">
        <v>62.137</v>
      </c>
      <c r="M120" s="1770">
        <v>62.137</v>
      </c>
      <c r="N120" s="1770">
        <v>0</v>
      </c>
      <c r="O120" s="373">
        <v>62.137</v>
      </c>
      <c r="P120" s="373"/>
      <c r="Q120" s="373"/>
      <c r="R120" s="373"/>
      <c r="S120" s="373"/>
      <c r="T120" s="373"/>
      <c r="U120" s="373"/>
      <c r="V120" s="373"/>
      <c r="W120" s="373"/>
      <c r="X120" s="2843">
        <v>62.137</v>
      </c>
      <c r="Y120" s="2843">
        <v>0</v>
      </c>
      <c r="Z120" s="2108">
        <v>62.137</v>
      </c>
      <c r="AA120" s="2844">
        <v>61.515630000000002</v>
      </c>
      <c r="AB120" s="2844"/>
      <c r="AC120" s="2108">
        <v>61.515630000000002</v>
      </c>
      <c r="AD120" s="3222">
        <v>0.62136999999999998</v>
      </c>
      <c r="AE120" s="2844"/>
      <c r="AF120" s="2844">
        <v>0</v>
      </c>
      <c r="AG120" s="2108">
        <v>0</v>
      </c>
      <c r="AH120" s="373"/>
      <c r="AI120" s="373" t="s">
        <v>10041</v>
      </c>
      <c r="AJ120" s="373">
        <v>0</v>
      </c>
    </row>
    <row r="121" spans="1:36" ht="47.25">
      <c r="A121" s="1466">
        <v>1798</v>
      </c>
      <c r="B121" s="1766" t="s">
        <v>4461</v>
      </c>
      <c r="C121" s="1775" t="s">
        <v>4462</v>
      </c>
      <c r="D121" s="1778" t="s">
        <v>2907</v>
      </c>
      <c r="E121" s="1766" t="s">
        <v>4348</v>
      </c>
      <c r="F121" s="1782" t="s">
        <v>47</v>
      </c>
      <c r="G121" s="1770">
        <v>56.222000000000001</v>
      </c>
      <c r="H121" s="1619">
        <v>0</v>
      </c>
      <c r="I121" s="620">
        <v>15</v>
      </c>
      <c r="J121" s="620">
        <v>0</v>
      </c>
      <c r="K121" s="1770">
        <v>15</v>
      </c>
      <c r="L121" s="373">
        <v>41.222000000000001</v>
      </c>
      <c r="M121" s="1770">
        <v>41.222000000000001</v>
      </c>
      <c r="N121" s="1770">
        <v>0</v>
      </c>
      <c r="O121" s="373">
        <v>41.222000000000001</v>
      </c>
      <c r="P121" s="373"/>
      <c r="Q121" s="373"/>
      <c r="R121" s="373"/>
      <c r="S121" s="373"/>
      <c r="T121" s="373"/>
      <c r="U121" s="373"/>
      <c r="V121" s="373"/>
      <c r="W121" s="373"/>
      <c r="X121" s="2843">
        <v>41.222000000000001</v>
      </c>
      <c r="Y121" s="2843">
        <v>0</v>
      </c>
      <c r="Z121" s="2108">
        <v>41.222000000000001</v>
      </c>
      <c r="AA121" s="3231">
        <v>40.809780000000003</v>
      </c>
      <c r="AB121" s="2844"/>
      <c r="AC121" s="2108">
        <v>40.809780000000003</v>
      </c>
      <c r="AD121" s="2108">
        <v>0.41222000000000003</v>
      </c>
      <c r="AE121" s="2844"/>
      <c r="AF121" s="2844">
        <v>0</v>
      </c>
      <c r="AG121" s="2108">
        <v>0</v>
      </c>
      <c r="AH121" s="373"/>
      <c r="AI121" s="373" t="s">
        <v>9951</v>
      </c>
      <c r="AJ121" s="373">
        <v>0</v>
      </c>
    </row>
    <row r="122" spans="1:36" ht="63">
      <c r="A122" s="1466">
        <v>1799</v>
      </c>
      <c r="B122" s="1766" t="s">
        <v>4463</v>
      </c>
      <c r="C122" s="1775" t="s">
        <v>4464</v>
      </c>
      <c r="D122" s="1778" t="s">
        <v>2907</v>
      </c>
      <c r="E122" s="1766" t="s">
        <v>108</v>
      </c>
      <c r="F122" s="1782" t="s">
        <v>47</v>
      </c>
      <c r="G122" s="1770">
        <v>187.12</v>
      </c>
      <c r="H122" s="1619">
        <v>0</v>
      </c>
      <c r="I122" s="620">
        <v>23.512</v>
      </c>
      <c r="J122" s="620">
        <v>0</v>
      </c>
      <c r="K122" s="1770">
        <v>23.512</v>
      </c>
      <c r="L122" s="373">
        <v>163.608</v>
      </c>
      <c r="M122" s="1770">
        <v>163.608</v>
      </c>
      <c r="N122" s="1770">
        <v>0</v>
      </c>
      <c r="O122" s="373">
        <v>163.608</v>
      </c>
      <c r="P122" s="373"/>
      <c r="Q122" s="373"/>
      <c r="R122" s="373"/>
      <c r="S122" s="373"/>
      <c r="T122" s="373"/>
      <c r="U122" s="373"/>
      <c r="V122" s="373"/>
      <c r="W122" s="373"/>
      <c r="X122" s="2843">
        <v>163.608</v>
      </c>
      <c r="Y122" s="2843">
        <v>0</v>
      </c>
      <c r="Z122" s="2108">
        <v>163.608</v>
      </c>
      <c r="AA122" s="2844">
        <v>80.985960000000006</v>
      </c>
      <c r="AB122" s="2844"/>
      <c r="AC122" s="2108">
        <v>80.985960000000006</v>
      </c>
      <c r="AD122" s="2108">
        <v>0.81803999999999999</v>
      </c>
      <c r="AE122" s="2844"/>
      <c r="AF122" s="2844">
        <v>0</v>
      </c>
      <c r="AG122" s="2108">
        <v>0</v>
      </c>
      <c r="AH122" s="373"/>
      <c r="AI122" s="373" t="s">
        <v>10041</v>
      </c>
      <c r="AJ122" s="373">
        <v>0</v>
      </c>
    </row>
    <row r="123" spans="1:36" ht="63">
      <c r="A123" s="3253">
        <v>1800</v>
      </c>
      <c r="B123" s="1766" t="s">
        <v>4465</v>
      </c>
      <c r="C123" s="1775" t="s">
        <v>4466</v>
      </c>
      <c r="D123" s="1778" t="s">
        <v>2907</v>
      </c>
      <c r="E123" s="1766" t="s">
        <v>4343</v>
      </c>
      <c r="F123" s="1782" t="s">
        <v>47</v>
      </c>
      <c r="G123" s="1770">
        <v>49.642000000000003</v>
      </c>
      <c r="H123" s="1619">
        <v>0</v>
      </c>
      <c r="I123" s="620">
        <v>6.25</v>
      </c>
      <c r="J123" s="620">
        <v>0</v>
      </c>
      <c r="K123" s="1770">
        <v>6.25</v>
      </c>
      <c r="L123" s="373">
        <v>43.392000000000003</v>
      </c>
      <c r="M123" s="1770">
        <v>43.392000000000003</v>
      </c>
      <c r="N123" s="1770">
        <v>0</v>
      </c>
      <c r="O123" s="373">
        <v>43.392000000000003</v>
      </c>
      <c r="P123" s="373"/>
      <c r="Q123" s="373"/>
      <c r="R123" s="373"/>
      <c r="S123" s="373"/>
      <c r="T123" s="373"/>
      <c r="U123" s="373"/>
      <c r="V123" s="373"/>
      <c r="W123" s="373"/>
      <c r="X123" s="2843">
        <v>43.392000000000003</v>
      </c>
      <c r="Y123" s="2843">
        <v>0</v>
      </c>
      <c r="Z123" s="2108">
        <v>43.392000000000003</v>
      </c>
      <c r="AA123" s="2844">
        <v>42.958080000000002</v>
      </c>
      <c r="AB123" s="2844"/>
      <c r="AC123" s="2108">
        <v>42.958080000000002</v>
      </c>
      <c r="AD123" s="3222">
        <v>0.43392000000000003</v>
      </c>
      <c r="AE123" s="2844"/>
      <c r="AF123" s="2844">
        <v>0</v>
      </c>
      <c r="AG123" s="2108">
        <v>0</v>
      </c>
      <c r="AH123" s="373"/>
      <c r="AI123" s="373" t="s">
        <v>10056</v>
      </c>
      <c r="AJ123" s="373">
        <v>0</v>
      </c>
    </row>
    <row r="124" spans="1:36" ht="63">
      <c r="A124" s="1466">
        <v>1801</v>
      </c>
      <c r="B124" s="1766" t="s">
        <v>4467</v>
      </c>
      <c r="C124" s="1775" t="s">
        <v>4468</v>
      </c>
      <c r="D124" s="1778" t="s">
        <v>2907</v>
      </c>
      <c r="E124" s="1766" t="s">
        <v>4348</v>
      </c>
      <c r="F124" s="1782" t="s">
        <v>47</v>
      </c>
      <c r="G124" s="1770">
        <v>75.870999999999995</v>
      </c>
      <c r="H124" s="1619">
        <v>0</v>
      </c>
      <c r="I124" s="620">
        <v>10</v>
      </c>
      <c r="J124" s="620">
        <v>0</v>
      </c>
      <c r="K124" s="1770">
        <v>10</v>
      </c>
      <c r="L124" s="373">
        <v>65.870999999999995</v>
      </c>
      <c r="M124" s="1770">
        <v>65.870999999999995</v>
      </c>
      <c r="N124" s="1770">
        <v>0</v>
      </c>
      <c r="O124" s="373">
        <v>65.870999999999995</v>
      </c>
      <c r="P124" s="373"/>
      <c r="Q124" s="373"/>
      <c r="R124" s="373"/>
      <c r="S124" s="373"/>
      <c r="T124" s="373"/>
      <c r="U124" s="373"/>
      <c r="V124" s="373"/>
      <c r="W124" s="373"/>
      <c r="X124" s="2843">
        <v>65.870999999999995</v>
      </c>
      <c r="Y124" s="2843">
        <v>0</v>
      </c>
      <c r="Z124" s="2108">
        <v>65.870999999999995</v>
      </c>
      <c r="AA124" s="3231">
        <v>65.212289999999996</v>
      </c>
      <c r="AB124" s="2844"/>
      <c r="AC124" s="2108">
        <v>65.212289999999996</v>
      </c>
      <c r="AD124" s="2108">
        <v>0.65870999999999991</v>
      </c>
      <c r="AE124" s="2844"/>
      <c r="AF124" s="2844">
        <v>0</v>
      </c>
      <c r="AG124" s="2108">
        <v>0</v>
      </c>
      <c r="AH124" s="373"/>
      <c r="AI124" s="373" t="s">
        <v>9951</v>
      </c>
      <c r="AJ124" s="373">
        <v>0</v>
      </c>
    </row>
    <row r="125" spans="1:36" ht="47.25">
      <c r="A125" s="1466">
        <v>1802</v>
      </c>
      <c r="B125" s="1766" t="s">
        <v>4469</v>
      </c>
      <c r="C125" s="1775" t="s">
        <v>4470</v>
      </c>
      <c r="D125" s="1778" t="s">
        <v>2907</v>
      </c>
      <c r="E125" s="1766" t="s">
        <v>108</v>
      </c>
      <c r="F125" s="1782" t="s">
        <v>47</v>
      </c>
      <c r="G125" s="1770">
        <v>177.953</v>
      </c>
      <c r="H125" s="1619">
        <v>0</v>
      </c>
      <c r="I125" s="620">
        <v>22.274999999999999</v>
      </c>
      <c r="J125" s="620">
        <v>0</v>
      </c>
      <c r="K125" s="1770">
        <v>22.274999999999999</v>
      </c>
      <c r="L125" s="373">
        <v>155.678</v>
      </c>
      <c r="M125" s="1770">
        <v>155.678</v>
      </c>
      <c r="N125" s="1770">
        <v>0</v>
      </c>
      <c r="O125" s="373">
        <v>155.678</v>
      </c>
      <c r="P125" s="373"/>
      <c r="Q125" s="373"/>
      <c r="R125" s="373"/>
      <c r="S125" s="373"/>
      <c r="T125" s="373"/>
      <c r="U125" s="373"/>
      <c r="V125" s="373"/>
      <c r="W125" s="373"/>
      <c r="X125" s="2843">
        <v>155.678</v>
      </c>
      <c r="Y125" s="2843">
        <v>0</v>
      </c>
      <c r="Z125" s="2108">
        <v>155.678</v>
      </c>
      <c r="AA125" s="2844">
        <v>77.060609999999997</v>
      </c>
      <c r="AB125" s="2844"/>
      <c r="AC125" s="2108">
        <v>77.060609999999997</v>
      </c>
      <c r="AD125" s="2108">
        <v>0.77839000000000003</v>
      </c>
      <c r="AE125" s="2844"/>
      <c r="AF125" s="2844">
        <v>0</v>
      </c>
      <c r="AG125" s="2108">
        <v>0</v>
      </c>
      <c r="AH125" s="373"/>
      <c r="AI125" s="373" t="s">
        <v>9951</v>
      </c>
      <c r="AJ125" s="373">
        <v>0</v>
      </c>
    </row>
    <row r="126" spans="1:36" ht="63">
      <c r="A126" s="1466">
        <v>1803</v>
      </c>
      <c r="B126" s="1766" t="s">
        <v>4471</v>
      </c>
      <c r="C126" s="1775" t="s">
        <v>4472</v>
      </c>
      <c r="D126" s="1778" t="s">
        <v>2907</v>
      </c>
      <c r="E126" s="1766" t="s">
        <v>4348</v>
      </c>
      <c r="F126" s="1782" t="s">
        <v>47</v>
      </c>
      <c r="G126" s="1770">
        <v>76.009</v>
      </c>
      <c r="H126" s="1619">
        <v>0</v>
      </c>
      <c r="I126" s="620">
        <v>20</v>
      </c>
      <c r="J126" s="620">
        <v>0</v>
      </c>
      <c r="K126" s="1770">
        <v>20</v>
      </c>
      <c r="L126" s="373">
        <v>56.009</v>
      </c>
      <c r="M126" s="1770">
        <v>56.009</v>
      </c>
      <c r="N126" s="1770">
        <v>0</v>
      </c>
      <c r="O126" s="373">
        <v>56.009</v>
      </c>
      <c r="P126" s="373"/>
      <c r="Q126" s="373"/>
      <c r="R126" s="373"/>
      <c r="S126" s="373"/>
      <c r="T126" s="373"/>
      <c r="U126" s="373"/>
      <c r="V126" s="373"/>
      <c r="W126" s="373"/>
      <c r="X126" s="2843">
        <v>56.009</v>
      </c>
      <c r="Y126" s="2843">
        <v>0</v>
      </c>
      <c r="Z126" s="2108">
        <v>56.009</v>
      </c>
      <c r="AA126" s="3231">
        <v>55.448909999999998</v>
      </c>
      <c r="AB126" s="2844"/>
      <c r="AC126" s="2108">
        <v>55.448909999999998</v>
      </c>
      <c r="AD126" s="2108">
        <v>0.56008999999999998</v>
      </c>
      <c r="AE126" s="2844"/>
      <c r="AF126" s="2844">
        <v>0</v>
      </c>
      <c r="AG126" s="2108">
        <v>0</v>
      </c>
      <c r="AH126" s="373"/>
      <c r="AI126" s="373" t="s">
        <v>9951</v>
      </c>
      <c r="AJ126" s="373">
        <v>0</v>
      </c>
    </row>
    <row r="127" spans="1:36" ht="63">
      <c r="A127" s="1466">
        <v>1804</v>
      </c>
      <c r="B127" s="1766" t="s">
        <v>4473</v>
      </c>
      <c r="C127" s="1775" t="s">
        <v>4474</v>
      </c>
      <c r="D127" s="1778" t="s">
        <v>2907</v>
      </c>
      <c r="E127" s="1766" t="s">
        <v>4348</v>
      </c>
      <c r="F127" s="1782" t="s">
        <v>47</v>
      </c>
      <c r="G127" s="1770">
        <v>76.33</v>
      </c>
      <c r="H127" s="1619">
        <v>0</v>
      </c>
      <c r="I127" s="620">
        <v>20</v>
      </c>
      <c r="J127" s="620">
        <v>0</v>
      </c>
      <c r="K127" s="1770">
        <v>20</v>
      </c>
      <c r="L127" s="373">
        <v>56.33</v>
      </c>
      <c r="M127" s="1770">
        <v>56.33</v>
      </c>
      <c r="N127" s="1770">
        <v>0</v>
      </c>
      <c r="O127" s="373">
        <v>56.33</v>
      </c>
      <c r="P127" s="373"/>
      <c r="Q127" s="373"/>
      <c r="R127" s="373"/>
      <c r="S127" s="373"/>
      <c r="T127" s="373"/>
      <c r="U127" s="373"/>
      <c r="V127" s="373"/>
      <c r="W127" s="373"/>
      <c r="X127" s="2843">
        <v>56.33</v>
      </c>
      <c r="Y127" s="2843">
        <v>0</v>
      </c>
      <c r="Z127" s="2108">
        <v>56.33</v>
      </c>
      <c r="AA127" s="3231">
        <v>55.7667</v>
      </c>
      <c r="AB127" s="2844"/>
      <c r="AC127" s="2108">
        <v>55.7667</v>
      </c>
      <c r="AD127" s="2108">
        <v>0.56330000000000002</v>
      </c>
      <c r="AE127" s="2844"/>
      <c r="AF127" s="2844">
        <v>0</v>
      </c>
      <c r="AG127" s="2108">
        <v>0</v>
      </c>
      <c r="AH127" s="373"/>
      <c r="AI127" s="373" t="s">
        <v>9951</v>
      </c>
      <c r="AJ127" s="373">
        <v>0</v>
      </c>
    </row>
    <row r="128" spans="1:36" ht="47.25">
      <c r="A128" s="1466">
        <v>1805</v>
      </c>
      <c r="B128" s="1766" t="s">
        <v>4475</v>
      </c>
      <c r="C128" s="1775" t="s">
        <v>4476</v>
      </c>
      <c r="D128" s="1778" t="s">
        <v>2907</v>
      </c>
      <c r="E128" s="1766" t="s">
        <v>4348</v>
      </c>
      <c r="F128" s="1782" t="s">
        <v>47</v>
      </c>
      <c r="G128" s="1770">
        <v>75.774000000000001</v>
      </c>
      <c r="H128" s="1619">
        <v>0</v>
      </c>
      <c r="I128" s="620">
        <v>20</v>
      </c>
      <c r="J128" s="620">
        <v>0</v>
      </c>
      <c r="K128" s="1770">
        <v>20</v>
      </c>
      <c r="L128" s="373">
        <v>55.774000000000001</v>
      </c>
      <c r="M128" s="1770">
        <v>55.774000000000001</v>
      </c>
      <c r="N128" s="1770">
        <v>0</v>
      </c>
      <c r="O128" s="373">
        <v>55.774000000000001</v>
      </c>
      <c r="P128" s="373"/>
      <c r="Q128" s="373"/>
      <c r="R128" s="373"/>
      <c r="S128" s="373"/>
      <c r="T128" s="373"/>
      <c r="U128" s="373"/>
      <c r="V128" s="373"/>
      <c r="W128" s="373"/>
      <c r="X128" s="2843">
        <v>55.774000000000001</v>
      </c>
      <c r="Y128" s="2843">
        <v>0</v>
      </c>
      <c r="Z128" s="2108">
        <v>55.774000000000001</v>
      </c>
      <c r="AA128" s="3231">
        <v>55.216259999999998</v>
      </c>
      <c r="AB128" s="2844"/>
      <c r="AC128" s="2108">
        <v>55.216259999999998</v>
      </c>
      <c r="AD128" s="2108">
        <v>0.55774000000000001</v>
      </c>
      <c r="AE128" s="2844"/>
      <c r="AF128" s="2844">
        <v>0</v>
      </c>
      <c r="AG128" s="2108">
        <v>0</v>
      </c>
      <c r="AH128" s="373"/>
      <c r="AI128" s="373" t="s">
        <v>9951</v>
      </c>
      <c r="AJ128" s="373">
        <v>0</v>
      </c>
    </row>
    <row r="129" spans="1:36" ht="78.75">
      <c r="A129" s="1466">
        <v>1806</v>
      </c>
      <c r="B129" s="1766" t="s">
        <v>4477</v>
      </c>
      <c r="C129" s="1775" t="s">
        <v>4478</v>
      </c>
      <c r="D129" s="1778" t="s">
        <v>2907</v>
      </c>
      <c r="E129" s="1766" t="s">
        <v>4348</v>
      </c>
      <c r="F129" s="1782" t="s">
        <v>47</v>
      </c>
      <c r="G129" s="1770">
        <v>66.846000000000004</v>
      </c>
      <c r="H129" s="1619">
        <v>0</v>
      </c>
      <c r="I129" s="620">
        <v>17.5</v>
      </c>
      <c r="J129" s="620">
        <v>0</v>
      </c>
      <c r="K129" s="1770">
        <v>17.5</v>
      </c>
      <c r="L129" s="373">
        <v>49.346000000000004</v>
      </c>
      <c r="M129" s="1770">
        <v>49.345999999999997</v>
      </c>
      <c r="N129" s="1770">
        <v>0</v>
      </c>
      <c r="O129" s="373">
        <v>49.345999999999997</v>
      </c>
      <c r="P129" s="373"/>
      <c r="Q129" s="373"/>
      <c r="R129" s="373"/>
      <c r="S129" s="373"/>
      <c r="T129" s="373"/>
      <c r="U129" s="373"/>
      <c r="V129" s="373"/>
      <c r="W129" s="373"/>
      <c r="X129" s="2843">
        <v>49.345999999999997</v>
      </c>
      <c r="Y129" s="2843">
        <v>0</v>
      </c>
      <c r="Z129" s="2108">
        <v>49.345999999999997</v>
      </c>
      <c r="AA129" s="3231">
        <v>48.852539999999998</v>
      </c>
      <c r="AB129" s="2844"/>
      <c r="AC129" s="2108">
        <v>48.852539999999998</v>
      </c>
      <c r="AD129" s="2108">
        <v>0.49345999999999995</v>
      </c>
      <c r="AE129" s="2844"/>
      <c r="AF129" s="2844">
        <v>0</v>
      </c>
      <c r="AG129" s="2108">
        <v>0</v>
      </c>
      <c r="AH129" s="373"/>
      <c r="AI129" s="373" t="s">
        <v>9951</v>
      </c>
      <c r="AJ129" s="373">
        <v>0</v>
      </c>
    </row>
    <row r="130" spans="1:36" ht="63">
      <c r="A130" s="1466">
        <v>1807</v>
      </c>
      <c r="B130" s="1766" t="s">
        <v>4479</v>
      </c>
      <c r="C130" s="1775" t="s">
        <v>4480</v>
      </c>
      <c r="D130" s="1778" t="s">
        <v>2907</v>
      </c>
      <c r="E130" s="1766" t="s">
        <v>4348</v>
      </c>
      <c r="F130" s="1782" t="s">
        <v>47</v>
      </c>
      <c r="G130" s="1770">
        <v>47.451999999999998</v>
      </c>
      <c r="H130" s="1619">
        <v>0</v>
      </c>
      <c r="I130" s="620">
        <v>12.5</v>
      </c>
      <c r="J130" s="620">
        <v>0</v>
      </c>
      <c r="K130" s="1770">
        <v>12.5</v>
      </c>
      <c r="L130" s="373">
        <v>34.951999999999998</v>
      </c>
      <c r="M130" s="1770">
        <v>34.951999999999998</v>
      </c>
      <c r="N130" s="1770">
        <v>0</v>
      </c>
      <c r="O130" s="373">
        <v>34.951999999999998</v>
      </c>
      <c r="P130" s="373"/>
      <c r="Q130" s="373"/>
      <c r="R130" s="373"/>
      <c r="S130" s="373"/>
      <c r="T130" s="373"/>
      <c r="U130" s="373"/>
      <c r="V130" s="373"/>
      <c r="W130" s="373"/>
      <c r="X130" s="2843">
        <v>34.951999999999998</v>
      </c>
      <c r="Y130" s="2843">
        <v>0</v>
      </c>
      <c r="Z130" s="2108">
        <v>34.951999999999998</v>
      </c>
      <c r="AA130" s="3231">
        <v>34.60248</v>
      </c>
      <c r="AB130" s="2844"/>
      <c r="AC130" s="2108">
        <v>34.60248</v>
      </c>
      <c r="AD130" s="2108">
        <v>0.34952</v>
      </c>
      <c r="AE130" s="2844"/>
      <c r="AF130" s="2844">
        <v>0</v>
      </c>
      <c r="AG130" s="2108">
        <v>0</v>
      </c>
      <c r="AH130" s="373"/>
      <c r="AI130" s="373" t="s">
        <v>9951</v>
      </c>
      <c r="AJ130" s="373">
        <v>0</v>
      </c>
    </row>
    <row r="131" spans="1:36" ht="63">
      <c r="A131" s="1466">
        <v>1808</v>
      </c>
      <c r="B131" s="1766" t="s">
        <v>4481</v>
      </c>
      <c r="C131" s="1775" t="s">
        <v>4482</v>
      </c>
      <c r="D131" s="1778" t="s">
        <v>2907</v>
      </c>
      <c r="E131" s="1766" t="s">
        <v>4348</v>
      </c>
      <c r="F131" s="1782" t="s">
        <v>47</v>
      </c>
      <c r="G131" s="1770">
        <v>57.561999999999998</v>
      </c>
      <c r="H131" s="1619">
        <v>0</v>
      </c>
      <c r="I131" s="620">
        <v>15</v>
      </c>
      <c r="J131" s="620">
        <v>0</v>
      </c>
      <c r="K131" s="1770">
        <v>15</v>
      </c>
      <c r="L131" s="373">
        <v>42.561999999999998</v>
      </c>
      <c r="M131" s="1770">
        <v>42.561999999999998</v>
      </c>
      <c r="N131" s="1770">
        <v>0</v>
      </c>
      <c r="O131" s="373">
        <v>42.561999999999998</v>
      </c>
      <c r="P131" s="373"/>
      <c r="Q131" s="373"/>
      <c r="R131" s="373"/>
      <c r="S131" s="373"/>
      <c r="T131" s="373"/>
      <c r="U131" s="373"/>
      <c r="V131" s="373"/>
      <c r="W131" s="373"/>
      <c r="X131" s="2843">
        <v>42.561999999999998</v>
      </c>
      <c r="Y131" s="2843">
        <v>0</v>
      </c>
      <c r="Z131" s="2108">
        <v>42.561999999999998</v>
      </c>
      <c r="AA131" s="3231">
        <v>42.136379999999996</v>
      </c>
      <c r="AB131" s="2844"/>
      <c r="AC131" s="2108">
        <v>42.136379999999996</v>
      </c>
      <c r="AD131" s="2108">
        <v>0.42562</v>
      </c>
      <c r="AE131" s="2844"/>
      <c r="AF131" s="2844">
        <v>0</v>
      </c>
      <c r="AG131" s="2108">
        <v>0</v>
      </c>
      <c r="AH131" s="373"/>
      <c r="AI131" s="373" t="s">
        <v>9951</v>
      </c>
      <c r="AJ131" s="373">
        <v>0</v>
      </c>
    </row>
    <row r="132" spans="1:36" ht="63">
      <c r="A132" s="1466">
        <v>1809</v>
      </c>
      <c r="B132" s="1766" t="s">
        <v>4483</v>
      </c>
      <c r="C132" s="1775" t="s">
        <v>4484</v>
      </c>
      <c r="D132" s="1778" t="s">
        <v>2907</v>
      </c>
      <c r="E132" s="1766" t="s">
        <v>4485</v>
      </c>
      <c r="F132" s="1782" t="s">
        <v>47</v>
      </c>
      <c r="G132" s="1770">
        <v>239.71299999999999</v>
      </c>
      <c r="H132" s="1619">
        <v>0</v>
      </c>
      <c r="I132" s="620">
        <v>0</v>
      </c>
      <c r="J132" s="620">
        <v>0</v>
      </c>
      <c r="K132" s="1770">
        <v>0</v>
      </c>
      <c r="L132" s="373">
        <v>239.71299999999999</v>
      </c>
      <c r="M132" s="1770">
        <v>239.71299999999999</v>
      </c>
      <c r="N132" s="1770">
        <v>0</v>
      </c>
      <c r="O132" s="373">
        <v>239.71299999999999</v>
      </c>
      <c r="P132" s="373"/>
      <c r="Q132" s="373"/>
      <c r="R132" s="373"/>
      <c r="S132" s="373"/>
      <c r="T132" s="373"/>
      <c r="U132" s="373"/>
      <c r="V132" s="373"/>
      <c r="W132" s="373"/>
      <c r="X132" s="2843">
        <v>239.71299999999999</v>
      </c>
      <c r="Y132" s="2843">
        <v>0</v>
      </c>
      <c r="Z132" s="2108">
        <v>239.71299999999999</v>
      </c>
      <c r="AA132" s="2844">
        <v>118.65793499999999</v>
      </c>
      <c r="AB132" s="2844"/>
      <c r="AC132" s="2108">
        <v>118.65793499999999</v>
      </c>
      <c r="AD132" s="2108">
        <v>1.1985649999999999</v>
      </c>
      <c r="AE132" s="2844"/>
      <c r="AF132" s="2844">
        <v>0</v>
      </c>
      <c r="AG132" s="2108">
        <v>0</v>
      </c>
      <c r="AH132" s="373"/>
      <c r="AI132" s="373" t="s">
        <v>9951</v>
      </c>
      <c r="AJ132" s="373">
        <v>0</v>
      </c>
    </row>
    <row r="133" spans="1:36" ht="63">
      <c r="A133" s="1466">
        <v>1810</v>
      </c>
      <c r="B133" s="1766" t="s">
        <v>4486</v>
      </c>
      <c r="C133" s="1775" t="s">
        <v>4487</v>
      </c>
      <c r="D133" s="1778" t="s">
        <v>2907</v>
      </c>
      <c r="E133" s="1766" t="s">
        <v>108</v>
      </c>
      <c r="F133" s="1782" t="s">
        <v>47</v>
      </c>
      <c r="G133" s="1770">
        <v>160</v>
      </c>
      <c r="H133" s="1619">
        <v>0</v>
      </c>
      <c r="I133" s="620">
        <v>19.8</v>
      </c>
      <c r="J133" s="620">
        <v>0</v>
      </c>
      <c r="K133" s="1770">
        <v>19.8</v>
      </c>
      <c r="L133" s="373">
        <v>140.19999999999999</v>
      </c>
      <c r="M133" s="1770">
        <v>140.19999999999999</v>
      </c>
      <c r="N133" s="1770">
        <v>0</v>
      </c>
      <c r="O133" s="373">
        <v>140.19999999999999</v>
      </c>
      <c r="P133" s="373"/>
      <c r="Q133" s="373"/>
      <c r="R133" s="373"/>
      <c r="S133" s="373"/>
      <c r="T133" s="373"/>
      <c r="U133" s="373"/>
      <c r="V133" s="373"/>
      <c r="W133" s="373"/>
      <c r="X133" s="2843">
        <v>140.19999999999999</v>
      </c>
      <c r="Y133" s="2843">
        <v>0</v>
      </c>
      <c r="Z133" s="2108">
        <v>140.19999999999999</v>
      </c>
      <c r="AA133" s="2844">
        <v>69.399000000000001</v>
      </c>
      <c r="AB133" s="2844"/>
      <c r="AC133" s="2108">
        <v>69.399000000000001</v>
      </c>
      <c r="AD133" s="2108">
        <v>0.70099999999999996</v>
      </c>
      <c r="AE133" s="2844"/>
      <c r="AF133" s="2844">
        <v>0</v>
      </c>
      <c r="AG133" s="2108">
        <v>0</v>
      </c>
      <c r="AH133" s="373"/>
      <c r="AI133" s="373" t="s">
        <v>9951</v>
      </c>
      <c r="AJ133" s="373">
        <v>0</v>
      </c>
    </row>
    <row r="134" spans="1:36" ht="63">
      <c r="A134" s="1466">
        <v>1811</v>
      </c>
      <c r="B134" s="1766" t="s">
        <v>4488</v>
      </c>
      <c r="C134" s="1775" t="s">
        <v>4489</v>
      </c>
      <c r="D134" s="1778" t="s">
        <v>2907</v>
      </c>
      <c r="E134" s="1766" t="s">
        <v>108</v>
      </c>
      <c r="F134" s="1782" t="s">
        <v>47</v>
      </c>
      <c r="G134" s="1770">
        <v>156.08500000000001</v>
      </c>
      <c r="H134" s="1619">
        <v>0</v>
      </c>
      <c r="I134" s="620">
        <v>19.8</v>
      </c>
      <c r="J134" s="620">
        <v>0</v>
      </c>
      <c r="K134" s="1770">
        <v>19.8</v>
      </c>
      <c r="L134" s="373">
        <v>136.285</v>
      </c>
      <c r="M134" s="1770">
        <v>136.285</v>
      </c>
      <c r="N134" s="1770">
        <v>0</v>
      </c>
      <c r="O134" s="373">
        <v>136.285</v>
      </c>
      <c r="P134" s="373"/>
      <c r="Q134" s="373"/>
      <c r="R134" s="373"/>
      <c r="S134" s="373"/>
      <c r="T134" s="373"/>
      <c r="U134" s="373"/>
      <c r="V134" s="373"/>
      <c r="W134" s="373"/>
      <c r="X134" s="2843">
        <v>136.285</v>
      </c>
      <c r="Y134" s="2843">
        <v>0</v>
      </c>
      <c r="Z134" s="2108">
        <v>136.285</v>
      </c>
      <c r="AA134" s="2844">
        <v>67.461074999999994</v>
      </c>
      <c r="AB134" s="2844"/>
      <c r="AC134" s="2108">
        <v>67.461074999999994</v>
      </c>
      <c r="AD134" s="2108">
        <v>0.68142499999999995</v>
      </c>
      <c r="AE134" s="2844"/>
      <c r="AF134" s="2844">
        <v>0</v>
      </c>
      <c r="AG134" s="2108">
        <v>0</v>
      </c>
      <c r="AH134" s="373"/>
      <c r="AI134" s="373" t="s">
        <v>9951</v>
      </c>
      <c r="AJ134" s="373">
        <v>0</v>
      </c>
    </row>
    <row r="135" spans="1:36" ht="63">
      <c r="A135" s="1466">
        <v>1812</v>
      </c>
      <c r="B135" s="1766" t="s">
        <v>4490</v>
      </c>
      <c r="C135" s="1775" t="s">
        <v>4491</v>
      </c>
      <c r="D135" s="1778" t="s">
        <v>2907</v>
      </c>
      <c r="E135" s="1766" t="s">
        <v>108</v>
      </c>
      <c r="F135" s="1782" t="s">
        <v>47</v>
      </c>
      <c r="G135" s="1770">
        <v>116.065</v>
      </c>
      <c r="H135" s="1619">
        <v>0</v>
      </c>
      <c r="I135" s="620">
        <v>14.85</v>
      </c>
      <c r="J135" s="620">
        <v>0</v>
      </c>
      <c r="K135" s="1770">
        <v>14.85</v>
      </c>
      <c r="L135" s="373">
        <v>101.215</v>
      </c>
      <c r="M135" s="1770">
        <v>101.215</v>
      </c>
      <c r="N135" s="1770">
        <v>0</v>
      </c>
      <c r="O135" s="373">
        <v>101.215</v>
      </c>
      <c r="P135" s="373"/>
      <c r="Q135" s="373"/>
      <c r="R135" s="373"/>
      <c r="S135" s="373"/>
      <c r="T135" s="373"/>
      <c r="U135" s="373"/>
      <c r="V135" s="373"/>
      <c r="W135" s="373"/>
      <c r="X135" s="2843">
        <v>101.215</v>
      </c>
      <c r="Y135" s="2843">
        <v>0</v>
      </c>
      <c r="Z135" s="2108">
        <v>101.215</v>
      </c>
      <c r="AA135" s="2844">
        <v>50.101424999999999</v>
      </c>
      <c r="AB135" s="2844"/>
      <c r="AC135" s="2108">
        <v>50.101424999999999</v>
      </c>
      <c r="AD135" s="2108">
        <v>0.50607500000000005</v>
      </c>
      <c r="AE135" s="2844"/>
      <c r="AF135" s="2844">
        <v>0</v>
      </c>
      <c r="AG135" s="2108">
        <v>0</v>
      </c>
      <c r="AH135" s="373"/>
      <c r="AI135" s="373" t="s">
        <v>9951</v>
      </c>
      <c r="AJ135" s="373">
        <v>0</v>
      </c>
    </row>
    <row r="136" spans="1:36" ht="47.25">
      <c r="A136" s="1466">
        <v>1813</v>
      </c>
      <c r="B136" s="1766" t="s">
        <v>4492</v>
      </c>
      <c r="C136" s="1775" t="s">
        <v>4493</v>
      </c>
      <c r="D136" s="1778" t="s">
        <v>2907</v>
      </c>
      <c r="E136" s="1766" t="s">
        <v>4348</v>
      </c>
      <c r="F136" s="1782" t="s">
        <v>47</v>
      </c>
      <c r="G136" s="1770">
        <v>96.462999999999994</v>
      </c>
      <c r="H136" s="1619">
        <v>0</v>
      </c>
      <c r="I136" s="620">
        <v>25</v>
      </c>
      <c r="J136" s="620">
        <v>0</v>
      </c>
      <c r="K136" s="1770">
        <v>25</v>
      </c>
      <c r="L136" s="373">
        <v>71.462999999999994</v>
      </c>
      <c r="M136" s="1770">
        <v>71.462999999999994</v>
      </c>
      <c r="N136" s="1770">
        <v>0</v>
      </c>
      <c r="O136" s="373">
        <v>71.462999999999994</v>
      </c>
      <c r="P136" s="373"/>
      <c r="Q136" s="373"/>
      <c r="R136" s="373"/>
      <c r="S136" s="373"/>
      <c r="T136" s="373"/>
      <c r="U136" s="373"/>
      <c r="V136" s="373"/>
      <c r="W136" s="373"/>
      <c r="X136" s="2843">
        <v>71.462999999999994</v>
      </c>
      <c r="Y136" s="2843">
        <v>0</v>
      </c>
      <c r="Z136" s="2108">
        <v>71.462999999999994</v>
      </c>
      <c r="AA136" s="3231">
        <v>70.748369999999994</v>
      </c>
      <c r="AB136" s="2844"/>
      <c r="AC136" s="2108">
        <v>70.748369999999994</v>
      </c>
      <c r="AD136" s="2108">
        <v>0.71462999999999999</v>
      </c>
      <c r="AE136" s="2844"/>
      <c r="AF136" s="2844">
        <v>0</v>
      </c>
      <c r="AG136" s="2108">
        <v>0</v>
      </c>
      <c r="AH136" s="373"/>
      <c r="AI136" s="373" t="s">
        <v>9951</v>
      </c>
      <c r="AJ136" s="373">
        <v>0</v>
      </c>
    </row>
    <row r="137" spans="1:36" ht="47.25">
      <c r="A137" s="1466">
        <v>1814</v>
      </c>
      <c r="B137" s="1766" t="s">
        <v>4494</v>
      </c>
      <c r="C137" s="1775" t="s">
        <v>4495</v>
      </c>
      <c r="D137" s="1778" t="s">
        <v>2907</v>
      </c>
      <c r="E137" s="1766" t="s">
        <v>108</v>
      </c>
      <c r="F137" s="1782" t="s">
        <v>47</v>
      </c>
      <c r="G137" s="1770">
        <v>107.747</v>
      </c>
      <c r="H137" s="1619">
        <v>0</v>
      </c>
      <c r="I137" s="620">
        <v>13.613</v>
      </c>
      <c r="J137" s="620">
        <v>0</v>
      </c>
      <c r="K137" s="1770">
        <v>13.613</v>
      </c>
      <c r="L137" s="373">
        <v>94.134</v>
      </c>
      <c r="M137" s="1770">
        <v>94.134</v>
      </c>
      <c r="N137" s="1770">
        <v>0</v>
      </c>
      <c r="O137" s="373">
        <v>94.134</v>
      </c>
      <c r="P137" s="373"/>
      <c r="Q137" s="373"/>
      <c r="R137" s="373"/>
      <c r="S137" s="373"/>
      <c r="T137" s="373"/>
      <c r="U137" s="373"/>
      <c r="V137" s="373"/>
      <c r="W137" s="373"/>
      <c r="X137" s="2843">
        <v>94.134</v>
      </c>
      <c r="Y137" s="2843">
        <v>0</v>
      </c>
      <c r="Z137" s="2108">
        <v>94.134</v>
      </c>
      <c r="AA137" s="3231">
        <v>93.192660000000004</v>
      </c>
      <c r="AB137" s="2844"/>
      <c r="AC137" s="2108">
        <v>93.192660000000004</v>
      </c>
      <c r="AD137" s="2108">
        <v>0.94133999999999995</v>
      </c>
      <c r="AE137" s="2844"/>
      <c r="AF137" s="2844">
        <v>0</v>
      </c>
      <c r="AG137" s="2108">
        <v>0</v>
      </c>
      <c r="AH137" s="373"/>
      <c r="AI137" s="373" t="s">
        <v>9951</v>
      </c>
      <c r="AJ137" s="373">
        <v>0</v>
      </c>
    </row>
    <row r="138" spans="1:36" ht="47.25">
      <c r="A138" s="1466">
        <v>1815</v>
      </c>
      <c r="B138" s="1766" t="s">
        <v>4496</v>
      </c>
      <c r="C138" s="1775" t="s">
        <v>4497</v>
      </c>
      <c r="D138" s="1778" t="s">
        <v>2907</v>
      </c>
      <c r="E138" s="1766" t="s">
        <v>4348</v>
      </c>
      <c r="F138" s="1782" t="s">
        <v>47</v>
      </c>
      <c r="G138" s="1770">
        <v>85.784999999999997</v>
      </c>
      <c r="H138" s="1619">
        <v>0</v>
      </c>
      <c r="I138" s="620">
        <v>22.5</v>
      </c>
      <c r="J138" s="620">
        <v>0</v>
      </c>
      <c r="K138" s="1770">
        <v>22.5</v>
      </c>
      <c r="L138" s="373">
        <v>63.284999999999997</v>
      </c>
      <c r="M138" s="1770">
        <v>63.284999999999997</v>
      </c>
      <c r="N138" s="1770">
        <v>0</v>
      </c>
      <c r="O138" s="373">
        <v>63.284999999999997</v>
      </c>
      <c r="P138" s="373"/>
      <c r="Q138" s="373"/>
      <c r="R138" s="373"/>
      <c r="S138" s="373"/>
      <c r="T138" s="373"/>
      <c r="U138" s="373"/>
      <c r="V138" s="373"/>
      <c r="W138" s="373"/>
      <c r="X138" s="2843">
        <v>63.284999999999997</v>
      </c>
      <c r="Y138" s="2843">
        <v>0</v>
      </c>
      <c r="Z138" s="2108">
        <v>63.284999999999997</v>
      </c>
      <c r="AA138" s="3231">
        <v>62.652149999999999</v>
      </c>
      <c r="AB138" s="2844"/>
      <c r="AC138" s="2108">
        <v>62.652149999999999</v>
      </c>
      <c r="AD138" s="2108">
        <v>0.63284999999999991</v>
      </c>
      <c r="AE138" s="2844"/>
      <c r="AF138" s="2844">
        <v>0</v>
      </c>
      <c r="AG138" s="2108">
        <v>0</v>
      </c>
      <c r="AH138" s="373"/>
      <c r="AI138" s="373" t="s">
        <v>9951</v>
      </c>
      <c r="AJ138" s="373">
        <v>0</v>
      </c>
    </row>
    <row r="139" spans="1:36" ht="47.25">
      <c r="A139" s="1466">
        <v>1816</v>
      </c>
      <c r="B139" s="1766" t="s">
        <v>4498</v>
      </c>
      <c r="C139" s="1775" t="s">
        <v>4499</v>
      </c>
      <c r="D139" s="1778" t="s">
        <v>2907</v>
      </c>
      <c r="E139" s="1766" t="s">
        <v>4348</v>
      </c>
      <c r="F139" s="1782" t="s">
        <v>47</v>
      </c>
      <c r="G139" s="1770">
        <v>77.713999999999999</v>
      </c>
      <c r="H139" s="1619">
        <v>0</v>
      </c>
      <c r="I139" s="620">
        <v>17.5</v>
      </c>
      <c r="J139" s="620">
        <v>0</v>
      </c>
      <c r="K139" s="1770">
        <v>17.5</v>
      </c>
      <c r="L139" s="373">
        <v>60.213999999999999</v>
      </c>
      <c r="M139" s="1770">
        <v>60.213999999999999</v>
      </c>
      <c r="N139" s="1770">
        <v>0</v>
      </c>
      <c r="O139" s="373">
        <v>60.213999999999999</v>
      </c>
      <c r="P139" s="373"/>
      <c r="Q139" s="373"/>
      <c r="R139" s="373"/>
      <c r="S139" s="373"/>
      <c r="T139" s="373"/>
      <c r="U139" s="373"/>
      <c r="V139" s="373"/>
      <c r="W139" s="373"/>
      <c r="X139" s="2843">
        <v>60.213999999999999</v>
      </c>
      <c r="Y139" s="2843">
        <v>0</v>
      </c>
      <c r="Z139" s="2108">
        <v>60.213999999999999</v>
      </c>
      <c r="AA139" s="3231">
        <v>59.61186</v>
      </c>
      <c r="AB139" s="2844"/>
      <c r="AC139" s="2108">
        <v>59.61186</v>
      </c>
      <c r="AD139" s="2108">
        <v>0.60214000000000001</v>
      </c>
      <c r="AE139" s="2844"/>
      <c r="AF139" s="2844">
        <v>0</v>
      </c>
      <c r="AG139" s="2108">
        <v>0</v>
      </c>
      <c r="AH139" s="373"/>
      <c r="AI139" s="373" t="s">
        <v>9951</v>
      </c>
      <c r="AJ139" s="373">
        <v>0</v>
      </c>
    </row>
    <row r="140" spans="1:36" ht="63">
      <c r="A140" s="1466">
        <v>1817</v>
      </c>
      <c r="B140" s="1766" t="s">
        <v>4500</v>
      </c>
      <c r="C140" s="1775" t="s">
        <v>4501</v>
      </c>
      <c r="D140" s="1778" t="s">
        <v>2907</v>
      </c>
      <c r="E140" s="1766" t="s">
        <v>108</v>
      </c>
      <c r="F140" s="1782" t="s">
        <v>47</v>
      </c>
      <c r="G140" s="1770">
        <v>127.90600000000001</v>
      </c>
      <c r="H140" s="1619">
        <v>0</v>
      </c>
      <c r="I140" s="620">
        <v>16.088000000000001</v>
      </c>
      <c r="J140" s="620">
        <v>0</v>
      </c>
      <c r="K140" s="1770">
        <v>16.088000000000001</v>
      </c>
      <c r="L140" s="373">
        <v>111.81800000000001</v>
      </c>
      <c r="M140" s="1770">
        <v>111.818</v>
      </c>
      <c r="N140" s="1770">
        <v>0</v>
      </c>
      <c r="O140" s="373">
        <v>111.818</v>
      </c>
      <c r="P140" s="373"/>
      <c r="Q140" s="373"/>
      <c r="R140" s="373"/>
      <c r="S140" s="373"/>
      <c r="T140" s="373"/>
      <c r="U140" s="373"/>
      <c r="V140" s="373"/>
      <c r="W140" s="373"/>
      <c r="X140" s="2843">
        <v>111.818</v>
      </c>
      <c r="Y140" s="2843">
        <v>0</v>
      </c>
      <c r="Z140" s="2108">
        <v>111.818</v>
      </c>
      <c r="AA140" s="2844">
        <v>55.349910000000001</v>
      </c>
      <c r="AB140" s="2844"/>
      <c r="AC140" s="2108">
        <v>55.349910000000001</v>
      </c>
      <c r="AD140" s="2108">
        <v>0.55908999999999998</v>
      </c>
      <c r="AE140" s="2844"/>
      <c r="AF140" s="2844">
        <v>0</v>
      </c>
      <c r="AG140" s="2108">
        <v>0</v>
      </c>
      <c r="AH140" s="373"/>
      <c r="AI140" s="373" t="s">
        <v>9951</v>
      </c>
      <c r="AJ140" s="373">
        <v>0</v>
      </c>
    </row>
    <row r="141" spans="1:36" ht="63">
      <c r="A141" s="1466">
        <v>1818</v>
      </c>
      <c r="B141" s="1766" t="s">
        <v>4502</v>
      </c>
      <c r="C141" s="1775" t="s">
        <v>4503</v>
      </c>
      <c r="D141" s="1778" t="s">
        <v>2907</v>
      </c>
      <c r="E141" s="1766" t="s">
        <v>108</v>
      </c>
      <c r="F141" s="1782" t="s">
        <v>47</v>
      </c>
      <c r="G141" s="1770">
        <v>136.45400000000001</v>
      </c>
      <c r="H141" s="1619">
        <v>0</v>
      </c>
      <c r="I141" s="620">
        <v>17.324999999999999</v>
      </c>
      <c r="J141" s="620">
        <v>0</v>
      </c>
      <c r="K141" s="1770">
        <v>17.324999999999999</v>
      </c>
      <c r="L141" s="373">
        <v>119.129</v>
      </c>
      <c r="M141" s="1770">
        <v>119.129</v>
      </c>
      <c r="N141" s="1770">
        <v>0</v>
      </c>
      <c r="O141" s="373">
        <v>119.129</v>
      </c>
      <c r="P141" s="373"/>
      <c r="Q141" s="373"/>
      <c r="R141" s="373"/>
      <c r="S141" s="373"/>
      <c r="T141" s="373"/>
      <c r="U141" s="373"/>
      <c r="V141" s="373"/>
      <c r="W141" s="373"/>
      <c r="X141" s="2843">
        <v>119.129</v>
      </c>
      <c r="Y141" s="2843">
        <v>0</v>
      </c>
      <c r="Z141" s="2108">
        <v>119.129</v>
      </c>
      <c r="AA141" s="2844">
        <v>58.968855000000005</v>
      </c>
      <c r="AB141" s="2844"/>
      <c r="AC141" s="2108">
        <v>58.968855000000005</v>
      </c>
      <c r="AD141" s="2108">
        <v>0.59564499999999998</v>
      </c>
      <c r="AE141" s="2844"/>
      <c r="AF141" s="2844">
        <v>0</v>
      </c>
      <c r="AG141" s="2108">
        <v>0</v>
      </c>
      <c r="AH141" s="373"/>
      <c r="AI141" s="373" t="s">
        <v>9951</v>
      </c>
      <c r="AJ141" s="373">
        <v>0</v>
      </c>
    </row>
    <row r="142" spans="1:36" ht="47.25">
      <c r="A142" s="1466">
        <v>1819</v>
      </c>
      <c r="B142" s="1766" t="s">
        <v>4504</v>
      </c>
      <c r="C142" s="1775" t="s">
        <v>4505</v>
      </c>
      <c r="D142" s="1778" t="s">
        <v>2907</v>
      </c>
      <c r="E142" s="1766" t="s">
        <v>108</v>
      </c>
      <c r="F142" s="1782" t="s">
        <v>47</v>
      </c>
      <c r="G142" s="1770">
        <v>116.90600000000001</v>
      </c>
      <c r="H142" s="1619">
        <v>0</v>
      </c>
      <c r="I142" s="620">
        <v>14.85</v>
      </c>
      <c r="J142" s="620">
        <v>0</v>
      </c>
      <c r="K142" s="1770">
        <v>14.85</v>
      </c>
      <c r="L142" s="373">
        <v>102.05600000000001</v>
      </c>
      <c r="M142" s="1770">
        <v>102.056</v>
      </c>
      <c r="N142" s="1770">
        <v>0</v>
      </c>
      <c r="O142" s="373">
        <v>102.056</v>
      </c>
      <c r="P142" s="373"/>
      <c r="Q142" s="373"/>
      <c r="R142" s="373"/>
      <c r="S142" s="373"/>
      <c r="T142" s="373"/>
      <c r="U142" s="373"/>
      <c r="V142" s="373"/>
      <c r="W142" s="373"/>
      <c r="X142" s="2843">
        <v>102.056</v>
      </c>
      <c r="Y142" s="2843">
        <v>0</v>
      </c>
      <c r="Z142" s="2108">
        <v>102.056</v>
      </c>
      <c r="AA142" s="2844">
        <v>50.517719999999997</v>
      </c>
      <c r="AB142" s="2844"/>
      <c r="AC142" s="2108">
        <v>50.517719999999997</v>
      </c>
      <c r="AD142" s="2108">
        <v>0.51027999999999996</v>
      </c>
      <c r="AE142" s="2844"/>
      <c r="AF142" s="2844">
        <v>0</v>
      </c>
      <c r="AG142" s="2108">
        <v>0</v>
      </c>
      <c r="AH142" s="373"/>
      <c r="AI142" s="373" t="s">
        <v>9951</v>
      </c>
      <c r="AJ142" s="373">
        <v>0</v>
      </c>
    </row>
    <row r="143" spans="1:36" ht="63">
      <c r="A143" s="1466">
        <v>1820</v>
      </c>
      <c r="B143" s="1766" t="s">
        <v>4506</v>
      </c>
      <c r="C143" s="1775" t="s">
        <v>4507</v>
      </c>
      <c r="D143" s="1778" t="s">
        <v>2907</v>
      </c>
      <c r="E143" s="1766" t="s">
        <v>4508</v>
      </c>
      <c r="F143" s="1782" t="s">
        <v>47</v>
      </c>
      <c r="G143" s="1770">
        <v>115.04</v>
      </c>
      <c r="H143" s="1619">
        <v>0</v>
      </c>
      <c r="I143" s="620">
        <v>14.85</v>
      </c>
      <c r="J143" s="620">
        <v>0</v>
      </c>
      <c r="K143" s="1770">
        <v>14.85</v>
      </c>
      <c r="L143" s="373">
        <v>100.19000000000001</v>
      </c>
      <c r="M143" s="1770">
        <v>100.19</v>
      </c>
      <c r="N143" s="1770">
        <v>0</v>
      </c>
      <c r="O143" s="373">
        <v>100.19</v>
      </c>
      <c r="P143" s="373"/>
      <c r="Q143" s="373"/>
      <c r="R143" s="373"/>
      <c r="S143" s="373"/>
      <c r="T143" s="373"/>
      <c r="U143" s="373"/>
      <c r="V143" s="373"/>
      <c r="W143" s="373"/>
      <c r="X143" s="2843">
        <v>100.19</v>
      </c>
      <c r="Y143" s="2843">
        <v>0</v>
      </c>
      <c r="Z143" s="2108">
        <v>100.19</v>
      </c>
      <c r="AA143" s="2844">
        <v>49.594049999999996</v>
      </c>
      <c r="AB143" s="2844"/>
      <c r="AC143" s="2108">
        <v>49.594049999999996</v>
      </c>
      <c r="AD143" s="2108">
        <v>0.50095000000000001</v>
      </c>
      <c r="AE143" s="2844"/>
      <c r="AF143" s="2844">
        <v>0</v>
      </c>
      <c r="AG143" s="2108">
        <v>0</v>
      </c>
      <c r="AH143" s="373"/>
      <c r="AI143" s="373" t="s">
        <v>9951</v>
      </c>
      <c r="AJ143" s="373">
        <v>0</v>
      </c>
    </row>
    <row r="144" spans="1:36" ht="63">
      <c r="A144" s="1466">
        <v>1821</v>
      </c>
      <c r="B144" s="1766" t="s">
        <v>4509</v>
      </c>
      <c r="C144" s="1775" t="s">
        <v>4510</v>
      </c>
      <c r="D144" s="1778" t="s">
        <v>2907</v>
      </c>
      <c r="E144" s="1766" t="s">
        <v>4508</v>
      </c>
      <c r="F144" s="1782" t="s">
        <v>47</v>
      </c>
      <c r="G144" s="1770">
        <v>113.85899999999999</v>
      </c>
      <c r="H144" s="1619">
        <v>0</v>
      </c>
      <c r="I144" s="620">
        <v>14.85</v>
      </c>
      <c r="J144" s="620">
        <v>0</v>
      </c>
      <c r="K144" s="1770">
        <v>14.85</v>
      </c>
      <c r="L144" s="373">
        <v>99.009</v>
      </c>
      <c r="M144" s="1770">
        <v>99</v>
      </c>
      <c r="N144" s="1770">
        <v>0</v>
      </c>
      <c r="O144" s="373">
        <v>99</v>
      </c>
      <c r="P144" s="373"/>
      <c r="Q144" s="373"/>
      <c r="R144" s="373"/>
      <c r="S144" s="373"/>
      <c r="T144" s="373"/>
      <c r="U144" s="373"/>
      <c r="V144" s="373"/>
      <c r="W144" s="373"/>
      <c r="X144" s="2843">
        <v>99</v>
      </c>
      <c r="Y144" s="2843">
        <v>0</v>
      </c>
      <c r="Z144" s="2108">
        <v>99</v>
      </c>
      <c r="AA144" s="3231">
        <v>98.01</v>
      </c>
      <c r="AB144" s="2844"/>
      <c r="AC144" s="2108">
        <v>98.01</v>
      </c>
      <c r="AD144" s="2108">
        <v>0.99</v>
      </c>
      <c r="AE144" s="2844"/>
      <c r="AF144" s="2844">
        <v>0</v>
      </c>
      <c r="AG144" s="2108">
        <v>0</v>
      </c>
      <c r="AH144" s="373"/>
      <c r="AI144" s="373" t="s">
        <v>9951</v>
      </c>
      <c r="AJ144" s="373">
        <v>0</v>
      </c>
    </row>
    <row r="145" spans="1:36" ht="63">
      <c r="A145" s="1466">
        <v>1822</v>
      </c>
      <c r="B145" s="1766" t="s">
        <v>4511</v>
      </c>
      <c r="C145" s="1775" t="s">
        <v>4512</v>
      </c>
      <c r="D145" s="1778" t="s">
        <v>2907</v>
      </c>
      <c r="E145" s="1766" t="s">
        <v>4508</v>
      </c>
      <c r="F145" s="1782" t="s">
        <v>47</v>
      </c>
      <c r="G145" s="1770">
        <v>170.26</v>
      </c>
      <c r="H145" s="1619">
        <v>0</v>
      </c>
      <c r="I145" s="620">
        <v>22.274999999999999</v>
      </c>
      <c r="J145" s="620">
        <v>0</v>
      </c>
      <c r="K145" s="1770">
        <v>22.274999999999999</v>
      </c>
      <c r="L145" s="373">
        <v>147.98499999999999</v>
      </c>
      <c r="M145" s="1770">
        <v>147.98500000000001</v>
      </c>
      <c r="N145" s="1770">
        <v>0</v>
      </c>
      <c r="O145" s="373">
        <v>147.98500000000001</v>
      </c>
      <c r="P145" s="373"/>
      <c r="Q145" s="373"/>
      <c r="R145" s="373"/>
      <c r="S145" s="373"/>
      <c r="T145" s="373"/>
      <c r="U145" s="373"/>
      <c r="V145" s="373"/>
      <c r="W145" s="373"/>
      <c r="X145" s="2843">
        <v>147.98500000000001</v>
      </c>
      <c r="Y145" s="2843">
        <v>0</v>
      </c>
      <c r="Z145" s="2108">
        <v>147.98500000000001</v>
      </c>
      <c r="AA145" s="2844">
        <v>73.252575000000007</v>
      </c>
      <c r="AB145" s="2844"/>
      <c r="AC145" s="2108">
        <v>73.252575000000007</v>
      </c>
      <c r="AD145" s="2108">
        <v>0.73992500000000005</v>
      </c>
      <c r="AE145" s="2844"/>
      <c r="AF145" s="2844">
        <v>0</v>
      </c>
      <c r="AG145" s="2108">
        <v>0</v>
      </c>
      <c r="AH145" s="373"/>
      <c r="AI145" s="373" t="s">
        <v>10041</v>
      </c>
      <c r="AJ145" s="373">
        <v>0</v>
      </c>
    </row>
    <row r="146" spans="1:36" ht="63">
      <c r="A146" s="1466">
        <v>1823</v>
      </c>
      <c r="B146" s="1766" t="s">
        <v>4513</v>
      </c>
      <c r="C146" s="1775" t="s">
        <v>4514</v>
      </c>
      <c r="D146" s="1778" t="s">
        <v>2907</v>
      </c>
      <c r="E146" s="1766" t="s">
        <v>4508</v>
      </c>
      <c r="F146" s="1782" t="s">
        <v>47</v>
      </c>
      <c r="G146" s="1770">
        <v>173.518</v>
      </c>
      <c r="H146" s="1619">
        <v>0</v>
      </c>
      <c r="I146" s="620">
        <v>22.274999999999999</v>
      </c>
      <c r="J146" s="620">
        <v>0</v>
      </c>
      <c r="K146" s="1770">
        <v>22.274999999999999</v>
      </c>
      <c r="L146" s="373">
        <v>151.24299999999999</v>
      </c>
      <c r="M146" s="1770">
        <v>151.24299999999999</v>
      </c>
      <c r="N146" s="1770">
        <v>0</v>
      </c>
      <c r="O146" s="373">
        <v>151.24299999999999</v>
      </c>
      <c r="P146" s="373"/>
      <c r="Q146" s="373"/>
      <c r="R146" s="373"/>
      <c r="S146" s="373"/>
      <c r="T146" s="373"/>
      <c r="U146" s="373"/>
      <c r="V146" s="373"/>
      <c r="W146" s="373"/>
      <c r="X146" s="2843">
        <v>151.24299999999999</v>
      </c>
      <c r="Y146" s="2843">
        <v>0</v>
      </c>
      <c r="Z146" s="2108">
        <v>151.24299999999999</v>
      </c>
      <c r="AA146" s="2844">
        <v>74.865285</v>
      </c>
      <c r="AB146" s="2844"/>
      <c r="AC146" s="2108">
        <v>74.865285</v>
      </c>
      <c r="AD146" s="2108">
        <v>0.75621499999999997</v>
      </c>
      <c r="AE146" s="2844"/>
      <c r="AF146" s="2844">
        <v>0</v>
      </c>
      <c r="AG146" s="2108">
        <v>0</v>
      </c>
      <c r="AH146" s="373"/>
      <c r="AI146" s="373" t="s">
        <v>10041</v>
      </c>
      <c r="AJ146" s="373">
        <v>0</v>
      </c>
    </row>
    <row r="147" spans="1:36" ht="63">
      <c r="A147" s="1466">
        <v>1824</v>
      </c>
      <c r="B147" s="1766" t="s">
        <v>4515</v>
      </c>
      <c r="C147" s="1775" t="s">
        <v>4516</v>
      </c>
      <c r="D147" s="1778" t="s">
        <v>2907</v>
      </c>
      <c r="E147" s="1766" t="s">
        <v>4517</v>
      </c>
      <c r="F147" s="1782" t="s">
        <v>47</v>
      </c>
      <c r="G147" s="1770">
        <v>140</v>
      </c>
      <c r="H147" s="1619">
        <v>0</v>
      </c>
      <c r="I147" s="620">
        <v>0</v>
      </c>
      <c r="J147" s="620">
        <v>0</v>
      </c>
      <c r="K147" s="1770">
        <v>0</v>
      </c>
      <c r="L147" s="373">
        <v>140</v>
      </c>
      <c r="M147" s="1770">
        <v>140</v>
      </c>
      <c r="N147" s="1770">
        <v>0</v>
      </c>
      <c r="O147" s="373">
        <v>140</v>
      </c>
      <c r="P147" s="373"/>
      <c r="Q147" s="373"/>
      <c r="R147" s="373"/>
      <c r="S147" s="373"/>
      <c r="T147" s="373"/>
      <c r="U147" s="373"/>
      <c r="V147" s="373"/>
      <c r="W147" s="373"/>
      <c r="X147" s="2843">
        <v>140</v>
      </c>
      <c r="Y147" s="2843">
        <v>0</v>
      </c>
      <c r="Z147" s="2108">
        <v>140</v>
      </c>
      <c r="AA147" s="2844">
        <v>69.3</v>
      </c>
      <c r="AB147" s="2844"/>
      <c r="AC147" s="2108">
        <v>69.3</v>
      </c>
      <c r="AD147" s="2108">
        <v>0.7</v>
      </c>
      <c r="AE147" s="2844"/>
      <c r="AF147" s="2844">
        <v>0</v>
      </c>
      <c r="AG147" s="2108">
        <v>0</v>
      </c>
      <c r="AH147" s="373"/>
      <c r="AI147" s="373" t="s">
        <v>10081</v>
      </c>
      <c r="AJ147" s="373">
        <v>0</v>
      </c>
    </row>
    <row r="148" spans="1:36" ht="110.25">
      <c r="A148" s="1466">
        <v>1825</v>
      </c>
      <c r="B148" s="1766" t="s">
        <v>4518</v>
      </c>
      <c r="C148" s="1767" t="s">
        <v>4519</v>
      </c>
      <c r="D148" s="1768" t="s">
        <v>4520</v>
      </c>
      <c r="E148" s="1766" t="s">
        <v>4521</v>
      </c>
      <c r="F148" s="1781" t="s">
        <v>30</v>
      </c>
      <c r="G148" s="373">
        <v>126.184</v>
      </c>
      <c r="H148" s="1619">
        <v>0</v>
      </c>
      <c r="I148" s="526">
        <v>15.773</v>
      </c>
      <c r="J148" s="1619">
        <v>0</v>
      </c>
      <c r="K148" s="1770">
        <v>15.773</v>
      </c>
      <c r="L148" s="373">
        <v>110.411</v>
      </c>
      <c r="M148" s="1770">
        <v>110.411</v>
      </c>
      <c r="N148" s="1619">
        <v>0</v>
      </c>
      <c r="O148" s="373">
        <v>110.411</v>
      </c>
      <c r="P148" s="373"/>
      <c r="Q148" s="373"/>
      <c r="R148" s="373"/>
      <c r="S148" s="373"/>
      <c r="T148" s="373"/>
      <c r="U148" s="373"/>
      <c r="V148" s="373"/>
      <c r="W148" s="373"/>
      <c r="X148" s="2843">
        <v>110.411</v>
      </c>
      <c r="Y148" s="2843">
        <v>0</v>
      </c>
      <c r="Z148" s="2108">
        <v>110.411</v>
      </c>
      <c r="AA148" s="2844">
        <v>54.653444999999998</v>
      </c>
      <c r="AB148" s="2844"/>
      <c r="AC148" s="2108">
        <v>54.653444999999998</v>
      </c>
      <c r="AD148" s="2108">
        <v>0.55205499999999996</v>
      </c>
      <c r="AE148" s="2844"/>
      <c r="AF148" s="2844">
        <v>0</v>
      </c>
      <c r="AG148" s="2108">
        <v>0</v>
      </c>
      <c r="AH148" s="373"/>
      <c r="AI148" s="373" t="s">
        <v>9951</v>
      </c>
      <c r="AJ148" s="373">
        <v>0</v>
      </c>
    </row>
    <row r="149" spans="1:36" ht="63">
      <c r="A149" s="1466">
        <v>1826</v>
      </c>
      <c r="B149" s="1766" t="s">
        <v>4522</v>
      </c>
      <c r="C149" s="1767" t="s">
        <v>4523</v>
      </c>
      <c r="D149" s="1768" t="s">
        <v>4520</v>
      </c>
      <c r="E149" s="1766" t="s">
        <v>4524</v>
      </c>
      <c r="F149" s="1781" t="s">
        <v>30</v>
      </c>
      <c r="G149" s="373">
        <v>95.99</v>
      </c>
      <c r="H149" s="1619">
        <v>0</v>
      </c>
      <c r="I149" s="526">
        <v>24.838000000000001</v>
      </c>
      <c r="J149" s="1619">
        <v>0</v>
      </c>
      <c r="K149" s="1770">
        <v>24.838000000000001</v>
      </c>
      <c r="L149" s="373">
        <v>71.151999999999987</v>
      </c>
      <c r="M149" s="1770">
        <v>71.152000000000001</v>
      </c>
      <c r="N149" s="1619">
        <v>0</v>
      </c>
      <c r="O149" s="373">
        <v>71.152000000000001</v>
      </c>
      <c r="P149" s="373"/>
      <c r="Q149" s="373"/>
      <c r="R149" s="373"/>
      <c r="S149" s="373"/>
      <c r="T149" s="373"/>
      <c r="U149" s="373"/>
      <c r="V149" s="373"/>
      <c r="W149" s="373"/>
      <c r="X149" s="2843">
        <v>71.152000000000001</v>
      </c>
      <c r="Y149" s="2843">
        <v>0</v>
      </c>
      <c r="Z149" s="2108">
        <v>71.152000000000001</v>
      </c>
      <c r="AA149" s="3231">
        <v>70.440480000000008</v>
      </c>
      <c r="AB149" s="2844"/>
      <c r="AC149" s="2108">
        <v>70.440480000000008</v>
      </c>
      <c r="AD149" s="2108">
        <v>0.71152000000000004</v>
      </c>
      <c r="AE149" s="2844"/>
      <c r="AF149" s="2844">
        <v>0</v>
      </c>
      <c r="AG149" s="2108">
        <v>0</v>
      </c>
      <c r="AH149" s="373"/>
      <c r="AI149" s="373" t="s">
        <v>9951</v>
      </c>
      <c r="AJ149" s="373">
        <v>0</v>
      </c>
    </row>
    <row r="150" spans="1:36" ht="94.5">
      <c r="A150" s="1466">
        <v>1827</v>
      </c>
      <c r="B150" s="1766" t="s">
        <v>4525</v>
      </c>
      <c r="C150" s="1775" t="s">
        <v>4526</v>
      </c>
      <c r="D150" s="1768" t="s">
        <v>4520</v>
      </c>
      <c r="E150" s="1766" t="s">
        <v>2225</v>
      </c>
      <c r="F150" s="1782" t="s">
        <v>47</v>
      </c>
      <c r="G150" s="1770">
        <v>150</v>
      </c>
      <c r="H150" s="1619">
        <v>0</v>
      </c>
      <c r="I150" s="620">
        <v>0</v>
      </c>
      <c r="J150" s="620">
        <v>0</v>
      </c>
      <c r="K150" s="1770">
        <v>0</v>
      </c>
      <c r="L150" s="373">
        <v>150</v>
      </c>
      <c r="M150" s="1770">
        <v>150</v>
      </c>
      <c r="N150" s="1770">
        <v>0</v>
      </c>
      <c r="O150" s="373">
        <v>150</v>
      </c>
      <c r="P150" s="373"/>
      <c r="Q150" s="373"/>
      <c r="R150" s="373"/>
      <c r="S150" s="373"/>
      <c r="T150" s="373"/>
      <c r="U150" s="373"/>
      <c r="V150" s="373"/>
      <c r="W150" s="373"/>
      <c r="X150" s="2843">
        <v>150</v>
      </c>
      <c r="Y150" s="2843">
        <v>0</v>
      </c>
      <c r="Z150" s="2108">
        <v>150</v>
      </c>
      <c r="AA150" s="2844"/>
      <c r="AB150" s="2844"/>
      <c r="AC150" s="2108">
        <v>0</v>
      </c>
      <c r="AD150" s="2108"/>
      <c r="AE150" s="2844"/>
      <c r="AF150" s="2844">
        <v>0</v>
      </c>
      <c r="AG150" s="2108">
        <v>0</v>
      </c>
      <c r="AH150" s="373"/>
      <c r="AI150" s="373"/>
      <c r="AJ150" s="373">
        <v>0</v>
      </c>
    </row>
    <row r="151" spans="1:36" ht="63">
      <c r="A151" s="1466">
        <v>1828</v>
      </c>
      <c r="B151" s="1766" t="s">
        <v>4527</v>
      </c>
      <c r="C151" s="1775" t="s">
        <v>4528</v>
      </c>
      <c r="D151" s="1768" t="s">
        <v>4520</v>
      </c>
      <c r="E151" s="1766" t="s">
        <v>172</v>
      </c>
      <c r="F151" s="1782" t="s">
        <v>47</v>
      </c>
      <c r="G151" s="1770">
        <v>131.672</v>
      </c>
      <c r="H151" s="1619">
        <v>0</v>
      </c>
      <c r="I151" s="620">
        <v>16.530999999999999</v>
      </c>
      <c r="J151" s="620">
        <v>0</v>
      </c>
      <c r="K151" s="1770">
        <v>16.530999999999999</v>
      </c>
      <c r="L151" s="373">
        <v>115.14099999999999</v>
      </c>
      <c r="M151" s="1770">
        <v>115.14100000000001</v>
      </c>
      <c r="N151" s="1770">
        <v>0</v>
      </c>
      <c r="O151" s="373">
        <v>115.14100000000001</v>
      </c>
      <c r="P151" s="373"/>
      <c r="Q151" s="373"/>
      <c r="R151" s="373"/>
      <c r="S151" s="373"/>
      <c r="T151" s="373"/>
      <c r="U151" s="373"/>
      <c r="V151" s="373"/>
      <c r="W151" s="373"/>
      <c r="X151" s="2843">
        <v>115.14100000000001</v>
      </c>
      <c r="Y151" s="2843">
        <v>0</v>
      </c>
      <c r="Z151" s="2108">
        <v>115.14100000000001</v>
      </c>
      <c r="AA151" s="2844">
        <v>56.994795000000003</v>
      </c>
      <c r="AB151" s="2844"/>
      <c r="AC151" s="2108">
        <v>56.994795000000003</v>
      </c>
      <c r="AD151" s="2108">
        <v>0.57570500000000002</v>
      </c>
      <c r="AE151" s="2844"/>
      <c r="AF151" s="2844">
        <v>0</v>
      </c>
      <c r="AG151" s="2108">
        <v>0</v>
      </c>
      <c r="AH151" s="373"/>
      <c r="AI151" s="373" t="s">
        <v>10041</v>
      </c>
      <c r="AJ151" s="373">
        <v>0</v>
      </c>
    </row>
    <row r="152" spans="1:36" ht="47.25">
      <c r="A152" s="1466">
        <v>1829</v>
      </c>
      <c r="B152" s="1766" t="s">
        <v>4529</v>
      </c>
      <c r="C152" s="1775" t="s">
        <v>4530</v>
      </c>
      <c r="D152" s="1768" t="s">
        <v>4520</v>
      </c>
      <c r="E152" s="1766" t="s">
        <v>4524</v>
      </c>
      <c r="F152" s="1782" t="s">
        <v>47</v>
      </c>
      <c r="G152" s="1770">
        <v>75.515000000000001</v>
      </c>
      <c r="H152" s="1619">
        <v>0</v>
      </c>
      <c r="I152" s="620">
        <v>10</v>
      </c>
      <c r="J152" s="620">
        <v>0</v>
      </c>
      <c r="K152" s="1770">
        <v>10</v>
      </c>
      <c r="L152" s="373">
        <v>65.515000000000001</v>
      </c>
      <c r="M152" s="1770">
        <v>65.515000000000001</v>
      </c>
      <c r="N152" s="1770">
        <v>0</v>
      </c>
      <c r="O152" s="373">
        <v>65.515000000000001</v>
      </c>
      <c r="P152" s="373"/>
      <c r="Q152" s="373"/>
      <c r="R152" s="373"/>
      <c r="S152" s="373"/>
      <c r="T152" s="373"/>
      <c r="U152" s="373"/>
      <c r="V152" s="373"/>
      <c r="W152" s="373"/>
      <c r="X152" s="2843">
        <v>65.515000000000001</v>
      </c>
      <c r="Y152" s="2843">
        <v>0</v>
      </c>
      <c r="Z152" s="2108">
        <v>65.515000000000001</v>
      </c>
      <c r="AA152" s="3231">
        <v>64.859849999999994</v>
      </c>
      <c r="AB152" s="2844"/>
      <c r="AC152" s="2108">
        <v>64.859849999999994</v>
      </c>
      <c r="AD152" s="2108">
        <v>0.65515000000000001</v>
      </c>
      <c r="AE152" s="2844"/>
      <c r="AF152" s="2844">
        <v>0</v>
      </c>
      <c r="AG152" s="2108">
        <v>0</v>
      </c>
      <c r="AH152" s="373"/>
      <c r="AI152" s="373" t="s">
        <v>9951</v>
      </c>
      <c r="AJ152" s="373">
        <v>0</v>
      </c>
    </row>
    <row r="153" spans="1:36" ht="47.25">
      <c r="A153" s="1466">
        <v>1830</v>
      </c>
      <c r="B153" s="1766" t="s">
        <v>4531</v>
      </c>
      <c r="C153" s="1775" t="s">
        <v>4532</v>
      </c>
      <c r="D153" s="1768" t="s">
        <v>4520</v>
      </c>
      <c r="E153" s="1766" t="s">
        <v>4524</v>
      </c>
      <c r="F153" s="1782" t="s">
        <v>47</v>
      </c>
      <c r="G153" s="1770">
        <v>96.325999999999993</v>
      </c>
      <c r="H153" s="1619">
        <v>0</v>
      </c>
      <c r="I153" s="620">
        <v>25</v>
      </c>
      <c r="J153" s="620">
        <v>0</v>
      </c>
      <c r="K153" s="1770">
        <v>25</v>
      </c>
      <c r="L153" s="373">
        <v>71.325999999999993</v>
      </c>
      <c r="M153" s="1770">
        <v>71.325999999999993</v>
      </c>
      <c r="N153" s="1770">
        <v>0</v>
      </c>
      <c r="O153" s="373">
        <v>71.325999999999993</v>
      </c>
      <c r="P153" s="373"/>
      <c r="Q153" s="373"/>
      <c r="R153" s="373"/>
      <c r="S153" s="373"/>
      <c r="T153" s="373"/>
      <c r="U153" s="373"/>
      <c r="V153" s="373"/>
      <c r="W153" s="373"/>
      <c r="X153" s="2843">
        <v>71.325999999999993</v>
      </c>
      <c r="Y153" s="2843">
        <v>0</v>
      </c>
      <c r="Z153" s="2108">
        <v>71.325999999999993</v>
      </c>
      <c r="AA153" s="3231">
        <v>70.612739999999988</v>
      </c>
      <c r="AB153" s="2844"/>
      <c r="AC153" s="2108">
        <v>70.612739999999988</v>
      </c>
      <c r="AD153" s="2108">
        <v>0.71325999999999989</v>
      </c>
      <c r="AE153" s="2844"/>
      <c r="AF153" s="2844">
        <v>0</v>
      </c>
      <c r="AG153" s="2108">
        <v>0</v>
      </c>
      <c r="AH153" s="373"/>
      <c r="AI153" s="373" t="s">
        <v>9951</v>
      </c>
      <c r="AJ153" s="373">
        <v>0</v>
      </c>
    </row>
    <row r="154" spans="1:36" ht="63">
      <c r="A154" s="1466">
        <v>1831</v>
      </c>
      <c r="B154" s="1766" t="s">
        <v>4533</v>
      </c>
      <c r="C154" s="1775" t="s">
        <v>4534</v>
      </c>
      <c r="D154" s="1768" t="s">
        <v>4520</v>
      </c>
      <c r="E154" s="1766" t="s">
        <v>4524</v>
      </c>
      <c r="F154" s="1782" t="s">
        <v>47</v>
      </c>
      <c r="G154" s="1770">
        <v>68.016999999999996</v>
      </c>
      <c r="H154" s="1619">
        <v>0</v>
      </c>
      <c r="I154" s="620">
        <v>17.5</v>
      </c>
      <c r="J154" s="620">
        <v>0</v>
      </c>
      <c r="K154" s="1770">
        <v>17.5</v>
      </c>
      <c r="L154" s="373">
        <v>50.516999999999996</v>
      </c>
      <c r="M154" s="1770">
        <v>50.517000000000003</v>
      </c>
      <c r="N154" s="1770">
        <v>0</v>
      </c>
      <c r="O154" s="373">
        <v>50.517000000000003</v>
      </c>
      <c r="P154" s="373"/>
      <c r="Q154" s="373"/>
      <c r="R154" s="373"/>
      <c r="S154" s="373"/>
      <c r="T154" s="373"/>
      <c r="U154" s="373"/>
      <c r="V154" s="373"/>
      <c r="W154" s="373"/>
      <c r="X154" s="2843">
        <v>50.517000000000003</v>
      </c>
      <c r="Y154" s="2843">
        <v>0</v>
      </c>
      <c r="Z154" s="2108">
        <v>50.517000000000003</v>
      </c>
      <c r="AA154" s="3231">
        <v>50.011830000000003</v>
      </c>
      <c r="AB154" s="2844"/>
      <c r="AC154" s="2108">
        <v>50.011830000000003</v>
      </c>
      <c r="AD154" s="2108">
        <v>0.50517000000000001</v>
      </c>
      <c r="AE154" s="2844"/>
      <c r="AF154" s="2844">
        <v>0</v>
      </c>
      <c r="AG154" s="2108">
        <v>0</v>
      </c>
      <c r="AH154" s="373"/>
      <c r="AI154" s="373" t="s">
        <v>9951</v>
      </c>
      <c r="AJ154" s="373">
        <v>0</v>
      </c>
    </row>
    <row r="155" spans="1:36" ht="63">
      <c r="A155" s="1466">
        <v>1832</v>
      </c>
      <c r="B155" s="1766" t="s">
        <v>4535</v>
      </c>
      <c r="C155" s="1775" t="s">
        <v>4536</v>
      </c>
      <c r="D155" s="1768" t="s">
        <v>4520</v>
      </c>
      <c r="E155" s="1766" t="s">
        <v>4521</v>
      </c>
      <c r="F155" s="1782" t="s">
        <v>47</v>
      </c>
      <c r="G155" s="1770">
        <v>106.57599999999999</v>
      </c>
      <c r="H155" s="1619">
        <v>0</v>
      </c>
      <c r="I155" s="620">
        <v>13.75</v>
      </c>
      <c r="J155" s="620">
        <v>0</v>
      </c>
      <c r="K155" s="1770">
        <v>13.75</v>
      </c>
      <c r="L155" s="373">
        <v>92.825999999999993</v>
      </c>
      <c r="M155" s="1770">
        <v>92.825999999999993</v>
      </c>
      <c r="N155" s="1770">
        <v>0</v>
      </c>
      <c r="O155" s="373">
        <v>92.825999999999993</v>
      </c>
      <c r="P155" s="373"/>
      <c r="Q155" s="373"/>
      <c r="R155" s="373"/>
      <c r="S155" s="373"/>
      <c r="T155" s="373"/>
      <c r="U155" s="373"/>
      <c r="V155" s="373"/>
      <c r="W155" s="373"/>
      <c r="X155" s="2843">
        <v>92.825999999999993</v>
      </c>
      <c r="Y155" s="2843">
        <v>0</v>
      </c>
      <c r="Z155" s="2108">
        <v>92.825999999999993</v>
      </c>
      <c r="AA155" s="3231">
        <v>91.897739999999999</v>
      </c>
      <c r="AB155" s="2844"/>
      <c r="AC155" s="2108">
        <v>91.897739999999999</v>
      </c>
      <c r="AD155" s="2108">
        <v>0.92825999999999997</v>
      </c>
      <c r="AE155" s="2844"/>
      <c r="AF155" s="2844">
        <v>0</v>
      </c>
      <c r="AG155" s="2108">
        <v>0</v>
      </c>
      <c r="AH155" s="373"/>
      <c r="AI155" s="373" t="s">
        <v>9951</v>
      </c>
      <c r="AJ155" s="373">
        <v>0</v>
      </c>
    </row>
    <row r="156" spans="1:36" ht="63">
      <c r="A156" s="1466">
        <v>1833</v>
      </c>
      <c r="B156" s="1766" t="s">
        <v>4537</v>
      </c>
      <c r="C156" s="1775" t="s">
        <v>4538</v>
      </c>
      <c r="D156" s="1768" t="s">
        <v>4520</v>
      </c>
      <c r="E156" s="1766" t="s">
        <v>4539</v>
      </c>
      <c r="F156" s="1782" t="s">
        <v>47</v>
      </c>
      <c r="G156" s="1770">
        <v>137.00899999999999</v>
      </c>
      <c r="H156" s="1619">
        <v>0</v>
      </c>
      <c r="I156" s="620">
        <v>0</v>
      </c>
      <c r="J156" s="620">
        <v>0</v>
      </c>
      <c r="K156" s="1770">
        <v>0</v>
      </c>
      <c r="L156" s="373">
        <v>137.00899999999999</v>
      </c>
      <c r="M156" s="1770">
        <v>137.00899999999999</v>
      </c>
      <c r="N156" s="1770">
        <v>0</v>
      </c>
      <c r="O156" s="373">
        <v>137.00899999999999</v>
      </c>
      <c r="P156" s="373"/>
      <c r="Q156" s="373"/>
      <c r="R156" s="373"/>
      <c r="S156" s="373"/>
      <c r="T156" s="373"/>
      <c r="U156" s="373"/>
      <c r="V156" s="373"/>
      <c r="W156" s="373"/>
      <c r="X156" s="2843">
        <v>137.00899999999999</v>
      </c>
      <c r="Y156" s="2843">
        <v>0</v>
      </c>
      <c r="Z156" s="2108">
        <v>137.00899999999999</v>
      </c>
      <c r="AA156" s="2844">
        <v>67.819454999999991</v>
      </c>
      <c r="AB156" s="2844"/>
      <c r="AC156" s="2108">
        <v>67.819454999999991</v>
      </c>
      <c r="AD156" s="2108">
        <v>0.6850449999999999</v>
      </c>
      <c r="AE156" s="2844"/>
      <c r="AF156" s="2844">
        <v>0</v>
      </c>
      <c r="AG156" s="2108">
        <v>0</v>
      </c>
      <c r="AH156" s="373"/>
      <c r="AI156" s="373" t="s">
        <v>9951</v>
      </c>
      <c r="AJ156" s="373">
        <v>0</v>
      </c>
    </row>
    <row r="157" spans="1:36" ht="94.5">
      <c r="A157" s="1466">
        <v>1834</v>
      </c>
      <c r="B157" s="1766" t="s">
        <v>4540</v>
      </c>
      <c r="C157" s="1775" t="s">
        <v>4541</v>
      </c>
      <c r="D157" s="1768" t="s">
        <v>4520</v>
      </c>
      <c r="E157" s="1766" t="s">
        <v>4524</v>
      </c>
      <c r="F157" s="1782" t="s">
        <v>47</v>
      </c>
      <c r="G157" s="1770">
        <v>92.88</v>
      </c>
      <c r="H157" s="1619">
        <v>0</v>
      </c>
      <c r="I157" s="620">
        <v>24.824999999999999</v>
      </c>
      <c r="J157" s="620">
        <v>0</v>
      </c>
      <c r="K157" s="1770">
        <v>24.824999999999999</v>
      </c>
      <c r="L157" s="373">
        <v>68.054999999999993</v>
      </c>
      <c r="M157" s="1770">
        <v>68.055000000000007</v>
      </c>
      <c r="N157" s="1770">
        <v>0</v>
      </c>
      <c r="O157" s="373">
        <v>68.055000000000007</v>
      </c>
      <c r="P157" s="373"/>
      <c r="Q157" s="373"/>
      <c r="R157" s="373"/>
      <c r="S157" s="373"/>
      <c r="T157" s="373"/>
      <c r="U157" s="373"/>
      <c r="V157" s="373"/>
      <c r="W157" s="373"/>
      <c r="X157" s="2843">
        <v>68.055000000000007</v>
      </c>
      <c r="Y157" s="2843">
        <v>0</v>
      </c>
      <c r="Z157" s="2108">
        <v>68.055000000000007</v>
      </c>
      <c r="AA157" s="3231">
        <v>67.37445000000001</v>
      </c>
      <c r="AB157" s="2844"/>
      <c r="AC157" s="2108">
        <v>67.37445000000001</v>
      </c>
      <c r="AD157" s="2108">
        <v>0.6805500000000001</v>
      </c>
      <c r="AE157" s="2844"/>
      <c r="AF157" s="2844">
        <v>0</v>
      </c>
      <c r="AG157" s="2108">
        <v>0</v>
      </c>
      <c r="AH157" s="373"/>
      <c r="AI157" s="373" t="s">
        <v>9951</v>
      </c>
      <c r="AJ157" s="373">
        <v>0</v>
      </c>
    </row>
    <row r="158" spans="1:36" ht="63">
      <c r="A158" s="1466">
        <v>1835</v>
      </c>
      <c r="B158" s="1766" t="s">
        <v>4542</v>
      </c>
      <c r="C158" s="1775" t="s">
        <v>4543</v>
      </c>
      <c r="D158" s="1768" t="s">
        <v>4520</v>
      </c>
      <c r="E158" s="1766" t="s">
        <v>612</v>
      </c>
      <c r="F158" s="1782" t="s">
        <v>47</v>
      </c>
      <c r="G158" s="1770">
        <v>99.1</v>
      </c>
      <c r="H158" s="1619">
        <v>0</v>
      </c>
      <c r="I158" s="620">
        <v>0</v>
      </c>
      <c r="J158" s="620">
        <v>0</v>
      </c>
      <c r="K158" s="1770">
        <v>0</v>
      </c>
      <c r="L158" s="373">
        <v>99.1</v>
      </c>
      <c r="M158" s="1770">
        <v>99.1</v>
      </c>
      <c r="N158" s="1770">
        <v>0</v>
      </c>
      <c r="O158" s="373">
        <v>99.1</v>
      </c>
      <c r="P158" s="373"/>
      <c r="Q158" s="373"/>
      <c r="R158" s="373"/>
      <c r="S158" s="373"/>
      <c r="T158" s="373"/>
      <c r="U158" s="373"/>
      <c r="V158" s="373"/>
      <c r="W158" s="373"/>
      <c r="X158" s="2843">
        <v>99.1</v>
      </c>
      <c r="Y158" s="2843">
        <v>0</v>
      </c>
      <c r="Z158" s="2108">
        <v>99.1</v>
      </c>
      <c r="AA158" s="2844"/>
      <c r="AB158" s="2844"/>
      <c r="AC158" s="2108">
        <v>0</v>
      </c>
      <c r="AD158" s="2108"/>
      <c r="AE158" s="2844"/>
      <c r="AF158" s="2844">
        <v>0</v>
      </c>
      <c r="AG158" s="2108">
        <v>0</v>
      </c>
      <c r="AH158" s="373"/>
      <c r="AI158" s="373"/>
      <c r="AJ158" s="373">
        <v>0</v>
      </c>
    </row>
    <row r="159" spans="1:36" ht="47.25">
      <c r="A159" s="1466">
        <v>1836</v>
      </c>
      <c r="B159" s="1766" t="s">
        <v>4544</v>
      </c>
      <c r="C159" s="1775" t="s">
        <v>4545</v>
      </c>
      <c r="D159" s="1768" t="s">
        <v>4520</v>
      </c>
      <c r="E159" s="1766" t="s">
        <v>4524</v>
      </c>
      <c r="F159" s="1782" t="s">
        <v>47</v>
      </c>
      <c r="G159" s="1770">
        <v>67.873999999999995</v>
      </c>
      <c r="H159" s="1619">
        <v>0</v>
      </c>
      <c r="I159" s="620">
        <v>17.5</v>
      </c>
      <c r="J159" s="620">
        <v>0</v>
      </c>
      <c r="K159" s="1770">
        <v>17.5</v>
      </c>
      <c r="L159" s="373">
        <v>50.373999999999995</v>
      </c>
      <c r="M159" s="1770">
        <v>50.374000000000002</v>
      </c>
      <c r="N159" s="1770">
        <v>0</v>
      </c>
      <c r="O159" s="373">
        <v>50.374000000000002</v>
      </c>
      <c r="P159" s="373"/>
      <c r="Q159" s="373"/>
      <c r="R159" s="373"/>
      <c r="S159" s="373"/>
      <c r="T159" s="373"/>
      <c r="U159" s="373"/>
      <c r="V159" s="373"/>
      <c r="W159" s="373"/>
      <c r="X159" s="2843">
        <v>50.374000000000002</v>
      </c>
      <c r="Y159" s="2843">
        <v>0</v>
      </c>
      <c r="Z159" s="2108">
        <v>50.374000000000002</v>
      </c>
      <c r="AA159" s="3231">
        <v>49.870260000000002</v>
      </c>
      <c r="AB159" s="2844"/>
      <c r="AC159" s="2108">
        <v>49.870260000000002</v>
      </c>
      <c r="AD159" s="2108">
        <v>0.50374000000000008</v>
      </c>
      <c r="AE159" s="2844"/>
      <c r="AF159" s="2844">
        <v>0</v>
      </c>
      <c r="AG159" s="2108">
        <v>0</v>
      </c>
      <c r="AH159" s="373"/>
      <c r="AI159" s="373" t="s">
        <v>9951</v>
      </c>
      <c r="AJ159" s="373">
        <v>0</v>
      </c>
    </row>
    <row r="160" spans="1:36" ht="63">
      <c r="A160" s="1466">
        <v>1837</v>
      </c>
      <c r="B160" s="1766" t="s">
        <v>4546</v>
      </c>
      <c r="C160" s="1775" t="s">
        <v>4547</v>
      </c>
      <c r="D160" s="1768" t="s">
        <v>4520</v>
      </c>
      <c r="E160" s="1766" t="s">
        <v>4521</v>
      </c>
      <c r="F160" s="1782" t="s">
        <v>47</v>
      </c>
      <c r="G160" s="1770">
        <v>146.79599999999999</v>
      </c>
      <c r="H160" s="1619">
        <v>0</v>
      </c>
      <c r="I160" s="620">
        <v>18.75</v>
      </c>
      <c r="J160" s="620">
        <v>0</v>
      </c>
      <c r="K160" s="1770">
        <v>18.75</v>
      </c>
      <c r="L160" s="373">
        <v>128.04599999999999</v>
      </c>
      <c r="M160" s="1770">
        <v>128.04599999999999</v>
      </c>
      <c r="N160" s="1770">
        <v>0</v>
      </c>
      <c r="O160" s="373">
        <v>128.04599999999999</v>
      </c>
      <c r="P160" s="373"/>
      <c r="Q160" s="373"/>
      <c r="R160" s="373"/>
      <c r="S160" s="373"/>
      <c r="T160" s="373"/>
      <c r="U160" s="373"/>
      <c r="V160" s="373"/>
      <c r="W160" s="373"/>
      <c r="X160" s="2843">
        <v>128.04599999999999</v>
      </c>
      <c r="Y160" s="2843">
        <v>0</v>
      </c>
      <c r="Z160" s="2108">
        <v>128.04599999999999</v>
      </c>
      <c r="AA160" s="2844">
        <v>63.382769999999994</v>
      </c>
      <c r="AB160" s="2844"/>
      <c r="AC160" s="2108">
        <v>63.382769999999994</v>
      </c>
      <c r="AD160" s="2108">
        <v>0.64022999999999997</v>
      </c>
      <c r="AE160" s="2844"/>
      <c r="AF160" s="2844">
        <v>0</v>
      </c>
      <c r="AG160" s="2108">
        <v>0</v>
      </c>
      <c r="AH160" s="373"/>
      <c r="AI160" s="373" t="s">
        <v>9951</v>
      </c>
      <c r="AJ160" s="373">
        <v>0</v>
      </c>
    </row>
    <row r="161" spans="1:36" ht="63">
      <c r="A161" s="3253">
        <v>1838</v>
      </c>
      <c r="B161" s="1766" t="s">
        <v>4548</v>
      </c>
      <c r="C161" s="1775" t="s">
        <v>4549</v>
      </c>
      <c r="D161" s="1768" t="s">
        <v>4520</v>
      </c>
      <c r="E161" s="1766" t="s">
        <v>4524</v>
      </c>
      <c r="F161" s="1782" t="s">
        <v>47</v>
      </c>
      <c r="G161" s="1770">
        <v>87.49</v>
      </c>
      <c r="H161" s="1619">
        <v>0</v>
      </c>
      <c r="I161" s="620">
        <v>11.25</v>
      </c>
      <c r="J161" s="620">
        <v>0</v>
      </c>
      <c r="K161" s="1770">
        <v>11.25</v>
      </c>
      <c r="L161" s="373">
        <v>76.239999999999995</v>
      </c>
      <c r="M161" s="1770">
        <v>76.239999999999995</v>
      </c>
      <c r="N161" s="1770">
        <v>0</v>
      </c>
      <c r="O161" s="373">
        <v>76.239999999999995</v>
      </c>
      <c r="P161" s="373"/>
      <c r="Q161" s="373"/>
      <c r="R161" s="373"/>
      <c r="S161" s="373"/>
      <c r="T161" s="373"/>
      <c r="U161" s="373"/>
      <c r="V161" s="373"/>
      <c r="W161" s="373"/>
      <c r="X161" s="2843">
        <v>76.239999999999995</v>
      </c>
      <c r="Y161" s="2843">
        <v>0</v>
      </c>
      <c r="Z161" s="2108">
        <v>76.239999999999995</v>
      </c>
      <c r="AA161" s="2844">
        <v>75.477599999999995</v>
      </c>
      <c r="AB161" s="2844"/>
      <c r="AC161" s="2108">
        <v>75.477599999999995</v>
      </c>
      <c r="AD161" s="3222">
        <v>0.76239999999999997</v>
      </c>
      <c r="AE161" s="2844"/>
      <c r="AF161" s="2844">
        <v>0</v>
      </c>
      <c r="AG161" s="2108">
        <v>0</v>
      </c>
      <c r="AH161" s="373"/>
      <c r="AI161" s="373" t="s">
        <v>10041</v>
      </c>
      <c r="AJ161" s="373">
        <v>0</v>
      </c>
    </row>
    <row r="162" spans="1:36" ht="63">
      <c r="A162" s="1466">
        <v>1839</v>
      </c>
      <c r="B162" s="1766" t="s">
        <v>4550</v>
      </c>
      <c r="C162" s="1775" t="s">
        <v>4551</v>
      </c>
      <c r="D162" s="1768" t="s">
        <v>4520</v>
      </c>
      <c r="E162" s="1766" t="s">
        <v>4521</v>
      </c>
      <c r="F162" s="1782" t="s">
        <v>47</v>
      </c>
      <c r="G162" s="1770">
        <v>116.596</v>
      </c>
      <c r="H162" s="1619">
        <v>0</v>
      </c>
      <c r="I162" s="620">
        <v>15</v>
      </c>
      <c r="J162" s="620">
        <v>0</v>
      </c>
      <c r="K162" s="1770">
        <v>15</v>
      </c>
      <c r="L162" s="373">
        <v>101.596</v>
      </c>
      <c r="M162" s="1770">
        <v>101.596</v>
      </c>
      <c r="N162" s="1770">
        <v>0</v>
      </c>
      <c r="O162" s="373">
        <v>101.596</v>
      </c>
      <c r="P162" s="373"/>
      <c r="Q162" s="373"/>
      <c r="R162" s="373"/>
      <c r="S162" s="373"/>
      <c r="T162" s="373"/>
      <c r="U162" s="373"/>
      <c r="V162" s="373"/>
      <c r="W162" s="373"/>
      <c r="X162" s="2843">
        <v>101.596</v>
      </c>
      <c r="Y162" s="2843">
        <v>0</v>
      </c>
      <c r="Z162" s="2108">
        <v>101.596</v>
      </c>
      <c r="AA162" s="2844">
        <v>50.290019999999998</v>
      </c>
      <c r="AB162" s="2844"/>
      <c r="AC162" s="2108">
        <v>50.290019999999998</v>
      </c>
      <c r="AD162" s="2108">
        <v>0.50797999999999999</v>
      </c>
      <c r="AE162" s="2844"/>
      <c r="AF162" s="2844">
        <v>50</v>
      </c>
      <c r="AG162" s="2108">
        <v>50</v>
      </c>
      <c r="AH162" s="373"/>
      <c r="AI162" s="373" t="s">
        <v>9951</v>
      </c>
      <c r="AJ162" s="373">
        <v>0</v>
      </c>
    </row>
    <row r="163" spans="1:36" ht="47.25">
      <c r="A163" s="1466">
        <v>1840</v>
      </c>
      <c r="B163" s="1766" t="s">
        <v>4552</v>
      </c>
      <c r="C163" s="1775" t="s">
        <v>4553</v>
      </c>
      <c r="D163" s="1768" t="s">
        <v>4520</v>
      </c>
      <c r="E163" s="1766" t="s">
        <v>4524</v>
      </c>
      <c r="F163" s="1782" t="s">
        <v>47</v>
      </c>
      <c r="G163" s="1770">
        <v>68.367000000000004</v>
      </c>
      <c r="H163" s="1619">
        <v>0</v>
      </c>
      <c r="I163" s="620">
        <v>17.5</v>
      </c>
      <c r="J163" s="620">
        <v>0</v>
      </c>
      <c r="K163" s="1770">
        <v>17.5</v>
      </c>
      <c r="L163" s="373">
        <v>50.867000000000004</v>
      </c>
      <c r="M163" s="1770">
        <v>50.866999999999997</v>
      </c>
      <c r="N163" s="1770">
        <v>0</v>
      </c>
      <c r="O163" s="373">
        <v>50.866999999999997</v>
      </c>
      <c r="P163" s="373"/>
      <c r="Q163" s="373"/>
      <c r="R163" s="373"/>
      <c r="S163" s="373"/>
      <c r="T163" s="373"/>
      <c r="U163" s="373"/>
      <c r="V163" s="373"/>
      <c r="W163" s="373"/>
      <c r="X163" s="2843">
        <v>50.866999999999997</v>
      </c>
      <c r="Y163" s="2843">
        <v>0</v>
      </c>
      <c r="Z163" s="2108">
        <v>50.866999999999997</v>
      </c>
      <c r="AA163" s="3231">
        <v>50.358329999999995</v>
      </c>
      <c r="AB163" s="2844"/>
      <c r="AC163" s="2108">
        <v>50.358329999999995</v>
      </c>
      <c r="AD163" s="2108">
        <v>0.50866999999999996</v>
      </c>
      <c r="AE163" s="2844"/>
      <c r="AF163" s="2844">
        <v>0</v>
      </c>
      <c r="AG163" s="2108">
        <v>0</v>
      </c>
      <c r="AH163" s="373"/>
      <c r="AI163" s="373" t="s">
        <v>9951</v>
      </c>
      <c r="AJ163" s="373">
        <v>0</v>
      </c>
    </row>
    <row r="164" spans="1:36" ht="47.25">
      <c r="A164" s="1466">
        <v>1841</v>
      </c>
      <c r="B164" s="1766" t="s">
        <v>4554</v>
      </c>
      <c r="C164" s="1775" t="s">
        <v>4555</v>
      </c>
      <c r="D164" s="1768" t="s">
        <v>4520</v>
      </c>
      <c r="E164" s="1766" t="s">
        <v>4521</v>
      </c>
      <c r="F164" s="1782" t="s">
        <v>47</v>
      </c>
      <c r="G164" s="1770">
        <v>157.51900000000001</v>
      </c>
      <c r="H164" s="1619">
        <v>0</v>
      </c>
      <c r="I164" s="620">
        <v>20</v>
      </c>
      <c r="J164" s="620">
        <v>0</v>
      </c>
      <c r="K164" s="1770">
        <v>20</v>
      </c>
      <c r="L164" s="373">
        <v>137.51900000000001</v>
      </c>
      <c r="M164" s="1770">
        <v>137.51900000000001</v>
      </c>
      <c r="N164" s="1770">
        <v>0</v>
      </c>
      <c r="O164" s="373">
        <v>137.51900000000001</v>
      </c>
      <c r="P164" s="373"/>
      <c r="Q164" s="373"/>
      <c r="R164" s="373"/>
      <c r="S164" s="373"/>
      <c r="T164" s="373"/>
      <c r="U164" s="373"/>
      <c r="V164" s="373"/>
      <c r="W164" s="373"/>
      <c r="X164" s="2843">
        <v>137.51900000000001</v>
      </c>
      <c r="Y164" s="2843">
        <v>0</v>
      </c>
      <c r="Z164" s="2108">
        <v>137.51900000000001</v>
      </c>
      <c r="AA164" s="2844">
        <v>68.071905000000001</v>
      </c>
      <c r="AB164" s="2844"/>
      <c r="AC164" s="2108">
        <v>68.071905000000001</v>
      </c>
      <c r="AD164" s="2108">
        <v>0.68759500000000007</v>
      </c>
      <c r="AE164" s="2844"/>
      <c r="AF164" s="2844">
        <v>0</v>
      </c>
      <c r="AG164" s="2108">
        <v>0</v>
      </c>
      <c r="AH164" s="373"/>
      <c r="AI164" s="373" t="s">
        <v>9951</v>
      </c>
      <c r="AJ164" s="373">
        <v>0</v>
      </c>
    </row>
    <row r="165" spans="1:36" ht="63">
      <c r="A165" s="1466">
        <v>1842</v>
      </c>
      <c r="B165" s="1766" t="s">
        <v>4556</v>
      </c>
      <c r="C165" s="1775" t="s">
        <v>4557</v>
      </c>
      <c r="D165" s="1768" t="s">
        <v>4520</v>
      </c>
      <c r="E165" s="1766" t="s">
        <v>4539</v>
      </c>
      <c r="F165" s="1782" t="s">
        <v>47</v>
      </c>
      <c r="G165" s="1770">
        <v>133.99100000000001</v>
      </c>
      <c r="H165" s="1619">
        <v>0</v>
      </c>
      <c r="I165" s="620">
        <v>0</v>
      </c>
      <c r="J165" s="620">
        <v>0</v>
      </c>
      <c r="K165" s="1770">
        <v>0</v>
      </c>
      <c r="L165" s="373">
        <v>133.99100000000001</v>
      </c>
      <c r="M165" s="1770">
        <v>133.99100000000001</v>
      </c>
      <c r="N165" s="1770">
        <v>0</v>
      </c>
      <c r="O165" s="373">
        <v>133.99100000000001</v>
      </c>
      <c r="P165" s="373"/>
      <c r="Q165" s="373"/>
      <c r="R165" s="373"/>
      <c r="S165" s="373"/>
      <c r="T165" s="373"/>
      <c r="U165" s="373"/>
      <c r="V165" s="373"/>
      <c r="W165" s="373"/>
      <c r="X165" s="2843">
        <v>133.99100000000001</v>
      </c>
      <c r="Y165" s="2843">
        <v>0</v>
      </c>
      <c r="Z165" s="2108">
        <v>133.99100000000001</v>
      </c>
      <c r="AA165" s="2844">
        <v>66.325545000000005</v>
      </c>
      <c r="AB165" s="2844"/>
      <c r="AC165" s="2108">
        <v>66.325545000000005</v>
      </c>
      <c r="AD165" s="2108">
        <v>0.66995500000000008</v>
      </c>
      <c r="AE165" s="2844"/>
      <c r="AF165" s="2844">
        <v>0</v>
      </c>
      <c r="AG165" s="2108">
        <v>0</v>
      </c>
      <c r="AH165" s="373"/>
      <c r="AI165" s="373" t="s">
        <v>9951</v>
      </c>
      <c r="AJ165" s="373">
        <v>0</v>
      </c>
    </row>
    <row r="166" spans="1:36" ht="63">
      <c r="A166" s="1466">
        <v>1843</v>
      </c>
      <c r="B166" s="1766" t="s">
        <v>4558</v>
      </c>
      <c r="C166" s="1775" t="s">
        <v>4559</v>
      </c>
      <c r="D166" s="1768" t="s">
        <v>4520</v>
      </c>
      <c r="E166" s="1766" t="s">
        <v>4521</v>
      </c>
      <c r="F166" s="1782" t="s">
        <v>47</v>
      </c>
      <c r="G166" s="1770">
        <v>157.739</v>
      </c>
      <c r="H166" s="1619">
        <v>0</v>
      </c>
      <c r="I166" s="620">
        <v>20</v>
      </c>
      <c r="J166" s="620">
        <v>0</v>
      </c>
      <c r="K166" s="1770">
        <v>20</v>
      </c>
      <c r="L166" s="373">
        <v>137.739</v>
      </c>
      <c r="M166" s="1770">
        <v>137.739</v>
      </c>
      <c r="N166" s="1770">
        <v>0</v>
      </c>
      <c r="O166" s="373">
        <v>137.739</v>
      </c>
      <c r="P166" s="373"/>
      <c r="Q166" s="373"/>
      <c r="R166" s="373"/>
      <c r="S166" s="373"/>
      <c r="T166" s="373"/>
      <c r="U166" s="373"/>
      <c r="V166" s="373"/>
      <c r="W166" s="373"/>
      <c r="X166" s="2843">
        <v>137.739</v>
      </c>
      <c r="Y166" s="2843">
        <v>0</v>
      </c>
      <c r="Z166" s="2108">
        <v>137.739</v>
      </c>
      <c r="AA166" s="2844">
        <v>68.180805000000007</v>
      </c>
      <c r="AB166" s="2844"/>
      <c r="AC166" s="2108">
        <v>68.180805000000007</v>
      </c>
      <c r="AD166" s="2108">
        <v>0.68869500000000006</v>
      </c>
      <c r="AE166" s="2844"/>
      <c r="AF166" s="2844">
        <v>0</v>
      </c>
      <c r="AG166" s="2108">
        <v>0</v>
      </c>
      <c r="AH166" s="373"/>
      <c r="AI166" s="373" t="s">
        <v>9951</v>
      </c>
      <c r="AJ166" s="373">
        <v>0</v>
      </c>
    </row>
    <row r="167" spans="1:36" ht="31.5">
      <c r="A167" s="1466">
        <v>1844</v>
      </c>
      <c r="B167" s="1766" t="s">
        <v>4560</v>
      </c>
      <c r="C167" s="1775" t="s">
        <v>4561</v>
      </c>
      <c r="D167" s="1768" t="s">
        <v>4562</v>
      </c>
      <c r="E167" s="1766" t="s">
        <v>3234</v>
      </c>
      <c r="F167" s="1782" t="s">
        <v>47</v>
      </c>
      <c r="G167" s="1770">
        <v>70</v>
      </c>
      <c r="H167" s="1619">
        <v>0</v>
      </c>
      <c r="I167" s="620">
        <v>0</v>
      </c>
      <c r="J167" s="620">
        <v>0</v>
      </c>
      <c r="K167" s="1770">
        <v>0</v>
      </c>
      <c r="L167" s="373">
        <v>70</v>
      </c>
      <c r="M167" s="1770">
        <v>70</v>
      </c>
      <c r="N167" s="1770">
        <v>0</v>
      </c>
      <c r="O167" s="373">
        <v>70</v>
      </c>
      <c r="P167" s="373"/>
      <c r="Q167" s="373"/>
      <c r="R167" s="373"/>
      <c r="S167" s="373"/>
      <c r="T167" s="373"/>
      <c r="U167" s="373"/>
      <c r="V167" s="373"/>
      <c r="W167" s="373"/>
      <c r="X167" s="2843">
        <v>70</v>
      </c>
      <c r="Y167" s="2843">
        <v>0</v>
      </c>
      <c r="Z167" s="2108">
        <v>70</v>
      </c>
      <c r="AA167" s="3231">
        <v>69.3</v>
      </c>
      <c r="AB167" s="2844"/>
      <c r="AC167" s="2108">
        <v>69.3</v>
      </c>
      <c r="AD167" s="2108">
        <v>0.7</v>
      </c>
      <c r="AE167" s="2844"/>
      <c r="AF167" s="2844">
        <v>0</v>
      </c>
      <c r="AG167" s="2108">
        <v>0</v>
      </c>
      <c r="AH167" s="373"/>
      <c r="AI167" s="373" t="s">
        <v>9951</v>
      </c>
      <c r="AJ167" s="373">
        <v>0</v>
      </c>
    </row>
    <row r="168" spans="1:36" ht="31.5">
      <c r="A168" s="1466">
        <v>1845</v>
      </c>
      <c r="B168" s="1766" t="s">
        <v>4563</v>
      </c>
      <c r="C168" s="1775" t="s">
        <v>4564</v>
      </c>
      <c r="D168" s="1768" t="s">
        <v>4562</v>
      </c>
      <c r="E168" s="1766" t="s">
        <v>2183</v>
      </c>
      <c r="F168" s="1782" t="s">
        <v>47</v>
      </c>
      <c r="G168" s="1770">
        <v>98.049000000000007</v>
      </c>
      <c r="H168" s="1619">
        <v>0</v>
      </c>
      <c r="I168" s="620">
        <v>12.5</v>
      </c>
      <c r="J168" s="620">
        <v>0</v>
      </c>
      <c r="K168" s="1770">
        <v>12.5</v>
      </c>
      <c r="L168" s="373">
        <v>85.549000000000007</v>
      </c>
      <c r="M168" s="1770">
        <v>85.549000000000007</v>
      </c>
      <c r="N168" s="1770">
        <v>0</v>
      </c>
      <c r="O168" s="373">
        <v>85.549000000000007</v>
      </c>
      <c r="P168" s="373"/>
      <c r="Q168" s="373"/>
      <c r="R168" s="373"/>
      <c r="S168" s="373"/>
      <c r="T168" s="373"/>
      <c r="U168" s="373"/>
      <c r="V168" s="373"/>
      <c r="W168" s="373"/>
      <c r="X168" s="2843">
        <v>85.549000000000007</v>
      </c>
      <c r="Y168" s="2843">
        <v>0</v>
      </c>
      <c r="Z168" s="2108">
        <v>85.549000000000007</v>
      </c>
      <c r="AA168" s="3231">
        <v>84.693510000000003</v>
      </c>
      <c r="AB168" s="2844"/>
      <c r="AC168" s="2108">
        <v>84.693510000000003</v>
      </c>
      <c r="AD168" s="2108">
        <v>0.85549000000000008</v>
      </c>
      <c r="AE168" s="2844"/>
      <c r="AF168" s="2844">
        <v>0</v>
      </c>
      <c r="AG168" s="2108">
        <v>0</v>
      </c>
      <c r="AH168" s="373"/>
      <c r="AI168" s="373" t="s">
        <v>9951</v>
      </c>
      <c r="AJ168" s="373">
        <v>0</v>
      </c>
    </row>
    <row r="169" spans="1:36" ht="63">
      <c r="A169" s="1466">
        <v>1846</v>
      </c>
      <c r="B169" s="1766" t="s">
        <v>4565</v>
      </c>
      <c r="C169" s="1775" t="s">
        <v>4566</v>
      </c>
      <c r="D169" s="1768" t="s">
        <v>4562</v>
      </c>
      <c r="E169" s="1766" t="s">
        <v>2183</v>
      </c>
      <c r="F169" s="1782" t="s">
        <v>47</v>
      </c>
      <c r="G169" s="1770">
        <v>75.856999999999999</v>
      </c>
      <c r="H169" s="1619">
        <v>0</v>
      </c>
      <c r="I169" s="620">
        <v>10</v>
      </c>
      <c r="J169" s="620">
        <v>0</v>
      </c>
      <c r="K169" s="1770">
        <v>10</v>
      </c>
      <c r="L169" s="373">
        <v>65.856999999999999</v>
      </c>
      <c r="M169" s="1770">
        <v>65.856999999999999</v>
      </c>
      <c r="N169" s="1770">
        <v>0</v>
      </c>
      <c r="O169" s="373">
        <v>65.856999999999999</v>
      </c>
      <c r="P169" s="373"/>
      <c r="Q169" s="373"/>
      <c r="R169" s="373"/>
      <c r="S169" s="373"/>
      <c r="T169" s="373"/>
      <c r="U169" s="373"/>
      <c r="V169" s="373"/>
      <c r="W169" s="373"/>
      <c r="X169" s="2843">
        <v>65.856999999999999</v>
      </c>
      <c r="Y169" s="2843">
        <v>0</v>
      </c>
      <c r="Z169" s="2108">
        <v>65.856999999999999</v>
      </c>
      <c r="AA169" s="3231">
        <v>65.198430000000002</v>
      </c>
      <c r="AB169" s="2844"/>
      <c r="AC169" s="2108">
        <v>65.198430000000002</v>
      </c>
      <c r="AD169" s="2108">
        <v>0.65856999999999999</v>
      </c>
      <c r="AE169" s="2844"/>
      <c r="AF169" s="2844">
        <v>0</v>
      </c>
      <c r="AG169" s="2108">
        <v>0</v>
      </c>
      <c r="AH169" s="373"/>
      <c r="AI169" s="373" t="s">
        <v>9951</v>
      </c>
      <c r="AJ169" s="373">
        <v>0</v>
      </c>
    </row>
    <row r="170" spans="1:36" ht="63">
      <c r="A170" s="1466">
        <v>1847</v>
      </c>
      <c r="B170" s="1766" t="s">
        <v>4567</v>
      </c>
      <c r="C170" s="1775" t="s">
        <v>4568</v>
      </c>
      <c r="D170" s="1768" t="s">
        <v>4562</v>
      </c>
      <c r="E170" s="1766" t="s">
        <v>4569</v>
      </c>
      <c r="F170" s="1782" t="s">
        <v>47</v>
      </c>
      <c r="G170" s="1770">
        <v>100</v>
      </c>
      <c r="H170" s="1619">
        <v>0</v>
      </c>
      <c r="I170" s="620">
        <v>0</v>
      </c>
      <c r="J170" s="620">
        <v>0</v>
      </c>
      <c r="K170" s="1770">
        <v>0</v>
      </c>
      <c r="L170" s="373">
        <v>100</v>
      </c>
      <c r="M170" s="1770">
        <v>100</v>
      </c>
      <c r="N170" s="1770">
        <v>0</v>
      </c>
      <c r="O170" s="373">
        <v>100</v>
      </c>
      <c r="P170" s="373"/>
      <c r="Q170" s="373"/>
      <c r="R170" s="373"/>
      <c r="S170" s="373"/>
      <c r="T170" s="373"/>
      <c r="U170" s="373"/>
      <c r="V170" s="373"/>
      <c r="W170" s="373"/>
      <c r="X170" s="2843">
        <v>100</v>
      </c>
      <c r="Y170" s="2843">
        <v>0</v>
      </c>
      <c r="Z170" s="2108">
        <v>100</v>
      </c>
      <c r="AA170" s="2844"/>
      <c r="AB170" s="2844"/>
      <c r="AC170" s="2108">
        <v>0</v>
      </c>
      <c r="AD170" s="2108"/>
      <c r="AE170" s="2844"/>
      <c r="AF170" s="2844">
        <v>0</v>
      </c>
      <c r="AG170" s="2108">
        <v>0</v>
      </c>
      <c r="AH170" s="373"/>
      <c r="AI170" s="373"/>
      <c r="AJ170" s="373">
        <v>0</v>
      </c>
    </row>
    <row r="171" spans="1:36" ht="63">
      <c r="A171" s="1466">
        <v>1848</v>
      </c>
      <c r="B171" s="1766" t="s">
        <v>4570</v>
      </c>
      <c r="C171" s="1775" t="s">
        <v>4571</v>
      </c>
      <c r="D171" s="1768" t="s">
        <v>4562</v>
      </c>
      <c r="E171" s="1766" t="s">
        <v>1038</v>
      </c>
      <c r="F171" s="1782" t="s">
        <v>47</v>
      </c>
      <c r="G171" s="1770">
        <v>150</v>
      </c>
      <c r="H171" s="1619">
        <v>0</v>
      </c>
      <c r="I171" s="620">
        <v>0</v>
      </c>
      <c r="J171" s="620">
        <v>0</v>
      </c>
      <c r="K171" s="1770">
        <v>0</v>
      </c>
      <c r="L171" s="373">
        <v>150</v>
      </c>
      <c r="M171" s="1770">
        <v>150</v>
      </c>
      <c r="N171" s="1770">
        <v>0</v>
      </c>
      <c r="O171" s="373">
        <v>150</v>
      </c>
      <c r="P171" s="373"/>
      <c r="Q171" s="373"/>
      <c r="R171" s="373"/>
      <c r="S171" s="373"/>
      <c r="T171" s="373"/>
      <c r="U171" s="373"/>
      <c r="V171" s="373"/>
      <c r="W171" s="373"/>
      <c r="X171" s="2843">
        <v>150</v>
      </c>
      <c r="Y171" s="2843">
        <v>0</v>
      </c>
      <c r="Z171" s="2108">
        <v>150</v>
      </c>
      <c r="AA171" s="2844"/>
      <c r="AB171" s="2844"/>
      <c r="AC171" s="2108">
        <v>0</v>
      </c>
      <c r="AD171" s="2108"/>
      <c r="AE171" s="2844"/>
      <c r="AF171" s="2844">
        <v>0</v>
      </c>
      <c r="AG171" s="2108">
        <v>0</v>
      </c>
      <c r="AH171" s="373"/>
      <c r="AI171" s="373"/>
      <c r="AJ171" s="373">
        <v>0</v>
      </c>
    </row>
    <row r="172" spans="1:36" ht="63">
      <c r="A172" s="1466">
        <v>1849</v>
      </c>
      <c r="B172" s="1766" t="s">
        <v>4572</v>
      </c>
      <c r="C172" s="1775" t="s">
        <v>4573</v>
      </c>
      <c r="D172" s="1768" t="s">
        <v>4562</v>
      </c>
      <c r="E172" s="1766" t="s">
        <v>2183</v>
      </c>
      <c r="F172" s="1782" t="s">
        <v>47</v>
      </c>
      <c r="G172" s="1770">
        <v>56.481000000000002</v>
      </c>
      <c r="H172" s="1619">
        <v>0</v>
      </c>
      <c r="I172" s="620">
        <v>15</v>
      </c>
      <c r="J172" s="620">
        <v>0</v>
      </c>
      <c r="K172" s="1770">
        <v>15</v>
      </c>
      <c r="L172" s="373">
        <v>41.481000000000002</v>
      </c>
      <c r="M172" s="1770">
        <v>41.481000000000002</v>
      </c>
      <c r="N172" s="1770">
        <v>0</v>
      </c>
      <c r="O172" s="373">
        <v>41.481000000000002</v>
      </c>
      <c r="P172" s="373"/>
      <c r="Q172" s="373"/>
      <c r="R172" s="373"/>
      <c r="S172" s="373"/>
      <c r="T172" s="373"/>
      <c r="U172" s="373"/>
      <c r="V172" s="373"/>
      <c r="W172" s="373"/>
      <c r="X172" s="2843">
        <v>41.481000000000002</v>
      </c>
      <c r="Y172" s="2843">
        <v>0</v>
      </c>
      <c r="Z172" s="2108">
        <v>41.481000000000002</v>
      </c>
      <c r="AA172" s="3231">
        <v>41.066189999999999</v>
      </c>
      <c r="AB172" s="2844"/>
      <c r="AC172" s="2108">
        <v>41.066189999999999</v>
      </c>
      <c r="AD172" s="2108">
        <v>0.41481000000000001</v>
      </c>
      <c r="AE172" s="2844"/>
      <c r="AF172" s="2844">
        <v>0</v>
      </c>
      <c r="AG172" s="2108">
        <v>0</v>
      </c>
      <c r="AH172" s="373"/>
      <c r="AI172" s="373" t="s">
        <v>9951</v>
      </c>
      <c r="AJ172" s="373">
        <v>0</v>
      </c>
    </row>
    <row r="173" spans="1:36" ht="47.25">
      <c r="A173" s="1466">
        <v>1850</v>
      </c>
      <c r="B173" s="1766" t="s">
        <v>4574</v>
      </c>
      <c r="C173" s="1767" t="s">
        <v>4575</v>
      </c>
      <c r="D173" s="1768" t="s">
        <v>4562</v>
      </c>
      <c r="E173" s="1766" t="s">
        <v>2183</v>
      </c>
      <c r="F173" s="1781" t="s">
        <v>30</v>
      </c>
      <c r="G173" s="373">
        <v>29.693999999999999</v>
      </c>
      <c r="H173" s="1619">
        <v>0</v>
      </c>
      <c r="I173" s="526">
        <v>7.5</v>
      </c>
      <c r="J173" s="1619">
        <v>0</v>
      </c>
      <c r="K173" s="1770">
        <v>7.5</v>
      </c>
      <c r="L173" s="373">
        <v>22.193999999999999</v>
      </c>
      <c r="M173" s="1770">
        <v>22.193999999999999</v>
      </c>
      <c r="N173" s="1619">
        <v>0</v>
      </c>
      <c r="O173" s="373">
        <v>22.193999999999999</v>
      </c>
      <c r="P173" s="373"/>
      <c r="Q173" s="373"/>
      <c r="R173" s="373"/>
      <c r="S173" s="373"/>
      <c r="T173" s="373"/>
      <c r="U173" s="373"/>
      <c r="V173" s="373"/>
      <c r="W173" s="373"/>
      <c r="X173" s="2843">
        <v>22.193999999999999</v>
      </c>
      <c r="Y173" s="2843">
        <v>0</v>
      </c>
      <c r="Z173" s="2108">
        <v>22.193999999999999</v>
      </c>
      <c r="AA173" s="3231">
        <v>21.972059999999999</v>
      </c>
      <c r="AB173" s="2844"/>
      <c r="AC173" s="2108">
        <v>21.972059999999999</v>
      </c>
      <c r="AD173" s="2108">
        <v>0.22194</v>
      </c>
      <c r="AE173" s="2844"/>
      <c r="AF173" s="2844">
        <v>0</v>
      </c>
      <c r="AG173" s="2108">
        <v>0</v>
      </c>
      <c r="AH173" s="373"/>
      <c r="AI173" s="373" t="s">
        <v>9951</v>
      </c>
      <c r="AJ173" s="373">
        <v>0</v>
      </c>
    </row>
    <row r="174" spans="1:36" ht="78.75">
      <c r="A174" s="3253">
        <v>1851</v>
      </c>
      <c r="B174" s="1766" t="s">
        <v>4576</v>
      </c>
      <c r="C174" s="1775" t="s">
        <v>4577</v>
      </c>
      <c r="D174" s="1768" t="s">
        <v>4562</v>
      </c>
      <c r="E174" s="1766" t="s">
        <v>2183</v>
      </c>
      <c r="F174" s="1782" t="s">
        <v>47</v>
      </c>
      <c r="G174" s="1770">
        <v>56.368000000000002</v>
      </c>
      <c r="H174" s="1619">
        <v>0</v>
      </c>
      <c r="I174" s="620">
        <v>15</v>
      </c>
      <c r="J174" s="620">
        <v>0</v>
      </c>
      <c r="K174" s="1770">
        <v>15</v>
      </c>
      <c r="L174" s="373">
        <v>41.368000000000002</v>
      </c>
      <c r="M174" s="1770">
        <v>41.368000000000002</v>
      </c>
      <c r="N174" s="1770">
        <v>0</v>
      </c>
      <c r="O174" s="373">
        <v>41.368000000000002</v>
      </c>
      <c r="P174" s="373"/>
      <c r="Q174" s="373"/>
      <c r="R174" s="373"/>
      <c r="S174" s="373"/>
      <c r="T174" s="373"/>
      <c r="U174" s="373"/>
      <c r="V174" s="373"/>
      <c r="W174" s="373"/>
      <c r="X174" s="2843">
        <v>41.368000000000002</v>
      </c>
      <c r="Y174" s="2843">
        <v>0</v>
      </c>
      <c r="Z174" s="2108">
        <v>41.368000000000002</v>
      </c>
      <c r="AA174" s="2844">
        <v>40.954320000000003</v>
      </c>
      <c r="AB174" s="2844"/>
      <c r="AC174" s="2108">
        <v>40.954320000000003</v>
      </c>
      <c r="AD174" s="3222">
        <v>0.41368000000000005</v>
      </c>
      <c r="AE174" s="2844"/>
      <c r="AF174" s="2844">
        <v>0</v>
      </c>
      <c r="AG174" s="2108">
        <v>0</v>
      </c>
      <c r="AH174" s="373"/>
      <c r="AI174" s="373" t="s">
        <v>10041</v>
      </c>
      <c r="AJ174" s="373">
        <v>0</v>
      </c>
    </row>
    <row r="175" spans="1:36" ht="78.75">
      <c r="A175" s="1466">
        <v>1852</v>
      </c>
      <c r="B175" s="1766" t="s">
        <v>4578</v>
      </c>
      <c r="C175" s="1775" t="s">
        <v>4579</v>
      </c>
      <c r="D175" s="1768" t="s">
        <v>4562</v>
      </c>
      <c r="E175" s="1766" t="s">
        <v>4343</v>
      </c>
      <c r="F175" s="1782" t="s">
        <v>47</v>
      </c>
      <c r="G175" s="1770">
        <v>100</v>
      </c>
      <c r="H175" s="1619">
        <v>0</v>
      </c>
      <c r="I175" s="620">
        <v>0</v>
      </c>
      <c r="J175" s="620">
        <v>0</v>
      </c>
      <c r="K175" s="1770">
        <v>0</v>
      </c>
      <c r="L175" s="373">
        <v>100</v>
      </c>
      <c r="M175" s="1770">
        <v>100</v>
      </c>
      <c r="N175" s="1770">
        <v>0</v>
      </c>
      <c r="O175" s="373">
        <v>100</v>
      </c>
      <c r="P175" s="373"/>
      <c r="Q175" s="373"/>
      <c r="R175" s="373"/>
      <c r="S175" s="373"/>
      <c r="T175" s="373"/>
      <c r="U175" s="373"/>
      <c r="V175" s="373"/>
      <c r="W175" s="373"/>
      <c r="X175" s="2843">
        <v>100</v>
      </c>
      <c r="Y175" s="2843">
        <v>0</v>
      </c>
      <c r="Z175" s="2108">
        <v>100</v>
      </c>
      <c r="AA175" s="2844"/>
      <c r="AB175" s="2844"/>
      <c r="AC175" s="2108">
        <v>0</v>
      </c>
      <c r="AD175" s="2108"/>
      <c r="AE175" s="2844"/>
      <c r="AF175" s="2844">
        <v>0</v>
      </c>
      <c r="AG175" s="2108">
        <v>0</v>
      </c>
      <c r="AH175" s="373"/>
      <c r="AI175" s="373"/>
      <c r="AJ175" s="373">
        <v>0</v>
      </c>
    </row>
    <row r="176" spans="1:36" ht="78.75">
      <c r="A176" s="1466">
        <v>1853</v>
      </c>
      <c r="B176" s="1766" t="s">
        <v>4580</v>
      </c>
      <c r="C176" s="1775" t="s">
        <v>4581</v>
      </c>
      <c r="D176" s="1768" t="s">
        <v>4562</v>
      </c>
      <c r="E176" s="1766" t="s">
        <v>4244</v>
      </c>
      <c r="F176" s="1782" t="s">
        <v>47</v>
      </c>
      <c r="G176" s="1770">
        <v>141.78899999999999</v>
      </c>
      <c r="H176" s="1619">
        <v>0</v>
      </c>
      <c r="I176" s="620">
        <v>0</v>
      </c>
      <c r="J176" s="620">
        <v>0</v>
      </c>
      <c r="K176" s="1770">
        <v>0</v>
      </c>
      <c r="L176" s="373">
        <v>141.78899999999999</v>
      </c>
      <c r="M176" s="1770">
        <v>141.78899999999999</v>
      </c>
      <c r="N176" s="1770">
        <v>0</v>
      </c>
      <c r="O176" s="373">
        <v>141.78899999999999</v>
      </c>
      <c r="P176" s="373"/>
      <c r="Q176" s="373"/>
      <c r="R176" s="373"/>
      <c r="S176" s="373"/>
      <c r="T176" s="373"/>
      <c r="U176" s="373"/>
      <c r="V176" s="373"/>
      <c r="W176" s="373"/>
      <c r="X176" s="2843">
        <v>141.78899999999999</v>
      </c>
      <c r="Y176" s="2843">
        <v>0</v>
      </c>
      <c r="Z176" s="2108">
        <v>141.78899999999999</v>
      </c>
      <c r="AA176" s="2844">
        <v>70.185554999999994</v>
      </c>
      <c r="AB176" s="2844"/>
      <c r="AC176" s="2108">
        <v>70.185554999999994</v>
      </c>
      <c r="AD176" s="2108">
        <v>0.70894499999999994</v>
      </c>
      <c r="AE176" s="2844"/>
      <c r="AF176" s="2844">
        <v>0</v>
      </c>
      <c r="AG176" s="2108">
        <v>0</v>
      </c>
      <c r="AH176" s="373"/>
      <c r="AI176" s="373" t="s">
        <v>9951</v>
      </c>
      <c r="AJ176" s="373">
        <v>0</v>
      </c>
    </row>
    <row r="177" spans="1:36" ht="63">
      <c r="A177" s="1466">
        <v>1854</v>
      </c>
      <c r="B177" s="1766" t="s">
        <v>4582</v>
      </c>
      <c r="C177" s="1767" t="s">
        <v>4583</v>
      </c>
      <c r="D177" s="1768" t="s">
        <v>4562</v>
      </c>
      <c r="E177" s="1766" t="s">
        <v>4343</v>
      </c>
      <c r="F177" s="1769" t="s">
        <v>30</v>
      </c>
      <c r="G177" s="1779">
        <v>37.03</v>
      </c>
      <c r="H177" s="1619">
        <v>0</v>
      </c>
      <c r="I177" s="1770">
        <v>0</v>
      </c>
      <c r="J177" s="1770">
        <v>0</v>
      </c>
      <c r="K177" s="1770">
        <v>0</v>
      </c>
      <c r="L177" s="373">
        <v>37.03</v>
      </c>
      <c r="M177" s="1770">
        <v>37.03</v>
      </c>
      <c r="N177" s="1779">
        <v>0</v>
      </c>
      <c r="O177" s="373">
        <v>37.03</v>
      </c>
      <c r="P177" s="373"/>
      <c r="Q177" s="373"/>
      <c r="R177" s="373"/>
      <c r="S177" s="373"/>
      <c r="T177" s="373"/>
      <c r="U177" s="373"/>
      <c r="V177" s="373"/>
      <c r="W177" s="373"/>
      <c r="X177" s="2843">
        <v>37.03</v>
      </c>
      <c r="Y177" s="2843">
        <v>0</v>
      </c>
      <c r="Z177" s="2108">
        <v>37.03</v>
      </c>
      <c r="AA177" s="2844"/>
      <c r="AB177" s="2844"/>
      <c r="AC177" s="2108">
        <v>0</v>
      </c>
      <c r="AD177" s="2108"/>
      <c r="AE177" s="2844"/>
      <c r="AF177" s="2844">
        <v>0</v>
      </c>
      <c r="AG177" s="2108">
        <v>0</v>
      </c>
      <c r="AH177" s="373"/>
      <c r="AI177" s="373"/>
      <c r="AJ177" s="373">
        <v>0</v>
      </c>
    </row>
    <row r="178" spans="1:36" ht="63">
      <c r="A178" s="3253">
        <v>1855</v>
      </c>
      <c r="B178" s="1766" t="s">
        <v>4584</v>
      </c>
      <c r="C178" s="1775" t="s">
        <v>4400</v>
      </c>
      <c r="D178" s="1768" t="s">
        <v>4562</v>
      </c>
      <c r="E178" s="1766" t="s">
        <v>2183</v>
      </c>
      <c r="F178" s="1782" t="s">
        <v>47</v>
      </c>
      <c r="G178" s="1770">
        <v>96.805000000000007</v>
      </c>
      <c r="H178" s="1619">
        <v>0</v>
      </c>
      <c r="I178" s="620">
        <v>12.5</v>
      </c>
      <c r="J178" s="620">
        <v>0</v>
      </c>
      <c r="K178" s="1770">
        <v>12.5</v>
      </c>
      <c r="L178" s="373">
        <v>84.305000000000007</v>
      </c>
      <c r="M178" s="1770">
        <v>84.305000000000007</v>
      </c>
      <c r="N178" s="1770">
        <v>0</v>
      </c>
      <c r="O178" s="373">
        <v>84.305000000000007</v>
      </c>
      <c r="P178" s="373"/>
      <c r="Q178" s="373"/>
      <c r="R178" s="373"/>
      <c r="S178" s="373"/>
      <c r="T178" s="373"/>
      <c r="U178" s="373"/>
      <c r="V178" s="373"/>
      <c r="W178" s="373"/>
      <c r="X178" s="2843">
        <v>84.305000000000007</v>
      </c>
      <c r="Y178" s="2843">
        <v>0</v>
      </c>
      <c r="Z178" s="2108">
        <v>84.305000000000007</v>
      </c>
      <c r="AA178" s="2844">
        <v>83.461950000000002</v>
      </c>
      <c r="AB178" s="2844"/>
      <c r="AC178" s="2108">
        <v>83.461950000000002</v>
      </c>
      <c r="AD178" s="3222">
        <v>0.84305000000000008</v>
      </c>
      <c r="AE178" s="2844"/>
      <c r="AF178" s="2844">
        <v>0</v>
      </c>
      <c r="AG178" s="2108">
        <v>0</v>
      </c>
      <c r="AH178" s="373"/>
      <c r="AI178" s="373" t="s">
        <v>10041</v>
      </c>
      <c r="AJ178" s="373">
        <v>0</v>
      </c>
    </row>
    <row r="179" spans="1:36" ht="63">
      <c r="A179" s="1466">
        <v>1856</v>
      </c>
      <c r="B179" s="1766" t="s">
        <v>4585</v>
      </c>
      <c r="C179" s="1775" t="s">
        <v>4586</v>
      </c>
      <c r="D179" s="1768" t="s">
        <v>4587</v>
      </c>
      <c r="E179" s="1766" t="s">
        <v>2183</v>
      </c>
      <c r="F179" s="1782" t="s">
        <v>47</v>
      </c>
      <c r="G179" s="1770">
        <v>96.956000000000003</v>
      </c>
      <c r="H179" s="1619">
        <v>0</v>
      </c>
      <c r="I179" s="620">
        <v>12.5</v>
      </c>
      <c r="J179" s="620">
        <v>0</v>
      </c>
      <c r="K179" s="1770">
        <v>12.5</v>
      </c>
      <c r="L179" s="373">
        <v>84.456000000000003</v>
      </c>
      <c r="M179" s="1770">
        <v>84.456000000000003</v>
      </c>
      <c r="N179" s="1770">
        <v>0</v>
      </c>
      <c r="O179" s="373">
        <v>84.456000000000003</v>
      </c>
      <c r="P179" s="373"/>
      <c r="Q179" s="373"/>
      <c r="R179" s="373"/>
      <c r="S179" s="373"/>
      <c r="T179" s="373"/>
      <c r="U179" s="373"/>
      <c r="V179" s="373"/>
      <c r="W179" s="373"/>
      <c r="X179" s="2843">
        <v>84.456000000000003</v>
      </c>
      <c r="Y179" s="2843">
        <v>0</v>
      </c>
      <c r="Z179" s="2108">
        <v>84.456000000000003</v>
      </c>
      <c r="AA179" s="3231">
        <v>83.611440000000002</v>
      </c>
      <c r="AB179" s="2844"/>
      <c r="AC179" s="2108">
        <v>83.611440000000002</v>
      </c>
      <c r="AD179" s="2108">
        <v>0.84455999999999998</v>
      </c>
      <c r="AE179" s="2844"/>
      <c r="AF179" s="2844">
        <v>0</v>
      </c>
      <c r="AG179" s="2108">
        <v>0</v>
      </c>
      <c r="AH179" s="373"/>
      <c r="AI179" s="373" t="s">
        <v>9951</v>
      </c>
      <c r="AJ179" s="373">
        <v>0</v>
      </c>
    </row>
    <row r="180" spans="1:36" ht="63">
      <c r="A180" s="3253">
        <v>1857</v>
      </c>
      <c r="B180" s="1766" t="s">
        <v>4588</v>
      </c>
      <c r="C180" s="1775" t="s">
        <v>4589</v>
      </c>
      <c r="D180" s="1768" t="s">
        <v>4587</v>
      </c>
      <c r="E180" s="1766" t="s">
        <v>2183</v>
      </c>
      <c r="F180" s="1782" t="s">
        <v>47</v>
      </c>
      <c r="G180" s="1770">
        <v>96.9</v>
      </c>
      <c r="H180" s="1619">
        <v>0</v>
      </c>
      <c r="I180" s="620">
        <v>25</v>
      </c>
      <c r="J180" s="620">
        <v>0</v>
      </c>
      <c r="K180" s="1770">
        <v>25</v>
      </c>
      <c r="L180" s="373">
        <v>71.900000000000006</v>
      </c>
      <c r="M180" s="1770">
        <v>71.900000000000006</v>
      </c>
      <c r="N180" s="1770">
        <v>0</v>
      </c>
      <c r="O180" s="373">
        <v>71.900000000000006</v>
      </c>
      <c r="P180" s="373"/>
      <c r="Q180" s="373"/>
      <c r="R180" s="373"/>
      <c r="S180" s="373"/>
      <c r="T180" s="373"/>
      <c r="U180" s="373"/>
      <c r="V180" s="373"/>
      <c r="W180" s="373"/>
      <c r="X180" s="2843">
        <v>71.900000000000006</v>
      </c>
      <c r="Y180" s="2843">
        <v>0</v>
      </c>
      <c r="Z180" s="2108">
        <v>71.900000000000006</v>
      </c>
      <c r="AA180" s="2844">
        <v>71.181000000000012</v>
      </c>
      <c r="AB180" s="2844"/>
      <c r="AC180" s="2108">
        <v>71.181000000000012</v>
      </c>
      <c r="AD180" s="3222">
        <v>0.71900000000000008</v>
      </c>
      <c r="AE180" s="2844"/>
      <c r="AF180" s="2844">
        <v>0</v>
      </c>
      <c r="AG180" s="2108">
        <v>0</v>
      </c>
      <c r="AH180" s="373"/>
      <c r="AI180" s="373" t="s">
        <v>10041</v>
      </c>
      <c r="AJ180" s="373">
        <v>0</v>
      </c>
    </row>
    <row r="181" spans="1:36" ht="63">
      <c r="A181" s="1466">
        <v>1858</v>
      </c>
      <c r="B181" s="1766" t="s">
        <v>4590</v>
      </c>
      <c r="C181" s="1775" t="s">
        <v>4591</v>
      </c>
      <c r="D181" s="1768" t="s">
        <v>4587</v>
      </c>
      <c r="E181" s="1766" t="s">
        <v>2183</v>
      </c>
      <c r="F181" s="1782" t="s">
        <v>47</v>
      </c>
      <c r="G181" s="1770">
        <v>48.134999999999998</v>
      </c>
      <c r="H181" s="1619">
        <v>0</v>
      </c>
      <c r="I181" s="620">
        <v>12.5</v>
      </c>
      <c r="J181" s="620">
        <v>0</v>
      </c>
      <c r="K181" s="1770">
        <v>12.5</v>
      </c>
      <c r="L181" s="373">
        <v>35.634999999999998</v>
      </c>
      <c r="M181" s="1770">
        <v>35.634999999999998</v>
      </c>
      <c r="N181" s="1770">
        <v>0</v>
      </c>
      <c r="O181" s="373">
        <v>35.634999999999998</v>
      </c>
      <c r="P181" s="373"/>
      <c r="Q181" s="373"/>
      <c r="R181" s="373"/>
      <c r="S181" s="373"/>
      <c r="T181" s="373"/>
      <c r="U181" s="373"/>
      <c r="V181" s="373"/>
      <c r="W181" s="373"/>
      <c r="X181" s="2843">
        <v>35.634999999999998</v>
      </c>
      <c r="Y181" s="2843">
        <v>0</v>
      </c>
      <c r="Z181" s="2108">
        <v>35.634999999999998</v>
      </c>
      <c r="AA181" s="3231">
        <v>35.278649999999999</v>
      </c>
      <c r="AB181" s="2844"/>
      <c r="AC181" s="2108">
        <v>35.278649999999999</v>
      </c>
      <c r="AD181" s="2108">
        <v>0.35635</v>
      </c>
      <c r="AE181" s="2844"/>
      <c r="AF181" s="2844">
        <v>0</v>
      </c>
      <c r="AG181" s="2108">
        <v>0</v>
      </c>
      <c r="AH181" s="373"/>
      <c r="AI181" s="373" t="s">
        <v>9951</v>
      </c>
      <c r="AJ181" s="373">
        <v>0</v>
      </c>
    </row>
    <row r="182" spans="1:36" ht="63">
      <c r="A182" s="1466">
        <v>1859</v>
      </c>
      <c r="B182" s="1766" t="s">
        <v>4592</v>
      </c>
      <c r="C182" s="1775" t="s">
        <v>4593</v>
      </c>
      <c r="D182" s="1768" t="s">
        <v>4587</v>
      </c>
      <c r="E182" s="1766" t="s">
        <v>79</v>
      </c>
      <c r="F182" s="1782" t="s">
        <v>47</v>
      </c>
      <c r="G182" s="1770">
        <v>150</v>
      </c>
      <c r="H182" s="1619">
        <v>0</v>
      </c>
      <c r="I182" s="620">
        <v>18.562999999999999</v>
      </c>
      <c r="J182" s="620">
        <v>0</v>
      </c>
      <c r="K182" s="1770">
        <v>18.562999999999999</v>
      </c>
      <c r="L182" s="373">
        <v>131.43700000000001</v>
      </c>
      <c r="M182" s="1770">
        <v>131.43700000000001</v>
      </c>
      <c r="N182" s="1770">
        <v>0</v>
      </c>
      <c r="O182" s="373">
        <v>131.43700000000001</v>
      </c>
      <c r="P182" s="373"/>
      <c r="Q182" s="373"/>
      <c r="R182" s="373"/>
      <c r="S182" s="373"/>
      <c r="T182" s="373"/>
      <c r="U182" s="373"/>
      <c r="V182" s="373"/>
      <c r="W182" s="373"/>
      <c r="X182" s="2843">
        <v>131.43700000000001</v>
      </c>
      <c r="Y182" s="2843">
        <v>0</v>
      </c>
      <c r="Z182" s="2108">
        <v>131.43700000000001</v>
      </c>
      <c r="AA182" s="2844">
        <v>65.061315000000008</v>
      </c>
      <c r="AB182" s="2844"/>
      <c r="AC182" s="2108">
        <v>65.061315000000008</v>
      </c>
      <c r="AD182" s="2108">
        <v>0.65718500000000002</v>
      </c>
      <c r="AE182" s="2844"/>
      <c r="AF182" s="2844">
        <v>0</v>
      </c>
      <c r="AG182" s="2108">
        <v>0</v>
      </c>
      <c r="AH182" s="373"/>
      <c r="AI182" s="373" t="s">
        <v>10041</v>
      </c>
      <c r="AJ182" s="373">
        <v>0</v>
      </c>
    </row>
    <row r="183" spans="1:36" ht="63">
      <c r="A183" s="3253">
        <v>1860</v>
      </c>
      <c r="B183" s="1766" t="s">
        <v>4594</v>
      </c>
      <c r="C183" s="1775" t="s">
        <v>4595</v>
      </c>
      <c r="D183" s="1768" t="s">
        <v>4587</v>
      </c>
      <c r="E183" s="1766" t="s">
        <v>2183</v>
      </c>
      <c r="F183" s="1782" t="s">
        <v>47</v>
      </c>
      <c r="G183" s="1770">
        <v>96.173000000000002</v>
      </c>
      <c r="H183" s="1619">
        <v>0</v>
      </c>
      <c r="I183" s="620">
        <v>25</v>
      </c>
      <c r="J183" s="620">
        <v>0</v>
      </c>
      <c r="K183" s="1770">
        <v>25</v>
      </c>
      <c r="L183" s="373">
        <v>71.173000000000002</v>
      </c>
      <c r="M183" s="1770">
        <v>71.173000000000002</v>
      </c>
      <c r="N183" s="1770">
        <v>0</v>
      </c>
      <c r="O183" s="373">
        <v>71.173000000000002</v>
      </c>
      <c r="P183" s="373"/>
      <c r="Q183" s="373"/>
      <c r="R183" s="373"/>
      <c r="S183" s="373"/>
      <c r="T183" s="373"/>
      <c r="U183" s="373"/>
      <c r="V183" s="373"/>
      <c r="W183" s="373"/>
      <c r="X183" s="2843">
        <v>71.173000000000002</v>
      </c>
      <c r="Y183" s="2843">
        <v>0</v>
      </c>
      <c r="Z183" s="2108">
        <v>71.173000000000002</v>
      </c>
      <c r="AA183" s="2844">
        <v>70.461269999999999</v>
      </c>
      <c r="AB183" s="2844"/>
      <c r="AC183" s="2108">
        <v>70.461269999999999</v>
      </c>
      <c r="AD183" s="3222">
        <v>0.71172999999999997</v>
      </c>
      <c r="AE183" s="2844"/>
      <c r="AF183" s="2844">
        <v>0</v>
      </c>
      <c r="AG183" s="2108">
        <v>0</v>
      </c>
      <c r="AH183" s="373"/>
      <c r="AI183" s="373" t="s">
        <v>10041</v>
      </c>
      <c r="AJ183" s="373">
        <v>0</v>
      </c>
    </row>
    <row r="184" spans="1:36" ht="63">
      <c r="A184" s="1466">
        <v>1861</v>
      </c>
      <c r="B184" s="1766" t="s">
        <v>4596</v>
      </c>
      <c r="C184" s="1767" t="s">
        <v>4597</v>
      </c>
      <c r="D184" s="1778" t="s">
        <v>28</v>
      </c>
      <c r="E184" s="1766" t="s">
        <v>4598</v>
      </c>
      <c r="F184" s="1781" t="s">
        <v>30</v>
      </c>
      <c r="G184" s="373">
        <v>30.943000000000001</v>
      </c>
      <c r="H184" s="1619">
        <v>0</v>
      </c>
      <c r="I184" s="526">
        <v>8.25</v>
      </c>
      <c r="J184" s="1619">
        <v>0</v>
      </c>
      <c r="K184" s="1770">
        <v>8.25</v>
      </c>
      <c r="L184" s="373">
        <v>22.693000000000001</v>
      </c>
      <c r="M184" s="1770">
        <v>22.693000000000001</v>
      </c>
      <c r="N184" s="1619">
        <v>0</v>
      </c>
      <c r="O184" s="373">
        <v>22.693000000000001</v>
      </c>
      <c r="P184" s="373"/>
      <c r="Q184" s="373"/>
      <c r="R184" s="373"/>
      <c r="S184" s="373"/>
      <c r="T184" s="373"/>
      <c r="U184" s="373"/>
      <c r="V184" s="373"/>
      <c r="W184" s="373"/>
      <c r="X184" s="2843">
        <v>22.693000000000001</v>
      </c>
      <c r="Y184" s="2843">
        <v>0</v>
      </c>
      <c r="Z184" s="2108">
        <v>22.693000000000001</v>
      </c>
      <c r="AA184" s="2844">
        <v>22.466070000000002</v>
      </c>
      <c r="AB184" s="2844"/>
      <c r="AC184" s="2108">
        <v>22.466070000000002</v>
      </c>
      <c r="AD184" s="2108">
        <v>0.22693000000000002</v>
      </c>
      <c r="AE184" s="2844"/>
      <c r="AF184" s="2844">
        <v>17.059529000000001</v>
      </c>
      <c r="AG184" s="2108">
        <v>17.059529000000001</v>
      </c>
      <c r="AH184" s="373"/>
      <c r="AI184" s="373" t="s">
        <v>9947</v>
      </c>
      <c r="AJ184" s="373">
        <v>0</v>
      </c>
    </row>
    <row r="185" spans="1:36" ht="63">
      <c r="A185" s="3253">
        <v>1862</v>
      </c>
      <c r="B185" s="1766" t="s">
        <v>4599</v>
      </c>
      <c r="C185" s="1775" t="s">
        <v>4600</v>
      </c>
      <c r="D185" s="1768" t="s">
        <v>28</v>
      </c>
      <c r="E185" s="1766" t="s">
        <v>4601</v>
      </c>
      <c r="F185" s="1782" t="s">
        <v>47</v>
      </c>
      <c r="G185" s="1770">
        <v>48.654000000000003</v>
      </c>
      <c r="H185" s="1619">
        <v>0</v>
      </c>
      <c r="I185" s="620">
        <v>6.1779999999999999</v>
      </c>
      <c r="J185" s="620">
        <v>0</v>
      </c>
      <c r="K185" s="1770">
        <v>6.1779999999999999</v>
      </c>
      <c r="L185" s="373">
        <v>42.476000000000006</v>
      </c>
      <c r="M185" s="1770">
        <v>42.475999999999999</v>
      </c>
      <c r="N185" s="1770">
        <v>0</v>
      </c>
      <c r="O185" s="373">
        <v>42.475999999999999</v>
      </c>
      <c r="P185" s="373"/>
      <c r="Q185" s="373"/>
      <c r="R185" s="373"/>
      <c r="S185" s="373"/>
      <c r="T185" s="373"/>
      <c r="U185" s="373"/>
      <c r="V185" s="373"/>
      <c r="W185" s="373"/>
      <c r="X185" s="2843">
        <v>42.475999999999999</v>
      </c>
      <c r="Y185" s="2843">
        <v>0</v>
      </c>
      <c r="Z185" s="2108">
        <v>42.475999999999999</v>
      </c>
      <c r="AA185" s="2844">
        <v>42.05124</v>
      </c>
      <c r="AB185" s="2844"/>
      <c r="AC185" s="2108">
        <v>42.05124</v>
      </c>
      <c r="AD185" s="3222">
        <v>0.42475999999999997</v>
      </c>
      <c r="AE185" s="2844"/>
      <c r="AF185" s="2844">
        <v>0</v>
      </c>
      <c r="AG185" s="2108">
        <v>0</v>
      </c>
      <c r="AH185" s="373"/>
      <c r="AI185" s="373" t="s">
        <v>10041</v>
      </c>
      <c r="AJ185" s="373">
        <v>0</v>
      </c>
    </row>
    <row r="186" spans="1:36" ht="94.5">
      <c r="A186" s="1466">
        <v>1863</v>
      </c>
      <c r="B186" s="1766" t="s">
        <v>4602</v>
      </c>
      <c r="C186" s="1775" t="s">
        <v>4603</v>
      </c>
      <c r="D186" s="1768" t="s">
        <v>28</v>
      </c>
      <c r="E186" s="1766" t="s">
        <v>4601</v>
      </c>
      <c r="F186" s="1782" t="s">
        <v>47</v>
      </c>
      <c r="G186" s="1770">
        <v>100</v>
      </c>
      <c r="H186" s="1619">
        <v>0</v>
      </c>
      <c r="I186" s="620">
        <v>0</v>
      </c>
      <c r="J186" s="620">
        <v>0</v>
      </c>
      <c r="K186" s="1770">
        <v>0</v>
      </c>
      <c r="L186" s="373">
        <v>100</v>
      </c>
      <c r="M186" s="1770">
        <v>100</v>
      </c>
      <c r="N186" s="1770">
        <v>0</v>
      </c>
      <c r="O186" s="373">
        <v>100</v>
      </c>
      <c r="P186" s="373"/>
      <c r="Q186" s="373"/>
      <c r="R186" s="373"/>
      <c r="S186" s="373"/>
      <c r="T186" s="373"/>
      <c r="U186" s="373"/>
      <c r="V186" s="373"/>
      <c r="W186" s="373"/>
      <c r="X186" s="2843">
        <v>100</v>
      </c>
      <c r="Y186" s="2843">
        <v>0</v>
      </c>
      <c r="Z186" s="2108">
        <v>100</v>
      </c>
      <c r="AA186" s="2844"/>
      <c r="AB186" s="2844"/>
      <c r="AC186" s="2108">
        <v>0</v>
      </c>
      <c r="AD186" s="2108"/>
      <c r="AE186" s="2844"/>
      <c r="AF186" s="2844">
        <v>0</v>
      </c>
      <c r="AG186" s="2108">
        <v>0</v>
      </c>
      <c r="AH186" s="373"/>
      <c r="AI186" s="373"/>
      <c r="AJ186" s="373">
        <v>0</v>
      </c>
    </row>
    <row r="187" spans="1:36" ht="157.5">
      <c r="A187" s="1466">
        <v>1864</v>
      </c>
      <c r="B187" s="1766" t="s">
        <v>4604</v>
      </c>
      <c r="C187" s="1775" t="s">
        <v>4605</v>
      </c>
      <c r="D187" s="1768" t="s">
        <v>28</v>
      </c>
      <c r="E187" s="1766" t="s">
        <v>1038</v>
      </c>
      <c r="F187" s="1782" t="s">
        <v>47</v>
      </c>
      <c r="G187" s="1770">
        <v>201.483</v>
      </c>
      <c r="H187" s="1619">
        <v>0</v>
      </c>
      <c r="I187" s="620">
        <v>24.75</v>
      </c>
      <c r="J187" s="620">
        <v>0</v>
      </c>
      <c r="K187" s="1770">
        <v>24.75</v>
      </c>
      <c r="L187" s="373">
        <v>176.733</v>
      </c>
      <c r="M187" s="620">
        <v>176.733</v>
      </c>
      <c r="N187" s="1770">
        <v>0</v>
      </c>
      <c r="O187" s="373">
        <v>176.733</v>
      </c>
      <c r="P187" s="373"/>
      <c r="Q187" s="373"/>
      <c r="R187" s="373"/>
      <c r="S187" s="373"/>
      <c r="T187" s="373"/>
      <c r="U187" s="373"/>
      <c r="V187" s="373"/>
      <c r="W187" s="373"/>
      <c r="X187" s="2843">
        <v>176.733</v>
      </c>
      <c r="Y187" s="2843">
        <v>0</v>
      </c>
      <c r="Z187" s="2108">
        <v>176.733</v>
      </c>
      <c r="AA187" s="2844">
        <v>87.482835000000009</v>
      </c>
      <c r="AB187" s="2844"/>
      <c r="AC187" s="2108">
        <v>87.482835000000009</v>
      </c>
      <c r="AD187" s="2108">
        <v>0.88366500000000003</v>
      </c>
      <c r="AE187" s="2844"/>
      <c r="AF187" s="2844">
        <v>0</v>
      </c>
      <c r="AG187" s="2108">
        <v>0</v>
      </c>
      <c r="AH187" s="373"/>
      <c r="AI187" s="373" t="s">
        <v>10041</v>
      </c>
      <c r="AJ187" s="373">
        <v>0</v>
      </c>
    </row>
    <row r="188" spans="1:36" ht="141.75">
      <c r="A188" s="1466">
        <v>1865</v>
      </c>
      <c r="B188" s="1766" t="s">
        <v>4606</v>
      </c>
      <c r="C188" s="1775" t="s">
        <v>4607</v>
      </c>
      <c r="D188" s="1768" t="s">
        <v>28</v>
      </c>
      <c r="E188" s="1766" t="s">
        <v>1038</v>
      </c>
      <c r="F188" s="1782" t="s">
        <v>47</v>
      </c>
      <c r="G188" s="1770">
        <v>229.328</v>
      </c>
      <c r="H188" s="1619">
        <v>0</v>
      </c>
      <c r="I188" s="620">
        <v>0</v>
      </c>
      <c r="J188" s="620">
        <v>0</v>
      </c>
      <c r="K188" s="1770">
        <v>0</v>
      </c>
      <c r="L188" s="373">
        <v>229.328</v>
      </c>
      <c r="M188" s="1770">
        <v>229.328</v>
      </c>
      <c r="N188" s="1770">
        <v>0</v>
      </c>
      <c r="O188" s="373">
        <v>229.328</v>
      </c>
      <c r="P188" s="373"/>
      <c r="Q188" s="373"/>
      <c r="R188" s="373"/>
      <c r="S188" s="373"/>
      <c r="T188" s="373"/>
      <c r="U188" s="373"/>
      <c r="V188" s="373"/>
      <c r="W188" s="373"/>
      <c r="X188" s="2843">
        <v>229.328</v>
      </c>
      <c r="Y188" s="2843">
        <v>0</v>
      </c>
      <c r="Z188" s="2108">
        <v>229.328</v>
      </c>
      <c r="AA188" s="2844">
        <v>113.51736</v>
      </c>
      <c r="AB188" s="2844"/>
      <c r="AC188" s="2108">
        <v>113.51736</v>
      </c>
      <c r="AD188" s="2108">
        <v>1.1466400000000001</v>
      </c>
      <c r="AE188" s="2844"/>
      <c r="AF188" s="2844">
        <v>0</v>
      </c>
      <c r="AG188" s="2108">
        <v>0</v>
      </c>
      <c r="AH188" s="373"/>
      <c r="AI188" s="373" t="s">
        <v>9948</v>
      </c>
      <c r="AJ188" s="373">
        <v>0</v>
      </c>
    </row>
    <row r="189" spans="1:36" ht="78.75">
      <c r="A189" s="1466">
        <v>1866</v>
      </c>
      <c r="B189" s="1766" t="s">
        <v>4608</v>
      </c>
      <c r="C189" s="1767" t="s">
        <v>4609</v>
      </c>
      <c r="D189" s="1778" t="s">
        <v>28</v>
      </c>
      <c r="E189" s="1766" t="s">
        <v>1280</v>
      </c>
      <c r="F189" s="1781" t="s">
        <v>30</v>
      </c>
      <c r="G189" s="373">
        <v>292.952</v>
      </c>
      <c r="H189" s="1619">
        <v>0</v>
      </c>
      <c r="I189" s="526">
        <v>75</v>
      </c>
      <c r="J189" s="1619">
        <v>0</v>
      </c>
      <c r="K189" s="1770">
        <v>75</v>
      </c>
      <c r="L189" s="373">
        <v>217.952</v>
      </c>
      <c r="M189" s="1770">
        <v>217.952</v>
      </c>
      <c r="N189" s="1619">
        <v>0</v>
      </c>
      <c r="O189" s="373">
        <v>217.952</v>
      </c>
      <c r="P189" s="373"/>
      <c r="Q189" s="373"/>
      <c r="R189" s="373"/>
      <c r="S189" s="373"/>
      <c r="T189" s="373"/>
      <c r="U189" s="373"/>
      <c r="V189" s="373"/>
      <c r="W189" s="373"/>
      <c r="X189" s="2843">
        <v>217.952</v>
      </c>
      <c r="Y189" s="2843">
        <v>0</v>
      </c>
      <c r="Z189" s="2108">
        <v>217.952</v>
      </c>
      <c r="AA189" s="2844">
        <v>107.886</v>
      </c>
      <c r="AB189" s="2844"/>
      <c r="AC189" s="2108">
        <v>107.886</v>
      </c>
      <c r="AD189" s="2108">
        <v>1.0900000000000001</v>
      </c>
      <c r="AE189" s="2844"/>
      <c r="AF189" s="2844">
        <v>107.885974</v>
      </c>
      <c r="AG189" s="2108">
        <v>107.885974</v>
      </c>
      <c r="AH189" s="373"/>
      <c r="AI189" s="373" t="s">
        <v>9947</v>
      </c>
      <c r="AJ189" s="373">
        <v>0</v>
      </c>
    </row>
    <row r="190" spans="1:36" ht="47.25">
      <c r="A190" s="1466">
        <v>1867</v>
      </c>
      <c r="B190" s="1766" t="s">
        <v>4610</v>
      </c>
      <c r="C190" s="1767" t="s">
        <v>4611</v>
      </c>
      <c r="D190" s="1778" t="s">
        <v>45</v>
      </c>
      <c r="E190" s="1766" t="s">
        <v>4598</v>
      </c>
      <c r="F190" s="1781" t="s">
        <v>30</v>
      </c>
      <c r="G190" s="373">
        <v>97.311999999999998</v>
      </c>
      <c r="H190" s="1619">
        <v>0</v>
      </c>
      <c r="I190" s="526">
        <v>25</v>
      </c>
      <c r="J190" s="1619">
        <v>0</v>
      </c>
      <c r="K190" s="1770">
        <v>25</v>
      </c>
      <c r="L190" s="373">
        <v>72.311999999999998</v>
      </c>
      <c r="M190" s="1770">
        <v>72.311999999999998</v>
      </c>
      <c r="N190" s="1619">
        <v>0</v>
      </c>
      <c r="O190" s="373">
        <v>72.311999999999998</v>
      </c>
      <c r="P190" s="373"/>
      <c r="Q190" s="373"/>
      <c r="R190" s="373"/>
      <c r="S190" s="373"/>
      <c r="T190" s="373"/>
      <c r="U190" s="373"/>
      <c r="V190" s="373"/>
      <c r="W190" s="373"/>
      <c r="X190" s="2843">
        <v>72.311999999999998</v>
      </c>
      <c r="Y190" s="2843">
        <v>0</v>
      </c>
      <c r="Z190" s="2108">
        <v>72.311999999999998</v>
      </c>
      <c r="AA190" s="2844"/>
      <c r="AB190" s="2844"/>
      <c r="AC190" s="2108">
        <v>0</v>
      </c>
      <c r="AD190" s="2108"/>
      <c r="AE190" s="2844"/>
      <c r="AF190" s="2844">
        <v>0</v>
      </c>
      <c r="AG190" s="2108">
        <v>0</v>
      </c>
      <c r="AH190" s="373"/>
      <c r="AI190" s="373"/>
      <c r="AJ190" s="373">
        <v>0</v>
      </c>
    </row>
    <row r="191" spans="1:36" ht="78.75">
      <c r="A191" s="1466">
        <v>1868</v>
      </c>
      <c r="B191" s="1766" t="s">
        <v>4612</v>
      </c>
      <c r="C191" s="1767" t="s">
        <v>4613</v>
      </c>
      <c r="D191" s="1778" t="s">
        <v>45</v>
      </c>
      <c r="E191" s="1766" t="s">
        <v>4598</v>
      </c>
      <c r="F191" s="1781" t="s">
        <v>30</v>
      </c>
      <c r="G191" s="373">
        <v>45.884999999999998</v>
      </c>
      <c r="H191" s="1619">
        <v>0</v>
      </c>
      <c r="I191" s="526">
        <v>12.5</v>
      </c>
      <c r="J191" s="1619">
        <v>0</v>
      </c>
      <c r="K191" s="1770">
        <v>12.5</v>
      </c>
      <c r="L191" s="373">
        <v>33.384999999999998</v>
      </c>
      <c r="M191" s="1770">
        <v>33.384999999999998</v>
      </c>
      <c r="N191" s="1619">
        <v>0</v>
      </c>
      <c r="O191" s="373">
        <v>33.384999999999998</v>
      </c>
      <c r="P191" s="373"/>
      <c r="Q191" s="373"/>
      <c r="R191" s="373"/>
      <c r="S191" s="373"/>
      <c r="T191" s="373"/>
      <c r="U191" s="373"/>
      <c r="V191" s="373"/>
      <c r="W191" s="373"/>
      <c r="X191" s="2843">
        <v>33.384999999999998</v>
      </c>
      <c r="Y191" s="2843">
        <v>0</v>
      </c>
      <c r="Z191" s="2108">
        <v>33.384999999999998</v>
      </c>
      <c r="AA191" s="2844"/>
      <c r="AB191" s="2844"/>
      <c r="AC191" s="2108">
        <v>0</v>
      </c>
      <c r="AD191" s="2108"/>
      <c r="AE191" s="2844"/>
      <c r="AF191" s="2844">
        <v>0</v>
      </c>
      <c r="AG191" s="2108">
        <v>0</v>
      </c>
      <c r="AH191" s="373"/>
      <c r="AI191" s="373"/>
      <c r="AJ191" s="373">
        <v>0</v>
      </c>
    </row>
    <row r="192" spans="1:36" ht="47.25">
      <c r="A192" s="1466">
        <v>1869</v>
      </c>
      <c r="B192" s="1766" t="s">
        <v>4614</v>
      </c>
      <c r="C192" s="1767" t="s">
        <v>4615</v>
      </c>
      <c r="D192" s="1778" t="s">
        <v>45</v>
      </c>
      <c r="E192" s="1766" t="s">
        <v>4598</v>
      </c>
      <c r="F192" s="1781" t="s">
        <v>30</v>
      </c>
      <c r="G192" s="373">
        <v>95.828999999999994</v>
      </c>
      <c r="H192" s="1619">
        <v>0</v>
      </c>
      <c r="I192" s="526">
        <v>12.375</v>
      </c>
      <c r="J192" s="1619">
        <v>0</v>
      </c>
      <c r="K192" s="1770">
        <v>12.375</v>
      </c>
      <c r="L192" s="373">
        <v>83.453999999999994</v>
      </c>
      <c r="M192" s="1770">
        <v>83.453999999999994</v>
      </c>
      <c r="N192" s="1619">
        <v>0</v>
      </c>
      <c r="O192" s="373">
        <v>83.453999999999994</v>
      </c>
      <c r="P192" s="373"/>
      <c r="Q192" s="373"/>
      <c r="R192" s="373"/>
      <c r="S192" s="373"/>
      <c r="T192" s="373"/>
      <c r="U192" s="373"/>
      <c r="V192" s="373"/>
      <c r="W192" s="373"/>
      <c r="X192" s="2843">
        <v>83.453999999999994</v>
      </c>
      <c r="Y192" s="2843">
        <v>0</v>
      </c>
      <c r="Z192" s="2108">
        <v>83.453999999999994</v>
      </c>
      <c r="AA192" s="2844">
        <v>70.367999999999995</v>
      </c>
      <c r="AB192" s="2844"/>
      <c r="AC192" s="2108">
        <v>70.367999999999995</v>
      </c>
      <c r="AD192" s="2108">
        <v>0.71099999999999997</v>
      </c>
      <c r="AE192" s="2844"/>
      <c r="AF192" s="2844">
        <v>0</v>
      </c>
      <c r="AG192" s="2108">
        <v>0</v>
      </c>
      <c r="AH192" s="373"/>
      <c r="AI192" s="373" t="s">
        <v>9947</v>
      </c>
      <c r="AJ192" s="373">
        <v>0</v>
      </c>
    </row>
    <row r="193" spans="1:36" ht="47.25">
      <c r="A193" s="1466">
        <v>1870</v>
      </c>
      <c r="B193" s="1766" t="s">
        <v>4616</v>
      </c>
      <c r="C193" s="1767" t="s">
        <v>4617</v>
      </c>
      <c r="D193" s="1778" t="s">
        <v>45</v>
      </c>
      <c r="E193" s="1766" t="s">
        <v>4598</v>
      </c>
      <c r="F193" s="1781" t="s">
        <v>30</v>
      </c>
      <c r="G193" s="373">
        <v>44.476999999999997</v>
      </c>
      <c r="H193" s="1619">
        <v>0</v>
      </c>
      <c r="I193" s="526">
        <v>12.5</v>
      </c>
      <c r="J193" s="1619">
        <v>0</v>
      </c>
      <c r="K193" s="1770">
        <v>12.5</v>
      </c>
      <c r="L193" s="373">
        <v>31.976999999999997</v>
      </c>
      <c r="M193" s="1770">
        <v>31.977</v>
      </c>
      <c r="N193" s="1619">
        <v>0</v>
      </c>
      <c r="O193" s="373">
        <v>31.977</v>
      </c>
      <c r="P193" s="373"/>
      <c r="Q193" s="373"/>
      <c r="R193" s="373"/>
      <c r="S193" s="373"/>
      <c r="T193" s="373"/>
      <c r="U193" s="373"/>
      <c r="V193" s="373"/>
      <c r="W193" s="373"/>
      <c r="X193" s="2843">
        <v>31.977</v>
      </c>
      <c r="Y193" s="2843">
        <v>0</v>
      </c>
      <c r="Z193" s="2108">
        <v>31.977</v>
      </c>
      <c r="AA193" s="2844">
        <v>31.657230000000002</v>
      </c>
      <c r="AB193" s="2844"/>
      <c r="AC193" s="2108">
        <v>31.657230000000002</v>
      </c>
      <c r="AD193" s="2108">
        <v>0.31977</v>
      </c>
      <c r="AE193" s="2844"/>
      <c r="AF193" s="2844">
        <v>0</v>
      </c>
      <c r="AG193" s="2108">
        <v>0</v>
      </c>
      <c r="AH193" s="373"/>
      <c r="AI193" s="373" t="s">
        <v>9947</v>
      </c>
      <c r="AJ193" s="373">
        <v>0</v>
      </c>
    </row>
    <row r="194" spans="1:36" ht="47.25">
      <c r="A194" s="1466">
        <v>1871</v>
      </c>
      <c r="B194" s="1766" t="s">
        <v>4618</v>
      </c>
      <c r="C194" s="1767" t="s">
        <v>4619</v>
      </c>
      <c r="D194" s="1778" t="s">
        <v>1298</v>
      </c>
      <c r="E194" s="1766" t="s">
        <v>4598</v>
      </c>
      <c r="F194" s="1781" t="s">
        <v>30</v>
      </c>
      <c r="G194" s="373">
        <v>52.95</v>
      </c>
      <c r="H194" s="1619">
        <v>0</v>
      </c>
      <c r="I194" s="526">
        <v>12.5</v>
      </c>
      <c r="J194" s="1619">
        <v>0</v>
      </c>
      <c r="K194" s="1770">
        <v>12.5</v>
      </c>
      <c r="L194" s="373">
        <v>40.450000000000003</v>
      </c>
      <c r="M194" s="1770">
        <v>40.450000000000003</v>
      </c>
      <c r="N194" s="1619">
        <v>0</v>
      </c>
      <c r="O194" s="373">
        <v>40.450000000000003</v>
      </c>
      <c r="P194" s="373"/>
      <c r="Q194" s="373"/>
      <c r="R194" s="373"/>
      <c r="S194" s="373"/>
      <c r="T194" s="373"/>
      <c r="U194" s="373"/>
      <c r="V194" s="373"/>
      <c r="W194" s="373"/>
      <c r="X194" s="2843">
        <v>40.450000000000003</v>
      </c>
      <c r="Y194" s="2843">
        <v>0</v>
      </c>
      <c r="Z194" s="2108">
        <v>40.450000000000003</v>
      </c>
      <c r="AA194" s="2844">
        <v>40.045500000000004</v>
      </c>
      <c r="AB194" s="2844"/>
      <c r="AC194" s="2108">
        <v>40.045500000000004</v>
      </c>
      <c r="AD194" s="2108">
        <v>0.40450000000000003</v>
      </c>
      <c r="AE194" s="2844"/>
      <c r="AF194" s="2844">
        <v>40.045859999999998</v>
      </c>
      <c r="AG194" s="2108">
        <v>40.045859999999998</v>
      </c>
      <c r="AH194" s="373"/>
      <c r="AI194" s="373" t="s">
        <v>9947</v>
      </c>
      <c r="AJ194" s="373">
        <v>0</v>
      </c>
    </row>
    <row r="195" spans="1:36" ht="409.5">
      <c r="A195" s="1466">
        <v>1872</v>
      </c>
      <c r="B195" s="1766" t="s">
        <v>4620</v>
      </c>
      <c r="C195" s="1775" t="s">
        <v>4621</v>
      </c>
      <c r="D195" s="1781" t="s">
        <v>393</v>
      </c>
      <c r="E195" s="1766" t="s">
        <v>4601</v>
      </c>
      <c r="F195" s="1782" t="s">
        <v>47</v>
      </c>
      <c r="G195" s="1770">
        <v>72.593000000000004</v>
      </c>
      <c r="H195" s="1619">
        <v>0</v>
      </c>
      <c r="I195" s="620">
        <v>9.7880000000000003</v>
      </c>
      <c r="J195" s="620">
        <v>0</v>
      </c>
      <c r="K195" s="1770">
        <v>9.7880000000000003</v>
      </c>
      <c r="L195" s="373">
        <v>62.805000000000007</v>
      </c>
      <c r="M195" s="1770">
        <v>62.805</v>
      </c>
      <c r="N195" s="1770">
        <v>0</v>
      </c>
      <c r="O195" s="373">
        <v>62.805</v>
      </c>
      <c r="P195" s="373"/>
      <c r="Q195" s="373"/>
      <c r="R195" s="373"/>
      <c r="S195" s="373"/>
      <c r="T195" s="373"/>
      <c r="U195" s="373"/>
      <c r="V195" s="373"/>
      <c r="W195" s="373"/>
      <c r="X195" s="2843">
        <v>62.805</v>
      </c>
      <c r="Y195" s="2843">
        <v>0</v>
      </c>
      <c r="Z195" s="2108">
        <v>62.805</v>
      </c>
      <c r="AA195" s="3231">
        <v>62.176949999999998</v>
      </c>
      <c r="AB195" s="2844"/>
      <c r="AC195" s="2108">
        <v>62.176949999999998</v>
      </c>
      <c r="AD195" s="2108">
        <v>0.62805</v>
      </c>
      <c r="AE195" s="2844"/>
      <c r="AF195" s="2844">
        <v>0</v>
      </c>
      <c r="AG195" s="2108">
        <v>0</v>
      </c>
      <c r="AH195" s="373"/>
      <c r="AI195" s="373" t="s">
        <v>9951</v>
      </c>
      <c r="AJ195" s="373">
        <v>0</v>
      </c>
    </row>
    <row r="196" spans="1:36" ht="31.5">
      <c r="A196" s="1466">
        <v>1873</v>
      </c>
      <c r="B196" s="1766" t="s">
        <v>4622</v>
      </c>
      <c r="C196" s="1775" t="s">
        <v>4623</v>
      </c>
      <c r="D196" s="1768" t="s">
        <v>400</v>
      </c>
      <c r="E196" s="1766" t="s">
        <v>4598</v>
      </c>
      <c r="F196" s="1782" t="s">
        <v>47</v>
      </c>
      <c r="G196" s="1770">
        <v>98.55</v>
      </c>
      <c r="H196" s="1619">
        <v>0</v>
      </c>
      <c r="I196" s="620">
        <v>25</v>
      </c>
      <c r="J196" s="620">
        <v>0</v>
      </c>
      <c r="K196" s="1770">
        <v>25</v>
      </c>
      <c r="L196" s="373">
        <v>73.55</v>
      </c>
      <c r="M196" s="1770">
        <v>73.55</v>
      </c>
      <c r="N196" s="1770">
        <v>0</v>
      </c>
      <c r="O196" s="373">
        <v>73.55</v>
      </c>
      <c r="P196" s="373"/>
      <c r="Q196" s="373"/>
      <c r="R196" s="373"/>
      <c r="S196" s="373"/>
      <c r="T196" s="373"/>
      <c r="U196" s="373"/>
      <c r="V196" s="373"/>
      <c r="W196" s="373"/>
      <c r="X196" s="2843">
        <v>73.55</v>
      </c>
      <c r="Y196" s="2843">
        <v>0</v>
      </c>
      <c r="Z196" s="2108">
        <v>73.55</v>
      </c>
      <c r="AA196" s="2844">
        <v>72.814999999999998</v>
      </c>
      <c r="AB196" s="2844"/>
      <c r="AC196" s="2108">
        <v>72.814999999999998</v>
      </c>
      <c r="AD196" s="2108">
        <v>0.73599999999999999</v>
      </c>
      <c r="AE196" s="2844"/>
      <c r="AF196" s="2844">
        <v>67.143056000000001</v>
      </c>
      <c r="AG196" s="2108">
        <v>67.143056000000001</v>
      </c>
      <c r="AH196" s="373"/>
      <c r="AI196" s="373" t="s">
        <v>9947</v>
      </c>
      <c r="AJ196" s="373">
        <v>0</v>
      </c>
    </row>
    <row r="197" spans="1:36" ht="47.25">
      <c r="A197" s="1466">
        <v>1874</v>
      </c>
      <c r="B197" s="1766" t="s">
        <v>4624</v>
      </c>
      <c r="C197" s="1775" t="s">
        <v>4625</v>
      </c>
      <c r="D197" s="1768" t="s">
        <v>400</v>
      </c>
      <c r="E197" s="1766" t="s">
        <v>4598</v>
      </c>
      <c r="F197" s="1782" t="s">
        <v>47</v>
      </c>
      <c r="G197" s="1770">
        <v>98.613</v>
      </c>
      <c r="H197" s="1619">
        <v>0</v>
      </c>
      <c r="I197" s="620">
        <v>25</v>
      </c>
      <c r="J197" s="620">
        <v>0</v>
      </c>
      <c r="K197" s="1770">
        <v>25</v>
      </c>
      <c r="L197" s="373">
        <v>73.613</v>
      </c>
      <c r="M197" s="1770">
        <v>73.613</v>
      </c>
      <c r="N197" s="1770">
        <v>0</v>
      </c>
      <c r="O197" s="373">
        <v>73.613</v>
      </c>
      <c r="P197" s="373"/>
      <c r="Q197" s="373"/>
      <c r="R197" s="373"/>
      <c r="S197" s="373"/>
      <c r="T197" s="373"/>
      <c r="U197" s="373"/>
      <c r="V197" s="373"/>
      <c r="W197" s="373"/>
      <c r="X197" s="2843">
        <v>73.613</v>
      </c>
      <c r="Y197" s="2843">
        <v>0</v>
      </c>
      <c r="Z197" s="2108">
        <v>73.613</v>
      </c>
      <c r="AA197" s="2844">
        <v>72.876999999999995</v>
      </c>
      <c r="AB197" s="2844"/>
      <c r="AC197" s="2108">
        <v>72.876999999999995</v>
      </c>
      <c r="AD197" s="2108">
        <v>0.73599999999999999</v>
      </c>
      <c r="AE197" s="2844"/>
      <c r="AF197" s="2844">
        <v>71.029719999999998</v>
      </c>
      <c r="AG197" s="2108">
        <v>71.029719999999998</v>
      </c>
      <c r="AH197" s="373"/>
      <c r="AI197" s="373" t="s">
        <v>9947</v>
      </c>
      <c r="AJ197" s="373">
        <v>0</v>
      </c>
    </row>
    <row r="198" spans="1:36" ht="47.25">
      <c r="A198" s="1466">
        <v>1875</v>
      </c>
      <c r="B198" s="1766" t="s">
        <v>4626</v>
      </c>
      <c r="C198" s="1775" t="s">
        <v>4627</v>
      </c>
      <c r="D198" s="1768" t="s">
        <v>400</v>
      </c>
      <c r="E198" s="1766" t="s">
        <v>4598</v>
      </c>
      <c r="F198" s="1782" t="s">
        <v>47</v>
      </c>
      <c r="G198" s="1770">
        <v>98.825999999999993</v>
      </c>
      <c r="H198" s="1619">
        <v>0</v>
      </c>
      <c r="I198" s="620">
        <v>25</v>
      </c>
      <c r="J198" s="620">
        <v>0</v>
      </c>
      <c r="K198" s="1770">
        <v>25</v>
      </c>
      <c r="L198" s="373">
        <v>73.825999999999993</v>
      </c>
      <c r="M198" s="1770">
        <v>73.825999999999993</v>
      </c>
      <c r="N198" s="1770">
        <v>0</v>
      </c>
      <c r="O198" s="373">
        <v>73.825999999999993</v>
      </c>
      <c r="P198" s="373"/>
      <c r="Q198" s="373"/>
      <c r="R198" s="373"/>
      <c r="S198" s="373"/>
      <c r="T198" s="373"/>
      <c r="U198" s="373"/>
      <c r="V198" s="373"/>
      <c r="W198" s="373"/>
      <c r="X198" s="2843">
        <v>73.825999999999993</v>
      </c>
      <c r="Y198" s="2843">
        <v>0</v>
      </c>
      <c r="Z198" s="2108">
        <v>73.825999999999993</v>
      </c>
      <c r="AA198" s="2844">
        <v>73.087999999999994</v>
      </c>
      <c r="AB198" s="2844"/>
      <c r="AC198" s="2108">
        <v>73.087999999999994</v>
      </c>
      <c r="AD198" s="2108">
        <v>0.73799999999999999</v>
      </c>
      <c r="AE198" s="2844"/>
      <c r="AF198" s="2844">
        <v>71.139016999999996</v>
      </c>
      <c r="AG198" s="2108">
        <v>71.139016999999996</v>
      </c>
      <c r="AH198" s="373"/>
      <c r="AI198" s="373" t="s">
        <v>9947</v>
      </c>
      <c r="AJ198" s="373">
        <v>0</v>
      </c>
    </row>
    <row r="199" spans="1:36" ht="78.75">
      <c r="A199" s="1466">
        <v>1876</v>
      </c>
      <c r="B199" s="1766" t="s">
        <v>4628</v>
      </c>
      <c r="C199" s="1775" t="s">
        <v>4629</v>
      </c>
      <c r="D199" s="1768" t="s">
        <v>400</v>
      </c>
      <c r="E199" s="1766" t="s">
        <v>4598</v>
      </c>
      <c r="F199" s="1782" t="s">
        <v>47</v>
      </c>
      <c r="G199" s="1770">
        <v>98.4</v>
      </c>
      <c r="H199" s="1619">
        <v>0</v>
      </c>
      <c r="I199" s="620">
        <v>25</v>
      </c>
      <c r="J199" s="620">
        <v>0</v>
      </c>
      <c r="K199" s="1770">
        <v>25</v>
      </c>
      <c r="L199" s="373">
        <v>73.400000000000006</v>
      </c>
      <c r="M199" s="1770">
        <v>73.400000000000006</v>
      </c>
      <c r="N199" s="1770">
        <v>0</v>
      </c>
      <c r="O199" s="373">
        <v>73.400000000000006</v>
      </c>
      <c r="P199" s="373"/>
      <c r="Q199" s="373"/>
      <c r="R199" s="373"/>
      <c r="S199" s="373"/>
      <c r="T199" s="373"/>
      <c r="U199" s="373"/>
      <c r="V199" s="373"/>
      <c r="W199" s="373"/>
      <c r="X199" s="2843">
        <v>73.400000000000006</v>
      </c>
      <c r="Y199" s="2843">
        <v>0</v>
      </c>
      <c r="Z199" s="2108">
        <v>73.400000000000006</v>
      </c>
      <c r="AA199" s="2844">
        <v>72.665999999999997</v>
      </c>
      <c r="AB199" s="2844"/>
      <c r="AC199" s="2108">
        <v>72.665999999999997</v>
      </c>
      <c r="AD199" s="2108">
        <v>0.73399999999999999</v>
      </c>
      <c r="AE199" s="2844"/>
      <c r="AF199" s="2844">
        <v>21.503551000000002</v>
      </c>
      <c r="AG199" s="2108">
        <v>21.503551000000002</v>
      </c>
      <c r="AH199" s="373"/>
      <c r="AI199" s="373" t="s">
        <v>9947</v>
      </c>
      <c r="AJ199" s="373">
        <v>0</v>
      </c>
    </row>
    <row r="200" spans="1:36" ht="63">
      <c r="A200" s="1466">
        <v>1877</v>
      </c>
      <c r="B200" s="1766" t="s">
        <v>4630</v>
      </c>
      <c r="C200" s="1775" t="s">
        <v>4631</v>
      </c>
      <c r="D200" s="1768" t="s">
        <v>400</v>
      </c>
      <c r="E200" s="1766" t="s">
        <v>4598</v>
      </c>
      <c r="F200" s="1782" t="s">
        <v>47</v>
      </c>
      <c r="G200" s="1770">
        <v>98.284000000000006</v>
      </c>
      <c r="H200" s="1619">
        <v>0</v>
      </c>
      <c r="I200" s="620">
        <v>25</v>
      </c>
      <c r="J200" s="620">
        <v>0</v>
      </c>
      <c r="K200" s="1770">
        <v>25</v>
      </c>
      <c r="L200" s="373">
        <v>73.284000000000006</v>
      </c>
      <c r="M200" s="1770">
        <v>73.284000000000006</v>
      </c>
      <c r="N200" s="1770">
        <v>0</v>
      </c>
      <c r="O200" s="373">
        <v>73.284000000000006</v>
      </c>
      <c r="P200" s="373"/>
      <c r="Q200" s="373"/>
      <c r="R200" s="373"/>
      <c r="S200" s="373"/>
      <c r="T200" s="373"/>
      <c r="U200" s="373"/>
      <c r="V200" s="373"/>
      <c r="W200" s="373"/>
      <c r="X200" s="2843">
        <v>73.284000000000006</v>
      </c>
      <c r="Y200" s="2843">
        <v>0</v>
      </c>
      <c r="Z200" s="2108">
        <v>73.284000000000006</v>
      </c>
      <c r="AA200" s="2844">
        <v>72.551000000000002</v>
      </c>
      <c r="AB200" s="2844"/>
      <c r="AC200" s="2108">
        <v>72.551000000000002</v>
      </c>
      <c r="AD200" s="2108">
        <v>0.73299999999999998</v>
      </c>
      <c r="AE200" s="2844"/>
      <c r="AF200" s="2844">
        <v>0</v>
      </c>
      <c r="AG200" s="2108">
        <v>0</v>
      </c>
      <c r="AH200" s="373"/>
      <c r="AI200" s="373" t="s">
        <v>9947</v>
      </c>
      <c r="AJ200" s="373">
        <v>0</v>
      </c>
    </row>
    <row r="201" spans="1:36" ht="94.5">
      <c r="A201" s="3253">
        <v>1878</v>
      </c>
      <c r="B201" s="1766" t="s">
        <v>4632</v>
      </c>
      <c r="C201" s="1767" t="s">
        <v>4633</v>
      </c>
      <c r="D201" s="1778" t="s">
        <v>561</v>
      </c>
      <c r="E201" s="1766" t="s">
        <v>4601</v>
      </c>
      <c r="F201" s="1781" t="s">
        <v>30</v>
      </c>
      <c r="G201" s="373">
        <v>98.174000000000007</v>
      </c>
      <c r="H201" s="1619">
        <v>0</v>
      </c>
      <c r="I201" s="526">
        <v>12.375</v>
      </c>
      <c r="J201" s="1619">
        <v>0</v>
      </c>
      <c r="K201" s="1770">
        <v>12.375</v>
      </c>
      <c r="L201" s="373">
        <v>85.799000000000007</v>
      </c>
      <c r="M201" s="1770">
        <v>85.799000000000007</v>
      </c>
      <c r="N201" s="1619">
        <v>0</v>
      </c>
      <c r="O201" s="373">
        <v>85.799000000000007</v>
      </c>
      <c r="P201" s="373"/>
      <c r="Q201" s="373"/>
      <c r="R201" s="373"/>
      <c r="S201" s="373"/>
      <c r="T201" s="373"/>
      <c r="U201" s="373"/>
      <c r="V201" s="373"/>
      <c r="W201" s="373"/>
      <c r="X201" s="2843">
        <v>85.799000000000007</v>
      </c>
      <c r="Y201" s="2843">
        <v>0</v>
      </c>
      <c r="Z201" s="2108">
        <v>85.799000000000007</v>
      </c>
      <c r="AA201" s="2844">
        <v>84.941010000000006</v>
      </c>
      <c r="AB201" s="2844"/>
      <c r="AC201" s="2108">
        <v>84.941010000000006</v>
      </c>
      <c r="AD201" s="3222">
        <v>0.85799000000000003</v>
      </c>
      <c r="AE201" s="2844"/>
      <c r="AF201" s="2844">
        <v>0</v>
      </c>
      <c r="AG201" s="2108">
        <v>0</v>
      </c>
      <c r="AH201" s="373"/>
      <c r="AI201" s="373" t="s">
        <v>10041</v>
      </c>
      <c r="AJ201" s="373">
        <v>0</v>
      </c>
    </row>
    <row r="202" spans="1:36" ht="31.5">
      <c r="A202" s="1466">
        <v>1879</v>
      </c>
      <c r="B202" s="1766" t="s">
        <v>4634</v>
      </c>
      <c r="C202" s="1767" t="s">
        <v>4635</v>
      </c>
      <c r="D202" s="1778" t="s">
        <v>187</v>
      </c>
      <c r="E202" s="1766" t="s">
        <v>4601</v>
      </c>
      <c r="F202" s="1781" t="s">
        <v>30</v>
      </c>
      <c r="G202" s="373">
        <v>58.695999999999998</v>
      </c>
      <c r="H202" s="1619">
        <v>0</v>
      </c>
      <c r="I202" s="526">
        <v>5.6630000000000003</v>
      </c>
      <c r="J202" s="1619">
        <v>0</v>
      </c>
      <c r="K202" s="1770">
        <v>5.6630000000000003</v>
      </c>
      <c r="L202" s="373">
        <v>53.033000000000001</v>
      </c>
      <c r="M202" s="1770">
        <v>53.033000000000001</v>
      </c>
      <c r="N202" s="1619">
        <v>0</v>
      </c>
      <c r="O202" s="373">
        <v>53.033000000000001</v>
      </c>
      <c r="P202" s="373"/>
      <c r="Q202" s="373"/>
      <c r="R202" s="373"/>
      <c r="S202" s="373"/>
      <c r="T202" s="373"/>
      <c r="U202" s="373"/>
      <c r="V202" s="373"/>
      <c r="W202" s="373"/>
      <c r="X202" s="2843">
        <v>53.033000000000001</v>
      </c>
      <c r="Y202" s="2843">
        <v>0</v>
      </c>
      <c r="Z202" s="2108">
        <v>53.033000000000001</v>
      </c>
      <c r="AA202" s="3231">
        <v>49.533000000000001</v>
      </c>
      <c r="AB202" s="2844"/>
      <c r="AC202" s="2108">
        <v>49.533000000000001</v>
      </c>
      <c r="AD202" s="2108">
        <v>0.5</v>
      </c>
      <c r="AE202" s="2844"/>
      <c r="AF202" s="2844">
        <v>0</v>
      </c>
      <c r="AG202" s="2108">
        <v>0</v>
      </c>
      <c r="AH202" s="373"/>
      <c r="AI202" s="373" t="s">
        <v>9951</v>
      </c>
      <c r="AJ202" s="373">
        <v>0</v>
      </c>
    </row>
    <row r="203" spans="1:36" ht="31.5">
      <c r="A203" s="1466">
        <v>1880</v>
      </c>
      <c r="B203" s="1766" t="s">
        <v>4636</v>
      </c>
      <c r="C203" s="1767" t="s">
        <v>4637</v>
      </c>
      <c r="D203" s="1778" t="s">
        <v>187</v>
      </c>
      <c r="E203" s="1766" t="s">
        <v>4601</v>
      </c>
      <c r="F203" s="1781" t="s">
        <v>30</v>
      </c>
      <c r="G203" s="373">
        <v>24.966000000000001</v>
      </c>
      <c r="H203" s="1619">
        <v>0</v>
      </c>
      <c r="I203" s="526">
        <v>3.7130000000000001</v>
      </c>
      <c r="J203" s="1619">
        <v>0</v>
      </c>
      <c r="K203" s="1770">
        <v>3.7130000000000001</v>
      </c>
      <c r="L203" s="373">
        <v>21.253</v>
      </c>
      <c r="M203" s="1770">
        <v>21.253</v>
      </c>
      <c r="N203" s="1619">
        <v>0</v>
      </c>
      <c r="O203" s="373">
        <v>21.253</v>
      </c>
      <c r="P203" s="373"/>
      <c r="Q203" s="373"/>
      <c r="R203" s="373"/>
      <c r="S203" s="373"/>
      <c r="T203" s="373"/>
      <c r="U203" s="373"/>
      <c r="V203" s="373"/>
      <c r="W203" s="373"/>
      <c r="X203" s="2843">
        <v>21.253</v>
      </c>
      <c r="Y203" s="2843">
        <v>0</v>
      </c>
      <c r="Z203" s="2108">
        <v>21.253</v>
      </c>
      <c r="AA203" s="3231">
        <v>17.364999999999998</v>
      </c>
      <c r="AB203" s="2844"/>
      <c r="AC203" s="2108">
        <v>17.364999999999998</v>
      </c>
      <c r="AD203" s="2108">
        <v>0.17499999999999999</v>
      </c>
      <c r="AE203" s="2844"/>
      <c r="AF203" s="2844">
        <v>0</v>
      </c>
      <c r="AG203" s="2108">
        <v>0</v>
      </c>
      <c r="AH203" s="373"/>
      <c r="AI203" s="373" t="s">
        <v>9951</v>
      </c>
      <c r="AJ203" s="373">
        <v>0</v>
      </c>
    </row>
    <row r="204" spans="1:36" ht="283.5">
      <c r="A204" s="3253">
        <v>1881</v>
      </c>
      <c r="B204" s="1766" t="s">
        <v>4638</v>
      </c>
      <c r="C204" s="1775" t="s">
        <v>4639</v>
      </c>
      <c r="D204" s="1768" t="s">
        <v>187</v>
      </c>
      <c r="E204" s="1766" t="s">
        <v>4601</v>
      </c>
      <c r="F204" s="1781" t="s">
        <v>30</v>
      </c>
      <c r="G204" s="373">
        <v>80</v>
      </c>
      <c r="H204" s="1619">
        <v>0</v>
      </c>
      <c r="I204" s="526">
        <v>9.9</v>
      </c>
      <c r="J204" s="1619">
        <v>0</v>
      </c>
      <c r="K204" s="1770">
        <v>9.9</v>
      </c>
      <c r="L204" s="373">
        <v>70.099999999999994</v>
      </c>
      <c r="M204" s="1770">
        <v>70.099999999999994</v>
      </c>
      <c r="N204" s="1619">
        <v>0</v>
      </c>
      <c r="O204" s="373">
        <v>70.099999999999994</v>
      </c>
      <c r="P204" s="373"/>
      <c r="Q204" s="373"/>
      <c r="R204" s="373"/>
      <c r="S204" s="373"/>
      <c r="T204" s="373"/>
      <c r="U204" s="373"/>
      <c r="V204" s="373"/>
      <c r="W204" s="373"/>
      <c r="X204" s="2843">
        <v>70.099999999999994</v>
      </c>
      <c r="Y204" s="2843">
        <v>0</v>
      </c>
      <c r="Z204" s="2108">
        <v>70.099999999999994</v>
      </c>
      <c r="AA204" s="2844">
        <v>69.399000000000001</v>
      </c>
      <c r="AB204" s="2844"/>
      <c r="AC204" s="2108">
        <v>69.399000000000001</v>
      </c>
      <c r="AD204" s="3222">
        <v>0.70099999999999996</v>
      </c>
      <c r="AE204" s="2844"/>
      <c r="AF204" s="2844">
        <v>0</v>
      </c>
      <c r="AG204" s="2108">
        <v>0</v>
      </c>
      <c r="AH204" s="373"/>
      <c r="AI204" s="373" t="s">
        <v>10041</v>
      </c>
      <c r="AJ204" s="373">
        <v>0</v>
      </c>
    </row>
    <row r="205" spans="1:36" ht="47.25">
      <c r="A205" s="1466">
        <v>1882</v>
      </c>
      <c r="B205" s="1766" t="s">
        <v>4640</v>
      </c>
      <c r="C205" s="1767" t="s">
        <v>4641</v>
      </c>
      <c r="D205" s="1778" t="s">
        <v>56</v>
      </c>
      <c r="E205" s="1766" t="s">
        <v>1041</v>
      </c>
      <c r="F205" s="1781" t="s">
        <v>30</v>
      </c>
      <c r="G205" s="373">
        <v>300</v>
      </c>
      <c r="H205" s="1619">
        <v>0</v>
      </c>
      <c r="I205" s="526">
        <v>0</v>
      </c>
      <c r="J205" s="1619">
        <v>0</v>
      </c>
      <c r="K205" s="1770">
        <v>0</v>
      </c>
      <c r="L205" s="373">
        <v>300</v>
      </c>
      <c r="M205" s="1619">
        <v>300</v>
      </c>
      <c r="N205" s="1619">
        <v>0</v>
      </c>
      <c r="O205" s="373">
        <v>300</v>
      </c>
      <c r="P205" s="373"/>
      <c r="Q205" s="373"/>
      <c r="R205" s="373"/>
      <c r="S205" s="373"/>
      <c r="T205" s="373"/>
      <c r="U205" s="373"/>
      <c r="V205" s="373"/>
      <c r="W205" s="373"/>
      <c r="X205" s="2843">
        <v>300</v>
      </c>
      <c r="Y205" s="2843">
        <v>0</v>
      </c>
      <c r="Z205" s="2108">
        <v>300</v>
      </c>
      <c r="AA205" s="2844">
        <v>130.13200000000001</v>
      </c>
      <c r="AB205" s="2844"/>
      <c r="AC205" s="2108">
        <v>130.13200000000001</v>
      </c>
      <c r="AD205" s="2108">
        <v>1.3140000000000001</v>
      </c>
      <c r="AE205" s="2844"/>
      <c r="AF205" s="2844">
        <v>129.75367800000001</v>
      </c>
      <c r="AG205" s="2108">
        <v>129.75367800000001</v>
      </c>
      <c r="AH205" s="373"/>
      <c r="AI205" s="373" t="s">
        <v>9947</v>
      </c>
      <c r="AJ205" s="373">
        <v>0</v>
      </c>
    </row>
    <row r="206" spans="1:36" ht="47.25">
      <c r="A206" s="1466">
        <v>1883</v>
      </c>
      <c r="B206" s="1766" t="s">
        <v>4642</v>
      </c>
      <c r="C206" s="1767" t="s">
        <v>4643</v>
      </c>
      <c r="D206" s="1778" t="s">
        <v>56</v>
      </c>
      <c r="E206" s="1766" t="s">
        <v>4601</v>
      </c>
      <c r="F206" s="1781" t="s">
        <v>30</v>
      </c>
      <c r="G206" s="373">
        <v>41.997999999999998</v>
      </c>
      <c r="H206" s="1619">
        <v>0</v>
      </c>
      <c r="I206" s="526">
        <v>5</v>
      </c>
      <c r="J206" s="1619">
        <v>0</v>
      </c>
      <c r="K206" s="1770">
        <v>5</v>
      </c>
      <c r="L206" s="373">
        <v>36.997999999999998</v>
      </c>
      <c r="M206" s="1770">
        <v>36.997999999999998</v>
      </c>
      <c r="N206" s="1619">
        <v>0</v>
      </c>
      <c r="O206" s="373">
        <v>36.997999999999998</v>
      </c>
      <c r="P206" s="373"/>
      <c r="Q206" s="373"/>
      <c r="R206" s="373"/>
      <c r="S206" s="373"/>
      <c r="T206" s="373"/>
      <c r="U206" s="373"/>
      <c r="V206" s="373"/>
      <c r="W206" s="373"/>
      <c r="X206" s="2843">
        <v>36.997999999999998</v>
      </c>
      <c r="Y206" s="2843">
        <v>0</v>
      </c>
      <c r="Z206" s="2108">
        <v>36.997999999999998</v>
      </c>
      <c r="AA206" s="2844">
        <v>36.628</v>
      </c>
      <c r="AB206" s="2844"/>
      <c r="AC206" s="2108">
        <v>36.628</v>
      </c>
      <c r="AD206" s="2108">
        <v>0.37</v>
      </c>
      <c r="AE206" s="2844"/>
      <c r="AF206" s="2844">
        <v>15.159750000000001</v>
      </c>
      <c r="AG206" s="2108">
        <v>15.159750000000001</v>
      </c>
      <c r="AH206" s="373"/>
      <c r="AI206" s="373" t="s">
        <v>9947</v>
      </c>
      <c r="AJ206" s="373">
        <v>0</v>
      </c>
    </row>
    <row r="207" spans="1:36" ht="283.5">
      <c r="A207" s="1466">
        <v>1884</v>
      </c>
      <c r="B207" s="1766" t="s">
        <v>4644</v>
      </c>
      <c r="C207" s="1767" t="s">
        <v>4645</v>
      </c>
      <c r="D207" s="1778" t="s">
        <v>56</v>
      </c>
      <c r="E207" s="1766" t="s">
        <v>4601</v>
      </c>
      <c r="F207" s="1781" t="s">
        <v>30</v>
      </c>
      <c r="G207" s="373">
        <v>52.5</v>
      </c>
      <c r="H207" s="1619">
        <v>0</v>
      </c>
      <c r="I207" s="526">
        <v>6.25</v>
      </c>
      <c r="J207" s="1619">
        <v>0</v>
      </c>
      <c r="K207" s="1770">
        <v>6.25</v>
      </c>
      <c r="L207" s="373">
        <v>46.25</v>
      </c>
      <c r="M207" s="1770">
        <v>46.25</v>
      </c>
      <c r="N207" s="1619">
        <v>0</v>
      </c>
      <c r="O207" s="373">
        <v>46.25</v>
      </c>
      <c r="P207" s="373"/>
      <c r="Q207" s="373"/>
      <c r="R207" s="373"/>
      <c r="S207" s="373"/>
      <c r="T207" s="373"/>
      <c r="U207" s="373"/>
      <c r="V207" s="373"/>
      <c r="W207" s="373"/>
      <c r="X207" s="2843">
        <v>46.25</v>
      </c>
      <c r="Y207" s="2843">
        <v>0</v>
      </c>
      <c r="Z207" s="2108">
        <v>46.25</v>
      </c>
      <c r="AA207" s="2844">
        <v>45.787999999999997</v>
      </c>
      <c r="AB207" s="2844"/>
      <c r="AC207" s="2108">
        <v>45.787999999999997</v>
      </c>
      <c r="AD207" s="2108">
        <v>0.46300000000000002</v>
      </c>
      <c r="AE207" s="2844"/>
      <c r="AF207" s="2844">
        <v>19.984408999999999</v>
      </c>
      <c r="AG207" s="2108">
        <v>19.984408999999999</v>
      </c>
      <c r="AH207" s="373"/>
      <c r="AI207" s="373" t="s">
        <v>9947</v>
      </c>
      <c r="AJ207" s="373">
        <v>0</v>
      </c>
    </row>
    <row r="208" spans="1:36" ht="47.25">
      <c r="A208" s="1466">
        <v>1885</v>
      </c>
      <c r="B208" s="1766" t="s">
        <v>4646</v>
      </c>
      <c r="C208" s="1767" t="s">
        <v>4647</v>
      </c>
      <c r="D208" s="1778" t="s">
        <v>66</v>
      </c>
      <c r="E208" s="1766" t="s">
        <v>4648</v>
      </c>
      <c r="F208" s="1781" t="s">
        <v>30</v>
      </c>
      <c r="G208" s="373">
        <v>99.405000000000001</v>
      </c>
      <c r="H208" s="1619">
        <v>0</v>
      </c>
      <c r="I208" s="526">
        <v>0</v>
      </c>
      <c r="J208" s="1619">
        <v>0</v>
      </c>
      <c r="K208" s="1770">
        <v>0</v>
      </c>
      <c r="L208" s="373">
        <v>99.405000000000001</v>
      </c>
      <c r="M208" s="1619">
        <v>99.405000000000001</v>
      </c>
      <c r="N208" s="1619">
        <v>0</v>
      </c>
      <c r="O208" s="373">
        <v>99.405000000000001</v>
      </c>
      <c r="P208" s="373"/>
      <c r="Q208" s="373"/>
      <c r="R208" s="373"/>
      <c r="S208" s="373"/>
      <c r="T208" s="373"/>
      <c r="U208" s="373"/>
      <c r="V208" s="373"/>
      <c r="W208" s="373"/>
      <c r="X208" s="2843">
        <v>99.405000000000001</v>
      </c>
      <c r="Y208" s="2843">
        <v>0</v>
      </c>
      <c r="Z208" s="2108">
        <v>99.405000000000001</v>
      </c>
      <c r="AA208" s="2844">
        <v>24.603000000000002</v>
      </c>
      <c r="AB208" s="2844"/>
      <c r="AC208" s="2108">
        <v>24.603000000000002</v>
      </c>
      <c r="AD208" s="2108">
        <v>0.248</v>
      </c>
      <c r="AE208" s="2844"/>
      <c r="AF208" s="2844">
        <v>0</v>
      </c>
      <c r="AG208" s="2108">
        <v>0</v>
      </c>
      <c r="AH208" s="373"/>
      <c r="AI208" s="373" t="s">
        <v>9965</v>
      </c>
      <c r="AJ208" s="373">
        <v>0</v>
      </c>
    </row>
    <row r="209" spans="1:36" ht="204.75">
      <c r="A209" s="1466">
        <v>1886</v>
      </c>
      <c r="B209" s="1766" t="s">
        <v>4649</v>
      </c>
      <c r="C209" s="1767" t="s">
        <v>4650</v>
      </c>
      <c r="D209" s="1778" t="s">
        <v>564</v>
      </c>
      <c r="E209" s="1766" t="s">
        <v>4601</v>
      </c>
      <c r="F209" s="1781" t="s">
        <v>30</v>
      </c>
      <c r="G209" s="373">
        <v>94.953000000000003</v>
      </c>
      <c r="H209" s="1619">
        <v>0</v>
      </c>
      <c r="I209" s="526">
        <v>25</v>
      </c>
      <c r="J209" s="1619">
        <v>0</v>
      </c>
      <c r="K209" s="1770">
        <v>25</v>
      </c>
      <c r="L209" s="373">
        <v>69.953000000000003</v>
      </c>
      <c r="M209" s="1770">
        <v>69.953000000000003</v>
      </c>
      <c r="N209" s="1619">
        <v>0</v>
      </c>
      <c r="O209" s="373">
        <v>69.953000000000003</v>
      </c>
      <c r="P209" s="373"/>
      <c r="Q209" s="373"/>
      <c r="R209" s="373"/>
      <c r="S209" s="373"/>
      <c r="T209" s="373"/>
      <c r="U209" s="373"/>
      <c r="V209" s="373"/>
      <c r="W209" s="373"/>
      <c r="X209" s="2843">
        <v>69.953000000000003</v>
      </c>
      <c r="Y209" s="2843">
        <v>0</v>
      </c>
      <c r="Z209" s="2108">
        <v>69.953000000000003</v>
      </c>
      <c r="AA209" s="2844">
        <v>69.253470000000007</v>
      </c>
      <c r="AB209" s="2844"/>
      <c r="AC209" s="2108">
        <v>69.253470000000007</v>
      </c>
      <c r="AD209" s="2108">
        <v>0.69952999999999999</v>
      </c>
      <c r="AE209" s="2844"/>
      <c r="AF209" s="2844">
        <v>0</v>
      </c>
      <c r="AG209" s="2108">
        <v>0</v>
      </c>
      <c r="AH209" s="373"/>
      <c r="AI209" s="373" t="s">
        <v>9947</v>
      </c>
      <c r="AJ209" s="373">
        <v>0</v>
      </c>
    </row>
    <row r="210" spans="1:36" ht="47.25">
      <c r="A210" s="1466">
        <v>1887</v>
      </c>
      <c r="B210" s="1766" t="s">
        <v>4651</v>
      </c>
      <c r="C210" s="1767" t="s">
        <v>4652</v>
      </c>
      <c r="D210" s="1778" t="s">
        <v>564</v>
      </c>
      <c r="E210" s="1766" t="s">
        <v>4601</v>
      </c>
      <c r="F210" s="1781" t="s">
        <v>30</v>
      </c>
      <c r="G210" s="373">
        <v>93.66</v>
      </c>
      <c r="H210" s="1619">
        <v>0</v>
      </c>
      <c r="I210" s="526">
        <v>25</v>
      </c>
      <c r="J210" s="1619">
        <v>0</v>
      </c>
      <c r="K210" s="1770">
        <v>25</v>
      </c>
      <c r="L210" s="373">
        <v>68.66</v>
      </c>
      <c r="M210" s="1770">
        <v>68.66</v>
      </c>
      <c r="N210" s="1619">
        <v>0</v>
      </c>
      <c r="O210" s="373">
        <v>68.66</v>
      </c>
      <c r="P210" s="373"/>
      <c r="Q210" s="373"/>
      <c r="R210" s="373"/>
      <c r="S210" s="373"/>
      <c r="T210" s="373"/>
      <c r="U210" s="373"/>
      <c r="V210" s="373"/>
      <c r="W210" s="373"/>
      <c r="X210" s="2843">
        <v>68.66</v>
      </c>
      <c r="Y210" s="2843">
        <v>0</v>
      </c>
      <c r="Z210" s="2108">
        <v>68.66</v>
      </c>
      <c r="AA210" s="2844">
        <v>67.973399999999998</v>
      </c>
      <c r="AB210" s="2844"/>
      <c r="AC210" s="2108">
        <v>67.973399999999998</v>
      </c>
      <c r="AD210" s="2108">
        <v>0.68659999999999999</v>
      </c>
      <c r="AE210" s="2844"/>
      <c r="AF210" s="2844">
        <v>36.557901999999999</v>
      </c>
      <c r="AG210" s="2108">
        <v>36.557901999999999</v>
      </c>
      <c r="AH210" s="373"/>
      <c r="AI210" s="373" t="s">
        <v>9947</v>
      </c>
      <c r="AJ210" s="373">
        <v>0</v>
      </c>
    </row>
    <row r="211" spans="1:36" ht="47.25">
      <c r="A211" s="1466">
        <v>1888</v>
      </c>
      <c r="B211" s="1766" t="s">
        <v>4653</v>
      </c>
      <c r="C211" s="1767" t="s">
        <v>4654</v>
      </c>
      <c r="D211" s="1778" t="s">
        <v>564</v>
      </c>
      <c r="E211" s="1766" t="s">
        <v>4394</v>
      </c>
      <c r="F211" s="1781" t="s">
        <v>30</v>
      </c>
      <c r="G211" s="373">
        <v>113.413</v>
      </c>
      <c r="H211" s="1619">
        <v>0</v>
      </c>
      <c r="I211" s="526">
        <v>14.85</v>
      </c>
      <c r="J211" s="1619">
        <v>0</v>
      </c>
      <c r="K211" s="1770">
        <v>14.85</v>
      </c>
      <c r="L211" s="373">
        <v>98.563000000000002</v>
      </c>
      <c r="M211" s="1770">
        <v>98.563000000000002</v>
      </c>
      <c r="N211" s="1619">
        <v>0</v>
      </c>
      <c r="O211" s="373">
        <v>98.563000000000002</v>
      </c>
      <c r="P211" s="373"/>
      <c r="Q211" s="373"/>
      <c r="R211" s="373"/>
      <c r="S211" s="373"/>
      <c r="T211" s="373"/>
      <c r="U211" s="373"/>
      <c r="V211" s="373"/>
      <c r="W211" s="373"/>
      <c r="X211" s="2843">
        <v>98.563000000000002</v>
      </c>
      <c r="Y211" s="2843">
        <v>0</v>
      </c>
      <c r="Z211" s="2108">
        <v>98.563000000000002</v>
      </c>
      <c r="AA211" s="2844">
        <v>97.577370000000002</v>
      </c>
      <c r="AB211" s="2844"/>
      <c r="AC211" s="2108">
        <v>97.577370000000002</v>
      </c>
      <c r="AD211" s="2108">
        <v>0.98563000000000001</v>
      </c>
      <c r="AE211" s="2844"/>
      <c r="AF211" s="2844">
        <v>82.808779000000001</v>
      </c>
      <c r="AG211" s="2108">
        <v>82.808779000000001</v>
      </c>
      <c r="AH211" s="373"/>
      <c r="AI211" s="373" t="s">
        <v>9947</v>
      </c>
      <c r="AJ211" s="373">
        <v>0</v>
      </c>
    </row>
    <row r="212" spans="1:36" ht="47.25">
      <c r="A212" s="1466">
        <v>1889</v>
      </c>
      <c r="B212" s="1766" t="s">
        <v>4655</v>
      </c>
      <c r="C212" s="1767" t="s">
        <v>4656</v>
      </c>
      <c r="D212" s="1778" t="s">
        <v>564</v>
      </c>
      <c r="E212" s="1766" t="s">
        <v>4601</v>
      </c>
      <c r="F212" s="1781" t="s">
        <v>30</v>
      </c>
      <c r="G212" s="373">
        <v>95.355999999999995</v>
      </c>
      <c r="H212" s="1619">
        <v>0</v>
      </c>
      <c r="I212" s="526">
        <v>25</v>
      </c>
      <c r="J212" s="1619">
        <v>0</v>
      </c>
      <c r="K212" s="1770">
        <v>25</v>
      </c>
      <c r="L212" s="373">
        <v>70.355999999999995</v>
      </c>
      <c r="M212" s="1770">
        <v>70.355999999999995</v>
      </c>
      <c r="N212" s="1619">
        <v>0</v>
      </c>
      <c r="O212" s="373">
        <v>70.355999999999995</v>
      </c>
      <c r="P212" s="373"/>
      <c r="Q212" s="373"/>
      <c r="R212" s="373"/>
      <c r="S212" s="373"/>
      <c r="T212" s="373"/>
      <c r="U212" s="373"/>
      <c r="V212" s="373"/>
      <c r="W212" s="373"/>
      <c r="X212" s="2843">
        <v>70.355999999999995</v>
      </c>
      <c r="Y212" s="2843">
        <v>0</v>
      </c>
      <c r="Z212" s="2108">
        <v>70.355999999999995</v>
      </c>
      <c r="AA212" s="2844">
        <v>69.652439999999999</v>
      </c>
      <c r="AB212" s="2844"/>
      <c r="AC212" s="2108">
        <v>69.652439999999999</v>
      </c>
      <c r="AD212" s="2108">
        <v>0.70355999999999996</v>
      </c>
      <c r="AE212" s="2844"/>
      <c r="AF212" s="2844">
        <v>38.638446000000002</v>
      </c>
      <c r="AG212" s="2108">
        <v>38.638446000000002</v>
      </c>
      <c r="AH212" s="373"/>
      <c r="AI212" s="373" t="s">
        <v>9947</v>
      </c>
      <c r="AJ212" s="373">
        <v>0</v>
      </c>
    </row>
    <row r="213" spans="1:36" ht="94.5">
      <c r="A213" s="1466">
        <v>1890</v>
      </c>
      <c r="B213" s="1766" t="s">
        <v>4657</v>
      </c>
      <c r="C213" s="1767" t="s">
        <v>4658</v>
      </c>
      <c r="D213" s="1778" t="s">
        <v>564</v>
      </c>
      <c r="E213" s="1766" t="s">
        <v>4601</v>
      </c>
      <c r="F213" s="1781" t="s">
        <v>30</v>
      </c>
      <c r="G213" s="373">
        <v>92.564999999999998</v>
      </c>
      <c r="H213" s="1619">
        <v>0</v>
      </c>
      <c r="I213" s="526">
        <v>25</v>
      </c>
      <c r="J213" s="1619">
        <v>0</v>
      </c>
      <c r="K213" s="1770">
        <v>25</v>
      </c>
      <c r="L213" s="373">
        <v>67.564999999999998</v>
      </c>
      <c r="M213" s="1770">
        <v>67.564999999999998</v>
      </c>
      <c r="N213" s="1619">
        <v>0</v>
      </c>
      <c r="O213" s="373">
        <v>67.564999999999998</v>
      </c>
      <c r="P213" s="373"/>
      <c r="Q213" s="373"/>
      <c r="R213" s="373"/>
      <c r="S213" s="373"/>
      <c r="T213" s="373"/>
      <c r="U213" s="373"/>
      <c r="V213" s="373"/>
      <c r="W213" s="373"/>
      <c r="X213" s="2843">
        <v>67.564999999999998</v>
      </c>
      <c r="Y213" s="2843">
        <v>0</v>
      </c>
      <c r="Z213" s="2108">
        <v>67.564999999999998</v>
      </c>
      <c r="AA213" s="2844">
        <v>66.889349999999993</v>
      </c>
      <c r="AB213" s="2844"/>
      <c r="AC213" s="2108">
        <v>66.889349999999993</v>
      </c>
      <c r="AD213" s="2108">
        <v>0.67564999999999997</v>
      </c>
      <c r="AE213" s="2844"/>
      <c r="AF213" s="2844">
        <v>36.823687999999997</v>
      </c>
      <c r="AG213" s="2108">
        <v>36.823687999999997</v>
      </c>
      <c r="AH213" s="373"/>
      <c r="AI213" s="373" t="s">
        <v>9947</v>
      </c>
      <c r="AJ213" s="373">
        <v>0</v>
      </c>
    </row>
    <row r="214" spans="1:36" ht="110.25">
      <c r="A214" s="1466">
        <v>1891</v>
      </c>
      <c r="B214" s="1766" t="s">
        <v>4659</v>
      </c>
      <c r="C214" s="1767" t="s">
        <v>4660</v>
      </c>
      <c r="D214" s="1778" t="s">
        <v>564</v>
      </c>
      <c r="E214" s="1766" t="s">
        <v>4394</v>
      </c>
      <c r="F214" s="1781" t="s">
        <v>30</v>
      </c>
      <c r="G214" s="373">
        <v>156.87299999999999</v>
      </c>
      <c r="H214" s="1619">
        <v>0</v>
      </c>
      <c r="I214" s="526">
        <v>39.6</v>
      </c>
      <c r="J214" s="1619">
        <v>0</v>
      </c>
      <c r="K214" s="1770">
        <v>39.6</v>
      </c>
      <c r="L214" s="373">
        <v>117.273</v>
      </c>
      <c r="M214" s="1770">
        <v>117.273</v>
      </c>
      <c r="N214" s="1619">
        <v>0</v>
      </c>
      <c r="O214" s="373">
        <v>117.273</v>
      </c>
      <c r="P214" s="373"/>
      <c r="Q214" s="373"/>
      <c r="R214" s="373"/>
      <c r="S214" s="373"/>
      <c r="T214" s="373"/>
      <c r="U214" s="373"/>
      <c r="V214" s="373"/>
      <c r="W214" s="373"/>
      <c r="X214" s="2843">
        <v>117.273</v>
      </c>
      <c r="Y214" s="2843">
        <v>0</v>
      </c>
      <c r="Z214" s="2108">
        <v>117.273</v>
      </c>
      <c r="AA214" s="2844">
        <v>58.050134999999997</v>
      </c>
      <c r="AB214" s="2844"/>
      <c r="AC214" s="2108">
        <v>58.050134999999997</v>
      </c>
      <c r="AD214" s="2108">
        <v>0.58636500000000003</v>
      </c>
      <c r="AE214" s="2844"/>
      <c r="AF214" s="2844">
        <v>29</v>
      </c>
      <c r="AG214" s="2108">
        <v>29</v>
      </c>
      <c r="AH214" s="373"/>
      <c r="AI214" s="373" t="s">
        <v>10041</v>
      </c>
      <c r="AJ214" s="373">
        <v>0</v>
      </c>
    </row>
    <row r="215" spans="1:36" ht="173.25">
      <c r="A215" s="1466">
        <v>1892</v>
      </c>
      <c r="B215" s="1766" t="s">
        <v>4661</v>
      </c>
      <c r="C215" s="1767" t="s">
        <v>4662</v>
      </c>
      <c r="D215" s="1778" t="s">
        <v>564</v>
      </c>
      <c r="E215" s="1766" t="s">
        <v>4601</v>
      </c>
      <c r="F215" s="1781" t="s">
        <v>30</v>
      </c>
      <c r="G215" s="373">
        <v>95.611999999999995</v>
      </c>
      <c r="H215" s="1619">
        <v>0</v>
      </c>
      <c r="I215" s="526">
        <v>25</v>
      </c>
      <c r="J215" s="1619">
        <v>0</v>
      </c>
      <c r="K215" s="1770">
        <v>25</v>
      </c>
      <c r="L215" s="373">
        <v>70.611999999999995</v>
      </c>
      <c r="M215" s="1770">
        <v>70.611999999999995</v>
      </c>
      <c r="N215" s="1619">
        <v>0</v>
      </c>
      <c r="O215" s="373">
        <v>70.611999999999995</v>
      </c>
      <c r="P215" s="373"/>
      <c r="Q215" s="373"/>
      <c r="R215" s="373"/>
      <c r="S215" s="373"/>
      <c r="T215" s="373"/>
      <c r="U215" s="373"/>
      <c r="V215" s="373"/>
      <c r="W215" s="373"/>
      <c r="X215" s="2843">
        <v>70.611999999999995</v>
      </c>
      <c r="Y215" s="2843">
        <v>0</v>
      </c>
      <c r="Z215" s="2108">
        <v>70.611999999999995</v>
      </c>
      <c r="AA215" s="2844">
        <v>69.905879999999996</v>
      </c>
      <c r="AB215" s="2844"/>
      <c r="AC215" s="2108">
        <v>69.905879999999996</v>
      </c>
      <c r="AD215" s="2108">
        <v>0.70611999999999997</v>
      </c>
      <c r="AE215" s="2844"/>
      <c r="AF215" s="2844">
        <v>37.204993000000002</v>
      </c>
      <c r="AG215" s="2108">
        <v>37.204993000000002</v>
      </c>
      <c r="AH215" s="373"/>
      <c r="AI215" s="373" t="s">
        <v>9947</v>
      </c>
      <c r="AJ215" s="373">
        <v>0</v>
      </c>
    </row>
    <row r="216" spans="1:36" ht="126">
      <c r="A216" s="1466">
        <v>1893</v>
      </c>
      <c r="B216" s="1766" t="s">
        <v>4663</v>
      </c>
      <c r="C216" s="1767" t="s">
        <v>4664</v>
      </c>
      <c r="D216" s="1778" t="s">
        <v>564</v>
      </c>
      <c r="E216" s="1766" t="s">
        <v>4601</v>
      </c>
      <c r="F216" s="1781" t="s">
        <v>30</v>
      </c>
      <c r="G216" s="373">
        <v>100</v>
      </c>
      <c r="H216" s="1619">
        <v>0</v>
      </c>
      <c r="I216" s="526">
        <v>25</v>
      </c>
      <c r="J216" s="1619">
        <v>0</v>
      </c>
      <c r="K216" s="1770">
        <v>25</v>
      </c>
      <c r="L216" s="373">
        <v>75</v>
      </c>
      <c r="M216" s="1770">
        <v>75</v>
      </c>
      <c r="N216" s="1619">
        <v>0</v>
      </c>
      <c r="O216" s="373">
        <v>75</v>
      </c>
      <c r="P216" s="373"/>
      <c r="Q216" s="373"/>
      <c r="R216" s="373"/>
      <c r="S216" s="373"/>
      <c r="T216" s="373"/>
      <c r="U216" s="373"/>
      <c r="V216" s="373"/>
      <c r="W216" s="373"/>
      <c r="X216" s="2843">
        <v>75</v>
      </c>
      <c r="Y216" s="2843">
        <v>0</v>
      </c>
      <c r="Z216" s="2108">
        <v>75</v>
      </c>
      <c r="AA216" s="2844">
        <v>74.25</v>
      </c>
      <c r="AB216" s="2844"/>
      <c r="AC216" s="2108">
        <v>74.25</v>
      </c>
      <c r="AD216" s="2108">
        <v>0.75</v>
      </c>
      <c r="AE216" s="2844"/>
      <c r="AF216" s="2844">
        <v>33.955601000000001</v>
      </c>
      <c r="AG216" s="2108">
        <v>33.955601000000001</v>
      </c>
      <c r="AH216" s="373"/>
      <c r="AI216" s="373" t="s">
        <v>9947</v>
      </c>
      <c r="AJ216" s="373">
        <v>0</v>
      </c>
    </row>
    <row r="217" spans="1:36" ht="94.5">
      <c r="A217" s="1466">
        <v>1894</v>
      </c>
      <c r="B217" s="1766" t="s">
        <v>4665</v>
      </c>
      <c r="C217" s="1767" t="s">
        <v>4666</v>
      </c>
      <c r="D217" s="1778" t="s">
        <v>564</v>
      </c>
      <c r="E217" s="1766" t="s">
        <v>4601</v>
      </c>
      <c r="F217" s="1781" t="s">
        <v>30</v>
      </c>
      <c r="G217" s="373">
        <v>98.628</v>
      </c>
      <c r="H217" s="1619">
        <v>0</v>
      </c>
      <c r="I217" s="526">
        <v>25</v>
      </c>
      <c r="J217" s="1619">
        <v>0</v>
      </c>
      <c r="K217" s="1770">
        <v>25</v>
      </c>
      <c r="L217" s="373">
        <v>73.628</v>
      </c>
      <c r="M217" s="1770">
        <v>73.628</v>
      </c>
      <c r="N217" s="1619">
        <v>0</v>
      </c>
      <c r="O217" s="373">
        <v>73.628</v>
      </c>
      <c r="P217" s="373"/>
      <c r="Q217" s="373"/>
      <c r="R217" s="373"/>
      <c r="S217" s="373"/>
      <c r="T217" s="373"/>
      <c r="U217" s="373"/>
      <c r="V217" s="373"/>
      <c r="W217" s="373"/>
      <c r="X217" s="2843">
        <v>73.628</v>
      </c>
      <c r="Y217" s="2843">
        <v>0</v>
      </c>
      <c r="Z217" s="2108">
        <v>73.628</v>
      </c>
      <c r="AA217" s="2844">
        <v>72.891720000000007</v>
      </c>
      <c r="AB217" s="2844"/>
      <c r="AC217" s="2108">
        <v>72.891720000000007</v>
      </c>
      <c r="AD217" s="2108">
        <v>0.73628000000000005</v>
      </c>
      <c r="AE217" s="2844"/>
      <c r="AF217" s="2844">
        <v>35.509109000000002</v>
      </c>
      <c r="AG217" s="2108">
        <v>35.509109000000002</v>
      </c>
      <c r="AH217" s="373"/>
      <c r="AI217" s="373" t="s">
        <v>9947</v>
      </c>
      <c r="AJ217" s="373">
        <v>0</v>
      </c>
    </row>
    <row r="218" spans="1:36" ht="78.75">
      <c r="A218" s="1466">
        <v>1895</v>
      </c>
      <c r="B218" s="1766" t="s">
        <v>4667</v>
      </c>
      <c r="C218" s="1767" t="s">
        <v>4668</v>
      </c>
      <c r="D218" s="1778" t="s">
        <v>564</v>
      </c>
      <c r="E218" s="1766" t="s">
        <v>4601</v>
      </c>
      <c r="F218" s="1781" t="s">
        <v>30</v>
      </c>
      <c r="G218" s="373">
        <v>97.328000000000003</v>
      </c>
      <c r="H218" s="1619">
        <v>0</v>
      </c>
      <c r="I218" s="526">
        <v>25</v>
      </c>
      <c r="J218" s="1619">
        <v>0</v>
      </c>
      <c r="K218" s="1770">
        <v>25</v>
      </c>
      <c r="L218" s="373">
        <v>72.328000000000003</v>
      </c>
      <c r="M218" s="1770">
        <v>72.328000000000003</v>
      </c>
      <c r="N218" s="1619">
        <v>0</v>
      </c>
      <c r="O218" s="373">
        <v>72.328000000000003</v>
      </c>
      <c r="P218" s="373"/>
      <c r="Q218" s="373"/>
      <c r="R218" s="373"/>
      <c r="S218" s="373"/>
      <c r="T218" s="373"/>
      <c r="U218" s="373"/>
      <c r="V218" s="373"/>
      <c r="W218" s="373"/>
      <c r="X218" s="2843">
        <v>72.328000000000003</v>
      </c>
      <c r="Y218" s="2843">
        <v>0</v>
      </c>
      <c r="Z218" s="2108">
        <v>72.328000000000003</v>
      </c>
      <c r="AA218" s="2844">
        <v>71.60472</v>
      </c>
      <c r="AB218" s="2844"/>
      <c r="AC218" s="2108">
        <v>71.60472</v>
      </c>
      <c r="AD218" s="2108">
        <v>0.72328000000000003</v>
      </c>
      <c r="AE218" s="2844"/>
      <c r="AF218" s="2844">
        <v>32.403024000000002</v>
      </c>
      <c r="AG218" s="2108">
        <v>32.403024000000002</v>
      </c>
      <c r="AH218" s="373"/>
      <c r="AI218" s="373" t="s">
        <v>9947</v>
      </c>
      <c r="AJ218" s="373">
        <v>0</v>
      </c>
    </row>
    <row r="219" spans="1:36" ht="267.75">
      <c r="A219" s="1466">
        <v>1896</v>
      </c>
      <c r="B219" s="1766" t="s">
        <v>4669</v>
      </c>
      <c r="C219" s="1775" t="s">
        <v>4670</v>
      </c>
      <c r="D219" s="1768" t="s">
        <v>564</v>
      </c>
      <c r="E219" s="1766" t="s">
        <v>4601</v>
      </c>
      <c r="F219" s="1782" t="s">
        <v>47</v>
      </c>
      <c r="G219" s="1770">
        <v>98.24</v>
      </c>
      <c r="H219" s="1619">
        <v>0</v>
      </c>
      <c r="I219" s="526">
        <v>25</v>
      </c>
      <c r="J219" s="620">
        <v>0</v>
      </c>
      <c r="K219" s="1770">
        <v>25</v>
      </c>
      <c r="L219" s="373">
        <v>73.239999999999995</v>
      </c>
      <c r="M219" s="1770">
        <v>73.239999999999995</v>
      </c>
      <c r="N219" s="1770">
        <v>0</v>
      </c>
      <c r="O219" s="373">
        <v>73.239999999999995</v>
      </c>
      <c r="P219" s="373"/>
      <c r="Q219" s="373"/>
      <c r="R219" s="373"/>
      <c r="S219" s="373"/>
      <c r="T219" s="373"/>
      <c r="U219" s="373"/>
      <c r="V219" s="373"/>
      <c r="W219" s="373"/>
      <c r="X219" s="2843">
        <v>73.239999999999995</v>
      </c>
      <c r="Y219" s="2843">
        <v>0</v>
      </c>
      <c r="Z219" s="2108">
        <v>73.239999999999995</v>
      </c>
      <c r="AA219" s="2844">
        <v>72.507599999999996</v>
      </c>
      <c r="AB219" s="2844"/>
      <c r="AC219" s="2108">
        <v>72.507599999999996</v>
      </c>
      <c r="AD219" s="2108">
        <v>0.73239999999999994</v>
      </c>
      <c r="AE219" s="2844"/>
      <c r="AF219" s="2844">
        <v>38.087569999999999</v>
      </c>
      <c r="AG219" s="2108">
        <v>38.087569999999999</v>
      </c>
      <c r="AH219" s="373"/>
      <c r="AI219" s="373" t="s">
        <v>9947</v>
      </c>
      <c r="AJ219" s="373">
        <v>0</v>
      </c>
    </row>
    <row r="220" spans="1:36" ht="31.5">
      <c r="A220" s="1466">
        <v>1897</v>
      </c>
      <c r="B220" s="1766" t="s">
        <v>4671</v>
      </c>
      <c r="C220" s="1775" t="s">
        <v>4672</v>
      </c>
      <c r="D220" s="1768" t="s">
        <v>564</v>
      </c>
      <c r="E220" s="1766" t="s">
        <v>79</v>
      </c>
      <c r="F220" s="1782" t="s">
        <v>47</v>
      </c>
      <c r="G220" s="1770">
        <v>296.91399999999999</v>
      </c>
      <c r="H220" s="1619">
        <v>0</v>
      </c>
      <c r="I220" s="620">
        <v>74.25</v>
      </c>
      <c r="J220" s="620">
        <v>0</v>
      </c>
      <c r="K220" s="1770">
        <v>74.25</v>
      </c>
      <c r="L220" s="373">
        <v>222.66399999999999</v>
      </c>
      <c r="M220" s="620">
        <v>222.66399999999999</v>
      </c>
      <c r="N220" s="1770">
        <v>0</v>
      </c>
      <c r="O220" s="373">
        <v>222.66399999999999</v>
      </c>
      <c r="P220" s="373"/>
      <c r="Q220" s="373"/>
      <c r="R220" s="373"/>
      <c r="S220" s="373"/>
      <c r="T220" s="373"/>
      <c r="U220" s="373"/>
      <c r="V220" s="373"/>
      <c r="W220" s="373"/>
      <c r="X220" s="2843">
        <v>222.66399999999999</v>
      </c>
      <c r="Y220" s="2843">
        <v>0</v>
      </c>
      <c r="Z220" s="2108">
        <v>222.66399999999999</v>
      </c>
      <c r="AA220" s="2844">
        <v>110.21867999999999</v>
      </c>
      <c r="AB220" s="2844"/>
      <c r="AC220" s="2108">
        <v>110.21867999999999</v>
      </c>
      <c r="AD220" s="2108">
        <v>1.1133199999999999</v>
      </c>
      <c r="AE220" s="2844"/>
      <c r="AF220" s="2844">
        <v>110.215</v>
      </c>
      <c r="AG220" s="2108">
        <v>110.215</v>
      </c>
      <c r="AH220" s="373"/>
      <c r="AI220" s="373" t="s">
        <v>9951</v>
      </c>
      <c r="AJ220" s="373">
        <v>0</v>
      </c>
    </row>
    <row r="221" spans="1:36" ht="110.25">
      <c r="A221" s="1466">
        <v>1898</v>
      </c>
      <c r="B221" s="1766" t="s">
        <v>4673</v>
      </c>
      <c r="C221" s="1767" t="s">
        <v>4674</v>
      </c>
      <c r="D221" s="1778" t="s">
        <v>564</v>
      </c>
      <c r="E221" s="1766" t="s">
        <v>4601</v>
      </c>
      <c r="F221" s="1781" t="s">
        <v>30</v>
      </c>
      <c r="G221" s="373">
        <v>98.781000000000006</v>
      </c>
      <c r="H221" s="1619">
        <v>0</v>
      </c>
      <c r="I221" s="526">
        <v>25</v>
      </c>
      <c r="J221" s="1619">
        <v>0</v>
      </c>
      <c r="K221" s="1770">
        <v>25</v>
      </c>
      <c r="L221" s="373">
        <v>73.781000000000006</v>
      </c>
      <c r="M221" s="1770">
        <v>73.781000000000006</v>
      </c>
      <c r="N221" s="1619">
        <v>0</v>
      </c>
      <c r="O221" s="373">
        <v>73.781000000000006</v>
      </c>
      <c r="P221" s="373"/>
      <c r="Q221" s="373"/>
      <c r="R221" s="373"/>
      <c r="S221" s="373"/>
      <c r="T221" s="373"/>
      <c r="U221" s="373"/>
      <c r="V221" s="373"/>
      <c r="W221" s="373"/>
      <c r="X221" s="2843">
        <v>73.781000000000006</v>
      </c>
      <c r="Y221" s="2843">
        <v>0</v>
      </c>
      <c r="Z221" s="2108">
        <v>73.781000000000006</v>
      </c>
      <c r="AA221" s="2844">
        <v>73.04319000000001</v>
      </c>
      <c r="AB221" s="2844"/>
      <c r="AC221" s="2108">
        <v>73.04319000000001</v>
      </c>
      <c r="AD221" s="2108">
        <v>0.73781000000000008</v>
      </c>
      <c r="AE221" s="2844"/>
      <c r="AF221" s="2844">
        <v>0</v>
      </c>
      <c r="AG221" s="2108">
        <v>0</v>
      </c>
      <c r="AH221" s="373"/>
      <c r="AI221" s="373" t="s">
        <v>9947</v>
      </c>
      <c r="AJ221" s="373">
        <v>0</v>
      </c>
    </row>
    <row r="222" spans="1:36" ht="330.75">
      <c r="A222" s="1466">
        <v>1899</v>
      </c>
      <c r="B222" s="1766" t="s">
        <v>4675</v>
      </c>
      <c r="C222" s="1767" t="s">
        <v>4676</v>
      </c>
      <c r="D222" s="1778" t="s">
        <v>384</v>
      </c>
      <c r="E222" s="1766" t="s">
        <v>4598</v>
      </c>
      <c r="F222" s="1781" t="s">
        <v>30</v>
      </c>
      <c r="G222" s="373">
        <v>80.989999999999995</v>
      </c>
      <c r="H222" s="1619">
        <v>0</v>
      </c>
      <c r="I222" s="526">
        <v>25</v>
      </c>
      <c r="J222" s="1619">
        <v>0</v>
      </c>
      <c r="K222" s="1770">
        <v>25</v>
      </c>
      <c r="L222" s="373">
        <v>55.989999999999995</v>
      </c>
      <c r="M222" s="1770">
        <v>55.99</v>
      </c>
      <c r="N222" s="1619">
        <v>0</v>
      </c>
      <c r="O222" s="373">
        <v>55.99</v>
      </c>
      <c r="P222" s="373"/>
      <c r="Q222" s="373"/>
      <c r="R222" s="373"/>
      <c r="S222" s="373"/>
      <c r="T222" s="373"/>
      <c r="U222" s="373"/>
      <c r="V222" s="373"/>
      <c r="W222" s="373"/>
      <c r="X222" s="2843">
        <v>55.99</v>
      </c>
      <c r="Y222" s="2843">
        <v>0</v>
      </c>
      <c r="Z222" s="2108">
        <v>55.99</v>
      </c>
      <c r="AA222" s="2844">
        <v>55.430100000000003</v>
      </c>
      <c r="AB222" s="2844"/>
      <c r="AC222" s="2108">
        <v>55.430100000000003</v>
      </c>
      <c r="AD222" s="2108">
        <v>0.55990000000000006</v>
      </c>
      <c r="AE222" s="2844"/>
      <c r="AF222" s="2844">
        <v>12.577109</v>
      </c>
      <c r="AG222" s="2108">
        <v>12.577109</v>
      </c>
      <c r="AH222" s="373"/>
      <c r="AI222" s="373" t="s">
        <v>9947</v>
      </c>
      <c r="AJ222" s="373">
        <v>0</v>
      </c>
    </row>
    <row r="223" spans="1:36" ht="126">
      <c r="A223" s="1466">
        <v>1900</v>
      </c>
      <c r="B223" s="1766" t="s">
        <v>4677</v>
      </c>
      <c r="C223" s="1767" t="s">
        <v>4678</v>
      </c>
      <c r="D223" s="1778" t="s">
        <v>213</v>
      </c>
      <c r="E223" s="1766" t="s">
        <v>4679</v>
      </c>
      <c r="F223" s="1781" t="s">
        <v>30</v>
      </c>
      <c r="G223" s="373">
        <v>80</v>
      </c>
      <c r="H223" s="1619">
        <v>0</v>
      </c>
      <c r="I223" s="526">
        <v>20</v>
      </c>
      <c r="J223" s="1619">
        <v>0</v>
      </c>
      <c r="K223" s="1770">
        <v>20</v>
      </c>
      <c r="L223" s="373">
        <v>60</v>
      </c>
      <c r="M223" s="1619">
        <v>60</v>
      </c>
      <c r="N223" s="1619">
        <v>0</v>
      </c>
      <c r="O223" s="373">
        <v>60</v>
      </c>
      <c r="P223" s="373"/>
      <c r="Q223" s="373"/>
      <c r="R223" s="373"/>
      <c r="S223" s="373"/>
      <c r="T223" s="373"/>
      <c r="U223" s="373"/>
      <c r="V223" s="373"/>
      <c r="W223" s="373"/>
      <c r="X223" s="2843">
        <v>60</v>
      </c>
      <c r="Y223" s="2843">
        <v>0</v>
      </c>
      <c r="Z223" s="2108">
        <v>60</v>
      </c>
      <c r="AA223" s="2844">
        <v>59.4</v>
      </c>
      <c r="AB223" s="2844"/>
      <c r="AC223" s="2108">
        <v>59.4</v>
      </c>
      <c r="AD223" s="2108">
        <v>0.6</v>
      </c>
      <c r="AE223" s="2844"/>
      <c r="AF223" s="2844">
        <v>27.950467</v>
      </c>
      <c r="AG223" s="2108">
        <v>27.950467</v>
      </c>
      <c r="AH223" s="373"/>
      <c r="AI223" s="373" t="s">
        <v>9953</v>
      </c>
      <c r="AJ223" s="373">
        <v>0</v>
      </c>
    </row>
    <row r="224" spans="1:36" ht="204.75">
      <c r="A224" s="3253">
        <v>1901</v>
      </c>
      <c r="B224" s="1766" t="s">
        <v>4680</v>
      </c>
      <c r="C224" s="1767" t="s">
        <v>4681</v>
      </c>
      <c r="D224" s="1778" t="s">
        <v>213</v>
      </c>
      <c r="E224" s="1766" t="s">
        <v>4679</v>
      </c>
      <c r="F224" s="1781" t="s">
        <v>30</v>
      </c>
      <c r="G224" s="373">
        <v>100</v>
      </c>
      <c r="H224" s="1619">
        <v>0</v>
      </c>
      <c r="I224" s="526">
        <v>25</v>
      </c>
      <c r="J224" s="1619">
        <v>0</v>
      </c>
      <c r="K224" s="1770">
        <v>25</v>
      </c>
      <c r="L224" s="373">
        <v>75</v>
      </c>
      <c r="M224" s="1619">
        <v>75</v>
      </c>
      <c r="N224" s="1619">
        <v>0</v>
      </c>
      <c r="O224" s="373">
        <v>75</v>
      </c>
      <c r="P224" s="373"/>
      <c r="Q224" s="373"/>
      <c r="R224" s="373"/>
      <c r="S224" s="373"/>
      <c r="T224" s="373"/>
      <c r="U224" s="373"/>
      <c r="V224" s="373"/>
      <c r="W224" s="373"/>
      <c r="X224" s="2843">
        <v>75</v>
      </c>
      <c r="Y224" s="2843">
        <v>0</v>
      </c>
      <c r="Z224" s="2108">
        <v>75</v>
      </c>
      <c r="AA224" s="2844">
        <v>74.25</v>
      </c>
      <c r="AB224" s="2844"/>
      <c r="AC224" s="2108">
        <v>74.25</v>
      </c>
      <c r="AD224" s="3222">
        <v>0.75</v>
      </c>
      <c r="AE224" s="2844"/>
      <c r="AF224" s="2844">
        <v>18.5</v>
      </c>
      <c r="AG224" s="2108">
        <v>18.5</v>
      </c>
      <c r="AH224" s="373" t="s">
        <v>9957</v>
      </c>
      <c r="AI224" s="373" t="s">
        <v>10041</v>
      </c>
      <c r="AJ224" s="373">
        <v>0</v>
      </c>
    </row>
    <row r="225" spans="1:36" ht="63">
      <c r="A225" s="1466">
        <v>1902</v>
      </c>
      <c r="B225" s="1766" t="s">
        <v>4682</v>
      </c>
      <c r="C225" s="1767" t="s">
        <v>4683</v>
      </c>
      <c r="D225" s="1778" t="s">
        <v>213</v>
      </c>
      <c r="E225" s="1766" t="s">
        <v>4244</v>
      </c>
      <c r="F225" s="1781" t="s">
        <v>47</v>
      </c>
      <c r="G225" s="373">
        <v>163</v>
      </c>
      <c r="H225" s="1619">
        <v>0</v>
      </c>
      <c r="I225" s="526">
        <v>0</v>
      </c>
      <c r="J225" s="1619">
        <v>0</v>
      </c>
      <c r="K225" s="1770">
        <v>0</v>
      </c>
      <c r="L225" s="373">
        <v>163</v>
      </c>
      <c r="M225" s="1619">
        <v>163</v>
      </c>
      <c r="N225" s="1619">
        <v>0</v>
      </c>
      <c r="O225" s="373">
        <v>163</v>
      </c>
      <c r="P225" s="373"/>
      <c r="Q225" s="373"/>
      <c r="R225" s="373"/>
      <c r="S225" s="373"/>
      <c r="T225" s="373"/>
      <c r="U225" s="373"/>
      <c r="V225" s="373"/>
      <c r="W225" s="373"/>
      <c r="X225" s="2843">
        <v>163</v>
      </c>
      <c r="Y225" s="2843">
        <v>0</v>
      </c>
      <c r="Z225" s="2108">
        <v>163</v>
      </c>
      <c r="AA225" s="2844">
        <v>143.01599999999999</v>
      </c>
      <c r="AB225" s="2844"/>
      <c r="AC225" s="2108">
        <v>143.01599999999999</v>
      </c>
      <c r="AD225" s="2108">
        <v>1.444</v>
      </c>
      <c r="AE225" s="2844"/>
      <c r="AF225" s="2844">
        <v>139.73169100000001</v>
      </c>
      <c r="AG225" s="2108">
        <v>139.73169100000001</v>
      </c>
      <c r="AH225" s="373"/>
      <c r="AI225" s="373" t="s">
        <v>10071</v>
      </c>
      <c r="AJ225" s="373">
        <v>0</v>
      </c>
    </row>
    <row r="226" spans="1:36" ht="173.25">
      <c r="A226" s="1466">
        <v>1903</v>
      </c>
      <c r="B226" s="1766" t="s">
        <v>4684</v>
      </c>
      <c r="C226" s="1767" t="s">
        <v>4685</v>
      </c>
      <c r="D226" s="1778" t="s">
        <v>213</v>
      </c>
      <c r="E226" s="1766" t="s">
        <v>4362</v>
      </c>
      <c r="F226" s="1781" t="s">
        <v>30</v>
      </c>
      <c r="G226" s="373">
        <v>99.216999999999999</v>
      </c>
      <c r="H226" s="1619">
        <v>0</v>
      </c>
      <c r="I226" s="526">
        <v>28.8</v>
      </c>
      <c r="J226" s="1619">
        <v>0</v>
      </c>
      <c r="K226" s="1770">
        <v>28.8</v>
      </c>
      <c r="L226" s="373">
        <v>70.417000000000002</v>
      </c>
      <c r="M226" s="1770">
        <v>70.417000000000002</v>
      </c>
      <c r="N226" s="1619">
        <v>0</v>
      </c>
      <c r="O226" s="373">
        <v>70.417000000000002</v>
      </c>
      <c r="P226" s="373"/>
      <c r="Q226" s="373"/>
      <c r="R226" s="373"/>
      <c r="S226" s="373"/>
      <c r="T226" s="373"/>
      <c r="U226" s="373"/>
      <c r="V226" s="373"/>
      <c r="W226" s="373"/>
      <c r="X226" s="2843">
        <v>70.417000000000002</v>
      </c>
      <c r="Y226" s="2843">
        <v>0</v>
      </c>
      <c r="Z226" s="2108">
        <v>70.417000000000002</v>
      </c>
      <c r="AA226" s="2844">
        <v>69.712999999999994</v>
      </c>
      <c r="AB226" s="2844"/>
      <c r="AC226" s="2108">
        <v>69.712999999999994</v>
      </c>
      <c r="AD226" s="2108">
        <v>0.70399999999999996</v>
      </c>
      <c r="AE226" s="2844"/>
      <c r="AF226" s="2844">
        <v>14.054456999999999</v>
      </c>
      <c r="AG226" s="2108">
        <v>14.054456999999999</v>
      </c>
      <c r="AH226" s="373"/>
      <c r="AI226" s="373" t="s">
        <v>9953</v>
      </c>
      <c r="AJ226" s="373">
        <v>0</v>
      </c>
    </row>
    <row r="227" spans="1:36" ht="47.25">
      <c r="A227" s="1466">
        <v>1904</v>
      </c>
      <c r="B227" s="1766" t="s">
        <v>4686</v>
      </c>
      <c r="C227" s="1775" t="s">
        <v>4687</v>
      </c>
      <c r="D227" s="1778" t="s">
        <v>213</v>
      </c>
      <c r="E227" s="1766" t="s">
        <v>4601</v>
      </c>
      <c r="F227" s="1782" t="s">
        <v>47</v>
      </c>
      <c r="G227" s="1770">
        <v>50</v>
      </c>
      <c r="H227" s="1619">
        <v>0</v>
      </c>
      <c r="I227" s="620">
        <v>12.5</v>
      </c>
      <c r="J227" s="620">
        <v>0</v>
      </c>
      <c r="K227" s="1770">
        <v>12.5</v>
      </c>
      <c r="L227" s="373">
        <v>37.5</v>
      </c>
      <c r="M227" s="1770">
        <v>37.5</v>
      </c>
      <c r="N227" s="1770">
        <v>0</v>
      </c>
      <c r="O227" s="373">
        <v>37.5</v>
      </c>
      <c r="P227" s="373"/>
      <c r="Q227" s="373"/>
      <c r="R227" s="373"/>
      <c r="S227" s="373"/>
      <c r="T227" s="373"/>
      <c r="U227" s="373"/>
      <c r="V227" s="373"/>
      <c r="W227" s="373"/>
      <c r="X227" s="2843">
        <v>37.5</v>
      </c>
      <c r="Y227" s="2843">
        <v>0</v>
      </c>
      <c r="Z227" s="2108">
        <v>37.5</v>
      </c>
      <c r="AA227" s="2844">
        <v>37.125</v>
      </c>
      <c r="AB227" s="2844"/>
      <c r="AC227" s="2108">
        <v>37.125</v>
      </c>
      <c r="AD227" s="2108">
        <v>0.375</v>
      </c>
      <c r="AE227" s="2844"/>
      <c r="AF227" s="2844">
        <v>18</v>
      </c>
      <c r="AG227" s="2108">
        <v>18</v>
      </c>
      <c r="AH227" s="373"/>
      <c r="AI227" s="373" t="s">
        <v>9953</v>
      </c>
      <c r="AJ227" s="373">
        <v>0</v>
      </c>
    </row>
    <row r="228" spans="1:36" ht="63">
      <c r="A228" s="3253">
        <v>1905</v>
      </c>
      <c r="B228" s="1766" t="s">
        <v>4688</v>
      </c>
      <c r="C228" s="1775" t="s">
        <v>4689</v>
      </c>
      <c r="D228" s="1778" t="s">
        <v>213</v>
      </c>
      <c r="E228" s="1766" t="s">
        <v>4601</v>
      </c>
      <c r="F228" s="1782" t="s">
        <v>47</v>
      </c>
      <c r="G228" s="1770">
        <v>45.860999999999997</v>
      </c>
      <c r="H228" s="1619">
        <v>0</v>
      </c>
      <c r="I228" s="620">
        <v>12.5</v>
      </c>
      <c r="J228" s="620">
        <v>0</v>
      </c>
      <c r="K228" s="1770">
        <v>12.5</v>
      </c>
      <c r="L228" s="373">
        <v>33.360999999999997</v>
      </c>
      <c r="M228" s="1770">
        <v>33.360999999999997</v>
      </c>
      <c r="N228" s="1770">
        <v>0</v>
      </c>
      <c r="O228" s="373">
        <v>33.360999999999997</v>
      </c>
      <c r="P228" s="373"/>
      <c r="Q228" s="373"/>
      <c r="R228" s="373"/>
      <c r="S228" s="373"/>
      <c r="T228" s="373"/>
      <c r="U228" s="373"/>
      <c r="V228" s="373"/>
      <c r="W228" s="373"/>
      <c r="X228" s="2843">
        <v>33.360999999999997</v>
      </c>
      <c r="Y228" s="2843">
        <v>0</v>
      </c>
      <c r="Z228" s="2108">
        <v>33.360999999999997</v>
      </c>
      <c r="AA228" s="2844">
        <v>33.027389999999997</v>
      </c>
      <c r="AB228" s="2844"/>
      <c r="AC228" s="2108">
        <v>33.027389999999997</v>
      </c>
      <c r="AD228" s="3222">
        <v>0.33360999999999996</v>
      </c>
      <c r="AE228" s="2844"/>
      <c r="AF228" s="2844">
        <v>30.710407</v>
      </c>
      <c r="AG228" s="2108">
        <v>30.710407</v>
      </c>
      <c r="AH228" s="373" t="s">
        <v>9957</v>
      </c>
      <c r="AI228" s="373" t="s">
        <v>10041</v>
      </c>
      <c r="AJ228" s="373">
        <v>0</v>
      </c>
    </row>
    <row r="229" spans="1:36" ht="47.25">
      <c r="A229" s="1466">
        <v>1906</v>
      </c>
      <c r="B229" s="1766" t="s">
        <v>4690</v>
      </c>
      <c r="C229" s="1767" t="s">
        <v>4691</v>
      </c>
      <c r="D229" s="1778" t="s">
        <v>577</v>
      </c>
      <c r="E229" s="1766" t="s">
        <v>2245</v>
      </c>
      <c r="F229" s="1781" t="s">
        <v>30</v>
      </c>
      <c r="G229" s="373">
        <v>106.34</v>
      </c>
      <c r="H229" s="1619">
        <v>0</v>
      </c>
      <c r="I229" s="526">
        <v>15</v>
      </c>
      <c r="J229" s="1619">
        <v>0</v>
      </c>
      <c r="K229" s="1770">
        <v>15</v>
      </c>
      <c r="L229" s="373">
        <v>91.34</v>
      </c>
      <c r="M229" s="1770">
        <v>91.34</v>
      </c>
      <c r="N229" s="1619">
        <v>0</v>
      </c>
      <c r="O229" s="373">
        <v>91.34</v>
      </c>
      <c r="P229" s="373"/>
      <c r="Q229" s="373"/>
      <c r="R229" s="373"/>
      <c r="S229" s="373"/>
      <c r="T229" s="373"/>
      <c r="U229" s="373"/>
      <c r="V229" s="373"/>
      <c r="W229" s="373"/>
      <c r="X229" s="2843">
        <v>91.34</v>
      </c>
      <c r="Y229" s="2843">
        <v>0</v>
      </c>
      <c r="Z229" s="2108">
        <v>91.34</v>
      </c>
      <c r="AA229" s="3231">
        <v>90.426600000000008</v>
      </c>
      <c r="AB229" s="2844"/>
      <c r="AC229" s="2108">
        <v>90.426600000000008</v>
      </c>
      <c r="AD229" s="2108">
        <v>0.91339999999999999</v>
      </c>
      <c r="AE229" s="2844"/>
      <c r="AF229" s="2844">
        <v>0</v>
      </c>
      <c r="AG229" s="2108">
        <v>0</v>
      </c>
      <c r="AH229" s="373"/>
      <c r="AI229" s="373" t="s">
        <v>9951</v>
      </c>
      <c r="AJ229" s="373">
        <v>0</v>
      </c>
    </row>
    <row r="230" spans="1:36" ht="63">
      <c r="A230" s="3253">
        <v>1907</v>
      </c>
      <c r="B230" s="1766" t="s">
        <v>4692</v>
      </c>
      <c r="C230" s="1767" t="s">
        <v>4693</v>
      </c>
      <c r="D230" s="1778" t="s">
        <v>577</v>
      </c>
      <c r="E230" s="1766" t="s">
        <v>2245</v>
      </c>
      <c r="F230" s="1781" t="s">
        <v>30</v>
      </c>
      <c r="G230" s="373">
        <v>112.605</v>
      </c>
      <c r="H230" s="1619">
        <v>0</v>
      </c>
      <c r="I230" s="526">
        <v>16.062999999999999</v>
      </c>
      <c r="J230" s="1619">
        <v>0</v>
      </c>
      <c r="K230" s="1770">
        <v>16.062999999999999</v>
      </c>
      <c r="L230" s="373">
        <v>96.542000000000002</v>
      </c>
      <c r="M230" s="1770">
        <v>96.542000000000002</v>
      </c>
      <c r="N230" s="1619">
        <v>0</v>
      </c>
      <c r="O230" s="373">
        <v>96.542000000000002</v>
      </c>
      <c r="P230" s="373"/>
      <c r="Q230" s="373"/>
      <c r="R230" s="373"/>
      <c r="S230" s="373"/>
      <c r="T230" s="373"/>
      <c r="U230" s="373"/>
      <c r="V230" s="373"/>
      <c r="W230" s="373"/>
      <c r="X230" s="2843">
        <v>96.542000000000002</v>
      </c>
      <c r="Y230" s="2843">
        <v>0</v>
      </c>
      <c r="Z230" s="2108">
        <v>96.542000000000002</v>
      </c>
      <c r="AA230" s="2844">
        <v>95.576580000000007</v>
      </c>
      <c r="AB230" s="2844"/>
      <c r="AC230" s="2108">
        <v>95.576580000000007</v>
      </c>
      <c r="AD230" s="3222">
        <v>0.96542000000000006</v>
      </c>
      <c r="AE230" s="2844"/>
      <c r="AF230" s="2844">
        <v>23.893999999999998</v>
      </c>
      <c r="AG230" s="2108">
        <v>23.893999999999998</v>
      </c>
      <c r="AH230" s="373"/>
      <c r="AI230" s="373" t="s">
        <v>10041</v>
      </c>
      <c r="AJ230" s="373">
        <v>0</v>
      </c>
    </row>
    <row r="231" spans="1:36" ht="63">
      <c r="A231" s="3253">
        <v>1908</v>
      </c>
      <c r="B231" s="1766" t="s">
        <v>4694</v>
      </c>
      <c r="C231" s="1767" t="s">
        <v>4695</v>
      </c>
      <c r="D231" s="1768" t="s">
        <v>393</v>
      </c>
      <c r="E231" s="1768" t="s">
        <v>1741</v>
      </c>
      <c r="F231" s="1769" t="s">
        <v>30</v>
      </c>
      <c r="G231" s="1770">
        <v>27.483000000000001</v>
      </c>
      <c r="H231" s="1770">
        <v>17.177</v>
      </c>
      <c r="I231" s="373">
        <v>9.0180000000000007</v>
      </c>
      <c r="J231" s="1770">
        <v>0</v>
      </c>
      <c r="K231" s="1770">
        <v>26.195</v>
      </c>
      <c r="L231" s="373">
        <v>1.2880000000000003</v>
      </c>
      <c r="M231" s="1770">
        <v>1.288</v>
      </c>
      <c r="N231" s="1770">
        <v>0</v>
      </c>
      <c r="O231" s="373">
        <v>1.288</v>
      </c>
      <c r="P231" s="373"/>
      <c r="Q231" s="373"/>
      <c r="R231" s="373"/>
      <c r="S231" s="373"/>
      <c r="T231" s="373"/>
      <c r="U231" s="373"/>
      <c r="V231" s="373"/>
      <c r="W231" s="373"/>
      <c r="X231" s="2843">
        <v>1.288</v>
      </c>
      <c r="Y231" s="2843">
        <v>0</v>
      </c>
      <c r="Z231" s="2108">
        <v>1.288</v>
      </c>
      <c r="AA231" s="2844">
        <v>1.27512</v>
      </c>
      <c r="AB231" s="2844"/>
      <c r="AC231" s="2108">
        <v>1.27512</v>
      </c>
      <c r="AD231" s="3222">
        <v>1.2880000000000001E-2</v>
      </c>
      <c r="AE231" s="2844"/>
      <c r="AF231" s="2844">
        <v>0</v>
      </c>
      <c r="AG231" s="2108">
        <v>0</v>
      </c>
      <c r="AH231" s="373"/>
      <c r="AI231" s="373" t="s">
        <v>10041</v>
      </c>
      <c r="AJ231" s="1783">
        <v>0</v>
      </c>
    </row>
    <row r="232" spans="1:36" ht="63">
      <c r="A232" s="1466">
        <v>1909</v>
      </c>
      <c r="B232" s="1766" t="s">
        <v>4696</v>
      </c>
      <c r="C232" s="1767" t="s">
        <v>4697</v>
      </c>
      <c r="D232" s="1768" t="s">
        <v>254</v>
      </c>
      <c r="E232" s="1768" t="s">
        <v>4698</v>
      </c>
      <c r="F232" s="1769" t="s">
        <v>30</v>
      </c>
      <c r="G232" s="1770">
        <v>6.1879999999999997</v>
      </c>
      <c r="H232" s="1770">
        <v>4.641</v>
      </c>
      <c r="I232" s="373">
        <v>0</v>
      </c>
      <c r="J232" s="1770">
        <v>0</v>
      </c>
      <c r="K232" s="1770">
        <v>4.641</v>
      </c>
      <c r="L232" s="373">
        <v>1.5469999999999997</v>
      </c>
      <c r="M232" s="1770">
        <v>1.5469999999999999</v>
      </c>
      <c r="N232" s="1770">
        <v>0</v>
      </c>
      <c r="O232" s="373">
        <v>1.5469999999999999</v>
      </c>
      <c r="P232" s="373"/>
      <c r="Q232" s="373"/>
      <c r="R232" s="373"/>
      <c r="S232" s="373"/>
      <c r="T232" s="373"/>
      <c r="U232" s="373"/>
      <c r="V232" s="373"/>
      <c r="W232" s="373"/>
      <c r="X232" s="2843">
        <v>1.5469999999999999</v>
      </c>
      <c r="Y232" s="2843">
        <v>0</v>
      </c>
      <c r="Z232" s="2108">
        <v>1.5469999999999999</v>
      </c>
      <c r="AA232" s="2844"/>
      <c r="AB232" s="2844"/>
      <c r="AC232" s="2108">
        <v>0</v>
      </c>
      <c r="AD232" s="2108"/>
      <c r="AE232" s="2844"/>
      <c r="AF232" s="2844">
        <v>0</v>
      </c>
      <c r="AG232" s="2108">
        <v>0</v>
      </c>
      <c r="AH232" s="373"/>
      <c r="AI232" s="373"/>
      <c r="AJ232" s="1783">
        <v>0</v>
      </c>
    </row>
    <row r="233" spans="1:36" ht="94.5">
      <c r="A233" s="1466">
        <v>1910</v>
      </c>
      <c r="B233" s="1774" t="s">
        <v>4699</v>
      </c>
      <c r="C233" s="1767" t="s">
        <v>4700</v>
      </c>
      <c r="D233" s="1768" t="s">
        <v>321</v>
      </c>
      <c r="E233" s="1768" t="s">
        <v>4701</v>
      </c>
      <c r="F233" s="1769" t="s">
        <v>47</v>
      </c>
      <c r="G233" s="1770">
        <v>30.530999999999999</v>
      </c>
      <c r="H233" s="1770">
        <v>15.265000000000001</v>
      </c>
      <c r="I233" s="526">
        <v>0</v>
      </c>
      <c r="J233" s="373">
        <v>0</v>
      </c>
      <c r="K233" s="1770">
        <v>15.265000000000001</v>
      </c>
      <c r="L233" s="373">
        <v>15.265999999999998</v>
      </c>
      <c r="M233" s="1770">
        <v>15.266</v>
      </c>
      <c r="N233" s="1770">
        <v>0</v>
      </c>
      <c r="O233" s="373">
        <v>15.266</v>
      </c>
      <c r="P233" s="373"/>
      <c r="Q233" s="373"/>
      <c r="R233" s="373"/>
      <c r="S233" s="373"/>
      <c r="T233" s="373"/>
      <c r="U233" s="373"/>
      <c r="V233" s="373"/>
      <c r="W233" s="373"/>
      <c r="X233" s="2843">
        <v>15.266</v>
      </c>
      <c r="Y233" s="2843">
        <v>0</v>
      </c>
      <c r="Z233" s="2108">
        <v>15.266</v>
      </c>
      <c r="AA233" s="2844">
        <v>15.113</v>
      </c>
      <c r="AB233" s="2844"/>
      <c r="AC233" s="2108">
        <v>15.113</v>
      </c>
      <c r="AD233" s="2108">
        <v>0.153</v>
      </c>
      <c r="AE233" s="2844"/>
      <c r="AF233" s="2844">
        <v>0</v>
      </c>
      <c r="AG233" s="2108">
        <v>0</v>
      </c>
      <c r="AH233" s="373"/>
      <c r="AI233" s="373" t="s">
        <v>10068</v>
      </c>
      <c r="AJ233" s="373">
        <v>0</v>
      </c>
    </row>
    <row r="234" spans="1:36" ht="63">
      <c r="A234" s="3223">
        <v>1911</v>
      </c>
      <c r="B234" s="1774" t="s">
        <v>4702</v>
      </c>
      <c r="C234" s="1767" t="s">
        <v>4703</v>
      </c>
      <c r="D234" s="1768" t="s">
        <v>321</v>
      </c>
      <c r="E234" s="1768" t="s">
        <v>4701</v>
      </c>
      <c r="F234" s="1769" t="s">
        <v>30</v>
      </c>
      <c r="G234" s="1770">
        <v>1620.86</v>
      </c>
      <c r="H234" s="1770">
        <v>1409.7280000000001</v>
      </c>
      <c r="I234" s="526">
        <v>0</v>
      </c>
      <c r="J234" s="373">
        <v>0</v>
      </c>
      <c r="K234" s="1770">
        <v>1409.7280000000001</v>
      </c>
      <c r="L234" s="373">
        <v>211.13199999999983</v>
      </c>
      <c r="M234" s="1770">
        <v>42.162999999999997</v>
      </c>
      <c r="N234" s="1770">
        <v>0</v>
      </c>
      <c r="O234" s="373">
        <v>42.162999999999997</v>
      </c>
      <c r="P234" s="373"/>
      <c r="Q234" s="373"/>
      <c r="R234" s="373"/>
      <c r="S234" s="373"/>
      <c r="T234" s="373"/>
      <c r="U234" s="373"/>
      <c r="V234" s="373"/>
      <c r="W234" s="373"/>
      <c r="X234" s="2843">
        <v>42.162999999999997</v>
      </c>
      <c r="Y234" s="2843">
        <v>0</v>
      </c>
      <c r="Z234" s="2108">
        <v>42.162999999999997</v>
      </c>
      <c r="AA234" s="2844">
        <v>10.435342499999997</v>
      </c>
      <c r="AB234" s="2844"/>
      <c r="AC234" s="2108">
        <v>10.435342499999997</v>
      </c>
      <c r="AD234" s="2108">
        <v>0.10540749999999997</v>
      </c>
      <c r="AE234" s="2844"/>
      <c r="AF234" s="2844">
        <v>0</v>
      </c>
      <c r="AG234" s="2108">
        <v>0</v>
      </c>
      <c r="AH234" s="373"/>
      <c r="AI234" s="373" t="s">
        <v>9951</v>
      </c>
      <c r="AJ234" s="373">
        <v>0</v>
      </c>
    </row>
    <row r="235" spans="1:36" ht="78.75">
      <c r="A235" s="1466">
        <v>1912</v>
      </c>
      <c r="B235" s="1774" t="s">
        <v>4704</v>
      </c>
      <c r="C235" s="1767" t="s">
        <v>4705</v>
      </c>
      <c r="D235" s="1778" t="s">
        <v>561</v>
      </c>
      <c r="E235" s="1768" t="s">
        <v>4706</v>
      </c>
      <c r="F235" s="1769" t="s">
        <v>30</v>
      </c>
      <c r="G235" s="1784">
        <v>99.682000000000002</v>
      </c>
      <c r="H235" s="1770">
        <v>93.054000000000002</v>
      </c>
      <c r="I235" s="526">
        <v>0</v>
      </c>
      <c r="J235" s="373">
        <v>0</v>
      </c>
      <c r="K235" s="1770">
        <v>93.054000000000002</v>
      </c>
      <c r="L235" s="373">
        <v>6.6280000000000001</v>
      </c>
      <c r="M235" s="373">
        <v>6.6280000000000001</v>
      </c>
      <c r="N235" s="1770">
        <v>0</v>
      </c>
      <c r="O235" s="373">
        <v>6.6280000000000001</v>
      </c>
      <c r="P235" s="373"/>
      <c r="Q235" s="373"/>
      <c r="R235" s="373"/>
      <c r="S235" s="373"/>
      <c r="T235" s="373"/>
      <c r="U235" s="373"/>
      <c r="V235" s="373"/>
      <c r="W235" s="373"/>
      <c r="X235" s="2843">
        <v>6.6280000000000001</v>
      </c>
      <c r="Y235" s="2843">
        <v>0</v>
      </c>
      <c r="Z235" s="2108">
        <v>6.6280000000000001</v>
      </c>
      <c r="AA235" s="2844"/>
      <c r="AB235" s="2844"/>
      <c r="AC235" s="2108">
        <v>0</v>
      </c>
      <c r="AD235" s="2108"/>
      <c r="AE235" s="2844"/>
      <c r="AF235" s="2844">
        <v>0</v>
      </c>
      <c r="AG235" s="2108">
        <v>0</v>
      </c>
      <c r="AH235" s="373"/>
      <c r="AI235" s="373"/>
      <c r="AJ235" s="373">
        <v>0</v>
      </c>
    </row>
    <row r="236" spans="1:36" ht="78.75">
      <c r="A236" s="1466">
        <v>1913</v>
      </c>
      <c r="B236" s="182" t="s">
        <v>4707</v>
      </c>
      <c r="C236" s="1777" t="s">
        <v>4708</v>
      </c>
      <c r="D236" s="1778" t="s">
        <v>321</v>
      </c>
      <c r="E236" s="1778" t="s">
        <v>4709</v>
      </c>
      <c r="F236" s="1769" t="s">
        <v>47</v>
      </c>
      <c r="G236" s="1779">
        <v>18058.73</v>
      </c>
      <c r="H236" s="1779">
        <v>2974.518</v>
      </c>
      <c r="I236" s="1779">
        <v>1000</v>
      </c>
      <c r="J236" s="1779">
        <v>0</v>
      </c>
      <c r="K236" s="1770">
        <v>3974.518</v>
      </c>
      <c r="L236" s="373">
        <v>14084.212</v>
      </c>
      <c r="M236" s="1779">
        <v>500</v>
      </c>
      <c r="N236" s="1779">
        <v>0</v>
      </c>
      <c r="O236" s="373">
        <v>500</v>
      </c>
      <c r="P236" s="373"/>
      <c r="Q236" s="373"/>
      <c r="R236" s="373"/>
      <c r="S236" s="373"/>
      <c r="T236" s="373"/>
      <c r="U236" s="373"/>
      <c r="V236" s="373"/>
      <c r="W236" s="373"/>
      <c r="X236" s="2843">
        <v>500</v>
      </c>
      <c r="Y236" s="2843">
        <v>0</v>
      </c>
      <c r="Z236" s="2108">
        <v>500</v>
      </c>
      <c r="AA236" s="2844">
        <v>123.75</v>
      </c>
      <c r="AB236" s="2844"/>
      <c r="AC236" s="2108">
        <v>123.75</v>
      </c>
      <c r="AD236" s="2108">
        <v>1.25</v>
      </c>
      <c r="AE236" s="2844"/>
      <c r="AF236" s="2844">
        <v>0</v>
      </c>
      <c r="AG236" s="2108">
        <v>0</v>
      </c>
      <c r="AH236" s="373"/>
      <c r="AI236" s="373" t="s">
        <v>9951</v>
      </c>
      <c r="AJ236" s="373">
        <v>0</v>
      </c>
    </row>
    <row r="237" spans="1:36" ht="63">
      <c r="A237" s="1466">
        <v>1914</v>
      </c>
      <c r="B237" s="182" t="s">
        <v>4710</v>
      </c>
      <c r="C237" s="1777" t="s">
        <v>4711</v>
      </c>
      <c r="D237" s="1778" t="s">
        <v>88</v>
      </c>
      <c r="E237" s="1778" t="s">
        <v>4712</v>
      </c>
      <c r="F237" s="1769" t="s">
        <v>47</v>
      </c>
      <c r="G237" s="1779">
        <v>12775.5</v>
      </c>
      <c r="H237" s="1779">
        <v>8064.6090000000004</v>
      </c>
      <c r="I237" s="1779">
        <v>800</v>
      </c>
      <c r="J237" s="1779">
        <v>0</v>
      </c>
      <c r="K237" s="1770">
        <v>8864.6090000000004</v>
      </c>
      <c r="L237" s="373">
        <v>3910.8909999999996</v>
      </c>
      <c r="M237" s="1779">
        <v>500</v>
      </c>
      <c r="N237" s="1779">
        <v>0</v>
      </c>
      <c r="O237" s="373">
        <v>500</v>
      </c>
      <c r="P237" s="373"/>
      <c r="Q237" s="373"/>
      <c r="R237" s="373"/>
      <c r="S237" s="373"/>
      <c r="T237" s="373"/>
      <c r="U237" s="373"/>
      <c r="V237" s="373"/>
      <c r="W237" s="373"/>
      <c r="X237" s="2843">
        <v>500</v>
      </c>
      <c r="Y237" s="2843">
        <v>0</v>
      </c>
      <c r="Z237" s="2108">
        <v>500</v>
      </c>
      <c r="AA237" s="2844">
        <v>123.75</v>
      </c>
      <c r="AB237" s="2844"/>
      <c r="AC237" s="2108">
        <v>123.75</v>
      </c>
      <c r="AD237" s="2108">
        <v>1.25</v>
      </c>
      <c r="AE237" s="2844"/>
      <c r="AF237" s="2844">
        <v>0</v>
      </c>
      <c r="AG237" s="2108">
        <v>0</v>
      </c>
      <c r="AH237" s="373"/>
      <c r="AI237" s="373" t="s">
        <v>9954</v>
      </c>
      <c r="AJ237" s="373">
        <v>0</v>
      </c>
    </row>
    <row r="238" spans="1:36" ht="126">
      <c r="A238" s="1466">
        <v>1915</v>
      </c>
      <c r="B238" s="1774" t="s">
        <v>4713</v>
      </c>
      <c r="C238" s="1777" t="s">
        <v>4714</v>
      </c>
      <c r="D238" s="1778" t="s">
        <v>257</v>
      </c>
      <c r="E238" s="1778" t="s">
        <v>3988</v>
      </c>
      <c r="F238" s="1785" t="s">
        <v>47</v>
      </c>
      <c r="G238" s="1779">
        <v>424.447</v>
      </c>
      <c r="H238" s="1779">
        <v>0</v>
      </c>
      <c r="I238" s="1786">
        <v>0</v>
      </c>
      <c r="J238" s="1787">
        <v>0</v>
      </c>
      <c r="K238" s="1770">
        <v>0</v>
      </c>
      <c r="L238" s="373">
        <v>424.447</v>
      </c>
      <c r="M238" s="1779">
        <v>106.111</v>
      </c>
      <c r="N238" s="1779">
        <v>0</v>
      </c>
      <c r="O238" s="373">
        <v>106.111</v>
      </c>
      <c r="P238" s="373"/>
      <c r="Q238" s="373"/>
      <c r="R238" s="373"/>
      <c r="S238" s="373"/>
      <c r="T238" s="373"/>
      <c r="U238" s="373"/>
      <c r="V238" s="373"/>
      <c r="W238" s="373"/>
      <c r="X238" s="2843">
        <v>106.111</v>
      </c>
      <c r="Y238" s="2843">
        <v>0</v>
      </c>
      <c r="Z238" s="2108">
        <v>106.111</v>
      </c>
      <c r="AA238" s="2844">
        <v>26.262472500000001</v>
      </c>
      <c r="AB238" s="2844"/>
      <c r="AC238" s="2108">
        <v>26.262472500000001</v>
      </c>
      <c r="AD238" s="2108">
        <v>0.2652775</v>
      </c>
      <c r="AE238" s="2844"/>
      <c r="AF238" s="2844">
        <v>0</v>
      </c>
      <c r="AG238" s="2108">
        <v>0</v>
      </c>
      <c r="AH238" s="373"/>
      <c r="AI238" s="373" t="s">
        <v>9947</v>
      </c>
      <c r="AJ238" s="1787">
        <v>0</v>
      </c>
    </row>
    <row r="239" spans="1:36" ht="141.75">
      <c r="A239" s="3223">
        <v>1916</v>
      </c>
      <c r="B239" s="182" t="s">
        <v>4715</v>
      </c>
      <c r="C239" s="1777" t="s">
        <v>4716</v>
      </c>
      <c r="D239" s="1778" t="s">
        <v>321</v>
      </c>
      <c r="E239" s="1768" t="s">
        <v>4717</v>
      </c>
      <c r="F239" s="1788" t="s">
        <v>30</v>
      </c>
      <c r="G239" s="1789">
        <v>1322.086</v>
      </c>
      <c r="H239" s="1790">
        <v>7.4029999999999996</v>
      </c>
      <c r="I239" s="497">
        <v>12.5</v>
      </c>
      <c r="J239" s="1790">
        <v>8812.66</v>
      </c>
      <c r="K239" s="1790">
        <v>19.902999999999999</v>
      </c>
      <c r="L239" s="497">
        <v>1302.183</v>
      </c>
      <c r="M239" s="1791">
        <v>100</v>
      </c>
      <c r="N239" s="1789">
        <v>50</v>
      </c>
      <c r="O239" s="497">
        <v>150</v>
      </c>
      <c r="P239" s="497"/>
      <c r="Q239" s="497"/>
      <c r="R239" s="497"/>
      <c r="S239" s="497"/>
      <c r="T239" s="497"/>
      <c r="U239" s="497"/>
      <c r="V239" s="497"/>
      <c r="W239" s="497"/>
      <c r="X239" s="2843">
        <v>100</v>
      </c>
      <c r="Y239" s="2843">
        <v>50</v>
      </c>
      <c r="Z239" s="2108">
        <v>150</v>
      </c>
      <c r="AA239" s="2844">
        <v>24.75</v>
      </c>
      <c r="AB239" s="2844">
        <v>12.5</v>
      </c>
      <c r="AC239" s="2108">
        <v>37.25</v>
      </c>
      <c r="AD239" s="2108">
        <v>0.25</v>
      </c>
      <c r="AE239" s="2844"/>
      <c r="AF239" s="2844">
        <v>0</v>
      </c>
      <c r="AG239" s="2108">
        <v>0</v>
      </c>
      <c r="AH239" s="497"/>
      <c r="AI239" s="373" t="s">
        <v>10072</v>
      </c>
      <c r="AJ239" s="1790">
        <v>10621</v>
      </c>
    </row>
    <row r="240" spans="1:36" ht="63">
      <c r="A240" s="3223">
        <v>1917</v>
      </c>
      <c r="B240" s="182" t="s">
        <v>4718</v>
      </c>
      <c r="C240" s="1777" t="s">
        <v>4719</v>
      </c>
      <c r="D240" s="1778" t="s">
        <v>88</v>
      </c>
      <c r="E240" s="1768" t="s">
        <v>4720</v>
      </c>
      <c r="F240" s="1788" t="s">
        <v>30</v>
      </c>
      <c r="G240" s="1789">
        <v>566.84699999999998</v>
      </c>
      <c r="H240" s="1790">
        <v>62.308999999999997</v>
      </c>
      <c r="I240" s="497">
        <v>196.83600000000001</v>
      </c>
      <c r="J240" s="1790">
        <v>0</v>
      </c>
      <c r="K240" s="1790">
        <v>259.14499999999998</v>
      </c>
      <c r="L240" s="497">
        <v>307.702</v>
      </c>
      <c r="M240" s="1791">
        <v>200.702</v>
      </c>
      <c r="N240" s="1789">
        <v>0</v>
      </c>
      <c r="O240" s="497">
        <v>200.702</v>
      </c>
      <c r="P240" s="497"/>
      <c r="Q240" s="497"/>
      <c r="R240" s="497"/>
      <c r="S240" s="497"/>
      <c r="T240" s="497"/>
      <c r="U240" s="497"/>
      <c r="V240" s="497"/>
      <c r="W240" s="497"/>
      <c r="X240" s="2843">
        <v>200.702</v>
      </c>
      <c r="Y240" s="2843">
        <v>0</v>
      </c>
      <c r="Z240" s="2108">
        <v>200.702</v>
      </c>
      <c r="AA240" s="2844">
        <v>49.673744999999997</v>
      </c>
      <c r="AB240" s="2844"/>
      <c r="AC240" s="2108">
        <v>49.673744999999997</v>
      </c>
      <c r="AD240" s="2108">
        <v>0.50175499999999995</v>
      </c>
      <c r="AE240" s="2844"/>
      <c r="AF240" s="2844">
        <v>0</v>
      </c>
      <c r="AG240" s="2108">
        <v>0</v>
      </c>
      <c r="AH240" s="497"/>
      <c r="AI240" s="373" t="s">
        <v>9951</v>
      </c>
      <c r="AJ240" s="497">
        <v>0</v>
      </c>
    </row>
    <row r="241" spans="1:36" ht="16.5" thickBot="1">
      <c r="A241" s="1466"/>
      <c r="B241" s="182"/>
      <c r="C241" s="1777"/>
      <c r="D241" s="1778"/>
      <c r="E241" s="1768"/>
      <c r="F241" s="1788"/>
      <c r="G241" s="1789"/>
      <c r="H241" s="1790"/>
      <c r="I241" s="497"/>
      <c r="J241" s="1790"/>
      <c r="K241" s="1790"/>
      <c r="L241" s="497"/>
      <c r="M241" s="1791"/>
      <c r="N241" s="1789"/>
      <c r="O241" s="497"/>
      <c r="P241" s="497"/>
      <c r="Q241" s="497"/>
      <c r="R241" s="497"/>
      <c r="S241" s="497"/>
      <c r="T241" s="497"/>
      <c r="U241" s="497"/>
      <c r="V241" s="497"/>
      <c r="W241" s="497"/>
      <c r="X241" s="2843"/>
      <c r="Y241" s="2843"/>
      <c r="Z241" s="2108"/>
      <c r="AA241" s="2844"/>
      <c r="AB241" s="2844"/>
      <c r="AC241" s="2108"/>
      <c r="AD241" s="2108"/>
      <c r="AE241" s="2844"/>
      <c r="AF241" s="2844"/>
      <c r="AG241" s="2108"/>
      <c r="AH241" s="497"/>
      <c r="AI241" s="497"/>
      <c r="AJ241" s="497"/>
    </row>
    <row r="242" spans="1:36" ht="19.5" thickBot="1">
      <c r="A242" s="1466" t="s">
        <v>188</v>
      </c>
      <c r="B242" s="1792"/>
      <c r="C242" s="1793" t="s">
        <v>4721</v>
      </c>
      <c r="D242" s="1794"/>
      <c r="E242" s="1795"/>
      <c r="F242" s="1795"/>
      <c r="G242" s="1796">
        <v>98005.644999999975</v>
      </c>
      <c r="H242" s="1796">
        <v>29195.943999999996</v>
      </c>
      <c r="I242" s="1796">
        <v>8529.9369999999999</v>
      </c>
      <c r="J242" s="1796">
        <v>11121.14</v>
      </c>
      <c r="K242" s="1796">
        <v>37725.880999999979</v>
      </c>
      <c r="L242" s="1796">
        <v>60279.763999999996</v>
      </c>
      <c r="M242" s="1796">
        <v>27692.398000000008</v>
      </c>
      <c r="N242" s="1796">
        <v>190</v>
      </c>
      <c r="O242" s="1796">
        <v>27882.398000000008</v>
      </c>
      <c r="P242" s="1796">
        <v>0</v>
      </c>
      <c r="Q242" s="1796">
        <v>0</v>
      </c>
      <c r="R242" s="1796">
        <v>0</v>
      </c>
      <c r="S242" s="1796">
        <v>0</v>
      </c>
      <c r="T242" s="1796">
        <v>0</v>
      </c>
      <c r="U242" s="1796">
        <v>0</v>
      </c>
      <c r="V242" s="1796">
        <v>0</v>
      </c>
      <c r="W242" s="1796">
        <v>0</v>
      </c>
      <c r="X242" s="1796">
        <v>27692.398000000008</v>
      </c>
      <c r="Y242" s="1796">
        <v>190</v>
      </c>
      <c r="Z242" s="1796">
        <v>27882.398000000008</v>
      </c>
      <c r="AA242" s="1796">
        <v>16091.113075000001</v>
      </c>
      <c r="AB242" s="1796">
        <v>27.5</v>
      </c>
      <c r="AC242" s="1796">
        <v>16118.613075000001</v>
      </c>
      <c r="AD242" s="1796">
        <v>162.53542499999998</v>
      </c>
      <c r="AE242" s="1796">
        <v>0</v>
      </c>
      <c r="AF242" s="1796">
        <v>1454.0004669999998</v>
      </c>
      <c r="AG242" s="1796">
        <v>1454.0004669999998</v>
      </c>
      <c r="AH242" s="1796"/>
      <c r="AI242" s="1796"/>
      <c r="AJ242" s="1796">
        <v>14142.76</v>
      </c>
    </row>
    <row r="243" spans="1:36">
      <c r="A243" s="1466" t="s">
        <v>188</v>
      </c>
      <c r="C243" s="1798"/>
      <c r="D243" s="1772"/>
      <c r="E243" s="1768"/>
      <c r="F243" s="1768"/>
      <c r="G243" s="1770"/>
      <c r="H243" s="1770"/>
      <c r="I243" s="1770"/>
      <c r="J243" s="1770"/>
      <c r="K243" s="1770"/>
      <c r="L243" s="373"/>
      <c r="M243" s="1770"/>
      <c r="N243" s="1770"/>
      <c r="O243" s="373"/>
      <c r="P243" s="373"/>
      <c r="Q243" s="373"/>
      <c r="R243" s="373"/>
      <c r="S243" s="373"/>
      <c r="T243" s="373"/>
      <c r="U243" s="373"/>
      <c r="V243" s="373"/>
      <c r="W243" s="373"/>
      <c r="X243" s="373"/>
      <c r="Y243" s="373"/>
      <c r="Z243" s="373"/>
      <c r="AA243" s="373"/>
      <c r="AB243" s="373"/>
      <c r="AC243" s="373"/>
      <c r="AD243" s="373"/>
      <c r="AE243" s="373"/>
      <c r="AF243" s="373"/>
      <c r="AG243" s="373"/>
      <c r="AH243" s="373"/>
      <c r="AI243" s="373"/>
      <c r="AJ243" s="1770"/>
    </row>
    <row r="244" spans="1:36">
      <c r="A244" s="1466" t="s">
        <v>188</v>
      </c>
      <c r="C244" s="1799" t="s">
        <v>4208</v>
      </c>
      <c r="D244" s="1772"/>
      <c r="E244" s="1768"/>
      <c r="F244" s="1768"/>
      <c r="G244" s="1770"/>
      <c r="H244" s="1770"/>
      <c r="I244" s="1770"/>
      <c r="J244" s="1770"/>
      <c r="K244" s="1770"/>
      <c r="L244" s="373"/>
      <c r="M244" s="1770"/>
      <c r="N244" s="1770"/>
      <c r="O244" s="373"/>
      <c r="P244" s="373"/>
      <c r="Q244" s="373"/>
      <c r="R244" s="373"/>
      <c r="S244" s="373"/>
      <c r="T244" s="373"/>
      <c r="U244" s="373"/>
      <c r="V244" s="373"/>
      <c r="W244" s="373"/>
      <c r="X244" s="373"/>
      <c r="Y244" s="373"/>
      <c r="Z244" s="373"/>
      <c r="AA244" s="373"/>
      <c r="AB244" s="373"/>
      <c r="AC244" s="373"/>
      <c r="AD244" s="373"/>
      <c r="AE244" s="373"/>
      <c r="AF244" s="373"/>
      <c r="AG244" s="373"/>
      <c r="AH244" s="373"/>
      <c r="AI244" s="373"/>
      <c r="AJ244" s="1770"/>
    </row>
    <row r="245" spans="1:36">
      <c r="A245" s="1466" t="s">
        <v>188</v>
      </c>
      <c r="C245" s="1800" t="s">
        <v>39</v>
      </c>
      <c r="D245" s="1772"/>
      <c r="E245" s="1768"/>
      <c r="F245" s="1768"/>
      <c r="G245" s="1770"/>
      <c r="H245" s="1770"/>
      <c r="I245" s="1770"/>
      <c r="J245" s="1770"/>
      <c r="K245" s="1770"/>
      <c r="L245" s="373"/>
      <c r="M245" s="1770"/>
      <c r="N245" s="1770"/>
      <c r="O245" s="373"/>
      <c r="P245" s="373"/>
      <c r="Q245" s="373"/>
      <c r="R245" s="373"/>
      <c r="S245" s="373"/>
      <c r="T245" s="373"/>
      <c r="U245" s="373"/>
      <c r="V245" s="373"/>
      <c r="W245" s="373"/>
      <c r="X245" s="373"/>
      <c r="Y245" s="373"/>
      <c r="Z245" s="373"/>
      <c r="AA245" s="373"/>
      <c r="AB245" s="373"/>
      <c r="AC245" s="373"/>
      <c r="AD245" s="373"/>
      <c r="AE245" s="373"/>
      <c r="AF245" s="373"/>
      <c r="AG245" s="373"/>
      <c r="AH245" s="373"/>
      <c r="AI245" s="373"/>
      <c r="AJ245" s="1770"/>
    </row>
    <row r="246" spans="1:36">
      <c r="A246" s="1466" t="s">
        <v>188</v>
      </c>
      <c r="C246" s="1800"/>
      <c r="D246" s="1772"/>
      <c r="E246" s="1768"/>
      <c r="F246" s="1768"/>
      <c r="G246" s="1770"/>
      <c r="H246" s="1770"/>
      <c r="I246" s="1770"/>
      <c r="J246" s="1770"/>
      <c r="K246" s="1770"/>
      <c r="L246" s="373"/>
      <c r="M246" s="1770"/>
      <c r="N246" s="1770"/>
      <c r="O246" s="373"/>
      <c r="P246" s="373"/>
      <c r="Q246" s="373"/>
      <c r="R246" s="373"/>
      <c r="S246" s="373"/>
      <c r="T246" s="373"/>
      <c r="U246" s="373"/>
      <c r="V246" s="373"/>
      <c r="W246" s="373"/>
      <c r="X246" s="373"/>
      <c r="Y246" s="373"/>
      <c r="Z246" s="373"/>
      <c r="AA246" s="373"/>
      <c r="AB246" s="373"/>
      <c r="AC246" s="373"/>
      <c r="AD246" s="373"/>
      <c r="AE246" s="373"/>
      <c r="AF246" s="373"/>
      <c r="AG246" s="373"/>
      <c r="AH246" s="373"/>
      <c r="AI246" s="373"/>
      <c r="AJ246" s="1770"/>
    </row>
    <row r="247" spans="1:36" ht="63">
      <c r="A247" s="1466">
        <v>1918</v>
      </c>
      <c r="B247" s="182" t="s">
        <v>4722</v>
      </c>
      <c r="C247" s="1777" t="s">
        <v>4723</v>
      </c>
      <c r="D247" s="1778" t="s">
        <v>51</v>
      </c>
      <c r="E247" s="1766" t="s">
        <v>42</v>
      </c>
      <c r="F247" s="1769" t="s">
        <v>47</v>
      </c>
      <c r="G247" s="1779">
        <v>800</v>
      </c>
      <c r="H247" s="1779">
        <v>0</v>
      </c>
      <c r="I247" s="1779">
        <v>0</v>
      </c>
      <c r="J247" s="1779">
        <v>0</v>
      </c>
      <c r="K247" s="1770">
        <v>0</v>
      </c>
      <c r="L247" s="373">
        <v>800</v>
      </c>
      <c r="M247" s="1779">
        <v>200</v>
      </c>
      <c r="N247" s="1779">
        <v>0</v>
      </c>
      <c r="O247" s="373">
        <v>200</v>
      </c>
      <c r="P247" s="373"/>
      <c r="Q247" s="373"/>
      <c r="R247" s="373"/>
      <c r="S247" s="373"/>
      <c r="T247" s="373"/>
      <c r="U247" s="373"/>
      <c r="V247" s="373"/>
      <c r="W247" s="373"/>
      <c r="X247" s="2843">
        <v>200</v>
      </c>
      <c r="Y247" s="2843">
        <v>0</v>
      </c>
      <c r="Z247" s="2108">
        <v>200</v>
      </c>
      <c r="AA247" s="2844"/>
      <c r="AB247" s="2844"/>
      <c r="AC247" s="2108">
        <v>0</v>
      </c>
      <c r="AD247" s="2108"/>
      <c r="AE247" s="2844"/>
      <c r="AF247" s="2844">
        <v>0</v>
      </c>
      <c r="AG247" s="2108">
        <v>0</v>
      </c>
      <c r="AH247" s="373"/>
      <c r="AI247" s="373"/>
      <c r="AJ247" s="373">
        <v>0</v>
      </c>
    </row>
    <row r="248" spans="1:36" ht="63">
      <c r="A248" s="1466">
        <v>1919</v>
      </c>
      <c r="B248" s="1766" t="s">
        <v>4724</v>
      </c>
      <c r="C248" s="1775" t="s">
        <v>4725</v>
      </c>
      <c r="D248" s="1768" t="s">
        <v>4351</v>
      </c>
      <c r="E248" s="1766" t="s">
        <v>42</v>
      </c>
      <c r="F248" s="1782" t="s">
        <v>47</v>
      </c>
      <c r="G248" s="1770">
        <v>130</v>
      </c>
      <c r="H248" s="1619">
        <v>0</v>
      </c>
      <c r="I248" s="620">
        <v>0</v>
      </c>
      <c r="J248" s="620">
        <v>0</v>
      </c>
      <c r="K248" s="1770">
        <v>0</v>
      </c>
      <c r="L248" s="373">
        <v>130</v>
      </c>
      <c r="M248" s="1770">
        <v>32.5</v>
      </c>
      <c r="N248" s="1770">
        <v>0</v>
      </c>
      <c r="O248" s="373">
        <v>32.5</v>
      </c>
      <c r="P248" s="373"/>
      <c r="Q248" s="373"/>
      <c r="R248" s="373"/>
      <c r="S248" s="373"/>
      <c r="T248" s="373"/>
      <c r="U248" s="373"/>
      <c r="V248" s="373"/>
      <c r="W248" s="373"/>
      <c r="X248" s="2843">
        <v>32.5</v>
      </c>
      <c r="Y248" s="2843">
        <v>0</v>
      </c>
      <c r="Z248" s="2108">
        <v>32.5</v>
      </c>
      <c r="AA248" s="2844"/>
      <c r="AB248" s="2844"/>
      <c r="AC248" s="2108">
        <v>0</v>
      </c>
      <c r="AD248" s="2108"/>
      <c r="AE248" s="2844"/>
      <c r="AF248" s="2844">
        <v>0</v>
      </c>
      <c r="AG248" s="2108">
        <v>0</v>
      </c>
      <c r="AH248" s="373"/>
      <c r="AI248" s="373"/>
      <c r="AJ248" s="373">
        <v>0</v>
      </c>
    </row>
    <row r="249" spans="1:36" ht="110.25">
      <c r="A249" s="1466">
        <v>1920</v>
      </c>
      <c r="B249" s="1766" t="s">
        <v>4726</v>
      </c>
      <c r="C249" s="1775" t="s">
        <v>4727</v>
      </c>
      <c r="D249" s="1778" t="s">
        <v>4407</v>
      </c>
      <c r="E249" s="1766" t="s">
        <v>42</v>
      </c>
      <c r="F249" s="1782" t="s">
        <v>47</v>
      </c>
      <c r="G249" s="1770">
        <v>105</v>
      </c>
      <c r="H249" s="1619">
        <v>0</v>
      </c>
      <c r="I249" s="620">
        <v>0</v>
      </c>
      <c r="J249" s="620">
        <v>0</v>
      </c>
      <c r="K249" s="1770">
        <v>0</v>
      </c>
      <c r="L249" s="373">
        <v>105</v>
      </c>
      <c r="M249" s="1770">
        <v>26.25</v>
      </c>
      <c r="N249" s="1770">
        <v>0</v>
      </c>
      <c r="O249" s="373">
        <v>26.25</v>
      </c>
      <c r="P249" s="373"/>
      <c r="Q249" s="373"/>
      <c r="R249" s="373"/>
      <c r="S249" s="373"/>
      <c r="T249" s="373"/>
      <c r="U249" s="373"/>
      <c r="V249" s="373"/>
      <c r="W249" s="373"/>
      <c r="X249" s="2843">
        <v>26.25</v>
      </c>
      <c r="Y249" s="2843">
        <v>0</v>
      </c>
      <c r="Z249" s="2108">
        <v>26.25</v>
      </c>
      <c r="AA249" s="2844"/>
      <c r="AB249" s="2844"/>
      <c r="AC249" s="2108">
        <v>0</v>
      </c>
      <c r="AD249" s="2108"/>
      <c r="AE249" s="2844"/>
      <c r="AF249" s="2844">
        <v>0</v>
      </c>
      <c r="AG249" s="2108">
        <v>0</v>
      </c>
      <c r="AH249" s="373"/>
      <c r="AI249" s="373"/>
      <c r="AJ249" s="373">
        <v>0</v>
      </c>
    </row>
    <row r="250" spans="1:36" ht="47.25">
      <c r="A250" s="1466">
        <v>1921</v>
      </c>
      <c r="B250" s="1766" t="s">
        <v>4728</v>
      </c>
      <c r="C250" s="1775" t="s">
        <v>4729</v>
      </c>
      <c r="D250" s="1768" t="s">
        <v>4562</v>
      </c>
      <c r="E250" s="1766" t="s">
        <v>42</v>
      </c>
      <c r="F250" s="1782" t="s">
        <v>47</v>
      </c>
      <c r="G250" s="1773">
        <v>100</v>
      </c>
      <c r="H250" s="1619">
        <v>0</v>
      </c>
      <c r="I250" s="620">
        <v>0</v>
      </c>
      <c r="J250" s="620">
        <v>0</v>
      </c>
      <c r="K250" s="1770">
        <v>0</v>
      </c>
      <c r="L250" s="373">
        <v>100</v>
      </c>
      <c r="M250" s="1770">
        <v>25</v>
      </c>
      <c r="N250" s="1770">
        <v>0</v>
      </c>
      <c r="O250" s="373">
        <v>25</v>
      </c>
      <c r="P250" s="373"/>
      <c r="Q250" s="373"/>
      <c r="R250" s="373"/>
      <c r="S250" s="373"/>
      <c r="T250" s="373"/>
      <c r="U250" s="373"/>
      <c r="V250" s="373"/>
      <c r="W250" s="373"/>
      <c r="X250" s="2843">
        <v>25</v>
      </c>
      <c r="Y250" s="2843">
        <v>0</v>
      </c>
      <c r="Z250" s="2108">
        <v>25</v>
      </c>
      <c r="AA250" s="2844"/>
      <c r="AB250" s="2844"/>
      <c r="AC250" s="2108">
        <v>0</v>
      </c>
      <c r="AD250" s="2108"/>
      <c r="AE250" s="2844"/>
      <c r="AF250" s="2844">
        <v>0</v>
      </c>
      <c r="AG250" s="2108">
        <v>0</v>
      </c>
      <c r="AH250" s="373"/>
      <c r="AI250" s="373"/>
      <c r="AJ250" s="373">
        <v>0</v>
      </c>
    </row>
    <row r="251" spans="1:36" ht="63">
      <c r="A251" s="1466">
        <v>1922</v>
      </c>
      <c r="B251" s="1766" t="s">
        <v>4730</v>
      </c>
      <c r="C251" s="1767" t="s">
        <v>4731</v>
      </c>
      <c r="D251" s="1781" t="s">
        <v>393</v>
      </c>
      <c r="E251" s="1766" t="s">
        <v>42</v>
      </c>
      <c r="F251" s="1781" t="s">
        <v>30</v>
      </c>
      <c r="G251" s="373">
        <v>160.02000000000001</v>
      </c>
      <c r="H251" s="1619">
        <v>0</v>
      </c>
      <c r="I251" s="526">
        <v>0</v>
      </c>
      <c r="J251" s="1619">
        <v>0</v>
      </c>
      <c r="K251" s="1770">
        <v>0</v>
      </c>
      <c r="L251" s="373">
        <v>160.02000000000001</v>
      </c>
      <c r="M251" s="1619">
        <v>40.005000000000003</v>
      </c>
      <c r="N251" s="1619">
        <v>0</v>
      </c>
      <c r="O251" s="373">
        <v>40.005000000000003</v>
      </c>
      <c r="P251" s="373"/>
      <c r="Q251" s="373"/>
      <c r="R251" s="373"/>
      <c r="S251" s="373"/>
      <c r="T251" s="373"/>
      <c r="U251" s="373"/>
      <c r="V251" s="373"/>
      <c r="W251" s="373"/>
      <c r="X251" s="2843">
        <v>40.005000000000003</v>
      </c>
      <c r="Y251" s="2843">
        <v>0</v>
      </c>
      <c r="Z251" s="2108">
        <v>40.005000000000003</v>
      </c>
      <c r="AA251" s="2844"/>
      <c r="AB251" s="2844"/>
      <c r="AC251" s="2108">
        <v>0</v>
      </c>
      <c r="AD251" s="2108"/>
      <c r="AE251" s="2844"/>
      <c r="AF251" s="2844">
        <v>0</v>
      </c>
      <c r="AG251" s="2108">
        <v>0</v>
      </c>
      <c r="AH251" s="373"/>
      <c r="AI251" s="373"/>
      <c r="AJ251" s="373">
        <v>0</v>
      </c>
    </row>
    <row r="252" spans="1:36" ht="173.25">
      <c r="A252" s="1466">
        <v>1923</v>
      </c>
      <c r="B252" s="1774" t="s">
        <v>4732</v>
      </c>
      <c r="C252" s="338" t="s">
        <v>4733</v>
      </c>
      <c r="D252" s="182" t="s">
        <v>564</v>
      </c>
      <c r="E252" s="1766" t="s">
        <v>42</v>
      </c>
      <c r="F252" s="1782" t="s">
        <v>47</v>
      </c>
      <c r="G252" s="184">
        <v>100</v>
      </c>
      <c r="H252" s="1619">
        <v>0</v>
      </c>
      <c r="I252" s="526">
        <v>0</v>
      </c>
      <c r="J252" s="1619">
        <v>0</v>
      </c>
      <c r="K252" s="1770">
        <v>0</v>
      </c>
      <c r="L252" s="373">
        <v>100</v>
      </c>
      <c r="M252" s="1779">
        <v>25</v>
      </c>
      <c r="N252" s="1619">
        <v>0</v>
      </c>
      <c r="O252" s="373">
        <v>25</v>
      </c>
      <c r="P252" s="373"/>
      <c r="Q252" s="373"/>
      <c r="R252" s="373"/>
      <c r="S252" s="373"/>
      <c r="T252" s="373"/>
      <c r="U252" s="373"/>
      <c r="V252" s="373"/>
      <c r="W252" s="373"/>
      <c r="X252" s="2843">
        <v>25</v>
      </c>
      <c r="Y252" s="2843">
        <v>0</v>
      </c>
      <c r="Z252" s="2108">
        <v>25</v>
      </c>
      <c r="AA252" s="2844"/>
      <c r="AB252" s="2844"/>
      <c r="AC252" s="2108">
        <v>0</v>
      </c>
      <c r="AD252" s="2108"/>
      <c r="AE252" s="2844"/>
      <c r="AF252" s="2844">
        <v>0</v>
      </c>
      <c r="AG252" s="2108">
        <v>0</v>
      </c>
      <c r="AH252" s="373"/>
      <c r="AI252" s="373"/>
      <c r="AJ252" s="373">
        <v>0</v>
      </c>
    </row>
    <row r="253" spans="1:36" ht="63">
      <c r="A253" s="1466">
        <v>1924</v>
      </c>
      <c r="B253" s="1774" t="s">
        <v>4734</v>
      </c>
      <c r="C253" s="338" t="s">
        <v>4735</v>
      </c>
      <c r="D253" s="182" t="s">
        <v>564</v>
      </c>
      <c r="E253" s="1766" t="s">
        <v>42</v>
      </c>
      <c r="F253" s="1782" t="s">
        <v>47</v>
      </c>
      <c r="G253" s="184">
        <v>150</v>
      </c>
      <c r="H253" s="1619">
        <v>0</v>
      </c>
      <c r="I253" s="526">
        <v>0</v>
      </c>
      <c r="J253" s="1619">
        <v>0</v>
      </c>
      <c r="K253" s="1770">
        <v>0</v>
      </c>
      <c r="L253" s="373">
        <v>150</v>
      </c>
      <c r="M253" s="1779">
        <v>37.5</v>
      </c>
      <c r="N253" s="1619">
        <v>0</v>
      </c>
      <c r="O253" s="373">
        <v>37.5</v>
      </c>
      <c r="P253" s="373"/>
      <c r="Q253" s="373"/>
      <c r="R253" s="373"/>
      <c r="S253" s="373"/>
      <c r="T253" s="373"/>
      <c r="U253" s="373"/>
      <c r="V253" s="373"/>
      <c r="W253" s="373"/>
      <c r="X253" s="2843">
        <v>37.5</v>
      </c>
      <c r="Y253" s="2843">
        <v>0</v>
      </c>
      <c r="Z253" s="2108">
        <v>37.5</v>
      </c>
      <c r="AA253" s="2844"/>
      <c r="AB253" s="2844"/>
      <c r="AC253" s="2108">
        <v>0</v>
      </c>
      <c r="AD253" s="2108"/>
      <c r="AE253" s="2844"/>
      <c r="AF253" s="2844">
        <v>0</v>
      </c>
      <c r="AG253" s="2108">
        <v>0</v>
      </c>
      <c r="AH253" s="373"/>
      <c r="AI253" s="373"/>
      <c r="AJ253" s="373">
        <v>0</v>
      </c>
    </row>
    <row r="254" spans="1:36" ht="173.25">
      <c r="A254" s="1466">
        <v>1925</v>
      </c>
      <c r="B254" s="1774" t="s">
        <v>4736</v>
      </c>
      <c r="C254" s="338" t="s">
        <v>4737</v>
      </c>
      <c r="D254" s="182" t="s">
        <v>2314</v>
      </c>
      <c r="E254" s="1766" t="s">
        <v>42</v>
      </c>
      <c r="F254" s="1782" t="s">
        <v>47</v>
      </c>
      <c r="G254" s="184">
        <v>100</v>
      </c>
      <c r="H254" s="1619">
        <v>0</v>
      </c>
      <c r="I254" s="526">
        <v>0</v>
      </c>
      <c r="J254" s="1619">
        <v>0</v>
      </c>
      <c r="K254" s="1770">
        <v>0</v>
      </c>
      <c r="L254" s="373">
        <v>100</v>
      </c>
      <c r="M254" s="1779">
        <v>25</v>
      </c>
      <c r="N254" s="1619">
        <v>0</v>
      </c>
      <c r="O254" s="373">
        <v>25</v>
      </c>
      <c r="P254" s="373"/>
      <c r="Q254" s="373"/>
      <c r="R254" s="373"/>
      <c r="S254" s="373"/>
      <c r="T254" s="373"/>
      <c r="U254" s="373"/>
      <c r="V254" s="373"/>
      <c r="W254" s="373"/>
      <c r="X254" s="2843">
        <v>25</v>
      </c>
      <c r="Y254" s="2843">
        <v>0</v>
      </c>
      <c r="Z254" s="2108">
        <v>25</v>
      </c>
      <c r="AA254" s="2844"/>
      <c r="AB254" s="2844"/>
      <c r="AC254" s="2108">
        <v>0</v>
      </c>
      <c r="AD254" s="2108"/>
      <c r="AE254" s="2844"/>
      <c r="AF254" s="2844">
        <v>0</v>
      </c>
      <c r="AG254" s="2108">
        <v>0</v>
      </c>
      <c r="AH254" s="373"/>
      <c r="AI254" s="373"/>
      <c r="AJ254" s="373">
        <v>0</v>
      </c>
    </row>
    <row r="255" spans="1:36" ht="63">
      <c r="A255" s="1466">
        <v>1926</v>
      </c>
      <c r="B255" s="1774" t="s">
        <v>4738</v>
      </c>
      <c r="C255" s="338" t="s">
        <v>4739</v>
      </c>
      <c r="D255" s="182" t="s">
        <v>561</v>
      </c>
      <c r="E255" s="1766" t="s">
        <v>42</v>
      </c>
      <c r="F255" s="1782" t="s">
        <v>47</v>
      </c>
      <c r="G255" s="184">
        <v>107</v>
      </c>
      <c r="H255" s="1619">
        <v>0</v>
      </c>
      <c r="I255" s="526">
        <v>0</v>
      </c>
      <c r="J255" s="1619">
        <v>0</v>
      </c>
      <c r="K255" s="1770">
        <v>0</v>
      </c>
      <c r="L255" s="373">
        <v>107</v>
      </c>
      <c r="M255" s="1779">
        <v>26.75</v>
      </c>
      <c r="N255" s="1619">
        <v>0</v>
      </c>
      <c r="O255" s="373">
        <v>26.75</v>
      </c>
      <c r="P255" s="373"/>
      <c r="Q255" s="373"/>
      <c r="R255" s="373"/>
      <c r="S255" s="373"/>
      <c r="T255" s="373"/>
      <c r="U255" s="373"/>
      <c r="V255" s="373"/>
      <c r="W255" s="373"/>
      <c r="X255" s="2843">
        <v>26.75</v>
      </c>
      <c r="Y255" s="2843">
        <v>0</v>
      </c>
      <c r="Z255" s="2108">
        <v>26.75</v>
      </c>
      <c r="AA255" s="2844"/>
      <c r="AB255" s="2844"/>
      <c r="AC255" s="2108">
        <v>0</v>
      </c>
      <c r="AD255" s="2108"/>
      <c r="AE255" s="2844"/>
      <c r="AF255" s="2844">
        <v>0</v>
      </c>
      <c r="AG255" s="2108">
        <v>0</v>
      </c>
      <c r="AH255" s="373"/>
      <c r="AI255" s="373"/>
      <c r="AJ255" s="373">
        <v>0</v>
      </c>
    </row>
    <row r="256" spans="1:36" ht="63">
      <c r="A256" s="1466">
        <v>1927</v>
      </c>
      <c r="B256" s="1774" t="s">
        <v>4740</v>
      </c>
      <c r="C256" s="338" t="s">
        <v>4741</v>
      </c>
      <c r="D256" s="182" t="s">
        <v>561</v>
      </c>
      <c r="E256" s="1766" t="s">
        <v>42</v>
      </c>
      <c r="F256" s="1782" t="s">
        <v>47</v>
      </c>
      <c r="G256" s="184">
        <v>175</v>
      </c>
      <c r="H256" s="1619">
        <v>0</v>
      </c>
      <c r="I256" s="526">
        <v>0</v>
      </c>
      <c r="J256" s="1619">
        <v>0</v>
      </c>
      <c r="K256" s="1770">
        <v>0</v>
      </c>
      <c r="L256" s="373">
        <v>175</v>
      </c>
      <c r="M256" s="1779">
        <v>43.75</v>
      </c>
      <c r="N256" s="1619">
        <v>0</v>
      </c>
      <c r="O256" s="373">
        <v>43.75</v>
      </c>
      <c r="P256" s="373"/>
      <c r="Q256" s="373"/>
      <c r="R256" s="373"/>
      <c r="S256" s="373"/>
      <c r="T256" s="373"/>
      <c r="U256" s="373"/>
      <c r="V256" s="373"/>
      <c r="W256" s="373"/>
      <c r="X256" s="2843">
        <v>43.75</v>
      </c>
      <c r="Y256" s="2843">
        <v>0</v>
      </c>
      <c r="Z256" s="2108">
        <v>43.75</v>
      </c>
      <c r="AA256" s="2844"/>
      <c r="AB256" s="2844"/>
      <c r="AC256" s="2108">
        <v>0</v>
      </c>
      <c r="AD256" s="2108"/>
      <c r="AE256" s="2844"/>
      <c r="AF256" s="2844">
        <v>0</v>
      </c>
      <c r="AG256" s="2108">
        <v>0</v>
      </c>
      <c r="AH256" s="373"/>
      <c r="AI256" s="373"/>
      <c r="AJ256" s="373">
        <v>0</v>
      </c>
    </row>
    <row r="257" spans="1:36" ht="63">
      <c r="A257" s="1466">
        <v>1928</v>
      </c>
      <c r="B257" s="1774" t="s">
        <v>4742</v>
      </c>
      <c r="C257" s="338" t="s">
        <v>4743</v>
      </c>
      <c r="D257" s="182" t="s">
        <v>561</v>
      </c>
      <c r="E257" s="1766" t="s">
        <v>42</v>
      </c>
      <c r="F257" s="1782" t="s">
        <v>47</v>
      </c>
      <c r="G257" s="184">
        <v>50</v>
      </c>
      <c r="H257" s="1619">
        <v>0</v>
      </c>
      <c r="I257" s="526">
        <v>0</v>
      </c>
      <c r="J257" s="1619">
        <v>0</v>
      </c>
      <c r="K257" s="1770">
        <v>0</v>
      </c>
      <c r="L257" s="373">
        <v>50</v>
      </c>
      <c r="M257" s="1779">
        <v>12.5</v>
      </c>
      <c r="N257" s="1619">
        <v>0</v>
      </c>
      <c r="O257" s="373">
        <v>12.5</v>
      </c>
      <c r="P257" s="373"/>
      <c r="Q257" s="373"/>
      <c r="R257" s="373"/>
      <c r="S257" s="373"/>
      <c r="T257" s="373"/>
      <c r="U257" s="373"/>
      <c r="V257" s="373"/>
      <c r="W257" s="373"/>
      <c r="X257" s="2843">
        <v>12.5</v>
      </c>
      <c r="Y257" s="2843">
        <v>0</v>
      </c>
      <c r="Z257" s="2108">
        <v>12.5</v>
      </c>
      <c r="AA257" s="2844"/>
      <c r="AB257" s="2844"/>
      <c r="AC257" s="2108">
        <v>0</v>
      </c>
      <c r="AD257" s="2108"/>
      <c r="AE257" s="2844"/>
      <c r="AF257" s="2844">
        <v>0</v>
      </c>
      <c r="AG257" s="2108">
        <v>0</v>
      </c>
      <c r="AH257" s="373"/>
      <c r="AI257" s="373"/>
      <c r="AJ257" s="373">
        <v>0</v>
      </c>
    </row>
    <row r="258" spans="1:36" ht="47.25">
      <c r="A258" s="1466">
        <v>1929</v>
      </c>
      <c r="B258" s="1774" t="s">
        <v>4744</v>
      </c>
      <c r="C258" s="338" t="s">
        <v>4745</v>
      </c>
      <c r="D258" s="182" t="s">
        <v>577</v>
      </c>
      <c r="E258" s="1766" t="s">
        <v>42</v>
      </c>
      <c r="F258" s="1782" t="s">
        <v>47</v>
      </c>
      <c r="G258" s="184">
        <v>55</v>
      </c>
      <c r="H258" s="1619">
        <v>0</v>
      </c>
      <c r="I258" s="526">
        <v>0</v>
      </c>
      <c r="J258" s="1619">
        <v>0</v>
      </c>
      <c r="K258" s="1770">
        <v>0</v>
      </c>
      <c r="L258" s="373">
        <v>55</v>
      </c>
      <c r="M258" s="1779">
        <v>13.75</v>
      </c>
      <c r="N258" s="1619">
        <v>0</v>
      </c>
      <c r="O258" s="373">
        <v>13.75</v>
      </c>
      <c r="P258" s="373"/>
      <c r="Q258" s="373"/>
      <c r="R258" s="373"/>
      <c r="S258" s="373"/>
      <c r="T258" s="373"/>
      <c r="U258" s="373"/>
      <c r="V258" s="373"/>
      <c r="W258" s="373"/>
      <c r="X258" s="2843">
        <v>13.75</v>
      </c>
      <c r="Y258" s="2843">
        <v>0</v>
      </c>
      <c r="Z258" s="2108">
        <v>13.75</v>
      </c>
      <c r="AA258" s="2844"/>
      <c r="AB258" s="2844"/>
      <c r="AC258" s="2108">
        <v>0</v>
      </c>
      <c r="AD258" s="2108"/>
      <c r="AE258" s="2844"/>
      <c r="AF258" s="2844">
        <v>0</v>
      </c>
      <c r="AG258" s="2108">
        <v>0</v>
      </c>
      <c r="AH258" s="373"/>
      <c r="AI258" s="373"/>
      <c r="AJ258" s="373">
        <v>0</v>
      </c>
    </row>
    <row r="259" spans="1:36" ht="47.25">
      <c r="A259" s="1466">
        <v>1930</v>
      </c>
      <c r="B259" s="1774" t="s">
        <v>4746</v>
      </c>
      <c r="C259" s="338" t="s">
        <v>4747</v>
      </c>
      <c r="D259" s="182" t="s">
        <v>577</v>
      </c>
      <c r="E259" s="1766" t="s">
        <v>42</v>
      </c>
      <c r="F259" s="1782" t="s">
        <v>47</v>
      </c>
      <c r="G259" s="184">
        <v>95</v>
      </c>
      <c r="H259" s="1619">
        <v>0</v>
      </c>
      <c r="I259" s="526">
        <v>0</v>
      </c>
      <c r="J259" s="1619">
        <v>0</v>
      </c>
      <c r="K259" s="1770">
        <v>0</v>
      </c>
      <c r="L259" s="373">
        <v>95</v>
      </c>
      <c r="M259" s="1779">
        <v>23.75</v>
      </c>
      <c r="N259" s="1619">
        <v>0</v>
      </c>
      <c r="O259" s="373">
        <v>23.75</v>
      </c>
      <c r="P259" s="373"/>
      <c r="Q259" s="373"/>
      <c r="R259" s="373"/>
      <c r="S259" s="373"/>
      <c r="T259" s="373"/>
      <c r="U259" s="373"/>
      <c r="V259" s="373"/>
      <c r="W259" s="373"/>
      <c r="X259" s="2843">
        <v>23.75</v>
      </c>
      <c r="Y259" s="2843">
        <v>0</v>
      </c>
      <c r="Z259" s="2108">
        <v>23.75</v>
      </c>
      <c r="AA259" s="2844"/>
      <c r="AB259" s="2844"/>
      <c r="AC259" s="2108">
        <v>0</v>
      </c>
      <c r="AD259" s="2108"/>
      <c r="AE259" s="2844"/>
      <c r="AF259" s="2844">
        <v>0</v>
      </c>
      <c r="AG259" s="2108">
        <v>0</v>
      </c>
      <c r="AH259" s="373"/>
      <c r="AI259" s="373"/>
      <c r="AJ259" s="373">
        <v>0</v>
      </c>
    </row>
    <row r="260" spans="1:36" ht="47.25">
      <c r="A260" s="1466">
        <v>1931</v>
      </c>
      <c r="B260" s="1774" t="s">
        <v>4748</v>
      </c>
      <c r="C260" s="338" t="s">
        <v>4749</v>
      </c>
      <c r="D260" s="182" t="s">
        <v>384</v>
      </c>
      <c r="E260" s="1766" t="s">
        <v>42</v>
      </c>
      <c r="F260" s="1782" t="s">
        <v>47</v>
      </c>
      <c r="G260" s="184">
        <v>90</v>
      </c>
      <c r="H260" s="1619">
        <v>0</v>
      </c>
      <c r="I260" s="526">
        <v>0</v>
      </c>
      <c r="J260" s="1619">
        <v>0</v>
      </c>
      <c r="K260" s="1770">
        <v>0</v>
      </c>
      <c r="L260" s="373">
        <v>90</v>
      </c>
      <c r="M260" s="1779">
        <v>22.5</v>
      </c>
      <c r="N260" s="1619">
        <v>0</v>
      </c>
      <c r="O260" s="373">
        <v>22.5</v>
      </c>
      <c r="P260" s="373"/>
      <c r="Q260" s="373"/>
      <c r="R260" s="373"/>
      <c r="S260" s="373"/>
      <c r="T260" s="373"/>
      <c r="U260" s="373"/>
      <c r="V260" s="373"/>
      <c r="W260" s="373"/>
      <c r="X260" s="2843">
        <v>22.5</v>
      </c>
      <c r="Y260" s="2843">
        <v>0</v>
      </c>
      <c r="Z260" s="2108">
        <v>22.5</v>
      </c>
      <c r="AA260" s="2844"/>
      <c r="AB260" s="2844"/>
      <c r="AC260" s="2108">
        <v>0</v>
      </c>
      <c r="AD260" s="2108"/>
      <c r="AE260" s="2844"/>
      <c r="AF260" s="2844">
        <v>0</v>
      </c>
      <c r="AG260" s="2108">
        <v>0</v>
      </c>
      <c r="AH260" s="373"/>
      <c r="AI260" s="373"/>
      <c r="AJ260" s="373">
        <v>0</v>
      </c>
    </row>
    <row r="261" spans="1:36" ht="63">
      <c r="A261" s="1466">
        <v>1932</v>
      </c>
      <c r="B261" s="1774" t="s">
        <v>4750</v>
      </c>
      <c r="C261" s="338" t="s">
        <v>4751</v>
      </c>
      <c r="D261" s="182" t="s">
        <v>384</v>
      </c>
      <c r="E261" s="1766" t="s">
        <v>42</v>
      </c>
      <c r="F261" s="1782" t="s">
        <v>47</v>
      </c>
      <c r="G261" s="184">
        <v>100</v>
      </c>
      <c r="H261" s="1619">
        <v>0</v>
      </c>
      <c r="I261" s="526">
        <v>0</v>
      </c>
      <c r="J261" s="1619">
        <v>0</v>
      </c>
      <c r="K261" s="1770">
        <v>0</v>
      </c>
      <c r="L261" s="373">
        <v>100</v>
      </c>
      <c r="M261" s="1779">
        <v>25</v>
      </c>
      <c r="N261" s="1619">
        <v>0</v>
      </c>
      <c r="O261" s="373">
        <v>25</v>
      </c>
      <c r="P261" s="373"/>
      <c r="Q261" s="373"/>
      <c r="R261" s="373"/>
      <c r="S261" s="373"/>
      <c r="T261" s="373"/>
      <c r="U261" s="373"/>
      <c r="V261" s="373"/>
      <c r="W261" s="373"/>
      <c r="X261" s="2843">
        <v>25</v>
      </c>
      <c r="Y261" s="2843">
        <v>0</v>
      </c>
      <c r="Z261" s="2108">
        <v>25</v>
      </c>
      <c r="AA261" s="2844"/>
      <c r="AB261" s="2844"/>
      <c r="AC261" s="2108">
        <v>0</v>
      </c>
      <c r="AD261" s="2108"/>
      <c r="AE261" s="2844"/>
      <c r="AF261" s="2844">
        <v>0</v>
      </c>
      <c r="AG261" s="2108">
        <v>0</v>
      </c>
      <c r="AH261" s="373"/>
      <c r="AI261" s="373"/>
      <c r="AJ261" s="373">
        <v>0</v>
      </c>
    </row>
    <row r="262" spans="1:36" ht="157.5">
      <c r="A262" s="1466">
        <v>1933</v>
      </c>
      <c r="B262" s="1774" t="s">
        <v>4752</v>
      </c>
      <c r="C262" s="338" t="s">
        <v>4753</v>
      </c>
      <c r="D262" s="182" t="s">
        <v>213</v>
      </c>
      <c r="E262" s="1766" t="s">
        <v>42</v>
      </c>
      <c r="F262" s="1782" t="s">
        <v>47</v>
      </c>
      <c r="G262" s="184">
        <v>50</v>
      </c>
      <c r="H262" s="1619">
        <v>0</v>
      </c>
      <c r="I262" s="526">
        <v>0</v>
      </c>
      <c r="J262" s="1619">
        <v>0</v>
      </c>
      <c r="K262" s="1770">
        <v>0</v>
      </c>
      <c r="L262" s="373">
        <v>50</v>
      </c>
      <c r="M262" s="1779">
        <v>12.5</v>
      </c>
      <c r="N262" s="1619">
        <v>0</v>
      </c>
      <c r="O262" s="373">
        <v>12.5</v>
      </c>
      <c r="P262" s="373"/>
      <c r="Q262" s="373"/>
      <c r="R262" s="373"/>
      <c r="S262" s="373"/>
      <c r="T262" s="373"/>
      <c r="U262" s="373"/>
      <c r="V262" s="373"/>
      <c r="W262" s="373"/>
      <c r="X262" s="2843">
        <v>12.5</v>
      </c>
      <c r="Y262" s="2843">
        <v>0</v>
      </c>
      <c r="Z262" s="2108">
        <v>12.5</v>
      </c>
      <c r="AA262" s="2844"/>
      <c r="AB262" s="2844"/>
      <c r="AC262" s="2108">
        <v>0</v>
      </c>
      <c r="AD262" s="2108"/>
      <c r="AE262" s="2844"/>
      <c r="AF262" s="2844">
        <v>0</v>
      </c>
      <c r="AG262" s="2108">
        <v>0</v>
      </c>
      <c r="AH262" s="373"/>
      <c r="AI262" s="373"/>
      <c r="AJ262" s="373">
        <v>0</v>
      </c>
    </row>
    <row r="263" spans="1:36" ht="63">
      <c r="A263" s="1466">
        <v>1934</v>
      </c>
      <c r="B263" s="1774" t="s">
        <v>4754</v>
      </c>
      <c r="C263" s="338" t="s">
        <v>4755</v>
      </c>
      <c r="D263" s="182" t="s">
        <v>213</v>
      </c>
      <c r="E263" s="1766" t="s">
        <v>42</v>
      </c>
      <c r="F263" s="1782" t="s">
        <v>47</v>
      </c>
      <c r="G263" s="184">
        <v>152</v>
      </c>
      <c r="H263" s="1619">
        <v>0</v>
      </c>
      <c r="I263" s="526">
        <v>0</v>
      </c>
      <c r="J263" s="1619">
        <v>0</v>
      </c>
      <c r="K263" s="1770">
        <v>0</v>
      </c>
      <c r="L263" s="373">
        <v>152</v>
      </c>
      <c r="M263" s="1779">
        <v>38</v>
      </c>
      <c r="N263" s="1619">
        <v>0</v>
      </c>
      <c r="O263" s="373">
        <v>38</v>
      </c>
      <c r="P263" s="373"/>
      <c r="Q263" s="373"/>
      <c r="R263" s="373"/>
      <c r="S263" s="373"/>
      <c r="T263" s="373"/>
      <c r="U263" s="373"/>
      <c r="V263" s="373"/>
      <c r="W263" s="373"/>
      <c r="X263" s="2843">
        <v>38</v>
      </c>
      <c r="Y263" s="2843">
        <v>0</v>
      </c>
      <c r="Z263" s="2108">
        <v>38</v>
      </c>
      <c r="AA263" s="2844"/>
      <c r="AB263" s="2844"/>
      <c r="AC263" s="2108">
        <v>0</v>
      </c>
      <c r="AD263" s="2108"/>
      <c r="AE263" s="2844"/>
      <c r="AF263" s="2844">
        <v>0</v>
      </c>
      <c r="AG263" s="2108">
        <v>0</v>
      </c>
      <c r="AH263" s="373"/>
      <c r="AI263" s="373"/>
      <c r="AJ263" s="373">
        <v>0</v>
      </c>
    </row>
    <row r="264" spans="1:36" ht="47.25">
      <c r="A264" s="1466">
        <v>1935</v>
      </c>
      <c r="B264" s="1774" t="s">
        <v>4756</v>
      </c>
      <c r="C264" s="338" t="s">
        <v>4757</v>
      </c>
      <c r="D264" s="182" t="s">
        <v>213</v>
      </c>
      <c r="E264" s="1766" t="s">
        <v>42</v>
      </c>
      <c r="F264" s="1782" t="s">
        <v>47</v>
      </c>
      <c r="G264" s="184">
        <v>50</v>
      </c>
      <c r="H264" s="1619">
        <v>0</v>
      </c>
      <c r="I264" s="526">
        <v>0</v>
      </c>
      <c r="J264" s="1619">
        <v>0</v>
      </c>
      <c r="K264" s="1770">
        <v>0</v>
      </c>
      <c r="L264" s="373">
        <v>50</v>
      </c>
      <c r="M264" s="1779">
        <v>12.5</v>
      </c>
      <c r="N264" s="1619">
        <v>0</v>
      </c>
      <c r="O264" s="373">
        <v>12.5</v>
      </c>
      <c r="P264" s="373"/>
      <c r="Q264" s="373"/>
      <c r="R264" s="373"/>
      <c r="S264" s="373"/>
      <c r="T264" s="373"/>
      <c r="U264" s="373"/>
      <c r="V264" s="373"/>
      <c r="W264" s="373"/>
      <c r="X264" s="2843">
        <v>12.5</v>
      </c>
      <c r="Y264" s="2843">
        <v>0</v>
      </c>
      <c r="Z264" s="2108">
        <v>12.5</v>
      </c>
      <c r="AA264" s="2844"/>
      <c r="AB264" s="2844"/>
      <c r="AC264" s="2108">
        <v>0</v>
      </c>
      <c r="AD264" s="2108"/>
      <c r="AE264" s="2844"/>
      <c r="AF264" s="2844">
        <v>0</v>
      </c>
      <c r="AG264" s="2108">
        <v>0</v>
      </c>
      <c r="AH264" s="373"/>
      <c r="AI264" s="373"/>
      <c r="AJ264" s="373">
        <v>0</v>
      </c>
    </row>
    <row r="265" spans="1:36" ht="31.5">
      <c r="A265" s="1466">
        <v>1936</v>
      </c>
      <c r="B265" s="1774" t="s">
        <v>4758</v>
      </c>
      <c r="C265" s="338" t="s">
        <v>4759</v>
      </c>
      <c r="D265" s="182" t="s">
        <v>221</v>
      </c>
      <c r="E265" s="1766" t="s">
        <v>42</v>
      </c>
      <c r="F265" s="1782" t="s">
        <v>47</v>
      </c>
      <c r="G265" s="184">
        <v>100</v>
      </c>
      <c r="H265" s="1619">
        <v>0</v>
      </c>
      <c r="I265" s="526">
        <v>0</v>
      </c>
      <c r="J265" s="1619">
        <v>0</v>
      </c>
      <c r="K265" s="1770">
        <v>0</v>
      </c>
      <c r="L265" s="373">
        <v>100</v>
      </c>
      <c r="M265" s="1779">
        <v>25</v>
      </c>
      <c r="N265" s="1619">
        <v>0</v>
      </c>
      <c r="O265" s="373">
        <v>25</v>
      </c>
      <c r="P265" s="373"/>
      <c r="Q265" s="373"/>
      <c r="R265" s="373"/>
      <c r="S265" s="373"/>
      <c r="T265" s="373"/>
      <c r="U265" s="373"/>
      <c r="V265" s="373"/>
      <c r="W265" s="373"/>
      <c r="X265" s="2843">
        <v>25</v>
      </c>
      <c r="Y265" s="2843">
        <v>0</v>
      </c>
      <c r="Z265" s="2108">
        <v>25</v>
      </c>
      <c r="AA265" s="2844"/>
      <c r="AB265" s="2844"/>
      <c r="AC265" s="2108">
        <v>0</v>
      </c>
      <c r="AD265" s="2108"/>
      <c r="AE265" s="2844"/>
      <c r="AF265" s="2844">
        <v>0</v>
      </c>
      <c r="AG265" s="2108">
        <v>0</v>
      </c>
      <c r="AH265" s="373"/>
      <c r="AI265" s="373"/>
      <c r="AJ265" s="373">
        <v>0</v>
      </c>
    </row>
    <row r="266" spans="1:36" ht="63">
      <c r="A266" s="1466">
        <v>1937</v>
      </c>
      <c r="B266" s="1774" t="s">
        <v>4760</v>
      </c>
      <c r="C266" s="338" t="s">
        <v>4761</v>
      </c>
      <c r="D266" s="182" t="s">
        <v>221</v>
      </c>
      <c r="E266" s="1766" t="s">
        <v>42</v>
      </c>
      <c r="F266" s="1782" t="s">
        <v>47</v>
      </c>
      <c r="G266" s="184">
        <v>100</v>
      </c>
      <c r="H266" s="1619">
        <v>0</v>
      </c>
      <c r="I266" s="526">
        <v>0</v>
      </c>
      <c r="J266" s="1619">
        <v>0</v>
      </c>
      <c r="K266" s="1770">
        <v>0</v>
      </c>
      <c r="L266" s="373">
        <v>100</v>
      </c>
      <c r="M266" s="1779">
        <v>25</v>
      </c>
      <c r="N266" s="1619">
        <v>0</v>
      </c>
      <c r="O266" s="373">
        <v>25</v>
      </c>
      <c r="P266" s="373"/>
      <c r="Q266" s="373"/>
      <c r="R266" s="373"/>
      <c r="S266" s="373"/>
      <c r="T266" s="373"/>
      <c r="U266" s="373"/>
      <c r="V266" s="373"/>
      <c r="W266" s="373"/>
      <c r="X266" s="2843">
        <v>25</v>
      </c>
      <c r="Y266" s="2843">
        <v>0</v>
      </c>
      <c r="Z266" s="2108">
        <v>25</v>
      </c>
      <c r="AA266" s="2844"/>
      <c r="AB266" s="2844"/>
      <c r="AC266" s="2108">
        <v>0</v>
      </c>
      <c r="AD266" s="2108"/>
      <c r="AE266" s="2844"/>
      <c r="AF266" s="2844">
        <v>0</v>
      </c>
      <c r="AG266" s="2108">
        <v>0</v>
      </c>
      <c r="AH266" s="373"/>
      <c r="AI266" s="373"/>
      <c r="AJ266" s="373">
        <v>0</v>
      </c>
    </row>
    <row r="267" spans="1:36" ht="94.5">
      <c r="A267" s="1466">
        <v>1938</v>
      </c>
      <c r="B267" s="1774" t="s">
        <v>4762</v>
      </c>
      <c r="C267" s="338" t="s">
        <v>4763</v>
      </c>
      <c r="D267" s="182" t="s">
        <v>221</v>
      </c>
      <c r="E267" s="1766" t="s">
        <v>42</v>
      </c>
      <c r="F267" s="1782" t="s">
        <v>47</v>
      </c>
      <c r="G267" s="184">
        <v>110</v>
      </c>
      <c r="H267" s="1619">
        <v>0</v>
      </c>
      <c r="I267" s="526">
        <v>0</v>
      </c>
      <c r="J267" s="1619">
        <v>0</v>
      </c>
      <c r="K267" s="1770">
        <v>0</v>
      </c>
      <c r="L267" s="373">
        <v>110</v>
      </c>
      <c r="M267" s="1779">
        <v>27.5</v>
      </c>
      <c r="N267" s="1619">
        <v>0</v>
      </c>
      <c r="O267" s="373">
        <v>27.5</v>
      </c>
      <c r="P267" s="373"/>
      <c r="Q267" s="373"/>
      <c r="R267" s="373"/>
      <c r="S267" s="373"/>
      <c r="T267" s="373"/>
      <c r="U267" s="373"/>
      <c r="V267" s="373"/>
      <c r="W267" s="373"/>
      <c r="X267" s="2843">
        <v>27.5</v>
      </c>
      <c r="Y267" s="2843">
        <v>0</v>
      </c>
      <c r="Z267" s="2108">
        <v>27.5</v>
      </c>
      <c r="AA267" s="2844"/>
      <c r="AB267" s="2844"/>
      <c r="AC267" s="2108">
        <v>0</v>
      </c>
      <c r="AD267" s="2108"/>
      <c r="AE267" s="2844"/>
      <c r="AF267" s="2844">
        <v>0</v>
      </c>
      <c r="AG267" s="2108">
        <v>0</v>
      </c>
      <c r="AH267" s="373"/>
      <c r="AI267" s="373"/>
      <c r="AJ267" s="373">
        <v>0</v>
      </c>
    </row>
    <row r="268" spans="1:36" ht="94.5">
      <c r="A268" s="1466">
        <v>1939</v>
      </c>
      <c r="B268" s="1774" t="s">
        <v>4764</v>
      </c>
      <c r="C268" s="338" t="s">
        <v>4765</v>
      </c>
      <c r="D268" s="182" t="s">
        <v>254</v>
      </c>
      <c r="E268" s="1766" t="s">
        <v>42</v>
      </c>
      <c r="F268" s="1782" t="s">
        <v>47</v>
      </c>
      <c r="G268" s="184">
        <v>200</v>
      </c>
      <c r="H268" s="1619">
        <v>0</v>
      </c>
      <c r="I268" s="526">
        <v>0</v>
      </c>
      <c r="J268" s="1619">
        <v>0</v>
      </c>
      <c r="K268" s="1770">
        <v>0</v>
      </c>
      <c r="L268" s="373">
        <v>200</v>
      </c>
      <c r="M268" s="1779">
        <v>50</v>
      </c>
      <c r="N268" s="1619">
        <v>0</v>
      </c>
      <c r="O268" s="373">
        <v>50</v>
      </c>
      <c r="P268" s="373"/>
      <c r="Q268" s="373"/>
      <c r="R268" s="373"/>
      <c r="S268" s="373"/>
      <c r="T268" s="373"/>
      <c r="U268" s="373"/>
      <c r="V268" s="373"/>
      <c r="W268" s="373"/>
      <c r="X268" s="2843">
        <v>50</v>
      </c>
      <c r="Y268" s="2843">
        <v>0</v>
      </c>
      <c r="Z268" s="2108">
        <v>50</v>
      </c>
      <c r="AA268" s="2844"/>
      <c r="AB268" s="2844"/>
      <c r="AC268" s="2108">
        <v>0</v>
      </c>
      <c r="AD268" s="2108"/>
      <c r="AE268" s="2844"/>
      <c r="AF268" s="2844">
        <v>0</v>
      </c>
      <c r="AG268" s="2108">
        <v>0</v>
      </c>
      <c r="AH268" s="373"/>
      <c r="AI268" s="373"/>
      <c r="AJ268" s="373">
        <v>0</v>
      </c>
    </row>
    <row r="269" spans="1:36" ht="47.25">
      <c r="A269" s="1466">
        <v>1940</v>
      </c>
      <c r="B269" s="1774" t="s">
        <v>4766</v>
      </c>
      <c r="C269" s="338" t="s">
        <v>4767</v>
      </c>
      <c r="D269" s="182" t="s">
        <v>254</v>
      </c>
      <c r="E269" s="1766" t="s">
        <v>42</v>
      </c>
      <c r="F269" s="1782" t="s">
        <v>47</v>
      </c>
      <c r="G269" s="184">
        <v>95</v>
      </c>
      <c r="H269" s="1619">
        <v>0</v>
      </c>
      <c r="I269" s="526">
        <v>0</v>
      </c>
      <c r="J269" s="1619">
        <v>0</v>
      </c>
      <c r="K269" s="1770">
        <v>0</v>
      </c>
      <c r="L269" s="373">
        <v>95</v>
      </c>
      <c r="M269" s="1779">
        <v>23.75</v>
      </c>
      <c r="N269" s="1619">
        <v>0</v>
      </c>
      <c r="O269" s="373">
        <v>23.75</v>
      </c>
      <c r="P269" s="373"/>
      <c r="Q269" s="373"/>
      <c r="R269" s="373"/>
      <c r="S269" s="373"/>
      <c r="T269" s="373"/>
      <c r="U269" s="373"/>
      <c r="V269" s="373"/>
      <c r="W269" s="373"/>
      <c r="X269" s="2843">
        <v>23.75</v>
      </c>
      <c r="Y269" s="2843">
        <v>0</v>
      </c>
      <c r="Z269" s="2108">
        <v>23.75</v>
      </c>
      <c r="AA269" s="2844"/>
      <c r="AB269" s="2844"/>
      <c r="AC269" s="2108">
        <v>0</v>
      </c>
      <c r="AD269" s="2108"/>
      <c r="AE269" s="2844"/>
      <c r="AF269" s="2844">
        <v>0</v>
      </c>
      <c r="AG269" s="2108">
        <v>0</v>
      </c>
      <c r="AH269" s="373"/>
      <c r="AI269" s="373"/>
      <c r="AJ269" s="373">
        <v>0</v>
      </c>
    </row>
    <row r="270" spans="1:36" ht="63">
      <c r="A270" s="1466">
        <v>1941</v>
      </c>
      <c r="B270" s="1774" t="s">
        <v>4768</v>
      </c>
      <c r="C270" s="338" t="s">
        <v>4769</v>
      </c>
      <c r="D270" s="182" t="s">
        <v>45</v>
      </c>
      <c r="E270" s="1766" t="s">
        <v>42</v>
      </c>
      <c r="F270" s="1782" t="s">
        <v>47</v>
      </c>
      <c r="G270" s="184">
        <v>150</v>
      </c>
      <c r="H270" s="1619">
        <v>0</v>
      </c>
      <c r="I270" s="526">
        <v>0</v>
      </c>
      <c r="J270" s="1619">
        <v>0</v>
      </c>
      <c r="K270" s="1770">
        <v>0</v>
      </c>
      <c r="L270" s="373">
        <v>150</v>
      </c>
      <c r="M270" s="1779">
        <v>37.5</v>
      </c>
      <c r="N270" s="1619">
        <v>0</v>
      </c>
      <c r="O270" s="373">
        <v>37.5</v>
      </c>
      <c r="P270" s="373"/>
      <c r="Q270" s="373"/>
      <c r="R270" s="373"/>
      <c r="S270" s="373"/>
      <c r="T270" s="373"/>
      <c r="U270" s="373"/>
      <c r="V270" s="373"/>
      <c r="W270" s="373"/>
      <c r="X270" s="2843">
        <v>37.5</v>
      </c>
      <c r="Y270" s="2843">
        <v>0</v>
      </c>
      <c r="Z270" s="2108">
        <v>37.5</v>
      </c>
      <c r="AA270" s="2844"/>
      <c r="AB270" s="2844"/>
      <c r="AC270" s="2108">
        <v>0</v>
      </c>
      <c r="AD270" s="2108"/>
      <c r="AE270" s="2844"/>
      <c r="AF270" s="2844">
        <v>0</v>
      </c>
      <c r="AG270" s="2108">
        <v>0</v>
      </c>
      <c r="AH270" s="373"/>
      <c r="AI270" s="373"/>
      <c r="AJ270" s="373">
        <v>0</v>
      </c>
    </row>
    <row r="271" spans="1:36" ht="47.25">
      <c r="A271" s="1466">
        <v>1942</v>
      </c>
      <c r="B271" s="1774" t="s">
        <v>4770</v>
      </c>
      <c r="C271" s="338" t="s">
        <v>4771</v>
      </c>
      <c r="D271" s="182" t="s">
        <v>45</v>
      </c>
      <c r="E271" s="1766" t="s">
        <v>42</v>
      </c>
      <c r="F271" s="1782" t="s">
        <v>47</v>
      </c>
      <c r="G271" s="184">
        <v>100</v>
      </c>
      <c r="H271" s="1619">
        <v>0</v>
      </c>
      <c r="I271" s="526">
        <v>0</v>
      </c>
      <c r="J271" s="1619">
        <v>0</v>
      </c>
      <c r="K271" s="1770">
        <v>0</v>
      </c>
      <c r="L271" s="373">
        <v>100</v>
      </c>
      <c r="M271" s="1779">
        <v>25</v>
      </c>
      <c r="N271" s="1619">
        <v>0</v>
      </c>
      <c r="O271" s="373">
        <v>25</v>
      </c>
      <c r="P271" s="373"/>
      <c r="Q271" s="373"/>
      <c r="R271" s="373"/>
      <c r="S271" s="373"/>
      <c r="T271" s="373"/>
      <c r="U271" s="373"/>
      <c r="V271" s="373"/>
      <c r="W271" s="373"/>
      <c r="X271" s="2843">
        <v>25</v>
      </c>
      <c r="Y271" s="2843">
        <v>0</v>
      </c>
      <c r="Z271" s="2108">
        <v>25</v>
      </c>
      <c r="AA271" s="2844"/>
      <c r="AB271" s="2844"/>
      <c r="AC271" s="2108">
        <v>0</v>
      </c>
      <c r="AD271" s="2108"/>
      <c r="AE271" s="2844"/>
      <c r="AF271" s="2844">
        <v>0</v>
      </c>
      <c r="AG271" s="2108">
        <v>0</v>
      </c>
      <c r="AH271" s="373"/>
      <c r="AI271" s="373"/>
      <c r="AJ271" s="373">
        <v>0</v>
      </c>
    </row>
    <row r="272" spans="1:36" ht="47.25">
      <c r="A272" s="1466">
        <v>1943</v>
      </c>
      <c r="B272" s="1774" t="s">
        <v>4772</v>
      </c>
      <c r="C272" s="338" t="s">
        <v>4773</v>
      </c>
      <c r="D272" s="182" t="s">
        <v>45</v>
      </c>
      <c r="E272" s="1766" t="s">
        <v>42</v>
      </c>
      <c r="F272" s="1782" t="s">
        <v>47</v>
      </c>
      <c r="G272" s="184">
        <v>100</v>
      </c>
      <c r="H272" s="1619">
        <v>0</v>
      </c>
      <c r="I272" s="526">
        <v>0</v>
      </c>
      <c r="J272" s="1619">
        <v>0</v>
      </c>
      <c r="K272" s="1770">
        <v>0</v>
      </c>
      <c r="L272" s="373">
        <v>100</v>
      </c>
      <c r="M272" s="1779">
        <v>25</v>
      </c>
      <c r="N272" s="1619">
        <v>0</v>
      </c>
      <c r="O272" s="373">
        <v>25</v>
      </c>
      <c r="P272" s="373"/>
      <c r="Q272" s="373"/>
      <c r="R272" s="373"/>
      <c r="S272" s="373"/>
      <c r="T272" s="373"/>
      <c r="U272" s="373"/>
      <c r="V272" s="373"/>
      <c r="W272" s="373"/>
      <c r="X272" s="2843">
        <v>25</v>
      </c>
      <c r="Y272" s="2843">
        <v>0</v>
      </c>
      <c r="Z272" s="2108">
        <v>25</v>
      </c>
      <c r="AA272" s="2844"/>
      <c r="AB272" s="2844"/>
      <c r="AC272" s="2108">
        <v>0</v>
      </c>
      <c r="AD272" s="2108"/>
      <c r="AE272" s="2844"/>
      <c r="AF272" s="2844">
        <v>0</v>
      </c>
      <c r="AG272" s="2108">
        <v>0</v>
      </c>
      <c r="AH272" s="373"/>
      <c r="AI272" s="373"/>
      <c r="AJ272" s="373">
        <v>0</v>
      </c>
    </row>
    <row r="273" spans="1:36" ht="47.25">
      <c r="A273" s="1466">
        <v>1944</v>
      </c>
      <c r="B273" s="1774" t="s">
        <v>4774</v>
      </c>
      <c r="C273" s="338" t="s">
        <v>4775</v>
      </c>
      <c r="D273" s="182" t="s">
        <v>45</v>
      </c>
      <c r="E273" s="1766" t="s">
        <v>42</v>
      </c>
      <c r="F273" s="1782" t="s">
        <v>47</v>
      </c>
      <c r="G273" s="184">
        <v>100</v>
      </c>
      <c r="H273" s="1619">
        <v>0</v>
      </c>
      <c r="I273" s="526">
        <v>0</v>
      </c>
      <c r="J273" s="1619">
        <v>0</v>
      </c>
      <c r="K273" s="1770">
        <v>0</v>
      </c>
      <c r="L273" s="373">
        <v>100</v>
      </c>
      <c r="M273" s="1779">
        <v>25</v>
      </c>
      <c r="N273" s="1619">
        <v>0</v>
      </c>
      <c r="O273" s="373">
        <v>25</v>
      </c>
      <c r="P273" s="373"/>
      <c r="Q273" s="373"/>
      <c r="R273" s="373"/>
      <c r="S273" s="373"/>
      <c r="T273" s="373"/>
      <c r="U273" s="373"/>
      <c r="V273" s="373"/>
      <c r="W273" s="373"/>
      <c r="X273" s="2843">
        <v>25</v>
      </c>
      <c r="Y273" s="2843">
        <v>0</v>
      </c>
      <c r="Z273" s="2108">
        <v>25</v>
      </c>
      <c r="AA273" s="2844"/>
      <c r="AB273" s="2844"/>
      <c r="AC273" s="2108">
        <v>0</v>
      </c>
      <c r="AD273" s="2108"/>
      <c r="AE273" s="2844"/>
      <c r="AF273" s="2844">
        <v>0</v>
      </c>
      <c r="AG273" s="2108">
        <v>0</v>
      </c>
      <c r="AH273" s="373"/>
      <c r="AI273" s="373"/>
      <c r="AJ273" s="373">
        <v>0</v>
      </c>
    </row>
    <row r="274" spans="1:36" ht="63">
      <c r="A274" s="1466">
        <v>1945</v>
      </c>
      <c r="B274" s="1774" t="s">
        <v>4776</v>
      </c>
      <c r="C274" s="338" t="s">
        <v>4777</v>
      </c>
      <c r="D274" s="182" t="s">
        <v>28</v>
      </c>
      <c r="E274" s="1766" t="s">
        <v>42</v>
      </c>
      <c r="F274" s="1782" t="s">
        <v>47</v>
      </c>
      <c r="G274" s="184">
        <v>100</v>
      </c>
      <c r="H274" s="1619">
        <v>0</v>
      </c>
      <c r="I274" s="526">
        <v>0</v>
      </c>
      <c r="J274" s="1619">
        <v>0</v>
      </c>
      <c r="K274" s="1770">
        <v>0</v>
      </c>
      <c r="L274" s="373">
        <v>100</v>
      </c>
      <c r="M274" s="1779">
        <v>25</v>
      </c>
      <c r="N274" s="1619">
        <v>0</v>
      </c>
      <c r="O274" s="373">
        <v>25</v>
      </c>
      <c r="P274" s="373"/>
      <c r="Q274" s="373"/>
      <c r="R274" s="373"/>
      <c r="S274" s="373"/>
      <c r="T274" s="373"/>
      <c r="U274" s="373"/>
      <c r="V274" s="373"/>
      <c r="W274" s="373"/>
      <c r="X274" s="2843">
        <v>25</v>
      </c>
      <c r="Y274" s="2843">
        <v>0</v>
      </c>
      <c r="Z274" s="2108">
        <v>25</v>
      </c>
      <c r="AA274" s="2844"/>
      <c r="AB274" s="2844"/>
      <c r="AC274" s="2108">
        <v>0</v>
      </c>
      <c r="AD274" s="2108"/>
      <c r="AE274" s="2844"/>
      <c r="AF274" s="2844">
        <v>0</v>
      </c>
      <c r="AG274" s="2108">
        <v>0</v>
      </c>
      <c r="AH274" s="373"/>
      <c r="AI274" s="373"/>
      <c r="AJ274" s="373">
        <v>0</v>
      </c>
    </row>
    <row r="275" spans="1:36" ht="78.75">
      <c r="A275" s="1466">
        <v>1946</v>
      </c>
      <c r="B275" s="1774" t="s">
        <v>4778</v>
      </c>
      <c r="C275" s="338" t="s">
        <v>4779</v>
      </c>
      <c r="D275" s="182" t="s">
        <v>28</v>
      </c>
      <c r="E275" s="1766" t="s">
        <v>42</v>
      </c>
      <c r="F275" s="1782" t="s">
        <v>47</v>
      </c>
      <c r="G275" s="184">
        <v>150</v>
      </c>
      <c r="H275" s="1619">
        <v>0</v>
      </c>
      <c r="I275" s="526">
        <v>0</v>
      </c>
      <c r="J275" s="1619">
        <v>0</v>
      </c>
      <c r="K275" s="1770">
        <v>0</v>
      </c>
      <c r="L275" s="373">
        <v>150</v>
      </c>
      <c r="M275" s="1779">
        <v>37.5</v>
      </c>
      <c r="N275" s="1619">
        <v>0</v>
      </c>
      <c r="O275" s="373">
        <v>37.5</v>
      </c>
      <c r="P275" s="373"/>
      <c r="Q275" s="373"/>
      <c r="R275" s="373"/>
      <c r="S275" s="373"/>
      <c r="T275" s="373"/>
      <c r="U275" s="373"/>
      <c r="V275" s="373"/>
      <c r="W275" s="373"/>
      <c r="X275" s="2843">
        <v>37.5</v>
      </c>
      <c r="Y275" s="2843">
        <v>0</v>
      </c>
      <c r="Z275" s="2108">
        <v>37.5</v>
      </c>
      <c r="AA275" s="2844"/>
      <c r="AB275" s="2844"/>
      <c r="AC275" s="2108">
        <v>0</v>
      </c>
      <c r="AD275" s="2108"/>
      <c r="AE275" s="2844"/>
      <c r="AF275" s="2844">
        <v>0</v>
      </c>
      <c r="AG275" s="2108">
        <v>0</v>
      </c>
      <c r="AH275" s="373"/>
      <c r="AI275" s="373"/>
      <c r="AJ275" s="373">
        <v>0</v>
      </c>
    </row>
    <row r="276" spans="1:36" ht="409.5">
      <c r="A276" s="1466">
        <v>1947</v>
      </c>
      <c r="B276" s="1774" t="s">
        <v>4780</v>
      </c>
      <c r="C276" s="338" t="s">
        <v>4781</v>
      </c>
      <c r="D276" s="182" t="s">
        <v>257</v>
      </c>
      <c r="E276" s="1766" t="s">
        <v>42</v>
      </c>
      <c r="F276" s="1782" t="s">
        <v>47</v>
      </c>
      <c r="G276" s="184">
        <v>200</v>
      </c>
      <c r="H276" s="1619">
        <v>0</v>
      </c>
      <c r="I276" s="526">
        <v>0</v>
      </c>
      <c r="J276" s="1619">
        <v>0</v>
      </c>
      <c r="K276" s="1770">
        <v>0</v>
      </c>
      <c r="L276" s="373">
        <v>200</v>
      </c>
      <c r="M276" s="1779">
        <v>50</v>
      </c>
      <c r="N276" s="1619">
        <v>0</v>
      </c>
      <c r="O276" s="373">
        <v>50</v>
      </c>
      <c r="P276" s="373"/>
      <c r="Q276" s="373"/>
      <c r="R276" s="373"/>
      <c r="S276" s="373"/>
      <c r="T276" s="373"/>
      <c r="U276" s="373"/>
      <c r="V276" s="373"/>
      <c r="W276" s="373"/>
      <c r="X276" s="2843">
        <v>50</v>
      </c>
      <c r="Y276" s="2843">
        <v>0</v>
      </c>
      <c r="Z276" s="2108">
        <v>50</v>
      </c>
      <c r="AA276" s="2844"/>
      <c r="AB276" s="2844"/>
      <c r="AC276" s="2108">
        <v>0</v>
      </c>
      <c r="AD276" s="2108"/>
      <c r="AE276" s="2844"/>
      <c r="AF276" s="2844">
        <v>0</v>
      </c>
      <c r="AG276" s="2108">
        <v>0</v>
      </c>
      <c r="AH276" s="373"/>
      <c r="AI276" s="373"/>
      <c r="AJ276" s="373">
        <v>0</v>
      </c>
    </row>
    <row r="277" spans="1:36" ht="220.5">
      <c r="A277" s="1466">
        <v>1948</v>
      </c>
      <c r="B277" s="1774" t="s">
        <v>4782</v>
      </c>
      <c r="C277" s="338" t="s">
        <v>4783</v>
      </c>
      <c r="D277" s="182" t="s">
        <v>257</v>
      </c>
      <c r="E277" s="1766" t="s">
        <v>42</v>
      </c>
      <c r="F277" s="1782" t="s">
        <v>47</v>
      </c>
      <c r="G277" s="184">
        <v>200</v>
      </c>
      <c r="H277" s="1619">
        <v>0</v>
      </c>
      <c r="I277" s="526">
        <v>0</v>
      </c>
      <c r="J277" s="1619">
        <v>0</v>
      </c>
      <c r="K277" s="1770">
        <v>0</v>
      </c>
      <c r="L277" s="373">
        <v>200</v>
      </c>
      <c r="M277" s="1779">
        <v>50</v>
      </c>
      <c r="N277" s="1619">
        <v>0</v>
      </c>
      <c r="O277" s="373">
        <v>50</v>
      </c>
      <c r="P277" s="373"/>
      <c r="Q277" s="373"/>
      <c r="R277" s="373"/>
      <c r="S277" s="373"/>
      <c r="T277" s="373"/>
      <c r="U277" s="373"/>
      <c r="V277" s="373"/>
      <c r="W277" s="373"/>
      <c r="X277" s="2843">
        <v>50</v>
      </c>
      <c r="Y277" s="2843">
        <v>0</v>
      </c>
      <c r="Z277" s="2108">
        <v>50</v>
      </c>
      <c r="AA277" s="2844"/>
      <c r="AB277" s="2844"/>
      <c r="AC277" s="2108">
        <v>0</v>
      </c>
      <c r="AD277" s="2108"/>
      <c r="AE277" s="2844"/>
      <c r="AF277" s="2844">
        <v>0</v>
      </c>
      <c r="AG277" s="2108">
        <v>0</v>
      </c>
      <c r="AH277" s="373"/>
      <c r="AI277" s="373"/>
      <c r="AJ277" s="373">
        <v>0</v>
      </c>
    </row>
    <row r="278" spans="1:36" ht="173.25">
      <c r="A278" s="1466">
        <v>1949</v>
      </c>
      <c r="B278" s="1774" t="s">
        <v>4784</v>
      </c>
      <c r="C278" s="338" t="s">
        <v>4785</v>
      </c>
      <c r="D278" s="182" t="s">
        <v>400</v>
      </c>
      <c r="E278" s="1766" t="s">
        <v>42</v>
      </c>
      <c r="F278" s="1782" t="s">
        <v>47</v>
      </c>
      <c r="G278" s="184">
        <v>100</v>
      </c>
      <c r="H278" s="1619">
        <v>0</v>
      </c>
      <c r="I278" s="526">
        <v>0</v>
      </c>
      <c r="J278" s="1619">
        <v>0</v>
      </c>
      <c r="K278" s="1770">
        <v>0</v>
      </c>
      <c r="L278" s="373">
        <v>100</v>
      </c>
      <c r="M278" s="1779">
        <v>25</v>
      </c>
      <c r="N278" s="1619">
        <v>0</v>
      </c>
      <c r="O278" s="373">
        <v>25</v>
      </c>
      <c r="P278" s="373"/>
      <c r="Q278" s="373"/>
      <c r="R278" s="373"/>
      <c r="S278" s="373"/>
      <c r="T278" s="373"/>
      <c r="U278" s="373"/>
      <c r="V278" s="373"/>
      <c r="W278" s="373"/>
      <c r="X278" s="2843">
        <v>25</v>
      </c>
      <c r="Y278" s="2843">
        <v>0</v>
      </c>
      <c r="Z278" s="2108">
        <v>25</v>
      </c>
      <c r="AA278" s="2844"/>
      <c r="AB278" s="2844"/>
      <c r="AC278" s="2108">
        <v>0</v>
      </c>
      <c r="AD278" s="2108"/>
      <c r="AE278" s="2844"/>
      <c r="AF278" s="2844">
        <v>0</v>
      </c>
      <c r="AG278" s="2108">
        <v>0</v>
      </c>
      <c r="AH278" s="373"/>
      <c r="AI278" s="373"/>
      <c r="AJ278" s="373">
        <v>0</v>
      </c>
    </row>
    <row r="279" spans="1:36" ht="31.5">
      <c r="A279" s="1466">
        <v>1950</v>
      </c>
      <c r="B279" s="1774" t="s">
        <v>4786</v>
      </c>
      <c r="C279" s="338" t="s">
        <v>4787</v>
      </c>
      <c r="D279" s="182" t="s">
        <v>400</v>
      </c>
      <c r="E279" s="1766" t="s">
        <v>42</v>
      </c>
      <c r="F279" s="1782" t="s">
        <v>47</v>
      </c>
      <c r="G279" s="184">
        <v>200</v>
      </c>
      <c r="H279" s="1619">
        <v>0</v>
      </c>
      <c r="I279" s="526">
        <v>0</v>
      </c>
      <c r="J279" s="1619">
        <v>0</v>
      </c>
      <c r="K279" s="1770">
        <v>0</v>
      </c>
      <c r="L279" s="373">
        <v>200</v>
      </c>
      <c r="M279" s="1779">
        <v>50</v>
      </c>
      <c r="N279" s="1619">
        <v>0</v>
      </c>
      <c r="O279" s="373">
        <v>50</v>
      </c>
      <c r="P279" s="373"/>
      <c r="Q279" s="373"/>
      <c r="R279" s="373"/>
      <c r="S279" s="373"/>
      <c r="T279" s="373"/>
      <c r="U279" s="373"/>
      <c r="V279" s="373"/>
      <c r="W279" s="373"/>
      <c r="X279" s="2843">
        <v>50</v>
      </c>
      <c r="Y279" s="2843">
        <v>0</v>
      </c>
      <c r="Z279" s="2108">
        <v>50</v>
      </c>
      <c r="AA279" s="2844"/>
      <c r="AB279" s="2844"/>
      <c r="AC279" s="2108">
        <v>0</v>
      </c>
      <c r="AD279" s="2108"/>
      <c r="AE279" s="2844"/>
      <c r="AF279" s="2844">
        <v>0</v>
      </c>
      <c r="AG279" s="2108">
        <v>0</v>
      </c>
      <c r="AH279" s="373"/>
      <c r="AI279" s="373"/>
      <c r="AJ279" s="373">
        <v>0</v>
      </c>
    </row>
    <row r="280" spans="1:36" ht="63">
      <c r="A280" s="1466">
        <v>1951</v>
      </c>
      <c r="B280" s="1774" t="s">
        <v>4788</v>
      </c>
      <c r="C280" s="338" t="s">
        <v>4789</v>
      </c>
      <c r="D280" s="182" t="s">
        <v>400</v>
      </c>
      <c r="E280" s="1766" t="s">
        <v>42</v>
      </c>
      <c r="F280" s="1782" t="s">
        <v>47</v>
      </c>
      <c r="G280" s="184">
        <v>100</v>
      </c>
      <c r="H280" s="1619">
        <v>0</v>
      </c>
      <c r="I280" s="526">
        <v>0</v>
      </c>
      <c r="J280" s="1619">
        <v>0</v>
      </c>
      <c r="K280" s="1770">
        <v>0</v>
      </c>
      <c r="L280" s="373">
        <v>100</v>
      </c>
      <c r="M280" s="1779">
        <v>25</v>
      </c>
      <c r="N280" s="1619">
        <v>0</v>
      </c>
      <c r="O280" s="373">
        <v>25</v>
      </c>
      <c r="P280" s="373"/>
      <c r="Q280" s="373"/>
      <c r="R280" s="373"/>
      <c r="S280" s="373"/>
      <c r="T280" s="373"/>
      <c r="U280" s="373"/>
      <c r="V280" s="373"/>
      <c r="W280" s="373"/>
      <c r="X280" s="2843">
        <v>25</v>
      </c>
      <c r="Y280" s="2843">
        <v>0</v>
      </c>
      <c r="Z280" s="2108">
        <v>25</v>
      </c>
      <c r="AA280" s="2844"/>
      <c r="AB280" s="2844"/>
      <c r="AC280" s="2108">
        <v>0</v>
      </c>
      <c r="AD280" s="2108"/>
      <c r="AE280" s="2844"/>
      <c r="AF280" s="2844">
        <v>0</v>
      </c>
      <c r="AG280" s="2108">
        <v>0</v>
      </c>
      <c r="AH280" s="373"/>
      <c r="AI280" s="373"/>
      <c r="AJ280" s="373">
        <v>0</v>
      </c>
    </row>
    <row r="281" spans="1:36" ht="47.25">
      <c r="A281" s="1466">
        <v>1952</v>
      </c>
      <c r="B281" s="1774" t="s">
        <v>4790</v>
      </c>
      <c r="C281" s="338" t="s">
        <v>4791</v>
      </c>
      <c r="D281" s="182" t="s">
        <v>400</v>
      </c>
      <c r="E281" s="1766" t="s">
        <v>42</v>
      </c>
      <c r="F281" s="1782" t="s">
        <v>47</v>
      </c>
      <c r="G281" s="184">
        <v>50</v>
      </c>
      <c r="H281" s="1619">
        <v>0</v>
      </c>
      <c r="I281" s="526">
        <v>0</v>
      </c>
      <c r="J281" s="1619">
        <v>0</v>
      </c>
      <c r="K281" s="1770">
        <v>0</v>
      </c>
      <c r="L281" s="373">
        <v>50</v>
      </c>
      <c r="M281" s="1779">
        <v>12.5</v>
      </c>
      <c r="N281" s="1619">
        <v>0</v>
      </c>
      <c r="O281" s="373">
        <v>12.5</v>
      </c>
      <c r="P281" s="373"/>
      <c r="Q281" s="373"/>
      <c r="R281" s="373"/>
      <c r="S281" s="373"/>
      <c r="T281" s="373"/>
      <c r="U281" s="373"/>
      <c r="V281" s="373"/>
      <c r="W281" s="373"/>
      <c r="X281" s="2843">
        <v>12.5</v>
      </c>
      <c r="Y281" s="2843">
        <v>0</v>
      </c>
      <c r="Z281" s="2108">
        <v>12.5</v>
      </c>
      <c r="AA281" s="2844"/>
      <c r="AB281" s="2844"/>
      <c r="AC281" s="2108">
        <v>0</v>
      </c>
      <c r="AD281" s="2108"/>
      <c r="AE281" s="2844"/>
      <c r="AF281" s="2844">
        <v>0</v>
      </c>
      <c r="AG281" s="2108">
        <v>0</v>
      </c>
      <c r="AH281" s="373"/>
      <c r="AI281" s="373"/>
      <c r="AJ281" s="373">
        <v>0</v>
      </c>
    </row>
    <row r="282" spans="1:36" ht="63">
      <c r="A282" s="1466">
        <v>1953</v>
      </c>
      <c r="B282" s="1774" t="s">
        <v>4792</v>
      </c>
      <c r="C282" s="338" t="s">
        <v>4793</v>
      </c>
      <c r="D282" s="1768" t="s">
        <v>3944</v>
      </c>
      <c r="E282" s="1766" t="s">
        <v>42</v>
      </c>
      <c r="F282" s="1782" t="s">
        <v>47</v>
      </c>
      <c r="G282" s="184">
        <v>130</v>
      </c>
      <c r="H282" s="1619">
        <v>0</v>
      </c>
      <c r="I282" s="526">
        <v>0</v>
      </c>
      <c r="J282" s="1619">
        <v>0</v>
      </c>
      <c r="K282" s="1770">
        <v>0</v>
      </c>
      <c r="L282" s="373">
        <v>130</v>
      </c>
      <c r="M282" s="1779">
        <v>32.5</v>
      </c>
      <c r="N282" s="1619">
        <v>0</v>
      </c>
      <c r="O282" s="373">
        <v>32.5</v>
      </c>
      <c r="P282" s="373"/>
      <c r="Q282" s="373"/>
      <c r="R282" s="373"/>
      <c r="S282" s="373"/>
      <c r="T282" s="373"/>
      <c r="U282" s="373"/>
      <c r="V282" s="373"/>
      <c r="W282" s="373"/>
      <c r="X282" s="2843">
        <v>32.5</v>
      </c>
      <c r="Y282" s="2843">
        <v>0</v>
      </c>
      <c r="Z282" s="2108">
        <v>32.5</v>
      </c>
      <c r="AA282" s="2844"/>
      <c r="AB282" s="2844"/>
      <c r="AC282" s="2108">
        <v>0</v>
      </c>
      <c r="AD282" s="2108"/>
      <c r="AE282" s="2844"/>
      <c r="AF282" s="2844">
        <v>0</v>
      </c>
      <c r="AG282" s="2108">
        <v>0</v>
      </c>
      <c r="AH282" s="373"/>
      <c r="AI282" s="373"/>
      <c r="AJ282" s="373">
        <v>0</v>
      </c>
    </row>
    <row r="283" spans="1:36" ht="78.75">
      <c r="A283" s="1466">
        <v>1954</v>
      </c>
      <c r="B283" s="1774" t="s">
        <v>4794</v>
      </c>
      <c r="C283" s="338" t="s">
        <v>4795</v>
      </c>
      <c r="D283" s="1768" t="s">
        <v>3944</v>
      </c>
      <c r="E283" s="1766" t="s">
        <v>42</v>
      </c>
      <c r="F283" s="1782" t="s">
        <v>47</v>
      </c>
      <c r="G283" s="184">
        <v>100</v>
      </c>
      <c r="H283" s="1619">
        <v>0</v>
      </c>
      <c r="I283" s="526">
        <v>0</v>
      </c>
      <c r="J283" s="1619">
        <v>0</v>
      </c>
      <c r="K283" s="1770">
        <v>0</v>
      </c>
      <c r="L283" s="373">
        <v>100</v>
      </c>
      <c r="M283" s="1779">
        <v>25</v>
      </c>
      <c r="N283" s="1619">
        <v>0</v>
      </c>
      <c r="O283" s="373">
        <v>25</v>
      </c>
      <c r="P283" s="373"/>
      <c r="Q283" s="373"/>
      <c r="R283" s="373"/>
      <c r="S283" s="373"/>
      <c r="T283" s="373"/>
      <c r="U283" s="373"/>
      <c r="V283" s="373"/>
      <c r="W283" s="373"/>
      <c r="X283" s="2843">
        <v>25</v>
      </c>
      <c r="Y283" s="2843">
        <v>0</v>
      </c>
      <c r="Z283" s="2108">
        <v>25</v>
      </c>
      <c r="AA283" s="2844"/>
      <c r="AB283" s="2844"/>
      <c r="AC283" s="2108">
        <v>0</v>
      </c>
      <c r="AD283" s="2108"/>
      <c r="AE283" s="2844"/>
      <c r="AF283" s="2844">
        <v>0</v>
      </c>
      <c r="AG283" s="2108">
        <v>0</v>
      </c>
      <c r="AH283" s="373"/>
      <c r="AI283" s="373"/>
      <c r="AJ283" s="373">
        <v>0</v>
      </c>
    </row>
    <row r="284" spans="1:36" ht="110.25">
      <c r="A284" s="1466">
        <v>1955</v>
      </c>
      <c r="B284" s="1774" t="s">
        <v>4796</v>
      </c>
      <c r="C284" s="338" t="s">
        <v>4797</v>
      </c>
      <c r="D284" s="1768" t="s">
        <v>3944</v>
      </c>
      <c r="E284" s="1766" t="s">
        <v>42</v>
      </c>
      <c r="F284" s="1782" t="s">
        <v>47</v>
      </c>
      <c r="G284" s="184">
        <v>70</v>
      </c>
      <c r="H284" s="1619">
        <v>0</v>
      </c>
      <c r="I284" s="526">
        <v>0</v>
      </c>
      <c r="J284" s="1619">
        <v>0</v>
      </c>
      <c r="K284" s="1770">
        <v>0</v>
      </c>
      <c r="L284" s="373">
        <v>70</v>
      </c>
      <c r="M284" s="1779">
        <v>17.5</v>
      </c>
      <c r="N284" s="1619">
        <v>0</v>
      </c>
      <c r="O284" s="373">
        <v>17.5</v>
      </c>
      <c r="P284" s="373"/>
      <c r="Q284" s="373"/>
      <c r="R284" s="373"/>
      <c r="S284" s="373"/>
      <c r="T284" s="373"/>
      <c r="U284" s="373"/>
      <c r="V284" s="373"/>
      <c r="W284" s="373"/>
      <c r="X284" s="2843">
        <v>17.5</v>
      </c>
      <c r="Y284" s="2843">
        <v>0</v>
      </c>
      <c r="Z284" s="2108">
        <v>17.5</v>
      </c>
      <c r="AA284" s="2844"/>
      <c r="AB284" s="2844"/>
      <c r="AC284" s="2108">
        <v>0</v>
      </c>
      <c r="AD284" s="2108"/>
      <c r="AE284" s="2844"/>
      <c r="AF284" s="2844">
        <v>0</v>
      </c>
      <c r="AG284" s="2108">
        <v>0</v>
      </c>
      <c r="AH284" s="373"/>
      <c r="AI284" s="373"/>
      <c r="AJ284" s="373">
        <v>0</v>
      </c>
    </row>
    <row r="285" spans="1:36" ht="78.75">
      <c r="A285" s="1466">
        <v>1956</v>
      </c>
      <c r="B285" s="1774" t="s">
        <v>4798</v>
      </c>
      <c r="C285" s="338" t="s">
        <v>4799</v>
      </c>
      <c r="D285" s="1768" t="s">
        <v>3944</v>
      </c>
      <c r="E285" s="1766" t="s">
        <v>42</v>
      </c>
      <c r="F285" s="1782" t="s">
        <v>47</v>
      </c>
      <c r="G285" s="184">
        <v>150</v>
      </c>
      <c r="H285" s="1619">
        <v>0</v>
      </c>
      <c r="I285" s="526">
        <v>0</v>
      </c>
      <c r="J285" s="1619">
        <v>0</v>
      </c>
      <c r="K285" s="1770">
        <v>0</v>
      </c>
      <c r="L285" s="373">
        <v>150</v>
      </c>
      <c r="M285" s="1779">
        <v>37.5</v>
      </c>
      <c r="N285" s="1619">
        <v>0</v>
      </c>
      <c r="O285" s="373">
        <v>37.5</v>
      </c>
      <c r="P285" s="373"/>
      <c r="Q285" s="373"/>
      <c r="R285" s="373"/>
      <c r="S285" s="373"/>
      <c r="T285" s="373"/>
      <c r="U285" s="373"/>
      <c r="V285" s="373"/>
      <c r="W285" s="373"/>
      <c r="X285" s="2843">
        <v>37.5</v>
      </c>
      <c r="Y285" s="2843">
        <v>0</v>
      </c>
      <c r="Z285" s="2108">
        <v>37.5</v>
      </c>
      <c r="AA285" s="2844"/>
      <c r="AB285" s="2844"/>
      <c r="AC285" s="2108">
        <v>0</v>
      </c>
      <c r="AD285" s="2108"/>
      <c r="AE285" s="2844"/>
      <c r="AF285" s="2844">
        <v>0</v>
      </c>
      <c r="AG285" s="2108">
        <v>0</v>
      </c>
      <c r="AH285" s="373"/>
      <c r="AI285" s="373"/>
      <c r="AJ285" s="373">
        <v>0</v>
      </c>
    </row>
    <row r="286" spans="1:36" ht="94.5">
      <c r="A286" s="1466">
        <v>1957</v>
      </c>
      <c r="B286" s="1774" t="s">
        <v>4800</v>
      </c>
      <c r="C286" s="338" t="s">
        <v>4801</v>
      </c>
      <c r="D286" s="1768" t="s">
        <v>3944</v>
      </c>
      <c r="E286" s="1766" t="s">
        <v>42</v>
      </c>
      <c r="F286" s="1782" t="s">
        <v>47</v>
      </c>
      <c r="G286" s="184">
        <v>100</v>
      </c>
      <c r="H286" s="1619">
        <v>0</v>
      </c>
      <c r="I286" s="526">
        <v>0</v>
      </c>
      <c r="J286" s="1619">
        <v>0</v>
      </c>
      <c r="K286" s="1770">
        <v>0</v>
      </c>
      <c r="L286" s="373">
        <v>100</v>
      </c>
      <c r="M286" s="1779">
        <v>25</v>
      </c>
      <c r="N286" s="1619">
        <v>0</v>
      </c>
      <c r="O286" s="373">
        <v>25</v>
      </c>
      <c r="P286" s="373"/>
      <c r="Q286" s="373"/>
      <c r="R286" s="373"/>
      <c r="S286" s="373"/>
      <c r="T286" s="373"/>
      <c r="U286" s="373"/>
      <c r="V286" s="373"/>
      <c r="W286" s="373"/>
      <c r="X286" s="2843">
        <v>25</v>
      </c>
      <c r="Y286" s="2843">
        <v>0</v>
      </c>
      <c r="Z286" s="2108">
        <v>25</v>
      </c>
      <c r="AA286" s="2844"/>
      <c r="AB286" s="2844"/>
      <c r="AC286" s="2108">
        <v>0</v>
      </c>
      <c r="AD286" s="2108"/>
      <c r="AE286" s="2844"/>
      <c r="AF286" s="2844">
        <v>0</v>
      </c>
      <c r="AG286" s="2108">
        <v>0</v>
      </c>
      <c r="AH286" s="373"/>
      <c r="AI286" s="373"/>
      <c r="AJ286" s="373">
        <v>0</v>
      </c>
    </row>
    <row r="287" spans="1:36" ht="63">
      <c r="A287" s="1466">
        <v>1958</v>
      </c>
      <c r="B287" s="1774" t="s">
        <v>4802</v>
      </c>
      <c r="C287" s="338" t="s">
        <v>4803</v>
      </c>
      <c r="D287" s="1768" t="s">
        <v>3944</v>
      </c>
      <c r="E287" s="1766" t="s">
        <v>42</v>
      </c>
      <c r="F287" s="1782" t="s">
        <v>47</v>
      </c>
      <c r="G287" s="184">
        <v>80</v>
      </c>
      <c r="H287" s="1619">
        <v>0</v>
      </c>
      <c r="I287" s="526">
        <v>0</v>
      </c>
      <c r="J287" s="1619">
        <v>0</v>
      </c>
      <c r="K287" s="1770">
        <v>0</v>
      </c>
      <c r="L287" s="373">
        <v>80</v>
      </c>
      <c r="M287" s="1779">
        <v>20</v>
      </c>
      <c r="N287" s="1619">
        <v>0</v>
      </c>
      <c r="O287" s="373">
        <v>20</v>
      </c>
      <c r="P287" s="373"/>
      <c r="Q287" s="373"/>
      <c r="R287" s="373"/>
      <c r="S287" s="373"/>
      <c r="T287" s="373"/>
      <c r="U287" s="373"/>
      <c r="V287" s="373"/>
      <c r="W287" s="373"/>
      <c r="X287" s="2843">
        <v>20</v>
      </c>
      <c r="Y287" s="2843">
        <v>0</v>
      </c>
      <c r="Z287" s="2108">
        <v>20</v>
      </c>
      <c r="AA287" s="2844"/>
      <c r="AB287" s="2844"/>
      <c r="AC287" s="2108">
        <v>0</v>
      </c>
      <c r="AD287" s="2108"/>
      <c r="AE287" s="2844"/>
      <c r="AF287" s="2844">
        <v>0</v>
      </c>
      <c r="AG287" s="2108">
        <v>0</v>
      </c>
      <c r="AH287" s="373"/>
      <c r="AI287" s="373"/>
      <c r="AJ287" s="373">
        <v>0</v>
      </c>
    </row>
    <row r="288" spans="1:36" ht="78.75">
      <c r="A288" s="1466">
        <v>1959</v>
      </c>
      <c r="B288" s="1774" t="s">
        <v>4804</v>
      </c>
      <c r="C288" s="338" t="s">
        <v>4805</v>
      </c>
      <c r="D288" s="1768" t="s">
        <v>3944</v>
      </c>
      <c r="E288" s="1766" t="s">
        <v>42</v>
      </c>
      <c r="F288" s="1782" t="s">
        <v>47</v>
      </c>
      <c r="G288" s="184">
        <v>125</v>
      </c>
      <c r="H288" s="1619">
        <v>0</v>
      </c>
      <c r="I288" s="526">
        <v>0</v>
      </c>
      <c r="J288" s="1619">
        <v>0</v>
      </c>
      <c r="K288" s="1770">
        <v>0</v>
      </c>
      <c r="L288" s="373">
        <v>125</v>
      </c>
      <c r="M288" s="1779">
        <v>31.25</v>
      </c>
      <c r="N288" s="1619">
        <v>0</v>
      </c>
      <c r="O288" s="373">
        <v>31.25</v>
      </c>
      <c r="P288" s="373"/>
      <c r="Q288" s="373"/>
      <c r="R288" s="373"/>
      <c r="S288" s="373"/>
      <c r="T288" s="373"/>
      <c r="U288" s="373"/>
      <c r="V288" s="373"/>
      <c r="W288" s="373"/>
      <c r="X288" s="2843">
        <v>31.25</v>
      </c>
      <c r="Y288" s="2843">
        <v>0</v>
      </c>
      <c r="Z288" s="2108">
        <v>31.25</v>
      </c>
      <c r="AA288" s="2844"/>
      <c r="AB288" s="2844"/>
      <c r="AC288" s="2108">
        <v>0</v>
      </c>
      <c r="AD288" s="2108"/>
      <c r="AE288" s="2844"/>
      <c r="AF288" s="2844">
        <v>0</v>
      </c>
      <c r="AG288" s="2108">
        <v>0</v>
      </c>
      <c r="AH288" s="373"/>
      <c r="AI288" s="373"/>
      <c r="AJ288" s="373">
        <v>0</v>
      </c>
    </row>
    <row r="289" spans="1:36" ht="78.75">
      <c r="A289" s="1466">
        <v>1960</v>
      </c>
      <c r="B289" s="1774" t="s">
        <v>4806</v>
      </c>
      <c r="C289" s="338" t="s">
        <v>4807</v>
      </c>
      <c r="D289" s="1768" t="s">
        <v>3944</v>
      </c>
      <c r="E289" s="1766" t="s">
        <v>42</v>
      </c>
      <c r="F289" s="1782" t="s">
        <v>47</v>
      </c>
      <c r="G289" s="184">
        <v>145</v>
      </c>
      <c r="H289" s="1619">
        <v>0</v>
      </c>
      <c r="I289" s="526">
        <v>0</v>
      </c>
      <c r="J289" s="1619">
        <v>0</v>
      </c>
      <c r="K289" s="1770">
        <v>0</v>
      </c>
      <c r="L289" s="373">
        <v>145</v>
      </c>
      <c r="M289" s="1779">
        <v>36.25</v>
      </c>
      <c r="N289" s="1619">
        <v>0</v>
      </c>
      <c r="O289" s="373">
        <v>36.25</v>
      </c>
      <c r="P289" s="373"/>
      <c r="Q289" s="373"/>
      <c r="R289" s="373"/>
      <c r="S289" s="373"/>
      <c r="T289" s="373"/>
      <c r="U289" s="373"/>
      <c r="V289" s="373"/>
      <c r="W289" s="373"/>
      <c r="X289" s="2843">
        <v>36.25</v>
      </c>
      <c r="Y289" s="2843">
        <v>0</v>
      </c>
      <c r="Z289" s="2108">
        <v>36.25</v>
      </c>
      <c r="AA289" s="2844"/>
      <c r="AB289" s="2844"/>
      <c r="AC289" s="2108">
        <v>0</v>
      </c>
      <c r="AD289" s="2108"/>
      <c r="AE289" s="2844"/>
      <c r="AF289" s="2844">
        <v>0</v>
      </c>
      <c r="AG289" s="2108">
        <v>0</v>
      </c>
      <c r="AH289" s="373"/>
      <c r="AI289" s="373"/>
      <c r="AJ289" s="373">
        <v>0</v>
      </c>
    </row>
    <row r="290" spans="1:36" ht="47.25">
      <c r="A290" s="1466">
        <v>1961</v>
      </c>
      <c r="B290" s="1774" t="s">
        <v>4808</v>
      </c>
      <c r="C290" s="338" t="s">
        <v>4809</v>
      </c>
      <c r="D290" s="1768" t="s">
        <v>4520</v>
      </c>
      <c r="E290" s="1766" t="s">
        <v>42</v>
      </c>
      <c r="F290" s="1782" t="s">
        <v>47</v>
      </c>
      <c r="G290" s="184">
        <v>100</v>
      </c>
      <c r="H290" s="1619">
        <v>0</v>
      </c>
      <c r="I290" s="526">
        <v>0</v>
      </c>
      <c r="J290" s="1619">
        <v>0</v>
      </c>
      <c r="K290" s="1770">
        <v>0</v>
      </c>
      <c r="L290" s="373">
        <v>100</v>
      </c>
      <c r="M290" s="1779">
        <v>25</v>
      </c>
      <c r="N290" s="1619">
        <v>0</v>
      </c>
      <c r="O290" s="373">
        <v>25</v>
      </c>
      <c r="P290" s="373"/>
      <c r="Q290" s="373"/>
      <c r="R290" s="373"/>
      <c r="S290" s="373"/>
      <c r="T290" s="373"/>
      <c r="U290" s="373"/>
      <c r="V290" s="373"/>
      <c r="W290" s="373"/>
      <c r="X290" s="2843">
        <v>25</v>
      </c>
      <c r="Y290" s="2843">
        <v>0</v>
      </c>
      <c r="Z290" s="2108">
        <v>25</v>
      </c>
      <c r="AA290" s="2844"/>
      <c r="AB290" s="2844"/>
      <c r="AC290" s="2108">
        <v>0</v>
      </c>
      <c r="AD290" s="2108"/>
      <c r="AE290" s="2844"/>
      <c r="AF290" s="2844">
        <v>0</v>
      </c>
      <c r="AG290" s="2108">
        <v>0</v>
      </c>
      <c r="AH290" s="373"/>
      <c r="AI290" s="373"/>
      <c r="AJ290" s="373">
        <v>0</v>
      </c>
    </row>
    <row r="291" spans="1:36" ht="63">
      <c r="A291" s="1466">
        <v>1962</v>
      </c>
      <c r="B291" s="1774" t="s">
        <v>4810</v>
      </c>
      <c r="C291" s="338" t="s">
        <v>4811</v>
      </c>
      <c r="D291" s="1768" t="s">
        <v>4520</v>
      </c>
      <c r="E291" s="1766" t="s">
        <v>42</v>
      </c>
      <c r="F291" s="1782" t="s">
        <v>47</v>
      </c>
      <c r="G291" s="184">
        <v>100</v>
      </c>
      <c r="H291" s="1619">
        <v>0</v>
      </c>
      <c r="I291" s="526">
        <v>0</v>
      </c>
      <c r="J291" s="1619">
        <v>0</v>
      </c>
      <c r="K291" s="1770">
        <v>0</v>
      </c>
      <c r="L291" s="373">
        <v>100</v>
      </c>
      <c r="M291" s="1779">
        <v>25</v>
      </c>
      <c r="N291" s="1619">
        <v>0</v>
      </c>
      <c r="O291" s="373">
        <v>25</v>
      </c>
      <c r="P291" s="373"/>
      <c r="Q291" s="373"/>
      <c r="R291" s="373"/>
      <c r="S291" s="373"/>
      <c r="T291" s="373"/>
      <c r="U291" s="373"/>
      <c r="V291" s="373"/>
      <c r="W291" s="373"/>
      <c r="X291" s="2843">
        <v>25</v>
      </c>
      <c r="Y291" s="2843">
        <v>0</v>
      </c>
      <c r="Z291" s="2108">
        <v>25</v>
      </c>
      <c r="AA291" s="2844"/>
      <c r="AB291" s="2844"/>
      <c r="AC291" s="2108">
        <v>0</v>
      </c>
      <c r="AD291" s="2108"/>
      <c r="AE291" s="2844"/>
      <c r="AF291" s="2844">
        <v>0</v>
      </c>
      <c r="AG291" s="2108">
        <v>0</v>
      </c>
      <c r="AH291" s="373"/>
      <c r="AI291" s="373"/>
      <c r="AJ291" s="373">
        <v>0</v>
      </c>
    </row>
    <row r="292" spans="1:36" ht="47.25">
      <c r="A292" s="1466">
        <v>1963</v>
      </c>
      <c r="B292" s="1774" t="s">
        <v>4812</v>
      </c>
      <c r="C292" s="338" t="s">
        <v>4813</v>
      </c>
      <c r="D292" s="1768" t="s">
        <v>4520</v>
      </c>
      <c r="E292" s="1766" t="s">
        <v>42</v>
      </c>
      <c r="F292" s="1782" t="s">
        <v>47</v>
      </c>
      <c r="G292" s="184">
        <v>100</v>
      </c>
      <c r="H292" s="1619">
        <v>0</v>
      </c>
      <c r="I292" s="526">
        <v>0</v>
      </c>
      <c r="J292" s="1619">
        <v>0</v>
      </c>
      <c r="K292" s="1770">
        <v>0</v>
      </c>
      <c r="L292" s="373">
        <v>100</v>
      </c>
      <c r="M292" s="1779">
        <v>25</v>
      </c>
      <c r="N292" s="1619">
        <v>0</v>
      </c>
      <c r="O292" s="373">
        <v>25</v>
      </c>
      <c r="P292" s="373"/>
      <c r="Q292" s="373"/>
      <c r="R292" s="373"/>
      <c r="S292" s="373"/>
      <c r="T292" s="373"/>
      <c r="U292" s="373"/>
      <c r="V292" s="373"/>
      <c r="W292" s="373"/>
      <c r="X292" s="2843">
        <v>25</v>
      </c>
      <c r="Y292" s="2843">
        <v>0</v>
      </c>
      <c r="Z292" s="2108">
        <v>25</v>
      </c>
      <c r="AA292" s="2844"/>
      <c r="AB292" s="2844"/>
      <c r="AC292" s="2108">
        <v>0</v>
      </c>
      <c r="AD292" s="2108"/>
      <c r="AE292" s="2844"/>
      <c r="AF292" s="2844">
        <v>0</v>
      </c>
      <c r="AG292" s="2108">
        <v>0</v>
      </c>
      <c r="AH292" s="373"/>
      <c r="AI292" s="373"/>
      <c r="AJ292" s="373">
        <v>0</v>
      </c>
    </row>
    <row r="293" spans="1:36" ht="78.75">
      <c r="A293" s="1466">
        <v>1964</v>
      </c>
      <c r="B293" s="1774" t="s">
        <v>4814</v>
      </c>
      <c r="C293" s="338" t="s">
        <v>4815</v>
      </c>
      <c r="D293" s="1768" t="s">
        <v>4520</v>
      </c>
      <c r="E293" s="1766" t="s">
        <v>42</v>
      </c>
      <c r="F293" s="1782" t="s">
        <v>47</v>
      </c>
      <c r="G293" s="184">
        <v>100</v>
      </c>
      <c r="H293" s="1619">
        <v>0</v>
      </c>
      <c r="I293" s="526">
        <v>0</v>
      </c>
      <c r="J293" s="1619">
        <v>0</v>
      </c>
      <c r="K293" s="1770">
        <v>0</v>
      </c>
      <c r="L293" s="373">
        <v>100</v>
      </c>
      <c r="M293" s="1779">
        <v>25</v>
      </c>
      <c r="N293" s="1619">
        <v>0</v>
      </c>
      <c r="O293" s="373">
        <v>25</v>
      </c>
      <c r="P293" s="373"/>
      <c r="Q293" s="373"/>
      <c r="R293" s="373"/>
      <c r="S293" s="373"/>
      <c r="T293" s="373"/>
      <c r="U293" s="373"/>
      <c r="V293" s="373"/>
      <c r="W293" s="373"/>
      <c r="X293" s="2843">
        <v>25</v>
      </c>
      <c r="Y293" s="2843">
        <v>0</v>
      </c>
      <c r="Z293" s="2108">
        <v>25</v>
      </c>
      <c r="AA293" s="2844"/>
      <c r="AB293" s="2844"/>
      <c r="AC293" s="2108">
        <v>0</v>
      </c>
      <c r="AD293" s="2108"/>
      <c r="AE293" s="2844"/>
      <c r="AF293" s="2844">
        <v>0</v>
      </c>
      <c r="AG293" s="2108">
        <v>0</v>
      </c>
      <c r="AH293" s="373"/>
      <c r="AI293" s="373"/>
      <c r="AJ293" s="373">
        <v>0</v>
      </c>
    </row>
    <row r="294" spans="1:36" ht="63">
      <c r="A294" s="1466">
        <v>1965</v>
      </c>
      <c r="B294" s="1774" t="s">
        <v>4816</v>
      </c>
      <c r="C294" s="338" t="s">
        <v>4817</v>
      </c>
      <c r="D294" s="1768" t="s">
        <v>4520</v>
      </c>
      <c r="E294" s="1766" t="s">
        <v>42</v>
      </c>
      <c r="F294" s="1782" t="s">
        <v>47</v>
      </c>
      <c r="G294" s="184">
        <v>100</v>
      </c>
      <c r="H294" s="1619">
        <v>0</v>
      </c>
      <c r="I294" s="526">
        <v>0</v>
      </c>
      <c r="J294" s="1619">
        <v>0</v>
      </c>
      <c r="K294" s="1770">
        <v>0</v>
      </c>
      <c r="L294" s="373">
        <v>100</v>
      </c>
      <c r="M294" s="1779">
        <v>25</v>
      </c>
      <c r="N294" s="1619">
        <v>0</v>
      </c>
      <c r="O294" s="373">
        <v>25</v>
      </c>
      <c r="P294" s="373"/>
      <c r="Q294" s="373"/>
      <c r="R294" s="373"/>
      <c r="S294" s="373"/>
      <c r="T294" s="373"/>
      <c r="U294" s="373"/>
      <c r="V294" s="373"/>
      <c r="W294" s="373"/>
      <c r="X294" s="2843">
        <v>25</v>
      </c>
      <c r="Y294" s="2843">
        <v>0</v>
      </c>
      <c r="Z294" s="2108">
        <v>25</v>
      </c>
      <c r="AA294" s="2844"/>
      <c r="AB294" s="2844"/>
      <c r="AC294" s="2108">
        <v>0</v>
      </c>
      <c r="AD294" s="2108"/>
      <c r="AE294" s="2844"/>
      <c r="AF294" s="2844">
        <v>0</v>
      </c>
      <c r="AG294" s="2108">
        <v>0</v>
      </c>
      <c r="AH294" s="373"/>
      <c r="AI294" s="373"/>
      <c r="AJ294" s="373">
        <v>0</v>
      </c>
    </row>
    <row r="295" spans="1:36" ht="63">
      <c r="A295" s="1466">
        <v>1966</v>
      </c>
      <c r="B295" s="1774" t="s">
        <v>4818</v>
      </c>
      <c r="C295" s="338" t="s">
        <v>4819</v>
      </c>
      <c r="D295" s="1768" t="s">
        <v>4520</v>
      </c>
      <c r="E295" s="1766" t="s">
        <v>42</v>
      </c>
      <c r="F295" s="1782" t="s">
        <v>47</v>
      </c>
      <c r="G295" s="184">
        <v>100</v>
      </c>
      <c r="H295" s="1619">
        <v>0</v>
      </c>
      <c r="I295" s="526">
        <v>0</v>
      </c>
      <c r="J295" s="1619">
        <v>0</v>
      </c>
      <c r="K295" s="1770">
        <v>0</v>
      </c>
      <c r="L295" s="373">
        <v>100</v>
      </c>
      <c r="M295" s="1779">
        <v>25</v>
      </c>
      <c r="N295" s="1619">
        <v>0</v>
      </c>
      <c r="O295" s="373">
        <v>25</v>
      </c>
      <c r="P295" s="373"/>
      <c r="Q295" s="373"/>
      <c r="R295" s="373"/>
      <c r="S295" s="373"/>
      <c r="T295" s="373"/>
      <c r="U295" s="373"/>
      <c r="V295" s="373"/>
      <c r="W295" s="373"/>
      <c r="X295" s="2843">
        <v>25</v>
      </c>
      <c r="Y295" s="2843">
        <v>0</v>
      </c>
      <c r="Z295" s="2108">
        <v>25</v>
      </c>
      <c r="AA295" s="2844"/>
      <c r="AB295" s="2844"/>
      <c r="AC295" s="2108">
        <v>0</v>
      </c>
      <c r="AD295" s="2108"/>
      <c r="AE295" s="2844"/>
      <c r="AF295" s="2844">
        <v>0</v>
      </c>
      <c r="AG295" s="2108">
        <v>0</v>
      </c>
      <c r="AH295" s="373"/>
      <c r="AI295" s="373"/>
      <c r="AJ295" s="373">
        <v>0</v>
      </c>
    </row>
    <row r="296" spans="1:36" ht="63">
      <c r="A296" s="1466">
        <v>1967</v>
      </c>
      <c r="B296" s="1774" t="s">
        <v>4820</v>
      </c>
      <c r="C296" s="338" t="s">
        <v>4821</v>
      </c>
      <c r="D296" s="1768" t="s">
        <v>4520</v>
      </c>
      <c r="E296" s="1766" t="s">
        <v>42</v>
      </c>
      <c r="F296" s="1782" t="s">
        <v>47</v>
      </c>
      <c r="G296" s="184">
        <v>100</v>
      </c>
      <c r="H296" s="1619">
        <v>0</v>
      </c>
      <c r="I296" s="526">
        <v>0</v>
      </c>
      <c r="J296" s="1619">
        <v>0</v>
      </c>
      <c r="K296" s="1770">
        <v>0</v>
      </c>
      <c r="L296" s="373">
        <v>100</v>
      </c>
      <c r="M296" s="1779">
        <v>25</v>
      </c>
      <c r="N296" s="1619">
        <v>0</v>
      </c>
      <c r="O296" s="373">
        <v>25</v>
      </c>
      <c r="P296" s="373"/>
      <c r="Q296" s="373"/>
      <c r="R296" s="373"/>
      <c r="S296" s="373"/>
      <c r="T296" s="373"/>
      <c r="U296" s="373"/>
      <c r="V296" s="373"/>
      <c r="W296" s="373"/>
      <c r="X296" s="2843">
        <v>25</v>
      </c>
      <c r="Y296" s="2843">
        <v>0</v>
      </c>
      <c r="Z296" s="2108">
        <v>25</v>
      </c>
      <c r="AA296" s="2844"/>
      <c r="AB296" s="2844"/>
      <c r="AC296" s="2108">
        <v>0</v>
      </c>
      <c r="AD296" s="2108"/>
      <c r="AE296" s="2844"/>
      <c r="AF296" s="2844">
        <v>0</v>
      </c>
      <c r="AG296" s="2108">
        <v>0</v>
      </c>
      <c r="AH296" s="373"/>
      <c r="AI296" s="373"/>
      <c r="AJ296" s="373">
        <v>0</v>
      </c>
    </row>
    <row r="297" spans="1:36" ht="63">
      <c r="A297" s="1466">
        <v>1968</v>
      </c>
      <c r="B297" s="1774" t="s">
        <v>4822</v>
      </c>
      <c r="C297" s="338" t="s">
        <v>4823</v>
      </c>
      <c r="D297" s="1768" t="s">
        <v>4520</v>
      </c>
      <c r="E297" s="1766" t="s">
        <v>42</v>
      </c>
      <c r="F297" s="1782" t="s">
        <v>47</v>
      </c>
      <c r="G297" s="184">
        <v>100</v>
      </c>
      <c r="H297" s="1619">
        <v>0</v>
      </c>
      <c r="I297" s="526">
        <v>0</v>
      </c>
      <c r="J297" s="1619">
        <v>0</v>
      </c>
      <c r="K297" s="1770">
        <v>0</v>
      </c>
      <c r="L297" s="373">
        <v>100</v>
      </c>
      <c r="M297" s="1779">
        <v>25</v>
      </c>
      <c r="N297" s="1619">
        <v>0</v>
      </c>
      <c r="O297" s="373">
        <v>25</v>
      </c>
      <c r="P297" s="373"/>
      <c r="Q297" s="373"/>
      <c r="R297" s="373"/>
      <c r="S297" s="373"/>
      <c r="T297" s="373"/>
      <c r="U297" s="373"/>
      <c r="V297" s="373"/>
      <c r="W297" s="373"/>
      <c r="X297" s="2843">
        <v>25</v>
      </c>
      <c r="Y297" s="2843">
        <v>0</v>
      </c>
      <c r="Z297" s="2108">
        <v>25</v>
      </c>
      <c r="AA297" s="2844"/>
      <c r="AB297" s="2844"/>
      <c r="AC297" s="2108">
        <v>0</v>
      </c>
      <c r="AD297" s="2108"/>
      <c r="AE297" s="2844"/>
      <c r="AF297" s="2844">
        <v>0</v>
      </c>
      <c r="AG297" s="2108">
        <v>0</v>
      </c>
      <c r="AH297" s="373"/>
      <c r="AI297" s="373"/>
      <c r="AJ297" s="373">
        <v>0</v>
      </c>
    </row>
    <row r="298" spans="1:36" ht="63">
      <c r="A298" s="1466">
        <v>1969</v>
      </c>
      <c r="B298" s="1774" t="s">
        <v>4824</v>
      </c>
      <c r="C298" s="338" t="s">
        <v>4825</v>
      </c>
      <c r="D298" s="1768" t="s">
        <v>4520</v>
      </c>
      <c r="E298" s="1766" t="s">
        <v>42</v>
      </c>
      <c r="F298" s="1782" t="s">
        <v>47</v>
      </c>
      <c r="G298" s="184">
        <v>100</v>
      </c>
      <c r="H298" s="1619">
        <v>0</v>
      </c>
      <c r="I298" s="526">
        <v>0</v>
      </c>
      <c r="J298" s="1619">
        <v>0</v>
      </c>
      <c r="K298" s="1770">
        <v>0</v>
      </c>
      <c r="L298" s="373">
        <v>100</v>
      </c>
      <c r="M298" s="1779">
        <v>25</v>
      </c>
      <c r="N298" s="1619">
        <v>0</v>
      </c>
      <c r="O298" s="373">
        <v>25</v>
      </c>
      <c r="P298" s="373"/>
      <c r="Q298" s="373"/>
      <c r="R298" s="373"/>
      <c r="S298" s="373"/>
      <c r="T298" s="373"/>
      <c r="U298" s="373"/>
      <c r="V298" s="373"/>
      <c r="W298" s="373"/>
      <c r="X298" s="2843">
        <v>25</v>
      </c>
      <c r="Y298" s="2843">
        <v>0</v>
      </c>
      <c r="Z298" s="2108">
        <v>25</v>
      </c>
      <c r="AA298" s="2844"/>
      <c r="AB298" s="2844"/>
      <c r="AC298" s="2108">
        <v>0</v>
      </c>
      <c r="AD298" s="2108"/>
      <c r="AE298" s="2844"/>
      <c r="AF298" s="2844">
        <v>0</v>
      </c>
      <c r="AG298" s="2108">
        <v>0</v>
      </c>
      <c r="AH298" s="373"/>
      <c r="AI298" s="373"/>
      <c r="AJ298" s="373">
        <v>0</v>
      </c>
    </row>
    <row r="299" spans="1:36" ht="63">
      <c r="A299" s="1466">
        <v>1970</v>
      </c>
      <c r="B299" s="1774" t="s">
        <v>4826</v>
      </c>
      <c r="C299" s="338" t="s">
        <v>4827</v>
      </c>
      <c r="D299" s="1768" t="s">
        <v>4520</v>
      </c>
      <c r="E299" s="1766" t="s">
        <v>42</v>
      </c>
      <c r="F299" s="1782" t="s">
        <v>47</v>
      </c>
      <c r="G299" s="184">
        <v>100</v>
      </c>
      <c r="H299" s="1619">
        <v>0</v>
      </c>
      <c r="I299" s="526">
        <v>0</v>
      </c>
      <c r="J299" s="1619">
        <v>0</v>
      </c>
      <c r="K299" s="1770">
        <v>0</v>
      </c>
      <c r="L299" s="373">
        <v>100</v>
      </c>
      <c r="M299" s="1779">
        <v>25</v>
      </c>
      <c r="N299" s="1619">
        <v>0</v>
      </c>
      <c r="O299" s="373">
        <v>25</v>
      </c>
      <c r="P299" s="373"/>
      <c r="Q299" s="373"/>
      <c r="R299" s="373"/>
      <c r="S299" s="373"/>
      <c r="T299" s="373"/>
      <c r="U299" s="373"/>
      <c r="V299" s="373"/>
      <c r="W299" s="373"/>
      <c r="X299" s="2843">
        <v>25</v>
      </c>
      <c r="Y299" s="2843">
        <v>0</v>
      </c>
      <c r="Z299" s="2108">
        <v>25</v>
      </c>
      <c r="AA299" s="2844"/>
      <c r="AB299" s="2844"/>
      <c r="AC299" s="2108">
        <v>0</v>
      </c>
      <c r="AD299" s="2108"/>
      <c r="AE299" s="2844"/>
      <c r="AF299" s="2844">
        <v>0</v>
      </c>
      <c r="AG299" s="2108">
        <v>0</v>
      </c>
      <c r="AH299" s="373"/>
      <c r="AI299" s="373"/>
      <c r="AJ299" s="373">
        <v>0</v>
      </c>
    </row>
    <row r="300" spans="1:36" ht="63">
      <c r="A300" s="1466">
        <v>1971</v>
      </c>
      <c r="B300" s="1774" t="s">
        <v>4828</v>
      </c>
      <c r="C300" s="338" t="s">
        <v>4829</v>
      </c>
      <c r="D300" s="182" t="s">
        <v>561</v>
      </c>
      <c r="E300" s="1766" t="s">
        <v>42</v>
      </c>
      <c r="F300" s="1782" t="s">
        <v>47</v>
      </c>
      <c r="G300" s="184">
        <v>140</v>
      </c>
      <c r="H300" s="1619">
        <v>0</v>
      </c>
      <c r="I300" s="526">
        <v>0</v>
      </c>
      <c r="J300" s="1619">
        <v>0</v>
      </c>
      <c r="K300" s="1770">
        <v>0</v>
      </c>
      <c r="L300" s="373">
        <v>140</v>
      </c>
      <c r="M300" s="1779">
        <v>35</v>
      </c>
      <c r="N300" s="1619">
        <v>0</v>
      </c>
      <c r="O300" s="373">
        <v>35</v>
      </c>
      <c r="P300" s="373"/>
      <c r="Q300" s="373"/>
      <c r="R300" s="373"/>
      <c r="S300" s="373"/>
      <c r="T300" s="373"/>
      <c r="U300" s="373"/>
      <c r="V300" s="373"/>
      <c r="W300" s="373"/>
      <c r="X300" s="2843">
        <v>35</v>
      </c>
      <c r="Y300" s="2843">
        <v>0</v>
      </c>
      <c r="Z300" s="2108">
        <v>35</v>
      </c>
      <c r="AA300" s="2844"/>
      <c r="AB300" s="2844"/>
      <c r="AC300" s="2108">
        <v>0</v>
      </c>
      <c r="AD300" s="2108"/>
      <c r="AE300" s="2844"/>
      <c r="AF300" s="2844">
        <v>0</v>
      </c>
      <c r="AG300" s="2108">
        <v>0</v>
      </c>
      <c r="AH300" s="373"/>
      <c r="AI300" s="373"/>
      <c r="AJ300" s="373">
        <v>0</v>
      </c>
    </row>
    <row r="301" spans="1:36" ht="63">
      <c r="A301" s="1466">
        <v>1972</v>
      </c>
      <c r="B301" s="1774" t="s">
        <v>4830</v>
      </c>
      <c r="C301" s="338" t="s">
        <v>4831</v>
      </c>
      <c r="D301" s="182" t="s">
        <v>561</v>
      </c>
      <c r="E301" s="1766" t="s">
        <v>42</v>
      </c>
      <c r="F301" s="1782" t="s">
        <v>47</v>
      </c>
      <c r="G301" s="184">
        <v>60</v>
      </c>
      <c r="H301" s="1619">
        <v>0</v>
      </c>
      <c r="I301" s="526">
        <v>0</v>
      </c>
      <c r="J301" s="1619">
        <v>0</v>
      </c>
      <c r="K301" s="1770">
        <v>0</v>
      </c>
      <c r="L301" s="373">
        <v>60</v>
      </c>
      <c r="M301" s="1779">
        <v>15</v>
      </c>
      <c r="N301" s="1619">
        <v>0</v>
      </c>
      <c r="O301" s="373">
        <v>15</v>
      </c>
      <c r="P301" s="373"/>
      <c r="Q301" s="373"/>
      <c r="R301" s="373"/>
      <c r="S301" s="373"/>
      <c r="T301" s="373"/>
      <c r="U301" s="373"/>
      <c r="V301" s="373"/>
      <c r="W301" s="373"/>
      <c r="X301" s="2843">
        <v>15</v>
      </c>
      <c r="Y301" s="2843">
        <v>0</v>
      </c>
      <c r="Z301" s="2108">
        <v>15</v>
      </c>
      <c r="AA301" s="2844"/>
      <c r="AB301" s="2844"/>
      <c r="AC301" s="2108">
        <v>0</v>
      </c>
      <c r="AD301" s="2108"/>
      <c r="AE301" s="2844"/>
      <c r="AF301" s="2844">
        <v>0</v>
      </c>
      <c r="AG301" s="2108">
        <v>0</v>
      </c>
      <c r="AH301" s="373"/>
      <c r="AI301" s="373"/>
      <c r="AJ301" s="373">
        <v>0</v>
      </c>
    </row>
    <row r="302" spans="1:36" ht="63">
      <c r="A302" s="1466">
        <v>1973</v>
      </c>
      <c r="B302" s="1774" t="s">
        <v>4832</v>
      </c>
      <c r="C302" s="338" t="s">
        <v>4833</v>
      </c>
      <c r="D302" s="182" t="s">
        <v>400</v>
      </c>
      <c r="E302" s="1766" t="s">
        <v>42</v>
      </c>
      <c r="F302" s="1782" t="s">
        <v>47</v>
      </c>
      <c r="G302" s="184">
        <v>100</v>
      </c>
      <c r="H302" s="1619">
        <v>0</v>
      </c>
      <c r="I302" s="526">
        <v>0</v>
      </c>
      <c r="J302" s="1619">
        <v>0</v>
      </c>
      <c r="K302" s="1770">
        <v>0</v>
      </c>
      <c r="L302" s="373">
        <v>100</v>
      </c>
      <c r="M302" s="1779">
        <v>25</v>
      </c>
      <c r="N302" s="1619">
        <v>0</v>
      </c>
      <c r="O302" s="373">
        <v>25</v>
      </c>
      <c r="P302" s="373"/>
      <c r="Q302" s="373"/>
      <c r="R302" s="373"/>
      <c r="S302" s="373"/>
      <c r="T302" s="373"/>
      <c r="U302" s="373"/>
      <c r="V302" s="373"/>
      <c r="W302" s="373"/>
      <c r="X302" s="2843">
        <v>25</v>
      </c>
      <c r="Y302" s="2843">
        <v>0</v>
      </c>
      <c r="Z302" s="2108">
        <v>25</v>
      </c>
      <c r="AA302" s="2844"/>
      <c r="AB302" s="2844"/>
      <c r="AC302" s="2108">
        <v>0</v>
      </c>
      <c r="AD302" s="2108"/>
      <c r="AE302" s="2844"/>
      <c r="AF302" s="2844">
        <v>0</v>
      </c>
      <c r="AG302" s="2108">
        <v>0</v>
      </c>
      <c r="AH302" s="373"/>
      <c r="AI302" s="373"/>
      <c r="AJ302" s="373">
        <v>0</v>
      </c>
    </row>
    <row r="303" spans="1:36" ht="141.75">
      <c r="A303" s="1466">
        <v>1974</v>
      </c>
      <c r="B303" s="1774" t="s">
        <v>4834</v>
      </c>
      <c r="C303" s="338" t="s">
        <v>4835</v>
      </c>
      <c r="D303" s="182" t="s">
        <v>400</v>
      </c>
      <c r="E303" s="1766" t="s">
        <v>42</v>
      </c>
      <c r="F303" s="1782" t="s">
        <v>47</v>
      </c>
      <c r="G303" s="184">
        <v>50</v>
      </c>
      <c r="H303" s="1619">
        <v>0</v>
      </c>
      <c r="I303" s="526">
        <v>0</v>
      </c>
      <c r="J303" s="1619">
        <v>0</v>
      </c>
      <c r="K303" s="1770">
        <v>0</v>
      </c>
      <c r="L303" s="373">
        <v>50</v>
      </c>
      <c r="M303" s="1779">
        <v>12.5</v>
      </c>
      <c r="N303" s="1619">
        <v>0</v>
      </c>
      <c r="O303" s="373">
        <v>12.5</v>
      </c>
      <c r="P303" s="373"/>
      <c r="Q303" s="373"/>
      <c r="R303" s="373"/>
      <c r="S303" s="373"/>
      <c r="T303" s="373"/>
      <c r="U303" s="373"/>
      <c r="V303" s="373"/>
      <c r="W303" s="373"/>
      <c r="X303" s="2843">
        <v>12.5</v>
      </c>
      <c r="Y303" s="2843">
        <v>0</v>
      </c>
      <c r="Z303" s="2108">
        <v>12.5</v>
      </c>
      <c r="AA303" s="2844"/>
      <c r="AB303" s="2844"/>
      <c r="AC303" s="2108">
        <v>0</v>
      </c>
      <c r="AD303" s="2108"/>
      <c r="AE303" s="2844"/>
      <c r="AF303" s="2844">
        <v>0</v>
      </c>
      <c r="AG303" s="2108">
        <v>0</v>
      </c>
      <c r="AH303" s="373"/>
      <c r="AI303" s="373"/>
      <c r="AJ303" s="373">
        <v>0</v>
      </c>
    </row>
    <row r="304" spans="1:36" ht="63">
      <c r="A304" s="1466">
        <v>1975</v>
      </c>
      <c r="B304" s="1774" t="s">
        <v>4836</v>
      </c>
      <c r="C304" s="338" t="s">
        <v>4837</v>
      </c>
      <c r="D304" s="182" t="s">
        <v>400</v>
      </c>
      <c r="E304" s="1766" t="s">
        <v>42</v>
      </c>
      <c r="F304" s="1782" t="s">
        <v>47</v>
      </c>
      <c r="G304" s="184">
        <v>50</v>
      </c>
      <c r="H304" s="1619">
        <v>0</v>
      </c>
      <c r="I304" s="526">
        <v>0</v>
      </c>
      <c r="J304" s="1619">
        <v>0</v>
      </c>
      <c r="K304" s="1770">
        <v>0</v>
      </c>
      <c r="L304" s="373">
        <v>50</v>
      </c>
      <c r="M304" s="1779">
        <v>12.5</v>
      </c>
      <c r="N304" s="1619">
        <v>0</v>
      </c>
      <c r="O304" s="373">
        <v>12.5</v>
      </c>
      <c r="P304" s="373"/>
      <c r="Q304" s="373"/>
      <c r="R304" s="373"/>
      <c r="S304" s="373"/>
      <c r="T304" s="373"/>
      <c r="U304" s="373"/>
      <c r="V304" s="373"/>
      <c r="W304" s="373"/>
      <c r="X304" s="2843">
        <v>12.5</v>
      </c>
      <c r="Y304" s="2843">
        <v>0</v>
      </c>
      <c r="Z304" s="2108">
        <v>12.5</v>
      </c>
      <c r="AA304" s="2844"/>
      <c r="AB304" s="2844"/>
      <c r="AC304" s="2108">
        <v>0</v>
      </c>
      <c r="AD304" s="2108"/>
      <c r="AE304" s="2844"/>
      <c r="AF304" s="2844">
        <v>0</v>
      </c>
      <c r="AG304" s="2108">
        <v>0</v>
      </c>
      <c r="AH304" s="373"/>
      <c r="AI304" s="373"/>
      <c r="AJ304" s="373">
        <v>0</v>
      </c>
    </row>
    <row r="305" spans="1:36" ht="78.75">
      <c r="A305" s="1466">
        <v>1976</v>
      </c>
      <c r="B305" s="1774" t="s">
        <v>4838</v>
      </c>
      <c r="C305" s="338" t="s">
        <v>4839</v>
      </c>
      <c r="D305" s="182" t="s">
        <v>45</v>
      </c>
      <c r="E305" s="1766" t="s">
        <v>42</v>
      </c>
      <c r="F305" s="1782" t="s">
        <v>47</v>
      </c>
      <c r="G305" s="184">
        <v>90</v>
      </c>
      <c r="H305" s="1619">
        <v>0</v>
      </c>
      <c r="I305" s="526">
        <v>0</v>
      </c>
      <c r="J305" s="1619">
        <v>0</v>
      </c>
      <c r="K305" s="1770">
        <v>0</v>
      </c>
      <c r="L305" s="373">
        <v>90</v>
      </c>
      <c r="M305" s="1779">
        <v>22.5</v>
      </c>
      <c r="N305" s="1619">
        <v>0</v>
      </c>
      <c r="O305" s="373">
        <v>22.5</v>
      </c>
      <c r="P305" s="373"/>
      <c r="Q305" s="373"/>
      <c r="R305" s="373"/>
      <c r="S305" s="373"/>
      <c r="T305" s="373"/>
      <c r="U305" s="373"/>
      <c r="V305" s="373"/>
      <c r="W305" s="373"/>
      <c r="X305" s="2843">
        <v>22.5</v>
      </c>
      <c r="Y305" s="2843">
        <v>0</v>
      </c>
      <c r="Z305" s="2108">
        <v>22.5</v>
      </c>
      <c r="AA305" s="2844"/>
      <c r="AB305" s="2844"/>
      <c r="AC305" s="2108">
        <v>0</v>
      </c>
      <c r="AD305" s="2108"/>
      <c r="AE305" s="2844"/>
      <c r="AF305" s="2844">
        <v>0</v>
      </c>
      <c r="AG305" s="2108">
        <v>0</v>
      </c>
      <c r="AH305" s="373"/>
      <c r="AI305" s="373"/>
      <c r="AJ305" s="373">
        <v>0</v>
      </c>
    </row>
    <row r="306" spans="1:36" ht="63">
      <c r="A306" s="1466">
        <v>1977</v>
      </c>
      <c r="B306" s="1774" t="s">
        <v>4840</v>
      </c>
      <c r="C306" s="338" t="s">
        <v>4841</v>
      </c>
      <c r="D306" s="182" t="s">
        <v>45</v>
      </c>
      <c r="E306" s="1766" t="s">
        <v>42</v>
      </c>
      <c r="F306" s="1782" t="s">
        <v>47</v>
      </c>
      <c r="G306" s="184">
        <v>60</v>
      </c>
      <c r="H306" s="1619">
        <v>0</v>
      </c>
      <c r="I306" s="526">
        <v>0</v>
      </c>
      <c r="J306" s="1619">
        <v>0</v>
      </c>
      <c r="K306" s="1770">
        <v>0</v>
      </c>
      <c r="L306" s="373">
        <v>60</v>
      </c>
      <c r="M306" s="1779">
        <v>15</v>
      </c>
      <c r="N306" s="1619">
        <v>0</v>
      </c>
      <c r="O306" s="373">
        <v>15</v>
      </c>
      <c r="P306" s="373"/>
      <c r="Q306" s="373"/>
      <c r="R306" s="373"/>
      <c r="S306" s="373"/>
      <c r="T306" s="373"/>
      <c r="U306" s="373"/>
      <c r="V306" s="373"/>
      <c r="W306" s="373"/>
      <c r="X306" s="2843">
        <v>15</v>
      </c>
      <c r="Y306" s="2843">
        <v>0</v>
      </c>
      <c r="Z306" s="2108">
        <v>15</v>
      </c>
      <c r="AA306" s="2844"/>
      <c r="AB306" s="2844"/>
      <c r="AC306" s="2108">
        <v>0</v>
      </c>
      <c r="AD306" s="2108"/>
      <c r="AE306" s="2844"/>
      <c r="AF306" s="2844">
        <v>0</v>
      </c>
      <c r="AG306" s="2108">
        <v>0</v>
      </c>
      <c r="AH306" s="373"/>
      <c r="AI306" s="373"/>
      <c r="AJ306" s="373">
        <v>0</v>
      </c>
    </row>
    <row r="307" spans="1:36" ht="63">
      <c r="A307" s="1466">
        <v>1978</v>
      </c>
      <c r="B307" s="1774" t="s">
        <v>4842</v>
      </c>
      <c r="C307" s="338" t="s">
        <v>4843</v>
      </c>
      <c r="D307" s="1778" t="s">
        <v>2907</v>
      </c>
      <c r="E307" s="1766" t="s">
        <v>42</v>
      </c>
      <c r="F307" s="1782" t="s">
        <v>47</v>
      </c>
      <c r="G307" s="184">
        <v>120</v>
      </c>
      <c r="H307" s="1619">
        <v>0</v>
      </c>
      <c r="I307" s="526">
        <v>0</v>
      </c>
      <c r="J307" s="1619">
        <v>0</v>
      </c>
      <c r="K307" s="1770">
        <v>0</v>
      </c>
      <c r="L307" s="373">
        <v>120</v>
      </c>
      <c r="M307" s="1779">
        <v>30</v>
      </c>
      <c r="N307" s="1619">
        <v>0</v>
      </c>
      <c r="O307" s="373">
        <v>30</v>
      </c>
      <c r="P307" s="373"/>
      <c r="Q307" s="373"/>
      <c r="R307" s="373"/>
      <c r="S307" s="373"/>
      <c r="T307" s="373"/>
      <c r="U307" s="373"/>
      <c r="V307" s="373"/>
      <c r="W307" s="373"/>
      <c r="X307" s="2843">
        <v>30</v>
      </c>
      <c r="Y307" s="2843">
        <v>0</v>
      </c>
      <c r="Z307" s="2108">
        <v>30</v>
      </c>
      <c r="AA307" s="2844"/>
      <c r="AB307" s="2844"/>
      <c r="AC307" s="2108">
        <v>0</v>
      </c>
      <c r="AD307" s="2108"/>
      <c r="AE307" s="2844"/>
      <c r="AF307" s="2844">
        <v>0</v>
      </c>
      <c r="AG307" s="2108">
        <v>0</v>
      </c>
      <c r="AH307" s="373"/>
      <c r="AI307" s="373"/>
      <c r="AJ307" s="373">
        <v>0</v>
      </c>
    </row>
    <row r="308" spans="1:36" ht="31.5">
      <c r="A308" s="1466">
        <v>1979</v>
      </c>
      <c r="B308" s="1774" t="s">
        <v>4844</v>
      </c>
      <c r="C308" s="338" t="s">
        <v>4845</v>
      </c>
      <c r="D308" s="1778" t="s">
        <v>2907</v>
      </c>
      <c r="E308" s="1766" t="s">
        <v>42</v>
      </c>
      <c r="F308" s="1782" t="s">
        <v>47</v>
      </c>
      <c r="G308" s="184">
        <v>30</v>
      </c>
      <c r="H308" s="1619">
        <v>0</v>
      </c>
      <c r="I308" s="526">
        <v>0</v>
      </c>
      <c r="J308" s="1619">
        <v>0</v>
      </c>
      <c r="K308" s="1770">
        <v>0</v>
      </c>
      <c r="L308" s="373">
        <v>30</v>
      </c>
      <c r="M308" s="1779">
        <v>7.5</v>
      </c>
      <c r="N308" s="1619">
        <v>0</v>
      </c>
      <c r="O308" s="373">
        <v>7.5</v>
      </c>
      <c r="P308" s="373"/>
      <c r="Q308" s="373"/>
      <c r="R308" s="373"/>
      <c r="S308" s="373"/>
      <c r="T308" s="373"/>
      <c r="U308" s="373"/>
      <c r="V308" s="373"/>
      <c r="W308" s="373"/>
      <c r="X308" s="2843">
        <v>7.5</v>
      </c>
      <c r="Y308" s="2843">
        <v>0</v>
      </c>
      <c r="Z308" s="2108">
        <v>7.5</v>
      </c>
      <c r="AA308" s="2844"/>
      <c r="AB308" s="2844"/>
      <c r="AC308" s="2108">
        <v>0</v>
      </c>
      <c r="AD308" s="2108"/>
      <c r="AE308" s="2844"/>
      <c r="AF308" s="2844">
        <v>0</v>
      </c>
      <c r="AG308" s="2108">
        <v>0</v>
      </c>
      <c r="AH308" s="373"/>
      <c r="AI308" s="373"/>
      <c r="AJ308" s="373">
        <v>0</v>
      </c>
    </row>
    <row r="309" spans="1:36" ht="63">
      <c r="A309" s="1466">
        <v>1980</v>
      </c>
      <c r="B309" s="1774" t="s">
        <v>4846</v>
      </c>
      <c r="C309" s="338" t="s">
        <v>4847</v>
      </c>
      <c r="D309" s="182" t="s">
        <v>2314</v>
      </c>
      <c r="E309" s="1766" t="s">
        <v>42</v>
      </c>
      <c r="F309" s="1782" t="s">
        <v>47</v>
      </c>
      <c r="G309" s="184">
        <v>30</v>
      </c>
      <c r="H309" s="1619">
        <v>0</v>
      </c>
      <c r="I309" s="526">
        <v>0</v>
      </c>
      <c r="J309" s="1619">
        <v>0</v>
      </c>
      <c r="K309" s="1770">
        <v>0</v>
      </c>
      <c r="L309" s="373">
        <v>30</v>
      </c>
      <c r="M309" s="1779">
        <v>7.5</v>
      </c>
      <c r="N309" s="1619">
        <v>0</v>
      </c>
      <c r="O309" s="373">
        <v>7.5</v>
      </c>
      <c r="P309" s="373"/>
      <c r="Q309" s="373"/>
      <c r="R309" s="373"/>
      <c r="S309" s="373"/>
      <c r="T309" s="373"/>
      <c r="U309" s="373"/>
      <c r="V309" s="373"/>
      <c r="W309" s="373"/>
      <c r="X309" s="2843">
        <v>7.5</v>
      </c>
      <c r="Y309" s="2843">
        <v>0</v>
      </c>
      <c r="Z309" s="2108">
        <v>7.5</v>
      </c>
      <c r="AA309" s="2844"/>
      <c r="AB309" s="2844"/>
      <c r="AC309" s="2108">
        <v>0</v>
      </c>
      <c r="AD309" s="2108"/>
      <c r="AE309" s="2844"/>
      <c r="AF309" s="2844">
        <v>0</v>
      </c>
      <c r="AG309" s="2108">
        <v>0</v>
      </c>
      <c r="AH309" s="373"/>
      <c r="AI309" s="373"/>
      <c r="AJ309" s="373">
        <v>0</v>
      </c>
    </row>
    <row r="310" spans="1:36" ht="63">
      <c r="A310" s="1466">
        <v>1981</v>
      </c>
      <c r="B310" s="1774" t="s">
        <v>4848</v>
      </c>
      <c r="C310" s="338" t="s">
        <v>4849</v>
      </c>
      <c r="D310" s="182" t="s">
        <v>56</v>
      </c>
      <c r="E310" s="1766" t="s">
        <v>42</v>
      </c>
      <c r="F310" s="1782" t="s">
        <v>47</v>
      </c>
      <c r="G310" s="184">
        <v>80</v>
      </c>
      <c r="H310" s="1619">
        <v>0</v>
      </c>
      <c r="I310" s="526">
        <v>0</v>
      </c>
      <c r="J310" s="1619">
        <v>0</v>
      </c>
      <c r="K310" s="1770">
        <v>0</v>
      </c>
      <c r="L310" s="373">
        <v>80</v>
      </c>
      <c r="M310" s="1779">
        <v>20</v>
      </c>
      <c r="N310" s="1619">
        <v>0</v>
      </c>
      <c r="O310" s="373">
        <v>20</v>
      </c>
      <c r="P310" s="373"/>
      <c r="Q310" s="373"/>
      <c r="R310" s="373"/>
      <c r="S310" s="373"/>
      <c r="T310" s="373"/>
      <c r="U310" s="373"/>
      <c r="V310" s="373"/>
      <c r="W310" s="373"/>
      <c r="X310" s="2843">
        <v>20</v>
      </c>
      <c r="Y310" s="2843">
        <v>0</v>
      </c>
      <c r="Z310" s="2108">
        <v>20</v>
      </c>
      <c r="AA310" s="2844"/>
      <c r="AB310" s="2844"/>
      <c r="AC310" s="2108">
        <v>0</v>
      </c>
      <c r="AD310" s="2108"/>
      <c r="AE310" s="2844"/>
      <c r="AF310" s="2844">
        <v>0</v>
      </c>
      <c r="AG310" s="2108">
        <v>0</v>
      </c>
      <c r="AH310" s="373"/>
      <c r="AI310" s="373"/>
      <c r="AJ310" s="373">
        <v>0</v>
      </c>
    </row>
    <row r="311" spans="1:36" ht="47.25">
      <c r="A311" s="1466">
        <v>1982</v>
      </c>
      <c r="B311" s="1774" t="s">
        <v>4850</v>
      </c>
      <c r="C311" s="338" t="s">
        <v>4851</v>
      </c>
      <c r="D311" s="182" t="s">
        <v>56</v>
      </c>
      <c r="E311" s="1766" t="s">
        <v>42</v>
      </c>
      <c r="F311" s="1782" t="s">
        <v>47</v>
      </c>
      <c r="G311" s="184">
        <v>70</v>
      </c>
      <c r="H311" s="1619">
        <v>0</v>
      </c>
      <c r="I311" s="526">
        <v>0</v>
      </c>
      <c r="J311" s="1619">
        <v>0</v>
      </c>
      <c r="K311" s="1770">
        <v>0</v>
      </c>
      <c r="L311" s="373">
        <v>70</v>
      </c>
      <c r="M311" s="1779">
        <v>17.5</v>
      </c>
      <c r="N311" s="1619">
        <v>0</v>
      </c>
      <c r="O311" s="373">
        <v>17.5</v>
      </c>
      <c r="P311" s="373"/>
      <c r="Q311" s="373"/>
      <c r="R311" s="373"/>
      <c r="S311" s="373"/>
      <c r="T311" s="373"/>
      <c r="U311" s="373"/>
      <c r="V311" s="373"/>
      <c r="W311" s="373"/>
      <c r="X311" s="2843">
        <v>17.5</v>
      </c>
      <c r="Y311" s="2843">
        <v>0</v>
      </c>
      <c r="Z311" s="2108">
        <v>17.5</v>
      </c>
      <c r="AA311" s="2844"/>
      <c r="AB311" s="2844"/>
      <c r="AC311" s="2108">
        <v>0</v>
      </c>
      <c r="AD311" s="2108"/>
      <c r="AE311" s="2844"/>
      <c r="AF311" s="2844">
        <v>0</v>
      </c>
      <c r="AG311" s="2108">
        <v>0</v>
      </c>
      <c r="AH311" s="373"/>
      <c r="AI311" s="373"/>
      <c r="AJ311" s="373">
        <v>0</v>
      </c>
    </row>
    <row r="312" spans="1:36" ht="47.25">
      <c r="A312" s="1466">
        <v>1983</v>
      </c>
      <c r="B312" s="1774" t="s">
        <v>4852</v>
      </c>
      <c r="C312" s="338" t="s">
        <v>4853</v>
      </c>
      <c r="D312" s="182" t="s">
        <v>56</v>
      </c>
      <c r="E312" s="1766" t="s">
        <v>42</v>
      </c>
      <c r="F312" s="1782" t="s">
        <v>47</v>
      </c>
      <c r="G312" s="184">
        <v>50</v>
      </c>
      <c r="H312" s="1619">
        <v>0</v>
      </c>
      <c r="I312" s="526">
        <v>0</v>
      </c>
      <c r="J312" s="1619">
        <v>0</v>
      </c>
      <c r="K312" s="1770">
        <v>0</v>
      </c>
      <c r="L312" s="373">
        <v>50</v>
      </c>
      <c r="M312" s="1779">
        <v>12.5</v>
      </c>
      <c r="N312" s="1619">
        <v>0</v>
      </c>
      <c r="O312" s="373">
        <v>12.5</v>
      </c>
      <c r="P312" s="373"/>
      <c r="Q312" s="373"/>
      <c r="R312" s="373"/>
      <c r="S312" s="373"/>
      <c r="T312" s="373"/>
      <c r="U312" s="373"/>
      <c r="V312" s="373"/>
      <c r="W312" s="373"/>
      <c r="X312" s="2843">
        <v>12.5</v>
      </c>
      <c r="Y312" s="2843">
        <v>0</v>
      </c>
      <c r="Z312" s="2108">
        <v>12.5</v>
      </c>
      <c r="AA312" s="2844"/>
      <c r="AB312" s="2844"/>
      <c r="AC312" s="2108">
        <v>0</v>
      </c>
      <c r="AD312" s="2108"/>
      <c r="AE312" s="2844"/>
      <c r="AF312" s="2844">
        <v>0</v>
      </c>
      <c r="AG312" s="2108">
        <v>0</v>
      </c>
      <c r="AH312" s="373"/>
      <c r="AI312" s="373"/>
      <c r="AJ312" s="373">
        <v>0</v>
      </c>
    </row>
    <row r="313" spans="1:36" ht="78.75">
      <c r="A313" s="1466">
        <v>1984</v>
      </c>
      <c r="B313" s="1774" t="s">
        <v>4854</v>
      </c>
      <c r="C313" s="338" t="s">
        <v>4855</v>
      </c>
      <c r="D313" s="182" t="s">
        <v>56</v>
      </c>
      <c r="E313" s="1766" t="s">
        <v>42</v>
      </c>
      <c r="F313" s="1782" t="s">
        <v>47</v>
      </c>
      <c r="G313" s="184">
        <v>80</v>
      </c>
      <c r="H313" s="1619">
        <v>0</v>
      </c>
      <c r="I313" s="526">
        <v>0</v>
      </c>
      <c r="J313" s="1619">
        <v>0</v>
      </c>
      <c r="K313" s="1770">
        <v>0</v>
      </c>
      <c r="L313" s="373">
        <v>80</v>
      </c>
      <c r="M313" s="1779">
        <v>20</v>
      </c>
      <c r="N313" s="1619">
        <v>0</v>
      </c>
      <c r="O313" s="373">
        <v>20</v>
      </c>
      <c r="P313" s="373"/>
      <c r="Q313" s="373"/>
      <c r="R313" s="373"/>
      <c r="S313" s="373"/>
      <c r="T313" s="373"/>
      <c r="U313" s="373"/>
      <c r="V313" s="373"/>
      <c r="W313" s="373"/>
      <c r="X313" s="2843">
        <v>20</v>
      </c>
      <c r="Y313" s="2843">
        <v>0</v>
      </c>
      <c r="Z313" s="2108">
        <v>20</v>
      </c>
      <c r="AA313" s="2844"/>
      <c r="AB313" s="2844"/>
      <c r="AC313" s="2108">
        <v>0</v>
      </c>
      <c r="AD313" s="2108"/>
      <c r="AE313" s="2844"/>
      <c r="AF313" s="2844">
        <v>0</v>
      </c>
      <c r="AG313" s="2108">
        <v>0</v>
      </c>
      <c r="AH313" s="373"/>
      <c r="AI313" s="373"/>
      <c r="AJ313" s="373">
        <v>0</v>
      </c>
    </row>
    <row r="314" spans="1:36" ht="94.5">
      <c r="A314" s="1466">
        <v>1985</v>
      </c>
      <c r="B314" s="1774" t="s">
        <v>4856</v>
      </c>
      <c r="C314" s="338" t="s">
        <v>4857</v>
      </c>
      <c r="D314" s="182" t="s">
        <v>56</v>
      </c>
      <c r="E314" s="1766" t="s">
        <v>42</v>
      </c>
      <c r="F314" s="1782" t="s">
        <v>47</v>
      </c>
      <c r="G314" s="184">
        <v>100</v>
      </c>
      <c r="H314" s="1619">
        <v>0</v>
      </c>
      <c r="I314" s="526">
        <v>0</v>
      </c>
      <c r="J314" s="1619">
        <v>0</v>
      </c>
      <c r="K314" s="1770">
        <v>0</v>
      </c>
      <c r="L314" s="373">
        <v>100</v>
      </c>
      <c r="M314" s="1779">
        <v>25</v>
      </c>
      <c r="N314" s="1619">
        <v>0</v>
      </c>
      <c r="O314" s="373">
        <v>25</v>
      </c>
      <c r="P314" s="373"/>
      <c r="Q314" s="373"/>
      <c r="R314" s="373"/>
      <c r="S314" s="373"/>
      <c r="T314" s="373"/>
      <c r="U314" s="373"/>
      <c r="V314" s="373"/>
      <c r="W314" s="373"/>
      <c r="X314" s="2843">
        <v>25</v>
      </c>
      <c r="Y314" s="2843">
        <v>0</v>
      </c>
      <c r="Z314" s="2108">
        <v>25</v>
      </c>
      <c r="AA314" s="2844"/>
      <c r="AB314" s="2844"/>
      <c r="AC314" s="2108">
        <v>0</v>
      </c>
      <c r="AD314" s="2108"/>
      <c r="AE314" s="2844"/>
      <c r="AF314" s="2844">
        <v>0</v>
      </c>
      <c r="AG314" s="2108">
        <v>0</v>
      </c>
      <c r="AH314" s="373"/>
      <c r="AI314" s="373"/>
      <c r="AJ314" s="373">
        <v>0</v>
      </c>
    </row>
    <row r="315" spans="1:36" ht="47.25">
      <c r="A315" s="1466">
        <v>1986</v>
      </c>
      <c r="B315" s="1774" t="s">
        <v>4858</v>
      </c>
      <c r="C315" s="338" t="s">
        <v>4859</v>
      </c>
      <c r="D315" s="182" t="s">
        <v>56</v>
      </c>
      <c r="E315" s="1766" t="s">
        <v>42</v>
      </c>
      <c r="F315" s="1782" t="s">
        <v>47</v>
      </c>
      <c r="G315" s="184">
        <v>100</v>
      </c>
      <c r="H315" s="1619">
        <v>0</v>
      </c>
      <c r="I315" s="526">
        <v>0</v>
      </c>
      <c r="J315" s="1619">
        <v>0</v>
      </c>
      <c r="K315" s="1770">
        <v>0</v>
      </c>
      <c r="L315" s="373">
        <v>100</v>
      </c>
      <c r="M315" s="1779">
        <v>25</v>
      </c>
      <c r="N315" s="1619">
        <v>0</v>
      </c>
      <c r="O315" s="373">
        <v>25</v>
      </c>
      <c r="P315" s="373"/>
      <c r="Q315" s="373"/>
      <c r="R315" s="373"/>
      <c r="S315" s="373"/>
      <c r="T315" s="373"/>
      <c r="U315" s="373"/>
      <c r="V315" s="373"/>
      <c r="W315" s="373"/>
      <c r="X315" s="2843">
        <v>25</v>
      </c>
      <c r="Y315" s="2843">
        <v>0</v>
      </c>
      <c r="Z315" s="2108">
        <v>25</v>
      </c>
      <c r="AA315" s="2844"/>
      <c r="AB315" s="2844"/>
      <c r="AC315" s="2108">
        <v>0</v>
      </c>
      <c r="AD315" s="2108"/>
      <c r="AE315" s="2844"/>
      <c r="AF315" s="2844">
        <v>0</v>
      </c>
      <c r="AG315" s="2108">
        <v>0</v>
      </c>
      <c r="AH315" s="373"/>
      <c r="AI315" s="373"/>
      <c r="AJ315" s="373">
        <v>0</v>
      </c>
    </row>
    <row r="316" spans="1:36" ht="47.25">
      <c r="A316" s="1466">
        <v>1987</v>
      </c>
      <c r="B316" s="1774" t="s">
        <v>4860</v>
      </c>
      <c r="C316" s="338" t="s">
        <v>4861</v>
      </c>
      <c r="D316" s="182" t="s">
        <v>56</v>
      </c>
      <c r="E316" s="1766" t="s">
        <v>42</v>
      </c>
      <c r="F316" s="1782" t="s">
        <v>47</v>
      </c>
      <c r="G316" s="184">
        <v>230</v>
      </c>
      <c r="H316" s="1619">
        <v>0</v>
      </c>
      <c r="I316" s="526">
        <v>0</v>
      </c>
      <c r="J316" s="1619">
        <v>0</v>
      </c>
      <c r="K316" s="1770">
        <v>0</v>
      </c>
      <c r="L316" s="373">
        <v>230</v>
      </c>
      <c r="M316" s="1779">
        <v>57.5</v>
      </c>
      <c r="N316" s="1619">
        <v>0</v>
      </c>
      <c r="O316" s="373">
        <v>57.5</v>
      </c>
      <c r="P316" s="373"/>
      <c r="Q316" s="373"/>
      <c r="R316" s="373"/>
      <c r="S316" s="373"/>
      <c r="T316" s="373"/>
      <c r="U316" s="373"/>
      <c r="V316" s="373"/>
      <c r="W316" s="373"/>
      <c r="X316" s="2843">
        <v>57.5</v>
      </c>
      <c r="Y316" s="2843">
        <v>0</v>
      </c>
      <c r="Z316" s="2108">
        <v>57.5</v>
      </c>
      <c r="AA316" s="2844"/>
      <c r="AB316" s="2844"/>
      <c r="AC316" s="2108">
        <v>0</v>
      </c>
      <c r="AD316" s="2108"/>
      <c r="AE316" s="2844"/>
      <c r="AF316" s="2844">
        <v>0</v>
      </c>
      <c r="AG316" s="2108">
        <v>0</v>
      </c>
      <c r="AH316" s="373"/>
      <c r="AI316" s="373"/>
      <c r="AJ316" s="373">
        <v>0</v>
      </c>
    </row>
    <row r="317" spans="1:36" ht="47.25">
      <c r="A317" s="1466">
        <v>1988</v>
      </c>
      <c r="B317" s="1774" t="s">
        <v>4862</v>
      </c>
      <c r="C317" s="338" t="s">
        <v>4863</v>
      </c>
      <c r="D317" s="182" t="s">
        <v>66</v>
      </c>
      <c r="E317" s="1766" t="s">
        <v>42</v>
      </c>
      <c r="F317" s="1782" t="s">
        <v>47</v>
      </c>
      <c r="G317" s="184">
        <v>100</v>
      </c>
      <c r="H317" s="1619">
        <v>0</v>
      </c>
      <c r="I317" s="526">
        <v>0</v>
      </c>
      <c r="J317" s="1619">
        <v>0</v>
      </c>
      <c r="K317" s="1770">
        <v>0</v>
      </c>
      <c r="L317" s="373">
        <v>100</v>
      </c>
      <c r="M317" s="1779">
        <v>25</v>
      </c>
      <c r="N317" s="1619">
        <v>0</v>
      </c>
      <c r="O317" s="373">
        <v>25</v>
      </c>
      <c r="P317" s="373"/>
      <c r="Q317" s="373"/>
      <c r="R317" s="373"/>
      <c r="S317" s="373"/>
      <c r="T317" s="373"/>
      <c r="U317" s="373"/>
      <c r="V317" s="373"/>
      <c r="W317" s="373"/>
      <c r="X317" s="2843">
        <v>25</v>
      </c>
      <c r="Y317" s="2843">
        <v>0</v>
      </c>
      <c r="Z317" s="2108">
        <v>25</v>
      </c>
      <c r="AA317" s="2844"/>
      <c r="AB317" s="2844"/>
      <c r="AC317" s="2108">
        <v>0</v>
      </c>
      <c r="AD317" s="2108"/>
      <c r="AE317" s="2844"/>
      <c r="AF317" s="2844">
        <v>0</v>
      </c>
      <c r="AG317" s="2108">
        <v>0</v>
      </c>
      <c r="AH317" s="373"/>
      <c r="AI317" s="373"/>
      <c r="AJ317" s="373">
        <v>0</v>
      </c>
    </row>
    <row r="318" spans="1:36" ht="47.25">
      <c r="A318" s="1466">
        <v>1989</v>
      </c>
      <c r="B318" s="1774" t="s">
        <v>4864</v>
      </c>
      <c r="C318" s="338" t="s">
        <v>4865</v>
      </c>
      <c r="D318" s="182" t="s">
        <v>66</v>
      </c>
      <c r="E318" s="1766" t="s">
        <v>42</v>
      </c>
      <c r="F318" s="1782" t="s">
        <v>47</v>
      </c>
      <c r="G318" s="184">
        <v>100</v>
      </c>
      <c r="H318" s="1619">
        <v>0</v>
      </c>
      <c r="I318" s="526">
        <v>0</v>
      </c>
      <c r="J318" s="1619">
        <v>0</v>
      </c>
      <c r="K318" s="1770">
        <v>0</v>
      </c>
      <c r="L318" s="373">
        <v>100</v>
      </c>
      <c r="M318" s="1779">
        <v>25</v>
      </c>
      <c r="N318" s="1619">
        <v>0</v>
      </c>
      <c r="O318" s="373">
        <v>25</v>
      </c>
      <c r="P318" s="373"/>
      <c r="Q318" s="373"/>
      <c r="R318" s="373"/>
      <c r="S318" s="373"/>
      <c r="T318" s="373"/>
      <c r="U318" s="373"/>
      <c r="V318" s="373"/>
      <c r="W318" s="373"/>
      <c r="X318" s="2843">
        <v>25</v>
      </c>
      <c r="Y318" s="2843">
        <v>0</v>
      </c>
      <c r="Z318" s="2108">
        <v>25</v>
      </c>
      <c r="AA318" s="2844"/>
      <c r="AB318" s="2844"/>
      <c r="AC318" s="2108">
        <v>0</v>
      </c>
      <c r="AD318" s="2108"/>
      <c r="AE318" s="2844"/>
      <c r="AF318" s="2844">
        <v>0</v>
      </c>
      <c r="AG318" s="2108">
        <v>0</v>
      </c>
      <c r="AH318" s="373"/>
      <c r="AI318" s="373"/>
      <c r="AJ318" s="373">
        <v>0</v>
      </c>
    </row>
    <row r="319" spans="1:36" ht="47.25">
      <c r="A319" s="1466">
        <v>1990</v>
      </c>
      <c r="B319" s="1774" t="s">
        <v>4866</v>
      </c>
      <c r="C319" s="338" t="s">
        <v>4867</v>
      </c>
      <c r="D319" s="182" t="s">
        <v>66</v>
      </c>
      <c r="E319" s="1766" t="s">
        <v>42</v>
      </c>
      <c r="F319" s="1782" t="s">
        <v>47</v>
      </c>
      <c r="G319" s="184">
        <v>100</v>
      </c>
      <c r="H319" s="1619">
        <v>0</v>
      </c>
      <c r="I319" s="526">
        <v>0</v>
      </c>
      <c r="J319" s="1619">
        <v>0</v>
      </c>
      <c r="K319" s="1770">
        <v>0</v>
      </c>
      <c r="L319" s="373">
        <v>100</v>
      </c>
      <c r="M319" s="1779">
        <v>25</v>
      </c>
      <c r="N319" s="1619">
        <v>0</v>
      </c>
      <c r="O319" s="373">
        <v>25</v>
      </c>
      <c r="P319" s="373"/>
      <c r="Q319" s="373"/>
      <c r="R319" s="373"/>
      <c r="S319" s="373"/>
      <c r="T319" s="373"/>
      <c r="U319" s="373"/>
      <c r="V319" s="373"/>
      <c r="W319" s="373"/>
      <c r="X319" s="2843">
        <v>25</v>
      </c>
      <c r="Y319" s="2843">
        <v>0</v>
      </c>
      <c r="Z319" s="2108">
        <v>25</v>
      </c>
      <c r="AA319" s="2844"/>
      <c r="AB319" s="2844"/>
      <c r="AC319" s="2108">
        <v>0</v>
      </c>
      <c r="AD319" s="2108"/>
      <c r="AE319" s="2844"/>
      <c r="AF319" s="2844">
        <v>0</v>
      </c>
      <c r="AG319" s="2108">
        <v>0</v>
      </c>
      <c r="AH319" s="373"/>
      <c r="AI319" s="373"/>
      <c r="AJ319" s="373">
        <v>0</v>
      </c>
    </row>
    <row r="320" spans="1:36" ht="47.25">
      <c r="A320" s="1466">
        <v>1991</v>
      </c>
      <c r="B320" s="1774" t="s">
        <v>4868</v>
      </c>
      <c r="C320" s="338" t="s">
        <v>4869</v>
      </c>
      <c r="D320" s="182" t="s">
        <v>66</v>
      </c>
      <c r="E320" s="1766" t="s">
        <v>42</v>
      </c>
      <c r="F320" s="1782" t="s">
        <v>47</v>
      </c>
      <c r="G320" s="184">
        <v>100</v>
      </c>
      <c r="H320" s="1619">
        <v>0</v>
      </c>
      <c r="I320" s="526">
        <v>0</v>
      </c>
      <c r="J320" s="1619">
        <v>0</v>
      </c>
      <c r="K320" s="1770">
        <v>0</v>
      </c>
      <c r="L320" s="373">
        <v>100</v>
      </c>
      <c r="M320" s="1779">
        <v>25</v>
      </c>
      <c r="N320" s="1619">
        <v>0</v>
      </c>
      <c r="O320" s="373">
        <v>25</v>
      </c>
      <c r="P320" s="373"/>
      <c r="Q320" s="373"/>
      <c r="R320" s="373"/>
      <c r="S320" s="373"/>
      <c r="T320" s="373"/>
      <c r="U320" s="373"/>
      <c r="V320" s="373"/>
      <c r="W320" s="373"/>
      <c r="X320" s="2843">
        <v>25</v>
      </c>
      <c r="Y320" s="2843">
        <v>0</v>
      </c>
      <c r="Z320" s="2108">
        <v>25</v>
      </c>
      <c r="AA320" s="2844"/>
      <c r="AB320" s="2844"/>
      <c r="AC320" s="2108">
        <v>0</v>
      </c>
      <c r="AD320" s="2108"/>
      <c r="AE320" s="2844"/>
      <c r="AF320" s="2844">
        <v>0</v>
      </c>
      <c r="AG320" s="2108">
        <v>0</v>
      </c>
      <c r="AH320" s="373"/>
      <c r="AI320" s="373"/>
      <c r="AJ320" s="373">
        <v>0</v>
      </c>
    </row>
    <row r="321" spans="1:36" ht="409.5">
      <c r="A321" s="1466">
        <v>1992</v>
      </c>
      <c r="B321" s="1774" t="s">
        <v>4870</v>
      </c>
      <c r="C321" s="338" t="s">
        <v>4871</v>
      </c>
      <c r="D321" s="182" t="s">
        <v>66</v>
      </c>
      <c r="E321" s="1766" t="s">
        <v>42</v>
      </c>
      <c r="F321" s="1782" t="s">
        <v>47</v>
      </c>
      <c r="G321" s="184">
        <v>100</v>
      </c>
      <c r="H321" s="1619">
        <v>0</v>
      </c>
      <c r="I321" s="526">
        <v>0</v>
      </c>
      <c r="J321" s="1619">
        <v>0</v>
      </c>
      <c r="K321" s="1770">
        <v>0</v>
      </c>
      <c r="L321" s="373">
        <v>100</v>
      </c>
      <c r="M321" s="1779">
        <v>25</v>
      </c>
      <c r="N321" s="1619">
        <v>0</v>
      </c>
      <c r="O321" s="373">
        <v>25</v>
      </c>
      <c r="P321" s="373"/>
      <c r="Q321" s="373"/>
      <c r="R321" s="373"/>
      <c r="S321" s="373"/>
      <c r="T321" s="373"/>
      <c r="U321" s="373"/>
      <c r="V321" s="373"/>
      <c r="W321" s="373"/>
      <c r="X321" s="2843">
        <v>25</v>
      </c>
      <c r="Y321" s="2843">
        <v>0</v>
      </c>
      <c r="Z321" s="2108">
        <v>25</v>
      </c>
      <c r="AA321" s="2844"/>
      <c r="AB321" s="2844"/>
      <c r="AC321" s="2108">
        <v>0</v>
      </c>
      <c r="AD321" s="2108"/>
      <c r="AE321" s="2844"/>
      <c r="AF321" s="2844">
        <v>0</v>
      </c>
      <c r="AG321" s="2108">
        <v>0</v>
      </c>
      <c r="AH321" s="373"/>
      <c r="AI321" s="373"/>
      <c r="AJ321" s="373">
        <v>0</v>
      </c>
    </row>
    <row r="322" spans="1:36" ht="110.25">
      <c r="A322" s="1466">
        <v>1993</v>
      </c>
      <c r="B322" s="1774" t="s">
        <v>4872</v>
      </c>
      <c r="C322" s="338" t="s">
        <v>4873</v>
      </c>
      <c r="D322" s="182" t="s">
        <v>564</v>
      </c>
      <c r="E322" s="1766" t="s">
        <v>42</v>
      </c>
      <c r="F322" s="1782" t="s">
        <v>47</v>
      </c>
      <c r="G322" s="184">
        <v>100</v>
      </c>
      <c r="H322" s="1619">
        <v>0</v>
      </c>
      <c r="I322" s="526">
        <v>0</v>
      </c>
      <c r="J322" s="1619">
        <v>0</v>
      </c>
      <c r="K322" s="1770">
        <v>0</v>
      </c>
      <c r="L322" s="373">
        <v>100</v>
      </c>
      <c r="M322" s="1779">
        <v>25</v>
      </c>
      <c r="N322" s="1619">
        <v>0</v>
      </c>
      <c r="O322" s="373">
        <v>25</v>
      </c>
      <c r="P322" s="373"/>
      <c r="Q322" s="373"/>
      <c r="R322" s="373"/>
      <c r="S322" s="373"/>
      <c r="T322" s="373"/>
      <c r="U322" s="373"/>
      <c r="V322" s="373"/>
      <c r="W322" s="373"/>
      <c r="X322" s="2843">
        <v>25</v>
      </c>
      <c r="Y322" s="2843">
        <v>0</v>
      </c>
      <c r="Z322" s="2108">
        <v>25</v>
      </c>
      <c r="AA322" s="2844"/>
      <c r="AB322" s="2844"/>
      <c r="AC322" s="2108">
        <v>0</v>
      </c>
      <c r="AD322" s="2108"/>
      <c r="AE322" s="2844"/>
      <c r="AF322" s="2844">
        <v>0</v>
      </c>
      <c r="AG322" s="2108">
        <v>0</v>
      </c>
      <c r="AH322" s="373"/>
      <c r="AI322" s="373"/>
      <c r="AJ322" s="373">
        <v>0</v>
      </c>
    </row>
    <row r="323" spans="1:36" ht="94.5">
      <c r="A323" s="1466">
        <v>1994</v>
      </c>
      <c r="B323" s="1774" t="s">
        <v>4874</v>
      </c>
      <c r="C323" s="338" t="s">
        <v>4875</v>
      </c>
      <c r="D323" s="182" t="s">
        <v>564</v>
      </c>
      <c r="E323" s="1766" t="s">
        <v>42</v>
      </c>
      <c r="F323" s="1782" t="s">
        <v>47</v>
      </c>
      <c r="G323" s="184">
        <v>100</v>
      </c>
      <c r="H323" s="1619">
        <v>0</v>
      </c>
      <c r="I323" s="526">
        <v>0</v>
      </c>
      <c r="J323" s="1619">
        <v>0</v>
      </c>
      <c r="K323" s="1770">
        <v>0</v>
      </c>
      <c r="L323" s="373">
        <v>100</v>
      </c>
      <c r="M323" s="1779">
        <v>25</v>
      </c>
      <c r="N323" s="1619">
        <v>0</v>
      </c>
      <c r="O323" s="373">
        <v>25</v>
      </c>
      <c r="P323" s="373"/>
      <c r="Q323" s="373"/>
      <c r="R323" s="373"/>
      <c r="S323" s="373"/>
      <c r="T323" s="373"/>
      <c r="U323" s="373"/>
      <c r="V323" s="373"/>
      <c r="W323" s="373"/>
      <c r="X323" s="2843">
        <v>25</v>
      </c>
      <c r="Y323" s="2843">
        <v>0</v>
      </c>
      <c r="Z323" s="2108">
        <v>25</v>
      </c>
      <c r="AA323" s="2844"/>
      <c r="AB323" s="2844"/>
      <c r="AC323" s="2108">
        <v>0</v>
      </c>
      <c r="AD323" s="2108"/>
      <c r="AE323" s="2844"/>
      <c r="AF323" s="2844">
        <v>0</v>
      </c>
      <c r="AG323" s="2108">
        <v>0</v>
      </c>
      <c r="AH323" s="373"/>
      <c r="AI323" s="373"/>
      <c r="AJ323" s="373">
        <v>0</v>
      </c>
    </row>
    <row r="324" spans="1:36" ht="47.25">
      <c r="A324" s="1466">
        <v>1995</v>
      </c>
      <c r="B324" s="1774" t="s">
        <v>4876</v>
      </c>
      <c r="C324" s="338" t="s">
        <v>4877</v>
      </c>
      <c r="D324" s="182" t="s">
        <v>564</v>
      </c>
      <c r="E324" s="1766" t="s">
        <v>42</v>
      </c>
      <c r="F324" s="1782" t="s">
        <v>47</v>
      </c>
      <c r="G324" s="184">
        <v>100</v>
      </c>
      <c r="H324" s="1619">
        <v>0</v>
      </c>
      <c r="I324" s="526">
        <v>0</v>
      </c>
      <c r="J324" s="1619">
        <v>0</v>
      </c>
      <c r="K324" s="1770">
        <v>0</v>
      </c>
      <c r="L324" s="373">
        <v>100</v>
      </c>
      <c r="M324" s="1779">
        <v>25</v>
      </c>
      <c r="N324" s="1619">
        <v>0</v>
      </c>
      <c r="O324" s="373">
        <v>25</v>
      </c>
      <c r="P324" s="373"/>
      <c r="Q324" s="373"/>
      <c r="R324" s="373"/>
      <c r="S324" s="373"/>
      <c r="T324" s="373"/>
      <c r="U324" s="373"/>
      <c r="V324" s="373"/>
      <c r="W324" s="373"/>
      <c r="X324" s="2843">
        <v>25</v>
      </c>
      <c r="Y324" s="2843">
        <v>0</v>
      </c>
      <c r="Z324" s="2108">
        <v>25</v>
      </c>
      <c r="AA324" s="2844"/>
      <c r="AB324" s="2844"/>
      <c r="AC324" s="2108">
        <v>0</v>
      </c>
      <c r="AD324" s="2108"/>
      <c r="AE324" s="2844"/>
      <c r="AF324" s="2844">
        <v>0</v>
      </c>
      <c r="AG324" s="2108">
        <v>0</v>
      </c>
      <c r="AH324" s="373"/>
      <c r="AI324" s="373"/>
      <c r="AJ324" s="373">
        <v>0</v>
      </c>
    </row>
    <row r="325" spans="1:36" ht="78.75">
      <c r="A325" s="1466">
        <v>1996</v>
      </c>
      <c r="B325" s="1774" t="s">
        <v>4878</v>
      </c>
      <c r="C325" s="338" t="s">
        <v>4879</v>
      </c>
      <c r="D325" s="182" t="s">
        <v>564</v>
      </c>
      <c r="E325" s="1766" t="s">
        <v>42</v>
      </c>
      <c r="F325" s="1782" t="s">
        <v>47</v>
      </c>
      <c r="G325" s="184">
        <v>100</v>
      </c>
      <c r="H325" s="1619">
        <v>0</v>
      </c>
      <c r="I325" s="526">
        <v>0</v>
      </c>
      <c r="J325" s="1619">
        <v>0</v>
      </c>
      <c r="K325" s="1770">
        <v>0</v>
      </c>
      <c r="L325" s="373">
        <v>100</v>
      </c>
      <c r="M325" s="1779">
        <v>25</v>
      </c>
      <c r="N325" s="1619">
        <v>0</v>
      </c>
      <c r="O325" s="373">
        <v>25</v>
      </c>
      <c r="P325" s="373"/>
      <c r="Q325" s="373"/>
      <c r="R325" s="373"/>
      <c r="S325" s="373"/>
      <c r="T325" s="373"/>
      <c r="U325" s="373"/>
      <c r="V325" s="373"/>
      <c r="W325" s="373"/>
      <c r="X325" s="2843">
        <v>25</v>
      </c>
      <c r="Y325" s="2843">
        <v>0</v>
      </c>
      <c r="Z325" s="2108">
        <v>25</v>
      </c>
      <c r="AA325" s="2844"/>
      <c r="AB325" s="2844"/>
      <c r="AC325" s="2108">
        <v>0</v>
      </c>
      <c r="AD325" s="2108"/>
      <c r="AE325" s="2844"/>
      <c r="AF325" s="2844">
        <v>0</v>
      </c>
      <c r="AG325" s="2108">
        <v>0</v>
      </c>
      <c r="AH325" s="373"/>
      <c r="AI325" s="373"/>
      <c r="AJ325" s="373">
        <v>0</v>
      </c>
    </row>
    <row r="326" spans="1:36" ht="126">
      <c r="A326" s="1466">
        <v>1997</v>
      </c>
      <c r="B326" s="1774" t="s">
        <v>4880</v>
      </c>
      <c r="C326" s="338" t="s">
        <v>4881</v>
      </c>
      <c r="D326" s="182" t="s">
        <v>564</v>
      </c>
      <c r="E326" s="1766" t="s">
        <v>42</v>
      </c>
      <c r="F326" s="1782" t="s">
        <v>47</v>
      </c>
      <c r="G326" s="184">
        <v>100</v>
      </c>
      <c r="H326" s="1619">
        <v>0</v>
      </c>
      <c r="I326" s="526">
        <v>0</v>
      </c>
      <c r="J326" s="1619">
        <v>0</v>
      </c>
      <c r="K326" s="1770">
        <v>0</v>
      </c>
      <c r="L326" s="373">
        <v>100</v>
      </c>
      <c r="M326" s="1779">
        <v>25</v>
      </c>
      <c r="N326" s="1619">
        <v>0</v>
      </c>
      <c r="O326" s="373">
        <v>25</v>
      </c>
      <c r="P326" s="373"/>
      <c r="Q326" s="373"/>
      <c r="R326" s="373"/>
      <c r="S326" s="373"/>
      <c r="T326" s="373"/>
      <c r="U326" s="373"/>
      <c r="V326" s="373"/>
      <c r="W326" s="373"/>
      <c r="X326" s="2843">
        <v>25</v>
      </c>
      <c r="Y326" s="2843">
        <v>0</v>
      </c>
      <c r="Z326" s="2108">
        <v>25</v>
      </c>
      <c r="AA326" s="2844"/>
      <c r="AB326" s="2844"/>
      <c r="AC326" s="2108">
        <v>0</v>
      </c>
      <c r="AD326" s="2108"/>
      <c r="AE326" s="2844"/>
      <c r="AF326" s="2844">
        <v>0</v>
      </c>
      <c r="AG326" s="2108">
        <v>0</v>
      </c>
      <c r="AH326" s="373"/>
      <c r="AI326" s="373"/>
      <c r="AJ326" s="373">
        <v>0</v>
      </c>
    </row>
    <row r="327" spans="1:36" ht="63">
      <c r="A327" s="1466">
        <v>1998</v>
      </c>
      <c r="B327" s="1774" t="s">
        <v>4882</v>
      </c>
      <c r="C327" s="338" t="s">
        <v>4883</v>
      </c>
      <c r="D327" s="1768" t="s">
        <v>4351</v>
      </c>
      <c r="E327" s="1766" t="s">
        <v>42</v>
      </c>
      <c r="F327" s="1782" t="s">
        <v>47</v>
      </c>
      <c r="G327" s="184">
        <v>150</v>
      </c>
      <c r="H327" s="1619">
        <v>0</v>
      </c>
      <c r="I327" s="526">
        <v>0</v>
      </c>
      <c r="J327" s="1619">
        <v>0</v>
      </c>
      <c r="K327" s="1770">
        <v>0</v>
      </c>
      <c r="L327" s="373">
        <v>150</v>
      </c>
      <c r="M327" s="1779">
        <v>37.5</v>
      </c>
      <c r="N327" s="1619">
        <v>0</v>
      </c>
      <c r="O327" s="373">
        <v>37.5</v>
      </c>
      <c r="P327" s="373"/>
      <c r="Q327" s="373"/>
      <c r="R327" s="373"/>
      <c r="S327" s="373"/>
      <c r="T327" s="373"/>
      <c r="U327" s="373"/>
      <c r="V327" s="373"/>
      <c r="W327" s="373"/>
      <c r="X327" s="2843">
        <v>37.5</v>
      </c>
      <c r="Y327" s="2843">
        <v>0</v>
      </c>
      <c r="Z327" s="2108">
        <v>37.5</v>
      </c>
      <c r="AA327" s="2844"/>
      <c r="AB327" s="2844"/>
      <c r="AC327" s="2108">
        <v>0</v>
      </c>
      <c r="AD327" s="2108"/>
      <c r="AE327" s="2844"/>
      <c r="AF327" s="2844">
        <v>0</v>
      </c>
      <c r="AG327" s="2108">
        <v>0</v>
      </c>
      <c r="AH327" s="373"/>
      <c r="AI327" s="373"/>
      <c r="AJ327" s="373">
        <v>0</v>
      </c>
    </row>
    <row r="328" spans="1:36" ht="94.5">
      <c r="A328" s="1466">
        <v>1999</v>
      </c>
      <c r="B328" s="1774" t="s">
        <v>4884</v>
      </c>
      <c r="C328" s="338" t="s">
        <v>4885</v>
      </c>
      <c r="D328" s="1768" t="s">
        <v>4351</v>
      </c>
      <c r="E328" s="1766" t="s">
        <v>42</v>
      </c>
      <c r="F328" s="1782" t="s">
        <v>47</v>
      </c>
      <c r="G328" s="184">
        <v>100</v>
      </c>
      <c r="H328" s="1619">
        <v>0</v>
      </c>
      <c r="I328" s="526">
        <v>0</v>
      </c>
      <c r="J328" s="1619">
        <v>0</v>
      </c>
      <c r="K328" s="1770">
        <v>0</v>
      </c>
      <c r="L328" s="373">
        <v>100</v>
      </c>
      <c r="M328" s="1779">
        <v>25</v>
      </c>
      <c r="N328" s="1619">
        <v>0</v>
      </c>
      <c r="O328" s="373">
        <v>25</v>
      </c>
      <c r="P328" s="373"/>
      <c r="Q328" s="373"/>
      <c r="R328" s="373"/>
      <c r="S328" s="373"/>
      <c r="T328" s="373"/>
      <c r="U328" s="373"/>
      <c r="V328" s="373"/>
      <c r="W328" s="373"/>
      <c r="X328" s="2843">
        <v>25</v>
      </c>
      <c r="Y328" s="2843">
        <v>0</v>
      </c>
      <c r="Z328" s="2108">
        <v>25</v>
      </c>
      <c r="AA328" s="2844"/>
      <c r="AB328" s="2844"/>
      <c r="AC328" s="2108">
        <v>0</v>
      </c>
      <c r="AD328" s="2108"/>
      <c r="AE328" s="2844"/>
      <c r="AF328" s="2844">
        <v>0</v>
      </c>
      <c r="AG328" s="2108">
        <v>0</v>
      </c>
      <c r="AH328" s="373"/>
      <c r="AI328" s="373"/>
      <c r="AJ328" s="373">
        <v>0</v>
      </c>
    </row>
    <row r="329" spans="1:36" ht="94.5">
      <c r="A329" s="1466">
        <v>2000</v>
      </c>
      <c r="B329" s="1774" t="s">
        <v>4886</v>
      </c>
      <c r="C329" s="338" t="s">
        <v>4887</v>
      </c>
      <c r="D329" s="1768" t="s">
        <v>4351</v>
      </c>
      <c r="E329" s="1766" t="s">
        <v>42</v>
      </c>
      <c r="F329" s="1782" t="s">
        <v>47</v>
      </c>
      <c r="G329" s="184">
        <v>100</v>
      </c>
      <c r="H329" s="1619">
        <v>0</v>
      </c>
      <c r="I329" s="526">
        <v>0</v>
      </c>
      <c r="J329" s="1619">
        <v>0</v>
      </c>
      <c r="K329" s="1770">
        <v>0</v>
      </c>
      <c r="L329" s="373">
        <v>100</v>
      </c>
      <c r="M329" s="1779">
        <v>25</v>
      </c>
      <c r="N329" s="1619">
        <v>0</v>
      </c>
      <c r="O329" s="373">
        <v>25</v>
      </c>
      <c r="P329" s="373"/>
      <c r="Q329" s="373"/>
      <c r="R329" s="373"/>
      <c r="S329" s="373"/>
      <c r="T329" s="373"/>
      <c r="U329" s="373"/>
      <c r="V329" s="373"/>
      <c r="W329" s="373"/>
      <c r="X329" s="2843">
        <v>25</v>
      </c>
      <c r="Y329" s="2843">
        <v>0</v>
      </c>
      <c r="Z329" s="2108">
        <v>25</v>
      </c>
      <c r="AA329" s="2844"/>
      <c r="AB329" s="2844"/>
      <c r="AC329" s="2108">
        <v>0</v>
      </c>
      <c r="AD329" s="2108"/>
      <c r="AE329" s="2844"/>
      <c r="AF329" s="2844">
        <v>0</v>
      </c>
      <c r="AG329" s="2108">
        <v>0</v>
      </c>
      <c r="AH329" s="373"/>
      <c r="AI329" s="373"/>
      <c r="AJ329" s="373">
        <v>0</v>
      </c>
    </row>
    <row r="330" spans="1:36" ht="78.75">
      <c r="A330" s="1466">
        <v>2001</v>
      </c>
      <c r="B330" s="1774" t="s">
        <v>4888</v>
      </c>
      <c r="C330" s="338" t="s">
        <v>4889</v>
      </c>
      <c r="D330" s="1768" t="s">
        <v>4351</v>
      </c>
      <c r="E330" s="1766" t="s">
        <v>42</v>
      </c>
      <c r="F330" s="1782" t="s">
        <v>47</v>
      </c>
      <c r="G330" s="184">
        <v>100</v>
      </c>
      <c r="H330" s="1619">
        <v>0</v>
      </c>
      <c r="I330" s="526">
        <v>0</v>
      </c>
      <c r="J330" s="1619">
        <v>0</v>
      </c>
      <c r="K330" s="1770">
        <v>0</v>
      </c>
      <c r="L330" s="373">
        <v>100</v>
      </c>
      <c r="M330" s="1779">
        <v>25</v>
      </c>
      <c r="N330" s="1619">
        <v>0</v>
      </c>
      <c r="O330" s="373">
        <v>25</v>
      </c>
      <c r="P330" s="373"/>
      <c r="Q330" s="373"/>
      <c r="R330" s="373"/>
      <c r="S330" s="373"/>
      <c r="T330" s="373"/>
      <c r="U330" s="373"/>
      <c r="V330" s="373"/>
      <c r="W330" s="373"/>
      <c r="X330" s="2843">
        <v>25</v>
      </c>
      <c r="Y330" s="2843">
        <v>0</v>
      </c>
      <c r="Z330" s="2108">
        <v>25</v>
      </c>
      <c r="AA330" s="2844"/>
      <c r="AB330" s="2844"/>
      <c r="AC330" s="2108">
        <v>0</v>
      </c>
      <c r="AD330" s="2108"/>
      <c r="AE330" s="2844"/>
      <c r="AF330" s="2844">
        <v>0</v>
      </c>
      <c r="AG330" s="2108">
        <v>0</v>
      </c>
      <c r="AH330" s="373"/>
      <c r="AI330" s="373"/>
      <c r="AJ330" s="373">
        <v>0</v>
      </c>
    </row>
    <row r="331" spans="1:36" ht="110.25">
      <c r="A331" s="1466">
        <v>2002</v>
      </c>
      <c r="B331" s="1774" t="s">
        <v>4890</v>
      </c>
      <c r="C331" s="338" t="s">
        <v>4891</v>
      </c>
      <c r="D331" s="1768" t="s">
        <v>4520</v>
      </c>
      <c r="E331" s="1766" t="s">
        <v>42</v>
      </c>
      <c r="F331" s="1782" t="s">
        <v>47</v>
      </c>
      <c r="G331" s="184">
        <v>160</v>
      </c>
      <c r="H331" s="1619">
        <v>0</v>
      </c>
      <c r="I331" s="526">
        <v>0</v>
      </c>
      <c r="J331" s="1619">
        <v>0</v>
      </c>
      <c r="K331" s="1770">
        <v>0</v>
      </c>
      <c r="L331" s="373">
        <v>160</v>
      </c>
      <c r="M331" s="1779">
        <v>40</v>
      </c>
      <c r="N331" s="1619">
        <v>0</v>
      </c>
      <c r="O331" s="373">
        <v>40</v>
      </c>
      <c r="P331" s="373"/>
      <c r="Q331" s="373"/>
      <c r="R331" s="373"/>
      <c r="S331" s="373"/>
      <c r="T331" s="373"/>
      <c r="U331" s="373"/>
      <c r="V331" s="373"/>
      <c r="W331" s="373"/>
      <c r="X331" s="2843">
        <v>40</v>
      </c>
      <c r="Y331" s="2843">
        <v>0</v>
      </c>
      <c r="Z331" s="2108">
        <v>40</v>
      </c>
      <c r="AA331" s="2844"/>
      <c r="AB331" s="2844"/>
      <c r="AC331" s="2108">
        <v>0</v>
      </c>
      <c r="AD331" s="2108"/>
      <c r="AE331" s="2844"/>
      <c r="AF331" s="2844">
        <v>0</v>
      </c>
      <c r="AG331" s="2108">
        <v>0</v>
      </c>
      <c r="AH331" s="373"/>
      <c r="AI331" s="373"/>
      <c r="AJ331" s="373">
        <v>0</v>
      </c>
    </row>
    <row r="332" spans="1:36" ht="63">
      <c r="A332" s="1466">
        <v>2003</v>
      </c>
      <c r="B332" s="1774" t="s">
        <v>4892</v>
      </c>
      <c r="C332" s="338" t="s">
        <v>4893</v>
      </c>
      <c r="D332" s="1768" t="s">
        <v>4520</v>
      </c>
      <c r="E332" s="1766" t="s">
        <v>42</v>
      </c>
      <c r="F332" s="1782" t="s">
        <v>47</v>
      </c>
      <c r="G332" s="184">
        <v>100</v>
      </c>
      <c r="H332" s="1619">
        <v>0</v>
      </c>
      <c r="I332" s="526">
        <v>0</v>
      </c>
      <c r="J332" s="1619">
        <v>0</v>
      </c>
      <c r="K332" s="1770">
        <v>0</v>
      </c>
      <c r="L332" s="373">
        <v>100</v>
      </c>
      <c r="M332" s="1779">
        <v>25</v>
      </c>
      <c r="N332" s="1619">
        <v>0</v>
      </c>
      <c r="O332" s="373">
        <v>25</v>
      </c>
      <c r="P332" s="373"/>
      <c r="Q332" s="373"/>
      <c r="R332" s="373"/>
      <c r="S332" s="373"/>
      <c r="T332" s="373"/>
      <c r="U332" s="373"/>
      <c r="V332" s="373"/>
      <c r="W332" s="373"/>
      <c r="X332" s="2843">
        <v>25</v>
      </c>
      <c r="Y332" s="2843">
        <v>0</v>
      </c>
      <c r="Z332" s="2108">
        <v>25</v>
      </c>
      <c r="AA332" s="2844"/>
      <c r="AB332" s="2844"/>
      <c r="AC332" s="2108">
        <v>0</v>
      </c>
      <c r="AD332" s="2108"/>
      <c r="AE332" s="2844"/>
      <c r="AF332" s="2844">
        <v>0</v>
      </c>
      <c r="AG332" s="2108">
        <v>0</v>
      </c>
      <c r="AH332" s="373"/>
      <c r="AI332" s="373"/>
      <c r="AJ332" s="373">
        <v>0</v>
      </c>
    </row>
    <row r="333" spans="1:36" ht="126">
      <c r="A333" s="1466">
        <v>2004</v>
      </c>
      <c r="B333" s="1774" t="s">
        <v>4894</v>
      </c>
      <c r="C333" s="338" t="s">
        <v>4895</v>
      </c>
      <c r="D333" s="1768" t="s">
        <v>4520</v>
      </c>
      <c r="E333" s="1766" t="s">
        <v>42</v>
      </c>
      <c r="F333" s="1782" t="s">
        <v>47</v>
      </c>
      <c r="G333" s="184">
        <v>100</v>
      </c>
      <c r="H333" s="1619">
        <v>0</v>
      </c>
      <c r="I333" s="526">
        <v>0</v>
      </c>
      <c r="J333" s="1619">
        <v>0</v>
      </c>
      <c r="K333" s="1770">
        <v>0</v>
      </c>
      <c r="L333" s="373">
        <v>100</v>
      </c>
      <c r="M333" s="1779">
        <v>25</v>
      </c>
      <c r="N333" s="1619">
        <v>0</v>
      </c>
      <c r="O333" s="373">
        <v>25</v>
      </c>
      <c r="P333" s="373"/>
      <c r="Q333" s="373"/>
      <c r="R333" s="373"/>
      <c r="S333" s="373"/>
      <c r="T333" s="373"/>
      <c r="U333" s="373"/>
      <c r="V333" s="373"/>
      <c r="W333" s="373"/>
      <c r="X333" s="2843">
        <v>25</v>
      </c>
      <c r="Y333" s="2843">
        <v>0</v>
      </c>
      <c r="Z333" s="2108">
        <v>25</v>
      </c>
      <c r="AA333" s="2844"/>
      <c r="AB333" s="2844"/>
      <c r="AC333" s="2108">
        <v>0</v>
      </c>
      <c r="AD333" s="2108"/>
      <c r="AE333" s="2844"/>
      <c r="AF333" s="2844">
        <v>0</v>
      </c>
      <c r="AG333" s="2108">
        <v>0</v>
      </c>
      <c r="AH333" s="373"/>
      <c r="AI333" s="373"/>
      <c r="AJ333" s="373">
        <v>0</v>
      </c>
    </row>
    <row r="334" spans="1:36" ht="78.75">
      <c r="A334" s="1466">
        <v>2005</v>
      </c>
      <c r="B334" s="1774" t="s">
        <v>4896</v>
      </c>
      <c r="C334" s="338" t="s">
        <v>4897</v>
      </c>
      <c r="D334" s="1768" t="s">
        <v>4520</v>
      </c>
      <c r="E334" s="1766" t="s">
        <v>42</v>
      </c>
      <c r="F334" s="1782" t="s">
        <v>47</v>
      </c>
      <c r="G334" s="184">
        <v>70</v>
      </c>
      <c r="H334" s="1619">
        <v>0</v>
      </c>
      <c r="I334" s="526">
        <v>0</v>
      </c>
      <c r="J334" s="1619">
        <v>0</v>
      </c>
      <c r="K334" s="1770">
        <v>0</v>
      </c>
      <c r="L334" s="373">
        <v>70</v>
      </c>
      <c r="M334" s="1779">
        <v>17.5</v>
      </c>
      <c r="N334" s="1619">
        <v>0</v>
      </c>
      <c r="O334" s="373">
        <v>17.5</v>
      </c>
      <c r="P334" s="373"/>
      <c r="Q334" s="373"/>
      <c r="R334" s="373"/>
      <c r="S334" s="373"/>
      <c r="T334" s="373"/>
      <c r="U334" s="373"/>
      <c r="V334" s="373"/>
      <c r="W334" s="373"/>
      <c r="X334" s="2843">
        <v>17.5</v>
      </c>
      <c r="Y334" s="2843">
        <v>0</v>
      </c>
      <c r="Z334" s="2108">
        <v>17.5</v>
      </c>
      <c r="AA334" s="2844"/>
      <c r="AB334" s="2844"/>
      <c r="AC334" s="2108">
        <v>0</v>
      </c>
      <c r="AD334" s="2108"/>
      <c r="AE334" s="2844"/>
      <c r="AF334" s="2844">
        <v>0</v>
      </c>
      <c r="AG334" s="2108">
        <v>0</v>
      </c>
      <c r="AH334" s="373"/>
      <c r="AI334" s="373"/>
      <c r="AJ334" s="373">
        <v>0</v>
      </c>
    </row>
    <row r="335" spans="1:36" ht="94.5">
      <c r="A335" s="1466">
        <v>2006</v>
      </c>
      <c r="B335" s="1774" t="s">
        <v>4898</v>
      </c>
      <c r="C335" s="338" t="s">
        <v>4899</v>
      </c>
      <c r="D335" s="1768" t="s">
        <v>4520</v>
      </c>
      <c r="E335" s="1766" t="s">
        <v>42</v>
      </c>
      <c r="F335" s="1782" t="s">
        <v>47</v>
      </c>
      <c r="G335" s="184">
        <v>85</v>
      </c>
      <c r="H335" s="1619">
        <v>0</v>
      </c>
      <c r="I335" s="526">
        <v>0</v>
      </c>
      <c r="J335" s="1619">
        <v>0</v>
      </c>
      <c r="K335" s="1770">
        <v>0</v>
      </c>
      <c r="L335" s="373">
        <v>85</v>
      </c>
      <c r="M335" s="1779">
        <v>21.25</v>
      </c>
      <c r="N335" s="1619">
        <v>0</v>
      </c>
      <c r="O335" s="373">
        <v>21.25</v>
      </c>
      <c r="P335" s="373"/>
      <c r="Q335" s="373"/>
      <c r="R335" s="373"/>
      <c r="S335" s="373"/>
      <c r="T335" s="373"/>
      <c r="U335" s="373"/>
      <c r="V335" s="373"/>
      <c r="W335" s="373"/>
      <c r="X335" s="2843">
        <v>21.25</v>
      </c>
      <c r="Y335" s="2843">
        <v>0</v>
      </c>
      <c r="Z335" s="2108">
        <v>21.25</v>
      </c>
      <c r="AA335" s="2844"/>
      <c r="AB335" s="2844"/>
      <c r="AC335" s="2108">
        <v>0</v>
      </c>
      <c r="AD335" s="2108"/>
      <c r="AE335" s="2844"/>
      <c r="AF335" s="2844">
        <v>0</v>
      </c>
      <c r="AG335" s="2108">
        <v>0</v>
      </c>
      <c r="AH335" s="373"/>
      <c r="AI335" s="373"/>
      <c r="AJ335" s="373">
        <v>0</v>
      </c>
    </row>
    <row r="336" spans="1:36" ht="78.75">
      <c r="A336" s="1466">
        <v>2007</v>
      </c>
      <c r="B336" s="1774" t="s">
        <v>4900</v>
      </c>
      <c r="C336" s="338" t="s">
        <v>4901</v>
      </c>
      <c r="D336" s="1768" t="s">
        <v>4520</v>
      </c>
      <c r="E336" s="1766" t="s">
        <v>42</v>
      </c>
      <c r="F336" s="1782" t="s">
        <v>47</v>
      </c>
      <c r="G336" s="184">
        <v>81</v>
      </c>
      <c r="H336" s="1619">
        <v>0</v>
      </c>
      <c r="I336" s="526">
        <v>0</v>
      </c>
      <c r="J336" s="1619">
        <v>0</v>
      </c>
      <c r="K336" s="1770">
        <v>0</v>
      </c>
      <c r="L336" s="373">
        <v>81</v>
      </c>
      <c r="M336" s="1779">
        <v>20.25</v>
      </c>
      <c r="N336" s="1619">
        <v>0</v>
      </c>
      <c r="O336" s="373">
        <v>20.25</v>
      </c>
      <c r="P336" s="373"/>
      <c r="Q336" s="373"/>
      <c r="R336" s="373"/>
      <c r="S336" s="373"/>
      <c r="T336" s="373"/>
      <c r="U336" s="373"/>
      <c r="V336" s="373"/>
      <c r="W336" s="373"/>
      <c r="X336" s="2843">
        <v>20.25</v>
      </c>
      <c r="Y336" s="2843">
        <v>0</v>
      </c>
      <c r="Z336" s="2108">
        <v>20.25</v>
      </c>
      <c r="AA336" s="2844"/>
      <c r="AB336" s="2844"/>
      <c r="AC336" s="2108">
        <v>0</v>
      </c>
      <c r="AD336" s="2108"/>
      <c r="AE336" s="2844"/>
      <c r="AF336" s="2844">
        <v>0</v>
      </c>
      <c r="AG336" s="2108">
        <v>0</v>
      </c>
      <c r="AH336" s="373"/>
      <c r="AI336" s="373"/>
      <c r="AJ336" s="373">
        <v>0</v>
      </c>
    </row>
    <row r="337" spans="1:36" ht="110.25">
      <c r="A337" s="1466">
        <v>2008</v>
      </c>
      <c r="B337" s="1774" t="s">
        <v>4902</v>
      </c>
      <c r="C337" s="338" t="s">
        <v>4903</v>
      </c>
      <c r="D337" s="1768" t="s">
        <v>4520</v>
      </c>
      <c r="E337" s="1766" t="s">
        <v>42</v>
      </c>
      <c r="F337" s="1782" t="s">
        <v>47</v>
      </c>
      <c r="G337" s="184">
        <v>85</v>
      </c>
      <c r="H337" s="1619">
        <v>0</v>
      </c>
      <c r="I337" s="526">
        <v>0</v>
      </c>
      <c r="J337" s="1619">
        <v>0</v>
      </c>
      <c r="K337" s="1770">
        <v>0</v>
      </c>
      <c r="L337" s="373">
        <v>85</v>
      </c>
      <c r="M337" s="1779">
        <v>21.25</v>
      </c>
      <c r="N337" s="1619">
        <v>0</v>
      </c>
      <c r="O337" s="373">
        <v>21.25</v>
      </c>
      <c r="P337" s="373"/>
      <c r="Q337" s="373"/>
      <c r="R337" s="373"/>
      <c r="S337" s="373"/>
      <c r="T337" s="373"/>
      <c r="U337" s="373"/>
      <c r="V337" s="373"/>
      <c r="W337" s="373"/>
      <c r="X337" s="2843">
        <v>21.25</v>
      </c>
      <c r="Y337" s="2843">
        <v>0</v>
      </c>
      <c r="Z337" s="2108">
        <v>21.25</v>
      </c>
      <c r="AA337" s="2844"/>
      <c r="AB337" s="2844"/>
      <c r="AC337" s="2108">
        <v>0</v>
      </c>
      <c r="AD337" s="2108"/>
      <c r="AE337" s="2844"/>
      <c r="AF337" s="2844">
        <v>0</v>
      </c>
      <c r="AG337" s="2108">
        <v>0</v>
      </c>
      <c r="AH337" s="373"/>
      <c r="AI337" s="373"/>
      <c r="AJ337" s="373">
        <v>0</v>
      </c>
    </row>
    <row r="338" spans="1:36" ht="94.5">
      <c r="A338" s="1466">
        <v>2009</v>
      </c>
      <c r="B338" s="1774" t="s">
        <v>4904</v>
      </c>
      <c r="C338" s="338" t="s">
        <v>4905</v>
      </c>
      <c r="D338" s="1768" t="s">
        <v>4520</v>
      </c>
      <c r="E338" s="1766" t="s">
        <v>42</v>
      </c>
      <c r="F338" s="1782" t="s">
        <v>47</v>
      </c>
      <c r="G338" s="184">
        <v>85</v>
      </c>
      <c r="H338" s="1619">
        <v>0</v>
      </c>
      <c r="I338" s="526">
        <v>0</v>
      </c>
      <c r="J338" s="1619">
        <v>0</v>
      </c>
      <c r="K338" s="1770">
        <v>0</v>
      </c>
      <c r="L338" s="373">
        <v>85</v>
      </c>
      <c r="M338" s="1779">
        <v>21.25</v>
      </c>
      <c r="N338" s="1619">
        <v>0</v>
      </c>
      <c r="O338" s="373">
        <v>21.25</v>
      </c>
      <c r="P338" s="373"/>
      <c r="Q338" s="373"/>
      <c r="R338" s="373"/>
      <c r="S338" s="373"/>
      <c r="T338" s="373"/>
      <c r="U338" s="373"/>
      <c r="V338" s="373"/>
      <c r="W338" s="373"/>
      <c r="X338" s="2843">
        <v>21.25</v>
      </c>
      <c r="Y338" s="2843">
        <v>0</v>
      </c>
      <c r="Z338" s="2108">
        <v>21.25</v>
      </c>
      <c r="AA338" s="2844"/>
      <c r="AB338" s="2844"/>
      <c r="AC338" s="2108">
        <v>0</v>
      </c>
      <c r="AD338" s="2108"/>
      <c r="AE338" s="2844"/>
      <c r="AF338" s="2844">
        <v>0</v>
      </c>
      <c r="AG338" s="2108">
        <v>0</v>
      </c>
      <c r="AH338" s="373"/>
      <c r="AI338" s="373"/>
      <c r="AJ338" s="373">
        <v>0</v>
      </c>
    </row>
    <row r="339" spans="1:36" ht="63">
      <c r="A339" s="1466">
        <v>2010</v>
      </c>
      <c r="B339" s="1774" t="s">
        <v>4906</v>
      </c>
      <c r="C339" s="338" t="s">
        <v>4907</v>
      </c>
      <c r="D339" s="1768" t="s">
        <v>4520</v>
      </c>
      <c r="E339" s="1766" t="s">
        <v>42</v>
      </c>
      <c r="F339" s="1782" t="s">
        <v>47</v>
      </c>
      <c r="G339" s="184">
        <v>82</v>
      </c>
      <c r="H339" s="1619">
        <v>0</v>
      </c>
      <c r="I339" s="526">
        <v>0</v>
      </c>
      <c r="J339" s="1619">
        <v>0</v>
      </c>
      <c r="K339" s="1770">
        <v>0</v>
      </c>
      <c r="L339" s="373">
        <v>82</v>
      </c>
      <c r="M339" s="1779">
        <v>20.5</v>
      </c>
      <c r="N339" s="1619">
        <v>0</v>
      </c>
      <c r="O339" s="373">
        <v>20.5</v>
      </c>
      <c r="P339" s="373"/>
      <c r="Q339" s="373"/>
      <c r="R339" s="373"/>
      <c r="S339" s="373"/>
      <c r="T339" s="373"/>
      <c r="U339" s="373"/>
      <c r="V339" s="373"/>
      <c r="W339" s="373"/>
      <c r="X339" s="2843">
        <v>20.5</v>
      </c>
      <c r="Y339" s="2843">
        <v>0</v>
      </c>
      <c r="Z339" s="2108">
        <v>20.5</v>
      </c>
      <c r="AA339" s="2844"/>
      <c r="AB339" s="2844"/>
      <c r="AC339" s="2108">
        <v>0</v>
      </c>
      <c r="AD339" s="2108"/>
      <c r="AE339" s="2844"/>
      <c r="AF339" s="2844">
        <v>0</v>
      </c>
      <c r="AG339" s="2108">
        <v>0</v>
      </c>
      <c r="AH339" s="373"/>
      <c r="AI339" s="373"/>
      <c r="AJ339" s="373">
        <v>0</v>
      </c>
    </row>
    <row r="340" spans="1:36" ht="78.75">
      <c r="A340" s="1466">
        <v>2011</v>
      </c>
      <c r="B340" s="1774" t="s">
        <v>4908</v>
      </c>
      <c r="C340" s="338" t="s">
        <v>4909</v>
      </c>
      <c r="D340" s="1768" t="s">
        <v>4520</v>
      </c>
      <c r="E340" s="1766" t="s">
        <v>42</v>
      </c>
      <c r="F340" s="1782" t="s">
        <v>47</v>
      </c>
      <c r="G340" s="184">
        <v>82</v>
      </c>
      <c r="H340" s="1619">
        <v>0</v>
      </c>
      <c r="I340" s="526">
        <v>0</v>
      </c>
      <c r="J340" s="1619">
        <v>0</v>
      </c>
      <c r="K340" s="1770">
        <v>0</v>
      </c>
      <c r="L340" s="373">
        <v>82</v>
      </c>
      <c r="M340" s="1779">
        <v>20.5</v>
      </c>
      <c r="N340" s="1619">
        <v>0</v>
      </c>
      <c r="O340" s="373">
        <v>20.5</v>
      </c>
      <c r="P340" s="373"/>
      <c r="Q340" s="373"/>
      <c r="R340" s="373"/>
      <c r="S340" s="373"/>
      <c r="T340" s="373"/>
      <c r="U340" s="373"/>
      <c r="V340" s="373"/>
      <c r="W340" s="373"/>
      <c r="X340" s="2843">
        <v>20.5</v>
      </c>
      <c r="Y340" s="2843">
        <v>0</v>
      </c>
      <c r="Z340" s="2108">
        <v>20.5</v>
      </c>
      <c r="AA340" s="2844"/>
      <c r="AB340" s="2844"/>
      <c r="AC340" s="2108">
        <v>0</v>
      </c>
      <c r="AD340" s="2108"/>
      <c r="AE340" s="2844"/>
      <c r="AF340" s="2844">
        <v>0</v>
      </c>
      <c r="AG340" s="2108">
        <v>0</v>
      </c>
      <c r="AH340" s="373"/>
      <c r="AI340" s="373"/>
      <c r="AJ340" s="373">
        <v>0</v>
      </c>
    </row>
    <row r="341" spans="1:36" ht="126">
      <c r="A341" s="1466">
        <v>2012</v>
      </c>
      <c r="B341" s="1774" t="s">
        <v>4910</v>
      </c>
      <c r="C341" s="338" t="s">
        <v>4911</v>
      </c>
      <c r="D341" s="182" t="s">
        <v>561</v>
      </c>
      <c r="E341" s="1766" t="s">
        <v>42</v>
      </c>
      <c r="F341" s="1782" t="s">
        <v>47</v>
      </c>
      <c r="G341" s="184">
        <v>200</v>
      </c>
      <c r="H341" s="1619">
        <v>0</v>
      </c>
      <c r="I341" s="526">
        <v>0</v>
      </c>
      <c r="J341" s="1619">
        <v>0</v>
      </c>
      <c r="K341" s="1770">
        <v>0</v>
      </c>
      <c r="L341" s="373">
        <v>200</v>
      </c>
      <c r="M341" s="1779">
        <v>50</v>
      </c>
      <c r="N341" s="1619">
        <v>0</v>
      </c>
      <c r="O341" s="373">
        <v>50</v>
      </c>
      <c r="P341" s="373"/>
      <c r="Q341" s="373"/>
      <c r="R341" s="373"/>
      <c r="S341" s="373"/>
      <c r="T341" s="373"/>
      <c r="U341" s="373"/>
      <c r="V341" s="373"/>
      <c r="W341" s="373"/>
      <c r="X341" s="2843">
        <v>50</v>
      </c>
      <c r="Y341" s="2843">
        <v>0</v>
      </c>
      <c r="Z341" s="2108">
        <v>50</v>
      </c>
      <c r="AA341" s="2844"/>
      <c r="AB341" s="2844"/>
      <c r="AC341" s="2108">
        <v>0</v>
      </c>
      <c r="AD341" s="2108"/>
      <c r="AE341" s="2844"/>
      <c r="AF341" s="2844">
        <v>0</v>
      </c>
      <c r="AG341" s="2108">
        <v>0</v>
      </c>
      <c r="AH341" s="373"/>
      <c r="AI341" s="373"/>
      <c r="AJ341" s="373">
        <v>0</v>
      </c>
    </row>
    <row r="342" spans="1:36" ht="126">
      <c r="A342" s="1466">
        <v>2013</v>
      </c>
      <c r="B342" s="1774" t="s">
        <v>4912</v>
      </c>
      <c r="C342" s="338" t="s">
        <v>4913</v>
      </c>
      <c r="D342" s="182" t="s">
        <v>561</v>
      </c>
      <c r="E342" s="1766" t="s">
        <v>42</v>
      </c>
      <c r="F342" s="1782" t="s">
        <v>47</v>
      </c>
      <c r="G342" s="184">
        <v>60</v>
      </c>
      <c r="H342" s="1619">
        <v>0</v>
      </c>
      <c r="I342" s="526">
        <v>0</v>
      </c>
      <c r="J342" s="1619">
        <v>0</v>
      </c>
      <c r="K342" s="1770">
        <v>0</v>
      </c>
      <c r="L342" s="373">
        <v>60</v>
      </c>
      <c r="M342" s="1779">
        <v>15</v>
      </c>
      <c r="N342" s="1619">
        <v>0</v>
      </c>
      <c r="O342" s="373">
        <v>15</v>
      </c>
      <c r="P342" s="373"/>
      <c r="Q342" s="373"/>
      <c r="R342" s="373"/>
      <c r="S342" s="373"/>
      <c r="T342" s="373"/>
      <c r="U342" s="373"/>
      <c r="V342" s="373"/>
      <c r="W342" s="373"/>
      <c r="X342" s="2843">
        <v>15</v>
      </c>
      <c r="Y342" s="2843">
        <v>0</v>
      </c>
      <c r="Z342" s="2108">
        <v>15</v>
      </c>
      <c r="AA342" s="2844"/>
      <c r="AB342" s="2844"/>
      <c r="AC342" s="2108">
        <v>0</v>
      </c>
      <c r="AD342" s="2108"/>
      <c r="AE342" s="2844"/>
      <c r="AF342" s="2844">
        <v>0</v>
      </c>
      <c r="AG342" s="2108">
        <v>0</v>
      </c>
      <c r="AH342" s="373"/>
      <c r="AI342" s="373"/>
      <c r="AJ342" s="373">
        <v>0</v>
      </c>
    </row>
    <row r="343" spans="1:36" ht="63">
      <c r="A343" s="1466">
        <v>2014</v>
      </c>
      <c r="B343" s="1774" t="s">
        <v>4914</v>
      </c>
      <c r="C343" s="338" t="s">
        <v>4915</v>
      </c>
      <c r="D343" s="182" t="s">
        <v>561</v>
      </c>
      <c r="E343" s="1766" t="s">
        <v>42</v>
      </c>
      <c r="F343" s="1782" t="s">
        <v>47</v>
      </c>
      <c r="G343" s="184">
        <v>350</v>
      </c>
      <c r="H343" s="1619">
        <v>0</v>
      </c>
      <c r="I343" s="526">
        <v>0</v>
      </c>
      <c r="J343" s="1619">
        <v>0</v>
      </c>
      <c r="K343" s="1770">
        <v>0</v>
      </c>
      <c r="L343" s="373">
        <v>350</v>
      </c>
      <c r="M343" s="1779">
        <v>87.5</v>
      </c>
      <c r="N343" s="1619">
        <v>0</v>
      </c>
      <c r="O343" s="373">
        <v>87.5</v>
      </c>
      <c r="P343" s="373"/>
      <c r="Q343" s="373"/>
      <c r="R343" s="373"/>
      <c r="S343" s="373"/>
      <c r="T343" s="373"/>
      <c r="U343" s="373"/>
      <c r="V343" s="373"/>
      <c r="W343" s="373"/>
      <c r="X343" s="2843">
        <v>87.5</v>
      </c>
      <c r="Y343" s="2843">
        <v>0</v>
      </c>
      <c r="Z343" s="2108">
        <v>87.5</v>
      </c>
      <c r="AA343" s="2844"/>
      <c r="AB343" s="2844"/>
      <c r="AC343" s="2108">
        <v>0</v>
      </c>
      <c r="AD343" s="2108"/>
      <c r="AE343" s="2844"/>
      <c r="AF343" s="2844">
        <v>0</v>
      </c>
      <c r="AG343" s="2108">
        <v>0</v>
      </c>
      <c r="AH343" s="373"/>
      <c r="AI343" s="373"/>
      <c r="AJ343" s="373">
        <v>0</v>
      </c>
    </row>
    <row r="344" spans="1:36" ht="283.5">
      <c r="A344" s="1466">
        <v>2015</v>
      </c>
      <c r="B344" s="1774" t="s">
        <v>4916</v>
      </c>
      <c r="C344" s="338" t="s">
        <v>4917</v>
      </c>
      <c r="D344" s="182" t="s">
        <v>577</v>
      </c>
      <c r="E344" s="1766" t="s">
        <v>42</v>
      </c>
      <c r="F344" s="1782" t="s">
        <v>47</v>
      </c>
      <c r="G344" s="184">
        <v>131.25</v>
      </c>
      <c r="H344" s="1619">
        <v>0</v>
      </c>
      <c r="I344" s="526">
        <v>0</v>
      </c>
      <c r="J344" s="1619">
        <v>0</v>
      </c>
      <c r="K344" s="1770">
        <v>0</v>
      </c>
      <c r="L344" s="373">
        <v>131.25</v>
      </c>
      <c r="M344" s="1779">
        <v>32.8125</v>
      </c>
      <c r="N344" s="1619">
        <v>0</v>
      </c>
      <c r="O344" s="373">
        <v>32.8125</v>
      </c>
      <c r="P344" s="373"/>
      <c r="Q344" s="373"/>
      <c r="R344" s="373"/>
      <c r="S344" s="373"/>
      <c r="T344" s="373"/>
      <c r="U344" s="373"/>
      <c r="V344" s="373"/>
      <c r="W344" s="373"/>
      <c r="X344" s="2843">
        <v>32.8125</v>
      </c>
      <c r="Y344" s="2843">
        <v>0</v>
      </c>
      <c r="Z344" s="2108">
        <v>32.8125</v>
      </c>
      <c r="AA344" s="2844"/>
      <c r="AB344" s="2844"/>
      <c r="AC344" s="2108">
        <v>0</v>
      </c>
      <c r="AD344" s="2108"/>
      <c r="AE344" s="2844"/>
      <c r="AF344" s="2844">
        <v>0</v>
      </c>
      <c r="AG344" s="2108">
        <v>0</v>
      </c>
      <c r="AH344" s="373"/>
      <c r="AI344" s="373"/>
      <c r="AJ344" s="373">
        <v>0</v>
      </c>
    </row>
    <row r="345" spans="1:36" ht="252">
      <c r="A345" s="1466">
        <v>2016</v>
      </c>
      <c r="B345" s="1774" t="s">
        <v>4918</v>
      </c>
      <c r="C345" s="338" t="s">
        <v>4919</v>
      </c>
      <c r="D345" s="182" t="s">
        <v>577</v>
      </c>
      <c r="E345" s="1766" t="s">
        <v>42</v>
      </c>
      <c r="F345" s="1782" t="s">
        <v>47</v>
      </c>
      <c r="G345" s="184">
        <v>131.25</v>
      </c>
      <c r="H345" s="1619">
        <v>0</v>
      </c>
      <c r="I345" s="526">
        <v>0</v>
      </c>
      <c r="J345" s="1619">
        <v>0</v>
      </c>
      <c r="K345" s="1770">
        <v>0</v>
      </c>
      <c r="L345" s="373">
        <v>131.25</v>
      </c>
      <c r="M345" s="1779">
        <v>32.8125</v>
      </c>
      <c r="N345" s="1619">
        <v>0</v>
      </c>
      <c r="O345" s="373">
        <v>32.8125</v>
      </c>
      <c r="P345" s="373"/>
      <c r="Q345" s="373"/>
      <c r="R345" s="373"/>
      <c r="S345" s="373"/>
      <c r="T345" s="373"/>
      <c r="U345" s="373"/>
      <c r="V345" s="373"/>
      <c r="W345" s="373"/>
      <c r="X345" s="2843">
        <v>32.8125</v>
      </c>
      <c r="Y345" s="2843">
        <v>0</v>
      </c>
      <c r="Z345" s="2108">
        <v>32.8125</v>
      </c>
      <c r="AA345" s="2844"/>
      <c r="AB345" s="2844"/>
      <c r="AC345" s="2108">
        <v>0</v>
      </c>
      <c r="AD345" s="2108"/>
      <c r="AE345" s="2844"/>
      <c r="AF345" s="2844">
        <v>0</v>
      </c>
      <c r="AG345" s="2108">
        <v>0</v>
      </c>
      <c r="AH345" s="373"/>
      <c r="AI345" s="373"/>
      <c r="AJ345" s="373">
        <v>0</v>
      </c>
    </row>
    <row r="346" spans="1:36" ht="252">
      <c r="A346" s="1466">
        <v>2017</v>
      </c>
      <c r="B346" s="1774" t="s">
        <v>4920</v>
      </c>
      <c r="C346" s="338" t="s">
        <v>4921</v>
      </c>
      <c r="D346" s="182" t="s">
        <v>384</v>
      </c>
      <c r="E346" s="1766" t="s">
        <v>42</v>
      </c>
      <c r="F346" s="1782" t="s">
        <v>47</v>
      </c>
      <c r="G346" s="184">
        <v>100</v>
      </c>
      <c r="H346" s="1619">
        <v>0</v>
      </c>
      <c r="I346" s="526">
        <v>0</v>
      </c>
      <c r="J346" s="1619">
        <v>0</v>
      </c>
      <c r="K346" s="1770">
        <v>0</v>
      </c>
      <c r="L346" s="373">
        <v>100</v>
      </c>
      <c r="M346" s="1779">
        <v>25</v>
      </c>
      <c r="N346" s="1619">
        <v>0</v>
      </c>
      <c r="O346" s="373">
        <v>25</v>
      </c>
      <c r="P346" s="373"/>
      <c r="Q346" s="373"/>
      <c r="R346" s="373"/>
      <c r="S346" s="373"/>
      <c r="T346" s="373"/>
      <c r="U346" s="373"/>
      <c r="V346" s="373"/>
      <c r="W346" s="373"/>
      <c r="X346" s="2843">
        <v>25</v>
      </c>
      <c r="Y346" s="2843">
        <v>0</v>
      </c>
      <c r="Z346" s="2108">
        <v>25</v>
      </c>
      <c r="AA346" s="2844"/>
      <c r="AB346" s="2844"/>
      <c r="AC346" s="2108">
        <v>0</v>
      </c>
      <c r="AD346" s="2108"/>
      <c r="AE346" s="2844"/>
      <c r="AF346" s="2844">
        <v>0</v>
      </c>
      <c r="AG346" s="2108">
        <v>0</v>
      </c>
      <c r="AH346" s="373"/>
      <c r="AI346" s="373"/>
      <c r="AJ346" s="373">
        <v>0</v>
      </c>
    </row>
    <row r="347" spans="1:36" ht="157.5">
      <c r="A347" s="1466">
        <v>2018</v>
      </c>
      <c r="B347" s="1774" t="s">
        <v>4922</v>
      </c>
      <c r="C347" s="338" t="s">
        <v>4923</v>
      </c>
      <c r="D347" s="182" t="s">
        <v>384</v>
      </c>
      <c r="E347" s="1766" t="s">
        <v>42</v>
      </c>
      <c r="F347" s="1782" t="s">
        <v>47</v>
      </c>
      <c r="G347" s="184">
        <v>100</v>
      </c>
      <c r="H347" s="1619">
        <v>0</v>
      </c>
      <c r="I347" s="526">
        <v>0</v>
      </c>
      <c r="J347" s="1619">
        <v>0</v>
      </c>
      <c r="K347" s="1770">
        <v>0</v>
      </c>
      <c r="L347" s="373">
        <v>100</v>
      </c>
      <c r="M347" s="1779">
        <v>25</v>
      </c>
      <c r="N347" s="1619">
        <v>0</v>
      </c>
      <c r="O347" s="373">
        <v>25</v>
      </c>
      <c r="P347" s="373"/>
      <c r="Q347" s="373"/>
      <c r="R347" s="373"/>
      <c r="S347" s="373"/>
      <c r="T347" s="373"/>
      <c r="U347" s="373"/>
      <c r="V347" s="373"/>
      <c r="W347" s="373"/>
      <c r="X347" s="2843">
        <v>25</v>
      </c>
      <c r="Y347" s="2843">
        <v>0</v>
      </c>
      <c r="Z347" s="2108">
        <v>25</v>
      </c>
      <c r="AA347" s="2844"/>
      <c r="AB347" s="2844"/>
      <c r="AC347" s="2108">
        <v>0</v>
      </c>
      <c r="AD347" s="2108"/>
      <c r="AE347" s="2844"/>
      <c r="AF347" s="2844">
        <v>0</v>
      </c>
      <c r="AG347" s="2108">
        <v>0</v>
      </c>
      <c r="AH347" s="373"/>
      <c r="AI347" s="373"/>
      <c r="AJ347" s="373">
        <v>0</v>
      </c>
    </row>
    <row r="348" spans="1:36" ht="252">
      <c r="A348" s="1466">
        <v>2019</v>
      </c>
      <c r="B348" s="1774" t="s">
        <v>4924</v>
      </c>
      <c r="C348" s="338" t="s">
        <v>4925</v>
      </c>
      <c r="D348" s="182" t="s">
        <v>384</v>
      </c>
      <c r="E348" s="1766" t="s">
        <v>42</v>
      </c>
      <c r="F348" s="1782" t="s">
        <v>47</v>
      </c>
      <c r="G348" s="184">
        <v>100</v>
      </c>
      <c r="H348" s="1619">
        <v>0</v>
      </c>
      <c r="I348" s="526">
        <v>0</v>
      </c>
      <c r="J348" s="1619">
        <v>0</v>
      </c>
      <c r="K348" s="1770">
        <v>0</v>
      </c>
      <c r="L348" s="373">
        <v>100</v>
      </c>
      <c r="M348" s="1779">
        <v>25</v>
      </c>
      <c r="N348" s="1619">
        <v>0</v>
      </c>
      <c r="O348" s="373">
        <v>25</v>
      </c>
      <c r="P348" s="373"/>
      <c r="Q348" s="373"/>
      <c r="R348" s="373"/>
      <c r="S348" s="373"/>
      <c r="T348" s="373"/>
      <c r="U348" s="373"/>
      <c r="V348" s="373"/>
      <c r="W348" s="373"/>
      <c r="X348" s="2843">
        <v>25</v>
      </c>
      <c r="Y348" s="2843">
        <v>0</v>
      </c>
      <c r="Z348" s="2108">
        <v>25</v>
      </c>
      <c r="AA348" s="2844"/>
      <c r="AB348" s="2844"/>
      <c r="AC348" s="2108">
        <v>0</v>
      </c>
      <c r="AD348" s="2108"/>
      <c r="AE348" s="2844"/>
      <c r="AF348" s="2844">
        <v>0</v>
      </c>
      <c r="AG348" s="2108">
        <v>0</v>
      </c>
      <c r="AH348" s="373"/>
      <c r="AI348" s="373"/>
      <c r="AJ348" s="373">
        <v>0</v>
      </c>
    </row>
    <row r="349" spans="1:36" ht="94.5">
      <c r="A349" s="1466">
        <v>2020</v>
      </c>
      <c r="B349" s="1774" t="s">
        <v>4926</v>
      </c>
      <c r="C349" s="338" t="s">
        <v>4927</v>
      </c>
      <c r="D349" s="182" t="s">
        <v>384</v>
      </c>
      <c r="E349" s="1766" t="s">
        <v>42</v>
      </c>
      <c r="F349" s="1782" t="s">
        <v>47</v>
      </c>
      <c r="G349" s="184">
        <v>100</v>
      </c>
      <c r="H349" s="1619">
        <v>0</v>
      </c>
      <c r="I349" s="526">
        <v>0</v>
      </c>
      <c r="J349" s="1619">
        <v>0</v>
      </c>
      <c r="K349" s="1770">
        <v>0</v>
      </c>
      <c r="L349" s="373">
        <v>100</v>
      </c>
      <c r="M349" s="1779">
        <v>25</v>
      </c>
      <c r="N349" s="1619">
        <v>0</v>
      </c>
      <c r="O349" s="373">
        <v>25</v>
      </c>
      <c r="P349" s="373"/>
      <c r="Q349" s="373"/>
      <c r="R349" s="373"/>
      <c r="S349" s="373"/>
      <c r="T349" s="373"/>
      <c r="U349" s="373"/>
      <c r="V349" s="373"/>
      <c r="W349" s="373"/>
      <c r="X349" s="2843">
        <v>25</v>
      </c>
      <c r="Y349" s="2843">
        <v>0</v>
      </c>
      <c r="Z349" s="2108">
        <v>25</v>
      </c>
      <c r="AA349" s="2844"/>
      <c r="AB349" s="2844"/>
      <c r="AC349" s="2108">
        <v>0</v>
      </c>
      <c r="AD349" s="2108"/>
      <c r="AE349" s="2844"/>
      <c r="AF349" s="2844">
        <v>0</v>
      </c>
      <c r="AG349" s="2108">
        <v>0</v>
      </c>
      <c r="AH349" s="373"/>
      <c r="AI349" s="373"/>
      <c r="AJ349" s="373">
        <v>0</v>
      </c>
    </row>
    <row r="350" spans="1:36" ht="204.75">
      <c r="A350" s="1466">
        <v>2021</v>
      </c>
      <c r="B350" s="1774" t="s">
        <v>4928</v>
      </c>
      <c r="C350" s="338" t="s">
        <v>4929</v>
      </c>
      <c r="D350" s="182" t="s">
        <v>384</v>
      </c>
      <c r="E350" s="1766" t="s">
        <v>42</v>
      </c>
      <c r="F350" s="1782" t="s">
        <v>47</v>
      </c>
      <c r="G350" s="184">
        <v>100</v>
      </c>
      <c r="H350" s="1619">
        <v>0</v>
      </c>
      <c r="I350" s="526">
        <v>0</v>
      </c>
      <c r="J350" s="1619">
        <v>0</v>
      </c>
      <c r="K350" s="1770">
        <v>0</v>
      </c>
      <c r="L350" s="373">
        <v>100</v>
      </c>
      <c r="M350" s="1779">
        <v>25</v>
      </c>
      <c r="N350" s="1619">
        <v>0</v>
      </c>
      <c r="O350" s="373">
        <v>25</v>
      </c>
      <c r="P350" s="373"/>
      <c r="Q350" s="373"/>
      <c r="R350" s="373"/>
      <c r="S350" s="373"/>
      <c r="T350" s="373"/>
      <c r="U350" s="373"/>
      <c r="V350" s="373"/>
      <c r="W350" s="373"/>
      <c r="X350" s="2843">
        <v>25</v>
      </c>
      <c r="Y350" s="2843">
        <v>0</v>
      </c>
      <c r="Z350" s="2108">
        <v>25</v>
      </c>
      <c r="AA350" s="2844"/>
      <c r="AB350" s="2844"/>
      <c r="AC350" s="2108">
        <v>0</v>
      </c>
      <c r="AD350" s="2108"/>
      <c r="AE350" s="2844"/>
      <c r="AF350" s="2844">
        <v>0</v>
      </c>
      <c r="AG350" s="2108">
        <v>0</v>
      </c>
      <c r="AH350" s="373"/>
      <c r="AI350" s="373"/>
      <c r="AJ350" s="373">
        <v>0</v>
      </c>
    </row>
    <row r="351" spans="1:36" ht="409.5">
      <c r="A351" s="1466">
        <v>2022</v>
      </c>
      <c r="B351" s="1774" t="s">
        <v>4930</v>
      </c>
      <c r="C351" s="338" t="s">
        <v>4931</v>
      </c>
      <c r="D351" s="182" t="s">
        <v>213</v>
      </c>
      <c r="E351" s="1766" t="s">
        <v>42</v>
      </c>
      <c r="F351" s="1782" t="s">
        <v>47</v>
      </c>
      <c r="G351" s="184">
        <v>160</v>
      </c>
      <c r="H351" s="1619">
        <v>0</v>
      </c>
      <c r="I351" s="526">
        <v>0</v>
      </c>
      <c r="J351" s="1619">
        <v>0</v>
      </c>
      <c r="K351" s="1770">
        <v>0</v>
      </c>
      <c r="L351" s="373">
        <v>160</v>
      </c>
      <c r="M351" s="1779">
        <v>40</v>
      </c>
      <c r="N351" s="1619">
        <v>0</v>
      </c>
      <c r="O351" s="373">
        <v>40</v>
      </c>
      <c r="P351" s="373"/>
      <c r="Q351" s="373"/>
      <c r="R351" s="373"/>
      <c r="S351" s="373"/>
      <c r="T351" s="373"/>
      <c r="U351" s="373"/>
      <c r="V351" s="373"/>
      <c r="W351" s="373"/>
      <c r="X351" s="2843">
        <v>40</v>
      </c>
      <c r="Y351" s="2843">
        <v>0</v>
      </c>
      <c r="Z351" s="2108">
        <v>40</v>
      </c>
      <c r="AA351" s="2844"/>
      <c r="AB351" s="2844"/>
      <c r="AC351" s="2108">
        <v>0</v>
      </c>
      <c r="AD351" s="2108"/>
      <c r="AE351" s="2844"/>
      <c r="AF351" s="2844">
        <v>0</v>
      </c>
      <c r="AG351" s="2108">
        <v>0</v>
      </c>
      <c r="AH351" s="373"/>
      <c r="AI351" s="373"/>
      <c r="AJ351" s="373">
        <v>0</v>
      </c>
    </row>
    <row r="352" spans="1:36" ht="47.25">
      <c r="A352" s="1466">
        <v>2023</v>
      </c>
      <c r="B352" s="1774" t="s">
        <v>4932</v>
      </c>
      <c r="C352" s="338" t="s">
        <v>4933</v>
      </c>
      <c r="D352" s="182" t="s">
        <v>213</v>
      </c>
      <c r="E352" s="1766" t="s">
        <v>42</v>
      </c>
      <c r="F352" s="1782" t="s">
        <v>47</v>
      </c>
      <c r="G352" s="184">
        <v>100</v>
      </c>
      <c r="H352" s="1619">
        <v>0</v>
      </c>
      <c r="I352" s="526">
        <v>0</v>
      </c>
      <c r="J352" s="1619">
        <v>0</v>
      </c>
      <c r="K352" s="1770">
        <v>0</v>
      </c>
      <c r="L352" s="373">
        <v>100</v>
      </c>
      <c r="M352" s="1779">
        <v>25</v>
      </c>
      <c r="N352" s="1619">
        <v>0</v>
      </c>
      <c r="O352" s="373">
        <v>25</v>
      </c>
      <c r="P352" s="373"/>
      <c r="Q352" s="373"/>
      <c r="R352" s="373"/>
      <c r="S352" s="373"/>
      <c r="T352" s="373"/>
      <c r="U352" s="373"/>
      <c r="V352" s="373"/>
      <c r="W352" s="373"/>
      <c r="X352" s="2843">
        <v>25</v>
      </c>
      <c r="Y352" s="2843">
        <v>0</v>
      </c>
      <c r="Z352" s="2108">
        <v>25</v>
      </c>
      <c r="AA352" s="2844"/>
      <c r="AB352" s="2844"/>
      <c r="AC352" s="2108">
        <v>0</v>
      </c>
      <c r="AD352" s="2108"/>
      <c r="AE352" s="2844"/>
      <c r="AF352" s="2844">
        <v>0</v>
      </c>
      <c r="AG352" s="2108">
        <v>0</v>
      </c>
      <c r="AH352" s="373"/>
      <c r="AI352" s="373"/>
      <c r="AJ352" s="373">
        <v>0</v>
      </c>
    </row>
    <row r="353" spans="1:36" ht="94.5">
      <c r="A353" s="1466">
        <v>2024</v>
      </c>
      <c r="B353" s="1774" t="s">
        <v>4934</v>
      </c>
      <c r="C353" s="338" t="s">
        <v>4935</v>
      </c>
      <c r="D353" s="182" t="s">
        <v>221</v>
      </c>
      <c r="E353" s="1766" t="s">
        <v>42</v>
      </c>
      <c r="F353" s="1782" t="s">
        <v>47</v>
      </c>
      <c r="G353" s="184">
        <v>105</v>
      </c>
      <c r="H353" s="1619">
        <v>0</v>
      </c>
      <c r="I353" s="526">
        <v>0</v>
      </c>
      <c r="J353" s="1619">
        <v>0</v>
      </c>
      <c r="K353" s="1770">
        <v>0</v>
      </c>
      <c r="L353" s="373">
        <v>105</v>
      </c>
      <c r="M353" s="1779">
        <v>26.25</v>
      </c>
      <c r="N353" s="1619">
        <v>0</v>
      </c>
      <c r="O353" s="373">
        <v>26.25</v>
      </c>
      <c r="P353" s="373"/>
      <c r="Q353" s="373"/>
      <c r="R353" s="373"/>
      <c r="S353" s="373"/>
      <c r="T353" s="373"/>
      <c r="U353" s="373"/>
      <c r="V353" s="373"/>
      <c r="W353" s="373"/>
      <c r="X353" s="2843">
        <v>26.25</v>
      </c>
      <c r="Y353" s="2843">
        <v>0</v>
      </c>
      <c r="Z353" s="2108">
        <v>26.25</v>
      </c>
      <c r="AA353" s="2844"/>
      <c r="AB353" s="2844"/>
      <c r="AC353" s="2108">
        <v>0</v>
      </c>
      <c r="AD353" s="2108"/>
      <c r="AE353" s="2844"/>
      <c r="AF353" s="2844">
        <v>0</v>
      </c>
      <c r="AG353" s="2108">
        <v>0</v>
      </c>
      <c r="AH353" s="373"/>
      <c r="AI353" s="373"/>
      <c r="AJ353" s="373">
        <v>0</v>
      </c>
    </row>
    <row r="354" spans="1:36" ht="94.5">
      <c r="A354" s="1466">
        <v>2025</v>
      </c>
      <c r="B354" s="1774" t="s">
        <v>4936</v>
      </c>
      <c r="C354" s="338" t="s">
        <v>4937</v>
      </c>
      <c r="D354" s="182" t="s">
        <v>221</v>
      </c>
      <c r="E354" s="1766" t="s">
        <v>42</v>
      </c>
      <c r="F354" s="1782" t="s">
        <v>47</v>
      </c>
      <c r="G354" s="184">
        <v>65</v>
      </c>
      <c r="H354" s="1619">
        <v>0</v>
      </c>
      <c r="I354" s="526">
        <v>0</v>
      </c>
      <c r="J354" s="1619">
        <v>0</v>
      </c>
      <c r="K354" s="1770">
        <v>0</v>
      </c>
      <c r="L354" s="373">
        <v>65</v>
      </c>
      <c r="M354" s="1779">
        <v>16.25</v>
      </c>
      <c r="N354" s="1619">
        <v>0</v>
      </c>
      <c r="O354" s="373">
        <v>16.25</v>
      </c>
      <c r="P354" s="373"/>
      <c r="Q354" s="373"/>
      <c r="R354" s="373"/>
      <c r="S354" s="373"/>
      <c r="T354" s="373"/>
      <c r="U354" s="373"/>
      <c r="V354" s="373"/>
      <c r="W354" s="373"/>
      <c r="X354" s="2843">
        <v>16.25</v>
      </c>
      <c r="Y354" s="2843">
        <v>0</v>
      </c>
      <c r="Z354" s="2108">
        <v>16.25</v>
      </c>
      <c r="AA354" s="2844"/>
      <c r="AB354" s="2844"/>
      <c r="AC354" s="2108">
        <v>0</v>
      </c>
      <c r="AD354" s="2108"/>
      <c r="AE354" s="2844"/>
      <c r="AF354" s="2844">
        <v>0</v>
      </c>
      <c r="AG354" s="2108">
        <v>0</v>
      </c>
      <c r="AH354" s="373"/>
      <c r="AI354" s="373"/>
      <c r="AJ354" s="373">
        <v>0</v>
      </c>
    </row>
    <row r="355" spans="1:36" ht="126">
      <c r="A355" s="1466">
        <v>2026</v>
      </c>
      <c r="B355" s="1774" t="s">
        <v>4938</v>
      </c>
      <c r="C355" s="338" t="s">
        <v>4939</v>
      </c>
      <c r="D355" s="182" t="s">
        <v>221</v>
      </c>
      <c r="E355" s="1766" t="s">
        <v>42</v>
      </c>
      <c r="F355" s="1782" t="s">
        <v>47</v>
      </c>
      <c r="G355" s="184">
        <v>85</v>
      </c>
      <c r="H355" s="1619">
        <v>0</v>
      </c>
      <c r="I355" s="526">
        <v>0</v>
      </c>
      <c r="J355" s="1619">
        <v>0</v>
      </c>
      <c r="K355" s="1770">
        <v>0</v>
      </c>
      <c r="L355" s="373">
        <v>85</v>
      </c>
      <c r="M355" s="1779">
        <v>21.25</v>
      </c>
      <c r="N355" s="1619">
        <v>0</v>
      </c>
      <c r="O355" s="373">
        <v>21.25</v>
      </c>
      <c r="P355" s="373"/>
      <c r="Q355" s="373"/>
      <c r="R355" s="373"/>
      <c r="S355" s="373"/>
      <c r="T355" s="373"/>
      <c r="U355" s="373"/>
      <c r="V355" s="373"/>
      <c r="W355" s="373"/>
      <c r="X355" s="2843">
        <v>21.25</v>
      </c>
      <c r="Y355" s="2843">
        <v>0</v>
      </c>
      <c r="Z355" s="2108">
        <v>21.25</v>
      </c>
      <c r="AA355" s="2844"/>
      <c r="AB355" s="2844"/>
      <c r="AC355" s="2108">
        <v>0</v>
      </c>
      <c r="AD355" s="2108"/>
      <c r="AE355" s="2844"/>
      <c r="AF355" s="2844">
        <v>0</v>
      </c>
      <c r="AG355" s="2108">
        <v>0</v>
      </c>
      <c r="AH355" s="373"/>
      <c r="AI355" s="373"/>
      <c r="AJ355" s="373">
        <v>0</v>
      </c>
    </row>
    <row r="356" spans="1:36" ht="47.25">
      <c r="A356" s="1466">
        <v>2027</v>
      </c>
      <c r="B356" s="1774" t="s">
        <v>4940</v>
      </c>
      <c r="C356" s="338" t="s">
        <v>4941</v>
      </c>
      <c r="D356" s="182" t="s">
        <v>393</v>
      </c>
      <c r="E356" s="1766" t="s">
        <v>42</v>
      </c>
      <c r="F356" s="1782" t="s">
        <v>47</v>
      </c>
      <c r="G356" s="184">
        <v>100</v>
      </c>
      <c r="H356" s="1619">
        <v>0</v>
      </c>
      <c r="I356" s="526">
        <v>0</v>
      </c>
      <c r="J356" s="1619">
        <v>0</v>
      </c>
      <c r="K356" s="1770">
        <v>0</v>
      </c>
      <c r="L356" s="373">
        <v>100</v>
      </c>
      <c r="M356" s="1779">
        <v>25</v>
      </c>
      <c r="N356" s="1619">
        <v>0</v>
      </c>
      <c r="O356" s="373">
        <v>25</v>
      </c>
      <c r="P356" s="373"/>
      <c r="Q356" s="373"/>
      <c r="R356" s="373"/>
      <c r="S356" s="373"/>
      <c r="T356" s="373"/>
      <c r="U356" s="373"/>
      <c r="V356" s="373"/>
      <c r="W356" s="373"/>
      <c r="X356" s="2843">
        <v>25</v>
      </c>
      <c r="Y356" s="2843">
        <v>0</v>
      </c>
      <c r="Z356" s="2108">
        <v>25</v>
      </c>
      <c r="AA356" s="2844"/>
      <c r="AB356" s="2844"/>
      <c r="AC356" s="2108">
        <v>0</v>
      </c>
      <c r="AD356" s="2108"/>
      <c r="AE356" s="2844"/>
      <c r="AF356" s="2844">
        <v>0</v>
      </c>
      <c r="AG356" s="2108">
        <v>0</v>
      </c>
      <c r="AH356" s="373"/>
      <c r="AI356" s="373"/>
      <c r="AJ356" s="373">
        <v>0</v>
      </c>
    </row>
    <row r="357" spans="1:36" ht="78.75">
      <c r="A357" s="1466">
        <v>2028</v>
      </c>
      <c r="B357" s="1774" t="s">
        <v>4942</v>
      </c>
      <c r="C357" s="338" t="s">
        <v>4943</v>
      </c>
      <c r="D357" s="182" t="s">
        <v>254</v>
      </c>
      <c r="E357" s="1766" t="s">
        <v>42</v>
      </c>
      <c r="F357" s="1782" t="s">
        <v>47</v>
      </c>
      <c r="G357" s="184">
        <v>120</v>
      </c>
      <c r="H357" s="1619">
        <v>0</v>
      </c>
      <c r="I357" s="526">
        <v>0</v>
      </c>
      <c r="J357" s="1619">
        <v>0</v>
      </c>
      <c r="K357" s="1770">
        <v>0</v>
      </c>
      <c r="L357" s="373">
        <v>120</v>
      </c>
      <c r="M357" s="1779">
        <v>30</v>
      </c>
      <c r="N357" s="1619">
        <v>0</v>
      </c>
      <c r="O357" s="373">
        <v>30</v>
      </c>
      <c r="P357" s="373"/>
      <c r="Q357" s="373"/>
      <c r="R357" s="373"/>
      <c r="S357" s="373"/>
      <c r="T357" s="373"/>
      <c r="U357" s="373"/>
      <c r="V357" s="373"/>
      <c r="W357" s="373"/>
      <c r="X357" s="2843">
        <v>30</v>
      </c>
      <c r="Y357" s="2843">
        <v>0</v>
      </c>
      <c r="Z357" s="2108">
        <v>30</v>
      </c>
      <c r="AA357" s="2844"/>
      <c r="AB357" s="2844"/>
      <c r="AC357" s="2108">
        <v>0</v>
      </c>
      <c r="AD357" s="2108"/>
      <c r="AE357" s="2844"/>
      <c r="AF357" s="2844">
        <v>0</v>
      </c>
      <c r="AG357" s="2108">
        <v>0</v>
      </c>
      <c r="AH357" s="373"/>
      <c r="AI357" s="373"/>
      <c r="AJ357" s="373">
        <v>0</v>
      </c>
    </row>
    <row r="358" spans="1:36" ht="78.75">
      <c r="A358" s="1466">
        <v>2029</v>
      </c>
      <c r="B358" s="1774" t="s">
        <v>4944</v>
      </c>
      <c r="C358" s="338" t="s">
        <v>4945</v>
      </c>
      <c r="D358" s="182" t="s">
        <v>254</v>
      </c>
      <c r="E358" s="1766" t="s">
        <v>42</v>
      </c>
      <c r="F358" s="1782" t="s">
        <v>47</v>
      </c>
      <c r="G358" s="184">
        <v>60</v>
      </c>
      <c r="H358" s="1619">
        <v>0</v>
      </c>
      <c r="I358" s="526">
        <v>0</v>
      </c>
      <c r="J358" s="1619">
        <v>0</v>
      </c>
      <c r="K358" s="1770">
        <v>0</v>
      </c>
      <c r="L358" s="373">
        <v>60</v>
      </c>
      <c r="M358" s="1779">
        <v>15</v>
      </c>
      <c r="N358" s="1619">
        <v>0</v>
      </c>
      <c r="O358" s="373">
        <v>15</v>
      </c>
      <c r="P358" s="373"/>
      <c r="Q358" s="373"/>
      <c r="R358" s="373"/>
      <c r="S358" s="373"/>
      <c r="T358" s="373"/>
      <c r="U358" s="373"/>
      <c r="V358" s="373"/>
      <c r="W358" s="373"/>
      <c r="X358" s="2843">
        <v>15</v>
      </c>
      <c r="Y358" s="2843">
        <v>0</v>
      </c>
      <c r="Z358" s="2108">
        <v>15</v>
      </c>
      <c r="AA358" s="2844"/>
      <c r="AB358" s="2844"/>
      <c r="AC358" s="2108">
        <v>0</v>
      </c>
      <c r="AD358" s="2108"/>
      <c r="AE358" s="2844"/>
      <c r="AF358" s="2844">
        <v>0</v>
      </c>
      <c r="AG358" s="2108">
        <v>0</v>
      </c>
      <c r="AH358" s="373"/>
      <c r="AI358" s="373"/>
      <c r="AJ358" s="373">
        <v>0</v>
      </c>
    </row>
    <row r="359" spans="1:36" ht="110.25">
      <c r="A359" s="1466">
        <v>2030</v>
      </c>
      <c r="B359" s="1774" t="s">
        <v>4946</v>
      </c>
      <c r="C359" s="338" t="s">
        <v>4947</v>
      </c>
      <c r="D359" s="182" t="s">
        <v>254</v>
      </c>
      <c r="E359" s="1766" t="s">
        <v>42</v>
      </c>
      <c r="F359" s="1782" t="s">
        <v>47</v>
      </c>
      <c r="G359" s="184">
        <v>120</v>
      </c>
      <c r="H359" s="1619">
        <v>0</v>
      </c>
      <c r="I359" s="526">
        <v>0</v>
      </c>
      <c r="J359" s="1619">
        <v>0</v>
      </c>
      <c r="K359" s="1770">
        <v>0</v>
      </c>
      <c r="L359" s="373">
        <v>120</v>
      </c>
      <c r="M359" s="1779">
        <v>30</v>
      </c>
      <c r="N359" s="1619">
        <v>0</v>
      </c>
      <c r="O359" s="373">
        <v>30</v>
      </c>
      <c r="P359" s="373"/>
      <c r="Q359" s="373"/>
      <c r="R359" s="373"/>
      <c r="S359" s="373"/>
      <c r="T359" s="373"/>
      <c r="U359" s="373"/>
      <c r="V359" s="373"/>
      <c r="W359" s="373"/>
      <c r="X359" s="2843">
        <v>30</v>
      </c>
      <c r="Y359" s="2843">
        <v>0</v>
      </c>
      <c r="Z359" s="2108">
        <v>30</v>
      </c>
      <c r="AA359" s="2844"/>
      <c r="AB359" s="2844"/>
      <c r="AC359" s="2108">
        <v>0</v>
      </c>
      <c r="AD359" s="2108"/>
      <c r="AE359" s="2844"/>
      <c r="AF359" s="2844">
        <v>0</v>
      </c>
      <c r="AG359" s="2108">
        <v>0</v>
      </c>
      <c r="AH359" s="373"/>
      <c r="AI359" s="373"/>
      <c r="AJ359" s="373">
        <v>0</v>
      </c>
    </row>
    <row r="360" spans="1:36" ht="47.25">
      <c r="A360" s="1466">
        <v>2031</v>
      </c>
      <c r="B360" s="1774" t="s">
        <v>4948</v>
      </c>
      <c r="C360" s="338" t="s">
        <v>4949</v>
      </c>
      <c r="D360" s="182" t="s">
        <v>45</v>
      </c>
      <c r="E360" s="1766" t="s">
        <v>42</v>
      </c>
      <c r="F360" s="1782" t="s">
        <v>47</v>
      </c>
      <c r="G360" s="184">
        <v>92</v>
      </c>
      <c r="H360" s="1619">
        <v>0</v>
      </c>
      <c r="I360" s="526">
        <v>0</v>
      </c>
      <c r="J360" s="1619">
        <v>0</v>
      </c>
      <c r="K360" s="1770">
        <v>0</v>
      </c>
      <c r="L360" s="373">
        <v>92</v>
      </c>
      <c r="M360" s="1779">
        <v>23</v>
      </c>
      <c r="N360" s="1619">
        <v>0</v>
      </c>
      <c r="O360" s="373">
        <v>23</v>
      </c>
      <c r="P360" s="373"/>
      <c r="Q360" s="373"/>
      <c r="R360" s="373"/>
      <c r="S360" s="373"/>
      <c r="T360" s="373"/>
      <c r="U360" s="373"/>
      <c r="V360" s="373"/>
      <c r="W360" s="373"/>
      <c r="X360" s="2843">
        <v>23</v>
      </c>
      <c r="Y360" s="2843">
        <v>0</v>
      </c>
      <c r="Z360" s="2108">
        <v>23</v>
      </c>
      <c r="AA360" s="2844"/>
      <c r="AB360" s="2844"/>
      <c r="AC360" s="2108">
        <v>0</v>
      </c>
      <c r="AD360" s="2108"/>
      <c r="AE360" s="2844"/>
      <c r="AF360" s="2844">
        <v>0</v>
      </c>
      <c r="AG360" s="2108">
        <v>0</v>
      </c>
      <c r="AH360" s="373"/>
      <c r="AI360" s="373"/>
      <c r="AJ360" s="373">
        <v>0</v>
      </c>
    </row>
    <row r="361" spans="1:36" ht="63">
      <c r="A361" s="1466">
        <v>2032</v>
      </c>
      <c r="B361" s="1774" t="s">
        <v>4950</v>
      </c>
      <c r="C361" s="338" t="s">
        <v>4951</v>
      </c>
      <c r="D361" s="182" t="s">
        <v>45</v>
      </c>
      <c r="E361" s="1766" t="s">
        <v>42</v>
      </c>
      <c r="F361" s="1782" t="s">
        <v>47</v>
      </c>
      <c r="G361" s="184">
        <v>100</v>
      </c>
      <c r="H361" s="1619">
        <v>0</v>
      </c>
      <c r="I361" s="526">
        <v>0</v>
      </c>
      <c r="J361" s="1619">
        <v>0</v>
      </c>
      <c r="K361" s="1770">
        <v>0</v>
      </c>
      <c r="L361" s="373">
        <v>100</v>
      </c>
      <c r="M361" s="1779">
        <v>25</v>
      </c>
      <c r="N361" s="1619">
        <v>0</v>
      </c>
      <c r="O361" s="373">
        <v>25</v>
      </c>
      <c r="P361" s="373"/>
      <c r="Q361" s="373"/>
      <c r="R361" s="373"/>
      <c r="S361" s="373"/>
      <c r="T361" s="373"/>
      <c r="U361" s="373"/>
      <c r="V361" s="373"/>
      <c r="W361" s="373"/>
      <c r="X361" s="2843">
        <v>25</v>
      </c>
      <c r="Y361" s="2843">
        <v>0</v>
      </c>
      <c r="Z361" s="2108">
        <v>25</v>
      </c>
      <c r="AA361" s="2844"/>
      <c r="AB361" s="2844"/>
      <c r="AC361" s="2108">
        <v>0</v>
      </c>
      <c r="AD361" s="2108"/>
      <c r="AE361" s="2844"/>
      <c r="AF361" s="2844">
        <v>0</v>
      </c>
      <c r="AG361" s="2108">
        <v>0</v>
      </c>
      <c r="AH361" s="373"/>
      <c r="AI361" s="373"/>
      <c r="AJ361" s="373">
        <v>0</v>
      </c>
    </row>
    <row r="362" spans="1:36" ht="47.25">
      <c r="A362" s="1466">
        <v>2033</v>
      </c>
      <c r="B362" s="1774" t="s">
        <v>4952</v>
      </c>
      <c r="C362" s="338" t="s">
        <v>4953</v>
      </c>
      <c r="D362" s="182" t="s">
        <v>72</v>
      </c>
      <c r="E362" s="1766" t="s">
        <v>42</v>
      </c>
      <c r="F362" s="1782" t="s">
        <v>47</v>
      </c>
      <c r="G362" s="184">
        <v>59</v>
      </c>
      <c r="H362" s="1619">
        <v>0</v>
      </c>
      <c r="I362" s="526">
        <v>0</v>
      </c>
      <c r="J362" s="1619">
        <v>0</v>
      </c>
      <c r="K362" s="1770">
        <v>0</v>
      </c>
      <c r="L362" s="373">
        <v>59</v>
      </c>
      <c r="M362" s="1779">
        <v>14.75</v>
      </c>
      <c r="N362" s="1619">
        <v>0</v>
      </c>
      <c r="O362" s="373">
        <v>14.75</v>
      </c>
      <c r="P362" s="373"/>
      <c r="Q362" s="373"/>
      <c r="R362" s="373"/>
      <c r="S362" s="373"/>
      <c r="T362" s="373"/>
      <c r="U362" s="373"/>
      <c r="V362" s="373"/>
      <c r="W362" s="373"/>
      <c r="X362" s="2843">
        <v>14.75</v>
      </c>
      <c r="Y362" s="2843">
        <v>0</v>
      </c>
      <c r="Z362" s="2108">
        <v>14.75</v>
      </c>
      <c r="AA362" s="2844"/>
      <c r="AB362" s="2844"/>
      <c r="AC362" s="2108">
        <v>0</v>
      </c>
      <c r="AD362" s="2108"/>
      <c r="AE362" s="2844"/>
      <c r="AF362" s="2844">
        <v>0</v>
      </c>
      <c r="AG362" s="2108">
        <v>0</v>
      </c>
      <c r="AH362" s="373"/>
      <c r="AI362" s="373"/>
      <c r="AJ362" s="373">
        <v>0</v>
      </c>
    </row>
    <row r="363" spans="1:36" ht="47.25">
      <c r="A363" s="1466">
        <v>2034</v>
      </c>
      <c r="B363" s="1774" t="s">
        <v>4954</v>
      </c>
      <c r="C363" s="338" t="s">
        <v>4955</v>
      </c>
      <c r="D363" s="182" t="s">
        <v>588</v>
      </c>
      <c r="E363" s="1766" t="s">
        <v>42</v>
      </c>
      <c r="F363" s="1782" t="s">
        <v>47</v>
      </c>
      <c r="G363" s="184">
        <v>100</v>
      </c>
      <c r="H363" s="1619">
        <v>0</v>
      </c>
      <c r="I363" s="526">
        <v>0</v>
      </c>
      <c r="J363" s="1619">
        <v>0</v>
      </c>
      <c r="K363" s="1770">
        <v>0</v>
      </c>
      <c r="L363" s="373">
        <v>100</v>
      </c>
      <c r="M363" s="1779">
        <v>25</v>
      </c>
      <c r="N363" s="1619">
        <v>0</v>
      </c>
      <c r="O363" s="373">
        <v>25</v>
      </c>
      <c r="P363" s="373"/>
      <c r="Q363" s="373"/>
      <c r="R363" s="373"/>
      <c r="S363" s="373"/>
      <c r="T363" s="373"/>
      <c r="U363" s="373"/>
      <c r="V363" s="373"/>
      <c r="W363" s="373"/>
      <c r="X363" s="2843">
        <v>25</v>
      </c>
      <c r="Y363" s="2843">
        <v>0</v>
      </c>
      <c r="Z363" s="2108">
        <v>25</v>
      </c>
      <c r="AA363" s="2844"/>
      <c r="AB363" s="2844"/>
      <c r="AC363" s="2108">
        <v>0</v>
      </c>
      <c r="AD363" s="2108"/>
      <c r="AE363" s="2844"/>
      <c r="AF363" s="2844">
        <v>0</v>
      </c>
      <c r="AG363" s="2108">
        <v>0</v>
      </c>
      <c r="AH363" s="373"/>
      <c r="AI363" s="373"/>
      <c r="AJ363" s="373">
        <v>0</v>
      </c>
    </row>
    <row r="364" spans="1:36" ht="63">
      <c r="A364" s="1466">
        <v>2035</v>
      </c>
      <c r="B364" s="1774" t="s">
        <v>4956</v>
      </c>
      <c r="C364" s="338" t="s">
        <v>4957</v>
      </c>
      <c r="D364" s="182" t="s">
        <v>588</v>
      </c>
      <c r="E364" s="1766" t="s">
        <v>42</v>
      </c>
      <c r="F364" s="1782" t="s">
        <v>47</v>
      </c>
      <c r="G364" s="184">
        <v>100</v>
      </c>
      <c r="H364" s="1619">
        <v>0</v>
      </c>
      <c r="I364" s="526">
        <v>0</v>
      </c>
      <c r="J364" s="1619">
        <v>0</v>
      </c>
      <c r="K364" s="1770">
        <v>0</v>
      </c>
      <c r="L364" s="373">
        <v>100</v>
      </c>
      <c r="M364" s="1779">
        <v>25</v>
      </c>
      <c r="N364" s="1619">
        <v>0</v>
      </c>
      <c r="O364" s="373">
        <v>25</v>
      </c>
      <c r="P364" s="373"/>
      <c r="Q364" s="373"/>
      <c r="R364" s="373"/>
      <c r="S364" s="373"/>
      <c r="T364" s="373"/>
      <c r="U364" s="373"/>
      <c r="V364" s="373"/>
      <c r="W364" s="373"/>
      <c r="X364" s="2843">
        <v>25</v>
      </c>
      <c r="Y364" s="2843">
        <v>0</v>
      </c>
      <c r="Z364" s="2108">
        <v>25</v>
      </c>
      <c r="AA364" s="2844"/>
      <c r="AB364" s="2844"/>
      <c r="AC364" s="2108">
        <v>0</v>
      </c>
      <c r="AD364" s="2108"/>
      <c r="AE364" s="2844"/>
      <c r="AF364" s="2844">
        <v>0</v>
      </c>
      <c r="AG364" s="2108">
        <v>0</v>
      </c>
      <c r="AH364" s="373"/>
      <c r="AI364" s="373"/>
      <c r="AJ364" s="373">
        <v>0</v>
      </c>
    </row>
    <row r="365" spans="1:36" ht="47.25">
      <c r="A365" s="1466">
        <v>2036</v>
      </c>
      <c r="B365" s="1774" t="s">
        <v>4958</v>
      </c>
      <c r="C365" s="338" t="s">
        <v>4959</v>
      </c>
      <c r="D365" s="182" t="s">
        <v>588</v>
      </c>
      <c r="E365" s="1766" t="s">
        <v>42</v>
      </c>
      <c r="F365" s="1782" t="s">
        <v>47</v>
      </c>
      <c r="G365" s="184">
        <v>100</v>
      </c>
      <c r="H365" s="1619">
        <v>0</v>
      </c>
      <c r="I365" s="526">
        <v>0</v>
      </c>
      <c r="J365" s="1619">
        <v>0</v>
      </c>
      <c r="K365" s="1770">
        <v>0</v>
      </c>
      <c r="L365" s="373">
        <v>100</v>
      </c>
      <c r="M365" s="1779">
        <v>25</v>
      </c>
      <c r="N365" s="1619">
        <v>0</v>
      </c>
      <c r="O365" s="373">
        <v>25</v>
      </c>
      <c r="P365" s="373"/>
      <c r="Q365" s="373"/>
      <c r="R365" s="373"/>
      <c r="S365" s="373"/>
      <c r="T365" s="373"/>
      <c r="U365" s="373"/>
      <c r="V365" s="373"/>
      <c r="W365" s="373"/>
      <c r="X365" s="2843">
        <v>25</v>
      </c>
      <c r="Y365" s="2843">
        <v>0</v>
      </c>
      <c r="Z365" s="2108">
        <v>25</v>
      </c>
      <c r="AA365" s="2844"/>
      <c r="AB365" s="2844"/>
      <c r="AC365" s="2108">
        <v>0</v>
      </c>
      <c r="AD365" s="2108"/>
      <c r="AE365" s="2844"/>
      <c r="AF365" s="2844">
        <v>0</v>
      </c>
      <c r="AG365" s="2108">
        <v>0</v>
      </c>
      <c r="AH365" s="373"/>
      <c r="AI365" s="373"/>
      <c r="AJ365" s="373">
        <v>0</v>
      </c>
    </row>
    <row r="366" spans="1:36" ht="47.25">
      <c r="A366" s="1466">
        <v>2037</v>
      </c>
      <c r="B366" s="1774" t="s">
        <v>4960</v>
      </c>
      <c r="C366" s="338" t="s">
        <v>4961</v>
      </c>
      <c r="D366" s="182" t="s">
        <v>588</v>
      </c>
      <c r="E366" s="1766" t="s">
        <v>42</v>
      </c>
      <c r="F366" s="1782" t="s">
        <v>47</v>
      </c>
      <c r="G366" s="184">
        <v>100</v>
      </c>
      <c r="H366" s="1619">
        <v>0</v>
      </c>
      <c r="I366" s="526">
        <v>0</v>
      </c>
      <c r="J366" s="1619">
        <v>0</v>
      </c>
      <c r="K366" s="1770">
        <v>0</v>
      </c>
      <c r="L366" s="373">
        <v>100</v>
      </c>
      <c r="M366" s="1779">
        <v>25</v>
      </c>
      <c r="N366" s="1619">
        <v>0</v>
      </c>
      <c r="O366" s="373">
        <v>25</v>
      </c>
      <c r="P366" s="373"/>
      <c r="Q366" s="373"/>
      <c r="R366" s="373"/>
      <c r="S366" s="373"/>
      <c r="T366" s="373"/>
      <c r="U366" s="373"/>
      <c r="V366" s="373"/>
      <c r="W366" s="373"/>
      <c r="X366" s="2843">
        <v>25</v>
      </c>
      <c r="Y366" s="2843">
        <v>0</v>
      </c>
      <c r="Z366" s="2108">
        <v>25</v>
      </c>
      <c r="AA366" s="2844"/>
      <c r="AB366" s="2844"/>
      <c r="AC366" s="2108">
        <v>0</v>
      </c>
      <c r="AD366" s="2108"/>
      <c r="AE366" s="2844"/>
      <c r="AF366" s="2844">
        <v>0</v>
      </c>
      <c r="AG366" s="2108">
        <v>0</v>
      </c>
      <c r="AH366" s="373"/>
      <c r="AI366" s="373"/>
      <c r="AJ366" s="373">
        <v>0</v>
      </c>
    </row>
    <row r="367" spans="1:36" ht="189">
      <c r="A367" s="1466">
        <v>2038</v>
      </c>
      <c r="B367" s="1774" t="s">
        <v>4962</v>
      </c>
      <c r="C367" s="338" t="s">
        <v>4963</v>
      </c>
      <c r="D367" s="182" t="s">
        <v>28</v>
      </c>
      <c r="E367" s="1766" t="s">
        <v>42</v>
      </c>
      <c r="F367" s="1782" t="s">
        <v>47</v>
      </c>
      <c r="G367" s="184">
        <v>160</v>
      </c>
      <c r="H367" s="1619">
        <v>0</v>
      </c>
      <c r="I367" s="526">
        <v>0</v>
      </c>
      <c r="J367" s="1619">
        <v>0</v>
      </c>
      <c r="K367" s="1770">
        <v>0</v>
      </c>
      <c r="L367" s="373">
        <v>160</v>
      </c>
      <c r="M367" s="1779">
        <v>40</v>
      </c>
      <c r="N367" s="1619">
        <v>0</v>
      </c>
      <c r="O367" s="373">
        <v>40</v>
      </c>
      <c r="P367" s="373"/>
      <c r="Q367" s="373"/>
      <c r="R367" s="373"/>
      <c r="S367" s="373"/>
      <c r="T367" s="373"/>
      <c r="U367" s="373"/>
      <c r="V367" s="373"/>
      <c r="W367" s="373"/>
      <c r="X367" s="2843">
        <v>40</v>
      </c>
      <c r="Y367" s="2843">
        <v>0</v>
      </c>
      <c r="Z367" s="2108">
        <v>40</v>
      </c>
      <c r="AA367" s="2844"/>
      <c r="AB367" s="2844"/>
      <c r="AC367" s="2108">
        <v>0</v>
      </c>
      <c r="AD367" s="2108"/>
      <c r="AE367" s="2844"/>
      <c r="AF367" s="2844">
        <v>0</v>
      </c>
      <c r="AG367" s="2108">
        <v>0</v>
      </c>
      <c r="AH367" s="373"/>
      <c r="AI367" s="373"/>
      <c r="AJ367" s="373">
        <v>0</v>
      </c>
    </row>
    <row r="368" spans="1:36" ht="141.75">
      <c r="A368" s="1466">
        <v>2039</v>
      </c>
      <c r="B368" s="1774" t="s">
        <v>4964</v>
      </c>
      <c r="C368" s="338" t="s">
        <v>4965</v>
      </c>
      <c r="D368" s="182" t="s">
        <v>28</v>
      </c>
      <c r="E368" s="1766" t="s">
        <v>42</v>
      </c>
      <c r="F368" s="1782" t="s">
        <v>47</v>
      </c>
      <c r="G368" s="184">
        <v>80</v>
      </c>
      <c r="H368" s="1619">
        <v>0</v>
      </c>
      <c r="I368" s="526">
        <v>0</v>
      </c>
      <c r="J368" s="1619">
        <v>0</v>
      </c>
      <c r="K368" s="1770">
        <v>0</v>
      </c>
      <c r="L368" s="373">
        <v>80</v>
      </c>
      <c r="M368" s="1779">
        <v>20</v>
      </c>
      <c r="N368" s="1619">
        <v>0</v>
      </c>
      <c r="O368" s="373">
        <v>20</v>
      </c>
      <c r="P368" s="373"/>
      <c r="Q368" s="373"/>
      <c r="R368" s="373"/>
      <c r="S368" s="373"/>
      <c r="T368" s="373"/>
      <c r="U368" s="373"/>
      <c r="V368" s="373"/>
      <c r="W368" s="373"/>
      <c r="X368" s="2843">
        <v>20</v>
      </c>
      <c r="Y368" s="2843">
        <v>0</v>
      </c>
      <c r="Z368" s="2108">
        <v>20</v>
      </c>
      <c r="AA368" s="2844"/>
      <c r="AB368" s="2844"/>
      <c r="AC368" s="2108">
        <v>0</v>
      </c>
      <c r="AD368" s="2108"/>
      <c r="AE368" s="2844"/>
      <c r="AF368" s="2844">
        <v>0</v>
      </c>
      <c r="AG368" s="2108">
        <v>0</v>
      </c>
      <c r="AH368" s="373"/>
      <c r="AI368" s="373"/>
      <c r="AJ368" s="373">
        <v>0</v>
      </c>
    </row>
    <row r="369" spans="1:36" ht="204.75">
      <c r="A369" s="1466">
        <v>2040</v>
      </c>
      <c r="B369" s="1774" t="s">
        <v>4966</v>
      </c>
      <c r="C369" s="338" t="s">
        <v>4967</v>
      </c>
      <c r="D369" s="182" t="s">
        <v>28</v>
      </c>
      <c r="E369" s="1766" t="s">
        <v>42</v>
      </c>
      <c r="F369" s="1782" t="s">
        <v>47</v>
      </c>
      <c r="G369" s="184">
        <v>110</v>
      </c>
      <c r="H369" s="1619">
        <v>0</v>
      </c>
      <c r="I369" s="526">
        <v>0</v>
      </c>
      <c r="J369" s="1619">
        <v>0</v>
      </c>
      <c r="K369" s="1770">
        <v>0</v>
      </c>
      <c r="L369" s="373">
        <v>110</v>
      </c>
      <c r="M369" s="1779">
        <v>27.5</v>
      </c>
      <c r="N369" s="1619">
        <v>0</v>
      </c>
      <c r="O369" s="373">
        <v>27.5</v>
      </c>
      <c r="P369" s="373"/>
      <c r="Q369" s="373"/>
      <c r="R369" s="373"/>
      <c r="S369" s="373"/>
      <c r="T369" s="373"/>
      <c r="U369" s="373"/>
      <c r="V369" s="373"/>
      <c r="W369" s="373"/>
      <c r="X369" s="2843">
        <v>27.5</v>
      </c>
      <c r="Y369" s="2843">
        <v>0</v>
      </c>
      <c r="Z369" s="2108">
        <v>27.5</v>
      </c>
      <c r="AA369" s="2844"/>
      <c r="AB369" s="2844"/>
      <c r="AC369" s="2108">
        <v>0</v>
      </c>
      <c r="AD369" s="2108"/>
      <c r="AE369" s="2844"/>
      <c r="AF369" s="2844">
        <v>0</v>
      </c>
      <c r="AG369" s="2108">
        <v>0</v>
      </c>
      <c r="AH369" s="373"/>
      <c r="AI369" s="373"/>
      <c r="AJ369" s="373">
        <v>0</v>
      </c>
    </row>
    <row r="370" spans="1:36" ht="78.75">
      <c r="A370" s="1466">
        <v>2041</v>
      </c>
      <c r="B370" s="1774" t="s">
        <v>4968</v>
      </c>
      <c r="C370" s="338" t="s">
        <v>4969</v>
      </c>
      <c r="D370" s="182" t="s">
        <v>28</v>
      </c>
      <c r="E370" s="1766" t="s">
        <v>42</v>
      </c>
      <c r="F370" s="1782" t="s">
        <v>47</v>
      </c>
      <c r="G370" s="184">
        <v>100</v>
      </c>
      <c r="H370" s="1619">
        <v>0</v>
      </c>
      <c r="I370" s="526">
        <v>0</v>
      </c>
      <c r="J370" s="1619">
        <v>0</v>
      </c>
      <c r="K370" s="1770">
        <v>0</v>
      </c>
      <c r="L370" s="373">
        <v>100</v>
      </c>
      <c r="M370" s="1779">
        <v>25</v>
      </c>
      <c r="N370" s="1619">
        <v>0</v>
      </c>
      <c r="O370" s="373">
        <v>25</v>
      </c>
      <c r="P370" s="373"/>
      <c r="Q370" s="373"/>
      <c r="R370" s="373"/>
      <c r="S370" s="373"/>
      <c r="T370" s="373"/>
      <c r="U370" s="373"/>
      <c r="V370" s="373"/>
      <c r="W370" s="373"/>
      <c r="X370" s="2843">
        <v>25</v>
      </c>
      <c r="Y370" s="2843">
        <v>0</v>
      </c>
      <c r="Z370" s="2108">
        <v>25</v>
      </c>
      <c r="AA370" s="2844"/>
      <c r="AB370" s="2844"/>
      <c r="AC370" s="2108">
        <v>0</v>
      </c>
      <c r="AD370" s="2108"/>
      <c r="AE370" s="2844"/>
      <c r="AF370" s="2844">
        <v>0</v>
      </c>
      <c r="AG370" s="2108">
        <v>0</v>
      </c>
      <c r="AH370" s="373"/>
      <c r="AI370" s="373"/>
      <c r="AJ370" s="373">
        <v>0</v>
      </c>
    </row>
    <row r="371" spans="1:36" ht="31.5">
      <c r="A371" s="1466">
        <v>2042</v>
      </c>
      <c r="B371" s="1774" t="s">
        <v>4970</v>
      </c>
      <c r="C371" s="338" t="s">
        <v>4971</v>
      </c>
      <c r="D371" s="182" t="s">
        <v>28</v>
      </c>
      <c r="E371" s="1766" t="s">
        <v>42</v>
      </c>
      <c r="F371" s="1782" t="s">
        <v>47</v>
      </c>
      <c r="G371" s="184">
        <v>100</v>
      </c>
      <c r="H371" s="1619">
        <v>0</v>
      </c>
      <c r="I371" s="526">
        <v>0</v>
      </c>
      <c r="J371" s="1619">
        <v>0</v>
      </c>
      <c r="K371" s="1770">
        <v>0</v>
      </c>
      <c r="L371" s="373">
        <v>100</v>
      </c>
      <c r="M371" s="1779">
        <v>25</v>
      </c>
      <c r="N371" s="1619">
        <v>0</v>
      </c>
      <c r="O371" s="373">
        <v>25</v>
      </c>
      <c r="P371" s="373"/>
      <c r="Q371" s="373"/>
      <c r="R371" s="373"/>
      <c r="S371" s="373"/>
      <c r="T371" s="373"/>
      <c r="U371" s="373"/>
      <c r="V371" s="373"/>
      <c r="W371" s="373"/>
      <c r="X371" s="2843">
        <v>25</v>
      </c>
      <c r="Y371" s="2843">
        <v>0</v>
      </c>
      <c r="Z371" s="2108">
        <v>25</v>
      </c>
      <c r="AA371" s="2844"/>
      <c r="AB371" s="2844"/>
      <c r="AC371" s="2108">
        <v>0</v>
      </c>
      <c r="AD371" s="2108"/>
      <c r="AE371" s="2844"/>
      <c r="AF371" s="2844">
        <v>0</v>
      </c>
      <c r="AG371" s="2108">
        <v>0</v>
      </c>
      <c r="AH371" s="373"/>
      <c r="AI371" s="373"/>
      <c r="AJ371" s="373">
        <v>0</v>
      </c>
    </row>
    <row r="372" spans="1:36" ht="47.25">
      <c r="A372" s="1466">
        <v>2043</v>
      </c>
      <c r="B372" s="1774" t="s">
        <v>4972</v>
      </c>
      <c r="C372" s="338" t="s">
        <v>4973</v>
      </c>
      <c r="D372" s="182" t="s">
        <v>28</v>
      </c>
      <c r="E372" s="1766" t="s">
        <v>42</v>
      </c>
      <c r="F372" s="1782" t="s">
        <v>47</v>
      </c>
      <c r="G372" s="184">
        <v>100</v>
      </c>
      <c r="H372" s="1619">
        <v>0</v>
      </c>
      <c r="I372" s="526">
        <v>0</v>
      </c>
      <c r="J372" s="1619">
        <v>0</v>
      </c>
      <c r="K372" s="1770">
        <v>0</v>
      </c>
      <c r="L372" s="373">
        <v>100</v>
      </c>
      <c r="M372" s="1779">
        <v>25</v>
      </c>
      <c r="N372" s="1619">
        <v>0</v>
      </c>
      <c r="O372" s="373">
        <v>25</v>
      </c>
      <c r="P372" s="373"/>
      <c r="Q372" s="373"/>
      <c r="R372" s="373"/>
      <c r="S372" s="373"/>
      <c r="T372" s="373"/>
      <c r="U372" s="373"/>
      <c r="V372" s="373"/>
      <c r="W372" s="373"/>
      <c r="X372" s="2843">
        <v>25</v>
      </c>
      <c r="Y372" s="2843">
        <v>0</v>
      </c>
      <c r="Z372" s="2108">
        <v>25</v>
      </c>
      <c r="AA372" s="2844"/>
      <c r="AB372" s="2844"/>
      <c r="AC372" s="2108">
        <v>0</v>
      </c>
      <c r="AD372" s="2108"/>
      <c r="AE372" s="2844"/>
      <c r="AF372" s="2844">
        <v>0</v>
      </c>
      <c r="AG372" s="2108">
        <v>0</v>
      </c>
      <c r="AH372" s="373"/>
      <c r="AI372" s="373"/>
      <c r="AJ372" s="373">
        <v>0</v>
      </c>
    </row>
    <row r="373" spans="1:36" ht="47.25">
      <c r="A373" s="1466">
        <v>2044</v>
      </c>
      <c r="B373" s="1774" t="s">
        <v>4974</v>
      </c>
      <c r="C373" s="338" t="s">
        <v>4975</v>
      </c>
      <c r="D373" s="182" t="s">
        <v>28</v>
      </c>
      <c r="E373" s="1766" t="s">
        <v>42</v>
      </c>
      <c r="F373" s="1782" t="s">
        <v>47</v>
      </c>
      <c r="G373" s="184">
        <v>250</v>
      </c>
      <c r="H373" s="1619">
        <v>0</v>
      </c>
      <c r="I373" s="526">
        <v>0</v>
      </c>
      <c r="J373" s="1619">
        <v>0</v>
      </c>
      <c r="K373" s="1770">
        <v>0</v>
      </c>
      <c r="L373" s="373">
        <v>250</v>
      </c>
      <c r="M373" s="1779">
        <v>62.5</v>
      </c>
      <c r="N373" s="1619">
        <v>0</v>
      </c>
      <c r="O373" s="373">
        <v>62.5</v>
      </c>
      <c r="P373" s="373"/>
      <c r="Q373" s="373"/>
      <c r="R373" s="373"/>
      <c r="S373" s="373"/>
      <c r="T373" s="373"/>
      <c r="U373" s="373"/>
      <c r="V373" s="373"/>
      <c r="W373" s="373"/>
      <c r="X373" s="2843">
        <v>62.5</v>
      </c>
      <c r="Y373" s="2843">
        <v>0</v>
      </c>
      <c r="Z373" s="2108">
        <v>62.5</v>
      </c>
      <c r="AA373" s="2844"/>
      <c r="AB373" s="2844"/>
      <c r="AC373" s="2108">
        <v>0</v>
      </c>
      <c r="AD373" s="2108"/>
      <c r="AE373" s="2844"/>
      <c r="AF373" s="2844">
        <v>0</v>
      </c>
      <c r="AG373" s="2108">
        <v>0</v>
      </c>
      <c r="AH373" s="373"/>
      <c r="AI373" s="373"/>
      <c r="AJ373" s="373">
        <v>0</v>
      </c>
    </row>
    <row r="374" spans="1:36" ht="78.75">
      <c r="A374" s="1466">
        <v>2045</v>
      </c>
      <c r="B374" s="1774" t="s">
        <v>4976</v>
      </c>
      <c r="C374" s="338" t="s">
        <v>4977</v>
      </c>
      <c r="D374" s="182" t="s">
        <v>28</v>
      </c>
      <c r="E374" s="1766" t="s">
        <v>42</v>
      </c>
      <c r="F374" s="1782" t="s">
        <v>47</v>
      </c>
      <c r="G374" s="184">
        <v>400</v>
      </c>
      <c r="H374" s="1619">
        <v>0</v>
      </c>
      <c r="I374" s="526">
        <v>0</v>
      </c>
      <c r="J374" s="1619">
        <v>0</v>
      </c>
      <c r="K374" s="1770">
        <v>0</v>
      </c>
      <c r="L374" s="373">
        <v>400</v>
      </c>
      <c r="M374" s="1779">
        <v>100</v>
      </c>
      <c r="N374" s="1619">
        <v>0</v>
      </c>
      <c r="O374" s="373">
        <v>100</v>
      </c>
      <c r="P374" s="373"/>
      <c r="Q374" s="373"/>
      <c r="R374" s="373"/>
      <c r="S374" s="373"/>
      <c r="T374" s="373"/>
      <c r="U374" s="373"/>
      <c r="V374" s="373"/>
      <c r="W374" s="373"/>
      <c r="X374" s="2843">
        <v>100</v>
      </c>
      <c r="Y374" s="2843">
        <v>0</v>
      </c>
      <c r="Z374" s="2108">
        <v>100</v>
      </c>
      <c r="AA374" s="2844"/>
      <c r="AB374" s="2844"/>
      <c r="AC374" s="2108">
        <v>0</v>
      </c>
      <c r="AD374" s="2108"/>
      <c r="AE374" s="2844"/>
      <c r="AF374" s="2844">
        <v>0</v>
      </c>
      <c r="AG374" s="2108">
        <v>0</v>
      </c>
      <c r="AH374" s="373"/>
      <c r="AI374" s="373"/>
      <c r="AJ374" s="373">
        <v>0</v>
      </c>
    </row>
    <row r="375" spans="1:36" ht="47.25">
      <c r="A375" s="1466">
        <v>2046</v>
      </c>
      <c r="B375" s="1774" t="s">
        <v>4978</v>
      </c>
      <c r="C375" s="338" t="s">
        <v>4979</v>
      </c>
      <c r="D375" s="182" t="s">
        <v>28</v>
      </c>
      <c r="E375" s="1766" t="s">
        <v>42</v>
      </c>
      <c r="F375" s="1782" t="s">
        <v>47</v>
      </c>
      <c r="G375" s="184">
        <v>100</v>
      </c>
      <c r="H375" s="1619">
        <v>0</v>
      </c>
      <c r="I375" s="526">
        <v>0</v>
      </c>
      <c r="J375" s="1619">
        <v>0</v>
      </c>
      <c r="K375" s="1770">
        <v>0</v>
      </c>
      <c r="L375" s="373">
        <v>100</v>
      </c>
      <c r="M375" s="1779">
        <v>25</v>
      </c>
      <c r="N375" s="1619">
        <v>0</v>
      </c>
      <c r="O375" s="373">
        <v>25</v>
      </c>
      <c r="P375" s="373"/>
      <c r="Q375" s="373"/>
      <c r="R375" s="373"/>
      <c r="S375" s="373"/>
      <c r="T375" s="373"/>
      <c r="U375" s="373"/>
      <c r="V375" s="373"/>
      <c r="W375" s="373"/>
      <c r="X375" s="2843">
        <v>25</v>
      </c>
      <c r="Y375" s="2843">
        <v>0</v>
      </c>
      <c r="Z375" s="2108">
        <v>25</v>
      </c>
      <c r="AA375" s="2844"/>
      <c r="AB375" s="2844"/>
      <c r="AC375" s="2108">
        <v>0</v>
      </c>
      <c r="AD375" s="2108"/>
      <c r="AE375" s="2844"/>
      <c r="AF375" s="2844">
        <v>0</v>
      </c>
      <c r="AG375" s="2108">
        <v>0</v>
      </c>
      <c r="AH375" s="373"/>
      <c r="AI375" s="373"/>
      <c r="AJ375" s="373">
        <v>0</v>
      </c>
    </row>
    <row r="376" spans="1:36" ht="157.5">
      <c r="A376" s="1466">
        <v>2047</v>
      </c>
      <c r="B376" s="1774" t="s">
        <v>4980</v>
      </c>
      <c r="C376" s="338" t="s">
        <v>4981</v>
      </c>
      <c r="D376" s="182" t="s">
        <v>226</v>
      </c>
      <c r="E376" s="1766" t="s">
        <v>42</v>
      </c>
      <c r="F376" s="1782" t="s">
        <v>47</v>
      </c>
      <c r="G376" s="184">
        <v>80</v>
      </c>
      <c r="H376" s="1619">
        <v>0</v>
      </c>
      <c r="I376" s="526">
        <v>0</v>
      </c>
      <c r="J376" s="1619">
        <v>0</v>
      </c>
      <c r="K376" s="1770">
        <v>0</v>
      </c>
      <c r="L376" s="373">
        <v>80</v>
      </c>
      <c r="M376" s="1779">
        <v>20</v>
      </c>
      <c r="N376" s="1619">
        <v>0</v>
      </c>
      <c r="O376" s="373">
        <v>20</v>
      </c>
      <c r="P376" s="373"/>
      <c r="Q376" s="373"/>
      <c r="R376" s="373"/>
      <c r="S376" s="373"/>
      <c r="T376" s="373"/>
      <c r="U376" s="373"/>
      <c r="V376" s="373"/>
      <c r="W376" s="373"/>
      <c r="X376" s="2843">
        <v>20</v>
      </c>
      <c r="Y376" s="2843">
        <v>0</v>
      </c>
      <c r="Z376" s="2108">
        <v>20</v>
      </c>
      <c r="AA376" s="2844"/>
      <c r="AB376" s="2844"/>
      <c r="AC376" s="2108">
        <v>0</v>
      </c>
      <c r="AD376" s="2108"/>
      <c r="AE376" s="2844"/>
      <c r="AF376" s="2844">
        <v>0</v>
      </c>
      <c r="AG376" s="2108">
        <v>0</v>
      </c>
      <c r="AH376" s="373"/>
      <c r="AI376" s="373"/>
      <c r="AJ376" s="373">
        <v>0</v>
      </c>
    </row>
    <row r="377" spans="1:36" ht="63">
      <c r="A377" s="1466">
        <v>2048</v>
      </c>
      <c r="B377" s="1774" t="s">
        <v>4982</v>
      </c>
      <c r="C377" s="338" t="s">
        <v>4983</v>
      </c>
      <c r="D377" s="182" t="s">
        <v>226</v>
      </c>
      <c r="E377" s="1766" t="s">
        <v>42</v>
      </c>
      <c r="F377" s="1782" t="s">
        <v>47</v>
      </c>
      <c r="G377" s="184">
        <v>115</v>
      </c>
      <c r="H377" s="1619">
        <v>0</v>
      </c>
      <c r="I377" s="526">
        <v>0</v>
      </c>
      <c r="J377" s="1619">
        <v>0</v>
      </c>
      <c r="K377" s="1770">
        <v>0</v>
      </c>
      <c r="L377" s="373">
        <v>115</v>
      </c>
      <c r="M377" s="1779">
        <v>28.75</v>
      </c>
      <c r="N377" s="1619">
        <v>0</v>
      </c>
      <c r="O377" s="373">
        <v>28.75</v>
      </c>
      <c r="P377" s="373"/>
      <c r="Q377" s="373"/>
      <c r="R377" s="373"/>
      <c r="S377" s="373"/>
      <c r="T377" s="373"/>
      <c r="U377" s="373"/>
      <c r="V377" s="373"/>
      <c r="W377" s="373"/>
      <c r="X377" s="2843">
        <v>28.75</v>
      </c>
      <c r="Y377" s="2843">
        <v>0</v>
      </c>
      <c r="Z377" s="2108">
        <v>28.75</v>
      </c>
      <c r="AA377" s="2844"/>
      <c r="AB377" s="2844"/>
      <c r="AC377" s="2108">
        <v>0</v>
      </c>
      <c r="AD377" s="2108"/>
      <c r="AE377" s="2844"/>
      <c r="AF377" s="2844">
        <v>0</v>
      </c>
      <c r="AG377" s="2108">
        <v>0</v>
      </c>
      <c r="AH377" s="373"/>
      <c r="AI377" s="373"/>
      <c r="AJ377" s="373">
        <v>0</v>
      </c>
    </row>
    <row r="378" spans="1:36" ht="94.5">
      <c r="A378" s="1466">
        <v>2049</v>
      </c>
      <c r="B378" s="1774" t="s">
        <v>4984</v>
      </c>
      <c r="C378" s="338" t="s">
        <v>4985</v>
      </c>
      <c r="D378" s="182" t="s">
        <v>400</v>
      </c>
      <c r="E378" s="1766" t="s">
        <v>42</v>
      </c>
      <c r="F378" s="1782" t="s">
        <v>47</v>
      </c>
      <c r="G378" s="184">
        <v>100</v>
      </c>
      <c r="H378" s="1619">
        <v>0</v>
      </c>
      <c r="I378" s="526">
        <v>0</v>
      </c>
      <c r="J378" s="1619">
        <v>0</v>
      </c>
      <c r="K378" s="1770">
        <v>0</v>
      </c>
      <c r="L378" s="373">
        <v>100</v>
      </c>
      <c r="M378" s="1779">
        <v>25</v>
      </c>
      <c r="N378" s="1619">
        <v>0</v>
      </c>
      <c r="O378" s="373">
        <v>25</v>
      </c>
      <c r="P378" s="373"/>
      <c r="Q378" s="373"/>
      <c r="R378" s="373"/>
      <c r="S378" s="373"/>
      <c r="T378" s="373"/>
      <c r="U378" s="373"/>
      <c r="V378" s="373"/>
      <c r="W378" s="373"/>
      <c r="X378" s="2843">
        <v>25</v>
      </c>
      <c r="Y378" s="2843">
        <v>0</v>
      </c>
      <c r="Z378" s="2108">
        <v>25</v>
      </c>
      <c r="AA378" s="2844"/>
      <c r="AB378" s="2844"/>
      <c r="AC378" s="2108">
        <v>0</v>
      </c>
      <c r="AD378" s="2108"/>
      <c r="AE378" s="2844"/>
      <c r="AF378" s="2844">
        <v>0</v>
      </c>
      <c r="AG378" s="2108">
        <v>0</v>
      </c>
      <c r="AH378" s="373"/>
      <c r="AI378" s="373"/>
      <c r="AJ378" s="373">
        <v>0</v>
      </c>
    </row>
    <row r="379" spans="1:36" ht="173.25">
      <c r="A379" s="1466">
        <v>2050</v>
      </c>
      <c r="B379" s="1774" t="s">
        <v>4986</v>
      </c>
      <c r="C379" s="338" t="s">
        <v>4987</v>
      </c>
      <c r="D379" s="182" t="s">
        <v>400</v>
      </c>
      <c r="E379" s="1766" t="s">
        <v>42</v>
      </c>
      <c r="F379" s="1782" t="s">
        <v>47</v>
      </c>
      <c r="G379" s="184">
        <v>100</v>
      </c>
      <c r="H379" s="1619">
        <v>0</v>
      </c>
      <c r="I379" s="526">
        <v>0</v>
      </c>
      <c r="J379" s="1619">
        <v>0</v>
      </c>
      <c r="K379" s="1770">
        <v>0</v>
      </c>
      <c r="L379" s="373">
        <v>100</v>
      </c>
      <c r="M379" s="1779">
        <v>25</v>
      </c>
      <c r="N379" s="1619">
        <v>0</v>
      </c>
      <c r="O379" s="373">
        <v>25</v>
      </c>
      <c r="P379" s="373"/>
      <c r="Q379" s="373"/>
      <c r="R379" s="373"/>
      <c r="S379" s="373"/>
      <c r="T379" s="373"/>
      <c r="U379" s="373"/>
      <c r="V379" s="373"/>
      <c r="W379" s="373"/>
      <c r="X379" s="2843">
        <v>25</v>
      </c>
      <c r="Y379" s="2843">
        <v>0</v>
      </c>
      <c r="Z379" s="2108">
        <v>25</v>
      </c>
      <c r="AA379" s="2844"/>
      <c r="AB379" s="2844"/>
      <c r="AC379" s="2108">
        <v>0</v>
      </c>
      <c r="AD379" s="2108"/>
      <c r="AE379" s="2844"/>
      <c r="AF379" s="2844">
        <v>0</v>
      </c>
      <c r="AG379" s="2108">
        <v>0</v>
      </c>
      <c r="AH379" s="373"/>
      <c r="AI379" s="373"/>
      <c r="AJ379" s="373">
        <v>0</v>
      </c>
    </row>
    <row r="380" spans="1:36" ht="126">
      <c r="A380" s="1466">
        <v>2051</v>
      </c>
      <c r="B380" s="1774" t="s">
        <v>4988</v>
      </c>
      <c r="C380" s="338" t="s">
        <v>4989</v>
      </c>
      <c r="D380" s="182" t="s">
        <v>400</v>
      </c>
      <c r="E380" s="1766" t="s">
        <v>42</v>
      </c>
      <c r="F380" s="1782" t="s">
        <v>47</v>
      </c>
      <c r="G380" s="184">
        <v>100</v>
      </c>
      <c r="H380" s="1619">
        <v>0</v>
      </c>
      <c r="I380" s="526">
        <v>0</v>
      </c>
      <c r="J380" s="1619">
        <v>0</v>
      </c>
      <c r="K380" s="1770">
        <v>0</v>
      </c>
      <c r="L380" s="373">
        <v>100</v>
      </c>
      <c r="M380" s="1779">
        <v>25</v>
      </c>
      <c r="N380" s="1619">
        <v>0</v>
      </c>
      <c r="O380" s="373">
        <v>25</v>
      </c>
      <c r="P380" s="373"/>
      <c r="Q380" s="373"/>
      <c r="R380" s="373"/>
      <c r="S380" s="373"/>
      <c r="T380" s="373"/>
      <c r="U380" s="373"/>
      <c r="V380" s="373"/>
      <c r="W380" s="373"/>
      <c r="X380" s="2843">
        <v>25</v>
      </c>
      <c r="Y380" s="2843">
        <v>0</v>
      </c>
      <c r="Z380" s="2108">
        <v>25</v>
      </c>
      <c r="AA380" s="2844"/>
      <c r="AB380" s="2844"/>
      <c r="AC380" s="2108">
        <v>0</v>
      </c>
      <c r="AD380" s="2108"/>
      <c r="AE380" s="2844"/>
      <c r="AF380" s="2844">
        <v>0</v>
      </c>
      <c r="AG380" s="2108">
        <v>0</v>
      </c>
      <c r="AH380" s="373"/>
      <c r="AI380" s="373"/>
      <c r="AJ380" s="373">
        <v>0</v>
      </c>
    </row>
    <row r="381" spans="1:36" ht="110.25">
      <c r="A381" s="1466">
        <v>2052</v>
      </c>
      <c r="B381" s="1774" t="s">
        <v>4990</v>
      </c>
      <c r="C381" s="338" t="s">
        <v>4991</v>
      </c>
      <c r="D381" s="182" t="s">
        <v>400</v>
      </c>
      <c r="E381" s="1766" t="s">
        <v>42</v>
      </c>
      <c r="F381" s="1782" t="s">
        <v>47</v>
      </c>
      <c r="G381" s="184">
        <v>100</v>
      </c>
      <c r="H381" s="1619">
        <v>0</v>
      </c>
      <c r="I381" s="526">
        <v>0</v>
      </c>
      <c r="J381" s="1619">
        <v>0</v>
      </c>
      <c r="K381" s="1770">
        <v>0</v>
      </c>
      <c r="L381" s="373">
        <v>100</v>
      </c>
      <c r="M381" s="1779">
        <v>25</v>
      </c>
      <c r="N381" s="1619">
        <v>0</v>
      </c>
      <c r="O381" s="373">
        <v>25</v>
      </c>
      <c r="P381" s="373"/>
      <c r="Q381" s="373"/>
      <c r="R381" s="373"/>
      <c r="S381" s="373"/>
      <c r="T381" s="373"/>
      <c r="U381" s="373"/>
      <c r="V381" s="373"/>
      <c r="W381" s="373"/>
      <c r="X381" s="2843">
        <v>25</v>
      </c>
      <c r="Y381" s="2843">
        <v>0</v>
      </c>
      <c r="Z381" s="2108">
        <v>25</v>
      </c>
      <c r="AA381" s="2844"/>
      <c r="AB381" s="2844"/>
      <c r="AC381" s="2108">
        <v>0</v>
      </c>
      <c r="AD381" s="2108"/>
      <c r="AE381" s="2844"/>
      <c r="AF381" s="2844">
        <v>0</v>
      </c>
      <c r="AG381" s="2108">
        <v>0</v>
      </c>
      <c r="AH381" s="373"/>
      <c r="AI381" s="373"/>
      <c r="AJ381" s="373">
        <v>0</v>
      </c>
    </row>
    <row r="382" spans="1:36" ht="78.75">
      <c r="A382" s="1466">
        <v>2053</v>
      </c>
      <c r="B382" s="1774" t="s">
        <v>4992</v>
      </c>
      <c r="C382" s="338" t="s">
        <v>4993</v>
      </c>
      <c r="D382" s="1768" t="s">
        <v>3944</v>
      </c>
      <c r="E382" s="1766" t="s">
        <v>42</v>
      </c>
      <c r="F382" s="1782" t="s">
        <v>47</v>
      </c>
      <c r="G382" s="184">
        <v>150</v>
      </c>
      <c r="H382" s="1619">
        <v>0</v>
      </c>
      <c r="I382" s="526">
        <v>0</v>
      </c>
      <c r="J382" s="1619">
        <v>0</v>
      </c>
      <c r="K382" s="1770">
        <v>0</v>
      </c>
      <c r="L382" s="373">
        <v>150</v>
      </c>
      <c r="M382" s="1779">
        <v>37.5</v>
      </c>
      <c r="N382" s="1619">
        <v>0</v>
      </c>
      <c r="O382" s="373">
        <v>37.5</v>
      </c>
      <c r="P382" s="373"/>
      <c r="Q382" s="373"/>
      <c r="R382" s="373"/>
      <c r="S382" s="373"/>
      <c r="T382" s="373"/>
      <c r="U382" s="373"/>
      <c r="V382" s="373"/>
      <c r="W382" s="373"/>
      <c r="X382" s="2843">
        <v>37.5</v>
      </c>
      <c r="Y382" s="2843">
        <v>0</v>
      </c>
      <c r="Z382" s="2108">
        <v>37.5</v>
      </c>
      <c r="AA382" s="2844"/>
      <c r="AB382" s="2844"/>
      <c r="AC382" s="2108">
        <v>0</v>
      </c>
      <c r="AD382" s="2108"/>
      <c r="AE382" s="2844"/>
      <c r="AF382" s="2844">
        <v>0</v>
      </c>
      <c r="AG382" s="2108">
        <v>0</v>
      </c>
      <c r="AH382" s="373"/>
      <c r="AI382" s="373"/>
      <c r="AJ382" s="373">
        <v>0</v>
      </c>
    </row>
    <row r="383" spans="1:36" ht="63">
      <c r="A383" s="1466">
        <v>2054</v>
      </c>
      <c r="B383" s="1774" t="s">
        <v>4994</v>
      </c>
      <c r="C383" s="338" t="s">
        <v>4995</v>
      </c>
      <c r="D383" s="1768" t="s">
        <v>3944</v>
      </c>
      <c r="E383" s="1766" t="s">
        <v>42</v>
      </c>
      <c r="F383" s="1782" t="s">
        <v>47</v>
      </c>
      <c r="G383" s="184">
        <v>110</v>
      </c>
      <c r="H383" s="1619">
        <v>0</v>
      </c>
      <c r="I383" s="526">
        <v>0</v>
      </c>
      <c r="J383" s="1619">
        <v>0</v>
      </c>
      <c r="K383" s="1770">
        <v>0</v>
      </c>
      <c r="L383" s="373">
        <v>110</v>
      </c>
      <c r="M383" s="1779">
        <v>27.5</v>
      </c>
      <c r="N383" s="1619">
        <v>0</v>
      </c>
      <c r="O383" s="373">
        <v>27.5</v>
      </c>
      <c r="P383" s="373"/>
      <c r="Q383" s="373"/>
      <c r="R383" s="373"/>
      <c r="S383" s="373"/>
      <c r="T383" s="373"/>
      <c r="U383" s="373"/>
      <c r="V383" s="373"/>
      <c r="W383" s="373"/>
      <c r="X383" s="2843">
        <v>27.5</v>
      </c>
      <c r="Y383" s="2843">
        <v>0</v>
      </c>
      <c r="Z383" s="2108">
        <v>27.5</v>
      </c>
      <c r="AA383" s="2844"/>
      <c r="AB383" s="2844"/>
      <c r="AC383" s="2108">
        <v>0</v>
      </c>
      <c r="AD383" s="2108"/>
      <c r="AE383" s="2844"/>
      <c r="AF383" s="2844">
        <v>0</v>
      </c>
      <c r="AG383" s="2108">
        <v>0</v>
      </c>
      <c r="AH383" s="373"/>
      <c r="AI383" s="373"/>
      <c r="AJ383" s="373">
        <v>0</v>
      </c>
    </row>
    <row r="384" spans="1:36" ht="47.25">
      <c r="A384" s="1466">
        <v>2055</v>
      </c>
      <c r="B384" s="1774" t="s">
        <v>4996</v>
      </c>
      <c r="C384" s="338" t="s">
        <v>4997</v>
      </c>
      <c r="D384" s="1768" t="s">
        <v>3944</v>
      </c>
      <c r="E384" s="1766" t="s">
        <v>42</v>
      </c>
      <c r="F384" s="1782" t="s">
        <v>47</v>
      </c>
      <c r="G384" s="184">
        <v>60</v>
      </c>
      <c r="H384" s="1619">
        <v>0</v>
      </c>
      <c r="I384" s="526">
        <v>0</v>
      </c>
      <c r="J384" s="1619">
        <v>0</v>
      </c>
      <c r="K384" s="1770">
        <v>0</v>
      </c>
      <c r="L384" s="373">
        <v>60</v>
      </c>
      <c r="M384" s="1779">
        <v>15</v>
      </c>
      <c r="N384" s="1619">
        <v>0</v>
      </c>
      <c r="O384" s="373">
        <v>15</v>
      </c>
      <c r="P384" s="373"/>
      <c r="Q384" s="373"/>
      <c r="R384" s="373"/>
      <c r="S384" s="373"/>
      <c r="T384" s="373"/>
      <c r="U384" s="373"/>
      <c r="V384" s="373"/>
      <c r="W384" s="373"/>
      <c r="X384" s="2843">
        <v>15</v>
      </c>
      <c r="Y384" s="2843">
        <v>0</v>
      </c>
      <c r="Z384" s="2108">
        <v>15</v>
      </c>
      <c r="AA384" s="2844"/>
      <c r="AB384" s="2844"/>
      <c r="AC384" s="2108">
        <v>0</v>
      </c>
      <c r="AD384" s="2108"/>
      <c r="AE384" s="2844"/>
      <c r="AF384" s="2844">
        <v>0</v>
      </c>
      <c r="AG384" s="2108">
        <v>0</v>
      </c>
      <c r="AH384" s="373"/>
      <c r="AI384" s="373"/>
      <c r="AJ384" s="373">
        <v>0</v>
      </c>
    </row>
    <row r="385" spans="1:36" ht="78.75">
      <c r="A385" s="1466">
        <v>2056</v>
      </c>
      <c r="B385" s="1774" t="s">
        <v>4998</v>
      </c>
      <c r="C385" s="338" t="s">
        <v>4999</v>
      </c>
      <c r="D385" s="1768" t="s">
        <v>3944</v>
      </c>
      <c r="E385" s="1766" t="s">
        <v>42</v>
      </c>
      <c r="F385" s="1782" t="s">
        <v>47</v>
      </c>
      <c r="G385" s="184">
        <v>100</v>
      </c>
      <c r="H385" s="1619">
        <v>0</v>
      </c>
      <c r="I385" s="526">
        <v>0</v>
      </c>
      <c r="J385" s="1619">
        <v>0</v>
      </c>
      <c r="K385" s="1770">
        <v>0</v>
      </c>
      <c r="L385" s="373">
        <v>100</v>
      </c>
      <c r="M385" s="1779">
        <v>25</v>
      </c>
      <c r="N385" s="1619">
        <v>0</v>
      </c>
      <c r="O385" s="373">
        <v>25</v>
      </c>
      <c r="P385" s="373"/>
      <c r="Q385" s="373"/>
      <c r="R385" s="373"/>
      <c r="S385" s="373"/>
      <c r="T385" s="373"/>
      <c r="U385" s="373"/>
      <c r="V385" s="373"/>
      <c r="W385" s="373"/>
      <c r="X385" s="2843">
        <v>25</v>
      </c>
      <c r="Y385" s="2843">
        <v>0</v>
      </c>
      <c r="Z385" s="2108">
        <v>25</v>
      </c>
      <c r="AA385" s="2844"/>
      <c r="AB385" s="2844"/>
      <c r="AC385" s="2108">
        <v>0</v>
      </c>
      <c r="AD385" s="2108"/>
      <c r="AE385" s="2844"/>
      <c r="AF385" s="2844">
        <v>0</v>
      </c>
      <c r="AG385" s="2108">
        <v>0</v>
      </c>
      <c r="AH385" s="373"/>
      <c r="AI385" s="373"/>
      <c r="AJ385" s="373">
        <v>0</v>
      </c>
    </row>
    <row r="386" spans="1:36" ht="63">
      <c r="A386" s="1466">
        <v>2057</v>
      </c>
      <c r="B386" s="1774" t="s">
        <v>5000</v>
      </c>
      <c r="C386" s="338" t="s">
        <v>5001</v>
      </c>
      <c r="D386" s="1768" t="s">
        <v>3944</v>
      </c>
      <c r="E386" s="1766" t="s">
        <v>42</v>
      </c>
      <c r="F386" s="1782" t="s">
        <v>47</v>
      </c>
      <c r="G386" s="184">
        <v>100</v>
      </c>
      <c r="H386" s="1619">
        <v>0</v>
      </c>
      <c r="I386" s="526">
        <v>0</v>
      </c>
      <c r="J386" s="1619">
        <v>0</v>
      </c>
      <c r="K386" s="1770">
        <v>0</v>
      </c>
      <c r="L386" s="373">
        <v>100</v>
      </c>
      <c r="M386" s="1779">
        <v>25</v>
      </c>
      <c r="N386" s="1619">
        <v>0</v>
      </c>
      <c r="O386" s="373">
        <v>25</v>
      </c>
      <c r="P386" s="373"/>
      <c r="Q386" s="373"/>
      <c r="R386" s="373"/>
      <c r="S386" s="373"/>
      <c r="T386" s="373"/>
      <c r="U386" s="373"/>
      <c r="V386" s="373"/>
      <c r="W386" s="373"/>
      <c r="X386" s="2843">
        <v>25</v>
      </c>
      <c r="Y386" s="2843">
        <v>0</v>
      </c>
      <c r="Z386" s="2108">
        <v>25</v>
      </c>
      <c r="AA386" s="2844"/>
      <c r="AB386" s="2844"/>
      <c r="AC386" s="2108">
        <v>0</v>
      </c>
      <c r="AD386" s="2108"/>
      <c r="AE386" s="2844"/>
      <c r="AF386" s="2844">
        <v>0</v>
      </c>
      <c r="AG386" s="2108">
        <v>0</v>
      </c>
      <c r="AH386" s="373"/>
      <c r="AI386" s="373"/>
      <c r="AJ386" s="373">
        <v>0</v>
      </c>
    </row>
    <row r="387" spans="1:36" ht="63">
      <c r="A387" s="1466">
        <v>2058</v>
      </c>
      <c r="B387" s="1774" t="s">
        <v>5002</v>
      </c>
      <c r="C387" s="338" t="s">
        <v>5003</v>
      </c>
      <c r="D387" s="1768" t="s">
        <v>3944</v>
      </c>
      <c r="E387" s="1766" t="s">
        <v>42</v>
      </c>
      <c r="F387" s="1782" t="s">
        <v>47</v>
      </c>
      <c r="G387" s="184">
        <v>142</v>
      </c>
      <c r="H387" s="1619">
        <v>0</v>
      </c>
      <c r="I387" s="526">
        <v>0</v>
      </c>
      <c r="J387" s="1619">
        <v>0</v>
      </c>
      <c r="K387" s="1770">
        <v>0</v>
      </c>
      <c r="L387" s="373">
        <v>142</v>
      </c>
      <c r="M387" s="1779">
        <v>35.5</v>
      </c>
      <c r="N387" s="1619">
        <v>0</v>
      </c>
      <c r="O387" s="373">
        <v>35.5</v>
      </c>
      <c r="P387" s="373"/>
      <c r="Q387" s="373"/>
      <c r="R387" s="373"/>
      <c r="S387" s="373"/>
      <c r="T387" s="373"/>
      <c r="U387" s="373"/>
      <c r="V387" s="373"/>
      <c r="W387" s="373"/>
      <c r="X387" s="2843">
        <v>35.5</v>
      </c>
      <c r="Y387" s="2843">
        <v>0</v>
      </c>
      <c r="Z387" s="2108">
        <v>35.5</v>
      </c>
      <c r="AA387" s="2844"/>
      <c r="AB387" s="2844"/>
      <c r="AC387" s="2108">
        <v>0</v>
      </c>
      <c r="AD387" s="2108"/>
      <c r="AE387" s="2844"/>
      <c r="AF387" s="2844">
        <v>0</v>
      </c>
      <c r="AG387" s="2108">
        <v>0</v>
      </c>
      <c r="AH387" s="373"/>
      <c r="AI387" s="373"/>
      <c r="AJ387" s="373">
        <v>0</v>
      </c>
    </row>
    <row r="388" spans="1:36" ht="47.25">
      <c r="A388" s="1466">
        <v>2059</v>
      </c>
      <c r="B388" s="1774" t="s">
        <v>5004</v>
      </c>
      <c r="C388" s="338" t="s">
        <v>5005</v>
      </c>
      <c r="D388" s="1768" t="s">
        <v>3944</v>
      </c>
      <c r="E388" s="1766" t="s">
        <v>42</v>
      </c>
      <c r="F388" s="1782" t="s">
        <v>47</v>
      </c>
      <c r="G388" s="184">
        <v>100</v>
      </c>
      <c r="H388" s="1619">
        <v>0</v>
      </c>
      <c r="I388" s="526">
        <v>0</v>
      </c>
      <c r="J388" s="1619">
        <v>0</v>
      </c>
      <c r="K388" s="1770">
        <v>0</v>
      </c>
      <c r="L388" s="373">
        <v>100</v>
      </c>
      <c r="M388" s="1779">
        <v>25</v>
      </c>
      <c r="N388" s="1619">
        <v>0</v>
      </c>
      <c r="O388" s="373">
        <v>25</v>
      </c>
      <c r="P388" s="373"/>
      <c r="Q388" s="373"/>
      <c r="R388" s="373"/>
      <c r="S388" s="373"/>
      <c r="T388" s="373"/>
      <c r="U388" s="373"/>
      <c r="V388" s="373"/>
      <c r="W388" s="373"/>
      <c r="X388" s="2843">
        <v>25</v>
      </c>
      <c r="Y388" s="2843">
        <v>0</v>
      </c>
      <c r="Z388" s="2108">
        <v>25</v>
      </c>
      <c r="AA388" s="2844"/>
      <c r="AB388" s="2844"/>
      <c r="AC388" s="2108">
        <v>0</v>
      </c>
      <c r="AD388" s="2108"/>
      <c r="AE388" s="2844"/>
      <c r="AF388" s="2844">
        <v>0</v>
      </c>
      <c r="AG388" s="2108">
        <v>0</v>
      </c>
      <c r="AH388" s="373"/>
      <c r="AI388" s="373"/>
      <c r="AJ388" s="373">
        <v>0</v>
      </c>
    </row>
    <row r="389" spans="1:36" ht="31.5">
      <c r="A389" s="1466">
        <v>2060</v>
      </c>
      <c r="B389" s="1774" t="s">
        <v>5006</v>
      </c>
      <c r="C389" s="338" t="s">
        <v>5007</v>
      </c>
      <c r="D389" s="1768" t="s">
        <v>3944</v>
      </c>
      <c r="E389" s="1766" t="s">
        <v>42</v>
      </c>
      <c r="F389" s="1782" t="s">
        <v>47</v>
      </c>
      <c r="G389" s="184">
        <v>90</v>
      </c>
      <c r="H389" s="1619">
        <v>0</v>
      </c>
      <c r="I389" s="526">
        <v>0</v>
      </c>
      <c r="J389" s="1619">
        <v>0</v>
      </c>
      <c r="K389" s="1770">
        <v>0</v>
      </c>
      <c r="L389" s="373">
        <v>90</v>
      </c>
      <c r="M389" s="1779">
        <v>22.5</v>
      </c>
      <c r="N389" s="1619">
        <v>0</v>
      </c>
      <c r="O389" s="373">
        <v>22.5</v>
      </c>
      <c r="P389" s="373"/>
      <c r="Q389" s="373"/>
      <c r="R389" s="373"/>
      <c r="S389" s="373"/>
      <c r="T389" s="373"/>
      <c r="U389" s="373"/>
      <c r="V389" s="373"/>
      <c r="W389" s="373"/>
      <c r="X389" s="2843">
        <v>22.5</v>
      </c>
      <c r="Y389" s="2843">
        <v>0</v>
      </c>
      <c r="Z389" s="2108">
        <v>22.5</v>
      </c>
      <c r="AA389" s="2844"/>
      <c r="AB389" s="2844"/>
      <c r="AC389" s="2108">
        <v>0</v>
      </c>
      <c r="AD389" s="2108"/>
      <c r="AE389" s="2844"/>
      <c r="AF389" s="2844">
        <v>0</v>
      </c>
      <c r="AG389" s="2108">
        <v>0</v>
      </c>
      <c r="AH389" s="373"/>
      <c r="AI389" s="373"/>
      <c r="AJ389" s="373">
        <v>0</v>
      </c>
    </row>
    <row r="390" spans="1:36" ht="31.5">
      <c r="A390" s="1466">
        <v>2061</v>
      </c>
      <c r="B390" s="1774" t="s">
        <v>5008</v>
      </c>
      <c r="C390" s="338" t="s">
        <v>5009</v>
      </c>
      <c r="D390" s="1768" t="s">
        <v>3944</v>
      </c>
      <c r="E390" s="1766" t="s">
        <v>42</v>
      </c>
      <c r="F390" s="1782" t="s">
        <v>47</v>
      </c>
      <c r="G390" s="184">
        <v>100</v>
      </c>
      <c r="H390" s="1619">
        <v>0</v>
      </c>
      <c r="I390" s="526">
        <v>0</v>
      </c>
      <c r="J390" s="1619">
        <v>0</v>
      </c>
      <c r="K390" s="1770">
        <v>0</v>
      </c>
      <c r="L390" s="373">
        <v>100</v>
      </c>
      <c r="M390" s="1779">
        <v>25</v>
      </c>
      <c r="N390" s="1619">
        <v>0</v>
      </c>
      <c r="O390" s="373">
        <v>25</v>
      </c>
      <c r="P390" s="373"/>
      <c r="Q390" s="373"/>
      <c r="R390" s="373"/>
      <c r="S390" s="373"/>
      <c r="T390" s="373"/>
      <c r="U390" s="373"/>
      <c r="V390" s="373"/>
      <c r="W390" s="373"/>
      <c r="X390" s="2843">
        <v>25</v>
      </c>
      <c r="Y390" s="2843">
        <v>0</v>
      </c>
      <c r="Z390" s="2108">
        <v>25</v>
      </c>
      <c r="AA390" s="2844"/>
      <c r="AB390" s="2844"/>
      <c r="AC390" s="2108">
        <v>0</v>
      </c>
      <c r="AD390" s="2108"/>
      <c r="AE390" s="2844"/>
      <c r="AF390" s="2844">
        <v>0</v>
      </c>
      <c r="AG390" s="2108">
        <v>0</v>
      </c>
      <c r="AH390" s="373"/>
      <c r="AI390" s="373"/>
      <c r="AJ390" s="373">
        <v>0</v>
      </c>
    </row>
    <row r="391" spans="1:36" ht="31.5">
      <c r="A391" s="1466">
        <v>2062</v>
      </c>
      <c r="B391" s="1774" t="s">
        <v>5010</v>
      </c>
      <c r="C391" s="338" t="s">
        <v>5011</v>
      </c>
      <c r="D391" s="1768" t="s">
        <v>3944</v>
      </c>
      <c r="E391" s="1766" t="s">
        <v>42</v>
      </c>
      <c r="F391" s="1782" t="s">
        <v>47</v>
      </c>
      <c r="G391" s="184">
        <v>80</v>
      </c>
      <c r="H391" s="1619">
        <v>0</v>
      </c>
      <c r="I391" s="526">
        <v>0</v>
      </c>
      <c r="J391" s="1619">
        <v>0</v>
      </c>
      <c r="K391" s="1770">
        <v>0</v>
      </c>
      <c r="L391" s="373">
        <v>80</v>
      </c>
      <c r="M391" s="1779">
        <v>20</v>
      </c>
      <c r="N391" s="1619">
        <v>0</v>
      </c>
      <c r="O391" s="373">
        <v>20</v>
      </c>
      <c r="P391" s="373"/>
      <c r="Q391" s="373"/>
      <c r="R391" s="373"/>
      <c r="S391" s="373"/>
      <c r="T391" s="373"/>
      <c r="U391" s="373"/>
      <c r="V391" s="373"/>
      <c r="W391" s="373"/>
      <c r="X391" s="2843">
        <v>20</v>
      </c>
      <c r="Y391" s="2843">
        <v>0</v>
      </c>
      <c r="Z391" s="2108">
        <v>20</v>
      </c>
      <c r="AA391" s="2844"/>
      <c r="AB391" s="2844"/>
      <c r="AC391" s="2108">
        <v>0</v>
      </c>
      <c r="AD391" s="2108"/>
      <c r="AE391" s="2844"/>
      <c r="AF391" s="2844">
        <v>0</v>
      </c>
      <c r="AG391" s="2108">
        <v>0</v>
      </c>
      <c r="AH391" s="373"/>
      <c r="AI391" s="373"/>
      <c r="AJ391" s="373">
        <v>0</v>
      </c>
    </row>
    <row r="392" spans="1:36" ht="31.5">
      <c r="A392" s="1466">
        <v>2063</v>
      </c>
      <c r="B392" s="1774" t="s">
        <v>5012</v>
      </c>
      <c r="C392" s="338" t="s">
        <v>5013</v>
      </c>
      <c r="D392" s="1768" t="s">
        <v>3944</v>
      </c>
      <c r="E392" s="1766" t="s">
        <v>42</v>
      </c>
      <c r="F392" s="1782" t="s">
        <v>47</v>
      </c>
      <c r="G392" s="184">
        <v>230</v>
      </c>
      <c r="H392" s="1619">
        <v>0</v>
      </c>
      <c r="I392" s="526">
        <v>0</v>
      </c>
      <c r="J392" s="1619">
        <v>0</v>
      </c>
      <c r="K392" s="1770">
        <v>0</v>
      </c>
      <c r="L392" s="373">
        <v>230</v>
      </c>
      <c r="M392" s="1779">
        <v>57.5</v>
      </c>
      <c r="N392" s="1619">
        <v>0</v>
      </c>
      <c r="O392" s="373">
        <v>57.5</v>
      </c>
      <c r="P392" s="373"/>
      <c r="Q392" s="373"/>
      <c r="R392" s="373"/>
      <c r="S392" s="373"/>
      <c r="T392" s="373"/>
      <c r="U392" s="373"/>
      <c r="V392" s="373"/>
      <c r="W392" s="373"/>
      <c r="X392" s="2843">
        <v>57.5</v>
      </c>
      <c r="Y392" s="2843">
        <v>0</v>
      </c>
      <c r="Z392" s="2108">
        <v>57.5</v>
      </c>
      <c r="AA392" s="2844"/>
      <c r="AB392" s="2844"/>
      <c r="AC392" s="2108">
        <v>0</v>
      </c>
      <c r="AD392" s="2108"/>
      <c r="AE392" s="2844"/>
      <c r="AF392" s="2844">
        <v>0</v>
      </c>
      <c r="AG392" s="2108">
        <v>0</v>
      </c>
      <c r="AH392" s="373"/>
      <c r="AI392" s="373"/>
      <c r="AJ392" s="373">
        <v>0</v>
      </c>
    </row>
    <row r="393" spans="1:36" ht="110.25">
      <c r="A393" s="1466">
        <v>2064</v>
      </c>
      <c r="B393" s="1774" t="s">
        <v>5014</v>
      </c>
      <c r="C393" s="338" t="s">
        <v>5015</v>
      </c>
      <c r="D393" s="1768" t="s">
        <v>4587</v>
      </c>
      <c r="E393" s="1766" t="s">
        <v>42</v>
      </c>
      <c r="F393" s="1782" t="s">
        <v>47</v>
      </c>
      <c r="G393" s="184">
        <v>400</v>
      </c>
      <c r="H393" s="1619">
        <v>0</v>
      </c>
      <c r="I393" s="526">
        <v>0</v>
      </c>
      <c r="J393" s="1619">
        <v>0</v>
      </c>
      <c r="K393" s="1770">
        <v>0</v>
      </c>
      <c r="L393" s="373">
        <v>400</v>
      </c>
      <c r="M393" s="1779">
        <v>100</v>
      </c>
      <c r="N393" s="1619">
        <v>0</v>
      </c>
      <c r="O393" s="373">
        <v>100</v>
      </c>
      <c r="P393" s="373"/>
      <c r="Q393" s="373"/>
      <c r="R393" s="373"/>
      <c r="S393" s="373"/>
      <c r="T393" s="373"/>
      <c r="U393" s="373"/>
      <c r="V393" s="373"/>
      <c r="W393" s="373"/>
      <c r="X393" s="2843">
        <v>100</v>
      </c>
      <c r="Y393" s="2843">
        <v>0</v>
      </c>
      <c r="Z393" s="2108">
        <v>100</v>
      </c>
      <c r="AA393" s="2844"/>
      <c r="AB393" s="2844"/>
      <c r="AC393" s="2108">
        <v>0</v>
      </c>
      <c r="AD393" s="2108"/>
      <c r="AE393" s="2844"/>
      <c r="AF393" s="2844">
        <v>0</v>
      </c>
      <c r="AG393" s="2108">
        <v>0</v>
      </c>
      <c r="AH393" s="373"/>
      <c r="AI393" s="373"/>
      <c r="AJ393" s="373">
        <v>0</v>
      </c>
    </row>
    <row r="394" spans="1:36" ht="94.5">
      <c r="A394" s="1466">
        <v>2065</v>
      </c>
      <c r="B394" s="1774" t="s">
        <v>5016</v>
      </c>
      <c r="C394" s="338" t="s">
        <v>5017</v>
      </c>
      <c r="D394" s="1768" t="s">
        <v>4587</v>
      </c>
      <c r="E394" s="1766" t="s">
        <v>42</v>
      </c>
      <c r="F394" s="1782" t="s">
        <v>47</v>
      </c>
      <c r="G394" s="184">
        <v>49.997</v>
      </c>
      <c r="H394" s="1619">
        <v>0</v>
      </c>
      <c r="I394" s="526">
        <v>0</v>
      </c>
      <c r="J394" s="1619">
        <v>0</v>
      </c>
      <c r="K394" s="1770">
        <v>0</v>
      </c>
      <c r="L394" s="373">
        <v>49.997</v>
      </c>
      <c r="M394" s="1779">
        <v>12.499000000000001</v>
      </c>
      <c r="N394" s="1619">
        <v>0</v>
      </c>
      <c r="O394" s="373">
        <v>12.499000000000001</v>
      </c>
      <c r="P394" s="373"/>
      <c r="Q394" s="373"/>
      <c r="R394" s="373"/>
      <c r="S394" s="373"/>
      <c r="T394" s="373"/>
      <c r="U394" s="373"/>
      <c r="V394" s="373"/>
      <c r="W394" s="373"/>
      <c r="X394" s="2843">
        <v>12.499000000000001</v>
      </c>
      <c r="Y394" s="2843">
        <v>0</v>
      </c>
      <c r="Z394" s="2108">
        <v>12.499000000000001</v>
      </c>
      <c r="AA394" s="2844"/>
      <c r="AB394" s="2844"/>
      <c r="AC394" s="2108">
        <v>0</v>
      </c>
      <c r="AD394" s="2108"/>
      <c r="AE394" s="2844"/>
      <c r="AF394" s="2844">
        <v>0</v>
      </c>
      <c r="AG394" s="2108">
        <v>0</v>
      </c>
      <c r="AH394" s="373"/>
      <c r="AI394" s="373"/>
      <c r="AJ394" s="373">
        <v>0</v>
      </c>
    </row>
    <row r="395" spans="1:36" ht="94.5">
      <c r="A395" s="1466">
        <v>2066</v>
      </c>
      <c r="B395" s="1774" t="s">
        <v>5018</v>
      </c>
      <c r="C395" s="338" t="s">
        <v>5019</v>
      </c>
      <c r="D395" s="1768" t="s">
        <v>4587</v>
      </c>
      <c r="E395" s="1766" t="s">
        <v>42</v>
      </c>
      <c r="F395" s="1782" t="s">
        <v>47</v>
      </c>
      <c r="G395" s="184">
        <v>49.930999999999997</v>
      </c>
      <c r="H395" s="1619">
        <v>0</v>
      </c>
      <c r="I395" s="526">
        <v>0</v>
      </c>
      <c r="J395" s="1619">
        <v>0</v>
      </c>
      <c r="K395" s="1770">
        <v>0</v>
      </c>
      <c r="L395" s="373">
        <v>49.930999999999997</v>
      </c>
      <c r="M395" s="1779">
        <v>12.483000000000001</v>
      </c>
      <c r="N395" s="1619">
        <v>0</v>
      </c>
      <c r="O395" s="373">
        <v>12.483000000000001</v>
      </c>
      <c r="P395" s="373"/>
      <c r="Q395" s="373"/>
      <c r="R395" s="373"/>
      <c r="S395" s="373"/>
      <c r="T395" s="373"/>
      <c r="U395" s="373"/>
      <c r="V395" s="373"/>
      <c r="W395" s="373"/>
      <c r="X395" s="2843">
        <v>12.483000000000001</v>
      </c>
      <c r="Y395" s="2843">
        <v>0</v>
      </c>
      <c r="Z395" s="2108">
        <v>12.483000000000001</v>
      </c>
      <c r="AA395" s="2844"/>
      <c r="AB395" s="2844"/>
      <c r="AC395" s="2108">
        <v>0</v>
      </c>
      <c r="AD395" s="2108"/>
      <c r="AE395" s="2844"/>
      <c r="AF395" s="2844">
        <v>0</v>
      </c>
      <c r="AG395" s="2108">
        <v>0</v>
      </c>
      <c r="AH395" s="373"/>
      <c r="AI395" s="373"/>
      <c r="AJ395" s="373">
        <v>0</v>
      </c>
    </row>
    <row r="396" spans="1:36" ht="94.5">
      <c r="A396" s="1466">
        <v>2067</v>
      </c>
      <c r="B396" s="1774" t="s">
        <v>5020</v>
      </c>
      <c r="C396" s="338" t="s">
        <v>5021</v>
      </c>
      <c r="D396" s="1768" t="s">
        <v>4587</v>
      </c>
      <c r="E396" s="1766" t="s">
        <v>42</v>
      </c>
      <c r="F396" s="1782" t="s">
        <v>47</v>
      </c>
      <c r="G396" s="184">
        <v>49.962000000000003</v>
      </c>
      <c r="H396" s="1619">
        <v>0</v>
      </c>
      <c r="I396" s="526">
        <v>0</v>
      </c>
      <c r="J396" s="1619">
        <v>0</v>
      </c>
      <c r="K396" s="1770">
        <v>0</v>
      </c>
      <c r="L396" s="373">
        <v>49.962000000000003</v>
      </c>
      <c r="M396" s="1779">
        <v>12.491</v>
      </c>
      <c r="N396" s="1619">
        <v>0</v>
      </c>
      <c r="O396" s="373">
        <v>12.491</v>
      </c>
      <c r="P396" s="373"/>
      <c r="Q396" s="373"/>
      <c r="R396" s="373"/>
      <c r="S396" s="373"/>
      <c r="T396" s="373"/>
      <c r="U396" s="373"/>
      <c r="V396" s="373"/>
      <c r="W396" s="373"/>
      <c r="X396" s="2843">
        <v>12.491</v>
      </c>
      <c r="Y396" s="2843">
        <v>0</v>
      </c>
      <c r="Z396" s="2108">
        <v>12.491</v>
      </c>
      <c r="AA396" s="2844"/>
      <c r="AB396" s="2844"/>
      <c r="AC396" s="2108">
        <v>0</v>
      </c>
      <c r="AD396" s="2108"/>
      <c r="AE396" s="2844"/>
      <c r="AF396" s="2844">
        <v>0</v>
      </c>
      <c r="AG396" s="2108">
        <v>0</v>
      </c>
      <c r="AH396" s="373"/>
      <c r="AI396" s="373"/>
      <c r="AJ396" s="373">
        <v>0</v>
      </c>
    </row>
    <row r="397" spans="1:36" ht="94.5">
      <c r="A397" s="1466">
        <v>2068</v>
      </c>
      <c r="B397" s="1774" t="s">
        <v>5022</v>
      </c>
      <c r="C397" s="338" t="s">
        <v>5023</v>
      </c>
      <c r="D397" s="1768" t="s">
        <v>4587</v>
      </c>
      <c r="E397" s="1766" t="s">
        <v>42</v>
      </c>
      <c r="F397" s="1782" t="s">
        <v>47</v>
      </c>
      <c r="G397" s="184">
        <v>49.917000000000002</v>
      </c>
      <c r="H397" s="1619">
        <v>0</v>
      </c>
      <c r="I397" s="526">
        <v>0</v>
      </c>
      <c r="J397" s="1619">
        <v>0</v>
      </c>
      <c r="K397" s="1770">
        <v>0</v>
      </c>
      <c r="L397" s="373">
        <v>49.917000000000002</v>
      </c>
      <c r="M397" s="1779">
        <v>12.478999999999999</v>
      </c>
      <c r="N397" s="1619">
        <v>0</v>
      </c>
      <c r="O397" s="373">
        <v>12.478999999999999</v>
      </c>
      <c r="P397" s="373"/>
      <c r="Q397" s="373"/>
      <c r="R397" s="373"/>
      <c r="S397" s="373"/>
      <c r="T397" s="373"/>
      <c r="U397" s="373"/>
      <c r="V397" s="373"/>
      <c r="W397" s="373"/>
      <c r="X397" s="2843">
        <v>12.478999999999999</v>
      </c>
      <c r="Y397" s="2843">
        <v>0</v>
      </c>
      <c r="Z397" s="2108">
        <v>12.478999999999999</v>
      </c>
      <c r="AA397" s="2844"/>
      <c r="AB397" s="2844"/>
      <c r="AC397" s="2108">
        <v>0</v>
      </c>
      <c r="AD397" s="2108"/>
      <c r="AE397" s="2844"/>
      <c r="AF397" s="2844">
        <v>0</v>
      </c>
      <c r="AG397" s="2108">
        <v>0</v>
      </c>
      <c r="AH397" s="373"/>
      <c r="AI397" s="373"/>
      <c r="AJ397" s="373">
        <v>0</v>
      </c>
    </row>
    <row r="398" spans="1:36" ht="94.5">
      <c r="A398" s="1466">
        <v>2069</v>
      </c>
      <c r="B398" s="1774" t="s">
        <v>5024</v>
      </c>
      <c r="C398" s="338" t="s">
        <v>5025</v>
      </c>
      <c r="D398" s="1768" t="s">
        <v>4587</v>
      </c>
      <c r="E398" s="1766" t="s">
        <v>42</v>
      </c>
      <c r="F398" s="1782" t="s">
        <v>47</v>
      </c>
      <c r="G398" s="184">
        <v>49.942999999999998</v>
      </c>
      <c r="H398" s="1619">
        <v>0</v>
      </c>
      <c r="I398" s="526">
        <v>0</v>
      </c>
      <c r="J398" s="1619">
        <v>0</v>
      </c>
      <c r="K398" s="1770">
        <v>0</v>
      </c>
      <c r="L398" s="373">
        <v>49.942999999999998</v>
      </c>
      <c r="M398" s="1779">
        <v>12.486000000000001</v>
      </c>
      <c r="N398" s="1619">
        <v>0</v>
      </c>
      <c r="O398" s="373">
        <v>12.486000000000001</v>
      </c>
      <c r="P398" s="373"/>
      <c r="Q398" s="373"/>
      <c r="R398" s="373"/>
      <c r="S398" s="373"/>
      <c r="T398" s="373"/>
      <c r="U398" s="373"/>
      <c r="V398" s="373"/>
      <c r="W398" s="373"/>
      <c r="X398" s="2843">
        <v>12.486000000000001</v>
      </c>
      <c r="Y398" s="2843">
        <v>0</v>
      </c>
      <c r="Z398" s="2108">
        <v>12.486000000000001</v>
      </c>
      <c r="AA398" s="2844"/>
      <c r="AB398" s="2844"/>
      <c r="AC398" s="2108">
        <v>0</v>
      </c>
      <c r="AD398" s="2108"/>
      <c r="AE398" s="2844"/>
      <c r="AF398" s="2844">
        <v>0</v>
      </c>
      <c r="AG398" s="2108">
        <v>0</v>
      </c>
      <c r="AH398" s="373"/>
      <c r="AI398" s="373"/>
      <c r="AJ398" s="373">
        <v>0</v>
      </c>
    </row>
    <row r="399" spans="1:36" ht="94.5">
      <c r="A399" s="1466">
        <v>2070</v>
      </c>
      <c r="B399" s="1774" t="s">
        <v>5026</v>
      </c>
      <c r="C399" s="338" t="s">
        <v>5027</v>
      </c>
      <c r="D399" s="1768" t="s">
        <v>4587</v>
      </c>
      <c r="E399" s="1766" t="s">
        <v>42</v>
      </c>
      <c r="F399" s="1782" t="s">
        <v>47</v>
      </c>
      <c r="G399" s="184">
        <v>49.911999999999999</v>
      </c>
      <c r="H399" s="1619">
        <v>0</v>
      </c>
      <c r="I399" s="526">
        <v>0</v>
      </c>
      <c r="J399" s="1619">
        <v>0</v>
      </c>
      <c r="K399" s="1770">
        <v>0</v>
      </c>
      <c r="L399" s="373">
        <v>49.911999999999999</v>
      </c>
      <c r="M399" s="1779">
        <v>12.478</v>
      </c>
      <c r="N399" s="1619">
        <v>0</v>
      </c>
      <c r="O399" s="373">
        <v>12.478</v>
      </c>
      <c r="P399" s="373"/>
      <c r="Q399" s="373"/>
      <c r="R399" s="373"/>
      <c r="S399" s="373"/>
      <c r="T399" s="373"/>
      <c r="U399" s="373"/>
      <c r="V399" s="373"/>
      <c r="W399" s="373"/>
      <c r="X399" s="2843">
        <v>12.478</v>
      </c>
      <c r="Y399" s="2843">
        <v>0</v>
      </c>
      <c r="Z399" s="2108">
        <v>12.478</v>
      </c>
      <c r="AA399" s="2844"/>
      <c r="AB399" s="2844"/>
      <c r="AC399" s="2108">
        <v>0</v>
      </c>
      <c r="AD399" s="2108"/>
      <c r="AE399" s="2844"/>
      <c r="AF399" s="2844">
        <v>0</v>
      </c>
      <c r="AG399" s="2108">
        <v>0</v>
      </c>
      <c r="AH399" s="373"/>
      <c r="AI399" s="373"/>
      <c r="AJ399" s="373">
        <v>0</v>
      </c>
    </row>
    <row r="400" spans="1:36" ht="94.5">
      <c r="A400" s="1466">
        <v>2071</v>
      </c>
      <c r="B400" s="1774" t="s">
        <v>5028</v>
      </c>
      <c r="C400" s="338" t="s">
        <v>5029</v>
      </c>
      <c r="D400" s="1768" t="s">
        <v>4587</v>
      </c>
      <c r="E400" s="1766" t="s">
        <v>42</v>
      </c>
      <c r="F400" s="1782" t="s">
        <v>47</v>
      </c>
      <c r="G400" s="184">
        <v>49.956000000000003</v>
      </c>
      <c r="H400" s="1619">
        <v>0</v>
      </c>
      <c r="I400" s="526">
        <v>0</v>
      </c>
      <c r="J400" s="1619">
        <v>0</v>
      </c>
      <c r="K400" s="1770">
        <v>0</v>
      </c>
      <c r="L400" s="373">
        <v>49.956000000000003</v>
      </c>
      <c r="M400" s="1779">
        <v>12.489000000000001</v>
      </c>
      <c r="N400" s="1619">
        <v>0</v>
      </c>
      <c r="O400" s="373">
        <v>12.489000000000001</v>
      </c>
      <c r="P400" s="373"/>
      <c r="Q400" s="373"/>
      <c r="R400" s="373"/>
      <c r="S400" s="373"/>
      <c r="T400" s="373"/>
      <c r="U400" s="373"/>
      <c r="V400" s="373"/>
      <c r="W400" s="373"/>
      <c r="X400" s="2843">
        <v>12.489000000000001</v>
      </c>
      <c r="Y400" s="2843">
        <v>0</v>
      </c>
      <c r="Z400" s="2108">
        <v>12.489000000000001</v>
      </c>
      <c r="AA400" s="2844"/>
      <c r="AB400" s="2844"/>
      <c r="AC400" s="2108">
        <v>0</v>
      </c>
      <c r="AD400" s="2108"/>
      <c r="AE400" s="2844"/>
      <c r="AF400" s="2844">
        <v>0</v>
      </c>
      <c r="AG400" s="2108">
        <v>0</v>
      </c>
      <c r="AH400" s="373"/>
      <c r="AI400" s="373"/>
      <c r="AJ400" s="373">
        <v>0</v>
      </c>
    </row>
    <row r="401" spans="1:36" ht="94.5">
      <c r="A401" s="1466">
        <v>2072</v>
      </c>
      <c r="B401" s="1774" t="s">
        <v>5030</v>
      </c>
      <c r="C401" s="338" t="s">
        <v>5031</v>
      </c>
      <c r="D401" s="1768" t="s">
        <v>4587</v>
      </c>
      <c r="E401" s="1766" t="s">
        <v>42</v>
      </c>
      <c r="F401" s="1782" t="s">
        <v>47</v>
      </c>
      <c r="G401" s="184">
        <v>49.984000000000002</v>
      </c>
      <c r="H401" s="1619">
        <v>0</v>
      </c>
      <c r="I401" s="526">
        <v>0</v>
      </c>
      <c r="J401" s="1619">
        <v>0</v>
      </c>
      <c r="K401" s="1770">
        <v>0</v>
      </c>
      <c r="L401" s="373">
        <v>49.984000000000002</v>
      </c>
      <c r="M401" s="1779">
        <v>12.496</v>
      </c>
      <c r="N401" s="1619">
        <v>0</v>
      </c>
      <c r="O401" s="373">
        <v>12.496</v>
      </c>
      <c r="P401" s="373"/>
      <c r="Q401" s="373"/>
      <c r="R401" s="373"/>
      <c r="S401" s="373"/>
      <c r="T401" s="373"/>
      <c r="U401" s="373"/>
      <c r="V401" s="373"/>
      <c r="W401" s="373"/>
      <c r="X401" s="2843">
        <v>12.496</v>
      </c>
      <c r="Y401" s="2843">
        <v>0</v>
      </c>
      <c r="Z401" s="2108">
        <v>12.496</v>
      </c>
      <c r="AA401" s="2844"/>
      <c r="AB401" s="2844"/>
      <c r="AC401" s="2108">
        <v>0</v>
      </c>
      <c r="AD401" s="2108"/>
      <c r="AE401" s="2844"/>
      <c r="AF401" s="2844">
        <v>0</v>
      </c>
      <c r="AG401" s="2108">
        <v>0</v>
      </c>
      <c r="AH401" s="373"/>
      <c r="AI401" s="373"/>
      <c r="AJ401" s="373">
        <v>0</v>
      </c>
    </row>
    <row r="402" spans="1:36" ht="94.5">
      <c r="A402" s="1466">
        <v>2073</v>
      </c>
      <c r="B402" s="1774" t="s">
        <v>5032</v>
      </c>
      <c r="C402" s="338" t="s">
        <v>5033</v>
      </c>
      <c r="D402" s="1768" t="s">
        <v>4587</v>
      </c>
      <c r="E402" s="1766" t="s">
        <v>42</v>
      </c>
      <c r="F402" s="1782" t="s">
        <v>47</v>
      </c>
      <c r="G402" s="184">
        <v>49.957999999999998</v>
      </c>
      <c r="H402" s="1619">
        <v>0</v>
      </c>
      <c r="I402" s="526">
        <v>0</v>
      </c>
      <c r="J402" s="1619">
        <v>0</v>
      </c>
      <c r="K402" s="1770">
        <v>0</v>
      </c>
      <c r="L402" s="373">
        <v>49.957999999999998</v>
      </c>
      <c r="M402" s="1779">
        <v>12.49</v>
      </c>
      <c r="N402" s="1619">
        <v>0</v>
      </c>
      <c r="O402" s="373">
        <v>12.49</v>
      </c>
      <c r="P402" s="373"/>
      <c r="Q402" s="373"/>
      <c r="R402" s="373"/>
      <c r="S402" s="373"/>
      <c r="T402" s="373"/>
      <c r="U402" s="373"/>
      <c r="V402" s="373"/>
      <c r="W402" s="373"/>
      <c r="X402" s="2843">
        <v>12.49</v>
      </c>
      <c r="Y402" s="2843">
        <v>0</v>
      </c>
      <c r="Z402" s="2108">
        <v>12.49</v>
      </c>
      <c r="AA402" s="2844"/>
      <c r="AB402" s="2844"/>
      <c r="AC402" s="2108">
        <v>0</v>
      </c>
      <c r="AD402" s="2108"/>
      <c r="AE402" s="2844"/>
      <c r="AF402" s="2844">
        <v>0</v>
      </c>
      <c r="AG402" s="2108">
        <v>0</v>
      </c>
      <c r="AH402" s="373"/>
      <c r="AI402" s="373"/>
      <c r="AJ402" s="373">
        <v>0</v>
      </c>
    </row>
    <row r="403" spans="1:36" ht="94.5">
      <c r="A403" s="1466">
        <v>2074</v>
      </c>
      <c r="B403" s="1774" t="s">
        <v>5034</v>
      </c>
      <c r="C403" s="338" t="s">
        <v>5035</v>
      </c>
      <c r="D403" s="1768" t="s">
        <v>4587</v>
      </c>
      <c r="E403" s="1766" t="s">
        <v>42</v>
      </c>
      <c r="F403" s="1782" t="s">
        <v>47</v>
      </c>
      <c r="G403" s="184">
        <v>49.969000000000001</v>
      </c>
      <c r="H403" s="1619">
        <v>0</v>
      </c>
      <c r="I403" s="526">
        <v>0</v>
      </c>
      <c r="J403" s="1619">
        <v>0</v>
      </c>
      <c r="K403" s="1770">
        <v>0</v>
      </c>
      <c r="L403" s="373">
        <v>49.969000000000001</v>
      </c>
      <c r="M403" s="1779">
        <v>12.492000000000001</v>
      </c>
      <c r="N403" s="1619">
        <v>0</v>
      </c>
      <c r="O403" s="373">
        <v>12.492000000000001</v>
      </c>
      <c r="P403" s="373"/>
      <c r="Q403" s="373"/>
      <c r="R403" s="373"/>
      <c r="S403" s="373"/>
      <c r="T403" s="373"/>
      <c r="U403" s="373"/>
      <c r="V403" s="373"/>
      <c r="W403" s="373"/>
      <c r="X403" s="2843">
        <v>12.492000000000001</v>
      </c>
      <c r="Y403" s="2843">
        <v>0</v>
      </c>
      <c r="Z403" s="2108">
        <v>12.492000000000001</v>
      </c>
      <c r="AA403" s="2844"/>
      <c r="AB403" s="2844"/>
      <c r="AC403" s="2108">
        <v>0</v>
      </c>
      <c r="AD403" s="2108"/>
      <c r="AE403" s="2844"/>
      <c r="AF403" s="2844">
        <v>0</v>
      </c>
      <c r="AG403" s="2108">
        <v>0</v>
      </c>
      <c r="AH403" s="373"/>
      <c r="AI403" s="373"/>
      <c r="AJ403" s="373">
        <v>0</v>
      </c>
    </row>
    <row r="404" spans="1:36" ht="63">
      <c r="A404" s="1466">
        <v>2075</v>
      </c>
      <c r="B404" s="1774" t="s">
        <v>5036</v>
      </c>
      <c r="C404" s="338" t="s">
        <v>5037</v>
      </c>
      <c r="D404" s="1768" t="s">
        <v>4351</v>
      </c>
      <c r="E404" s="1766" t="s">
        <v>42</v>
      </c>
      <c r="F404" s="1782" t="s">
        <v>47</v>
      </c>
      <c r="G404" s="184">
        <v>60</v>
      </c>
      <c r="H404" s="1619">
        <v>0</v>
      </c>
      <c r="I404" s="526">
        <v>0</v>
      </c>
      <c r="J404" s="1619">
        <v>0</v>
      </c>
      <c r="K404" s="1770">
        <v>0</v>
      </c>
      <c r="L404" s="373">
        <v>60</v>
      </c>
      <c r="M404" s="1779">
        <v>15</v>
      </c>
      <c r="N404" s="1619">
        <v>0</v>
      </c>
      <c r="O404" s="373">
        <v>15</v>
      </c>
      <c r="P404" s="373"/>
      <c r="Q404" s="373"/>
      <c r="R404" s="373"/>
      <c r="S404" s="373"/>
      <c r="T404" s="373"/>
      <c r="U404" s="373"/>
      <c r="V404" s="373"/>
      <c r="W404" s="373"/>
      <c r="X404" s="2843">
        <v>15</v>
      </c>
      <c r="Y404" s="2843">
        <v>0</v>
      </c>
      <c r="Z404" s="2108">
        <v>15</v>
      </c>
      <c r="AA404" s="2844"/>
      <c r="AB404" s="2844"/>
      <c r="AC404" s="2108">
        <v>0</v>
      </c>
      <c r="AD404" s="2108"/>
      <c r="AE404" s="2844"/>
      <c r="AF404" s="2844">
        <v>0</v>
      </c>
      <c r="AG404" s="2108">
        <v>0</v>
      </c>
      <c r="AH404" s="373"/>
      <c r="AI404" s="373"/>
      <c r="AJ404" s="373">
        <v>0</v>
      </c>
    </row>
    <row r="405" spans="1:36" ht="63">
      <c r="A405" s="1466">
        <v>2076</v>
      </c>
      <c r="B405" s="1774" t="s">
        <v>5038</v>
      </c>
      <c r="C405" s="338" t="s">
        <v>5039</v>
      </c>
      <c r="D405" s="1768" t="s">
        <v>4351</v>
      </c>
      <c r="E405" s="1766" t="s">
        <v>42</v>
      </c>
      <c r="F405" s="1782" t="s">
        <v>47</v>
      </c>
      <c r="G405" s="184">
        <v>60</v>
      </c>
      <c r="H405" s="1619">
        <v>0</v>
      </c>
      <c r="I405" s="526">
        <v>0</v>
      </c>
      <c r="J405" s="1619">
        <v>0</v>
      </c>
      <c r="K405" s="1770">
        <v>0</v>
      </c>
      <c r="L405" s="373">
        <v>60</v>
      </c>
      <c r="M405" s="1779">
        <v>15</v>
      </c>
      <c r="N405" s="1619">
        <v>0</v>
      </c>
      <c r="O405" s="373">
        <v>15</v>
      </c>
      <c r="P405" s="373"/>
      <c r="Q405" s="373"/>
      <c r="R405" s="373"/>
      <c r="S405" s="373"/>
      <c r="T405" s="373"/>
      <c r="U405" s="373"/>
      <c r="V405" s="373"/>
      <c r="W405" s="373"/>
      <c r="X405" s="2843">
        <v>15</v>
      </c>
      <c r="Y405" s="2843">
        <v>0</v>
      </c>
      <c r="Z405" s="2108">
        <v>15</v>
      </c>
      <c r="AA405" s="2844"/>
      <c r="AB405" s="2844"/>
      <c r="AC405" s="2108">
        <v>0</v>
      </c>
      <c r="AD405" s="2108"/>
      <c r="AE405" s="2844"/>
      <c r="AF405" s="2844">
        <v>0</v>
      </c>
      <c r="AG405" s="2108">
        <v>0</v>
      </c>
      <c r="AH405" s="373"/>
      <c r="AI405" s="373"/>
      <c r="AJ405" s="373">
        <v>0</v>
      </c>
    </row>
    <row r="406" spans="1:36" ht="47.25">
      <c r="A406" s="1466">
        <v>2077</v>
      </c>
      <c r="B406" s="1774" t="s">
        <v>5040</v>
      </c>
      <c r="C406" s="338" t="s">
        <v>5041</v>
      </c>
      <c r="D406" s="182" t="s">
        <v>72</v>
      </c>
      <c r="E406" s="1766" t="s">
        <v>42</v>
      </c>
      <c r="F406" s="1782" t="s">
        <v>47</v>
      </c>
      <c r="G406" s="184">
        <v>100</v>
      </c>
      <c r="H406" s="1619">
        <v>0</v>
      </c>
      <c r="I406" s="526">
        <v>0</v>
      </c>
      <c r="J406" s="1619">
        <v>0</v>
      </c>
      <c r="K406" s="1770">
        <v>0</v>
      </c>
      <c r="L406" s="373">
        <v>100</v>
      </c>
      <c r="M406" s="1779">
        <v>25</v>
      </c>
      <c r="N406" s="1619">
        <v>0</v>
      </c>
      <c r="O406" s="373">
        <v>25</v>
      </c>
      <c r="P406" s="373"/>
      <c r="Q406" s="373"/>
      <c r="R406" s="373"/>
      <c r="S406" s="373"/>
      <c r="T406" s="373"/>
      <c r="U406" s="373"/>
      <c r="V406" s="373"/>
      <c r="W406" s="373"/>
      <c r="X406" s="2843">
        <v>25</v>
      </c>
      <c r="Y406" s="2843">
        <v>0</v>
      </c>
      <c r="Z406" s="2108">
        <v>25</v>
      </c>
      <c r="AA406" s="2844"/>
      <c r="AB406" s="2844"/>
      <c r="AC406" s="2108">
        <v>0</v>
      </c>
      <c r="AD406" s="2108"/>
      <c r="AE406" s="2844"/>
      <c r="AF406" s="2844">
        <v>0</v>
      </c>
      <c r="AG406" s="2108">
        <v>0</v>
      </c>
      <c r="AH406" s="373"/>
      <c r="AI406" s="373"/>
      <c r="AJ406" s="373">
        <v>0</v>
      </c>
    </row>
    <row r="407" spans="1:36" ht="47.25">
      <c r="A407" s="1466">
        <v>2078</v>
      </c>
      <c r="B407" s="1774" t="s">
        <v>5042</v>
      </c>
      <c r="C407" s="338" t="s">
        <v>5043</v>
      </c>
      <c r="D407" s="182" t="s">
        <v>72</v>
      </c>
      <c r="E407" s="1766" t="s">
        <v>42</v>
      </c>
      <c r="F407" s="1782" t="s">
        <v>47</v>
      </c>
      <c r="G407" s="184">
        <v>50</v>
      </c>
      <c r="H407" s="1619">
        <v>0</v>
      </c>
      <c r="I407" s="526">
        <v>0</v>
      </c>
      <c r="J407" s="1619">
        <v>0</v>
      </c>
      <c r="K407" s="1770">
        <v>0</v>
      </c>
      <c r="L407" s="373">
        <v>50</v>
      </c>
      <c r="M407" s="1779">
        <v>12.5</v>
      </c>
      <c r="N407" s="1619">
        <v>0</v>
      </c>
      <c r="O407" s="373">
        <v>12.5</v>
      </c>
      <c r="P407" s="373"/>
      <c r="Q407" s="373"/>
      <c r="R407" s="373"/>
      <c r="S407" s="373"/>
      <c r="T407" s="373"/>
      <c r="U407" s="373"/>
      <c r="V407" s="373"/>
      <c r="W407" s="373"/>
      <c r="X407" s="2843">
        <v>12.5</v>
      </c>
      <c r="Y407" s="2843">
        <v>0</v>
      </c>
      <c r="Z407" s="2108">
        <v>12.5</v>
      </c>
      <c r="AA407" s="2844"/>
      <c r="AB407" s="2844"/>
      <c r="AC407" s="2108">
        <v>0</v>
      </c>
      <c r="AD407" s="2108"/>
      <c r="AE407" s="2844"/>
      <c r="AF407" s="2844">
        <v>0</v>
      </c>
      <c r="AG407" s="2108">
        <v>0</v>
      </c>
      <c r="AH407" s="373"/>
      <c r="AI407" s="373"/>
      <c r="AJ407" s="373">
        <v>0</v>
      </c>
    </row>
    <row r="408" spans="1:36" ht="63">
      <c r="A408" s="1466">
        <v>2079</v>
      </c>
      <c r="B408" s="1774" t="s">
        <v>5044</v>
      </c>
      <c r="C408" s="338" t="s">
        <v>5045</v>
      </c>
      <c r="D408" s="1768" t="s">
        <v>4351</v>
      </c>
      <c r="E408" s="1766" t="s">
        <v>42</v>
      </c>
      <c r="F408" s="1782" t="s">
        <v>47</v>
      </c>
      <c r="G408" s="184">
        <v>50</v>
      </c>
      <c r="H408" s="1619">
        <v>0</v>
      </c>
      <c r="I408" s="526">
        <v>0</v>
      </c>
      <c r="J408" s="1619">
        <v>0</v>
      </c>
      <c r="K408" s="1770">
        <v>0</v>
      </c>
      <c r="L408" s="373">
        <v>50</v>
      </c>
      <c r="M408" s="1779">
        <v>12.5</v>
      </c>
      <c r="N408" s="1619">
        <v>0</v>
      </c>
      <c r="O408" s="373">
        <v>12.5</v>
      </c>
      <c r="P408" s="373"/>
      <c r="Q408" s="373"/>
      <c r="R408" s="373"/>
      <c r="S408" s="373"/>
      <c r="T408" s="373"/>
      <c r="U408" s="373"/>
      <c r="V408" s="373"/>
      <c r="W408" s="373"/>
      <c r="X408" s="2843">
        <v>12.5</v>
      </c>
      <c r="Y408" s="2843">
        <v>0</v>
      </c>
      <c r="Z408" s="2108">
        <v>12.5</v>
      </c>
      <c r="AA408" s="2844"/>
      <c r="AB408" s="2844"/>
      <c r="AC408" s="2108">
        <v>0</v>
      </c>
      <c r="AD408" s="2108"/>
      <c r="AE408" s="2844"/>
      <c r="AF408" s="2844">
        <v>0</v>
      </c>
      <c r="AG408" s="2108">
        <v>0</v>
      </c>
      <c r="AH408" s="373"/>
      <c r="AI408" s="373"/>
      <c r="AJ408" s="373">
        <v>0</v>
      </c>
    </row>
    <row r="409" spans="1:36" ht="110.25">
      <c r="A409" s="1466">
        <v>2080</v>
      </c>
      <c r="B409" s="1774" t="s">
        <v>5046</v>
      </c>
      <c r="C409" s="338" t="s">
        <v>5047</v>
      </c>
      <c r="D409" s="1768" t="s">
        <v>3944</v>
      </c>
      <c r="E409" s="1766" t="s">
        <v>42</v>
      </c>
      <c r="F409" s="1782" t="s">
        <v>47</v>
      </c>
      <c r="G409" s="184">
        <v>100</v>
      </c>
      <c r="H409" s="1619">
        <v>0</v>
      </c>
      <c r="I409" s="526">
        <v>0</v>
      </c>
      <c r="J409" s="1619">
        <v>0</v>
      </c>
      <c r="K409" s="1770">
        <v>0</v>
      </c>
      <c r="L409" s="373">
        <v>100</v>
      </c>
      <c r="M409" s="1779">
        <v>25</v>
      </c>
      <c r="N409" s="1619">
        <v>0</v>
      </c>
      <c r="O409" s="373">
        <v>25</v>
      </c>
      <c r="P409" s="373"/>
      <c r="Q409" s="373"/>
      <c r="R409" s="373"/>
      <c r="S409" s="373"/>
      <c r="T409" s="373"/>
      <c r="U409" s="373"/>
      <c r="V409" s="373"/>
      <c r="W409" s="373"/>
      <c r="X409" s="2843">
        <v>25</v>
      </c>
      <c r="Y409" s="2843">
        <v>0</v>
      </c>
      <c r="Z409" s="2108">
        <v>25</v>
      </c>
      <c r="AA409" s="2844"/>
      <c r="AB409" s="2844"/>
      <c r="AC409" s="2108">
        <v>0</v>
      </c>
      <c r="AD409" s="2108"/>
      <c r="AE409" s="2844"/>
      <c r="AF409" s="2844">
        <v>0</v>
      </c>
      <c r="AG409" s="2108">
        <v>0</v>
      </c>
      <c r="AH409" s="373"/>
      <c r="AI409" s="373"/>
      <c r="AJ409" s="373">
        <v>0</v>
      </c>
    </row>
    <row r="410" spans="1:36" ht="173.25">
      <c r="A410" s="1466">
        <v>2081</v>
      </c>
      <c r="B410" s="1774" t="s">
        <v>5048</v>
      </c>
      <c r="C410" s="338" t="s">
        <v>5049</v>
      </c>
      <c r="D410" s="1768" t="s">
        <v>3944</v>
      </c>
      <c r="E410" s="1766" t="s">
        <v>42</v>
      </c>
      <c r="F410" s="1782" t="s">
        <v>47</v>
      </c>
      <c r="G410" s="184">
        <v>100</v>
      </c>
      <c r="H410" s="1619">
        <v>0</v>
      </c>
      <c r="I410" s="526">
        <v>0</v>
      </c>
      <c r="J410" s="1619">
        <v>0</v>
      </c>
      <c r="K410" s="1770">
        <v>0</v>
      </c>
      <c r="L410" s="373">
        <v>100</v>
      </c>
      <c r="M410" s="1779">
        <v>25</v>
      </c>
      <c r="N410" s="1619">
        <v>0</v>
      </c>
      <c r="O410" s="373">
        <v>25</v>
      </c>
      <c r="P410" s="373"/>
      <c r="Q410" s="373"/>
      <c r="R410" s="373"/>
      <c r="S410" s="373"/>
      <c r="T410" s="373"/>
      <c r="U410" s="373"/>
      <c r="V410" s="373"/>
      <c r="W410" s="373"/>
      <c r="X410" s="2843">
        <v>25</v>
      </c>
      <c r="Y410" s="2843">
        <v>0</v>
      </c>
      <c r="Z410" s="2108">
        <v>25</v>
      </c>
      <c r="AA410" s="2844"/>
      <c r="AB410" s="2844"/>
      <c r="AC410" s="2108">
        <v>0</v>
      </c>
      <c r="AD410" s="2108"/>
      <c r="AE410" s="2844"/>
      <c r="AF410" s="2844">
        <v>0</v>
      </c>
      <c r="AG410" s="2108">
        <v>0</v>
      </c>
      <c r="AH410" s="373"/>
      <c r="AI410" s="373"/>
      <c r="AJ410" s="373">
        <v>0</v>
      </c>
    </row>
    <row r="411" spans="1:36" ht="94.5">
      <c r="A411" s="1466">
        <v>2082</v>
      </c>
      <c r="B411" s="1774" t="s">
        <v>5050</v>
      </c>
      <c r="C411" s="338" t="s">
        <v>5051</v>
      </c>
      <c r="D411" s="182" t="s">
        <v>257</v>
      </c>
      <c r="E411" s="1766" t="s">
        <v>42</v>
      </c>
      <c r="F411" s="1782" t="s">
        <v>47</v>
      </c>
      <c r="G411" s="184">
        <v>80</v>
      </c>
      <c r="H411" s="1619">
        <v>0</v>
      </c>
      <c r="I411" s="526">
        <v>0</v>
      </c>
      <c r="J411" s="1619">
        <v>0</v>
      </c>
      <c r="K411" s="1770">
        <v>0</v>
      </c>
      <c r="L411" s="373">
        <v>80</v>
      </c>
      <c r="M411" s="1779">
        <v>20</v>
      </c>
      <c r="N411" s="1619">
        <v>0</v>
      </c>
      <c r="O411" s="373">
        <v>20</v>
      </c>
      <c r="P411" s="373"/>
      <c r="Q411" s="373"/>
      <c r="R411" s="373"/>
      <c r="S411" s="373"/>
      <c r="T411" s="373"/>
      <c r="U411" s="373"/>
      <c r="V411" s="373"/>
      <c r="W411" s="373"/>
      <c r="X411" s="2843">
        <v>20</v>
      </c>
      <c r="Y411" s="2843">
        <v>0</v>
      </c>
      <c r="Z411" s="2108">
        <v>20</v>
      </c>
      <c r="AA411" s="2844"/>
      <c r="AB411" s="2844"/>
      <c r="AC411" s="2108">
        <v>0</v>
      </c>
      <c r="AD411" s="2108"/>
      <c r="AE411" s="2844"/>
      <c r="AF411" s="2844">
        <v>0</v>
      </c>
      <c r="AG411" s="2108">
        <v>0</v>
      </c>
      <c r="AH411" s="373"/>
      <c r="AI411" s="373"/>
      <c r="AJ411" s="373">
        <v>0</v>
      </c>
    </row>
    <row r="412" spans="1:36" ht="157.5">
      <c r="A412" s="1466">
        <v>2083</v>
      </c>
      <c r="B412" s="1774" t="s">
        <v>5052</v>
      </c>
      <c r="C412" s="338" t="s">
        <v>5053</v>
      </c>
      <c r="D412" s="182" t="s">
        <v>254</v>
      </c>
      <c r="E412" s="1766" t="s">
        <v>42</v>
      </c>
      <c r="F412" s="1782" t="s">
        <v>47</v>
      </c>
      <c r="G412" s="184">
        <v>100</v>
      </c>
      <c r="H412" s="1619">
        <v>0</v>
      </c>
      <c r="I412" s="526">
        <v>0</v>
      </c>
      <c r="J412" s="1619">
        <v>0</v>
      </c>
      <c r="K412" s="1770">
        <v>0</v>
      </c>
      <c r="L412" s="373">
        <v>100</v>
      </c>
      <c r="M412" s="1779">
        <v>25</v>
      </c>
      <c r="N412" s="1619">
        <v>0</v>
      </c>
      <c r="O412" s="373">
        <v>25</v>
      </c>
      <c r="P412" s="373"/>
      <c r="Q412" s="373"/>
      <c r="R412" s="373"/>
      <c r="S412" s="373"/>
      <c r="T412" s="373"/>
      <c r="U412" s="373"/>
      <c r="V412" s="373"/>
      <c r="W412" s="373"/>
      <c r="X412" s="2843">
        <v>25</v>
      </c>
      <c r="Y412" s="2843">
        <v>0</v>
      </c>
      <c r="Z412" s="2108">
        <v>25</v>
      </c>
      <c r="AA412" s="2844"/>
      <c r="AB412" s="2844"/>
      <c r="AC412" s="2108">
        <v>0</v>
      </c>
      <c r="AD412" s="2108"/>
      <c r="AE412" s="2844"/>
      <c r="AF412" s="2844">
        <v>0</v>
      </c>
      <c r="AG412" s="2108">
        <v>0</v>
      </c>
      <c r="AH412" s="373"/>
      <c r="AI412" s="373"/>
      <c r="AJ412" s="373">
        <v>0</v>
      </c>
    </row>
    <row r="413" spans="1:36" ht="47.25">
      <c r="A413" s="1466">
        <v>2084</v>
      </c>
      <c r="B413" s="1774" t="s">
        <v>5054</v>
      </c>
      <c r="C413" s="338" t="s">
        <v>5055</v>
      </c>
      <c r="D413" s="182" t="s">
        <v>226</v>
      </c>
      <c r="E413" s="1766" t="s">
        <v>42</v>
      </c>
      <c r="F413" s="1782" t="s">
        <v>47</v>
      </c>
      <c r="G413" s="184">
        <v>100</v>
      </c>
      <c r="H413" s="1619">
        <v>0</v>
      </c>
      <c r="I413" s="526">
        <v>0</v>
      </c>
      <c r="J413" s="1619">
        <v>0</v>
      </c>
      <c r="K413" s="1770">
        <v>0</v>
      </c>
      <c r="L413" s="373">
        <v>100</v>
      </c>
      <c r="M413" s="1779">
        <v>25</v>
      </c>
      <c r="N413" s="1619">
        <v>0</v>
      </c>
      <c r="O413" s="373">
        <v>25</v>
      </c>
      <c r="P413" s="373"/>
      <c r="Q413" s="373"/>
      <c r="R413" s="373"/>
      <c r="S413" s="373"/>
      <c r="T413" s="373"/>
      <c r="U413" s="373"/>
      <c r="V413" s="373"/>
      <c r="W413" s="373"/>
      <c r="X413" s="2843">
        <v>25</v>
      </c>
      <c r="Y413" s="2843">
        <v>0</v>
      </c>
      <c r="Z413" s="2108">
        <v>25</v>
      </c>
      <c r="AA413" s="2844"/>
      <c r="AB413" s="2844"/>
      <c r="AC413" s="2108">
        <v>0</v>
      </c>
      <c r="AD413" s="2108"/>
      <c r="AE413" s="2844"/>
      <c r="AF413" s="2844">
        <v>0</v>
      </c>
      <c r="AG413" s="2108">
        <v>0</v>
      </c>
      <c r="AH413" s="373"/>
      <c r="AI413" s="373"/>
      <c r="AJ413" s="373">
        <v>0</v>
      </c>
    </row>
    <row r="414" spans="1:36" ht="126">
      <c r="A414" s="1466">
        <v>2085</v>
      </c>
      <c r="B414" s="1774" t="s">
        <v>5056</v>
      </c>
      <c r="C414" s="338" t="s">
        <v>5057</v>
      </c>
      <c r="D414" s="1768" t="s">
        <v>4520</v>
      </c>
      <c r="E414" s="1766" t="s">
        <v>42</v>
      </c>
      <c r="F414" s="1782" t="s">
        <v>47</v>
      </c>
      <c r="G414" s="184">
        <v>90</v>
      </c>
      <c r="H414" s="1619">
        <v>0</v>
      </c>
      <c r="I414" s="526">
        <v>0</v>
      </c>
      <c r="J414" s="1619">
        <v>0</v>
      </c>
      <c r="K414" s="1770">
        <v>0</v>
      </c>
      <c r="L414" s="373">
        <v>90</v>
      </c>
      <c r="M414" s="1779">
        <v>22.5</v>
      </c>
      <c r="N414" s="1619">
        <v>0</v>
      </c>
      <c r="O414" s="373">
        <v>22.5</v>
      </c>
      <c r="P414" s="373"/>
      <c r="Q414" s="373"/>
      <c r="R414" s="373"/>
      <c r="S414" s="373"/>
      <c r="T414" s="373"/>
      <c r="U414" s="373"/>
      <c r="V414" s="373"/>
      <c r="W414" s="373"/>
      <c r="X414" s="2843">
        <v>22.5</v>
      </c>
      <c r="Y414" s="2843">
        <v>0</v>
      </c>
      <c r="Z414" s="2108">
        <v>22.5</v>
      </c>
      <c r="AA414" s="2844"/>
      <c r="AB414" s="2844"/>
      <c r="AC414" s="2108">
        <v>0</v>
      </c>
      <c r="AD414" s="2108"/>
      <c r="AE414" s="2844"/>
      <c r="AF414" s="2844">
        <v>0</v>
      </c>
      <c r="AG414" s="2108">
        <v>0</v>
      </c>
      <c r="AH414" s="373"/>
      <c r="AI414" s="373"/>
      <c r="AJ414" s="373">
        <v>0</v>
      </c>
    </row>
    <row r="415" spans="1:36" ht="94.5">
      <c r="A415" s="1466">
        <v>2086</v>
      </c>
      <c r="B415" s="1774" t="s">
        <v>5058</v>
      </c>
      <c r="C415" s="338" t="s">
        <v>5059</v>
      </c>
      <c r="D415" s="1768" t="s">
        <v>4520</v>
      </c>
      <c r="E415" s="1766" t="s">
        <v>42</v>
      </c>
      <c r="F415" s="1782" t="s">
        <v>47</v>
      </c>
      <c r="G415" s="184">
        <v>60</v>
      </c>
      <c r="H415" s="1619">
        <v>0</v>
      </c>
      <c r="I415" s="526">
        <v>0</v>
      </c>
      <c r="J415" s="1619">
        <v>0</v>
      </c>
      <c r="K415" s="1770">
        <v>0</v>
      </c>
      <c r="L415" s="373">
        <v>60</v>
      </c>
      <c r="M415" s="1779">
        <v>15</v>
      </c>
      <c r="N415" s="1619">
        <v>0</v>
      </c>
      <c r="O415" s="373">
        <v>15</v>
      </c>
      <c r="P415" s="373"/>
      <c r="Q415" s="373"/>
      <c r="R415" s="373"/>
      <c r="S415" s="373"/>
      <c r="T415" s="373"/>
      <c r="U415" s="373"/>
      <c r="V415" s="373"/>
      <c r="W415" s="373"/>
      <c r="X415" s="2843">
        <v>15</v>
      </c>
      <c r="Y415" s="2843">
        <v>0</v>
      </c>
      <c r="Z415" s="2108">
        <v>15</v>
      </c>
      <c r="AA415" s="2844"/>
      <c r="AB415" s="2844"/>
      <c r="AC415" s="2108">
        <v>0</v>
      </c>
      <c r="AD415" s="2108"/>
      <c r="AE415" s="2844"/>
      <c r="AF415" s="2844">
        <v>0</v>
      </c>
      <c r="AG415" s="2108">
        <v>0</v>
      </c>
      <c r="AH415" s="373"/>
      <c r="AI415" s="373"/>
      <c r="AJ415" s="373">
        <v>0</v>
      </c>
    </row>
    <row r="416" spans="1:36" ht="47.25">
      <c r="A416" s="1466">
        <v>2087</v>
      </c>
      <c r="B416" s="1774" t="s">
        <v>5060</v>
      </c>
      <c r="C416" s="338" t="s">
        <v>5061</v>
      </c>
      <c r="D416" s="1778" t="s">
        <v>4407</v>
      </c>
      <c r="E416" s="1766" t="s">
        <v>42</v>
      </c>
      <c r="F416" s="1782" t="s">
        <v>47</v>
      </c>
      <c r="G416" s="184">
        <v>90</v>
      </c>
      <c r="H416" s="1619">
        <v>0</v>
      </c>
      <c r="I416" s="526">
        <v>0</v>
      </c>
      <c r="J416" s="1619">
        <v>0</v>
      </c>
      <c r="K416" s="1770">
        <v>0</v>
      </c>
      <c r="L416" s="373">
        <v>90</v>
      </c>
      <c r="M416" s="1779">
        <v>22.5</v>
      </c>
      <c r="N416" s="1619">
        <v>0</v>
      </c>
      <c r="O416" s="373">
        <v>22.5</v>
      </c>
      <c r="P416" s="373"/>
      <c r="Q416" s="373"/>
      <c r="R416" s="373"/>
      <c r="S416" s="373"/>
      <c r="T416" s="373"/>
      <c r="U416" s="373"/>
      <c r="V416" s="373"/>
      <c r="W416" s="373"/>
      <c r="X416" s="2843">
        <v>22.5</v>
      </c>
      <c r="Y416" s="2843">
        <v>0</v>
      </c>
      <c r="Z416" s="2108">
        <v>22.5</v>
      </c>
      <c r="AA416" s="2844"/>
      <c r="AB416" s="2844"/>
      <c r="AC416" s="2108">
        <v>0</v>
      </c>
      <c r="AD416" s="2108"/>
      <c r="AE416" s="2844"/>
      <c r="AF416" s="2844">
        <v>0</v>
      </c>
      <c r="AG416" s="2108">
        <v>0</v>
      </c>
      <c r="AH416" s="373"/>
      <c r="AI416" s="373"/>
      <c r="AJ416" s="373">
        <v>0</v>
      </c>
    </row>
    <row r="417" spans="1:36" ht="47.25">
      <c r="A417" s="1466">
        <v>2088</v>
      </c>
      <c r="B417" s="1774" t="s">
        <v>5062</v>
      </c>
      <c r="C417" s="338" t="s">
        <v>5063</v>
      </c>
      <c r="D417" s="182" t="s">
        <v>209</v>
      </c>
      <c r="E417" s="1766" t="s">
        <v>42</v>
      </c>
      <c r="F417" s="1782" t="s">
        <v>47</v>
      </c>
      <c r="G417" s="184">
        <v>50</v>
      </c>
      <c r="H417" s="1619">
        <v>0</v>
      </c>
      <c r="I417" s="526">
        <v>0</v>
      </c>
      <c r="J417" s="1619">
        <v>0</v>
      </c>
      <c r="K417" s="1770">
        <v>0</v>
      </c>
      <c r="L417" s="373">
        <v>50</v>
      </c>
      <c r="M417" s="1779">
        <v>12.5</v>
      </c>
      <c r="N417" s="1619">
        <v>0</v>
      </c>
      <c r="O417" s="373">
        <v>12.5</v>
      </c>
      <c r="P417" s="373"/>
      <c r="Q417" s="373"/>
      <c r="R417" s="373"/>
      <c r="S417" s="373"/>
      <c r="T417" s="373"/>
      <c r="U417" s="373"/>
      <c r="V417" s="373"/>
      <c r="W417" s="373"/>
      <c r="X417" s="2843">
        <v>12.5</v>
      </c>
      <c r="Y417" s="2843">
        <v>0</v>
      </c>
      <c r="Z417" s="2108">
        <v>12.5</v>
      </c>
      <c r="AA417" s="2844"/>
      <c r="AB417" s="2844"/>
      <c r="AC417" s="2108">
        <v>0</v>
      </c>
      <c r="AD417" s="2108"/>
      <c r="AE417" s="2844"/>
      <c r="AF417" s="2844">
        <v>0</v>
      </c>
      <c r="AG417" s="2108">
        <v>0</v>
      </c>
      <c r="AH417" s="373"/>
      <c r="AI417" s="373"/>
      <c r="AJ417" s="373">
        <v>0</v>
      </c>
    </row>
    <row r="418" spans="1:36" ht="31.5">
      <c r="A418" s="1466">
        <v>2089</v>
      </c>
      <c r="B418" s="1774" t="s">
        <v>5064</v>
      </c>
      <c r="C418" s="338" t="s">
        <v>5065</v>
      </c>
      <c r="D418" s="182" t="s">
        <v>209</v>
      </c>
      <c r="E418" s="1766" t="s">
        <v>42</v>
      </c>
      <c r="F418" s="1782" t="s">
        <v>47</v>
      </c>
      <c r="G418" s="184">
        <v>50</v>
      </c>
      <c r="H418" s="1619">
        <v>0</v>
      </c>
      <c r="I418" s="526">
        <v>0</v>
      </c>
      <c r="J418" s="1619">
        <v>0</v>
      </c>
      <c r="K418" s="1770">
        <v>0</v>
      </c>
      <c r="L418" s="373">
        <v>50</v>
      </c>
      <c r="M418" s="1779">
        <v>12.5</v>
      </c>
      <c r="N418" s="1619">
        <v>0</v>
      </c>
      <c r="O418" s="373">
        <v>12.5</v>
      </c>
      <c r="P418" s="373"/>
      <c r="Q418" s="373"/>
      <c r="R418" s="373"/>
      <c r="S418" s="373"/>
      <c r="T418" s="373"/>
      <c r="U418" s="373"/>
      <c r="V418" s="373"/>
      <c r="W418" s="373"/>
      <c r="X418" s="2843">
        <v>12.5</v>
      </c>
      <c r="Y418" s="2843">
        <v>0</v>
      </c>
      <c r="Z418" s="2108">
        <v>12.5</v>
      </c>
      <c r="AA418" s="2844"/>
      <c r="AB418" s="2844"/>
      <c r="AC418" s="2108">
        <v>0</v>
      </c>
      <c r="AD418" s="2108"/>
      <c r="AE418" s="2844"/>
      <c r="AF418" s="2844">
        <v>0</v>
      </c>
      <c r="AG418" s="2108">
        <v>0</v>
      </c>
      <c r="AH418" s="373"/>
      <c r="AI418" s="373"/>
      <c r="AJ418" s="373">
        <v>0</v>
      </c>
    </row>
    <row r="419" spans="1:36" ht="110.25">
      <c r="A419" s="1466">
        <v>2090</v>
      </c>
      <c r="B419" s="1774" t="s">
        <v>5066</v>
      </c>
      <c r="C419" s="338" t="s">
        <v>5067</v>
      </c>
      <c r="D419" s="182" t="s">
        <v>257</v>
      </c>
      <c r="E419" s="1766" t="s">
        <v>42</v>
      </c>
      <c r="F419" s="1782" t="s">
        <v>47</v>
      </c>
      <c r="G419" s="184">
        <v>70</v>
      </c>
      <c r="H419" s="1619">
        <v>0</v>
      </c>
      <c r="I419" s="526">
        <v>0</v>
      </c>
      <c r="J419" s="1619">
        <v>0</v>
      </c>
      <c r="K419" s="1770">
        <v>0</v>
      </c>
      <c r="L419" s="373">
        <v>70</v>
      </c>
      <c r="M419" s="1779">
        <v>17.5</v>
      </c>
      <c r="N419" s="1619">
        <v>0</v>
      </c>
      <c r="O419" s="373">
        <v>17.5</v>
      </c>
      <c r="P419" s="373"/>
      <c r="Q419" s="373"/>
      <c r="R419" s="373"/>
      <c r="S419" s="373"/>
      <c r="T419" s="373"/>
      <c r="U419" s="373"/>
      <c r="V419" s="373"/>
      <c r="W419" s="373"/>
      <c r="X419" s="2843">
        <v>17.5</v>
      </c>
      <c r="Y419" s="2843">
        <v>0</v>
      </c>
      <c r="Z419" s="2108">
        <v>17.5</v>
      </c>
      <c r="AA419" s="2844"/>
      <c r="AB419" s="2844"/>
      <c r="AC419" s="2108">
        <v>0</v>
      </c>
      <c r="AD419" s="2108"/>
      <c r="AE419" s="2844"/>
      <c r="AF419" s="2844">
        <v>0</v>
      </c>
      <c r="AG419" s="2108">
        <v>0</v>
      </c>
      <c r="AH419" s="373"/>
      <c r="AI419" s="373"/>
      <c r="AJ419" s="373">
        <v>0</v>
      </c>
    </row>
    <row r="420" spans="1:36" ht="47.25">
      <c r="A420" s="1466">
        <v>2091</v>
      </c>
      <c r="B420" s="1774" t="s">
        <v>5068</v>
      </c>
      <c r="C420" s="338" t="s">
        <v>5069</v>
      </c>
      <c r="D420" s="182" t="s">
        <v>400</v>
      </c>
      <c r="E420" s="1766" t="s">
        <v>42</v>
      </c>
      <c r="F420" s="1782" t="s">
        <v>47</v>
      </c>
      <c r="G420" s="184">
        <v>70</v>
      </c>
      <c r="H420" s="1619">
        <v>0</v>
      </c>
      <c r="I420" s="526">
        <v>0</v>
      </c>
      <c r="J420" s="1619">
        <v>0</v>
      </c>
      <c r="K420" s="1770">
        <v>0</v>
      </c>
      <c r="L420" s="373">
        <v>70</v>
      </c>
      <c r="M420" s="1779">
        <v>17.5</v>
      </c>
      <c r="N420" s="1619">
        <v>0</v>
      </c>
      <c r="O420" s="373">
        <v>17.5</v>
      </c>
      <c r="P420" s="373"/>
      <c r="Q420" s="373"/>
      <c r="R420" s="373"/>
      <c r="S420" s="373"/>
      <c r="T420" s="373"/>
      <c r="U420" s="373"/>
      <c r="V420" s="373"/>
      <c r="W420" s="373"/>
      <c r="X420" s="2843">
        <v>17.5</v>
      </c>
      <c r="Y420" s="2843">
        <v>0</v>
      </c>
      <c r="Z420" s="2108">
        <v>17.5</v>
      </c>
      <c r="AA420" s="2844"/>
      <c r="AB420" s="2844"/>
      <c r="AC420" s="2108">
        <v>0</v>
      </c>
      <c r="AD420" s="2108"/>
      <c r="AE420" s="2844"/>
      <c r="AF420" s="2844">
        <v>0</v>
      </c>
      <c r="AG420" s="2108">
        <v>0</v>
      </c>
      <c r="AH420" s="373"/>
      <c r="AI420" s="373"/>
      <c r="AJ420" s="373">
        <v>0</v>
      </c>
    </row>
    <row r="421" spans="1:36" ht="47.25">
      <c r="A421" s="1466">
        <v>2092</v>
      </c>
      <c r="B421" s="1774" t="s">
        <v>5070</v>
      </c>
      <c r="C421" s="338" t="s">
        <v>5071</v>
      </c>
      <c r="D421" s="182" t="s">
        <v>384</v>
      </c>
      <c r="E421" s="1766" t="s">
        <v>42</v>
      </c>
      <c r="F421" s="1782" t="s">
        <v>47</v>
      </c>
      <c r="G421" s="184">
        <v>80</v>
      </c>
      <c r="H421" s="1619">
        <v>0</v>
      </c>
      <c r="I421" s="526">
        <v>0</v>
      </c>
      <c r="J421" s="1619">
        <v>0</v>
      </c>
      <c r="K421" s="1770">
        <v>0</v>
      </c>
      <c r="L421" s="373">
        <v>80</v>
      </c>
      <c r="M421" s="1779">
        <v>20</v>
      </c>
      <c r="N421" s="1619">
        <v>0</v>
      </c>
      <c r="O421" s="373">
        <v>20</v>
      </c>
      <c r="P421" s="373"/>
      <c r="Q421" s="373"/>
      <c r="R421" s="373"/>
      <c r="S421" s="373"/>
      <c r="T421" s="373"/>
      <c r="U421" s="373"/>
      <c r="V421" s="373"/>
      <c r="W421" s="373"/>
      <c r="X421" s="2843">
        <v>20</v>
      </c>
      <c r="Y421" s="2843">
        <v>0</v>
      </c>
      <c r="Z421" s="2108">
        <v>20</v>
      </c>
      <c r="AA421" s="2844"/>
      <c r="AB421" s="2844"/>
      <c r="AC421" s="2108">
        <v>0</v>
      </c>
      <c r="AD421" s="2108"/>
      <c r="AE421" s="2844"/>
      <c r="AF421" s="2844">
        <v>0</v>
      </c>
      <c r="AG421" s="2108">
        <v>0</v>
      </c>
      <c r="AH421" s="373"/>
      <c r="AI421" s="373"/>
      <c r="AJ421" s="373">
        <v>0</v>
      </c>
    </row>
    <row r="422" spans="1:36" ht="47.25">
      <c r="A422" s="1466">
        <v>2093</v>
      </c>
      <c r="B422" s="1774" t="s">
        <v>5072</v>
      </c>
      <c r="C422" s="338" t="s">
        <v>5073</v>
      </c>
      <c r="D422" s="182" t="s">
        <v>384</v>
      </c>
      <c r="E422" s="1766" t="s">
        <v>42</v>
      </c>
      <c r="F422" s="1782" t="s">
        <v>47</v>
      </c>
      <c r="G422" s="184">
        <v>150</v>
      </c>
      <c r="H422" s="1619">
        <v>0</v>
      </c>
      <c r="I422" s="526">
        <v>0</v>
      </c>
      <c r="J422" s="1619">
        <v>0</v>
      </c>
      <c r="K422" s="1770">
        <v>0</v>
      </c>
      <c r="L422" s="373">
        <v>150</v>
      </c>
      <c r="M422" s="1779">
        <v>37.5</v>
      </c>
      <c r="N422" s="1619">
        <v>0</v>
      </c>
      <c r="O422" s="373">
        <v>37.5</v>
      </c>
      <c r="P422" s="373"/>
      <c r="Q422" s="373"/>
      <c r="R422" s="373"/>
      <c r="S422" s="373"/>
      <c r="T422" s="373"/>
      <c r="U422" s="373"/>
      <c r="V422" s="373"/>
      <c r="W422" s="373"/>
      <c r="X422" s="2843">
        <v>37.5</v>
      </c>
      <c r="Y422" s="2843">
        <v>0</v>
      </c>
      <c r="Z422" s="2108">
        <v>37.5</v>
      </c>
      <c r="AA422" s="2844"/>
      <c r="AB422" s="2844"/>
      <c r="AC422" s="2108">
        <v>0</v>
      </c>
      <c r="AD422" s="2108"/>
      <c r="AE422" s="2844"/>
      <c r="AF422" s="2844">
        <v>0</v>
      </c>
      <c r="AG422" s="2108">
        <v>0</v>
      </c>
      <c r="AH422" s="373"/>
      <c r="AI422" s="373"/>
      <c r="AJ422" s="373">
        <v>0</v>
      </c>
    </row>
    <row r="423" spans="1:36" ht="47.25">
      <c r="A423" s="1466">
        <v>2094</v>
      </c>
      <c r="B423" s="1774" t="s">
        <v>5074</v>
      </c>
      <c r="C423" s="338" t="s">
        <v>5075</v>
      </c>
      <c r="D423" s="182" t="s">
        <v>384</v>
      </c>
      <c r="E423" s="1766" t="s">
        <v>42</v>
      </c>
      <c r="F423" s="1782" t="s">
        <v>47</v>
      </c>
      <c r="G423" s="184">
        <v>150</v>
      </c>
      <c r="H423" s="1619">
        <v>0</v>
      </c>
      <c r="I423" s="526">
        <v>0</v>
      </c>
      <c r="J423" s="1619">
        <v>0</v>
      </c>
      <c r="K423" s="1770">
        <v>0</v>
      </c>
      <c r="L423" s="373">
        <v>150</v>
      </c>
      <c r="M423" s="1779">
        <v>37.5</v>
      </c>
      <c r="N423" s="1619">
        <v>0</v>
      </c>
      <c r="O423" s="373">
        <v>37.5</v>
      </c>
      <c r="P423" s="373"/>
      <c r="Q423" s="373"/>
      <c r="R423" s="373"/>
      <c r="S423" s="373"/>
      <c r="T423" s="373"/>
      <c r="U423" s="373"/>
      <c r="V423" s="373"/>
      <c r="W423" s="373"/>
      <c r="X423" s="2843">
        <v>37.5</v>
      </c>
      <c r="Y423" s="2843">
        <v>0</v>
      </c>
      <c r="Z423" s="2108">
        <v>37.5</v>
      </c>
      <c r="AA423" s="2844"/>
      <c r="AB423" s="2844"/>
      <c r="AC423" s="2108">
        <v>0</v>
      </c>
      <c r="AD423" s="2108"/>
      <c r="AE423" s="2844"/>
      <c r="AF423" s="2844">
        <v>0</v>
      </c>
      <c r="AG423" s="2108">
        <v>0</v>
      </c>
      <c r="AH423" s="373"/>
      <c r="AI423" s="373"/>
      <c r="AJ423" s="373">
        <v>0</v>
      </c>
    </row>
    <row r="424" spans="1:36" ht="63">
      <c r="A424" s="1466">
        <v>2095</v>
      </c>
      <c r="B424" s="1774" t="s">
        <v>5076</v>
      </c>
      <c r="C424" s="338" t="s">
        <v>5077</v>
      </c>
      <c r="D424" s="182" t="s">
        <v>384</v>
      </c>
      <c r="E424" s="1766" t="s">
        <v>42</v>
      </c>
      <c r="F424" s="1782" t="s">
        <v>47</v>
      </c>
      <c r="G424" s="184">
        <v>150</v>
      </c>
      <c r="H424" s="1619">
        <v>0</v>
      </c>
      <c r="I424" s="526">
        <v>0</v>
      </c>
      <c r="J424" s="1619">
        <v>0</v>
      </c>
      <c r="K424" s="1770">
        <v>0</v>
      </c>
      <c r="L424" s="373">
        <v>150</v>
      </c>
      <c r="M424" s="1779">
        <v>37.5</v>
      </c>
      <c r="N424" s="1619">
        <v>0</v>
      </c>
      <c r="O424" s="373">
        <v>37.5</v>
      </c>
      <c r="P424" s="373"/>
      <c r="Q424" s="373"/>
      <c r="R424" s="373"/>
      <c r="S424" s="373"/>
      <c r="T424" s="373"/>
      <c r="U424" s="373"/>
      <c r="V424" s="373"/>
      <c r="W424" s="373"/>
      <c r="X424" s="2843">
        <v>37.5</v>
      </c>
      <c r="Y424" s="2843">
        <v>0</v>
      </c>
      <c r="Z424" s="2108">
        <v>37.5</v>
      </c>
      <c r="AA424" s="2844"/>
      <c r="AB424" s="2844"/>
      <c r="AC424" s="2108">
        <v>0</v>
      </c>
      <c r="AD424" s="2108"/>
      <c r="AE424" s="2844"/>
      <c r="AF424" s="2844">
        <v>0</v>
      </c>
      <c r="AG424" s="2108">
        <v>0</v>
      </c>
      <c r="AH424" s="373"/>
      <c r="AI424" s="373"/>
      <c r="AJ424" s="373">
        <v>0</v>
      </c>
    </row>
    <row r="425" spans="1:36" ht="63">
      <c r="A425" s="1466">
        <v>2096</v>
      </c>
      <c r="B425" s="1801" t="s">
        <v>5078</v>
      </c>
      <c r="C425" s="338" t="s">
        <v>5079</v>
      </c>
      <c r="D425" s="182" t="s">
        <v>384</v>
      </c>
      <c r="E425" s="1766" t="s">
        <v>42</v>
      </c>
      <c r="F425" s="1782" t="s">
        <v>47</v>
      </c>
      <c r="G425" s="184">
        <v>500</v>
      </c>
      <c r="H425" s="1619">
        <v>0</v>
      </c>
      <c r="I425" s="526">
        <v>0</v>
      </c>
      <c r="J425" s="1619">
        <v>0</v>
      </c>
      <c r="K425" s="1770">
        <v>0</v>
      </c>
      <c r="L425" s="373">
        <v>500</v>
      </c>
      <c r="M425" s="1779">
        <v>125</v>
      </c>
      <c r="N425" s="1619">
        <v>0</v>
      </c>
      <c r="O425" s="373">
        <v>125</v>
      </c>
      <c r="P425" s="373"/>
      <c r="Q425" s="373"/>
      <c r="R425" s="373"/>
      <c r="S425" s="373"/>
      <c r="T425" s="373"/>
      <c r="U425" s="373"/>
      <c r="V425" s="373"/>
      <c r="W425" s="373"/>
      <c r="X425" s="2843">
        <v>125</v>
      </c>
      <c r="Y425" s="2843">
        <v>0</v>
      </c>
      <c r="Z425" s="2108">
        <v>125</v>
      </c>
      <c r="AA425" s="2844"/>
      <c r="AB425" s="2844"/>
      <c r="AC425" s="2108">
        <v>0</v>
      </c>
      <c r="AD425" s="2108"/>
      <c r="AE425" s="2844"/>
      <c r="AF425" s="2844">
        <v>0</v>
      </c>
      <c r="AG425" s="2108">
        <v>0</v>
      </c>
      <c r="AH425" s="373"/>
      <c r="AI425" s="373"/>
      <c r="AJ425" s="373">
        <v>0</v>
      </c>
    </row>
    <row r="426" spans="1:36" ht="31.5">
      <c r="A426" s="1466">
        <v>2097</v>
      </c>
      <c r="B426" s="1801" t="s">
        <v>5080</v>
      </c>
      <c r="C426" s="338" t="s">
        <v>5081</v>
      </c>
      <c r="D426" s="182" t="s">
        <v>577</v>
      </c>
      <c r="E426" s="1766" t="s">
        <v>42</v>
      </c>
      <c r="F426" s="1782" t="s">
        <v>47</v>
      </c>
      <c r="G426" s="184">
        <v>60</v>
      </c>
      <c r="H426" s="1619">
        <v>0</v>
      </c>
      <c r="I426" s="526">
        <v>0</v>
      </c>
      <c r="J426" s="1619">
        <v>0</v>
      </c>
      <c r="K426" s="1770">
        <v>0</v>
      </c>
      <c r="L426" s="373">
        <v>60</v>
      </c>
      <c r="M426" s="1779">
        <v>15</v>
      </c>
      <c r="N426" s="1619">
        <v>0</v>
      </c>
      <c r="O426" s="373">
        <v>15</v>
      </c>
      <c r="P426" s="373"/>
      <c r="Q426" s="373"/>
      <c r="R426" s="373"/>
      <c r="S426" s="373"/>
      <c r="T426" s="373"/>
      <c r="U426" s="373"/>
      <c r="V426" s="373"/>
      <c r="W426" s="373"/>
      <c r="X426" s="2843">
        <v>15</v>
      </c>
      <c r="Y426" s="2843">
        <v>0</v>
      </c>
      <c r="Z426" s="2108">
        <v>15</v>
      </c>
      <c r="AA426" s="2844"/>
      <c r="AB426" s="2844"/>
      <c r="AC426" s="2108">
        <v>0</v>
      </c>
      <c r="AD426" s="2108"/>
      <c r="AE426" s="2844"/>
      <c r="AF426" s="2844">
        <v>0</v>
      </c>
      <c r="AG426" s="2108">
        <v>0</v>
      </c>
      <c r="AH426" s="373"/>
      <c r="AI426" s="373"/>
      <c r="AJ426" s="373">
        <v>0</v>
      </c>
    </row>
    <row r="427" spans="1:36">
      <c r="A427" s="1466" t="s">
        <v>188</v>
      </c>
      <c r="B427" s="1774"/>
      <c r="C427" s="338"/>
      <c r="D427" s="182"/>
      <c r="E427" s="1766"/>
      <c r="F427" s="1782"/>
      <c r="G427" s="184"/>
      <c r="H427" s="1619"/>
      <c r="I427" s="526"/>
      <c r="J427" s="1619"/>
      <c r="K427" s="1770"/>
      <c r="L427" s="373"/>
      <c r="M427" s="1779"/>
      <c r="N427" s="1619"/>
      <c r="O427" s="373"/>
      <c r="P427" s="373"/>
      <c r="Q427" s="373"/>
      <c r="R427" s="373"/>
      <c r="S427" s="373"/>
      <c r="T427" s="373"/>
      <c r="U427" s="373"/>
      <c r="V427" s="373"/>
      <c r="W427" s="373"/>
      <c r="X427" s="373"/>
      <c r="Y427" s="373"/>
      <c r="Z427" s="373"/>
      <c r="AA427" s="373"/>
      <c r="AB427" s="373"/>
      <c r="AC427" s="373"/>
      <c r="AD427" s="373"/>
      <c r="AE427" s="373"/>
      <c r="AF427" s="2844"/>
      <c r="AG427" s="373"/>
      <c r="AH427" s="373"/>
      <c r="AI427" s="373"/>
      <c r="AJ427" s="373"/>
    </row>
    <row r="428" spans="1:36" ht="40.5">
      <c r="A428" s="1466" t="s">
        <v>188</v>
      </c>
      <c r="B428" s="1802"/>
      <c r="C428" s="1803" t="s">
        <v>5082</v>
      </c>
      <c r="D428" s="182"/>
      <c r="E428" s="1766"/>
      <c r="F428" s="1782"/>
      <c r="G428" s="184"/>
      <c r="H428" s="1619"/>
      <c r="I428" s="526"/>
      <c r="J428" s="1619"/>
      <c r="K428" s="1770"/>
      <c r="L428" s="373"/>
      <c r="M428" s="1779"/>
      <c r="N428" s="1619"/>
      <c r="O428" s="373"/>
      <c r="P428" s="373"/>
      <c r="Q428" s="373"/>
      <c r="R428" s="373"/>
      <c r="S428" s="373"/>
      <c r="T428" s="373"/>
      <c r="U428" s="373"/>
      <c r="V428" s="373"/>
      <c r="W428" s="373"/>
      <c r="X428" s="2843">
        <v>0</v>
      </c>
      <c r="Y428" s="2843">
        <v>0</v>
      </c>
      <c r="Z428" s="2108">
        <v>0</v>
      </c>
      <c r="AA428" s="2844"/>
      <c r="AB428" s="2844"/>
      <c r="AC428" s="2108">
        <v>0</v>
      </c>
      <c r="AD428" s="2108"/>
      <c r="AE428" s="2844"/>
      <c r="AF428" s="2844"/>
      <c r="AG428" s="2108">
        <v>0</v>
      </c>
      <c r="AH428" s="373"/>
      <c r="AI428" s="373"/>
      <c r="AJ428" s="373"/>
    </row>
    <row r="429" spans="1:36" ht="63">
      <c r="A429" s="1466">
        <v>2098</v>
      </c>
      <c r="B429" s="1774" t="s">
        <v>5083</v>
      </c>
      <c r="C429" s="338" t="s">
        <v>5084</v>
      </c>
      <c r="D429" s="182" t="s">
        <v>88</v>
      </c>
      <c r="E429" s="1766" t="s">
        <v>42</v>
      </c>
      <c r="F429" s="1782" t="s">
        <v>47</v>
      </c>
      <c r="G429" s="184">
        <v>100</v>
      </c>
      <c r="H429" s="1619">
        <v>0</v>
      </c>
      <c r="I429" s="526">
        <v>0</v>
      </c>
      <c r="J429" s="1619">
        <v>0</v>
      </c>
      <c r="K429" s="1770">
        <v>0</v>
      </c>
      <c r="L429" s="373">
        <v>100</v>
      </c>
      <c r="M429" s="1779">
        <v>25</v>
      </c>
      <c r="N429" s="1619">
        <v>0</v>
      </c>
      <c r="O429" s="373">
        <v>25</v>
      </c>
      <c r="P429" s="373"/>
      <c r="Q429" s="373"/>
      <c r="R429" s="373"/>
      <c r="S429" s="373"/>
      <c r="T429" s="373"/>
      <c r="U429" s="373"/>
      <c r="V429" s="373"/>
      <c r="W429" s="373"/>
      <c r="X429" s="2843">
        <v>25</v>
      </c>
      <c r="Y429" s="2843">
        <v>0</v>
      </c>
      <c r="Z429" s="2108">
        <v>25</v>
      </c>
      <c r="AA429" s="2844"/>
      <c r="AB429" s="2844"/>
      <c r="AC429" s="2108">
        <v>0</v>
      </c>
      <c r="AD429" s="2108"/>
      <c r="AE429" s="2844"/>
      <c r="AF429" s="2844">
        <v>0</v>
      </c>
      <c r="AG429" s="2108">
        <v>0</v>
      </c>
      <c r="AH429" s="373"/>
      <c r="AI429" s="373"/>
      <c r="AJ429" s="373">
        <v>0</v>
      </c>
    </row>
    <row r="430" spans="1:36" ht="31.5">
      <c r="A430" s="1466">
        <v>2099</v>
      </c>
      <c r="B430" s="1774" t="s">
        <v>5085</v>
      </c>
      <c r="C430" s="1777" t="s">
        <v>5086</v>
      </c>
      <c r="D430" s="182" t="s">
        <v>51</v>
      </c>
      <c r="E430" s="1766" t="s">
        <v>42</v>
      </c>
      <c r="F430" s="1782" t="s">
        <v>47</v>
      </c>
      <c r="G430" s="1779">
        <v>12000</v>
      </c>
      <c r="H430" s="1619">
        <v>0</v>
      </c>
      <c r="I430" s="526">
        <v>0</v>
      </c>
      <c r="J430" s="1619">
        <v>0</v>
      </c>
      <c r="K430" s="1770">
        <v>0</v>
      </c>
      <c r="L430" s="373">
        <v>12000</v>
      </c>
      <c r="M430" s="1779">
        <v>3000</v>
      </c>
      <c r="N430" s="1779">
        <v>0</v>
      </c>
      <c r="O430" s="373">
        <v>3000</v>
      </c>
      <c r="P430" s="373"/>
      <c r="Q430" s="373"/>
      <c r="R430" s="373"/>
      <c r="S430" s="373"/>
      <c r="T430" s="373"/>
      <c r="U430" s="373"/>
      <c r="V430" s="373"/>
      <c r="W430" s="373"/>
      <c r="X430" s="2843">
        <v>3000</v>
      </c>
      <c r="Y430" s="2843">
        <v>0</v>
      </c>
      <c r="Z430" s="2108">
        <v>3000</v>
      </c>
      <c r="AA430" s="2844"/>
      <c r="AB430" s="2844"/>
      <c r="AC430" s="2108">
        <v>0</v>
      </c>
      <c r="AD430" s="2108"/>
      <c r="AE430" s="2844"/>
      <c r="AF430" s="2844">
        <v>0</v>
      </c>
      <c r="AG430" s="2108">
        <v>0</v>
      </c>
      <c r="AH430" s="373"/>
      <c r="AI430" s="373"/>
      <c r="AJ430" s="1783">
        <v>0</v>
      </c>
    </row>
    <row r="431" spans="1:36">
      <c r="A431" s="1466" t="s">
        <v>188</v>
      </c>
      <c r="B431" s="1752"/>
      <c r="C431" s="1765"/>
      <c r="D431" s="1762"/>
      <c r="E431" s="1762"/>
      <c r="F431" s="1762"/>
      <c r="G431" s="1763"/>
      <c r="H431" s="1763"/>
      <c r="I431" s="1763"/>
      <c r="J431" s="1763"/>
      <c r="K431" s="1763"/>
      <c r="L431" s="1764"/>
      <c r="M431" s="1763"/>
      <c r="N431" s="1763"/>
      <c r="O431" s="1764"/>
      <c r="P431" s="1764"/>
      <c r="Q431" s="1764"/>
      <c r="R431" s="1764"/>
      <c r="S431" s="1764"/>
      <c r="T431" s="1764"/>
      <c r="U431" s="1764"/>
      <c r="V431" s="1764"/>
      <c r="W431" s="1764"/>
      <c r="X431" s="1764"/>
      <c r="Y431" s="1764"/>
      <c r="Z431" s="1764"/>
      <c r="AA431" s="1764"/>
      <c r="AB431" s="1764"/>
      <c r="AC431" s="1764"/>
      <c r="AD431" s="1764"/>
      <c r="AE431" s="1764"/>
      <c r="AF431" s="1764"/>
      <c r="AG431" s="1764"/>
      <c r="AH431" s="1764"/>
      <c r="AI431" s="1764"/>
      <c r="AJ431" s="1760"/>
    </row>
    <row r="432" spans="1:36" ht="21" customHeight="1">
      <c r="A432" s="1466" t="s">
        <v>188</v>
      </c>
      <c r="B432" s="1734"/>
      <c r="C432" s="1804" t="s">
        <v>5087</v>
      </c>
      <c r="D432" s="1805"/>
      <c r="E432" s="1806"/>
      <c r="F432" s="1806"/>
      <c r="G432" s="1807">
        <v>32009.048999999999</v>
      </c>
      <c r="H432" s="1807">
        <v>0</v>
      </c>
      <c r="I432" s="1807">
        <v>0</v>
      </c>
      <c r="J432" s="1807">
        <v>0</v>
      </c>
      <c r="K432" s="1807">
        <v>0</v>
      </c>
      <c r="L432" s="1807">
        <v>32009.048999999999</v>
      </c>
      <c r="M432" s="1807">
        <v>8002.2629999999999</v>
      </c>
      <c r="N432" s="1807">
        <v>0</v>
      </c>
      <c r="O432" s="1807">
        <v>8002.2629999999999</v>
      </c>
      <c r="P432" s="1807">
        <v>0</v>
      </c>
      <c r="Q432" s="1807">
        <v>0</v>
      </c>
      <c r="R432" s="1807">
        <v>0</v>
      </c>
      <c r="S432" s="1807">
        <v>0</v>
      </c>
      <c r="T432" s="1807">
        <v>0</v>
      </c>
      <c r="U432" s="1807">
        <v>0</v>
      </c>
      <c r="V432" s="1807">
        <v>0</v>
      </c>
      <c r="W432" s="1807">
        <v>0</v>
      </c>
      <c r="X432" s="1807">
        <v>8002.2629999999999</v>
      </c>
      <c r="Y432" s="1807">
        <v>0</v>
      </c>
      <c r="Z432" s="1807">
        <v>8002.2629999999999</v>
      </c>
      <c r="AA432" s="1807">
        <v>0</v>
      </c>
      <c r="AB432" s="1807">
        <v>0</v>
      </c>
      <c r="AC432" s="1807">
        <v>0</v>
      </c>
      <c r="AD432" s="1807">
        <v>0</v>
      </c>
      <c r="AE432" s="1807">
        <v>0</v>
      </c>
      <c r="AF432" s="1807">
        <v>0</v>
      </c>
      <c r="AG432" s="1807">
        <v>0</v>
      </c>
      <c r="AH432" s="1807"/>
      <c r="AI432" s="1807"/>
      <c r="AJ432" s="1807">
        <v>0</v>
      </c>
    </row>
    <row r="433" spans="1:39" ht="24" customHeight="1" thickBot="1">
      <c r="A433" s="1466" t="s">
        <v>188</v>
      </c>
      <c r="B433" s="1808"/>
      <c r="C433" s="1809" t="s">
        <v>5088</v>
      </c>
      <c r="D433" s="1810"/>
      <c r="E433" s="1810"/>
      <c r="F433" s="1810"/>
      <c r="G433" s="1811">
        <v>130014.69399999997</v>
      </c>
      <c r="H433" s="1811">
        <v>29195.943999999996</v>
      </c>
      <c r="I433" s="1811">
        <v>8529.9369999999999</v>
      </c>
      <c r="J433" s="1811">
        <v>11121.14</v>
      </c>
      <c r="K433" s="1811">
        <v>37725.880999999979</v>
      </c>
      <c r="L433" s="1811">
        <v>92288.812999999995</v>
      </c>
      <c r="M433" s="1811">
        <v>35694.661000000007</v>
      </c>
      <c r="N433" s="1811">
        <v>190</v>
      </c>
      <c r="O433" s="1811">
        <v>35884.661000000007</v>
      </c>
      <c r="P433" s="1811">
        <v>0</v>
      </c>
      <c r="Q433" s="1811">
        <v>0</v>
      </c>
      <c r="R433" s="1811">
        <v>0</v>
      </c>
      <c r="S433" s="1811">
        <v>0</v>
      </c>
      <c r="T433" s="1811">
        <v>0</v>
      </c>
      <c r="U433" s="1811">
        <v>0</v>
      </c>
      <c r="V433" s="1811">
        <v>0</v>
      </c>
      <c r="W433" s="1811">
        <v>0</v>
      </c>
      <c r="X433" s="1811">
        <v>35694.661000000007</v>
      </c>
      <c r="Y433" s="1811">
        <v>190</v>
      </c>
      <c r="Z433" s="1811">
        <v>35884.661000000007</v>
      </c>
      <c r="AA433" s="1811">
        <v>16091.113075000001</v>
      </c>
      <c r="AB433" s="1811">
        <v>27.5</v>
      </c>
      <c r="AC433" s="1811">
        <v>16118.613075000001</v>
      </c>
      <c r="AD433" s="1811">
        <v>162.53542499999998</v>
      </c>
      <c r="AE433" s="1811">
        <v>0</v>
      </c>
      <c r="AF433" s="1811">
        <v>1454.0004669999998</v>
      </c>
      <c r="AG433" s="1811">
        <v>1454.0004669999998</v>
      </c>
      <c r="AH433" s="1811"/>
      <c r="AI433" s="1811"/>
      <c r="AJ433" s="1811">
        <v>14142.76</v>
      </c>
      <c r="AK433" s="1812"/>
      <c r="AL433" s="1812"/>
      <c r="AM433" s="1812"/>
    </row>
    <row r="434" spans="1:39">
      <c r="A434" s="1466" t="s">
        <v>188</v>
      </c>
      <c r="B434" s="1735"/>
      <c r="C434" s="1767"/>
      <c r="D434" s="1768"/>
      <c r="E434" s="1768"/>
      <c r="F434" s="1768"/>
      <c r="G434" s="1770"/>
      <c r="H434" s="1770"/>
      <c r="I434" s="1770"/>
      <c r="J434" s="1770"/>
      <c r="K434" s="1770"/>
      <c r="L434" s="373"/>
      <c r="M434" s="1770"/>
      <c r="N434" s="1770"/>
      <c r="O434" s="373"/>
      <c r="P434" s="373"/>
      <c r="Q434" s="373"/>
      <c r="R434" s="373"/>
      <c r="S434" s="373"/>
      <c r="T434" s="373"/>
      <c r="U434" s="373"/>
      <c r="V434" s="373"/>
      <c r="W434" s="373"/>
      <c r="X434" s="373"/>
      <c r="Y434" s="373"/>
      <c r="Z434" s="373"/>
      <c r="AA434" s="373"/>
      <c r="AB434" s="373"/>
      <c r="AC434" s="373"/>
      <c r="AD434" s="373"/>
      <c r="AE434" s="373"/>
      <c r="AF434" s="373"/>
      <c r="AG434" s="373"/>
      <c r="AH434" s="373"/>
      <c r="AI434" s="373"/>
      <c r="AJ434" s="1813"/>
    </row>
    <row r="435" spans="1:39">
      <c r="A435" s="1466" t="s">
        <v>188</v>
      </c>
      <c r="B435" s="1778"/>
      <c r="C435" s="1800" t="s">
        <v>5089</v>
      </c>
      <c r="D435" s="1778"/>
      <c r="E435" s="1778"/>
      <c r="F435" s="1778"/>
      <c r="G435" s="1779"/>
      <c r="H435" s="1779"/>
      <c r="I435" s="1779"/>
      <c r="J435" s="1770"/>
      <c r="K435" s="1770"/>
      <c r="L435" s="373"/>
      <c r="M435" s="1779"/>
      <c r="N435" s="1779"/>
      <c r="O435" s="373"/>
      <c r="P435" s="373"/>
      <c r="Q435" s="373"/>
      <c r="R435" s="373"/>
      <c r="S435" s="373"/>
      <c r="T435" s="373"/>
      <c r="U435" s="373"/>
      <c r="V435" s="373"/>
      <c r="W435" s="373"/>
      <c r="X435" s="373"/>
      <c r="Y435" s="373"/>
      <c r="Z435" s="373"/>
      <c r="AA435" s="373"/>
      <c r="AB435" s="373"/>
      <c r="AC435" s="373"/>
      <c r="AD435" s="373"/>
      <c r="AE435" s="373"/>
      <c r="AF435" s="373"/>
      <c r="AG435" s="373"/>
      <c r="AH435" s="373"/>
      <c r="AI435" s="373"/>
      <c r="AJ435" s="1813"/>
    </row>
    <row r="436" spans="1:39">
      <c r="A436" s="1466" t="s">
        <v>188</v>
      </c>
      <c r="B436" s="1778"/>
      <c r="C436" s="1814"/>
      <c r="D436" s="1778"/>
      <c r="E436" s="1778"/>
      <c r="F436" s="1778"/>
      <c r="G436" s="1779"/>
      <c r="H436" s="1779"/>
      <c r="I436" s="1779"/>
      <c r="J436" s="1770"/>
      <c r="K436" s="1770"/>
      <c r="L436" s="373"/>
      <c r="M436" s="1779"/>
      <c r="N436" s="1779"/>
      <c r="O436" s="373"/>
      <c r="P436" s="373"/>
      <c r="Q436" s="373"/>
      <c r="R436" s="373"/>
      <c r="S436" s="373"/>
      <c r="T436" s="373"/>
      <c r="U436" s="373"/>
      <c r="V436" s="373"/>
      <c r="W436" s="373"/>
      <c r="X436" s="373"/>
      <c r="Y436" s="373"/>
      <c r="Z436" s="373"/>
      <c r="AA436" s="373"/>
      <c r="AB436" s="373"/>
      <c r="AC436" s="373"/>
      <c r="AD436" s="373"/>
      <c r="AE436" s="373"/>
      <c r="AF436" s="373"/>
      <c r="AG436" s="373"/>
      <c r="AH436" s="373"/>
      <c r="AI436" s="373"/>
      <c r="AJ436" s="1813"/>
    </row>
    <row r="437" spans="1:39" ht="63">
      <c r="A437" s="1466">
        <v>2100</v>
      </c>
      <c r="B437" s="182" t="s">
        <v>5090</v>
      </c>
      <c r="C437" s="1767" t="s">
        <v>5091</v>
      </c>
      <c r="D437" s="1768" t="s">
        <v>213</v>
      </c>
      <c r="E437" s="1768" t="s">
        <v>5092</v>
      </c>
      <c r="F437" s="1769" t="s">
        <v>47</v>
      </c>
      <c r="G437" s="1770">
        <v>142</v>
      </c>
      <c r="H437" s="1770">
        <v>26.646000000000001</v>
      </c>
      <c r="I437" s="373">
        <v>10</v>
      </c>
      <c r="J437" s="1770">
        <v>0</v>
      </c>
      <c r="K437" s="1770">
        <v>36.646000000000001</v>
      </c>
      <c r="L437" s="373">
        <v>105.354</v>
      </c>
      <c r="M437" s="1770">
        <v>105.354</v>
      </c>
      <c r="N437" s="1770">
        <v>0</v>
      </c>
      <c r="O437" s="373">
        <v>105.354</v>
      </c>
      <c r="P437" s="373"/>
      <c r="Q437" s="373"/>
      <c r="R437" s="373"/>
      <c r="S437" s="373"/>
      <c r="T437" s="373"/>
      <c r="U437" s="373"/>
      <c r="V437" s="373"/>
      <c r="W437" s="373"/>
      <c r="X437" s="2843">
        <v>105.354</v>
      </c>
      <c r="Y437" s="2843">
        <v>0</v>
      </c>
      <c r="Z437" s="2108">
        <v>105.354</v>
      </c>
      <c r="AA437" s="2844">
        <v>52.150230000000001</v>
      </c>
      <c r="AB437" s="2844"/>
      <c r="AC437" s="2108">
        <v>52.150230000000001</v>
      </c>
      <c r="AD437" s="2108">
        <v>0.52676999999999996</v>
      </c>
      <c r="AE437" s="2844"/>
      <c r="AF437" s="2844">
        <v>26</v>
      </c>
      <c r="AG437" s="2108">
        <v>26</v>
      </c>
      <c r="AH437" s="373"/>
      <c r="AI437" s="373" t="s">
        <v>10041</v>
      </c>
      <c r="AJ437" s="373">
        <v>0</v>
      </c>
    </row>
    <row r="438" spans="1:39" ht="47.25">
      <c r="A438" s="1466">
        <v>2101</v>
      </c>
      <c r="B438" s="182" t="s">
        <v>5093</v>
      </c>
      <c r="C438" s="1767" t="s">
        <v>5094</v>
      </c>
      <c r="D438" s="1768" t="s">
        <v>45</v>
      </c>
      <c r="E438" s="1768" t="s">
        <v>60</v>
      </c>
      <c r="F438" s="1769" t="s">
        <v>30</v>
      </c>
      <c r="G438" s="1770">
        <v>20</v>
      </c>
      <c r="H438" s="1770">
        <v>4.7E-2</v>
      </c>
      <c r="I438" s="373">
        <v>2.4529999999999998</v>
      </c>
      <c r="J438" s="1770">
        <v>0</v>
      </c>
      <c r="K438" s="1770">
        <v>2.5</v>
      </c>
      <c r="L438" s="373">
        <v>17.5</v>
      </c>
      <c r="M438" s="1770">
        <v>17.5</v>
      </c>
      <c r="N438" s="1770">
        <v>0</v>
      </c>
      <c r="O438" s="373">
        <v>17.5</v>
      </c>
      <c r="P438" s="373"/>
      <c r="Q438" s="373"/>
      <c r="R438" s="373"/>
      <c r="S438" s="373"/>
      <c r="T438" s="373"/>
      <c r="U438" s="373"/>
      <c r="V438" s="373"/>
      <c r="W438" s="373"/>
      <c r="X438" s="2843">
        <v>17.5</v>
      </c>
      <c r="Y438" s="2843">
        <v>0</v>
      </c>
      <c r="Z438" s="2108">
        <v>17.5</v>
      </c>
      <c r="AA438" s="3231">
        <v>14.804</v>
      </c>
      <c r="AB438" s="2844"/>
      <c r="AC438" s="2108">
        <v>14.804</v>
      </c>
      <c r="AD438" s="2108">
        <v>0.15</v>
      </c>
      <c r="AE438" s="2844"/>
      <c r="AF438" s="2844">
        <v>0</v>
      </c>
      <c r="AG438" s="2108">
        <v>0</v>
      </c>
      <c r="AH438" s="373"/>
      <c r="AI438" s="373" t="s">
        <v>9951</v>
      </c>
      <c r="AJ438" s="1783">
        <v>0</v>
      </c>
    </row>
    <row r="439" spans="1:39" ht="63">
      <c r="A439" s="1466">
        <v>2102</v>
      </c>
      <c r="B439" s="182" t="s">
        <v>5095</v>
      </c>
      <c r="C439" s="1767" t="s">
        <v>5096</v>
      </c>
      <c r="D439" s="1768" t="s">
        <v>56</v>
      </c>
      <c r="E439" s="1768" t="s">
        <v>60</v>
      </c>
      <c r="F439" s="1769" t="s">
        <v>30</v>
      </c>
      <c r="G439" s="1770">
        <v>20</v>
      </c>
      <c r="H439" s="1770">
        <v>0</v>
      </c>
      <c r="I439" s="373">
        <v>0</v>
      </c>
      <c r="J439" s="1770">
        <v>0</v>
      </c>
      <c r="K439" s="1770">
        <v>0</v>
      </c>
      <c r="L439" s="373">
        <v>20</v>
      </c>
      <c r="M439" s="1770">
        <v>20</v>
      </c>
      <c r="N439" s="1770">
        <v>0</v>
      </c>
      <c r="O439" s="373">
        <v>20</v>
      </c>
      <c r="P439" s="373"/>
      <c r="Q439" s="373"/>
      <c r="R439" s="373"/>
      <c r="S439" s="373"/>
      <c r="T439" s="373"/>
      <c r="U439" s="373"/>
      <c r="V439" s="373"/>
      <c r="W439" s="373"/>
      <c r="X439" s="2843">
        <v>20</v>
      </c>
      <c r="Y439" s="2843">
        <v>0</v>
      </c>
      <c r="Z439" s="2108">
        <v>20</v>
      </c>
      <c r="AA439" s="3231">
        <v>2.8180000000000001</v>
      </c>
      <c r="AB439" s="2844"/>
      <c r="AC439" s="2108">
        <v>2.8180000000000001</v>
      </c>
      <c r="AD439" s="2108">
        <v>2.8000000000000001E-2</v>
      </c>
      <c r="AE439" s="2844"/>
      <c r="AF439" s="2844">
        <v>0</v>
      </c>
      <c r="AG439" s="2108">
        <v>0</v>
      </c>
      <c r="AH439" s="373"/>
      <c r="AI439" s="373" t="s">
        <v>9951</v>
      </c>
      <c r="AJ439" s="1783">
        <v>0</v>
      </c>
    </row>
    <row r="440" spans="1:39" ht="63">
      <c r="A440" s="3223">
        <v>2103</v>
      </c>
      <c r="B440" s="182" t="s">
        <v>5097</v>
      </c>
      <c r="C440" s="1767" t="s">
        <v>5098</v>
      </c>
      <c r="D440" s="1768" t="s">
        <v>88</v>
      </c>
      <c r="E440" s="1768" t="s">
        <v>5099</v>
      </c>
      <c r="F440" s="1788" t="s">
        <v>47</v>
      </c>
      <c r="G440" s="1790">
        <v>304.98399999999998</v>
      </c>
      <c r="H440" s="1790">
        <v>14.925000000000001</v>
      </c>
      <c r="I440" s="497">
        <v>1</v>
      </c>
      <c r="J440" s="1789">
        <v>0</v>
      </c>
      <c r="K440" s="1790">
        <v>15.925000000000001</v>
      </c>
      <c r="L440" s="497">
        <v>289.05899999999997</v>
      </c>
      <c r="M440" s="1791">
        <v>146.07499999999999</v>
      </c>
      <c r="N440" s="1790">
        <v>0</v>
      </c>
      <c r="O440" s="497">
        <v>146.07499999999999</v>
      </c>
      <c r="P440" s="497"/>
      <c r="Q440" s="497"/>
      <c r="R440" s="497"/>
      <c r="S440" s="497"/>
      <c r="T440" s="497"/>
      <c r="U440" s="497"/>
      <c r="V440" s="497"/>
      <c r="W440" s="497"/>
      <c r="X440" s="2843">
        <v>146.07499999999999</v>
      </c>
      <c r="Y440" s="2843">
        <v>0</v>
      </c>
      <c r="Z440" s="2108">
        <v>146.07499999999999</v>
      </c>
      <c r="AA440" s="2844">
        <v>36.1535625</v>
      </c>
      <c r="AB440" s="2844"/>
      <c r="AC440" s="2108">
        <v>36.1535625</v>
      </c>
      <c r="AD440" s="2108">
        <v>0.3651875</v>
      </c>
      <c r="AE440" s="2844"/>
      <c r="AF440" s="2844">
        <v>0</v>
      </c>
      <c r="AG440" s="2108">
        <v>0</v>
      </c>
      <c r="AH440" s="497"/>
      <c r="AI440" s="373" t="s">
        <v>9951</v>
      </c>
      <c r="AJ440" s="497">
        <v>0</v>
      </c>
    </row>
    <row r="441" spans="1:39" ht="47.25">
      <c r="A441" s="3223">
        <v>2104</v>
      </c>
      <c r="B441" s="182" t="s">
        <v>5100</v>
      </c>
      <c r="C441" s="1775" t="s">
        <v>5101</v>
      </c>
      <c r="D441" s="1768" t="s">
        <v>187</v>
      </c>
      <c r="E441" s="1766" t="s">
        <v>5102</v>
      </c>
      <c r="F441" s="1782" t="s">
        <v>47</v>
      </c>
      <c r="G441" s="1790">
        <v>99.355000000000004</v>
      </c>
      <c r="H441" s="1815">
        <v>0</v>
      </c>
      <c r="I441" s="1816">
        <v>12.5</v>
      </c>
      <c r="J441" s="1816">
        <v>0</v>
      </c>
      <c r="K441" s="1790">
        <v>12.5</v>
      </c>
      <c r="L441" s="497">
        <v>86.855000000000004</v>
      </c>
      <c r="M441" s="1790">
        <v>37.5</v>
      </c>
      <c r="N441" s="1790">
        <v>0</v>
      </c>
      <c r="O441" s="497">
        <v>37.5</v>
      </c>
      <c r="P441" s="497"/>
      <c r="Q441" s="497"/>
      <c r="R441" s="497"/>
      <c r="S441" s="497"/>
      <c r="T441" s="497"/>
      <c r="U441" s="497"/>
      <c r="V441" s="497"/>
      <c r="W441" s="497"/>
      <c r="X441" s="2843">
        <v>37.5</v>
      </c>
      <c r="Y441" s="2843">
        <v>0</v>
      </c>
      <c r="Z441" s="2108">
        <v>37.5</v>
      </c>
      <c r="AA441" s="2844">
        <v>9.28125</v>
      </c>
      <c r="AB441" s="2844"/>
      <c r="AC441" s="2108">
        <v>9.28125</v>
      </c>
      <c r="AD441" s="2108">
        <v>9.375E-2</v>
      </c>
      <c r="AE441" s="2844"/>
      <c r="AF441" s="2844">
        <v>0</v>
      </c>
      <c r="AG441" s="2108">
        <v>0</v>
      </c>
      <c r="AH441" s="497"/>
      <c r="AI441" s="373" t="s">
        <v>9951</v>
      </c>
      <c r="AJ441" s="497">
        <v>0</v>
      </c>
    </row>
    <row r="442" spans="1:39">
      <c r="A442" s="1466" t="s">
        <v>188</v>
      </c>
      <c r="B442" s="182"/>
      <c r="C442" s="1767"/>
      <c r="D442" s="1768"/>
      <c r="E442" s="1768"/>
      <c r="F442" s="1769"/>
      <c r="G442" s="1770"/>
      <c r="H442" s="1770"/>
      <c r="I442" s="373"/>
      <c r="J442" s="1770"/>
      <c r="K442" s="1770"/>
      <c r="L442" s="373"/>
      <c r="M442" s="1770"/>
      <c r="N442" s="1770"/>
      <c r="O442" s="373"/>
      <c r="P442" s="373"/>
      <c r="Q442" s="373"/>
      <c r="R442" s="373"/>
      <c r="S442" s="373"/>
      <c r="T442" s="373"/>
      <c r="U442" s="373"/>
      <c r="V442" s="373"/>
      <c r="W442" s="373"/>
      <c r="X442" s="373"/>
      <c r="Y442" s="373"/>
      <c r="Z442" s="373"/>
      <c r="AA442" s="373"/>
      <c r="AB442" s="373"/>
      <c r="AC442" s="373"/>
      <c r="AD442" s="373"/>
      <c r="AE442" s="373"/>
      <c r="AF442" s="373"/>
      <c r="AG442" s="373"/>
      <c r="AH442" s="373"/>
      <c r="AI442" s="373"/>
      <c r="AJ442" s="1783"/>
    </row>
    <row r="443" spans="1:39" ht="22.5" customHeight="1">
      <c r="A443" s="1466" t="s">
        <v>188</v>
      </c>
      <c r="B443" s="1808"/>
      <c r="C443" s="1817" t="s">
        <v>5103</v>
      </c>
      <c r="D443" s="1818"/>
      <c r="E443" s="1818"/>
      <c r="F443" s="1818"/>
      <c r="G443" s="1819">
        <v>586.33899999999994</v>
      </c>
      <c r="H443" s="1819">
        <v>41.618000000000002</v>
      </c>
      <c r="I443" s="1819">
        <v>25.952999999999999</v>
      </c>
      <c r="J443" s="1819">
        <v>0</v>
      </c>
      <c r="K443" s="1819">
        <v>67.570999999999998</v>
      </c>
      <c r="L443" s="1819">
        <v>518.76799999999992</v>
      </c>
      <c r="M443" s="1819">
        <v>326.42899999999997</v>
      </c>
      <c r="N443" s="1819">
        <v>0</v>
      </c>
      <c r="O443" s="1819">
        <v>326.42899999999997</v>
      </c>
      <c r="P443" s="1819">
        <v>0</v>
      </c>
      <c r="Q443" s="1819">
        <v>0</v>
      </c>
      <c r="R443" s="1819">
        <v>0</v>
      </c>
      <c r="S443" s="1819">
        <v>0</v>
      </c>
      <c r="T443" s="1819">
        <v>0</v>
      </c>
      <c r="U443" s="1819">
        <v>0</v>
      </c>
      <c r="V443" s="1819">
        <v>0</v>
      </c>
      <c r="W443" s="1819">
        <v>0</v>
      </c>
      <c r="X443" s="1819">
        <v>326.42899999999997</v>
      </c>
      <c r="Y443" s="1819">
        <v>0</v>
      </c>
      <c r="Z443" s="1819">
        <v>326.42899999999997</v>
      </c>
      <c r="AA443" s="1819">
        <v>115.2070425</v>
      </c>
      <c r="AB443" s="1819">
        <v>0</v>
      </c>
      <c r="AC443" s="1819">
        <v>115.2070425</v>
      </c>
      <c r="AD443" s="1819">
        <v>1.1637075000000001</v>
      </c>
      <c r="AE443" s="1819">
        <v>0</v>
      </c>
      <c r="AF443" s="1819">
        <v>26</v>
      </c>
      <c r="AG443" s="1819">
        <v>26</v>
      </c>
      <c r="AH443" s="1819"/>
      <c r="AI443" s="1819"/>
      <c r="AJ443" s="1819">
        <v>0</v>
      </c>
      <c r="AK443" s="1812"/>
      <c r="AL443" s="1812"/>
      <c r="AM443" s="1812"/>
    </row>
    <row r="444" spans="1:39">
      <c r="A444" s="1466" t="s">
        <v>188</v>
      </c>
      <c r="B444" s="1808"/>
      <c r="C444" s="1820"/>
      <c r="D444" s="1821"/>
      <c r="E444" s="1821"/>
      <c r="F444" s="1821"/>
      <c r="G444" s="1822"/>
      <c r="H444" s="1822"/>
      <c r="I444" s="1822"/>
      <c r="J444" s="1822"/>
      <c r="K444" s="1823"/>
      <c r="L444" s="402"/>
      <c r="M444" s="1822"/>
      <c r="N444" s="1822"/>
      <c r="O444" s="402"/>
      <c r="P444" s="402"/>
      <c r="Q444" s="402"/>
      <c r="R444" s="402"/>
      <c r="S444" s="402"/>
      <c r="T444" s="402"/>
      <c r="U444" s="402"/>
      <c r="V444" s="402"/>
      <c r="W444" s="402"/>
      <c r="X444" s="402"/>
      <c r="Y444" s="402"/>
      <c r="Z444" s="402"/>
      <c r="AA444" s="402"/>
      <c r="AB444" s="402"/>
      <c r="AC444" s="402"/>
      <c r="AD444" s="402"/>
      <c r="AE444" s="402"/>
      <c r="AF444" s="402"/>
      <c r="AG444" s="402"/>
      <c r="AH444" s="402"/>
      <c r="AI444" s="402"/>
      <c r="AJ444" s="1822"/>
      <c r="AK444" s="1812"/>
      <c r="AL444" s="1812"/>
      <c r="AM444" s="1812"/>
    </row>
    <row r="445" spans="1:39">
      <c r="A445" s="1466" t="s">
        <v>188</v>
      </c>
      <c r="B445" s="1808"/>
      <c r="C445" s="1800" t="s">
        <v>5104</v>
      </c>
      <c r="D445" s="1821"/>
      <c r="E445" s="1821"/>
      <c r="F445" s="1821"/>
      <c r="G445" s="1822"/>
      <c r="H445" s="1822"/>
      <c r="I445" s="1822"/>
      <c r="J445" s="1822"/>
      <c r="K445" s="1823"/>
      <c r="L445" s="402"/>
      <c r="M445" s="1822"/>
      <c r="N445" s="1822"/>
      <c r="O445" s="402"/>
      <c r="P445" s="402"/>
      <c r="Q445" s="402"/>
      <c r="R445" s="402"/>
      <c r="S445" s="402"/>
      <c r="T445" s="402"/>
      <c r="U445" s="402"/>
      <c r="V445" s="402"/>
      <c r="W445" s="402"/>
      <c r="X445" s="402"/>
      <c r="Y445" s="402"/>
      <c r="Z445" s="402"/>
      <c r="AA445" s="402"/>
      <c r="AB445" s="402"/>
      <c r="AC445" s="402"/>
      <c r="AD445" s="402"/>
      <c r="AE445" s="402"/>
      <c r="AF445" s="402"/>
      <c r="AG445" s="402"/>
      <c r="AH445" s="402"/>
      <c r="AI445" s="402"/>
      <c r="AJ445" s="1822"/>
      <c r="AK445" s="1812"/>
      <c r="AL445" s="1812"/>
      <c r="AM445" s="1812"/>
    </row>
    <row r="446" spans="1:39">
      <c r="A446" s="1466" t="s">
        <v>188</v>
      </c>
      <c r="B446" s="1808"/>
      <c r="C446" s="1820"/>
      <c r="D446" s="1821"/>
      <c r="E446" s="1821"/>
      <c r="F446" s="1821"/>
      <c r="G446" s="1822"/>
      <c r="H446" s="1822"/>
      <c r="I446" s="1822"/>
      <c r="J446" s="1822"/>
      <c r="K446" s="1823"/>
      <c r="L446" s="402"/>
      <c r="M446" s="1822"/>
      <c r="N446" s="1822"/>
      <c r="O446" s="402"/>
      <c r="P446" s="402"/>
      <c r="Q446" s="402"/>
      <c r="R446" s="402"/>
      <c r="S446" s="402"/>
      <c r="T446" s="402"/>
      <c r="U446" s="402"/>
      <c r="V446" s="402"/>
      <c r="W446" s="402"/>
      <c r="X446" s="402"/>
      <c r="Y446" s="402"/>
      <c r="Z446" s="402"/>
      <c r="AA446" s="402"/>
      <c r="AB446" s="402"/>
      <c r="AC446" s="402"/>
      <c r="AD446" s="402"/>
      <c r="AE446" s="402"/>
      <c r="AF446" s="402"/>
      <c r="AG446" s="402"/>
      <c r="AH446" s="402"/>
      <c r="AI446" s="402"/>
      <c r="AJ446" s="1822"/>
      <c r="AK446" s="1812"/>
      <c r="AL446" s="1812"/>
      <c r="AM446" s="1812"/>
    </row>
    <row r="447" spans="1:39" ht="31.5">
      <c r="A447" s="1466">
        <v>2105</v>
      </c>
      <c r="B447" s="182" t="s">
        <v>5105</v>
      </c>
      <c r="C447" s="1777" t="s">
        <v>5106</v>
      </c>
      <c r="D447" s="1768" t="s">
        <v>384</v>
      </c>
      <c r="E447" s="1766" t="s">
        <v>42</v>
      </c>
      <c r="F447" s="1824" t="s">
        <v>30</v>
      </c>
      <c r="G447" s="1815">
        <v>600</v>
      </c>
      <c r="H447" s="1815">
        <v>0</v>
      </c>
      <c r="I447" s="497">
        <v>0</v>
      </c>
      <c r="J447" s="1789">
        <v>0</v>
      </c>
      <c r="K447" s="1790">
        <v>0</v>
      </c>
      <c r="L447" s="497">
        <v>600</v>
      </c>
      <c r="M447" s="1790">
        <v>150</v>
      </c>
      <c r="N447" s="1790">
        <v>0</v>
      </c>
      <c r="O447" s="497">
        <v>150</v>
      </c>
      <c r="P447" s="497"/>
      <c r="Q447" s="497"/>
      <c r="R447" s="497"/>
      <c r="S447" s="497"/>
      <c r="T447" s="497"/>
      <c r="U447" s="497"/>
      <c r="V447" s="497"/>
      <c r="W447" s="497"/>
      <c r="X447" s="2843">
        <v>150</v>
      </c>
      <c r="Y447" s="2843">
        <v>0</v>
      </c>
      <c r="Z447" s="2108">
        <v>150</v>
      </c>
      <c r="AA447" s="2844"/>
      <c r="AB447" s="2844"/>
      <c r="AC447" s="2108">
        <v>0</v>
      </c>
      <c r="AD447" s="2108"/>
      <c r="AE447" s="2844"/>
      <c r="AF447" s="2844">
        <v>0</v>
      </c>
      <c r="AG447" s="2108">
        <v>0</v>
      </c>
      <c r="AH447" s="497"/>
      <c r="AI447" s="497"/>
      <c r="AJ447" s="497">
        <v>0</v>
      </c>
      <c r="AK447" s="1812"/>
      <c r="AL447" s="1812"/>
      <c r="AM447" s="1812"/>
    </row>
    <row r="448" spans="1:39">
      <c r="A448" s="1466" t="s">
        <v>188</v>
      </c>
      <c r="B448" s="1466"/>
      <c r="C448" s="1777"/>
      <c r="D448" s="1768"/>
      <c r="E448" s="1766"/>
      <c r="F448" s="1824"/>
      <c r="G448" s="1815"/>
      <c r="H448" s="1815"/>
      <c r="I448" s="497"/>
      <c r="J448" s="1789"/>
      <c r="K448" s="1790"/>
      <c r="L448" s="497"/>
      <c r="M448" s="1790"/>
      <c r="N448" s="1790"/>
      <c r="O448" s="497"/>
      <c r="P448" s="497"/>
      <c r="Q448" s="497"/>
      <c r="R448" s="497"/>
      <c r="S448" s="497"/>
      <c r="T448" s="497"/>
      <c r="U448" s="497"/>
      <c r="V448" s="497"/>
      <c r="W448" s="497"/>
      <c r="X448" s="497"/>
      <c r="Y448" s="497"/>
      <c r="Z448" s="497"/>
      <c r="AA448" s="497"/>
      <c r="AB448" s="497"/>
      <c r="AC448" s="497"/>
      <c r="AD448" s="497"/>
      <c r="AE448" s="497"/>
      <c r="AF448" s="497"/>
      <c r="AG448" s="497"/>
      <c r="AH448" s="497"/>
      <c r="AI448" s="497"/>
      <c r="AJ448" s="497"/>
      <c r="AK448" s="1812"/>
      <c r="AL448" s="1812"/>
      <c r="AM448" s="1812"/>
    </row>
    <row r="449" spans="1:39">
      <c r="A449" s="1466" t="s">
        <v>188</v>
      </c>
      <c r="B449" s="1466"/>
      <c r="C449" s="1825" t="s">
        <v>5107</v>
      </c>
      <c r="D449" s="1826"/>
      <c r="E449" s="1826"/>
      <c r="F449" s="1826"/>
      <c r="G449" s="1827">
        <v>600</v>
      </c>
      <c r="H449" s="1827">
        <v>0</v>
      </c>
      <c r="I449" s="1827">
        <v>0</v>
      </c>
      <c r="J449" s="1827">
        <v>0</v>
      </c>
      <c r="K449" s="1827">
        <v>0</v>
      </c>
      <c r="L449" s="1827">
        <v>600</v>
      </c>
      <c r="M449" s="1827">
        <v>150</v>
      </c>
      <c r="N449" s="1827">
        <v>0</v>
      </c>
      <c r="O449" s="1827">
        <v>150</v>
      </c>
      <c r="P449" s="1827">
        <v>0</v>
      </c>
      <c r="Q449" s="1827">
        <v>0</v>
      </c>
      <c r="R449" s="1827">
        <v>0</v>
      </c>
      <c r="S449" s="1827">
        <v>0</v>
      </c>
      <c r="T449" s="1827">
        <v>0</v>
      </c>
      <c r="U449" s="1827">
        <v>0</v>
      </c>
      <c r="V449" s="1827">
        <v>0</v>
      </c>
      <c r="W449" s="1827">
        <v>0</v>
      </c>
      <c r="X449" s="1827">
        <v>150</v>
      </c>
      <c r="Y449" s="1827">
        <v>0</v>
      </c>
      <c r="Z449" s="1827">
        <v>150</v>
      </c>
      <c r="AA449" s="1827">
        <v>0</v>
      </c>
      <c r="AB449" s="1827">
        <v>0</v>
      </c>
      <c r="AC449" s="1827">
        <v>0</v>
      </c>
      <c r="AD449" s="1827">
        <v>0</v>
      </c>
      <c r="AE449" s="1827">
        <v>0</v>
      </c>
      <c r="AF449" s="1827">
        <v>0</v>
      </c>
      <c r="AG449" s="1827">
        <v>0</v>
      </c>
      <c r="AH449" s="1827"/>
      <c r="AI449" s="1827"/>
      <c r="AJ449" s="1827">
        <v>0</v>
      </c>
      <c r="AK449" s="1812"/>
      <c r="AL449" s="1812"/>
      <c r="AM449" s="1812"/>
    </row>
    <row r="450" spans="1:39">
      <c r="A450" s="1466" t="s">
        <v>188</v>
      </c>
      <c r="B450" s="1466"/>
      <c r="C450" s="1817" t="s">
        <v>2161</v>
      </c>
      <c r="D450" s="1818"/>
      <c r="E450" s="1818"/>
      <c r="F450" s="1818"/>
      <c r="G450" s="1819">
        <v>1186.3389999999999</v>
      </c>
      <c r="H450" s="1819">
        <v>41.618000000000002</v>
      </c>
      <c r="I450" s="1819">
        <v>25.952999999999999</v>
      </c>
      <c r="J450" s="1819">
        <v>0</v>
      </c>
      <c r="K450" s="1819">
        <v>67.570999999999998</v>
      </c>
      <c r="L450" s="1819">
        <v>1118.768</v>
      </c>
      <c r="M450" s="1819">
        <v>476.42899999999997</v>
      </c>
      <c r="N450" s="1819">
        <v>0</v>
      </c>
      <c r="O450" s="1819">
        <v>476.42899999999997</v>
      </c>
      <c r="P450" s="1819">
        <v>0</v>
      </c>
      <c r="Q450" s="1819">
        <v>0</v>
      </c>
      <c r="R450" s="1819">
        <v>0</v>
      </c>
      <c r="S450" s="1819">
        <v>0</v>
      </c>
      <c r="T450" s="1819">
        <v>0</v>
      </c>
      <c r="U450" s="1819">
        <v>0</v>
      </c>
      <c r="V450" s="1819">
        <v>0</v>
      </c>
      <c r="W450" s="1819">
        <v>0</v>
      </c>
      <c r="X450" s="1819">
        <v>476.42899999999997</v>
      </c>
      <c r="Y450" s="1819">
        <v>0</v>
      </c>
      <c r="Z450" s="1819">
        <v>476.42899999999997</v>
      </c>
      <c r="AA450" s="1819">
        <v>115.2070425</v>
      </c>
      <c r="AB450" s="1819">
        <v>0</v>
      </c>
      <c r="AC450" s="1819">
        <v>115.2070425</v>
      </c>
      <c r="AD450" s="1819">
        <v>1.1637075000000001</v>
      </c>
      <c r="AE450" s="1819">
        <v>0</v>
      </c>
      <c r="AF450" s="1819">
        <v>26</v>
      </c>
      <c r="AG450" s="1819">
        <v>26</v>
      </c>
      <c r="AH450" s="1819"/>
      <c r="AI450" s="1819"/>
      <c r="AJ450" s="1819">
        <v>0</v>
      </c>
      <c r="AK450" s="1812"/>
      <c r="AL450" s="1812"/>
      <c r="AM450" s="1812"/>
    </row>
    <row r="451" spans="1:39">
      <c r="A451" s="1466" t="s">
        <v>188</v>
      </c>
      <c r="B451" s="1752"/>
      <c r="C451" s="1765"/>
      <c r="D451" s="1762"/>
      <c r="E451" s="1762"/>
      <c r="F451" s="1762"/>
      <c r="G451" s="1763"/>
      <c r="H451" s="1763"/>
      <c r="I451" s="1763"/>
      <c r="J451" s="1763"/>
      <c r="K451" s="1763"/>
      <c r="L451" s="1764"/>
      <c r="M451" s="1763"/>
      <c r="N451" s="1763"/>
      <c r="O451" s="1764"/>
      <c r="P451" s="1764"/>
      <c r="Q451" s="1764"/>
      <c r="R451" s="1764"/>
      <c r="S451" s="1764"/>
      <c r="T451" s="1764"/>
      <c r="U451" s="1764"/>
      <c r="V451" s="1764"/>
      <c r="W451" s="1764"/>
      <c r="X451" s="1764"/>
      <c r="Y451" s="1764"/>
      <c r="Z451" s="1764"/>
      <c r="AA451" s="1764"/>
      <c r="AB451" s="1764"/>
      <c r="AC451" s="1764"/>
      <c r="AD451" s="1764"/>
      <c r="AE451" s="1764"/>
      <c r="AF451" s="1764"/>
      <c r="AG451" s="1764"/>
      <c r="AH451" s="1764"/>
      <c r="AI451" s="1764"/>
      <c r="AJ451" s="1760"/>
    </row>
    <row r="452" spans="1:39">
      <c r="A452" s="1466" t="s">
        <v>188</v>
      </c>
      <c r="B452" s="1828"/>
      <c r="C452" s="1800" t="s">
        <v>5108</v>
      </c>
      <c r="D452" s="1829"/>
      <c r="E452" s="1778"/>
      <c r="F452" s="1778"/>
      <c r="G452" s="1779"/>
      <c r="H452" s="1779"/>
      <c r="I452" s="1779"/>
      <c r="J452" s="1779"/>
      <c r="K452" s="1770"/>
      <c r="L452" s="373"/>
      <c r="M452" s="1779"/>
      <c r="N452" s="1779"/>
      <c r="O452" s="373"/>
      <c r="P452" s="373"/>
      <c r="Q452" s="373"/>
      <c r="R452" s="373"/>
      <c r="S452" s="373"/>
      <c r="T452" s="373"/>
      <c r="U452" s="373"/>
      <c r="V452" s="373"/>
      <c r="W452" s="373"/>
      <c r="X452" s="373"/>
      <c r="Y452" s="373"/>
      <c r="Z452" s="373"/>
      <c r="AA452" s="373"/>
      <c r="AB452" s="373"/>
      <c r="AC452" s="373"/>
      <c r="AD452" s="373"/>
      <c r="AE452" s="373"/>
      <c r="AF452" s="373"/>
      <c r="AG452" s="373"/>
      <c r="AH452" s="373"/>
      <c r="AI452" s="373"/>
      <c r="AJ452" s="1830"/>
    </row>
    <row r="453" spans="1:39">
      <c r="A453" s="1466" t="s">
        <v>188</v>
      </c>
      <c r="B453" s="1828"/>
      <c r="C453" s="1777"/>
      <c r="D453" s="1829"/>
      <c r="E453" s="1778"/>
      <c r="F453" s="1778"/>
      <c r="G453" s="1779"/>
      <c r="H453" s="1779"/>
      <c r="I453" s="1779"/>
      <c r="J453" s="1779"/>
      <c r="K453" s="1770"/>
      <c r="L453" s="373"/>
      <c r="M453" s="1779"/>
      <c r="N453" s="1779"/>
      <c r="O453" s="373"/>
      <c r="P453" s="373"/>
      <c r="Q453" s="373"/>
      <c r="R453" s="373"/>
      <c r="S453" s="373"/>
      <c r="T453" s="373"/>
      <c r="U453" s="373"/>
      <c r="V453" s="373"/>
      <c r="W453" s="373"/>
      <c r="X453" s="373"/>
      <c r="Y453" s="373"/>
      <c r="Z453" s="373"/>
      <c r="AA453" s="373"/>
      <c r="AB453" s="373"/>
      <c r="AC453" s="373"/>
      <c r="AD453" s="373"/>
      <c r="AE453" s="373"/>
      <c r="AF453" s="373"/>
      <c r="AG453" s="373"/>
      <c r="AH453" s="373"/>
      <c r="AI453" s="373"/>
      <c r="AJ453" s="1830"/>
    </row>
    <row r="454" spans="1:39" ht="47.25">
      <c r="A454" s="1466">
        <v>2106</v>
      </c>
      <c r="B454" s="182" t="s">
        <v>5109</v>
      </c>
      <c r="C454" s="1831" t="s">
        <v>5110</v>
      </c>
      <c r="D454" s="1832" t="s">
        <v>321</v>
      </c>
      <c r="E454" s="1766" t="s">
        <v>5111</v>
      </c>
      <c r="F454" s="1781" t="s">
        <v>30</v>
      </c>
      <c r="G454" s="1619">
        <v>1136</v>
      </c>
      <c r="H454" s="373">
        <v>634.16600000000005</v>
      </c>
      <c r="I454" s="1783">
        <v>235.071</v>
      </c>
      <c r="J454" s="1619">
        <v>0</v>
      </c>
      <c r="K454" s="1770">
        <v>869.23700000000008</v>
      </c>
      <c r="L454" s="373">
        <v>266.76299999999992</v>
      </c>
      <c r="M454" s="373">
        <v>266.76299999999992</v>
      </c>
      <c r="N454" s="1619">
        <v>0</v>
      </c>
      <c r="O454" s="373">
        <v>266.76299999999992</v>
      </c>
      <c r="P454" s="373"/>
      <c r="Q454" s="373"/>
      <c r="R454" s="373"/>
      <c r="S454" s="373"/>
      <c r="T454" s="373"/>
      <c r="U454" s="373"/>
      <c r="V454" s="373"/>
      <c r="W454" s="373"/>
      <c r="X454" s="2843">
        <v>266.76299999999992</v>
      </c>
      <c r="Y454" s="2843">
        <v>0</v>
      </c>
      <c r="Z454" s="2108">
        <v>266.76299999999992</v>
      </c>
      <c r="AA454" s="2844">
        <v>132.04768499999997</v>
      </c>
      <c r="AB454" s="2844"/>
      <c r="AC454" s="2108">
        <v>132.04768499999997</v>
      </c>
      <c r="AD454" s="2108">
        <v>1.3338149999999995</v>
      </c>
      <c r="AE454" s="2844">
        <v>8.7249999999999996</v>
      </c>
      <c r="AF454" s="2844">
        <v>0</v>
      </c>
      <c r="AG454" s="2108">
        <v>8.7249999999999996</v>
      </c>
      <c r="AH454" s="373"/>
      <c r="AI454" s="373" t="s">
        <v>9941</v>
      </c>
      <c r="AJ454" s="373">
        <v>0</v>
      </c>
    </row>
    <row r="455" spans="1:39" ht="141.75">
      <c r="A455" s="1466">
        <v>2107</v>
      </c>
      <c r="B455" s="182" t="s">
        <v>5112</v>
      </c>
      <c r="C455" s="1831" t="s">
        <v>5113</v>
      </c>
      <c r="D455" s="1832" t="s">
        <v>321</v>
      </c>
      <c r="E455" s="1766" t="s">
        <v>5114</v>
      </c>
      <c r="F455" s="1781" t="s">
        <v>30</v>
      </c>
      <c r="G455" s="1619">
        <v>859.91099999999994</v>
      </c>
      <c r="H455" s="373">
        <v>564.45799999999997</v>
      </c>
      <c r="I455" s="1783">
        <v>12.5</v>
      </c>
      <c r="J455" s="1619">
        <v>0</v>
      </c>
      <c r="K455" s="1770">
        <v>576.95799999999997</v>
      </c>
      <c r="L455" s="373">
        <v>282.95299999999997</v>
      </c>
      <c r="M455" s="373">
        <v>120</v>
      </c>
      <c r="N455" s="1619">
        <v>0</v>
      </c>
      <c r="O455" s="373">
        <v>120</v>
      </c>
      <c r="P455" s="373"/>
      <c r="Q455" s="373"/>
      <c r="R455" s="373"/>
      <c r="S455" s="373"/>
      <c r="T455" s="373"/>
      <c r="U455" s="373"/>
      <c r="V455" s="373"/>
      <c r="W455" s="373"/>
      <c r="X455" s="2843">
        <v>120</v>
      </c>
      <c r="Y455" s="2843">
        <v>0</v>
      </c>
      <c r="Z455" s="2108">
        <v>120</v>
      </c>
      <c r="AA455" s="2844">
        <v>29.7</v>
      </c>
      <c r="AB455" s="2844"/>
      <c r="AC455" s="2108">
        <v>29.7</v>
      </c>
      <c r="AD455" s="2108">
        <v>0.3</v>
      </c>
      <c r="AE455" s="2844"/>
      <c r="AF455" s="2844">
        <v>0</v>
      </c>
      <c r="AG455" s="2108">
        <v>0</v>
      </c>
      <c r="AH455" s="373"/>
      <c r="AI455" s="373" t="s">
        <v>9941</v>
      </c>
      <c r="AJ455" s="373">
        <v>0</v>
      </c>
    </row>
    <row r="456" spans="1:39" ht="63">
      <c r="A456" s="1466">
        <v>2108</v>
      </c>
      <c r="B456" s="182" t="s">
        <v>5115</v>
      </c>
      <c r="C456" s="1831" t="s">
        <v>5116</v>
      </c>
      <c r="D456" s="1832" t="s">
        <v>321</v>
      </c>
      <c r="E456" s="1766" t="s">
        <v>5117</v>
      </c>
      <c r="F456" s="1781" t="s">
        <v>30</v>
      </c>
      <c r="G456" s="1619">
        <v>818</v>
      </c>
      <c r="H456" s="373">
        <v>506.57900000000001</v>
      </c>
      <c r="I456" s="1783">
        <v>30</v>
      </c>
      <c r="J456" s="1619">
        <v>0</v>
      </c>
      <c r="K456" s="1770">
        <v>536.57899999999995</v>
      </c>
      <c r="L456" s="373">
        <v>281.42100000000005</v>
      </c>
      <c r="M456" s="373">
        <v>281.42100000000005</v>
      </c>
      <c r="N456" s="1619">
        <v>0</v>
      </c>
      <c r="O456" s="373">
        <v>281.42100000000005</v>
      </c>
      <c r="P456" s="373"/>
      <c r="Q456" s="373"/>
      <c r="R456" s="373"/>
      <c r="S456" s="373"/>
      <c r="T456" s="373"/>
      <c r="U456" s="373"/>
      <c r="V456" s="373"/>
      <c r="W456" s="373"/>
      <c r="X456" s="2843">
        <v>281.42100000000005</v>
      </c>
      <c r="Y456" s="2843">
        <v>0</v>
      </c>
      <c r="Z456" s="2108">
        <v>281.42100000000005</v>
      </c>
      <c r="AA456" s="2844">
        <v>139.30339500000002</v>
      </c>
      <c r="AB456" s="2844"/>
      <c r="AC456" s="2108">
        <v>139.30339500000002</v>
      </c>
      <c r="AD456" s="2108">
        <v>1.4071050000000003</v>
      </c>
      <c r="AE456" s="2844">
        <v>114.52200000000001</v>
      </c>
      <c r="AF456" s="2844">
        <v>0</v>
      </c>
      <c r="AG456" s="2108">
        <v>114.52200000000001</v>
      </c>
      <c r="AH456" s="373"/>
      <c r="AI456" s="373" t="s">
        <v>9941</v>
      </c>
      <c r="AJ456" s="373">
        <v>0</v>
      </c>
    </row>
    <row r="457" spans="1:39" ht="63">
      <c r="A457" s="1466">
        <v>2109</v>
      </c>
      <c r="B457" s="182" t="s">
        <v>5118</v>
      </c>
      <c r="C457" s="1831" t="s">
        <v>5119</v>
      </c>
      <c r="D457" s="1832" t="s">
        <v>213</v>
      </c>
      <c r="E457" s="1766" t="s">
        <v>5120</v>
      </c>
      <c r="F457" s="1781" t="s">
        <v>30</v>
      </c>
      <c r="G457" s="1619">
        <v>802.29200000000003</v>
      </c>
      <c r="H457" s="373">
        <v>532.940697</v>
      </c>
      <c r="I457" s="1783">
        <v>12.75</v>
      </c>
      <c r="J457" s="1619">
        <v>0</v>
      </c>
      <c r="K457" s="1770">
        <v>545.690697</v>
      </c>
      <c r="L457" s="373">
        <v>256.60130300000003</v>
      </c>
      <c r="M457" s="373">
        <v>256.601</v>
      </c>
      <c r="N457" s="1619">
        <v>0</v>
      </c>
      <c r="O457" s="373">
        <v>256.601</v>
      </c>
      <c r="P457" s="373"/>
      <c r="Q457" s="373"/>
      <c r="R457" s="373"/>
      <c r="S457" s="373"/>
      <c r="T457" s="373"/>
      <c r="U457" s="373"/>
      <c r="V457" s="373"/>
      <c r="W457" s="373"/>
      <c r="X457" s="2843">
        <v>256.601</v>
      </c>
      <c r="Y457" s="2843">
        <v>0</v>
      </c>
      <c r="Z457" s="2108">
        <v>256.601</v>
      </c>
      <c r="AA457" s="2844">
        <v>127.0177475</v>
      </c>
      <c r="AB457" s="2844"/>
      <c r="AC457" s="2108">
        <v>127.0177475</v>
      </c>
      <c r="AD457" s="2108">
        <v>1.2835025</v>
      </c>
      <c r="AE457" s="2844"/>
      <c r="AF457" s="2844">
        <v>0</v>
      </c>
      <c r="AG457" s="2108">
        <v>0</v>
      </c>
      <c r="AH457" s="373"/>
      <c r="AI457" s="373" t="s">
        <v>10033</v>
      </c>
      <c r="AJ457" s="373">
        <v>0</v>
      </c>
    </row>
    <row r="458" spans="1:39" ht="63">
      <c r="A458" s="1466">
        <v>2110</v>
      </c>
      <c r="B458" s="182" t="s">
        <v>5121</v>
      </c>
      <c r="C458" s="1831" t="s">
        <v>5122</v>
      </c>
      <c r="D458" s="1832" t="s">
        <v>588</v>
      </c>
      <c r="E458" s="1766" t="s">
        <v>5123</v>
      </c>
      <c r="F458" s="1781" t="s">
        <v>30</v>
      </c>
      <c r="G458" s="1619">
        <v>77.409000000000006</v>
      </c>
      <c r="H458" s="373">
        <v>62.993000000000002</v>
      </c>
      <c r="I458" s="1783">
        <v>12.614000000000001</v>
      </c>
      <c r="J458" s="1619">
        <v>0</v>
      </c>
      <c r="K458" s="1770">
        <v>75.606999999999999</v>
      </c>
      <c r="L458" s="373">
        <v>1.8020000000000067</v>
      </c>
      <c r="M458" s="373">
        <v>1.802</v>
      </c>
      <c r="N458" s="1619">
        <v>0</v>
      </c>
      <c r="O458" s="373">
        <v>1.802</v>
      </c>
      <c r="P458" s="373"/>
      <c r="Q458" s="373"/>
      <c r="R458" s="373"/>
      <c r="S458" s="373"/>
      <c r="T458" s="373"/>
      <c r="U458" s="373"/>
      <c r="V458" s="373"/>
      <c r="W458" s="373"/>
      <c r="X458" s="2843">
        <v>1.802</v>
      </c>
      <c r="Y458" s="2843">
        <v>0</v>
      </c>
      <c r="Z458" s="2108">
        <v>1.802</v>
      </c>
      <c r="AA458" s="2844">
        <v>1.783995</v>
      </c>
      <c r="AB458" s="2844"/>
      <c r="AC458" s="2108">
        <v>1.783995</v>
      </c>
      <c r="AD458" s="2108">
        <v>1.8505000000000001E-2</v>
      </c>
      <c r="AE458" s="2844"/>
      <c r="AF458" s="2844">
        <v>0</v>
      </c>
      <c r="AG458" s="2108">
        <v>0</v>
      </c>
      <c r="AH458" s="373"/>
      <c r="AI458" s="373" t="s">
        <v>10033</v>
      </c>
      <c r="AJ458" s="373">
        <v>0</v>
      </c>
    </row>
    <row r="459" spans="1:39" ht="63">
      <c r="A459" s="1466">
        <v>2111</v>
      </c>
      <c r="B459" s="182" t="s">
        <v>5124</v>
      </c>
      <c r="C459" s="1831" t="s">
        <v>5125</v>
      </c>
      <c r="D459" s="1832" t="s">
        <v>56</v>
      </c>
      <c r="E459" s="1766" t="s">
        <v>5126</v>
      </c>
      <c r="F459" s="1781" t="s">
        <v>30</v>
      </c>
      <c r="G459" s="1619">
        <v>431.77699999999999</v>
      </c>
      <c r="H459" s="373">
        <v>431.77699999999999</v>
      </c>
      <c r="I459" s="1783">
        <v>0</v>
      </c>
      <c r="J459" s="1619">
        <v>0</v>
      </c>
      <c r="K459" s="1770">
        <v>431.77699999999999</v>
      </c>
      <c r="L459" s="373">
        <v>0</v>
      </c>
      <c r="M459" s="373">
        <v>1E-3</v>
      </c>
      <c r="N459" s="1619">
        <v>0</v>
      </c>
      <c r="O459" s="373">
        <v>1E-3</v>
      </c>
      <c r="P459" s="373"/>
      <c r="Q459" s="373"/>
      <c r="R459" s="373"/>
      <c r="S459" s="373"/>
      <c r="T459" s="373"/>
      <c r="U459" s="373"/>
      <c r="V459" s="373"/>
      <c r="W459" s="373"/>
      <c r="X459" s="2843">
        <v>1E-3</v>
      </c>
      <c r="Y459" s="2843">
        <v>0</v>
      </c>
      <c r="Z459" s="2108">
        <v>1E-3</v>
      </c>
      <c r="AA459" s="2844"/>
      <c r="AB459" s="2844"/>
      <c r="AC459" s="2108">
        <v>0</v>
      </c>
      <c r="AD459" s="2108"/>
      <c r="AE459" s="2844"/>
      <c r="AF459" s="2844">
        <v>0</v>
      </c>
      <c r="AG459" s="2108">
        <v>0</v>
      </c>
      <c r="AH459" s="3239" t="s">
        <v>9969</v>
      </c>
      <c r="AI459" s="373"/>
      <c r="AJ459" s="373">
        <v>0</v>
      </c>
    </row>
    <row r="460" spans="1:39" ht="31.5">
      <c r="A460" s="1466">
        <v>2112</v>
      </c>
      <c r="B460" s="182" t="s">
        <v>5127</v>
      </c>
      <c r="C460" s="1831" t="s">
        <v>5128</v>
      </c>
      <c r="D460" s="1832" t="s">
        <v>321</v>
      </c>
      <c r="E460" s="1766" t="s">
        <v>1904</v>
      </c>
      <c r="F460" s="1781" t="s">
        <v>47</v>
      </c>
      <c r="G460" s="1619">
        <v>35.1</v>
      </c>
      <c r="H460" s="373">
        <v>9.7899999999999991</v>
      </c>
      <c r="I460" s="1783">
        <v>0</v>
      </c>
      <c r="J460" s="1619">
        <v>0</v>
      </c>
      <c r="K460" s="1770">
        <v>9.7899999999999991</v>
      </c>
      <c r="L460" s="373">
        <v>25.310000000000002</v>
      </c>
      <c r="M460" s="373">
        <v>1E-3</v>
      </c>
      <c r="N460" s="1619">
        <v>0</v>
      </c>
      <c r="O460" s="373">
        <v>1E-3</v>
      </c>
      <c r="P460" s="373"/>
      <c r="Q460" s="373"/>
      <c r="R460" s="373"/>
      <c r="S460" s="373"/>
      <c r="T460" s="373"/>
      <c r="U460" s="373"/>
      <c r="V460" s="373"/>
      <c r="W460" s="373"/>
      <c r="X460" s="2843">
        <v>1E-3</v>
      </c>
      <c r="Y460" s="2843">
        <v>0</v>
      </c>
      <c r="Z460" s="2108">
        <v>1E-3</v>
      </c>
      <c r="AA460" s="2844"/>
      <c r="AB460" s="2844"/>
      <c r="AC460" s="2108">
        <v>0</v>
      </c>
      <c r="AD460" s="2108"/>
      <c r="AE460" s="2844"/>
      <c r="AF460" s="2844">
        <v>0</v>
      </c>
      <c r="AG460" s="2108">
        <v>0</v>
      </c>
      <c r="AH460" s="3239" t="s">
        <v>9969</v>
      </c>
      <c r="AI460" s="373"/>
      <c r="AJ460" s="373">
        <v>0</v>
      </c>
    </row>
    <row r="461" spans="1:39" ht="78.75">
      <c r="A461" s="1466">
        <v>2113</v>
      </c>
      <c r="B461" s="182" t="s">
        <v>5129</v>
      </c>
      <c r="C461" s="1831" t="s">
        <v>5130</v>
      </c>
      <c r="D461" s="1832" t="s">
        <v>393</v>
      </c>
      <c r="E461" s="1766" t="s">
        <v>5131</v>
      </c>
      <c r="F461" s="1781" t="s">
        <v>30</v>
      </c>
      <c r="G461" s="1619">
        <v>484.65</v>
      </c>
      <c r="H461" s="373">
        <v>446.41699999999997</v>
      </c>
      <c r="I461" s="1783">
        <v>34.625999999999998</v>
      </c>
      <c r="J461" s="1619">
        <v>0</v>
      </c>
      <c r="K461" s="1770">
        <v>481.04299999999995</v>
      </c>
      <c r="L461" s="373">
        <v>3.6070000000000277</v>
      </c>
      <c r="M461" s="373">
        <v>3.6070000000000002</v>
      </c>
      <c r="N461" s="1619">
        <v>0</v>
      </c>
      <c r="O461" s="373">
        <v>3.6070000000000002</v>
      </c>
      <c r="P461" s="373"/>
      <c r="Q461" s="373"/>
      <c r="R461" s="373"/>
      <c r="S461" s="373"/>
      <c r="T461" s="373"/>
      <c r="U461" s="373"/>
      <c r="V461" s="373"/>
      <c r="W461" s="373"/>
      <c r="X461" s="2843">
        <v>3.6070000000000002</v>
      </c>
      <c r="Y461" s="2843">
        <v>0</v>
      </c>
      <c r="Z461" s="2108">
        <v>3.6070000000000002</v>
      </c>
      <c r="AA461" s="2844">
        <v>3.5707325000000001</v>
      </c>
      <c r="AB461" s="2844"/>
      <c r="AC461" s="2108">
        <v>3.5707325000000001</v>
      </c>
      <c r="AD461" s="2108">
        <v>3.6017500000000001E-2</v>
      </c>
      <c r="AE461" s="2844"/>
      <c r="AF461" s="2844">
        <v>0</v>
      </c>
      <c r="AG461" s="2108">
        <v>0</v>
      </c>
      <c r="AH461" s="373"/>
      <c r="AI461" s="373" t="s">
        <v>10033</v>
      </c>
      <c r="AJ461" s="373">
        <v>0</v>
      </c>
    </row>
    <row r="462" spans="1:39" ht="63">
      <c r="A462" s="1466">
        <v>2114</v>
      </c>
      <c r="B462" s="182" t="s">
        <v>5132</v>
      </c>
      <c r="C462" s="1831" t="s">
        <v>5133</v>
      </c>
      <c r="D462" s="1832" t="s">
        <v>393</v>
      </c>
      <c r="E462" s="1766" t="s">
        <v>4222</v>
      </c>
      <c r="F462" s="1781" t="s">
        <v>30</v>
      </c>
      <c r="G462" s="1619">
        <v>600.53</v>
      </c>
      <c r="H462" s="373">
        <v>542.03700000000003</v>
      </c>
      <c r="I462" s="1783">
        <v>29.236000000000001</v>
      </c>
      <c r="J462" s="1619">
        <v>0</v>
      </c>
      <c r="K462" s="1770">
        <v>571.27300000000002</v>
      </c>
      <c r="L462" s="373">
        <v>29.256999999999948</v>
      </c>
      <c r="M462" s="373">
        <v>29.257000000000001</v>
      </c>
      <c r="N462" s="1619">
        <v>0</v>
      </c>
      <c r="O462" s="373">
        <v>29.257000000000001</v>
      </c>
      <c r="P462" s="373"/>
      <c r="Q462" s="373"/>
      <c r="R462" s="373"/>
      <c r="S462" s="373"/>
      <c r="T462" s="373"/>
      <c r="U462" s="373"/>
      <c r="V462" s="373"/>
      <c r="W462" s="373"/>
      <c r="X462" s="2843">
        <v>29.257000000000001</v>
      </c>
      <c r="Y462" s="2843">
        <v>0</v>
      </c>
      <c r="Z462" s="2108">
        <v>29.257000000000001</v>
      </c>
      <c r="AA462" s="2844">
        <v>28.964107499999997</v>
      </c>
      <c r="AB462" s="2844"/>
      <c r="AC462" s="2108">
        <v>28.964107499999997</v>
      </c>
      <c r="AD462" s="2108">
        <v>0.29214249999999997</v>
      </c>
      <c r="AE462" s="2844"/>
      <c r="AF462" s="2844">
        <v>0</v>
      </c>
      <c r="AG462" s="2108">
        <v>0</v>
      </c>
      <c r="AH462" s="373"/>
      <c r="AI462" s="373" t="s">
        <v>10033</v>
      </c>
      <c r="AJ462" s="373">
        <v>0</v>
      </c>
    </row>
    <row r="463" spans="1:39" ht="63">
      <c r="A463" s="1466">
        <v>2115</v>
      </c>
      <c r="B463" s="182" t="s">
        <v>5134</v>
      </c>
      <c r="C463" s="1831" t="s">
        <v>5135</v>
      </c>
      <c r="D463" s="1778" t="s">
        <v>561</v>
      </c>
      <c r="E463" s="1766" t="s">
        <v>4211</v>
      </c>
      <c r="F463" s="1781" t="s">
        <v>30</v>
      </c>
      <c r="G463" s="1619">
        <v>743.37099999999998</v>
      </c>
      <c r="H463" s="373">
        <v>606.85682199999997</v>
      </c>
      <c r="I463" s="1783">
        <v>89.12</v>
      </c>
      <c r="J463" s="1619">
        <v>0</v>
      </c>
      <c r="K463" s="1770">
        <v>695.97682199999997</v>
      </c>
      <c r="L463" s="373">
        <v>47.394178000000011</v>
      </c>
      <c r="M463" s="373">
        <v>47.393999999999998</v>
      </c>
      <c r="N463" s="1619">
        <v>0</v>
      </c>
      <c r="O463" s="373">
        <v>47.393999999999998</v>
      </c>
      <c r="P463" s="373"/>
      <c r="Q463" s="373"/>
      <c r="R463" s="373"/>
      <c r="S463" s="373"/>
      <c r="T463" s="373"/>
      <c r="U463" s="373"/>
      <c r="V463" s="373"/>
      <c r="W463" s="373"/>
      <c r="X463" s="2843">
        <v>47.393999999999998</v>
      </c>
      <c r="Y463" s="2843">
        <v>0</v>
      </c>
      <c r="Z463" s="2108">
        <v>47.393999999999998</v>
      </c>
      <c r="AA463" s="2844">
        <v>46.920014999999999</v>
      </c>
      <c r="AB463" s="2844"/>
      <c r="AC463" s="2108">
        <v>46.920014999999999</v>
      </c>
      <c r="AD463" s="2108">
        <v>0.47348499999999999</v>
      </c>
      <c r="AE463" s="2844"/>
      <c r="AF463" s="2844">
        <v>0</v>
      </c>
      <c r="AG463" s="2108">
        <v>0</v>
      </c>
      <c r="AH463" s="373"/>
      <c r="AI463" s="373" t="s">
        <v>10033</v>
      </c>
      <c r="AJ463" s="373">
        <v>0</v>
      </c>
    </row>
    <row r="464" spans="1:39" ht="94.5">
      <c r="A464" s="1466">
        <v>2116</v>
      </c>
      <c r="B464" s="182" t="s">
        <v>5136</v>
      </c>
      <c r="C464" s="1831" t="s">
        <v>5137</v>
      </c>
      <c r="D464" s="1832" t="s">
        <v>45</v>
      </c>
      <c r="E464" s="1766" t="s">
        <v>5138</v>
      </c>
      <c r="F464" s="1781" t="s">
        <v>30</v>
      </c>
      <c r="G464" s="1619">
        <v>49.808999999999997</v>
      </c>
      <c r="H464" s="373">
        <v>48.731214999999999</v>
      </c>
      <c r="I464" s="1783">
        <v>0</v>
      </c>
      <c r="J464" s="1619">
        <v>0</v>
      </c>
      <c r="K464" s="1770">
        <v>48.731214999999999</v>
      </c>
      <c r="L464" s="373">
        <v>1.0777849999999987</v>
      </c>
      <c r="M464" s="373">
        <v>1.0780000000000001</v>
      </c>
      <c r="N464" s="1619">
        <v>0</v>
      </c>
      <c r="O464" s="373">
        <v>1.0780000000000001</v>
      </c>
      <c r="P464" s="373"/>
      <c r="Q464" s="373"/>
      <c r="R464" s="373"/>
      <c r="S464" s="373"/>
      <c r="T464" s="373"/>
      <c r="U464" s="373"/>
      <c r="V464" s="373"/>
      <c r="W464" s="373"/>
      <c r="X464" s="2843">
        <v>1.0780000000000001</v>
      </c>
      <c r="Y464" s="2843">
        <v>0</v>
      </c>
      <c r="Z464" s="2108">
        <v>1.0780000000000001</v>
      </c>
      <c r="AA464" s="2844">
        <v>1.0669999999999999</v>
      </c>
      <c r="AB464" s="2844"/>
      <c r="AC464" s="2108">
        <v>1.0669999999999999</v>
      </c>
      <c r="AD464" s="2108">
        <v>1.0999999999999999E-2</v>
      </c>
      <c r="AE464" s="2844"/>
      <c r="AF464" s="2844">
        <v>0</v>
      </c>
      <c r="AG464" s="2108">
        <v>0</v>
      </c>
      <c r="AH464" s="373"/>
      <c r="AI464" s="373" t="s">
        <v>9941</v>
      </c>
      <c r="AJ464" s="373">
        <v>0</v>
      </c>
    </row>
    <row r="465" spans="1:36" ht="63">
      <c r="A465" s="1466">
        <v>2117</v>
      </c>
      <c r="B465" s="182" t="s">
        <v>5139</v>
      </c>
      <c r="C465" s="1831" t="s">
        <v>5140</v>
      </c>
      <c r="D465" s="1832" t="s">
        <v>187</v>
      </c>
      <c r="E465" s="1766" t="s">
        <v>3181</v>
      </c>
      <c r="F465" s="1781" t="s">
        <v>47</v>
      </c>
      <c r="G465" s="1619">
        <v>1553.569</v>
      </c>
      <c r="H465" s="373">
        <v>976.375855</v>
      </c>
      <c r="I465" s="1783">
        <v>26.25</v>
      </c>
      <c r="J465" s="1619">
        <v>0</v>
      </c>
      <c r="K465" s="1770">
        <v>1002.625855</v>
      </c>
      <c r="L465" s="373">
        <v>550.94314499999996</v>
      </c>
      <c r="M465" s="373">
        <v>100.943</v>
      </c>
      <c r="N465" s="1619">
        <v>0</v>
      </c>
      <c r="O465" s="373">
        <v>100.943</v>
      </c>
      <c r="P465" s="373"/>
      <c r="Q465" s="373"/>
      <c r="R465" s="373"/>
      <c r="S465" s="373"/>
      <c r="T465" s="373"/>
      <c r="U465" s="373"/>
      <c r="V465" s="373"/>
      <c r="W465" s="373"/>
      <c r="X465" s="2843">
        <v>100.943</v>
      </c>
      <c r="Y465" s="2843">
        <v>0</v>
      </c>
      <c r="Z465" s="2108">
        <v>100.943</v>
      </c>
      <c r="AA465" s="2844">
        <v>24.983392500000001</v>
      </c>
      <c r="AB465" s="2844"/>
      <c r="AC465" s="2108">
        <v>24.983392500000001</v>
      </c>
      <c r="AD465" s="2108">
        <v>0.25235750000000001</v>
      </c>
      <c r="AE465" s="2844"/>
      <c r="AF465" s="2844">
        <v>0</v>
      </c>
      <c r="AG465" s="2108">
        <v>0</v>
      </c>
      <c r="AH465" s="373"/>
      <c r="AI465" s="373" t="s">
        <v>9941</v>
      </c>
      <c r="AJ465" s="373">
        <v>0</v>
      </c>
    </row>
    <row r="466" spans="1:36" ht="47.25">
      <c r="A466" s="1466">
        <v>2118</v>
      </c>
      <c r="B466" s="182" t="s">
        <v>5141</v>
      </c>
      <c r="C466" s="1831" t="s">
        <v>5142</v>
      </c>
      <c r="D466" s="1832" t="s">
        <v>321</v>
      </c>
      <c r="E466" s="1766" t="s">
        <v>5143</v>
      </c>
      <c r="F466" s="1781" t="s">
        <v>47</v>
      </c>
      <c r="G466" s="1619">
        <v>246</v>
      </c>
      <c r="H466" s="373">
        <v>145</v>
      </c>
      <c r="I466" s="1783">
        <v>0</v>
      </c>
      <c r="J466" s="1619">
        <v>0</v>
      </c>
      <c r="K466" s="1770">
        <v>145</v>
      </c>
      <c r="L466" s="373">
        <v>101</v>
      </c>
      <c r="M466" s="373">
        <v>1E-3</v>
      </c>
      <c r="N466" s="1619">
        <v>0</v>
      </c>
      <c r="O466" s="373">
        <v>1E-3</v>
      </c>
      <c r="P466" s="373"/>
      <c r="Q466" s="373"/>
      <c r="R466" s="373"/>
      <c r="S466" s="373"/>
      <c r="T466" s="373"/>
      <c r="U466" s="373"/>
      <c r="V466" s="373"/>
      <c r="W466" s="373"/>
      <c r="X466" s="2843">
        <v>1E-3</v>
      </c>
      <c r="Y466" s="2843">
        <v>0</v>
      </c>
      <c r="Z466" s="2108">
        <v>1E-3</v>
      </c>
      <c r="AA466" s="2844"/>
      <c r="AB466" s="2844"/>
      <c r="AC466" s="2108">
        <v>0</v>
      </c>
      <c r="AD466" s="2108"/>
      <c r="AE466" s="2844"/>
      <c r="AF466" s="2844">
        <v>0</v>
      </c>
      <c r="AG466" s="2108">
        <v>0</v>
      </c>
      <c r="AH466" s="3239" t="s">
        <v>9969</v>
      </c>
      <c r="AI466" s="373"/>
      <c r="AJ466" s="373">
        <v>0</v>
      </c>
    </row>
    <row r="467" spans="1:36" ht="78.75">
      <c r="A467" s="1466">
        <v>2119</v>
      </c>
      <c r="B467" s="182" t="s">
        <v>5144</v>
      </c>
      <c r="C467" s="1831" t="s">
        <v>5145</v>
      </c>
      <c r="D467" s="1832" t="s">
        <v>588</v>
      </c>
      <c r="E467" s="1766" t="s">
        <v>2941</v>
      </c>
      <c r="F467" s="1781" t="s">
        <v>30</v>
      </c>
      <c r="G467" s="1619">
        <v>1225.673</v>
      </c>
      <c r="H467" s="373">
        <v>605.26900000000001</v>
      </c>
      <c r="I467" s="1783">
        <v>450</v>
      </c>
      <c r="J467" s="1619">
        <v>0</v>
      </c>
      <c r="K467" s="1770">
        <v>1055.269</v>
      </c>
      <c r="L467" s="373">
        <v>170.404</v>
      </c>
      <c r="M467" s="373">
        <v>170.404</v>
      </c>
      <c r="N467" s="1619">
        <v>0</v>
      </c>
      <c r="O467" s="373">
        <v>170.404</v>
      </c>
      <c r="P467" s="373"/>
      <c r="Q467" s="373"/>
      <c r="R467" s="373"/>
      <c r="S467" s="373"/>
      <c r="T467" s="373"/>
      <c r="U467" s="373"/>
      <c r="V467" s="373"/>
      <c r="W467" s="373"/>
      <c r="X467" s="2843">
        <v>170.404</v>
      </c>
      <c r="Y467" s="2843">
        <v>0</v>
      </c>
      <c r="Z467" s="2108">
        <v>170.404</v>
      </c>
      <c r="AA467" s="2844">
        <v>84.349980000000002</v>
      </c>
      <c r="AB467" s="2844"/>
      <c r="AC467" s="2108">
        <v>84.349980000000002</v>
      </c>
      <c r="AD467" s="2108">
        <v>0.85202</v>
      </c>
      <c r="AE467" s="2844"/>
      <c r="AF467" s="2844">
        <v>0</v>
      </c>
      <c r="AG467" s="2108">
        <v>0</v>
      </c>
      <c r="AH467" s="373"/>
      <c r="AI467" s="373" t="s">
        <v>9941</v>
      </c>
      <c r="AJ467" s="373">
        <v>0</v>
      </c>
    </row>
    <row r="468" spans="1:36" ht="63">
      <c r="A468" s="1466">
        <v>2120</v>
      </c>
      <c r="B468" s="182" t="s">
        <v>5146</v>
      </c>
      <c r="C468" s="1831" t="s">
        <v>5147</v>
      </c>
      <c r="D468" s="1832" t="s">
        <v>213</v>
      </c>
      <c r="E468" s="1766" t="s">
        <v>5148</v>
      </c>
      <c r="F468" s="1781" t="s">
        <v>30</v>
      </c>
      <c r="G468" s="1619">
        <v>155.91200000000001</v>
      </c>
      <c r="H468" s="373">
        <v>88.922100999999998</v>
      </c>
      <c r="I468" s="1783">
        <v>0</v>
      </c>
      <c r="J468" s="1619">
        <v>0</v>
      </c>
      <c r="K468" s="1770">
        <v>88.922100999999998</v>
      </c>
      <c r="L468" s="373">
        <v>66.989899000000008</v>
      </c>
      <c r="M468" s="373">
        <v>66.989999999999995</v>
      </c>
      <c r="N468" s="1619">
        <v>0</v>
      </c>
      <c r="O468" s="373">
        <v>66.989999999999995</v>
      </c>
      <c r="P468" s="373"/>
      <c r="Q468" s="373"/>
      <c r="R468" s="373"/>
      <c r="S468" s="373"/>
      <c r="T468" s="373"/>
      <c r="U468" s="373"/>
      <c r="V468" s="373"/>
      <c r="W468" s="373"/>
      <c r="X468" s="2843">
        <v>66.989999999999995</v>
      </c>
      <c r="Y468" s="2843">
        <v>0</v>
      </c>
      <c r="Z468" s="2108">
        <v>66.989999999999995</v>
      </c>
      <c r="AA468" s="2844">
        <v>66.320099999999996</v>
      </c>
      <c r="AB468" s="2844"/>
      <c r="AC468" s="2108">
        <v>66.320099999999996</v>
      </c>
      <c r="AD468" s="2108">
        <v>0.66989999999999994</v>
      </c>
      <c r="AE468" s="2844"/>
      <c r="AF468" s="2844">
        <v>0</v>
      </c>
      <c r="AG468" s="2108">
        <v>0</v>
      </c>
      <c r="AH468" s="373"/>
      <c r="AI468" s="373" t="s">
        <v>9941</v>
      </c>
      <c r="AJ468" s="373">
        <v>0</v>
      </c>
    </row>
    <row r="469" spans="1:36" ht="173.25">
      <c r="A469" s="1466">
        <v>2121</v>
      </c>
      <c r="B469" s="182" t="s">
        <v>5149</v>
      </c>
      <c r="C469" s="1831" t="s">
        <v>5150</v>
      </c>
      <c r="D469" s="1832" t="s">
        <v>321</v>
      </c>
      <c r="E469" s="1766" t="s">
        <v>5151</v>
      </c>
      <c r="F469" s="1781" t="s">
        <v>30</v>
      </c>
      <c r="G469" s="1619">
        <v>172.56</v>
      </c>
      <c r="H469" s="373">
        <v>82.683243999999988</v>
      </c>
      <c r="I469" s="1783">
        <v>0</v>
      </c>
      <c r="J469" s="1619">
        <v>0</v>
      </c>
      <c r="K469" s="1770">
        <v>82.683243999999988</v>
      </c>
      <c r="L469" s="373">
        <v>89.876756000000015</v>
      </c>
      <c r="M469" s="373">
        <v>89.876999999999995</v>
      </c>
      <c r="N469" s="1619">
        <v>0</v>
      </c>
      <c r="O469" s="373">
        <v>89.876999999999995</v>
      </c>
      <c r="P469" s="373"/>
      <c r="Q469" s="373"/>
      <c r="R469" s="373"/>
      <c r="S469" s="373"/>
      <c r="T469" s="373"/>
      <c r="U469" s="373"/>
      <c r="V469" s="373"/>
      <c r="W469" s="373"/>
      <c r="X469" s="2843">
        <v>89.876999999999995</v>
      </c>
      <c r="Y469" s="2843">
        <v>0</v>
      </c>
      <c r="Z469" s="2108">
        <v>89.876999999999995</v>
      </c>
      <c r="AA469" s="2844">
        <v>22.24</v>
      </c>
      <c r="AB469" s="2844"/>
      <c r="AC469" s="2108">
        <v>22.24</v>
      </c>
      <c r="AD469" s="2108">
        <v>0.224</v>
      </c>
      <c r="AE469" s="2844"/>
      <c r="AF469" s="2844">
        <v>0</v>
      </c>
      <c r="AG469" s="2108">
        <v>0</v>
      </c>
      <c r="AH469" s="373" t="s">
        <v>10037</v>
      </c>
      <c r="AI469" s="373" t="s">
        <v>10033</v>
      </c>
      <c r="AJ469" s="373">
        <v>0</v>
      </c>
    </row>
    <row r="470" spans="1:36" ht="78.75">
      <c r="A470" s="1466">
        <v>2122</v>
      </c>
      <c r="B470" s="182" t="s">
        <v>5152</v>
      </c>
      <c r="C470" s="1831" t="s">
        <v>5153</v>
      </c>
      <c r="D470" s="1832" t="s">
        <v>226</v>
      </c>
      <c r="E470" s="1766" t="s">
        <v>5154</v>
      </c>
      <c r="F470" s="1781" t="s">
        <v>30</v>
      </c>
      <c r="G470" s="1619">
        <v>247.58099999999999</v>
      </c>
      <c r="H470" s="373">
        <v>170.161</v>
      </c>
      <c r="I470" s="1783">
        <v>77.42</v>
      </c>
      <c r="J470" s="1619">
        <v>0</v>
      </c>
      <c r="K470" s="1770">
        <v>247.58100000000002</v>
      </c>
      <c r="L470" s="373">
        <v>0</v>
      </c>
      <c r="M470" s="373">
        <v>1E-3</v>
      </c>
      <c r="N470" s="1619">
        <v>0</v>
      </c>
      <c r="O470" s="373">
        <v>1E-3</v>
      </c>
      <c r="P470" s="373"/>
      <c r="Q470" s="373"/>
      <c r="R470" s="373"/>
      <c r="S470" s="373"/>
      <c r="T470" s="373"/>
      <c r="U470" s="373"/>
      <c r="V470" s="373"/>
      <c r="W470" s="373"/>
      <c r="X470" s="2843">
        <v>1E-3</v>
      </c>
      <c r="Y470" s="2843">
        <v>0</v>
      </c>
      <c r="Z470" s="2108">
        <v>1E-3</v>
      </c>
      <c r="AA470" s="2844"/>
      <c r="AB470" s="2844"/>
      <c r="AC470" s="2108">
        <v>0</v>
      </c>
      <c r="AD470" s="2108"/>
      <c r="AE470" s="2844"/>
      <c r="AF470" s="2844">
        <v>0</v>
      </c>
      <c r="AG470" s="2108">
        <v>0</v>
      </c>
      <c r="AH470" s="3239" t="s">
        <v>9969</v>
      </c>
      <c r="AI470" s="373"/>
      <c r="AJ470" s="373">
        <v>0</v>
      </c>
    </row>
    <row r="471" spans="1:36" ht="63">
      <c r="A471" s="1466">
        <v>2123</v>
      </c>
      <c r="B471" s="182" t="s">
        <v>5155</v>
      </c>
      <c r="C471" s="1831" t="s">
        <v>5156</v>
      </c>
      <c r="D471" s="1832" t="s">
        <v>56</v>
      </c>
      <c r="E471" s="1766" t="s">
        <v>5157</v>
      </c>
      <c r="F471" s="1781" t="s">
        <v>30</v>
      </c>
      <c r="G471" s="1619">
        <v>104.89100000000001</v>
      </c>
      <c r="H471" s="373">
        <v>84.817999999999998</v>
      </c>
      <c r="I471" s="1783">
        <v>17.564</v>
      </c>
      <c r="J471" s="1619">
        <v>0</v>
      </c>
      <c r="K471" s="1770">
        <v>102.38200000000001</v>
      </c>
      <c r="L471" s="373">
        <v>2.5090000000000003</v>
      </c>
      <c r="M471" s="373">
        <v>2.5090000000000003</v>
      </c>
      <c r="N471" s="1619">
        <v>0</v>
      </c>
      <c r="O471" s="373">
        <v>2.5090000000000003</v>
      </c>
      <c r="P471" s="373"/>
      <c r="Q471" s="373"/>
      <c r="R471" s="373"/>
      <c r="S471" s="373"/>
      <c r="T471" s="373"/>
      <c r="U471" s="373"/>
      <c r="V471" s="373"/>
      <c r="W471" s="373"/>
      <c r="X471" s="2843">
        <v>2.5090000000000003</v>
      </c>
      <c r="Y471" s="2843">
        <v>0</v>
      </c>
      <c r="Z471" s="2108">
        <v>2.5090000000000003</v>
      </c>
      <c r="AA471" s="2844">
        <v>2.4839774999999999</v>
      </c>
      <c r="AB471" s="2844"/>
      <c r="AC471" s="2108">
        <v>2.4839774999999999</v>
      </c>
      <c r="AD471" s="2108">
        <v>2.52725E-2</v>
      </c>
      <c r="AE471" s="2844"/>
      <c r="AF471" s="2844">
        <v>0</v>
      </c>
      <c r="AG471" s="2108">
        <v>0</v>
      </c>
      <c r="AH471" s="373"/>
      <c r="AI471" s="373" t="s">
        <v>10033</v>
      </c>
      <c r="AJ471" s="373">
        <v>0</v>
      </c>
    </row>
    <row r="472" spans="1:36" ht="63">
      <c r="A472" s="1466">
        <v>2124</v>
      </c>
      <c r="B472" s="182" t="s">
        <v>5158</v>
      </c>
      <c r="C472" s="1831" t="s">
        <v>5159</v>
      </c>
      <c r="D472" s="1778" t="s">
        <v>561</v>
      </c>
      <c r="E472" s="1766" t="s">
        <v>5160</v>
      </c>
      <c r="F472" s="1781" t="s">
        <v>30</v>
      </c>
      <c r="G472" s="1619">
        <v>164.68100000000001</v>
      </c>
      <c r="H472" s="373">
        <v>144.93850000000003</v>
      </c>
      <c r="I472" s="1783">
        <v>19.542999999999999</v>
      </c>
      <c r="J472" s="1619">
        <v>0</v>
      </c>
      <c r="K472" s="1770">
        <v>164.48150000000004</v>
      </c>
      <c r="L472" s="373">
        <v>0.19949999999997203</v>
      </c>
      <c r="M472" s="373">
        <v>0.19900000000000001</v>
      </c>
      <c r="N472" s="1619">
        <v>0</v>
      </c>
      <c r="O472" s="373">
        <v>0.19900000000000001</v>
      </c>
      <c r="P472" s="373"/>
      <c r="Q472" s="373"/>
      <c r="R472" s="373"/>
      <c r="S472" s="373"/>
      <c r="T472" s="373"/>
      <c r="U472" s="373"/>
      <c r="V472" s="373"/>
      <c r="W472" s="373"/>
      <c r="X472" s="2843">
        <v>0.19900000000000001</v>
      </c>
      <c r="Y472" s="2843">
        <v>0</v>
      </c>
      <c r="Z472" s="2108">
        <v>0.19900000000000001</v>
      </c>
      <c r="AA472" s="2844">
        <v>0.1972525</v>
      </c>
      <c r="AB472" s="2844"/>
      <c r="AC472" s="2108">
        <v>0.1972525</v>
      </c>
      <c r="AD472" s="2108">
        <v>1E-3</v>
      </c>
      <c r="AE472" s="2844"/>
      <c r="AF472" s="2844">
        <v>0</v>
      </c>
      <c r="AG472" s="2108">
        <v>0</v>
      </c>
      <c r="AH472" s="373"/>
      <c r="AI472" s="373" t="s">
        <v>10033</v>
      </c>
      <c r="AJ472" s="373">
        <v>0</v>
      </c>
    </row>
    <row r="473" spans="1:36" ht="63">
      <c r="A473" s="1466">
        <v>2125</v>
      </c>
      <c r="B473" s="182" t="s">
        <v>5161</v>
      </c>
      <c r="C473" s="1831" t="s">
        <v>5162</v>
      </c>
      <c r="D473" s="1778" t="s">
        <v>561</v>
      </c>
      <c r="E473" s="1766" t="s">
        <v>1774</v>
      </c>
      <c r="F473" s="1781" t="s">
        <v>30</v>
      </c>
      <c r="G473" s="1619">
        <v>206.52799999999999</v>
      </c>
      <c r="H473" s="373">
        <v>137.172956</v>
      </c>
      <c r="I473" s="1783">
        <v>52.875</v>
      </c>
      <c r="J473" s="1619">
        <v>0</v>
      </c>
      <c r="K473" s="1770">
        <v>190.047956</v>
      </c>
      <c r="L473" s="373">
        <v>16.480043999999992</v>
      </c>
      <c r="M473" s="373">
        <v>16.48</v>
      </c>
      <c r="N473" s="1619">
        <v>0</v>
      </c>
      <c r="O473" s="373">
        <v>16.48</v>
      </c>
      <c r="P473" s="373"/>
      <c r="Q473" s="373"/>
      <c r="R473" s="373"/>
      <c r="S473" s="373"/>
      <c r="T473" s="373"/>
      <c r="U473" s="373"/>
      <c r="V473" s="373"/>
      <c r="W473" s="373"/>
      <c r="X473" s="2843">
        <v>16.48</v>
      </c>
      <c r="Y473" s="2843">
        <v>0</v>
      </c>
      <c r="Z473" s="2108">
        <v>16.48</v>
      </c>
      <c r="AA473" s="2844">
        <v>16.315200000000001</v>
      </c>
      <c r="AB473" s="2844"/>
      <c r="AC473" s="2108">
        <v>16.315200000000001</v>
      </c>
      <c r="AD473" s="2108">
        <v>0.1648</v>
      </c>
      <c r="AE473" s="2844"/>
      <c r="AF473" s="2844">
        <v>0</v>
      </c>
      <c r="AG473" s="2108">
        <v>0</v>
      </c>
      <c r="AH473" s="373"/>
      <c r="AI473" s="373" t="s">
        <v>9941</v>
      </c>
      <c r="AJ473" s="373">
        <v>0</v>
      </c>
    </row>
    <row r="474" spans="1:36" ht="63">
      <c r="A474" s="1466">
        <v>2126</v>
      </c>
      <c r="B474" s="182" t="s">
        <v>5163</v>
      </c>
      <c r="C474" s="1831" t="s">
        <v>5164</v>
      </c>
      <c r="D474" s="1778" t="s">
        <v>561</v>
      </c>
      <c r="E474" s="1766" t="s">
        <v>3985</v>
      </c>
      <c r="F474" s="1781" t="s">
        <v>30</v>
      </c>
      <c r="G474" s="1619">
        <v>112.562</v>
      </c>
      <c r="H474" s="373">
        <v>95.62095699999999</v>
      </c>
      <c r="I474" s="1783">
        <v>2.1680000000000001</v>
      </c>
      <c r="J474" s="1619">
        <v>0</v>
      </c>
      <c r="K474" s="1770">
        <v>97.788956999999996</v>
      </c>
      <c r="L474" s="373">
        <v>14.773043000000001</v>
      </c>
      <c r="M474" s="373">
        <v>14.773</v>
      </c>
      <c r="N474" s="1619">
        <v>0</v>
      </c>
      <c r="O474" s="373">
        <v>14.773</v>
      </c>
      <c r="P474" s="373"/>
      <c r="Q474" s="373"/>
      <c r="R474" s="373"/>
      <c r="S474" s="373"/>
      <c r="T474" s="373"/>
      <c r="U474" s="373"/>
      <c r="V474" s="373"/>
      <c r="W474" s="373"/>
      <c r="X474" s="2843">
        <v>14.773</v>
      </c>
      <c r="Y474" s="2843">
        <v>0</v>
      </c>
      <c r="Z474" s="2108">
        <v>14.773</v>
      </c>
      <c r="AA474" s="2844">
        <v>14.62527</v>
      </c>
      <c r="AB474" s="2844"/>
      <c r="AC474" s="2108">
        <v>14.62527</v>
      </c>
      <c r="AD474" s="2108">
        <v>0.14773</v>
      </c>
      <c r="AE474" s="2844"/>
      <c r="AF474" s="2844">
        <v>0</v>
      </c>
      <c r="AG474" s="2108">
        <v>0</v>
      </c>
      <c r="AH474" s="373"/>
      <c r="AI474" s="373" t="s">
        <v>9941</v>
      </c>
      <c r="AJ474" s="373">
        <v>0</v>
      </c>
    </row>
    <row r="475" spans="1:36" ht="63">
      <c r="A475" s="1466">
        <v>2127</v>
      </c>
      <c r="B475" s="182" t="s">
        <v>5165</v>
      </c>
      <c r="C475" s="1831" t="s">
        <v>5166</v>
      </c>
      <c r="D475" s="1778" t="s">
        <v>561</v>
      </c>
      <c r="E475" s="1766" t="s">
        <v>3985</v>
      </c>
      <c r="F475" s="1781" t="s">
        <v>30</v>
      </c>
      <c r="G475" s="1619">
        <v>70</v>
      </c>
      <c r="H475" s="373">
        <v>30.131</v>
      </c>
      <c r="I475" s="1783">
        <v>32.445</v>
      </c>
      <c r="J475" s="1619">
        <v>0</v>
      </c>
      <c r="K475" s="1770">
        <v>62.576000000000001</v>
      </c>
      <c r="L475" s="373">
        <v>7.4239999999999995</v>
      </c>
      <c r="M475" s="373">
        <v>7.4239999999999995</v>
      </c>
      <c r="N475" s="1619">
        <v>0</v>
      </c>
      <c r="O475" s="373">
        <v>7.4239999999999995</v>
      </c>
      <c r="P475" s="373"/>
      <c r="Q475" s="373"/>
      <c r="R475" s="373"/>
      <c r="S475" s="373"/>
      <c r="T475" s="373"/>
      <c r="U475" s="373"/>
      <c r="V475" s="373"/>
      <c r="W475" s="373"/>
      <c r="X475" s="2843">
        <v>7.4239999999999995</v>
      </c>
      <c r="Y475" s="2843">
        <v>0</v>
      </c>
      <c r="Z475" s="2108">
        <v>7.4239999999999995</v>
      </c>
      <c r="AA475" s="2844">
        <v>7.3494399999999995</v>
      </c>
      <c r="AB475" s="2844"/>
      <c r="AC475" s="2108">
        <v>7.3494399999999995</v>
      </c>
      <c r="AD475" s="2108">
        <v>7.4560000000000001E-2</v>
      </c>
      <c r="AE475" s="2844"/>
      <c r="AF475" s="2844">
        <v>0</v>
      </c>
      <c r="AG475" s="2108">
        <v>0</v>
      </c>
      <c r="AH475" s="373"/>
      <c r="AI475" s="373" t="s">
        <v>10033</v>
      </c>
      <c r="AJ475" s="373">
        <v>0</v>
      </c>
    </row>
    <row r="476" spans="1:36" ht="78.75">
      <c r="A476" s="1466">
        <v>2128</v>
      </c>
      <c r="B476" s="182" t="s">
        <v>5167</v>
      </c>
      <c r="C476" s="1831" t="s">
        <v>5168</v>
      </c>
      <c r="D476" s="1781" t="s">
        <v>226</v>
      </c>
      <c r="E476" s="371" t="s">
        <v>5169</v>
      </c>
      <c r="F476" s="1781" t="s">
        <v>30</v>
      </c>
      <c r="G476" s="1619">
        <v>95.081999999999994</v>
      </c>
      <c r="H476" s="373">
        <v>0</v>
      </c>
      <c r="I476" s="1783">
        <v>63.542500000000004</v>
      </c>
      <c r="J476" s="1619">
        <v>0</v>
      </c>
      <c r="K476" s="1770">
        <v>63.542500000000004</v>
      </c>
      <c r="L476" s="373">
        <v>31.53949999999999</v>
      </c>
      <c r="M476" s="373">
        <v>31.54</v>
      </c>
      <c r="N476" s="1619">
        <v>0</v>
      </c>
      <c r="O476" s="373">
        <v>31.54</v>
      </c>
      <c r="P476" s="373"/>
      <c r="Q476" s="373"/>
      <c r="R476" s="373"/>
      <c r="S476" s="373"/>
      <c r="T476" s="373"/>
      <c r="U476" s="373"/>
      <c r="V476" s="373"/>
      <c r="W476" s="373"/>
      <c r="X476" s="2843">
        <v>31.54</v>
      </c>
      <c r="Y476" s="2843">
        <v>0</v>
      </c>
      <c r="Z476" s="2108">
        <v>31.54</v>
      </c>
      <c r="AA476" s="2844"/>
      <c r="AB476" s="2844"/>
      <c r="AC476" s="2108">
        <v>0</v>
      </c>
      <c r="AD476" s="2108"/>
      <c r="AE476" s="2844"/>
      <c r="AF476" s="2844">
        <v>0</v>
      </c>
      <c r="AG476" s="2108">
        <v>0</v>
      </c>
      <c r="AH476" s="373" t="s">
        <v>10022</v>
      </c>
      <c r="AI476" s="373"/>
      <c r="AJ476" s="373">
        <v>0</v>
      </c>
    </row>
    <row r="477" spans="1:36" ht="78.75">
      <c r="A477" s="1466">
        <v>2129</v>
      </c>
      <c r="B477" s="182" t="s">
        <v>5170</v>
      </c>
      <c r="C477" s="1831" t="s">
        <v>5171</v>
      </c>
      <c r="D477" s="1781" t="s">
        <v>321</v>
      </c>
      <c r="E477" s="371" t="s">
        <v>5172</v>
      </c>
      <c r="F477" s="1781" t="s">
        <v>30</v>
      </c>
      <c r="G477" s="1619">
        <v>147.68</v>
      </c>
      <c r="H477" s="373">
        <v>36.917999999999999</v>
      </c>
      <c r="I477" s="1783">
        <v>10</v>
      </c>
      <c r="J477" s="1619">
        <v>0</v>
      </c>
      <c r="K477" s="1770">
        <v>46.917999999999999</v>
      </c>
      <c r="L477" s="373">
        <v>100.762</v>
      </c>
      <c r="M477" s="373">
        <v>100.762</v>
      </c>
      <c r="N477" s="1619">
        <v>0</v>
      </c>
      <c r="O477" s="373">
        <v>100.762</v>
      </c>
      <c r="P477" s="373"/>
      <c r="Q477" s="373"/>
      <c r="R477" s="373"/>
      <c r="S477" s="373"/>
      <c r="T477" s="373"/>
      <c r="U477" s="373"/>
      <c r="V477" s="373"/>
      <c r="W477" s="373"/>
      <c r="X477" s="2843">
        <v>100.762</v>
      </c>
      <c r="Y477" s="2843">
        <v>0</v>
      </c>
      <c r="Z477" s="2108">
        <v>100.762</v>
      </c>
      <c r="AA477" s="2844">
        <v>49.877189999999999</v>
      </c>
      <c r="AB477" s="2844"/>
      <c r="AC477" s="2108">
        <v>49.877189999999999</v>
      </c>
      <c r="AD477" s="2108">
        <v>0.50380999999999998</v>
      </c>
      <c r="AE477" s="2844"/>
      <c r="AF477" s="2844">
        <v>0</v>
      </c>
      <c r="AG477" s="2108">
        <v>0</v>
      </c>
      <c r="AH477" s="373"/>
      <c r="AI477" s="373" t="s">
        <v>9941</v>
      </c>
      <c r="AJ477" s="373">
        <v>0</v>
      </c>
    </row>
    <row r="478" spans="1:36" ht="47.25">
      <c r="A478" s="1466">
        <v>2130</v>
      </c>
      <c r="B478" s="182" t="s">
        <v>5173</v>
      </c>
      <c r="C478" s="1831" t="s">
        <v>5174</v>
      </c>
      <c r="D478" s="1781" t="s">
        <v>321</v>
      </c>
      <c r="E478" s="371" t="s">
        <v>5175</v>
      </c>
      <c r="F478" s="1781" t="s">
        <v>47</v>
      </c>
      <c r="G478" s="1619">
        <v>69.378</v>
      </c>
      <c r="H478" s="373">
        <v>2</v>
      </c>
      <c r="I478" s="1783">
        <v>0</v>
      </c>
      <c r="J478" s="1619">
        <v>0</v>
      </c>
      <c r="K478" s="1770">
        <v>2</v>
      </c>
      <c r="L478" s="373">
        <v>67.378</v>
      </c>
      <c r="M478" s="373">
        <v>1E-3</v>
      </c>
      <c r="N478" s="1619">
        <v>0</v>
      </c>
      <c r="O478" s="373">
        <v>1E-3</v>
      </c>
      <c r="P478" s="373"/>
      <c r="Q478" s="373"/>
      <c r="R478" s="373"/>
      <c r="S478" s="373"/>
      <c r="T478" s="373"/>
      <c r="U478" s="373"/>
      <c r="V478" s="373"/>
      <c r="W478" s="373"/>
      <c r="X478" s="2843">
        <v>1E-3</v>
      </c>
      <c r="Y478" s="2843">
        <v>0</v>
      </c>
      <c r="Z478" s="2108">
        <v>1E-3</v>
      </c>
      <c r="AA478" s="2844"/>
      <c r="AB478" s="2844"/>
      <c r="AC478" s="2108">
        <v>0</v>
      </c>
      <c r="AD478" s="2108"/>
      <c r="AE478" s="2844"/>
      <c r="AF478" s="2844">
        <v>0</v>
      </c>
      <c r="AG478" s="2108">
        <v>0</v>
      </c>
      <c r="AH478" s="373" t="s">
        <v>9969</v>
      </c>
      <c r="AI478" s="373"/>
      <c r="AJ478" s="373">
        <v>0</v>
      </c>
    </row>
    <row r="479" spans="1:36" ht="78.75">
      <c r="A479" s="1466">
        <v>2131</v>
      </c>
      <c r="B479" s="182" t="s">
        <v>5176</v>
      </c>
      <c r="C479" s="1831" t="s">
        <v>5177</v>
      </c>
      <c r="D479" s="1781" t="s">
        <v>321</v>
      </c>
      <c r="E479" s="371" t="s">
        <v>5175</v>
      </c>
      <c r="F479" s="1781" t="s">
        <v>47</v>
      </c>
      <c r="G479" s="1619">
        <v>85.287999999999997</v>
      </c>
      <c r="H479" s="373">
        <v>2</v>
      </c>
      <c r="I479" s="1783">
        <v>0</v>
      </c>
      <c r="J479" s="1619">
        <v>0</v>
      </c>
      <c r="K479" s="1770">
        <v>2</v>
      </c>
      <c r="L479" s="373">
        <v>83.287999999999997</v>
      </c>
      <c r="M479" s="373">
        <v>1E-3</v>
      </c>
      <c r="N479" s="1619">
        <v>0</v>
      </c>
      <c r="O479" s="373">
        <v>1E-3</v>
      </c>
      <c r="P479" s="373"/>
      <c r="Q479" s="373"/>
      <c r="R479" s="373"/>
      <c r="S479" s="373"/>
      <c r="T479" s="373"/>
      <c r="U479" s="373"/>
      <c r="V479" s="373"/>
      <c r="W479" s="373"/>
      <c r="X479" s="2843">
        <v>1E-3</v>
      </c>
      <c r="Y479" s="2843">
        <v>0</v>
      </c>
      <c r="Z479" s="2108">
        <v>1E-3</v>
      </c>
      <c r="AA479" s="2844"/>
      <c r="AB479" s="2844"/>
      <c r="AC479" s="2108">
        <v>0</v>
      </c>
      <c r="AD479" s="2108"/>
      <c r="AE479" s="2844"/>
      <c r="AF479" s="2844">
        <v>0</v>
      </c>
      <c r="AG479" s="2108">
        <v>0</v>
      </c>
      <c r="AH479" s="373" t="s">
        <v>9969</v>
      </c>
      <c r="AI479" s="373"/>
      <c r="AJ479" s="373">
        <v>0</v>
      </c>
    </row>
    <row r="480" spans="1:36" ht="47.25">
      <c r="A480" s="1466">
        <v>2132</v>
      </c>
      <c r="B480" s="182" t="s">
        <v>5178</v>
      </c>
      <c r="C480" s="1831" t="s">
        <v>5179</v>
      </c>
      <c r="D480" s="1781" t="s">
        <v>321</v>
      </c>
      <c r="E480" s="371" t="s">
        <v>5175</v>
      </c>
      <c r="F480" s="1781" t="s">
        <v>47</v>
      </c>
      <c r="G480" s="1619">
        <v>97.736000000000004</v>
      </c>
      <c r="H480" s="373">
        <v>24.433499999999999</v>
      </c>
      <c r="I480" s="1783">
        <v>0</v>
      </c>
      <c r="J480" s="1619">
        <v>0</v>
      </c>
      <c r="K480" s="1770">
        <v>24.433499999999999</v>
      </c>
      <c r="L480" s="373">
        <v>73.302500000000009</v>
      </c>
      <c r="M480" s="373">
        <v>1E-3</v>
      </c>
      <c r="N480" s="1619">
        <v>0</v>
      </c>
      <c r="O480" s="373">
        <v>1E-3</v>
      </c>
      <c r="P480" s="373"/>
      <c r="Q480" s="373"/>
      <c r="R480" s="373"/>
      <c r="S480" s="373"/>
      <c r="T480" s="373"/>
      <c r="U480" s="373"/>
      <c r="V480" s="373"/>
      <c r="W480" s="373"/>
      <c r="X480" s="2843">
        <v>1E-3</v>
      </c>
      <c r="Y480" s="2843">
        <v>0</v>
      </c>
      <c r="Z480" s="2108">
        <v>1E-3</v>
      </c>
      <c r="AA480" s="2844"/>
      <c r="AB480" s="2844"/>
      <c r="AC480" s="2108">
        <v>0</v>
      </c>
      <c r="AD480" s="2108"/>
      <c r="AE480" s="2844"/>
      <c r="AF480" s="2844">
        <v>0</v>
      </c>
      <c r="AG480" s="2108">
        <v>0</v>
      </c>
      <c r="AH480" s="373" t="s">
        <v>9969</v>
      </c>
      <c r="AI480" s="373"/>
      <c r="AJ480" s="373">
        <v>0</v>
      </c>
    </row>
    <row r="481" spans="1:36" ht="78.75">
      <c r="A481" s="1466">
        <v>2133</v>
      </c>
      <c r="B481" s="182" t="s">
        <v>5180</v>
      </c>
      <c r="C481" s="1831" t="s">
        <v>5181</v>
      </c>
      <c r="D481" s="1781" t="s">
        <v>321</v>
      </c>
      <c r="E481" s="371" t="s">
        <v>5175</v>
      </c>
      <c r="F481" s="1781" t="s">
        <v>47</v>
      </c>
      <c r="G481" s="1619">
        <v>75.805999999999997</v>
      </c>
      <c r="H481" s="373">
        <v>1.9999990000000001</v>
      </c>
      <c r="I481" s="1783">
        <v>0</v>
      </c>
      <c r="J481" s="1619">
        <v>0</v>
      </c>
      <c r="K481" s="1770">
        <v>1.9999990000000001</v>
      </c>
      <c r="L481" s="373">
        <v>73.806000999999995</v>
      </c>
      <c r="M481" s="373">
        <v>1E-3</v>
      </c>
      <c r="N481" s="1619">
        <v>0</v>
      </c>
      <c r="O481" s="373">
        <v>1E-3</v>
      </c>
      <c r="P481" s="373"/>
      <c r="Q481" s="373"/>
      <c r="R481" s="373"/>
      <c r="S481" s="373"/>
      <c r="T481" s="373"/>
      <c r="U481" s="373"/>
      <c r="V481" s="373"/>
      <c r="W481" s="373"/>
      <c r="X481" s="2843">
        <v>1E-3</v>
      </c>
      <c r="Y481" s="2843">
        <v>0</v>
      </c>
      <c r="Z481" s="2108">
        <v>1E-3</v>
      </c>
      <c r="AA481" s="2844"/>
      <c r="AB481" s="2844"/>
      <c r="AC481" s="2108">
        <v>0</v>
      </c>
      <c r="AD481" s="2108"/>
      <c r="AE481" s="2844"/>
      <c r="AF481" s="2844">
        <v>0</v>
      </c>
      <c r="AG481" s="2108">
        <v>0</v>
      </c>
      <c r="AH481" s="373" t="s">
        <v>9969</v>
      </c>
      <c r="AI481" s="373"/>
      <c r="AJ481" s="373">
        <v>0</v>
      </c>
    </row>
    <row r="482" spans="1:36" ht="63">
      <c r="A482" s="1466">
        <v>2134</v>
      </c>
      <c r="B482" s="182" t="s">
        <v>5182</v>
      </c>
      <c r="C482" s="1831" t="s">
        <v>5183</v>
      </c>
      <c r="D482" s="1778" t="s">
        <v>561</v>
      </c>
      <c r="E482" s="371" t="s">
        <v>5175</v>
      </c>
      <c r="F482" s="1781" t="s">
        <v>30</v>
      </c>
      <c r="G482" s="373">
        <v>39.805999999999997</v>
      </c>
      <c r="H482" s="373">
        <v>9.952</v>
      </c>
      <c r="I482" s="1783">
        <v>16.681000000000001</v>
      </c>
      <c r="J482" s="373">
        <v>0</v>
      </c>
      <c r="K482" s="1770">
        <v>26.633000000000003</v>
      </c>
      <c r="L482" s="373">
        <v>13.172999999999995</v>
      </c>
      <c r="M482" s="373">
        <v>13.172999999999995</v>
      </c>
      <c r="N482" s="373">
        <v>0</v>
      </c>
      <c r="O482" s="373">
        <v>13.172999999999995</v>
      </c>
      <c r="P482" s="373"/>
      <c r="Q482" s="373"/>
      <c r="R482" s="373"/>
      <c r="S482" s="373"/>
      <c r="T482" s="373"/>
      <c r="U482" s="373"/>
      <c r="V482" s="373"/>
      <c r="W482" s="373"/>
      <c r="X482" s="2843">
        <v>13.172999999999995</v>
      </c>
      <c r="Y482" s="2843">
        <v>0</v>
      </c>
      <c r="Z482" s="2108">
        <v>13.172999999999995</v>
      </c>
      <c r="AA482" s="2844">
        <v>13.041269999999995</v>
      </c>
      <c r="AB482" s="2844"/>
      <c r="AC482" s="2108">
        <v>13.041269999999995</v>
      </c>
      <c r="AD482" s="2108">
        <v>0.13172999999999996</v>
      </c>
      <c r="AE482" s="2844"/>
      <c r="AF482" s="2844">
        <v>0</v>
      </c>
      <c r="AG482" s="2108">
        <v>0</v>
      </c>
      <c r="AH482" s="373"/>
      <c r="AI482" s="373" t="s">
        <v>9941</v>
      </c>
      <c r="AJ482" s="373">
        <v>0</v>
      </c>
    </row>
    <row r="483" spans="1:36" ht="47.25">
      <c r="A483" s="1466">
        <v>2135</v>
      </c>
      <c r="B483" s="182" t="s">
        <v>5184</v>
      </c>
      <c r="C483" s="1831" t="s">
        <v>5185</v>
      </c>
      <c r="D483" s="1833" t="s">
        <v>321</v>
      </c>
      <c r="E483" s="371" t="s">
        <v>5186</v>
      </c>
      <c r="F483" s="1781" t="s">
        <v>30</v>
      </c>
      <c r="G483" s="1834">
        <v>494.82299999999998</v>
      </c>
      <c r="H483" s="373">
        <v>74.997444999999999</v>
      </c>
      <c r="I483" s="1783">
        <v>419.82258999999999</v>
      </c>
      <c r="J483" s="1619">
        <v>0</v>
      </c>
      <c r="K483" s="1770">
        <v>494.82003499999996</v>
      </c>
      <c r="L483" s="373">
        <v>2.9650000000174259E-3</v>
      </c>
      <c r="M483" s="373">
        <v>3.0000000000000001E-3</v>
      </c>
      <c r="N483" s="1834">
        <v>0</v>
      </c>
      <c r="O483" s="373">
        <v>3.0000000000000001E-3</v>
      </c>
      <c r="P483" s="373"/>
      <c r="Q483" s="373"/>
      <c r="R483" s="373"/>
      <c r="S483" s="373"/>
      <c r="T483" s="373"/>
      <c r="U483" s="373"/>
      <c r="V483" s="373"/>
      <c r="W483" s="373"/>
      <c r="X483" s="2843">
        <v>3.0000000000000001E-3</v>
      </c>
      <c r="Y483" s="2843">
        <v>0</v>
      </c>
      <c r="Z483" s="2108">
        <v>3.0000000000000001E-3</v>
      </c>
      <c r="AA483" s="2844"/>
      <c r="AB483" s="2844"/>
      <c r="AC483" s="2108">
        <v>0</v>
      </c>
      <c r="AD483" s="2108"/>
      <c r="AE483" s="2844"/>
      <c r="AF483" s="2844">
        <v>0</v>
      </c>
      <c r="AG483" s="2108">
        <v>0</v>
      </c>
      <c r="AH483" s="373" t="s">
        <v>9969</v>
      </c>
      <c r="AI483" s="373"/>
      <c r="AJ483" s="373">
        <v>0</v>
      </c>
    </row>
    <row r="484" spans="1:36" ht="110.25">
      <c r="A484" s="1466">
        <v>2136</v>
      </c>
      <c r="B484" s="182" t="s">
        <v>5187</v>
      </c>
      <c r="C484" s="1831" t="s">
        <v>5188</v>
      </c>
      <c r="D484" s="1781" t="s">
        <v>321</v>
      </c>
      <c r="E484" s="371" t="s">
        <v>5189</v>
      </c>
      <c r="F484" s="1781" t="s">
        <v>30</v>
      </c>
      <c r="G484" s="1619">
        <v>550.08900000000006</v>
      </c>
      <c r="H484" s="373">
        <v>61.629885000000002</v>
      </c>
      <c r="I484" s="1783">
        <v>488.44600000000003</v>
      </c>
      <c r="J484" s="1619">
        <v>0</v>
      </c>
      <c r="K484" s="1770">
        <v>550.07588499999997</v>
      </c>
      <c r="L484" s="373">
        <v>1.3115000000084365E-2</v>
      </c>
      <c r="M484" s="373">
        <v>1.2999999999999999E-2</v>
      </c>
      <c r="N484" s="1619">
        <v>0</v>
      </c>
      <c r="O484" s="373">
        <v>1.2999999999999999E-2</v>
      </c>
      <c r="P484" s="373"/>
      <c r="Q484" s="373"/>
      <c r="R484" s="373"/>
      <c r="S484" s="373"/>
      <c r="T484" s="373"/>
      <c r="U484" s="373"/>
      <c r="V484" s="373"/>
      <c r="W484" s="373"/>
      <c r="X484" s="2843">
        <v>1.2999999999999999E-2</v>
      </c>
      <c r="Y484" s="2843">
        <v>0</v>
      </c>
      <c r="Z484" s="2108">
        <v>1.2999999999999999E-2</v>
      </c>
      <c r="AA484" s="2844"/>
      <c r="AB484" s="2844"/>
      <c r="AC484" s="2108">
        <v>0</v>
      </c>
      <c r="AD484" s="2108"/>
      <c r="AE484" s="2844"/>
      <c r="AF484" s="2844">
        <v>0</v>
      </c>
      <c r="AG484" s="2108">
        <v>0</v>
      </c>
      <c r="AH484" s="373" t="s">
        <v>9969</v>
      </c>
      <c r="AI484" s="373"/>
      <c r="AJ484" s="373">
        <v>0</v>
      </c>
    </row>
    <row r="485" spans="1:36" ht="94.5">
      <c r="A485" s="1466">
        <v>2137</v>
      </c>
      <c r="B485" s="182" t="s">
        <v>5190</v>
      </c>
      <c r="C485" s="1831" t="s">
        <v>5191</v>
      </c>
      <c r="D485" s="1781" t="s">
        <v>321</v>
      </c>
      <c r="E485" s="371" t="s">
        <v>5175</v>
      </c>
      <c r="F485" s="1781" t="s">
        <v>47</v>
      </c>
      <c r="G485" s="1619">
        <v>74.518000000000001</v>
      </c>
      <c r="H485" s="373">
        <v>2</v>
      </c>
      <c r="I485" s="1783">
        <v>0</v>
      </c>
      <c r="J485" s="1619">
        <v>0</v>
      </c>
      <c r="K485" s="1770">
        <v>2</v>
      </c>
      <c r="L485" s="373">
        <v>72.518000000000001</v>
      </c>
      <c r="M485" s="373">
        <v>1E-3</v>
      </c>
      <c r="N485" s="1619">
        <v>0</v>
      </c>
      <c r="O485" s="373">
        <v>1E-3</v>
      </c>
      <c r="P485" s="373"/>
      <c r="Q485" s="373"/>
      <c r="R485" s="373"/>
      <c r="S485" s="373"/>
      <c r="T485" s="373"/>
      <c r="U485" s="373"/>
      <c r="V485" s="373"/>
      <c r="W485" s="373"/>
      <c r="X485" s="2843">
        <v>1E-3</v>
      </c>
      <c r="Y485" s="2843">
        <v>0</v>
      </c>
      <c r="Z485" s="2108">
        <v>1E-3</v>
      </c>
      <c r="AA485" s="2844"/>
      <c r="AB485" s="2844"/>
      <c r="AC485" s="2108">
        <v>0</v>
      </c>
      <c r="AD485" s="2108"/>
      <c r="AE485" s="2844"/>
      <c r="AF485" s="2844">
        <v>0</v>
      </c>
      <c r="AG485" s="2108">
        <v>0</v>
      </c>
      <c r="AH485" s="373" t="s">
        <v>9969</v>
      </c>
      <c r="AI485" s="373"/>
      <c r="AJ485" s="373">
        <v>0</v>
      </c>
    </row>
    <row r="486" spans="1:36" ht="63">
      <c r="A486" s="1466">
        <v>2138</v>
      </c>
      <c r="B486" s="182" t="s">
        <v>5192</v>
      </c>
      <c r="C486" s="1831" t="s">
        <v>5193</v>
      </c>
      <c r="D486" s="1781" t="s">
        <v>321</v>
      </c>
      <c r="E486" s="371" t="s">
        <v>5175</v>
      </c>
      <c r="F486" s="1781" t="s">
        <v>30</v>
      </c>
      <c r="G486" s="1619">
        <v>98.409000000000006</v>
      </c>
      <c r="H486" s="373">
        <v>4.9950260000000002</v>
      </c>
      <c r="I486" s="1783">
        <v>47.438000000000002</v>
      </c>
      <c r="J486" s="1619">
        <v>0</v>
      </c>
      <c r="K486" s="1770">
        <v>52.433026000000005</v>
      </c>
      <c r="L486" s="373">
        <v>45.975974000000001</v>
      </c>
      <c r="M486" s="373">
        <v>45.975999999999999</v>
      </c>
      <c r="N486" s="1619">
        <v>0</v>
      </c>
      <c r="O486" s="373">
        <v>45.975999999999999</v>
      </c>
      <c r="P486" s="373"/>
      <c r="Q486" s="373"/>
      <c r="R486" s="373"/>
      <c r="S486" s="373"/>
      <c r="T486" s="373"/>
      <c r="U486" s="373"/>
      <c r="V486" s="373"/>
      <c r="W486" s="373"/>
      <c r="X486" s="2843">
        <v>45.975999999999999</v>
      </c>
      <c r="Y486" s="2843">
        <v>0</v>
      </c>
      <c r="Z486" s="2108">
        <v>45.975999999999999</v>
      </c>
      <c r="AA486" s="2844"/>
      <c r="AB486" s="2844"/>
      <c r="AC486" s="2108">
        <v>0</v>
      </c>
      <c r="AD486" s="2108"/>
      <c r="AE486" s="2844"/>
      <c r="AF486" s="2844">
        <v>0</v>
      </c>
      <c r="AG486" s="2108">
        <v>0</v>
      </c>
      <c r="AH486" s="373" t="s">
        <v>10023</v>
      </c>
      <c r="AI486" s="373"/>
      <c r="AJ486" s="373">
        <v>0</v>
      </c>
    </row>
    <row r="487" spans="1:36" ht="78.75">
      <c r="A487" s="1466">
        <v>2139</v>
      </c>
      <c r="B487" s="182" t="s">
        <v>5194</v>
      </c>
      <c r="C487" s="1831" t="s">
        <v>5195</v>
      </c>
      <c r="D487" s="1781" t="s">
        <v>393</v>
      </c>
      <c r="E487" s="371" t="s">
        <v>5196</v>
      </c>
      <c r="F487" s="1781" t="s">
        <v>30</v>
      </c>
      <c r="G487" s="1619">
        <v>46.683</v>
      </c>
      <c r="H487" s="373">
        <v>11.6685</v>
      </c>
      <c r="I487" s="1783">
        <v>35.014000000000003</v>
      </c>
      <c r="J487" s="1619">
        <v>0</v>
      </c>
      <c r="K487" s="1770">
        <v>46.682500000000005</v>
      </c>
      <c r="L487" s="373">
        <v>4.99999999995282E-4</v>
      </c>
      <c r="M487" s="373">
        <v>1E-3</v>
      </c>
      <c r="N487" s="1619">
        <v>0</v>
      </c>
      <c r="O487" s="373">
        <v>1E-3</v>
      </c>
      <c r="P487" s="373"/>
      <c r="Q487" s="373"/>
      <c r="R487" s="373"/>
      <c r="S487" s="373"/>
      <c r="T487" s="373"/>
      <c r="U487" s="373"/>
      <c r="V487" s="373"/>
      <c r="W487" s="373"/>
      <c r="X487" s="2843">
        <v>1E-3</v>
      </c>
      <c r="Y487" s="2843">
        <v>0</v>
      </c>
      <c r="Z487" s="2108">
        <v>1E-3</v>
      </c>
      <c r="AA487" s="2844"/>
      <c r="AB487" s="2844"/>
      <c r="AC487" s="2108">
        <v>0</v>
      </c>
      <c r="AD487" s="2108"/>
      <c r="AE487" s="2844"/>
      <c r="AF487" s="2844">
        <v>0</v>
      </c>
      <c r="AG487" s="2108">
        <v>0</v>
      </c>
      <c r="AH487" s="373" t="s">
        <v>9969</v>
      </c>
      <c r="AI487" s="373"/>
      <c r="AJ487" s="373">
        <v>0</v>
      </c>
    </row>
    <row r="488" spans="1:36" ht="94.5">
      <c r="A488" s="1466">
        <v>2140</v>
      </c>
      <c r="B488" s="182" t="s">
        <v>5197</v>
      </c>
      <c r="C488" s="1831" t="s">
        <v>5198</v>
      </c>
      <c r="D488" s="1781" t="s">
        <v>321</v>
      </c>
      <c r="E488" s="371" t="s">
        <v>5175</v>
      </c>
      <c r="F488" s="1781" t="s">
        <v>47</v>
      </c>
      <c r="G488" s="1619">
        <v>91.918000000000006</v>
      </c>
      <c r="H488" s="373">
        <v>2</v>
      </c>
      <c r="I488" s="1783">
        <v>0</v>
      </c>
      <c r="J488" s="1619">
        <v>0</v>
      </c>
      <c r="K488" s="1770">
        <v>2</v>
      </c>
      <c r="L488" s="373">
        <v>89.918000000000006</v>
      </c>
      <c r="M488" s="373">
        <v>1E-3</v>
      </c>
      <c r="N488" s="1619">
        <v>0</v>
      </c>
      <c r="O488" s="373">
        <v>1E-3</v>
      </c>
      <c r="P488" s="373"/>
      <c r="Q488" s="373"/>
      <c r="R488" s="373"/>
      <c r="S488" s="373"/>
      <c r="T488" s="373"/>
      <c r="U488" s="373"/>
      <c r="V488" s="373"/>
      <c r="W488" s="373"/>
      <c r="X488" s="2843">
        <v>1E-3</v>
      </c>
      <c r="Y488" s="2843">
        <v>0</v>
      </c>
      <c r="Z488" s="2108">
        <v>1E-3</v>
      </c>
      <c r="AA488" s="2844"/>
      <c r="AB488" s="2844"/>
      <c r="AC488" s="2108">
        <v>0</v>
      </c>
      <c r="AD488" s="2108"/>
      <c r="AE488" s="2844"/>
      <c r="AF488" s="2844">
        <v>0</v>
      </c>
      <c r="AG488" s="2108">
        <v>0</v>
      </c>
      <c r="AH488" s="373" t="s">
        <v>9969</v>
      </c>
      <c r="AI488" s="373"/>
      <c r="AJ488" s="373">
        <v>0</v>
      </c>
    </row>
    <row r="489" spans="1:36" ht="63">
      <c r="A489" s="1466">
        <v>2141</v>
      </c>
      <c r="B489" s="182" t="s">
        <v>5199</v>
      </c>
      <c r="C489" s="1831" t="s">
        <v>5200</v>
      </c>
      <c r="D489" s="1781" t="s">
        <v>321</v>
      </c>
      <c r="E489" s="371" t="s">
        <v>5175</v>
      </c>
      <c r="F489" s="1781" t="s">
        <v>47</v>
      </c>
      <c r="G489" s="1619">
        <v>89.242999999999995</v>
      </c>
      <c r="H489" s="373">
        <v>2</v>
      </c>
      <c r="I489" s="1783">
        <v>0</v>
      </c>
      <c r="J489" s="1619">
        <v>0</v>
      </c>
      <c r="K489" s="1770">
        <v>2</v>
      </c>
      <c r="L489" s="373">
        <v>87.242999999999995</v>
      </c>
      <c r="M489" s="373">
        <v>1E-3</v>
      </c>
      <c r="N489" s="1619">
        <v>0</v>
      </c>
      <c r="O489" s="373">
        <v>1E-3</v>
      </c>
      <c r="P489" s="373"/>
      <c r="Q489" s="373"/>
      <c r="R489" s="373"/>
      <c r="S489" s="373"/>
      <c r="T489" s="373"/>
      <c r="U489" s="373"/>
      <c r="V489" s="373"/>
      <c r="W489" s="373"/>
      <c r="X489" s="2843">
        <v>1E-3</v>
      </c>
      <c r="Y489" s="2843">
        <v>0</v>
      </c>
      <c r="Z489" s="2108">
        <v>1E-3</v>
      </c>
      <c r="AA489" s="2844"/>
      <c r="AB489" s="2844"/>
      <c r="AC489" s="2108">
        <v>0</v>
      </c>
      <c r="AD489" s="2108"/>
      <c r="AE489" s="2844"/>
      <c r="AF489" s="2844">
        <v>0</v>
      </c>
      <c r="AG489" s="2108">
        <v>0</v>
      </c>
      <c r="AH489" s="373" t="s">
        <v>9969</v>
      </c>
      <c r="AI489" s="373"/>
      <c r="AJ489" s="373">
        <v>0</v>
      </c>
    </row>
    <row r="490" spans="1:36" ht="31.5">
      <c r="A490" s="1466">
        <v>2142</v>
      </c>
      <c r="B490" s="182" t="s">
        <v>5201</v>
      </c>
      <c r="C490" s="1831" t="s">
        <v>5202</v>
      </c>
      <c r="D490" s="1781" t="s">
        <v>321</v>
      </c>
      <c r="E490" s="371" t="s">
        <v>5175</v>
      </c>
      <c r="F490" s="1781" t="s">
        <v>47</v>
      </c>
      <c r="G490" s="1619">
        <v>69.617999999999995</v>
      </c>
      <c r="H490" s="373">
        <v>2</v>
      </c>
      <c r="I490" s="1783">
        <v>0</v>
      </c>
      <c r="J490" s="1619">
        <v>0</v>
      </c>
      <c r="K490" s="1770">
        <v>2</v>
      </c>
      <c r="L490" s="373">
        <v>67.617999999999995</v>
      </c>
      <c r="M490" s="373">
        <v>1E-3</v>
      </c>
      <c r="N490" s="1619">
        <v>0</v>
      </c>
      <c r="O490" s="373">
        <v>1E-3</v>
      </c>
      <c r="P490" s="373"/>
      <c r="Q490" s="373"/>
      <c r="R490" s="373"/>
      <c r="S490" s="373"/>
      <c r="T490" s="373"/>
      <c r="U490" s="373"/>
      <c r="V490" s="373"/>
      <c r="W490" s="373"/>
      <c r="X490" s="2843">
        <v>1E-3</v>
      </c>
      <c r="Y490" s="2843">
        <v>0</v>
      </c>
      <c r="Z490" s="2108">
        <v>1E-3</v>
      </c>
      <c r="AA490" s="2844"/>
      <c r="AB490" s="2844"/>
      <c r="AC490" s="2108">
        <v>0</v>
      </c>
      <c r="AD490" s="2108"/>
      <c r="AE490" s="2844"/>
      <c r="AF490" s="2844">
        <v>0</v>
      </c>
      <c r="AG490" s="2108">
        <v>0</v>
      </c>
      <c r="AH490" s="373" t="s">
        <v>9969</v>
      </c>
      <c r="AI490" s="373"/>
      <c r="AJ490" s="373">
        <v>0</v>
      </c>
    </row>
    <row r="491" spans="1:36" ht="63">
      <c r="A491" s="1466">
        <v>2143</v>
      </c>
      <c r="B491" s="182" t="s">
        <v>5203</v>
      </c>
      <c r="C491" s="1831" t="s">
        <v>5204</v>
      </c>
      <c r="D491" s="1781" t="s">
        <v>321</v>
      </c>
      <c r="E491" s="371" t="s">
        <v>5175</v>
      </c>
      <c r="F491" s="1781" t="s">
        <v>47</v>
      </c>
      <c r="G491" s="1619">
        <v>79.02</v>
      </c>
      <c r="H491" s="373">
        <v>2</v>
      </c>
      <c r="I491" s="1783">
        <v>0</v>
      </c>
      <c r="J491" s="1619">
        <v>0</v>
      </c>
      <c r="K491" s="1770">
        <v>2</v>
      </c>
      <c r="L491" s="373">
        <v>77.02</v>
      </c>
      <c r="M491" s="373">
        <v>1E-3</v>
      </c>
      <c r="N491" s="1619">
        <v>0</v>
      </c>
      <c r="O491" s="373">
        <v>1E-3</v>
      </c>
      <c r="P491" s="373"/>
      <c r="Q491" s="373"/>
      <c r="R491" s="373"/>
      <c r="S491" s="373"/>
      <c r="T491" s="373"/>
      <c r="U491" s="373"/>
      <c r="V491" s="373"/>
      <c r="W491" s="373"/>
      <c r="X491" s="2843">
        <v>1E-3</v>
      </c>
      <c r="Y491" s="2843">
        <v>0</v>
      </c>
      <c r="Z491" s="2108">
        <v>1E-3</v>
      </c>
      <c r="AA491" s="2844"/>
      <c r="AB491" s="2844"/>
      <c r="AC491" s="2108">
        <v>0</v>
      </c>
      <c r="AD491" s="2108"/>
      <c r="AE491" s="2844"/>
      <c r="AF491" s="2844">
        <v>0</v>
      </c>
      <c r="AG491" s="2108">
        <v>0</v>
      </c>
      <c r="AH491" s="373" t="s">
        <v>9969</v>
      </c>
      <c r="AI491" s="373"/>
      <c r="AJ491" s="373">
        <v>0</v>
      </c>
    </row>
    <row r="492" spans="1:36" ht="63">
      <c r="A492" s="1466">
        <v>2144</v>
      </c>
      <c r="B492" s="182" t="s">
        <v>5205</v>
      </c>
      <c r="C492" s="1831" t="s">
        <v>5206</v>
      </c>
      <c r="D492" s="1781" t="s">
        <v>321</v>
      </c>
      <c r="E492" s="371" t="s">
        <v>5172</v>
      </c>
      <c r="F492" s="1781" t="s">
        <v>47</v>
      </c>
      <c r="G492" s="1619">
        <v>192.446</v>
      </c>
      <c r="H492" s="373">
        <v>24.038028000000001</v>
      </c>
      <c r="I492" s="1783">
        <v>2.5</v>
      </c>
      <c r="J492" s="1619">
        <v>0</v>
      </c>
      <c r="K492" s="1770">
        <v>26.538028000000001</v>
      </c>
      <c r="L492" s="373">
        <v>165.907972</v>
      </c>
      <c r="M492" s="373">
        <v>65.908000000000001</v>
      </c>
      <c r="N492" s="1619">
        <v>0</v>
      </c>
      <c r="O492" s="373">
        <v>65.908000000000001</v>
      </c>
      <c r="P492" s="373"/>
      <c r="Q492" s="373"/>
      <c r="R492" s="373"/>
      <c r="S492" s="373"/>
      <c r="T492" s="373"/>
      <c r="U492" s="373"/>
      <c r="V492" s="373"/>
      <c r="W492" s="373"/>
      <c r="X492" s="2843">
        <v>65.908000000000001</v>
      </c>
      <c r="Y492" s="2843">
        <v>0</v>
      </c>
      <c r="Z492" s="2108">
        <v>65.908000000000001</v>
      </c>
      <c r="AA492" s="2844">
        <v>16.31223</v>
      </c>
      <c r="AB492" s="2844"/>
      <c r="AC492" s="2108">
        <v>16.31223</v>
      </c>
      <c r="AD492" s="2108">
        <v>0.16477</v>
      </c>
      <c r="AE492" s="2844"/>
      <c r="AF492" s="2844">
        <v>0</v>
      </c>
      <c r="AG492" s="2108">
        <v>0</v>
      </c>
      <c r="AH492" s="373"/>
      <c r="AI492" s="373" t="s">
        <v>9941</v>
      </c>
      <c r="AJ492" s="373">
        <v>0</v>
      </c>
    </row>
    <row r="493" spans="1:36" ht="78.75">
      <c r="A493" s="1466">
        <v>2145</v>
      </c>
      <c r="B493" s="182" t="s">
        <v>5207</v>
      </c>
      <c r="C493" s="1831" t="s">
        <v>5208</v>
      </c>
      <c r="D493" s="1781" t="s">
        <v>321</v>
      </c>
      <c r="E493" s="371" t="s">
        <v>5172</v>
      </c>
      <c r="F493" s="1781" t="s">
        <v>47</v>
      </c>
      <c r="G493" s="1619">
        <v>231.08799999999999</v>
      </c>
      <c r="H493" s="373">
        <v>57.770319999999998</v>
      </c>
      <c r="I493" s="1783">
        <v>7.5</v>
      </c>
      <c r="J493" s="1619">
        <v>0</v>
      </c>
      <c r="K493" s="1770">
        <v>65.270319999999998</v>
      </c>
      <c r="L493" s="373">
        <v>165.81768</v>
      </c>
      <c r="M493" s="373">
        <v>165.81800000000001</v>
      </c>
      <c r="N493" s="1619">
        <v>0</v>
      </c>
      <c r="O493" s="373">
        <v>165.81800000000001</v>
      </c>
      <c r="P493" s="373"/>
      <c r="Q493" s="373"/>
      <c r="R493" s="373"/>
      <c r="S493" s="373"/>
      <c r="T493" s="373"/>
      <c r="U493" s="373"/>
      <c r="V493" s="373"/>
      <c r="W493" s="373"/>
      <c r="X493" s="2843">
        <v>165.81800000000001</v>
      </c>
      <c r="Y493" s="2843">
        <v>0</v>
      </c>
      <c r="Z493" s="2108">
        <v>165.81800000000001</v>
      </c>
      <c r="AA493" s="2844">
        <v>82.079954999999998</v>
      </c>
      <c r="AB493" s="2844"/>
      <c r="AC493" s="2108">
        <v>82.079954999999998</v>
      </c>
      <c r="AD493" s="2108">
        <v>0.82954499999999998</v>
      </c>
      <c r="AE493" s="2844"/>
      <c r="AF493" s="2844">
        <v>0</v>
      </c>
      <c r="AG493" s="2108">
        <v>0</v>
      </c>
      <c r="AH493" s="373"/>
      <c r="AI493" s="373" t="s">
        <v>10033</v>
      </c>
      <c r="AJ493" s="373">
        <v>0</v>
      </c>
    </row>
    <row r="494" spans="1:36" ht="78.75">
      <c r="A494" s="1466">
        <v>2146</v>
      </c>
      <c r="B494" s="182" t="s">
        <v>5209</v>
      </c>
      <c r="C494" s="1835" t="s">
        <v>5210</v>
      </c>
      <c r="D494" s="1833" t="s">
        <v>321</v>
      </c>
      <c r="E494" s="371" t="s">
        <v>29</v>
      </c>
      <c r="F494" s="1781" t="s">
        <v>30</v>
      </c>
      <c r="G494" s="1834">
        <v>224.61199999999999</v>
      </c>
      <c r="H494" s="373">
        <v>30.931187000000001</v>
      </c>
      <c r="I494" s="1783">
        <v>93.361999999999995</v>
      </c>
      <c r="J494" s="1619">
        <v>0</v>
      </c>
      <c r="K494" s="1770">
        <v>124.29318699999999</v>
      </c>
      <c r="L494" s="373">
        <v>100.31881300000001</v>
      </c>
      <c r="M494" s="373">
        <v>100.319</v>
      </c>
      <c r="N494" s="1834">
        <v>0</v>
      </c>
      <c r="O494" s="373">
        <v>100.319</v>
      </c>
      <c r="P494" s="373"/>
      <c r="Q494" s="373"/>
      <c r="R494" s="373"/>
      <c r="S494" s="373"/>
      <c r="T494" s="373"/>
      <c r="U494" s="373"/>
      <c r="V494" s="373"/>
      <c r="W494" s="373"/>
      <c r="X494" s="2843">
        <v>100.319</v>
      </c>
      <c r="Y494" s="2843">
        <v>0</v>
      </c>
      <c r="Z494" s="2108">
        <v>100.319</v>
      </c>
      <c r="AA494" s="2844">
        <v>49.6579525</v>
      </c>
      <c r="AB494" s="2844"/>
      <c r="AC494" s="2108">
        <v>49.6579525</v>
      </c>
      <c r="AD494" s="2108">
        <v>0.50179750000000001</v>
      </c>
      <c r="AE494" s="2844"/>
      <c r="AF494" s="2844">
        <v>0</v>
      </c>
      <c r="AG494" s="2108">
        <v>0</v>
      </c>
      <c r="AH494" s="373"/>
      <c r="AI494" s="373" t="s">
        <v>10033</v>
      </c>
      <c r="AJ494" s="373">
        <v>0</v>
      </c>
    </row>
    <row r="495" spans="1:36" ht="94.5">
      <c r="A495" s="1466">
        <v>2147</v>
      </c>
      <c r="B495" s="182" t="s">
        <v>5211</v>
      </c>
      <c r="C495" s="1836" t="s">
        <v>5212</v>
      </c>
      <c r="D495" s="1837" t="s">
        <v>321</v>
      </c>
      <c r="E495" s="1838" t="s">
        <v>5213</v>
      </c>
      <c r="F495" s="1781" t="s">
        <v>30</v>
      </c>
      <c r="G495" s="373">
        <v>87.216999999999999</v>
      </c>
      <c r="H495" s="373">
        <v>14.384</v>
      </c>
      <c r="I495" s="1783">
        <v>28.928000000000001</v>
      </c>
      <c r="J495" s="1619">
        <v>0</v>
      </c>
      <c r="K495" s="1770">
        <v>43.311999999999998</v>
      </c>
      <c r="L495" s="373">
        <v>43.905000000000001</v>
      </c>
      <c r="M495" s="373">
        <v>0</v>
      </c>
      <c r="N495" s="1619">
        <v>43.905000000000001</v>
      </c>
      <c r="O495" s="373">
        <v>43.905000000000001</v>
      </c>
      <c r="P495" s="373"/>
      <c r="Q495" s="373"/>
      <c r="R495" s="373"/>
      <c r="S495" s="373"/>
      <c r="T495" s="373"/>
      <c r="U495" s="373"/>
      <c r="V495" s="373"/>
      <c r="W495" s="373"/>
      <c r="X495" s="2843">
        <v>0</v>
      </c>
      <c r="Y495" s="2843">
        <v>43.905000000000001</v>
      </c>
      <c r="Z495" s="2108">
        <v>43.905000000000001</v>
      </c>
      <c r="AA495" s="2844"/>
      <c r="AB495" s="2844"/>
      <c r="AC495" s="2108">
        <v>0</v>
      </c>
      <c r="AD495" s="2108"/>
      <c r="AE495" s="2844"/>
      <c r="AF495" s="2844">
        <v>0</v>
      </c>
      <c r="AG495" s="2108">
        <v>0</v>
      </c>
      <c r="AH495" s="373" t="s">
        <v>9969</v>
      </c>
      <c r="AI495" s="373"/>
      <c r="AJ495" s="373">
        <v>0</v>
      </c>
    </row>
    <row r="496" spans="1:36" ht="47.25">
      <c r="A496" s="1466">
        <v>2148</v>
      </c>
      <c r="B496" s="182" t="s">
        <v>5214</v>
      </c>
      <c r="C496" s="1836" t="s">
        <v>5215</v>
      </c>
      <c r="D496" s="1837" t="s">
        <v>384</v>
      </c>
      <c r="E496" s="1838" t="s">
        <v>5216</v>
      </c>
      <c r="F496" s="1781" t="s">
        <v>30</v>
      </c>
      <c r="G496" s="373">
        <v>78.180000000000007</v>
      </c>
      <c r="H496" s="373">
        <v>19.545000000000002</v>
      </c>
      <c r="I496" s="1783">
        <v>58.634500000000003</v>
      </c>
      <c r="J496" s="1619">
        <v>0</v>
      </c>
      <c r="K496" s="1770">
        <v>78.179500000000004</v>
      </c>
      <c r="L496" s="373">
        <v>5.0000000000238742E-4</v>
      </c>
      <c r="M496" s="373">
        <v>1E-3</v>
      </c>
      <c r="N496" s="1619">
        <v>0</v>
      </c>
      <c r="O496" s="373">
        <v>1E-3</v>
      </c>
      <c r="P496" s="373"/>
      <c r="Q496" s="373"/>
      <c r="R496" s="373"/>
      <c r="S496" s="373"/>
      <c r="T496" s="373"/>
      <c r="U496" s="373"/>
      <c r="V496" s="373"/>
      <c r="W496" s="373"/>
      <c r="X496" s="2843">
        <v>1E-3</v>
      </c>
      <c r="Y496" s="2843">
        <v>0</v>
      </c>
      <c r="Z496" s="2108">
        <v>1E-3</v>
      </c>
      <c r="AA496" s="2844"/>
      <c r="AB496" s="2844"/>
      <c r="AC496" s="2108">
        <v>0</v>
      </c>
      <c r="AD496" s="2108"/>
      <c r="AE496" s="2844"/>
      <c r="AF496" s="2844">
        <v>0</v>
      </c>
      <c r="AG496" s="2108">
        <v>0</v>
      </c>
      <c r="AH496" s="373"/>
      <c r="AI496" s="373"/>
      <c r="AJ496" s="373">
        <v>0</v>
      </c>
    </row>
    <row r="497" spans="1:36" ht="63">
      <c r="A497" s="1466">
        <v>2149</v>
      </c>
      <c r="B497" s="182" t="s">
        <v>5217</v>
      </c>
      <c r="C497" s="1835" t="s">
        <v>5218</v>
      </c>
      <c r="D497" s="1762" t="s">
        <v>88</v>
      </c>
      <c r="E497" s="1838" t="s">
        <v>1222</v>
      </c>
      <c r="F497" s="1781" t="s">
        <v>30</v>
      </c>
      <c r="G497" s="373">
        <v>109.896</v>
      </c>
      <c r="H497" s="373">
        <v>0</v>
      </c>
      <c r="I497" s="1783">
        <v>65</v>
      </c>
      <c r="J497" s="1619">
        <v>0</v>
      </c>
      <c r="K497" s="1770">
        <v>65</v>
      </c>
      <c r="L497" s="373">
        <v>44.896000000000001</v>
      </c>
      <c r="M497" s="373">
        <v>44.896000000000001</v>
      </c>
      <c r="N497" s="1619">
        <v>0</v>
      </c>
      <c r="O497" s="373">
        <v>44.896000000000001</v>
      </c>
      <c r="P497" s="373"/>
      <c r="Q497" s="373"/>
      <c r="R497" s="373"/>
      <c r="S497" s="373"/>
      <c r="T497" s="373"/>
      <c r="U497" s="373"/>
      <c r="V497" s="373"/>
      <c r="W497" s="373"/>
      <c r="X497" s="2843">
        <v>44.896000000000001</v>
      </c>
      <c r="Y497" s="2843">
        <v>0</v>
      </c>
      <c r="Z497" s="2108">
        <v>44.896000000000001</v>
      </c>
      <c r="AA497" s="2844">
        <v>44.447040000000001</v>
      </c>
      <c r="AB497" s="2844"/>
      <c r="AC497" s="2108">
        <v>44.447040000000001</v>
      </c>
      <c r="AD497" s="2108">
        <v>0.44896000000000003</v>
      </c>
      <c r="AE497" s="2844"/>
      <c r="AF497" s="2844">
        <v>0</v>
      </c>
      <c r="AG497" s="2108">
        <v>0</v>
      </c>
      <c r="AH497" s="373"/>
      <c r="AI497" s="373" t="s">
        <v>9941</v>
      </c>
      <c r="AJ497" s="1619">
        <v>0</v>
      </c>
    </row>
    <row r="498" spans="1:36" ht="63">
      <c r="A498" s="1466">
        <v>2150</v>
      </c>
      <c r="B498" s="182" t="s">
        <v>5219</v>
      </c>
      <c r="C498" s="1835" t="s">
        <v>5220</v>
      </c>
      <c r="D498" s="1762" t="s">
        <v>88</v>
      </c>
      <c r="E498" s="1838" t="s">
        <v>5221</v>
      </c>
      <c r="F498" s="1781" t="s">
        <v>30</v>
      </c>
      <c r="G498" s="373">
        <v>215.18</v>
      </c>
      <c r="H498" s="373">
        <v>2.5</v>
      </c>
      <c r="I498" s="1783">
        <v>68</v>
      </c>
      <c r="J498" s="1619">
        <v>0</v>
      </c>
      <c r="K498" s="1770">
        <v>70.5</v>
      </c>
      <c r="L498" s="373">
        <v>144.68</v>
      </c>
      <c r="M498" s="373">
        <v>144.68</v>
      </c>
      <c r="N498" s="1619">
        <v>0</v>
      </c>
      <c r="O498" s="373">
        <v>144.68</v>
      </c>
      <c r="P498" s="373"/>
      <c r="Q498" s="373"/>
      <c r="R498" s="373"/>
      <c r="S498" s="373"/>
      <c r="T498" s="373"/>
      <c r="U498" s="373"/>
      <c r="V498" s="373"/>
      <c r="W498" s="373"/>
      <c r="X498" s="2843">
        <v>144.68</v>
      </c>
      <c r="Y498" s="2843">
        <v>0</v>
      </c>
      <c r="Z498" s="2108">
        <v>144.68</v>
      </c>
      <c r="AA498" s="2844">
        <v>71.616299999999995</v>
      </c>
      <c r="AB498" s="2844"/>
      <c r="AC498" s="2108">
        <v>71.616299999999995</v>
      </c>
      <c r="AD498" s="2108">
        <v>0.72370000000000001</v>
      </c>
      <c r="AE498" s="2844"/>
      <c r="AF498" s="2844">
        <v>0</v>
      </c>
      <c r="AG498" s="2108">
        <v>0</v>
      </c>
      <c r="AH498" s="373"/>
      <c r="AI498" s="373" t="s">
        <v>10033</v>
      </c>
      <c r="AJ498" s="1619">
        <v>0</v>
      </c>
    </row>
    <row r="499" spans="1:36" ht="94.5">
      <c r="A499" s="1466">
        <v>2151</v>
      </c>
      <c r="B499" s="182" t="s">
        <v>5222</v>
      </c>
      <c r="C499" s="1835" t="s">
        <v>5223</v>
      </c>
      <c r="D499" s="1762" t="s">
        <v>88</v>
      </c>
      <c r="E499" s="1838" t="s">
        <v>1936</v>
      </c>
      <c r="F499" s="1781" t="s">
        <v>47</v>
      </c>
      <c r="G499" s="373">
        <v>248.86</v>
      </c>
      <c r="H499" s="373">
        <v>37.320230000000002</v>
      </c>
      <c r="I499" s="1783">
        <v>12</v>
      </c>
      <c r="J499" s="1619">
        <v>0</v>
      </c>
      <c r="K499" s="1770">
        <v>49.320230000000002</v>
      </c>
      <c r="L499" s="373">
        <v>199.53977</v>
      </c>
      <c r="M499" s="373">
        <v>99.54</v>
      </c>
      <c r="N499" s="1619">
        <v>0</v>
      </c>
      <c r="O499" s="373">
        <v>99.54</v>
      </c>
      <c r="P499" s="373"/>
      <c r="Q499" s="373"/>
      <c r="R499" s="373"/>
      <c r="S499" s="373"/>
      <c r="T499" s="373"/>
      <c r="U499" s="373"/>
      <c r="V499" s="373"/>
      <c r="W499" s="373"/>
      <c r="X499" s="2843">
        <v>99.54</v>
      </c>
      <c r="Y499" s="2843">
        <v>0</v>
      </c>
      <c r="Z499" s="2108">
        <v>99.54</v>
      </c>
      <c r="AA499" s="2844">
        <v>24.636150000000001</v>
      </c>
      <c r="AB499" s="2844"/>
      <c r="AC499" s="2108">
        <v>24.636150000000001</v>
      </c>
      <c r="AD499" s="2108">
        <v>0.24885000000000002</v>
      </c>
      <c r="AE499" s="2844"/>
      <c r="AF499" s="2844">
        <v>0</v>
      </c>
      <c r="AG499" s="2108">
        <v>0</v>
      </c>
      <c r="AH499" s="373"/>
      <c r="AI499" s="373" t="s">
        <v>9941</v>
      </c>
      <c r="AJ499" s="1619">
        <v>0</v>
      </c>
    </row>
    <row r="500" spans="1:36" ht="110.25">
      <c r="A500" s="1466">
        <v>2152</v>
      </c>
      <c r="B500" s="182" t="s">
        <v>5224</v>
      </c>
      <c r="C500" s="1835" t="s">
        <v>5225</v>
      </c>
      <c r="D500" s="1762" t="s">
        <v>88</v>
      </c>
      <c r="E500" s="1838" t="s">
        <v>1936</v>
      </c>
      <c r="F500" s="1781" t="s">
        <v>47</v>
      </c>
      <c r="G500" s="373">
        <v>176.27</v>
      </c>
      <c r="H500" s="373">
        <v>13.177128</v>
      </c>
      <c r="I500" s="1783">
        <v>10</v>
      </c>
      <c r="J500" s="1619">
        <v>0</v>
      </c>
      <c r="K500" s="1770">
        <v>23.177128</v>
      </c>
      <c r="L500" s="373">
        <v>153.092872</v>
      </c>
      <c r="M500" s="373">
        <v>83.093000000000004</v>
      </c>
      <c r="N500" s="1619">
        <v>0</v>
      </c>
      <c r="O500" s="373">
        <v>83.093000000000004</v>
      </c>
      <c r="P500" s="373"/>
      <c r="Q500" s="373"/>
      <c r="R500" s="373"/>
      <c r="S500" s="373"/>
      <c r="T500" s="373"/>
      <c r="U500" s="373"/>
      <c r="V500" s="373"/>
      <c r="W500" s="373"/>
      <c r="X500" s="2843">
        <v>83.093000000000004</v>
      </c>
      <c r="Y500" s="2843">
        <v>0</v>
      </c>
      <c r="Z500" s="2108">
        <v>83.093000000000004</v>
      </c>
      <c r="AA500" s="2844">
        <v>20.565517500000006</v>
      </c>
      <c r="AB500" s="2844"/>
      <c r="AC500" s="2108">
        <v>20.565517500000006</v>
      </c>
      <c r="AD500" s="2108">
        <v>0.20773250000000004</v>
      </c>
      <c r="AE500" s="2844"/>
      <c r="AF500" s="2844">
        <v>0</v>
      </c>
      <c r="AG500" s="2108">
        <v>0</v>
      </c>
      <c r="AH500" s="373"/>
      <c r="AI500" s="373" t="s">
        <v>9941</v>
      </c>
      <c r="AJ500" s="1619">
        <v>0</v>
      </c>
    </row>
    <row r="501" spans="1:36" ht="78.75">
      <c r="A501" s="1466">
        <v>2153</v>
      </c>
      <c r="B501" s="182" t="s">
        <v>5226</v>
      </c>
      <c r="C501" s="1835" t="s">
        <v>5227</v>
      </c>
      <c r="D501" s="1762" t="s">
        <v>88</v>
      </c>
      <c r="E501" s="1838" t="s">
        <v>1936</v>
      </c>
      <c r="F501" s="1781" t="s">
        <v>47</v>
      </c>
      <c r="G501" s="373">
        <v>154.71</v>
      </c>
      <c r="H501" s="373">
        <v>23.2</v>
      </c>
      <c r="I501" s="1783">
        <v>10</v>
      </c>
      <c r="J501" s="1619">
        <v>0</v>
      </c>
      <c r="K501" s="1770">
        <v>33.200000000000003</v>
      </c>
      <c r="L501" s="373">
        <v>121.51</v>
      </c>
      <c r="M501" s="373">
        <v>61.51</v>
      </c>
      <c r="N501" s="1619">
        <v>0</v>
      </c>
      <c r="O501" s="373">
        <v>61.51</v>
      </c>
      <c r="P501" s="373"/>
      <c r="Q501" s="373"/>
      <c r="R501" s="373"/>
      <c r="S501" s="373"/>
      <c r="T501" s="373"/>
      <c r="U501" s="373"/>
      <c r="V501" s="373"/>
      <c r="W501" s="373"/>
      <c r="X501" s="2843">
        <v>61.51</v>
      </c>
      <c r="Y501" s="2843">
        <v>0</v>
      </c>
      <c r="Z501" s="2108">
        <v>61.51</v>
      </c>
      <c r="AA501" s="2844">
        <v>15.223725</v>
      </c>
      <c r="AB501" s="2844"/>
      <c r="AC501" s="2108">
        <v>15.223725</v>
      </c>
      <c r="AD501" s="2108">
        <v>0.153775</v>
      </c>
      <c r="AE501" s="2844"/>
      <c r="AF501" s="2844">
        <v>0</v>
      </c>
      <c r="AG501" s="2108">
        <v>0</v>
      </c>
      <c r="AH501" s="373"/>
      <c r="AI501" s="373" t="s">
        <v>9941</v>
      </c>
      <c r="AJ501" s="1619">
        <v>0</v>
      </c>
    </row>
    <row r="502" spans="1:36" ht="63">
      <c r="A502" s="1466">
        <v>2154</v>
      </c>
      <c r="B502" s="182" t="s">
        <v>5228</v>
      </c>
      <c r="C502" s="1835" t="s">
        <v>5229</v>
      </c>
      <c r="D502" s="1762" t="s">
        <v>88</v>
      </c>
      <c r="E502" s="1838" t="s">
        <v>5230</v>
      </c>
      <c r="F502" s="1781" t="s">
        <v>30</v>
      </c>
      <c r="G502" s="373">
        <v>1219.2</v>
      </c>
      <c r="H502" s="373">
        <v>81.779936000000006</v>
      </c>
      <c r="I502" s="1783">
        <v>200</v>
      </c>
      <c r="J502" s="1619">
        <v>0</v>
      </c>
      <c r="K502" s="1770">
        <v>281.77993600000002</v>
      </c>
      <c r="L502" s="373">
        <v>937.42006400000002</v>
      </c>
      <c r="M502" s="373">
        <v>937.42</v>
      </c>
      <c r="N502" s="1619">
        <v>0</v>
      </c>
      <c r="O502" s="373">
        <v>937.42</v>
      </c>
      <c r="P502" s="373"/>
      <c r="Q502" s="373"/>
      <c r="R502" s="373"/>
      <c r="S502" s="373"/>
      <c r="T502" s="373"/>
      <c r="U502" s="373"/>
      <c r="V502" s="373"/>
      <c r="W502" s="373"/>
      <c r="X502" s="2843">
        <v>937.42</v>
      </c>
      <c r="Y502" s="2843">
        <v>0</v>
      </c>
      <c r="Z502" s="2108">
        <v>937.42</v>
      </c>
      <c r="AA502" s="2844">
        <v>464.02244999999999</v>
      </c>
      <c r="AB502" s="2844"/>
      <c r="AC502" s="2108">
        <v>464.02244999999999</v>
      </c>
      <c r="AD502" s="2108">
        <v>4.6875499999999999</v>
      </c>
      <c r="AE502" s="2844"/>
      <c r="AF502" s="2844">
        <v>232.011</v>
      </c>
      <c r="AG502" s="2108">
        <v>232.011</v>
      </c>
      <c r="AH502" s="373"/>
      <c r="AI502" s="373" t="s">
        <v>10033</v>
      </c>
      <c r="AJ502" s="1619">
        <v>0</v>
      </c>
    </row>
    <row r="503" spans="1:36" ht="94.5">
      <c r="A503" s="1466">
        <v>2155</v>
      </c>
      <c r="B503" s="182" t="s">
        <v>5231</v>
      </c>
      <c r="C503" s="1839" t="s">
        <v>5232</v>
      </c>
      <c r="D503" s="1840" t="s">
        <v>28</v>
      </c>
      <c r="E503" s="1841" t="s">
        <v>5233</v>
      </c>
      <c r="F503" s="1781" t="s">
        <v>47</v>
      </c>
      <c r="G503" s="1842">
        <v>445.87</v>
      </c>
      <c r="H503" s="1843">
        <v>160.608</v>
      </c>
      <c r="I503" s="1783">
        <v>0</v>
      </c>
      <c r="J503" s="1843">
        <v>0</v>
      </c>
      <c r="K503" s="1770">
        <v>160.608</v>
      </c>
      <c r="L503" s="373">
        <v>285.262</v>
      </c>
      <c r="M503" s="373">
        <v>85.262</v>
      </c>
      <c r="N503" s="1842">
        <v>0</v>
      </c>
      <c r="O503" s="373">
        <v>85.262</v>
      </c>
      <c r="P503" s="373"/>
      <c r="Q503" s="373"/>
      <c r="R503" s="373"/>
      <c r="S503" s="373"/>
      <c r="T503" s="373"/>
      <c r="U503" s="373"/>
      <c r="V503" s="373"/>
      <c r="W503" s="373"/>
      <c r="X503" s="2843">
        <v>85.262</v>
      </c>
      <c r="Y503" s="2843">
        <v>0</v>
      </c>
      <c r="Z503" s="2108">
        <v>85.262</v>
      </c>
      <c r="AA503" s="2844">
        <v>21.102345</v>
      </c>
      <c r="AB503" s="2844"/>
      <c r="AC503" s="2108">
        <v>21.102345</v>
      </c>
      <c r="AD503" s="2108">
        <v>0.21315500000000001</v>
      </c>
      <c r="AE503" s="2844"/>
      <c r="AF503" s="2844">
        <v>0</v>
      </c>
      <c r="AG503" s="2108">
        <v>0</v>
      </c>
      <c r="AH503" s="373"/>
      <c r="AI503" s="373" t="s">
        <v>9941</v>
      </c>
      <c r="AJ503" s="1844">
        <v>0</v>
      </c>
    </row>
    <row r="504" spans="1:36" ht="63">
      <c r="A504" s="1466">
        <v>2156</v>
      </c>
      <c r="B504" s="182" t="s">
        <v>5234</v>
      </c>
      <c r="C504" s="1835" t="s">
        <v>5235</v>
      </c>
      <c r="D504" s="1762" t="s">
        <v>88</v>
      </c>
      <c r="E504" s="1838" t="s">
        <v>5236</v>
      </c>
      <c r="F504" s="1781" t="s">
        <v>30</v>
      </c>
      <c r="G504" s="373">
        <v>284.44600000000003</v>
      </c>
      <c r="H504" s="373">
        <v>0</v>
      </c>
      <c r="I504" s="1783">
        <v>150</v>
      </c>
      <c r="J504" s="1619">
        <v>0</v>
      </c>
      <c r="K504" s="1770">
        <v>150</v>
      </c>
      <c r="L504" s="373">
        <v>134.44600000000003</v>
      </c>
      <c r="M504" s="373">
        <v>134.446</v>
      </c>
      <c r="N504" s="1619">
        <v>0</v>
      </c>
      <c r="O504" s="373">
        <v>134.446</v>
      </c>
      <c r="P504" s="373"/>
      <c r="Q504" s="373"/>
      <c r="R504" s="373"/>
      <c r="S504" s="373"/>
      <c r="T504" s="373"/>
      <c r="U504" s="373"/>
      <c r="V504" s="373"/>
      <c r="W504" s="373"/>
      <c r="X504" s="2843">
        <v>134.446</v>
      </c>
      <c r="Y504" s="2843">
        <v>0</v>
      </c>
      <c r="Z504" s="2108">
        <v>134.446</v>
      </c>
      <c r="AA504" s="2844">
        <v>66.550385000000006</v>
      </c>
      <c r="AB504" s="2844"/>
      <c r="AC504" s="2108">
        <v>66.550385000000006</v>
      </c>
      <c r="AD504" s="2108">
        <v>0.67211500000000002</v>
      </c>
      <c r="AE504" s="2844"/>
      <c r="AF504" s="2844">
        <v>0</v>
      </c>
      <c r="AG504" s="2108">
        <v>0</v>
      </c>
      <c r="AH504" s="373"/>
      <c r="AI504" s="373" t="s">
        <v>10033</v>
      </c>
      <c r="AJ504" s="1619">
        <v>0</v>
      </c>
    </row>
    <row r="505" spans="1:36" ht="78.75">
      <c r="A505" s="1466">
        <v>2157</v>
      </c>
      <c r="B505" s="182" t="s">
        <v>5237</v>
      </c>
      <c r="C505" s="1835" t="s">
        <v>5238</v>
      </c>
      <c r="D505" s="1762" t="s">
        <v>88</v>
      </c>
      <c r="E505" s="1838" t="s">
        <v>1943</v>
      </c>
      <c r="F505" s="1781" t="s">
        <v>30</v>
      </c>
      <c r="G505" s="373">
        <v>311.88299999999998</v>
      </c>
      <c r="H505" s="373">
        <v>0</v>
      </c>
      <c r="I505" s="1783">
        <v>159.93123</v>
      </c>
      <c r="J505" s="1619">
        <v>0</v>
      </c>
      <c r="K505" s="1770">
        <v>159.93123</v>
      </c>
      <c r="L505" s="373">
        <v>151.95176999999998</v>
      </c>
      <c r="M505" s="373">
        <v>151.952</v>
      </c>
      <c r="N505" s="1619">
        <v>0</v>
      </c>
      <c r="O505" s="373">
        <v>151.952</v>
      </c>
      <c r="P505" s="373"/>
      <c r="Q505" s="373"/>
      <c r="R505" s="373"/>
      <c r="S505" s="373"/>
      <c r="T505" s="373"/>
      <c r="U505" s="373"/>
      <c r="V505" s="373"/>
      <c r="W505" s="373"/>
      <c r="X505" s="2843">
        <v>151.952</v>
      </c>
      <c r="Y505" s="2843">
        <v>0</v>
      </c>
      <c r="Z505" s="2108">
        <v>151.952</v>
      </c>
      <c r="AA505" s="2844">
        <v>75.216119999999989</v>
      </c>
      <c r="AB505" s="2844"/>
      <c r="AC505" s="2108">
        <v>75.216119999999989</v>
      </c>
      <c r="AD505" s="2108">
        <v>0.75988</v>
      </c>
      <c r="AE505" s="2844"/>
      <c r="AF505" s="2844">
        <v>0</v>
      </c>
      <c r="AG505" s="2108">
        <v>0</v>
      </c>
      <c r="AH505" s="373"/>
      <c r="AI505" s="373" t="s">
        <v>10033</v>
      </c>
      <c r="AJ505" s="1619">
        <v>0</v>
      </c>
    </row>
    <row r="506" spans="1:36" ht="63">
      <c r="A506" s="1466">
        <v>2158</v>
      </c>
      <c r="B506" s="182" t="s">
        <v>5239</v>
      </c>
      <c r="C506" s="1835" t="s">
        <v>5240</v>
      </c>
      <c r="D506" s="1762" t="s">
        <v>88</v>
      </c>
      <c r="E506" s="1838" t="s">
        <v>1943</v>
      </c>
      <c r="F506" s="1781" t="s">
        <v>30</v>
      </c>
      <c r="G506" s="373">
        <v>76.977999999999994</v>
      </c>
      <c r="H506" s="373">
        <v>0</v>
      </c>
      <c r="I506" s="1783">
        <v>50</v>
      </c>
      <c r="J506" s="1619">
        <v>0</v>
      </c>
      <c r="K506" s="1770">
        <v>50</v>
      </c>
      <c r="L506" s="373">
        <v>26.977999999999994</v>
      </c>
      <c r="M506" s="373">
        <v>26.977999999999994</v>
      </c>
      <c r="N506" s="1619">
        <v>0</v>
      </c>
      <c r="O506" s="373">
        <v>26.977999999999994</v>
      </c>
      <c r="P506" s="373"/>
      <c r="Q506" s="373"/>
      <c r="R506" s="373"/>
      <c r="S506" s="373"/>
      <c r="T506" s="373"/>
      <c r="U506" s="373"/>
      <c r="V506" s="373"/>
      <c r="W506" s="373"/>
      <c r="X506" s="2843">
        <v>26.977999999999994</v>
      </c>
      <c r="Y506" s="2843">
        <v>0</v>
      </c>
      <c r="Z506" s="2108">
        <v>26.977999999999994</v>
      </c>
      <c r="AA506" s="2844">
        <v>26.708054999999998</v>
      </c>
      <c r="AB506" s="2844"/>
      <c r="AC506" s="2108">
        <v>26.708054999999998</v>
      </c>
      <c r="AD506" s="2108">
        <v>0.26944500000000005</v>
      </c>
      <c r="AE506" s="2844"/>
      <c r="AF506" s="2844">
        <v>0</v>
      </c>
      <c r="AG506" s="2108">
        <v>0</v>
      </c>
      <c r="AH506" s="373"/>
      <c r="AI506" s="373" t="s">
        <v>10033</v>
      </c>
      <c r="AJ506" s="1619">
        <v>0</v>
      </c>
    </row>
    <row r="507" spans="1:36" ht="409.5">
      <c r="A507" s="1466">
        <v>2159</v>
      </c>
      <c r="B507" s="182" t="s">
        <v>5241</v>
      </c>
      <c r="C507" s="1831" t="s">
        <v>5242</v>
      </c>
      <c r="D507" s="1781" t="s">
        <v>564</v>
      </c>
      <c r="E507" s="1845" t="s">
        <v>5243</v>
      </c>
      <c r="F507" s="1846" t="s">
        <v>47</v>
      </c>
      <c r="G507" s="1847">
        <v>75.063000000000002</v>
      </c>
      <c r="H507" s="1619">
        <v>0</v>
      </c>
      <c r="I507" s="1783">
        <v>9.9</v>
      </c>
      <c r="J507" s="1619">
        <v>0</v>
      </c>
      <c r="K507" s="1770">
        <v>9.9</v>
      </c>
      <c r="L507" s="373">
        <v>65.162999999999997</v>
      </c>
      <c r="M507" s="1619">
        <v>65.162999999999997</v>
      </c>
      <c r="N507" s="1619">
        <v>0</v>
      </c>
      <c r="O507" s="373">
        <v>65.162999999999997</v>
      </c>
      <c r="P507" s="373"/>
      <c r="Q507" s="373"/>
      <c r="R507" s="373"/>
      <c r="S507" s="373"/>
      <c r="T507" s="373"/>
      <c r="U507" s="373"/>
      <c r="V507" s="373"/>
      <c r="W507" s="373"/>
      <c r="X507" s="2843">
        <v>65.162999999999997</v>
      </c>
      <c r="Y507" s="2843">
        <v>0</v>
      </c>
      <c r="Z507" s="2108">
        <v>65.162999999999997</v>
      </c>
      <c r="AA507" s="2844">
        <v>64.512</v>
      </c>
      <c r="AB507" s="2844"/>
      <c r="AC507" s="2108">
        <v>64.512</v>
      </c>
      <c r="AD507" s="2108">
        <v>0.65200000000000002</v>
      </c>
      <c r="AE507" s="2844"/>
      <c r="AF507" s="2844">
        <v>39.270611000000002</v>
      </c>
      <c r="AG507" s="2108">
        <v>39.270611000000002</v>
      </c>
      <c r="AH507" s="373" t="s">
        <v>9967</v>
      </c>
      <c r="AI507" s="373" t="s">
        <v>10052</v>
      </c>
      <c r="AJ507" s="1619">
        <v>0</v>
      </c>
    </row>
    <row r="508" spans="1:36" ht="63">
      <c r="A508" s="1466">
        <v>2160</v>
      </c>
      <c r="B508" s="182" t="s">
        <v>5244</v>
      </c>
      <c r="C508" s="1831" t="s">
        <v>5245</v>
      </c>
      <c r="D508" s="1778" t="s">
        <v>213</v>
      </c>
      <c r="E508" s="1845" t="s">
        <v>5246</v>
      </c>
      <c r="F508" s="1846" t="s">
        <v>47</v>
      </c>
      <c r="G508" s="1847">
        <v>98.278000000000006</v>
      </c>
      <c r="H508" s="1619">
        <v>0</v>
      </c>
      <c r="I508" s="1783">
        <v>12.375</v>
      </c>
      <c r="J508" s="1619">
        <v>0</v>
      </c>
      <c r="K508" s="1770">
        <v>12.375</v>
      </c>
      <c r="L508" s="373">
        <v>85.903000000000006</v>
      </c>
      <c r="M508" s="1619">
        <v>85.903000000000006</v>
      </c>
      <c r="N508" s="1619">
        <v>0</v>
      </c>
      <c r="O508" s="373">
        <v>85.903000000000006</v>
      </c>
      <c r="P508" s="373"/>
      <c r="Q508" s="373"/>
      <c r="R508" s="373"/>
      <c r="S508" s="373"/>
      <c r="T508" s="373"/>
      <c r="U508" s="373"/>
      <c r="V508" s="373"/>
      <c r="W508" s="373"/>
      <c r="X508" s="2843">
        <v>85.903000000000006</v>
      </c>
      <c r="Y508" s="2843">
        <v>0</v>
      </c>
      <c r="Z508" s="2108">
        <v>85.903000000000006</v>
      </c>
      <c r="AA508" s="2844">
        <v>85.043992500000002</v>
      </c>
      <c r="AB508" s="2844"/>
      <c r="AC508" s="2108">
        <v>85.043992500000002</v>
      </c>
      <c r="AD508" s="2108">
        <v>0.85875750000000006</v>
      </c>
      <c r="AE508" s="2844"/>
      <c r="AF508" s="2844">
        <v>0</v>
      </c>
      <c r="AG508" s="2108">
        <v>0</v>
      </c>
      <c r="AH508" s="373"/>
      <c r="AI508" s="373" t="s">
        <v>10033</v>
      </c>
      <c r="AJ508" s="1619">
        <v>0</v>
      </c>
    </row>
    <row r="509" spans="1:36" ht="409.5">
      <c r="A509" s="1466">
        <v>2161</v>
      </c>
      <c r="B509" s="182" t="s">
        <v>5247</v>
      </c>
      <c r="C509" s="1831" t="s">
        <v>5248</v>
      </c>
      <c r="D509" s="1781" t="s">
        <v>393</v>
      </c>
      <c r="E509" s="1845" t="s">
        <v>1038</v>
      </c>
      <c r="F509" s="1846" t="s">
        <v>47</v>
      </c>
      <c r="G509" s="1847">
        <v>161.89599999999999</v>
      </c>
      <c r="H509" s="1619">
        <v>0</v>
      </c>
      <c r="I509" s="1783">
        <v>20.492999999999999</v>
      </c>
      <c r="J509" s="1619">
        <v>0</v>
      </c>
      <c r="K509" s="1770">
        <v>20.492999999999999</v>
      </c>
      <c r="L509" s="373">
        <v>141.40299999999999</v>
      </c>
      <c r="M509" s="1619">
        <v>141.40299999999999</v>
      </c>
      <c r="N509" s="1619">
        <v>0</v>
      </c>
      <c r="O509" s="373">
        <v>141.40299999999999</v>
      </c>
      <c r="P509" s="373"/>
      <c r="Q509" s="373"/>
      <c r="R509" s="373"/>
      <c r="S509" s="373"/>
      <c r="T509" s="373"/>
      <c r="U509" s="373"/>
      <c r="V509" s="373"/>
      <c r="W509" s="373"/>
      <c r="X509" s="2843">
        <v>141.40299999999999</v>
      </c>
      <c r="Y509" s="2843">
        <v>0</v>
      </c>
      <c r="Z509" s="2108">
        <v>141.40299999999999</v>
      </c>
      <c r="AA509" s="2844">
        <v>69.994242499999999</v>
      </c>
      <c r="AB509" s="2844"/>
      <c r="AC509" s="2108">
        <v>69.994242499999999</v>
      </c>
      <c r="AD509" s="2108">
        <v>0.70750749999999996</v>
      </c>
      <c r="AE509" s="2844"/>
      <c r="AF509" s="2844">
        <v>0</v>
      </c>
      <c r="AG509" s="2108">
        <v>0</v>
      </c>
      <c r="AH509" s="373"/>
      <c r="AI509" s="373" t="s">
        <v>10033</v>
      </c>
      <c r="AJ509" s="1619">
        <v>0</v>
      </c>
    </row>
    <row r="510" spans="1:36" ht="409.5">
      <c r="A510" s="1466">
        <v>2162</v>
      </c>
      <c r="B510" s="182" t="s">
        <v>5249</v>
      </c>
      <c r="C510" s="1831" t="s">
        <v>5250</v>
      </c>
      <c r="D510" s="1781" t="s">
        <v>393</v>
      </c>
      <c r="E510" s="1845" t="s">
        <v>5243</v>
      </c>
      <c r="F510" s="1846" t="s">
        <v>47</v>
      </c>
      <c r="G510" s="1847">
        <v>79.441999999999993</v>
      </c>
      <c r="H510" s="1619">
        <v>0</v>
      </c>
      <c r="I510" s="1783">
        <v>9.0419999999999998</v>
      </c>
      <c r="J510" s="1619">
        <v>0</v>
      </c>
      <c r="K510" s="1770">
        <v>9.0419999999999998</v>
      </c>
      <c r="L510" s="373">
        <v>70.399999999999991</v>
      </c>
      <c r="M510" s="1619">
        <v>70.399999999999991</v>
      </c>
      <c r="N510" s="1619">
        <v>0</v>
      </c>
      <c r="O510" s="373">
        <v>70.399999999999991</v>
      </c>
      <c r="P510" s="373"/>
      <c r="Q510" s="373"/>
      <c r="R510" s="373"/>
      <c r="S510" s="373"/>
      <c r="T510" s="373"/>
      <c r="U510" s="373"/>
      <c r="V510" s="373"/>
      <c r="W510" s="373"/>
      <c r="X510" s="2843">
        <v>70.399999999999991</v>
      </c>
      <c r="Y510" s="2843">
        <v>0</v>
      </c>
      <c r="Z510" s="2108">
        <v>70.399999999999991</v>
      </c>
      <c r="AA510" s="2844">
        <v>69.695999999999998</v>
      </c>
      <c r="AB510" s="2844"/>
      <c r="AC510" s="2108">
        <v>69.695999999999998</v>
      </c>
      <c r="AD510" s="2108">
        <v>0.70399999999999996</v>
      </c>
      <c r="AE510" s="2844"/>
      <c r="AF510" s="2844">
        <v>0</v>
      </c>
      <c r="AG510" s="2108">
        <v>0</v>
      </c>
      <c r="AH510" s="373"/>
      <c r="AI510" s="373" t="s">
        <v>10033</v>
      </c>
      <c r="AJ510" s="1619">
        <v>0</v>
      </c>
    </row>
    <row r="511" spans="1:36" ht="31.5">
      <c r="A511" s="1466">
        <v>2163</v>
      </c>
      <c r="B511" s="182" t="s">
        <v>5251</v>
      </c>
      <c r="C511" s="1831" t="s">
        <v>5252</v>
      </c>
      <c r="D511" s="1781" t="s">
        <v>254</v>
      </c>
      <c r="E511" s="1845" t="s">
        <v>5253</v>
      </c>
      <c r="F511" s="1846" t="s">
        <v>47</v>
      </c>
      <c r="G511" s="1847">
        <v>44.627000000000002</v>
      </c>
      <c r="H511" s="1619">
        <v>0</v>
      </c>
      <c r="I511" s="1783">
        <v>6.1870000000000003</v>
      </c>
      <c r="J511" s="1619">
        <v>0</v>
      </c>
      <c r="K511" s="1770">
        <v>6.1870000000000003</v>
      </c>
      <c r="L511" s="373">
        <v>38.440000000000005</v>
      </c>
      <c r="M511" s="1619">
        <v>38.440000000000005</v>
      </c>
      <c r="N511" s="1619">
        <v>0</v>
      </c>
      <c r="O511" s="373">
        <v>38.440000000000005</v>
      </c>
      <c r="P511" s="373"/>
      <c r="Q511" s="373"/>
      <c r="R511" s="373"/>
      <c r="S511" s="373"/>
      <c r="T511" s="373"/>
      <c r="U511" s="373"/>
      <c r="V511" s="373"/>
      <c r="W511" s="373"/>
      <c r="X511" s="2843">
        <v>38.440000000000005</v>
      </c>
      <c r="Y511" s="2843">
        <v>0</v>
      </c>
      <c r="Z511" s="2108">
        <v>38.440000000000005</v>
      </c>
      <c r="AA511" s="2844">
        <v>31.805730000000004</v>
      </c>
      <c r="AB511" s="2844"/>
      <c r="AC511" s="2108">
        <v>31.805730000000004</v>
      </c>
      <c r="AD511" s="2108">
        <v>0.32127</v>
      </c>
      <c r="AE511" s="2844"/>
      <c r="AF511" s="2844">
        <v>0</v>
      </c>
      <c r="AG511" s="2108">
        <v>0</v>
      </c>
      <c r="AH511" s="373"/>
      <c r="AI511" s="373" t="s">
        <v>9941</v>
      </c>
      <c r="AJ511" s="1619">
        <v>0</v>
      </c>
    </row>
    <row r="512" spans="1:36" ht="63">
      <c r="A512" s="1466">
        <v>2164</v>
      </c>
      <c r="B512" s="182" t="s">
        <v>5254</v>
      </c>
      <c r="C512" s="1831" t="s">
        <v>5255</v>
      </c>
      <c r="D512" s="1781" t="s">
        <v>28</v>
      </c>
      <c r="E512" s="1845" t="s">
        <v>108</v>
      </c>
      <c r="F512" s="1846" t="s">
        <v>47</v>
      </c>
      <c r="G512" s="1847">
        <v>127.76</v>
      </c>
      <c r="H512" s="1619">
        <v>0</v>
      </c>
      <c r="I512" s="1783">
        <v>30</v>
      </c>
      <c r="J512" s="1619">
        <v>0</v>
      </c>
      <c r="K512" s="1770">
        <v>30</v>
      </c>
      <c r="L512" s="373">
        <v>97.76</v>
      </c>
      <c r="M512" s="1619">
        <v>97.76</v>
      </c>
      <c r="N512" s="1619">
        <v>0</v>
      </c>
      <c r="O512" s="373">
        <v>97.76</v>
      </c>
      <c r="P512" s="373"/>
      <c r="Q512" s="373"/>
      <c r="R512" s="373"/>
      <c r="S512" s="373"/>
      <c r="T512" s="373"/>
      <c r="U512" s="373"/>
      <c r="V512" s="373"/>
      <c r="W512" s="373"/>
      <c r="X512" s="2843">
        <v>97.76</v>
      </c>
      <c r="Y512" s="2843">
        <v>0</v>
      </c>
      <c r="Z512" s="2108">
        <v>97.76</v>
      </c>
      <c r="AA512" s="2844">
        <v>96.78240000000001</v>
      </c>
      <c r="AB512" s="2844"/>
      <c r="AC512" s="2108">
        <v>96.78240000000001</v>
      </c>
      <c r="AD512" s="2108">
        <v>0.97760000000000002</v>
      </c>
      <c r="AE512" s="2844"/>
      <c r="AF512" s="2844">
        <v>83.608586000000003</v>
      </c>
      <c r="AG512" s="2108">
        <v>83.608586000000003</v>
      </c>
      <c r="AH512" s="373"/>
      <c r="AI512" s="373" t="s">
        <v>9941</v>
      </c>
      <c r="AJ512" s="1619">
        <v>0</v>
      </c>
    </row>
    <row r="513" spans="1:36" ht="299.25">
      <c r="A513" s="1466">
        <v>2165</v>
      </c>
      <c r="B513" s="182" t="s">
        <v>5256</v>
      </c>
      <c r="C513" s="1831" t="s">
        <v>5257</v>
      </c>
      <c r="D513" s="1781" t="s">
        <v>257</v>
      </c>
      <c r="E513" s="1845" t="s">
        <v>5246</v>
      </c>
      <c r="F513" s="1846" t="s">
        <v>47</v>
      </c>
      <c r="G513" s="1847">
        <v>77.856999999999999</v>
      </c>
      <c r="H513" s="1619">
        <v>0</v>
      </c>
      <c r="I513" s="1783">
        <v>19.125</v>
      </c>
      <c r="J513" s="1619">
        <v>0</v>
      </c>
      <c r="K513" s="1770">
        <v>19.125</v>
      </c>
      <c r="L513" s="373">
        <v>58.731999999999999</v>
      </c>
      <c r="M513" s="1619">
        <v>58.731999999999999</v>
      </c>
      <c r="N513" s="1619">
        <v>0</v>
      </c>
      <c r="O513" s="373">
        <v>58.731999999999999</v>
      </c>
      <c r="P513" s="373"/>
      <c r="Q513" s="373"/>
      <c r="R513" s="373"/>
      <c r="S513" s="373"/>
      <c r="T513" s="373"/>
      <c r="U513" s="373"/>
      <c r="V513" s="373"/>
      <c r="W513" s="373"/>
      <c r="X513" s="2843">
        <v>58.731999999999999</v>
      </c>
      <c r="Y513" s="2843">
        <v>0</v>
      </c>
      <c r="Z513" s="2108">
        <v>58.731999999999999</v>
      </c>
      <c r="AA513" s="2844">
        <v>58.144680000000001</v>
      </c>
      <c r="AB513" s="2844"/>
      <c r="AC513" s="2108">
        <v>58.144680000000001</v>
      </c>
      <c r="AD513" s="2108">
        <v>0.58731999999999995</v>
      </c>
      <c r="AE513" s="2844"/>
      <c r="AF513" s="2844">
        <v>0</v>
      </c>
      <c r="AG513" s="2108">
        <v>0</v>
      </c>
      <c r="AH513" s="373"/>
      <c r="AI513" s="373" t="s">
        <v>9941</v>
      </c>
      <c r="AJ513" s="1619">
        <v>0</v>
      </c>
    </row>
    <row r="514" spans="1:36" ht="220.5">
      <c r="A514" s="1466">
        <v>2166</v>
      </c>
      <c r="B514" s="182" t="s">
        <v>5258</v>
      </c>
      <c r="C514" s="1831" t="s">
        <v>5259</v>
      </c>
      <c r="D514" s="1781" t="s">
        <v>257</v>
      </c>
      <c r="E514" s="1845" t="s">
        <v>5243</v>
      </c>
      <c r="F514" s="1846" t="s">
        <v>47</v>
      </c>
      <c r="G514" s="1847">
        <v>90.78</v>
      </c>
      <c r="H514" s="1619">
        <v>0</v>
      </c>
      <c r="I514" s="1783">
        <v>24.375</v>
      </c>
      <c r="J514" s="1619">
        <v>0</v>
      </c>
      <c r="K514" s="1770">
        <v>24.375</v>
      </c>
      <c r="L514" s="373">
        <v>66.405000000000001</v>
      </c>
      <c r="M514" s="1619">
        <v>66.405000000000001</v>
      </c>
      <c r="N514" s="1619">
        <v>0</v>
      </c>
      <c r="O514" s="373">
        <v>66.405000000000001</v>
      </c>
      <c r="P514" s="373"/>
      <c r="Q514" s="373"/>
      <c r="R514" s="373"/>
      <c r="S514" s="373"/>
      <c r="T514" s="373"/>
      <c r="U514" s="373"/>
      <c r="V514" s="373"/>
      <c r="W514" s="373"/>
      <c r="X514" s="2843">
        <v>66.405000000000001</v>
      </c>
      <c r="Y514" s="2843">
        <v>0</v>
      </c>
      <c r="Z514" s="2108">
        <v>66.405000000000001</v>
      </c>
      <c r="AA514" s="2844">
        <v>65.740949999999998</v>
      </c>
      <c r="AB514" s="2844"/>
      <c r="AC514" s="2108">
        <v>65.740949999999998</v>
      </c>
      <c r="AD514" s="2108">
        <v>0.66405000000000003</v>
      </c>
      <c r="AE514" s="2844"/>
      <c r="AF514" s="2844">
        <v>0</v>
      </c>
      <c r="AG514" s="2108">
        <v>0</v>
      </c>
      <c r="AH514" s="373"/>
      <c r="AI514" s="373" t="s">
        <v>9941</v>
      </c>
      <c r="AJ514" s="1619">
        <v>0</v>
      </c>
    </row>
    <row r="515" spans="1:36" ht="47.25">
      <c r="A515" s="1466">
        <v>2167</v>
      </c>
      <c r="B515" s="182" t="s">
        <v>5260</v>
      </c>
      <c r="C515" s="1831" t="s">
        <v>5261</v>
      </c>
      <c r="D515" s="1781" t="s">
        <v>257</v>
      </c>
      <c r="E515" s="1845" t="s">
        <v>2438</v>
      </c>
      <c r="F515" s="1846" t="s">
        <v>47</v>
      </c>
      <c r="G515" s="1847">
        <v>197.44499999999999</v>
      </c>
      <c r="H515" s="1619">
        <v>0</v>
      </c>
      <c r="I515" s="1783">
        <v>49</v>
      </c>
      <c r="J515" s="1619">
        <v>0</v>
      </c>
      <c r="K515" s="1770">
        <v>49</v>
      </c>
      <c r="L515" s="373">
        <v>148.44499999999999</v>
      </c>
      <c r="M515" s="1619">
        <v>148.44499999999999</v>
      </c>
      <c r="N515" s="1619">
        <v>0</v>
      </c>
      <c r="O515" s="373">
        <v>148.44499999999999</v>
      </c>
      <c r="P515" s="373"/>
      <c r="Q515" s="373"/>
      <c r="R515" s="373"/>
      <c r="S515" s="373"/>
      <c r="T515" s="373"/>
      <c r="U515" s="373"/>
      <c r="V515" s="373"/>
      <c r="W515" s="373"/>
      <c r="X515" s="2843">
        <v>148.44499999999999</v>
      </c>
      <c r="Y515" s="2843">
        <v>0</v>
      </c>
      <c r="Z515" s="2108">
        <v>148.44499999999999</v>
      </c>
      <c r="AA515" s="2844">
        <v>73.480274999999992</v>
      </c>
      <c r="AB515" s="2844"/>
      <c r="AC515" s="2108">
        <v>73.480274999999992</v>
      </c>
      <c r="AD515" s="2108">
        <v>0.74222499999999991</v>
      </c>
      <c r="AE515" s="2844"/>
      <c r="AF515" s="2844">
        <v>0</v>
      </c>
      <c r="AG515" s="2108">
        <v>0</v>
      </c>
      <c r="AH515" s="373"/>
      <c r="AI515" s="373" t="s">
        <v>9941</v>
      </c>
      <c r="AJ515" s="1619">
        <v>0</v>
      </c>
    </row>
    <row r="516" spans="1:36" ht="63">
      <c r="A516" s="1466">
        <v>2168</v>
      </c>
      <c r="B516" s="182" t="s">
        <v>5262</v>
      </c>
      <c r="C516" s="1831" t="s">
        <v>5263</v>
      </c>
      <c r="D516" s="1768" t="s">
        <v>3944</v>
      </c>
      <c r="E516" s="1845" t="s">
        <v>1946</v>
      </c>
      <c r="F516" s="1846" t="s">
        <v>47</v>
      </c>
      <c r="G516" s="1847">
        <v>147.47999999999999</v>
      </c>
      <c r="H516" s="1619">
        <v>0</v>
      </c>
      <c r="I516" s="1783">
        <v>18.562999999999999</v>
      </c>
      <c r="J516" s="1619">
        <v>0</v>
      </c>
      <c r="K516" s="1770">
        <v>18.562999999999999</v>
      </c>
      <c r="L516" s="373">
        <v>128.917</v>
      </c>
      <c r="M516" s="1619">
        <v>128.917</v>
      </c>
      <c r="N516" s="1619">
        <v>0</v>
      </c>
      <c r="O516" s="373">
        <v>128.917</v>
      </c>
      <c r="P516" s="373"/>
      <c r="Q516" s="373"/>
      <c r="R516" s="373"/>
      <c r="S516" s="373"/>
      <c r="T516" s="373"/>
      <c r="U516" s="373"/>
      <c r="V516" s="373"/>
      <c r="W516" s="373"/>
      <c r="X516" s="2843">
        <v>128.917</v>
      </c>
      <c r="Y516" s="2843">
        <v>0</v>
      </c>
      <c r="Z516" s="2108">
        <v>128.917</v>
      </c>
      <c r="AA516" s="2844">
        <v>31.907</v>
      </c>
      <c r="AB516" s="2844"/>
      <c r="AC516" s="2108">
        <v>31.907</v>
      </c>
      <c r="AD516" s="2108">
        <v>0.32200000000000001</v>
      </c>
      <c r="AE516" s="2844"/>
      <c r="AF516" s="2844">
        <v>0</v>
      </c>
      <c r="AG516" s="2108">
        <v>0</v>
      </c>
      <c r="AH516" s="373" t="s">
        <v>9958</v>
      </c>
      <c r="AI516" s="373" t="s">
        <v>10041</v>
      </c>
      <c r="AJ516" s="1619">
        <v>0</v>
      </c>
    </row>
    <row r="517" spans="1:36" ht="78.75">
      <c r="A517" s="1466">
        <v>2169</v>
      </c>
      <c r="B517" s="182" t="s">
        <v>5264</v>
      </c>
      <c r="C517" s="1831" t="s">
        <v>5265</v>
      </c>
      <c r="D517" s="1768" t="s">
        <v>3944</v>
      </c>
      <c r="E517" s="1845" t="s">
        <v>1946</v>
      </c>
      <c r="F517" s="1846" t="s">
        <v>47</v>
      </c>
      <c r="G517" s="1847">
        <v>138.4</v>
      </c>
      <c r="H517" s="1619">
        <v>0</v>
      </c>
      <c r="I517" s="1783">
        <v>17.324999999999999</v>
      </c>
      <c r="J517" s="1619">
        <v>0</v>
      </c>
      <c r="K517" s="1770">
        <v>17.324999999999999</v>
      </c>
      <c r="L517" s="373">
        <v>121.075</v>
      </c>
      <c r="M517" s="1619">
        <v>121.075</v>
      </c>
      <c r="N517" s="1619">
        <v>0</v>
      </c>
      <c r="O517" s="373">
        <v>121.075</v>
      </c>
      <c r="P517" s="373"/>
      <c r="Q517" s="373"/>
      <c r="R517" s="373"/>
      <c r="S517" s="373"/>
      <c r="T517" s="373"/>
      <c r="U517" s="373"/>
      <c r="V517" s="373"/>
      <c r="W517" s="373"/>
      <c r="X517" s="2843">
        <v>121.075</v>
      </c>
      <c r="Y517" s="2843">
        <v>0</v>
      </c>
      <c r="Z517" s="2108">
        <v>121.075</v>
      </c>
      <c r="AA517" s="2844">
        <v>29.966000000000001</v>
      </c>
      <c r="AB517" s="2844"/>
      <c r="AC517" s="2108">
        <v>29.966000000000001</v>
      </c>
      <c r="AD517" s="2108">
        <v>0.30299999999999999</v>
      </c>
      <c r="AE517" s="2844"/>
      <c r="AF517" s="2844">
        <v>0</v>
      </c>
      <c r="AG517" s="2108">
        <v>0</v>
      </c>
      <c r="AH517" s="373" t="s">
        <v>9958</v>
      </c>
      <c r="AI517" s="373" t="s">
        <v>10041</v>
      </c>
      <c r="AJ517" s="1619">
        <v>0</v>
      </c>
    </row>
    <row r="518" spans="1:36" ht="63">
      <c r="A518" s="1466">
        <v>2170</v>
      </c>
      <c r="B518" s="182" t="s">
        <v>5266</v>
      </c>
      <c r="C518" s="1831" t="s">
        <v>5267</v>
      </c>
      <c r="D518" s="1768" t="s">
        <v>3944</v>
      </c>
      <c r="E518" s="1845" t="s">
        <v>5268</v>
      </c>
      <c r="F518" s="1846" t="s">
        <v>47</v>
      </c>
      <c r="G518" s="1847">
        <v>59.779000000000003</v>
      </c>
      <c r="H518" s="1619">
        <v>0</v>
      </c>
      <c r="I518" s="1783">
        <v>15</v>
      </c>
      <c r="J518" s="1619">
        <v>0</v>
      </c>
      <c r="K518" s="1770">
        <v>15</v>
      </c>
      <c r="L518" s="373">
        <v>44.779000000000003</v>
      </c>
      <c r="M518" s="1619">
        <v>44.779000000000003</v>
      </c>
      <c r="N518" s="1619">
        <v>0</v>
      </c>
      <c r="O518" s="373">
        <v>44.779000000000003</v>
      </c>
      <c r="P518" s="373"/>
      <c r="Q518" s="373"/>
      <c r="R518" s="373"/>
      <c r="S518" s="373"/>
      <c r="T518" s="373"/>
      <c r="U518" s="373"/>
      <c r="V518" s="373"/>
      <c r="W518" s="373"/>
      <c r="X518" s="2843">
        <v>44.779000000000003</v>
      </c>
      <c r="Y518" s="2843">
        <v>0</v>
      </c>
      <c r="Z518" s="2108">
        <v>44.779000000000003</v>
      </c>
      <c r="AA518" s="2844">
        <v>44.330802499999997</v>
      </c>
      <c r="AB518" s="2844"/>
      <c r="AC518" s="2108">
        <v>44.330802499999997</v>
      </c>
      <c r="AD518" s="2108">
        <v>0.44794750000000005</v>
      </c>
      <c r="AE518" s="2844"/>
      <c r="AF518" s="2844">
        <v>0</v>
      </c>
      <c r="AG518" s="2108">
        <v>0</v>
      </c>
      <c r="AH518" s="373"/>
      <c r="AI518" s="373" t="s">
        <v>10033</v>
      </c>
      <c r="AJ518" s="1619">
        <v>0</v>
      </c>
    </row>
    <row r="519" spans="1:36" ht="63">
      <c r="A519" s="1466">
        <v>2171</v>
      </c>
      <c r="B519" s="182" t="s">
        <v>5269</v>
      </c>
      <c r="C519" s="1831" t="s">
        <v>5270</v>
      </c>
      <c r="D519" s="1768" t="s">
        <v>3944</v>
      </c>
      <c r="E519" s="1845" t="s">
        <v>5271</v>
      </c>
      <c r="F519" s="1846" t="s">
        <v>47</v>
      </c>
      <c r="G519" s="1847">
        <v>89.97</v>
      </c>
      <c r="H519" s="1619">
        <v>0</v>
      </c>
      <c r="I519" s="1783">
        <v>22.5</v>
      </c>
      <c r="J519" s="1619">
        <v>0</v>
      </c>
      <c r="K519" s="1770">
        <v>22.5</v>
      </c>
      <c r="L519" s="373">
        <v>67.47</v>
      </c>
      <c r="M519" s="1619">
        <v>67.47</v>
      </c>
      <c r="N519" s="1619">
        <v>0</v>
      </c>
      <c r="O519" s="373">
        <v>67.47</v>
      </c>
      <c r="P519" s="373"/>
      <c r="Q519" s="373"/>
      <c r="R519" s="373"/>
      <c r="S519" s="373"/>
      <c r="T519" s="373"/>
      <c r="U519" s="373"/>
      <c r="V519" s="373"/>
      <c r="W519" s="373"/>
      <c r="X519" s="2843">
        <v>67.47</v>
      </c>
      <c r="Y519" s="2843">
        <v>0</v>
      </c>
      <c r="Z519" s="2108">
        <v>67.47</v>
      </c>
      <c r="AA519" s="2844">
        <v>66.795299999999997</v>
      </c>
      <c r="AB519" s="2844"/>
      <c r="AC519" s="2108">
        <v>66.795299999999997</v>
      </c>
      <c r="AD519" s="2108">
        <v>0.67469999999999997</v>
      </c>
      <c r="AE519" s="2844"/>
      <c r="AF519" s="2844">
        <v>0</v>
      </c>
      <c r="AG519" s="2108">
        <v>0</v>
      </c>
      <c r="AH519" s="373"/>
      <c r="AI519" s="373" t="s">
        <v>9941</v>
      </c>
      <c r="AJ519" s="1619">
        <v>0</v>
      </c>
    </row>
    <row r="520" spans="1:36" ht="94.5">
      <c r="A520" s="1466">
        <v>2172</v>
      </c>
      <c r="B520" s="182" t="s">
        <v>5272</v>
      </c>
      <c r="C520" s="1831" t="s">
        <v>5273</v>
      </c>
      <c r="D520" s="1768" t="s">
        <v>3944</v>
      </c>
      <c r="E520" s="1845" t="s">
        <v>79</v>
      </c>
      <c r="F520" s="1846" t="s">
        <v>47</v>
      </c>
      <c r="G520" s="1847">
        <v>137.33799999999999</v>
      </c>
      <c r="H520" s="1619">
        <v>0</v>
      </c>
      <c r="I520" s="1783">
        <v>16.088000000000001</v>
      </c>
      <c r="J520" s="1619">
        <v>0</v>
      </c>
      <c r="K520" s="1770">
        <v>16.088000000000001</v>
      </c>
      <c r="L520" s="373">
        <v>121.25</v>
      </c>
      <c r="M520" s="1619">
        <v>121.25</v>
      </c>
      <c r="N520" s="1619">
        <v>0</v>
      </c>
      <c r="O520" s="373">
        <v>121.25</v>
      </c>
      <c r="P520" s="373"/>
      <c r="Q520" s="373"/>
      <c r="R520" s="373"/>
      <c r="S520" s="373"/>
      <c r="T520" s="373"/>
      <c r="U520" s="373"/>
      <c r="V520" s="373"/>
      <c r="W520" s="373"/>
      <c r="X520" s="2843">
        <v>121.25</v>
      </c>
      <c r="Y520" s="2843">
        <v>0</v>
      </c>
      <c r="Z520" s="2108">
        <v>121.25</v>
      </c>
      <c r="AA520" s="2844">
        <v>60.018749999999997</v>
      </c>
      <c r="AB520" s="2844"/>
      <c r="AC520" s="2108">
        <v>60.018749999999997</v>
      </c>
      <c r="AD520" s="2108">
        <v>0.60624999999999996</v>
      </c>
      <c r="AE520" s="2844"/>
      <c r="AF520" s="2844">
        <v>0</v>
      </c>
      <c r="AG520" s="2108">
        <v>0</v>
      </c>
      <c r="AH520" s="373"/>
      <c r="AI520" s="373" t="s">
        <v>9941</v>
      </c>
      <c r="AJ520" s="1619">
        <v>0</v>
      </c>
    </row>
    <row r="521" spans="1:36" ht="78.75">
      <c r="A521" s="1466">
        <v>2173</v>
      </c>
      <c r="B521" s="182" t="s">
        <v>5274</v>
      </c>
      <c r="C521" s="1831" t="s">
        <v>5275</v>
      </c>
      <c r="D521" s="1768" t="s">
        <v>3944</v>
      </c>
      <c r="E521" s="1845" t="s">
        <v>79</v>
      </c>
      <c r="F521" s="1846" t="s">
        <v>47</v>
      </c>
      <c r="G521" s="1847">
        <v>121.85299999999999</v>
      </c>
      <c r="H521" s="1619">
        <v>0</v>
      </c>
      <c r="I521" s="1783">
        <v>14.478999999999999</v>
      </c>
      <c r="J521" s="1619">
        <v>0</v>
      </c>
      <c r="K521" s="1770">
        <v>14.478999999999999</v>
      </c>
      <c r="L521" s="373">
        <v>107.374</v>
      </c>
      <c r="M521" s="1619">
        <v>107.374</v>
      </c>
      <c r="N521" s="1619">
        <v>0</v>
      </c>
      <c r="O521" s="373">
        <v>107.374</v>
      </c>
      <c r="P521" s="373"/>
      <c r="Q521" s="373"/>
      <c r="R521" s="373"/>
      <c r="S521" s="373"/>
      <c r="T521" s="373"/>
      <c r="U521" s="373"/>
      <c r="V521" s="373"/>
      <c r="W521" s="373"/>
      <c r="X521" s="2843">
        <v>107.374</v>
      </c>
      <c r="Y521" s="2843">
        <v>0</v>
      </c>
      <c r="Z521" s="2108">
        <v>107.374</v>
      </c>
      <c r="AA521" s="2844">
        <v>53.150129999999997</v>
      </c>
      <c r="AB521" s="2844"/>
      <c r="AC521" s="2108">
        <v>53.150129999999997</v>
      </c>
      <c r="AD521" s="2108">
        <v>0.53686999999999996</v>
      </c>
      <c r="AE521" s="2844"/>
      <c r="AF521" s="2844">
        <v>0</v>
      </c>
      <c r="AG521" s="2108">
        <v>0</v>
      </c>
      <c r="AH521" s="373"/>
      <c r="AI521" s="373" t="s">
        <v>9941</v>
      </c>
      <c r="AJ521" s="1619">
        <v>0</v>
      </c>
    </row>
    <row r="522" spans="1:36" ht="63">
      <c r="A522" s="1466">
        <v>2174</v>
      </c>
      <c r="B522" s="182" t="s">
        <v>5276</v>
      </c>
      <c r="C522" s="1831" t="s">
        <v>5277</v>
      </c>
      <c r="D522" s="1768" t="s">
        <v>3944</v>
      </c>
      <c r="E522" s="1845" t="s">
        <v>5271</v>
      </c>
      <c r="F522" s="1846" t="s">
        <v>47</v>
      </c>
      <c r="G522" s="1847">
        <v>79.905000000000001</v>
      </c>
      <c r="H522" s="1619">
        <v>0</v>
      </c>
      <c r="I522" s="1783">
        <v>10</v>
      </c>
      <c r="J522" s="1619">
        <v>0</v>
      </c>
      <c r="K522" s="1770">
        <v>10</v>
      </c>
      <c r="L522" s="373">
        <v>69.905000000000001</v>
      </c>
      <c r="M522" s="1619">
        <v>69.905000000000001</v>
      </c>
      <c r="N522" s="1619">
        <v>0</v>
      </c>
      <c r="O522" s="373">
        <v>69.905000000000001</v>
      </c>
      <c r="P522" s="373"/>
      <c r="Q522" s="373"/>
      <c r="R522" s="373"/>
      <c r="S522" s="373"/>
      <c r="T522" s="373"/>
      <c r="U522" s="373"/>
      <c r="V522" s="373"/>
      <c r="W522" s="373"/>
      <c r="X522" s="2843">
        <v>69.905000000000001</v>
      </c>
      <c r="Y522" s="2843">
        <v>0</v>
      </c>
      <c r="Z522" s="2108">
        <v>69.905000000000001</v>
      </c>
      <c r="AA522" s="2844">
        <v>69.205950000000001</v>
      </c>
      <c r="AB522" s="2844"/>
      <c r="AC522" s="2108">
        <v>69.205950000000001</v>
      </c>
      <c r="AD522" s="2108">
        <v>0.69905000000000006</v>
      </c>
      <c r="AE522" s="2844"/>
      <c r="AF522" s="2844">
        <v>0</v>
      </c>
      <c r="AG522" s="2108">
        <v>0</v>
      </c>
      <c r="AH522" s="373"/>
      <c r="AI522" s="373" t="s">
        <v>9941</v>
      </c>
      <c r="AJ522" s="1619">
        <v>0</v>
      </c>
    </row>
    <row r="523" spans="1:36" ht="63">
      <c r="A523" s="1466">
        <v>2175</v>
      </c>
      <c r="B523" s="182" t="s">
        <v>5278</v>
      </c>
      <c r="C523" s="1831" t="s">
        <v>5279</v>
      </c>
      <c r="D523" s="1768" t="s">
        <v>3944</v>
      </c>
      <c r="E523" s="1845" t="s">
        <v>1946</v>
      </c>
      <c r="F523" s="1846" t="s">
        <v>47</v>
      </c>
      <c r="G523" s="1847">
        <v>118.3</v>
      </c>
      <c r="H523" s="1619">
        <v>0</v>
      </c>
      <c r="I523" s="1783">
        <v>14.85</v>
      </c>
      <c r="J523" s="1619">
        <v>0</v>
      </c>
      <c r="K523" s="1770">
        <v>14.85</v>
      </c>
      <c r="L523" s="373">
        <v>103.45</v>
      </c>
      <c r="M523" s="1619">
        <v>103.45</v>
      </c>
      <c r="N523" s="1619">
        <v>0</v>
      </c>
      <c r="O523" s="373">
        <v>103.45</v>
      </c>
      <c r="P523" s="373"/>
      <c r="Q523" s="373"/>
      <c r="R523" s="373"/>
      <c r="S523" s="373"/>
      <c r="T523" s="373"/>
      <c r="U523" s="373"/>
      <c r="V523" s="373"/>
      <c r="W523" s="373"/>
      <c r="X523" s="2843">
        <v>103.45</v>
      </c>
      <c r="Y523" s="2843">
        <v>0</v>
      </c>
      <c r="Z523" s="2108">
        <v>103.45</v>
      </c>
      <c r="AA523" s="2844">
        <v>51.207875000000001</v>
      </c>
      <c r="AB523" s="2844"/>
      <c r="AC523" s="2108">
        <v>51.207875000000001</v>
      </c>
      <c r="AD523" s="2108">
        <v>0.517625</v>
      </c>
      <c r="AE523" s="2844"/>
      <c r="AF523" s="2844">
        <v>0</v>
      </c>
      <c r="AG523" s="2108">
        <v>0</v>
      </c>
      <c r="AH523" s="373"/>
      <c r="AI523" s="373" t="s">
        <v>10033</v>
      </c>
      <c r="AJ523" s="1619">
        <v>0</v>
      </c>
    </row>
    <row r="524" spans="1:36" ht="63">
      <c r="A524" s="1466">
        <v>2176</v>
      </c>
      <c r="B524" s="182" t="s">
        <v>5280</v>
      </c>
      <c r="C524" s="1831" t="s">
        <v>5281</v>
      </c>
      <c r="D524" s="1768" t="s">
        <v>3944</v>
      </c>
      <c r="E524" s="1845" t="s">
        <v>5271</v>
      </c>
      <c r="F524" s="1846" t="s">
        <v>47</v>
      </c>
      <c r="G524" s="1847">
        <v>89.936000000000007</v>
      </c>
      <c r="H524" s="1619">
        <v>0</v>
      </c>
      <c r="I524" s="1783">
        <v>22.5</v>
      </c>
      <c r="J524" s="1619">
        <v>0</v>
      </c>
      <c r="K524" s="1770">
        <v>22.5</v>
      </c>
      <c r="L524" s="373">
        <v>67.436000000000007</v>
      </c>
      <c r="M524" s="1619">
        <v>67.436000000000007</v>
      </c>
      <c r="N524" s="1619">
        <v>0</v>
      </c>
      <c r="O524" s="373">
        <v>67.436000000000007</v>
      </c>
      <c r="P524" s="373"/>
      <c r="Q524" s="373"/>
      <c r="R524" s="373"/>
      <c r="S524" s="373"/>
      <c r="T524" s="373"/>
      <c r="U524" s="373"/>
      <c r="V524" s="373"/>
      <c r="W524" s="373"/>
      <c r="X524" s="2843">
        <v>67.436000000000007</v>
      </c>
      <c r="Y524" s="2843">
        <v>0</v>
      </c>
      <c r="Z524" s="2108">
        <v>67.436000000000007</v>
      </c>
      <c r="AA524" s="2844">
        <v>66.76164</v>
      </c>
      <c r="AB524" s="2844"/>
      <c r="AC524" s="2108">
        <v>66.76164</v>
      </c>
      <c r="AD524" s="2108">
        <v>0.67436000000000007</v>
      </c>
      <c r="AE524" s="2844"/>
      <c r="AF524" s="2844">
        <v>0</v>
      </c>
      <c r="AG524" s="2108">
        <v>0</v>
      </c>
      <c r="AH524" s="373"/>
      <c r="AI524" s="373" t="s">
        <v>9941</v>
      </c>
      <c r="AJ524" s="1619">
        <v>0</v>
      </c>
    </row>
    <row r="525" spans="1:36" ht="78.75">
      <c r="A525" s="1466">
        <v>2177</v>
      </c>
      <c r="B525" s="182" t="s">
        <v>5282</v>
      </c>
      <c r="C525" s="1831" t="s">
        <v>5283</v>
      </c>
      <c r="D525" s="1768" t="s">
        <v>3944</v>
      </c>
      <c r="E525" s="1845" t="s">
        <v>79</v>
      </c>
      <c r="F525" s="1846" t="s">
        <v>47</v>
      </c>
      <c r="G525" s="1847">
        <v>107.62</v>
      </c>
      <c r="H525" s="1619">
        <v>0</v>
      </c>
      <c r="I525" s="1783">
        <v>13.613</v>
      </c>
      <c r="J525" s="1619">
        <v>0</v>
      </c>
      <c r="K525" s="1770">
        <v>13.613</v>
      </c>
      <c r="L525" s="373">
        <v>94.007000000000005</v>
      </c>
      <c r="M525" s="1619">
        <v>94.007000000000005</v>
      </c>
      <c r="N525" s="1619">
        <v>0</v>
      </c>
      <c r="O525" s="373">
        <v>94.007000000000005</v>
      </c>
      <c r="P525" s="373"/>
      <c r="Q525" s="373"/>
      <c r="R525" s="373"/>
      <c r="S525" s="373"/>
      <c r="T525" s="373"/>
      <c r="U525" s="373"/>
      <c r="V525" s="373"/>
      <c r="W525" s="373"/>
      <c r="X525" s="2843">
        <v>94.007000000000005</v>
      </c>
      <c r="Y525" s="2843">
        <v>0</v>
      </c>
      <c r="Z525" s="2108">
        <v>94.007000000000005</v>
      </c>
      <c r="AA525" s="2844">
        <v>93.066929999999999</v>
      </c>
      <c r="AB525" s="2844"/>
      <c r="AC525" s="2108">
        <v>93.066929999999999</v>
      </c>
      <c r="AD525" s="2108">
        <v>0.94007000000000007</v>
      </c>
      <c r="AE525" s="2844"/>
      <c r="AF525" s="2844">
        <v>0</v>
      </c>
      <c r="AG525" s="2108">
        <v>0</v>
      </c>
      <c r="AH525" s="373"/>
      <c r="AI525" s="373" t="s">
        <v>9941</v>
      </c>
      <c r="AJ525" s="1619">
        <v>0</v>
      </c>
    </row>
    <row r="526" spans="1:36" ht="63">
      <c r="A526" s="1466">
        <v>2178</v>
      </c>
      <c r="B526" s="182" t="s">
        <v>5284</v>
      </c>
      <c r="C526" s="1831" t="s">
        <v>5285</v>
      </c>
      <c r="D526" s="1768" t="s">
        <v>3944</v>
      </c>
      <c r="E526" s="1845" t="s">
        <v>5271</v>
      </c>
      <c r="F526" s="1846" t="s">
        <v>47</v>
      </c>
      <c r="G526" s="1847">
        <v>99.674999999999997</v>
      </c>
      <c r="H526" s="1619">
        <v>0</v>
      </c>
      <c r="I526" s="1783">
        <v>12.5</v>
      </c>
      <c r="J526" s="1619">
        <v>0</v>
      </c>
      <c r="K526" s="1770">
        <v>12.5</v>
      </c>
      <c r="L526" s="373">
        <v>87.174999999999997</v>
      </c>
      <c r="M526" s="1619">
        <v>87.174999999999997</v>
      </c>
      <c r="N526" s="1619">
        <v>0</v>
      </c>
      <c r="O526" s="373">
        <v>87.174999999999997</v>
      </c>
      <c r="P526" s="373"/>
      <c r="Q526" s="373"/>
      <c r="R526" s="373"/>
      <c r="S526" s="373"/>
      <c r="T526" s="373"/>
      <c r="U526" s="373"/>
      <c r="V526" s="373"/>
      <c r="W526" s="373"/>
      <c r="X526" s="2843">
        <v>87.174999999999997</v>
      </c>
      <c r="Y526" s="2843">
        <v>0</v>
      </c>
      <c r="Z526" s="2108">
        <v>87.174999999999997</v>
      </c>
      <c r="AA526" s="2844">
        <v>86.303249999999991</v>
      </c>
      <c r="AB526" s="2844"/>
      <c r="AC526" s="2108">
        <v>86.303249999999991</v>
      </c>
      <c r="AD526" s="2108">
        <v>0.87175000000000002</v>
      </c>
      <c r="AE526" s="2844"/>
      <c r="AF526" s="2844">
        <v>0</v>
      </c>
      <c r="AG526" s="2108">
        <v>0</v>
      </c>
      <c r="AH526" s="373"/>
      <c r="AI526" s="373" t="s">
        <v>9941</v>
      </c>
      <c r="AJ526" s="1619">
        <v>0</v>
      </c>
    </row>
    <row r="527" spans="1:36" ht="47.25">
      <c r="A527" s="1466">
        <v>2179</v>
      </c>
      <c r="B527" s="182" t="s">
        <v>5286</v>
      </c>
      <c r="C527" s="1831" t="s">
        <v>5287</v>
      </c>
      <c r="D527" s="1768" t="s">
        <v>4562</v>
      </c>
      <c r="E527" s="1845" t="s">
        <v>4517</v>
      </c>
      <c r="F527" s="1846" t="s">
        <v>47</v>
      </c>
      <c r="G527" s="1847">
        <v>157</v>
      </c>
      <c r="H527" s="1619">
        <v>0</v>
      </c>
      <c r="I527" s="1783">
        <v>0</v>
      </c>
      <c r="J527" s="1619">
        <v>0</v>
      </c>
      <c r="K527" s="1770">
        <v>0</v>
      </c>
      <c r="L527" s="373">
        <v>157</v>
      </c>
      <c r="M527" s="1619">
        <v>157</v>
      </c>
      <c r="N527" s="1619">
        <v>0</v>
      </c>
      <c r="O527" s="373">
        <v>157</v>
      </c>
      <c r="P527" s="373"/>
      <c r="Q527" s="373"/>
      <c r="R527" s="373"/>
      <c r="S527" s="373"/>
      <c r="T527" s="373"/>
      <c r="U527" s="373"/>
      <c r="V527" s="373"/>
      <c r="W527" s="373"/>
      <c r="X527" s="2843">
        <v>157</v>
      </c>
      <c r="Y527" s="2843">
        <v>0</v>
      </c>
      <c r="Z527" s="2108">
        <v>157</v>
      </c>
      <c r="AA527" s="2844">
        <v>77.715000000000003</v>
      </c>
      <c r="AB527" s="2844"/>
      <c r="AC527" s="2108">
        <v>77.715000000000003</v>
      </c>
      <c r="AD527" s="2108">
        <v>0.78500000000000003</v>
      </c>
      <c r="AE527" s="2844"/>
      <c r="AF527" s="2844">
        <v>0</v>
      </c>
      <c r="AG527" s="2108">
        <v>0</v>
      </c>
      <c r="AH527" s="373"/>
      <c r="AI527" s="373" t="s">
        <v>9941</v>
      </c>
      <c r="AJ527" s="1619">
        <v>0</v>
      </c>
    </row>
    <row r="528" spans="1:36" ht="94.5">
      <c r="A528" s="1466">
        <v>2180</v>
      </c>
      <c r="B528" s="182" t="s">
        <v>5288</v>
      </c>
      <c r="C528" s="1831" t="s">
        <v>5289</v>
      </c>
      <c r="D528" s="1768" t="s">
        <v>4520</v>
      </c>
      <c r="E528" s="1845" t="s">
        <v>4517</v>
      </c>
      <c r="F528" s="1846" t="s">
        <v>47</v>
      </c>
      <c r="G528" s="1847">
        <v>160</v>
      </c>
      <c r="H528" s="1619">
        <v>0</v>
      </c>
      <c r="I528" s="1783">
        <v>0</v>
      </c>
      <c r="J528" s="1619">
        <v>0</v>
      </c>
      <c r="K528" s="1770">
        <v>0</v>
      </c>
      <c r="L528" s="373">
        <v>160</v>
      </c>
      <c r="M528" s="1619">
        <v>160</v>
      </c>
      <c r="N528" s="1619">
        <v>0</v>
      </c>
      <c r="O528" s="373">
        <v>160</v>
      </c>
      <c r="P528" s="373"/>
      <c r="Q528" s="373"/>
      <c r="R528" s="373"/>
      <c r="S528" s="373"/>
      <c r="T528" s="373"/>
      <c r="U528" s="373"/>
      <c r="V528" s="373"/>
      <c r="W528" s="373"/>
      <c r="X528" s="2843">
        <v>160</v>
      </c>
      <c r="Y528" s="2843">
        <v>0</v>
      </c>
      <c r="Z528" s="2108">
        <v>160</v>
      </c>
      <c r="AA528" s="2844">
        <v>79.2</v>
      </c>
      <c r="AB528" s="2844"/>
      <c r="AC528" s="2108">
        <v>79.2</v>
      </c>
      <c r="AD528" s="2108">
        <v>0.8</v>
      </c>
      <c r="AE528" s="2844"/>
      <c r="AF528" s="2844">
        <v>0</v>
      </c>
      <c r="AG528" s="2108">
        <v>0</v>
      </c>
      <c r="AH528" s="373"/>
      <c r="AI528" s="373" t="s">
        <v>9941</v>
      </c>
      <c r="AJ528" s="1619">
        <v>0</v>
      </c>
    </row>
    <row r="529" spans="1:36" ht="78.75">
      <c r="A529" s="1466">
        <v>2181</v>
      </c>
      <c r="B529" s="182" t="s">
        <v>5290</v>
      </c>
      <c r="C529" s="1831" t="s">
        <v>5291</v>
      </c>
      <c r="D529" s="1768" t="s">
        <v>4520</v>
      </c>
      <c r="E529" s="1845" t="s">
        <v>5271</v>
      </c>
      <c r="F529" s="1846" t="s">
        <v>47</v>
      </c>
      <c r="G529" s="1847">
        <v>99.492999999999995</v>
      </c>
      <c r="H529" s="1619">
        <v>0</v>
      </c>
      <c r="I529" s="1783">
        <v>25</v>
      </c>
      <c r="J529" s="1619">
        <v>0</v>
      </c>
      <c r="K529" s="1770">
        <v>25</v>
      </c>
      <c r="L529" s="373">
        <v>74.492999999999995</v>
      </c>
      <c r="M529" s="1619">
        <v>74.492999999999995</v>
      </c>
      <c r="N529" s="1619">
        <v>0</v>
      </c>
      <c r="O529" s="373">
        <v>74.492999999999995</v>
      </c>
      <c r="P529" s="373"/>
      <c r="Q529" s="373"/>
      <c r="R529" s="373"/>
      <c r="S529" s="373"/>
      <c r="T529" s="373"/>
      <c r="U529" s="373"/>
      <c r="V529" s="373"/>
      <c r="W529" s="373"/>
      <c r="X529" s="2843">
        <v>74.492999999999995</v>
      </c>
      <c r="Y529" s="2843">
        <v>0</v>
      </c>
      <c r="Z529" s="2108">
        <v>74.492999999999995</v>
      </c>
      <c r="AA529" s="2844">
        <v>73.748017500000003</v>
      </c>
      <c r="AB529" s="2844"/>
      <c r="AC529" s="2108">
        <v>73.748017500000003</v>
      </c>
      <c r="AD529" s="2108">
        <v>0.74523250000000008</v>
      </c>
      <c r="AE529" s="2844"/>
      <c r="AF529" s="2844">
        <v>0</v>
      </c>
      <c r="AG529" s="2108">
        <v>0</v>
      </c>
      <c r="AH529" s="373"/>
      <c r="AI529" s="373" t="s">
        <v>10033</v>
      </c>
      <c r="AJ529" s="1619">
        <v>0</v>
      </c>
    </row>
    <row r="530" spans="1:36" ht="63">
      <c r="A530" s="1466">
        <v>2182</v>
      </c>
      <c r="B530" s="182" t="s">
        <v>5292</v>
      </c>
      <c r="C530" s="1831" t="s">
        <v>5293</v>
      </c>
      <c r="D530" s="1768" t="s">
        <v>4520</v>
      </c>
      <c r="E530" s="1845" t="s">
        <v>5271</v>
      </c>
      <c r="F530" s="1846" t="s">
        <v>47</v>
      </c>
      <c r="G530" s="1847">
        <v>99.884</v>
      </c>
      <c r="H530" s="1619">
        <v>0</v>
      </c>
      <c r="I530" s="1783">
        <v>12.5</v>
      </c>
      <c r="J530" s="1619">
        <v>0</v>
      </c>
      <c r="K530" s="1770">
        <v>12.5</v>
      </c>
      <c r="L530" s="373">
        <v>87.384</v>
      </c>
      <c r="M530" s="1619">
        <v>87.384</v>
      </c>
      <c r="N530" s="1619">
        <v>0</v>
      </c>
      <c r="O530" s="373">
        <v>87.384</v>
      </c>
      <c r="P530" s="373"/>
      <c r="Q530" s="373"/>
      <c r="R530" s="373"/>
      <c r="S530" s="373"/>
      <c r="T530" s="373"/>
      <c r="U530" s="373"/>
      <c r="V530" s="373"/>
      <c r="W530" s="373"/>
      <c r="X530" s="2843">
        <v>87.384</v>
      </c>
      <c r="Y530" s="2843">
        <v>0</v>
      </c>
      <c r="Z530" s="2108">
        <v>87.384</v>
      </c>
      <c r="AA530" s="2844">
        <v>86.510159999999999</v>
      </c>
      <c r="AB530" s="2844"/>
      <c r="AC530" s="2108">
        <v>86.510159999999999</v>
      </c>
      <c r="AD530" s="2108">
        <v>0.87383999999999995</v>
      </c>
      <c r="AE530" s="2844"/>
      <c r="AF530" s="2844">
        <v>0</v>
      </c>
      <c r="AG530" s="2108">
        <v>0</v>
      </c>
      <c r="AH530" s="373"/>
      <c r="AI530" s="373" t="s">
        <v>9941</v>
      </c>
      <c r="AJ530" s="1619">
        <v>0</v>
      </c>
    </row>
    <row r="531" spans="1:36" ht="63">
      <c r="A531" s="1466">
        <v>2183</v>
      </c>
      <c r="B531" s="182" t="s">
        <v>5294</v>
      </c>
      <c r="C531" s="1831" t="s">
        <v>5295</v>
      </c>
      <c r="D531" s="1768" t="s">
        <v>4520</v>
      </c>
      <c r="E531" s="1845" t="s">
        <v>5271</v>
      </c>
      <c r="F531" s="1846" t="s">
        <v>47</v>
      </c>
      <c r="G531" s="1847">
        <v>99.986000000000004</v>
      </c>
      <c r="H531" s="1619">
        <v>0</v>
      </c>
      <c r="I531" s="1783">
        <v>25</v>
      </c>
      <c r="J531" s="1619">
        <v>0</v>
      </c>
      <c r="K531" s="1770">
        <v>25</v>
      </c>
      <c r="L531" s="373">
        <v>74.986000000000004</v>
      </c>
      <c r="M531" s="1619">
        <v>74.986000000000004</v>
      </c>
      <c r="N531" s="1619">
        <v>0</v>
      </c>
      <c r="O531" s="373">
        <v>74.986000000000004</v>
      </c>
      <c r="P531" s="373"/>
      <c r="Q531" s="373"/>
      <c r="R531" s="373"/>
      <c r="S531" s="373"/>
      <c r="T531" s="373"/>
      <c r="U531" s="373"/>
      <c r="V531" s="373"/>
      <c r="W531" s="373"/>
      <c r="X531" s="2843">
        <v>74.986000000000004</v>
      </c>
      <c r="Y531" s="2843">
        <v>0</v>
      </c>
      <c r="Z531" s="2108">
        <v>74.986000000000004</v>
      </c>
      <c r="AA531" s="2844">
        <v>74.236140000000006</v>
      </c>
      <c r="AB531" s="2844"/>
      <c r="AC531" s="2108">
        <v>74.236140000000006</v>
      </c>
      <c r="AD531" s="2108">
        <v>0.74986000000000008</v>
      </c>
      <c r="AE531" s="2844"/>
      <c r="AF531" s="2844">
        <v>0</v>
      </c>
      <c r="AG531" s="2108">
        <v>0</v>
      </c>
      <c r="AH531" s="373"/>
      <c r="AI531" s="373" t="s">
        <v>9941</v>
      </c>
      <c r="AJ531" s="1619">
        <v>0</v>
      </c>
    </row>
    <row r="532" spans="1:36" ht="78.75">
      <c r="A532" s="1466">
        <v>2184</v>
      </c>
      <c r="B532" s="182" t="s">
        <v>5296</v>
      </c>
      <c r="C532" s="1831" t="s">
        <v>5297</v>
      </c>
      <c r="D532" s="1768" t="s">
        <v>4520</v>
      </c>
      <c r="E532" s="1845" t="s">
        <v>5271</v>
      </c>
      <c r="F532" s="1846" t="s">
        <v>47</v>
      </c>
      <c r="G532" s="1847">
        <v>49.808999999999997</v>
      </c>
      <c r="H532" s="1619">
        <v>0</v>
      </c>
      <c r="I532" s="1783">
        <v>12.5</v>
      </c>
      <c r="J532" s="1619">
        <v>0</v>
      </c>
      <c r="K532" s="1770">
        <v>12.5</v>
      </c>
      <c r="L532" s="373">
        <v>37.308999999999997</v>
      </c>
      <c r="M532" s="1619">
        <v>37.308999999999997</v>
      </c>
      <c r="N532" s="1619">
        <v>0</v>
      </c>
      <c r="O532" s="373">
        <v>37.308999999999997</v>
      </c>
      <c r="P532" s="373"/>
      <c r="Q532" s="373"/>
      <c r="R532" s="373"/>
      <c r="S532" s="373"/>
      <c r="T532" s="373"/>
      <c r="U532" s="373"/>
      <c r="V532" s="373"/>
      <c r="W532" s="373"/>
      <c r="X532" s="2843">
        <v>37.308999999999997</v>
      </c>
      <c r="Y532" s="2843">
        <v>0</v>
      </c>
      <c r="Z532" s="2108">
        <v>37.308999999999997</v>
      </c>
      <c r="AA532" s="2844">
        <v>36.9359775</v>
      </c>
      <c r="AB532" s="2844"/>
      <c r="AC532" s="2108">
        <v>36.9359775</v>
      </c>
      <c r="AD532" s="2108">
        <v>0.37327250000000001</v>
      </c>
      <c r="AE532" s="2844"/>
      <c r="AF532" s="2844">
        <v>0</v>
      </c>
      <c r="AG532" s="2108">
        <v>0</v>
      </c>
      <c r="AH532" s="373"/>
      <c r="AI532" s="373" t="s">
        <v>10033</v>
      </c>
      <c r="AJ532" s="1619">
        <v>0</v>
      </c>
    </row>
    <row r="533" spans="1:36" ht="141.75">
      <c r="A533" s="1466">
        <v>2185</v>
      </c>
      <c r="B533" s="182" t="s">
        <v>5298</v>
      </c>
      <c r="C533" s="1831" t="s">
        <v>5299</v>
      </c>
      <c r="D533" s="1781" t="s">
        <v>205</v>
      </c>
      <c r="E533" s="1845" t="s">
        <v>5253</v>
      </c>
      <c r="F533" s="1846" t="s">
        <v>47</v>
      </c>
      <c r="G533" s="1847">
        <v>27.042000000000002</v>
      </c>
      <c r="H533" s="1619">
        <v>0</v>
      </c>
      <c r="I533" s="1783">
        <v>7.5</v>
      </c>
      <c r="J533" s="1619">
        <v>0</v>
      </c>
      <c r="K533" s="1770">
        <v>7.5</v>
      </c>
      <c r="L533" s="373">
        <v>19.542000000000002</v>
      </c>
      <c r="M533" s="1619">
        <v>19.542000000000002</v>
      </c>
      <c r="N533" s="1619">
        <v>0</v>
      </c>
      <c r="O533" s="373">
        <v>19.542000000000002</v>
      </c>
      <c r="P533" s="373"/>
      <c r="Q533" s="373"/>
      <c r="R533" s="373"/>
      <c r="S533" s="373"/>
      <c r="T533" s="373"/>
      <c r="U533" s="373"/>
      <c r="V533" s="373"/>
      <c r="W533" s="373"/>
      <c r="X533" s="2843">
        <v>19.542000000000002</v>
      </c>
      <c r="Y533" s="2843">
        <v>0</v>
      </c>
      <c r="Z533" s="2108">
        <v>19.542000000000002</v>
      </c>
      <c r="AA533" s="2844">
        <v>19.347000000000001</v>
      </c>
      <c r="AB533" s="2844"/>
      <c r="AC533" s="2108">
        <v>19.347000000000001</v>
      </c>
      <c r="AD533" s="2108">
        <v>0.19600000000000001</v>
      </c>
      <c r="AE533" s="2844"/>
      <c r="AF533" s="2844">
        <v>4.8363129999999996</v>
      </c>
      <c r="AG533" s="2108">
        <v>4.8363129999999996</v>
      </c>
      <c r="AH533" s="373"/>
      <c r="AI533" s="373" t="s">
        <v>10033</v>
      </c>
      <c r="AJ533" s="1619">
        <v>0</v>
      </c>
    </row>
    <row r="534" spans="1:36" ht="63">
      <c r="A534" s="1466">
        <v>2186</v>
      </c>
      <c r="B534" s="182" t="s">
        <v>5300</v>
      </c>
      <c r="C534" s="1831" t="s">
        <v>5301</v>
      </c>
      <c r="D534" s="1781" t="s">
        <v>56</v>
      </c>
      <c r="E534" s="1845" t="s">
        <v>5243</v>
      </c>
      <c r="F534" s="1846" t="s">
        <v>47</v>
      </c>
      <c r="G534" s="1847">
        <v>99.028000000000006</v>
      </c>
      <c r="H534" s="1619">
        <v>0</v>
      </c>
      <c r="I534" s="1783">
        <v>25</v>
      </c>
      <c r="J534" s="1619">
        <v>0</v>
      </c>
      <c r="K534" s="1770">
        <v>25</v>
      </c>
      <c r="L534" s="373">
        <v>74.028000000000006</v>
      </c>
      <c r="M534" s="1619">
        <v>74.028000000000006</v>
      </c>
      <c r="N534" s="1619">
        <v>0</v>
      </c>
      <c r="O534" s="373">
        <v>74.028000000000006</v>
      </c>
      <c r="P534" s="373"/>
      <c r="Q534" s="373"/>
      <c r="R534" s="373"/>
      <c r="S534" s="373"/>
      <c r="T534" s="373"/>
      <c r="U534" s="373"/>
      <c r="V534" s="373"/>
      <c r="W534" s="373"/>
      <c r="X534" s="2843">
        <v>74.028000000000006</v>
      </c>
      <c r="Y534" s="2843">
        <v>0</v>
      </c>
      <c r="Z534" s="2108">
        <v>74.028000000000006</v>
      </c>
      <c r="AA534" s="2844">
        <v>73.287999999999997</v>
      </c>
      <c r="AB534" s="2844"/>
      <c r="AC534" s="2108">
        <v>73.287999999999997</v>
      </c>
      <c r="AD534" s="2108">
        <v>0.74</v>
      </c>
      <c r="AE534" s="2844"/>
      <c r="AF534" s="2844">
        <v>50.520868999999998</v>
      </c>
      <c r="AG534" s="2108">
        <v>50.520868999999998</v>
      </c>
      <c r="AH534" s="373"/>
      <c r="AI534" s="373" t="s">
        <v>9941</v>
      </c>
      <c r="AJ534" s="1619">
        <v>0</v>
      </c>
    </row>
    <row r="535" spans="1:36" ht="47.25">
      <c r="A535" s="1466">
        <v>2187</v>
      </c>
      <c r="B535" s="182" t="s">
        <v>5302</v>
      </c>
      <c r="C535" s="1831" t="s">
        <v>5303</v>
      </c>
      <c r="D535" s="1768" t="s">
        <v>66</v>
      </c>
      <c r="E535" s="1845" t="s">
        <v>5246</v>
      </c>
      <c r="F535" s="1846" t="s">
        <v>47</v>
      </c>
      <c r="G535" s="1847">
        <v>80</v>
      </c>
      <c r="H535" s="1619">
        <v>0</v>
      </c>
      <c r="I535" s="1783">
        <v>9.9</v>
      </c>
      <c r="J535" s="1619">
        <v>0</v>
      </c>
      <c r="K535" s="1770">
        <v>9.9</v>
      </c>
      <c r="L535" s="373">
        <v>70.099999999999994</v>
      </c>
      <c r="M535" s="1619">
        <v>70.099999999999994</v>
      </c>
      <c r="N535" s="1619">
        <v>0</v>
      </c>
      <c r="O535" s="373">
        <v>70.099999999999994</v>
      </c>
      <c r="P535" s="373"/>
      <c r="Q535" s="373"/>
      <c r="R535" s="373"/>
      <c r="S535" s="373"/>
      <c r="T535" s="373"/>
      <c r="U535" s="373"/>
      <c r="V535" s="373"/>
      <c r="W535" s="373"/>
      <c r="X535" s="2843">
        <v>70.099999999999994</v>
      </c>
      <c r="Y535" s="2843">
        <v>0</v>
      </c>
      <c r="Z535" s="2108">
        <v>70.099999999999994</v>
      </c>
      <c r="AA535" s="2844">
        <v>69.399000000000001</v>
      </c>
      <c r="AB535" s="2844"/>
      <c r="AC535" s="2108">
        <v>69.399000000000001</v>
      </c>
      <c r="AD535" s="2108">
        <v>0.70099999999999996</v>
      </c>
      <c r="AE535" s="2844"/>
      <c r="AF535" s="2844">
        <v>22.211766999999998</v>
      </c>
      <c r="AG535" s="2108">
        <v>22.211766999999998</v>
      </c>
      <c r="AH535" s="373"/>
      <c r="AI535" s="373" t="s">
        <v>9941</v>
      </c>
      <c r="AJ535" s="1619">
        <v>0</v>
      </c>
    </row>
    <row r="536" spans="1:36" ht="110.25">
      <c r="A536" s="1466">
        <v>2188</v>
      </c>
      <c r="B536" s="182" t="s">
        <v>5304</v>
      </c>
      <c r="C536" s="1831" t="s">
        <v>5305</v>
      </c>
      <c r="D536" s="1781" t="s">
        <v>564</v>
      </c>
      <c r="E536" s="1845" t="s">
        <v>5243</v>
      </c>
      <c r="F536" s="1846" t="s">
        <v>47</v>
      </c>
      <c r="G536" s="1847">
        <v>78.745999999999995</v>
      </c>
      <c r="H536" s="1619">
        <v>0</v>
      </c>
      <c r="I536" s="1783">
        <v>20</v>
      </c>
      <c r="J536" s="1619">
        <v>0</v>
      </c>
      <c r="K536" s="1770">
        <v>20</v>
      </c>
      <c r="L536" s="373">
        <v>58.745999999999995</v>
      </c>
      <c r="M536" s="1619">
        <v>58.745999999999995</v>
      </c>
      <c r="N536" s="1619">
        <v>0</v>
      </c>
      <c r="O536" s="373">
        <v>58.745999999999995</v>
      </c>
      <c r="P536" s="373"/>
      <c r="Q536" s="373"/>
      <c r="R536" s="373"/>
      <c r="S536" s="373"/>
      <c r="T536" s="373"/>
      <c r="U536" s="373"/>
      <c r="V536" s="373"/>
      <c r="W536" s="373"/>
      <c r="X536" s="2843">
        <v>58.745999999999995</v>
      </c>
      <c r="Y536" s="2843">
        <v>0</v>
      </c>
      <c r="Z536" s="2108">
        <v>58.745999999999995</v>
      </c>
      <c r="AA536" s="2844">
        <v>58.158539999999995</v>
      </c>
      <c r="AB536" s="2844"/>
      <c r="AC536" s="2108">
        <v>58.158539999999995</v>
      </c>
      <c r="AD536" s="2108">
        <v>0.58745999999999998</v>
      </c>
      <c r="AE536" s="2844"/>
      <c r="AF536" s="2844">
        <v>37.839959</v>
      </c>
      <c r="AG536" s="2108">
        <v>37.839959</v>
      </c>
      <c r="AH536" s="373"/>
      <c r="AI536" s="373" t="s">
        <v>9941</v>
      </c>
      <c r="AJ536" s="1619">
        <v>0</v>
      </c>
    </row>
    <row r="537" spans="1:36" ht="173.25">
      <c r="A537" s="1466">
        <v>2189</v>
      </c>
      <c r="B537" s="182" t="s">
        <v>5306</v>
      </c>
      <c r="C537" s="1831" t="s">
        <v>5307</v>
      </c>
      <c r="D537" s="1781" t="s">
        <v>564</v>
      </c>
      <c r="E537" s="1845" t="s">
        <v>5243</v>
      </c>
      <c r="F537" s="1846" t="s">
        <v>47</v>
      </c>
      <c r="G537" s="1847">
        <v>78.837000000000003</v>
      </c>
      <c r="H537" s="1619">
        <v>0</v>
      </c>
      <c r="I537" s="1783">
        <v>20</v>
      </c>
      <c r="J537" s="1619">
        <v>0</v>
      </c>
      <c r="K537" s="1770">
        <v>20</v>
      </c>
      <c r="L537" s="373">
        <v>58.837000000000003</v>
      </c>
      <c r="M537" s="1619">
        <v>58.837000000000003</v>
      </c>
      <c r="N537" s="1619">
        <v>0</v>
      </c>
      <c r="O537" s="373">
        <v>58.837000000000003</v>
      </c>
      <c r="P537" s="373"/>
      <c r="Q537" s="373"/>
      <c r="R537" s="373"/>
      <c r="S537" s="373"/>
      <c r="T537" s="373"/>
      <c r="U537" s="373"/>
      <c r="V537" s="373"/>
      <c r="W537" s="373"/>
      <c r="X537" s="2843">
        <v>58.837000000000003</v>
      </c>
      <c r="Y537" s="2843">
        <v>0</v>
      </c>
      <c r="Z537" s="2108">
        <v>58.837000000000003</v>
      </c>
      <c r="AA537" s="2844">
        <v>58.248157499999998</v>
      </c>
      <c r="AB537" s="2844"/>
      <c r="AC537" s="2108">
        <v>58.248157499999998</v>
      </c>
      <c r="AD537" s="2108">
        <v>0.58809250000000002</v>
      </c>
      <c r="AE537" s="2844"/>
      <c r="AF537" s="2844">
        <v>14.56</v>
      </c>
      <c r="AG537" s="2108">
        <v>14.56</v>
      </c>
      <c r="AH537" s="373"/>
      <c r="AI537" s="373" t="s">
        <v>10033</v>
      </c>
      <c r="AJ537" s="1619">
        <v>0</v>
      </c>
    </row>
    <row r="538" spans="1:36" ht="63">
      <c r="A538" s="1466">
        <v>2190</v>
      </c>
      <c r="B538" s="182" t="s">
        <v>5308</v>
      </c>
      <c r="C538" s="1831" t="s">
        <v>5309</v>
      </c>
      <c r="D538" s="1768" t="s">
        <v>4351</v>
      </c>
      <c r="E538" s="1845" t="s">
        <v>4391</v>
      </c>
      <c r="F538" s="1846" t="s">
        <v>47</v>
      </c>
      <c r="G538" s="1847">
        <v>74.518000000000001</v>
      </c>
      <c r="H538" s="1619">
        <v>0</v>
      </c>
      <c r="I538" s="1783">
        <v>8.6630000000000003</v>
      </c>
      <c r="J538" s="1619">
        <v>0</v>
      </c>
      <c r="K538" s="1770">
        <v>8.6630000000000003</v>
      </c>
      <c r="L538" s="373">
        <v>65.855000000000004</v>
      </c>
      <c r="M538" s="1619">
        <v>65.855000000000004</v>
      </c>
      <c r="N538" s="1619">
        <v>0</v>
      </c>
      <c r="O538" s="373">
        <v>65.855000000000004</v>
      </c>
      <c r="P538" s="373"/>
      <c r="Q538" s="373"/>
      <c r="R538" s="373"/>
      <c r="S538" s="373"/>
      <c r="T538" s="373"/>
      <c r="U538" s="373"/>
      <c r="V538" s="373"/>
      <c r="W538" s="373"/>
      <c r="X538" s="2843">
        <v>65.855000000000004</v>
      </c>
      <c r="Y538" s="2843">
        <v>0</v>
      </c>
      <c r="Z538" s="2108">
        <v>65.855000000000004</v>
      </c>
      <c r="AA538" s="2844">
        <v>65.196449999999999</v>
      </c>
      <c r="AB538" s="2844"/>
      <c r="AC538" s="2108">
        <v>65.196449999999999</v>
      </c>
      <c r="AD538" s="2108">
        <v>0.65855000000000008</v>
      </c>
      <c r="AE538" s="2844"/>
      <c r="AF538" s="2844">
        <v>0</v>
      </c>
      <c r="AG538" s="2108">
        <v>0</v>
      </c>
      <c r="AH538" s="373"/>
      <c r="AI538" s="373" t="s">
        <v>9941</v>
      </c>
      <c r="AJ538" s="1619">
        <v>0</v>
      </c>
    </row>
    <row r="539" spans="1:36" ht="63">
      <c r="A539" s="1466">
        <v>2191</v>
      </c>
      <c r="B539" s="182" t="s">
        <v>5310</v>
      </c>
      <c r="C539" s="1831" t="s">
        <v>5311</v>
      </c>
      <c r="D539" s="1768" t="s">
        <v>4520</v>
      </c>
      <c r="E539" s="1845" t="s">
        <v>5271</v>
      </c>
      <c r="F539" s="1846" t="s">
        <v>47</v>
      </c>
      <c r="G539" s="1847">
        <v>99.134</v>
      </c>
      <c r="H539" s="1619">
        <v>0</v>
      </c>
      <c r="I539" s="1783">
        <v>24.8</v>
      </c>
      <c r="J539" s="1619">
        <v>0</v>
      </c>
      <c r="K539" s="1770">
        <v>24.8</v>
      </c>
      <c r="L539" s="373">
        <v>74.334000000000003</v>
      </c>
      <c r="M539" s="1619">
        <v>74.334000000000003</v>
      </c>
      <c r="N539" s="1619">
        <v>0</v>
      </c>
      <c r="O539" s="373">
        <v>74.334000000000003</v>
      </c>
      <c r="P539" s="373"/>
      <c r="Q539" s="373"/>
      <c r="R539" s="373"/>
      <c r="S539" s="373"/>
      <c r="T539" s="373"/>
      <c r="U539" s="373"/>
      <c r="V539" s="373"/>
      <c r="W539" s="373"/>
      <c r="X539" s="2843">
        <v>74.334000000000003</v>
      </c>
      <c r="Y539" s="2843">
        <v>0</v>
      </c>
      <c r="Z539" s="2108">
        <v>74.334000000000003</v>
      </c>
      <c r="AA539" s="2844">
        <v>73.590665000000001</v>
      </c>
      <c r="AB539" s="2844"/>
      <c r="AC539" s="2108">
        <v>73.590665000000001</v>
      </c>
      <c r="AD539" s="2108">
        <v>0.74383500000000002</v>
      </c>
      <c r="AE539" s="2844"/>
      <c r="AF539" s="2844">
        <v>0</v>
      </c>
      <c r="AG539" s="2108">
        <v>0</v>
      </c>
      <c r="AH539" s="373"/>
      <c r="AI539" s="373" t="s">
        <v>10033</v>
      </c>
      <c r="AJ539" s="1619">
        <v>0</v>
      </c>
    </row>
    <row r="540" spans="1:36" ht="63">
      <c r="A540" s="1466">
        <v>2192</v>
      </c>
      <c r="B540" s="182" t="s">
        <v>5312</v>
      </c>
      <c r="C540" s="1831" t="s">
        <v>5313</v>
      </c>
      <c r="D540" s="1768" t="s">
        <v>4520</v>
      </c>
      <c r="E540" s="1845" t="s">
        <v>5271</v>
      </c>
      <c r="F540" s="1846" t="s">
        <v>47</v>
      </c>
      <c r="G540" s="1847">
        <v>99.087000000000003</v>
      </c>
      <c r="H540" s="1619">
        <v>0</v>
      </c>
      <c r="I540" s="1783">
        <v>24.8</v>
      </c>
      <c r="J540" s="1619">
        <v>0</v>
      </c>
      <c r="K540" s="1770">
        <v>24.8</v>
      </c>
      <c r="L540" s="373">
        <v>74.287000000000006</v>
      </c>
      <c r="M540" s="1619">
        <v>74.287000000000006</v>
      </c>
      <c r="N540" s="1619">
        <v>0</v>
      </c>
      <c r="O540" s="373">
        <v>74.287000000000006</v>
      </c>
      <c r="P540" s="373"/>
      <c r="Q540" s="373"/>
      <c r="R540" s="373"/>
      <c r="S540" s="373"/>
      <c r="T540" s="373"/>
      <c r="U540" s="373"/>
      <c r="V540" s="373"/>
      <c r="W540" s="373"/>
      <c r="X540" s="2843">
        <v>74.287000000000006</v>
      </c>
      <c r="Y540" s="2843">
        <v>0</v>
      </c>
      <c r="Z540" s="2108">
        <v>74.287000000000006</v>
      </c>
      <c r="AA540" s="2844">
        <v>73.54413000000001</v>
      </c>
      <c r="AB540" s="2844"/>
      <c r="AC540" s="2108">
        <v>73.54413000000001</v>
      </c>
      <c r="AD540" s="2108">
        <v>0.74287000000000003</v>
      </c>
      <c r="AE540" s="2844"/>
      <c r="AF540" s="2844">
        <v>0</v>
      </c>
      <c r="AG540" s="2108">
        <v>0</v>
      </c>
      <c r="AH540" s="373"/>
      <c r="AI540" s="373" t="s">
        <v>9941</v>
      </c>
      <c r="AJ540" s="1619">
        <v>0</v>
      </c>
    </row>
    <row r="541" spans="1:36" ht="141.75">
      <c r="A541" s="1466">
        <v>2193</v>
      </c>
      <c r="B541" s="182" t="s">
        <v>5314</v>
      </c>
      <c r="C541" s="1831" t="s">
        <v>5315</v>
      </c>
      <c r="D541" s="1781" t="s">
        <v>187</v>
      </c>
      <c r="E541" s="1845" t="s">
        <v>79</v>
      </c>
      <c r="F541" s="1846" t="s">
        <v>47</v>
      </c>
      <c r="G541" s="1847">
        <v>140</v>
      </c>
      <c r="H541" s="1619">
        <v>0</v>
      </c>
      <c r="I541" s="1783">
        <v>17.324999999999999</v>
      </c>
      <c r="J541" s="1619">
        <v>0</v>
      </c>
      <c r="K541" s="1770">
        <v>17.324999999999999</v>
      </c>
      <c r="L541" s="373">
        <v>122.675</v>
      </c>
      <c r="M541" s="1619">
        <v>122.675</v>
      </c>
      <c r="N541" s="1619">
        <v>0</v>
      </c>
      <c r="O541" s="373">
        <v>122.675</v>
      </c>
      <c r="P541" s="373"/>
      <c r="Q541" s="373"/>
      <c r="R541" s="373"/>
      <c r="S541" s="373"/>
      <c r="T541" s="373"/>
      <c r="U541" s="373"/>
      <c r="V541" s="373"/>
      <c r="W541" s="373"/>
      <c r="X541" s="2843">
        <v>122.675</v>
      </c>
      <c r="Y541" s="2843">
        <v>0</v>
      </c>
      <c r="Z541" s="2108">
        <v>122.675</v>
      </c>
      <c r="AA541" s="2844">
        <v>60.724125000000001</v>
      </c>
      <c r="AB541" s="2844"/>
      <c r="AC541" s="2108">
        <v>60.724125000000001</v>
      </c>
      <c r="AD541" s="2108">
        <v>0.613375</v>
      </c>
      <c r="AE541" s="2844"/>
      <c r="AF541" s="2844">
        <v>0</v>
      </c>
      <c r="AG541" s="2108">
        <v>0</v>
      </c>
      <c r="AH541" s="373"/>
      <c r="AI541" s="373" t="s">
        <v>9941</v>
      </c>
      <c r="AJ541" s="1619">
        <v>0</v>
      </c>
    </row>
    <row r="542" spans="1:36" ht="110.25">
      <c r="A542" s="1466">
        <v>2194</v>
      </c>
      <c r="B542" s="182" t="s">
        <v>5316</v>
      </c>
      <c r="C542" s="1831" t="s">
        <v>5317</v>
      </c>
      <c r="D542" s="1781" t="s">
        <v>187</v>
      </c>
      <c r="E542" s="1845" t="s">
        <v>5243</v>
      </c>
      <c r="F542" s="1846" t="s">
        <v>47</v>
      </c>
      <c r="G542" s="1847">
        <v>50</v>
      </c>
      <c r="H542" s="1619">
        <v>0</v>
      </c>
      <c r="I542" s="1783">
        <v>6.1870000000000003</v>
      </c>
      <c r="J542" s="1619">
        <v>0</v>
      </c>
      <c r="K542" s="1770">
        <v>6.1870000000000003</v>
      </c>
      <c r="L542" s="373">
        <v>43.813000000000002</v>
      </c>
      <c r="M542" s="1619">
        <v>43.813000000000002</v>
      </c>
      <c r="N542" s="1619">
        <v>0</v>
      </c>
      <c r="O542" s="373">
        <v>43.813000000000002</v>
      </c>
      <c r="P542" s="373"/>
      <c r="Q542" s="373"/>
      <c r="R542" s="373"/>
      <c r="S542" s="373"/>
      <c r="T542" s="373"/>
      <c r="U542" s="373"/>
      <c r="V542" s="373"/>
      <c r="W542" s="373"/>
      <c r="X542" s="2843">
        <v>43.813000000000002</v>
      </c>
      <c r="Y542" s="2843">
        <v>0</v>
      </c>
      <c r="Z542" s="2108">
        <v>43.813000000000002</v>
      </c>
      <c r="AA542" s="2844">
        <v>43.374870000000001</v>
      </c>
      <c r="AB542" s="2844"/>
      <c r="AC542" s="2108">
        <v>43.374870000000001</v>
      </c>
      <c r="AD542" s="2108">
        <v>0.43813000000000002</v>
      </c>
      <c r="AE542" s="2844"/>
      <c r="AF542" s="2844">
        <v>0</v>
      </c>
      <c r="AG542" s="2108">
        <v>0</v>
      </c>
      <c r="AH542" s="373"/>
      <c r="AI542" s="373" t="s">
        <v>9941</v>
      </c>
      <c r="AJ542" s="1619">
        <v>0</v>
      </c>
    </row>
    <row r="543" spans="1:36" ht="409.5">
      <c r="A543" s="1466">
        <v>2195</v>
      </c>
      <c r="B543" s="182" t="s">
        <v>5318</v>
      </c>
      <c r="C543" s="1831" t="s">
        <v>5319</v>
      </c>
      <c r="D543" s="1778" t="s">
        <v>561</v>
      </c>
      <c r="E543" s="1845" t="s">
        <v>108</v>
      </c>
      <c r="F543" s="1846" t="s">
        <v>47</v>
      </c>
      <c r="G543" s="1847">
        <v>159.44999999999999</v>
      </c>
      <c r="H543" s="1619">
        <v>0</v>
      </c>
      <c r="I543" s="1783">
        <v>18.125</v>
      </c>
      <c r="J543" s="1619">
        <v>0</v>
      </c>
      <c r="K543" s="1770">
        <v>18.125</v>
      </c>
      <c r="L543" s="373">
        <v>141.32499999999999</v>
      </c>
      <c r="M543" s="1619">
        <v>141.32499999999999</v>
      </c>
      <c r="N543" s="1619">
        <v>0</v>
      </c>
      <c r="O543" s="373">
        <v>141.32499999999999</v>
      </c>
      <c r="P543" s="373"/>
      <c r="Q543" s="373"/>
      <c r="R543" s="373"/>
      <c r="S543" s="373"/>
      <c r="T543" s="373"/>
      <c r="U543" s="373"/>
      <c r="V543" s="373"/>
      <c r="W543" s="373"/>
      <c r="X543" s="2843">
        <v>141.32499999999999</v>
      </c>
      <c r="Y543" s="2843">
        <v>0</v>
      </c>
      <c r="Z543" s="2108">
        <v>141.32499999999999</v>
      </c>
      <c r="AA543" s="2844">
        <v>69.955937500000005</v>
      </c>
      <c r="AB543" s="2844"/>
      <c r="AC543" s="2108">
        <v>69.955937500000005</v>
      </c>
      <c r="AD543" s="2108">
        <v>0.7063124999999999</v>
      </c>
      <c r="AE543" s="2844"/>
      <c r="AF543" s="2844">
        <v>0</v>
      </c>
      <c r="AG543" s="2108">
        <v>0</v>
      </c>
      <c r="AH543" s="373"/>
      <c r="AI543" s="373" t="s">
        <v>10033</v>
      </c>
      <c r="AJ543" s="1619">
        <v>0</v>
      </c>
    </row>
    <row r="544" spans="1:36" ht="110.25">
      <c r="A544" s="1466">
        <v>2196</v>
      </c>
      <c r="B544" s="182" t="s">
        <v>5320</v>
      </c>
      <c r="C544" s="1831" t="s">
        <v>5321</v>
      </c>
      <c r="D544" s="1781" t="s">
        <v>384</v>
      </c>
      <c r="E544" s="1845" t="s">
        <v>5253</v>
      </c>
      <c r="F544" s="1846" t="s">
        <v>47</v>
      </c>
      <c r="G544" s="1847">
        <v>99.144000000000005</v>
      </c>
      <c r="H544" s="1619">
        <v>0</v>
      </c>
      <c r="I544" s="1783">
        <v>25</v>
      </c>
      <c r="J544" s="1619">
        <v>0</v>
      </c>
      <c r="K544" s="1770">
        <v>25</v>
      </c>
      <c r="L544" s="373">
        <v>74.144000000000005</v>
      </c>
      <c r="M544" s="1619">
        <v>74.144000000000005</v>
      </c>
      <c r="N544" s="1619">
        <v>0</v>
      </c>
      <c r="O544" s="373">
        <v>74.144000000000005</v>
      </c>
      <c r="P544" s="373"/>
      <c r="Q544" s="373"/>
      <c r="R544" s="373"/>
      <c r="S544" s="373"/>
      <c r="T544" s="373"/>
      <c r="U544" s="373"/>
      <c r="V544" s="373"/>
      <c r="W544" s="373"/>
      <c r="X544" s="2843">
        <v>74.144000000000005</v>
      </c>
      <c r="Y544" s="2843">
        <v>0</v>
      </c>
      <c r="Z544" s="2108">
        <v>74.144000000000005</v>
      </c>
      <c r="AA544" s="2844">
        <v>73.402639999999991</v>
      </c>
      <c r="AB544" s="2844"/>
      <c r="AC544" s="2108">
        <v>73.402639999999991</v>
      </c>
      <c r="AD544" s="2108">
        <v>0.74136000000000002</v>
      </c>
      <c r="AE544" s="2844"/>
      <c r="AF544" s="2844">
        <v>18.350860000000001</v>
      </c>
      <c r="AG544" s="2108">
        <v>18.350860000000001</v>
      </c>
      <c r="AH544" s="373"/>
      <c r="AI544" s="373" t="s">
        <v>10033</v>
      </c>
      <c r="AJ544" s="1619">
        <v>0</v>
      </c>
    </row>
    <row r="545" spans="1:36" ht="141.75">
      <c r="A545" s="1466">
        <v>2197</v>
      </c>
      <c r="B545" s="182" t="s">
        <v>5322</v>
      </c>
      <c r="C545" s="1831" t="s">
        <v>5323</v>
      </c>
      <c r="D545" s="1781" t="s">
        <v>384</v>
      </c>
      <c r="E545" s="1845" t="s">
        <v>5253</v>
      </c>
      <c r="F545" s="1846" t="s">
        <v>47</v>
      </c>
      <c r="G545" s="1847">
        <v>96.432000000000002</v>
      </c>
      <c r="H545" s="1619">
        <v>0</v>
      </c>
      <c r="I545" s="1783">
        <v>25</v>
      </c>
      <c r="J545" s="1619">
        <v>0</v>
      </c>
      <c r="K545" s="1770">
        <v>25</v>
      </c>
      <c r="L545" s="373">
        <v>71.432000000000002</v>
      </c>
      <c r="M545" s="1619">
        <v>71.432000000000002</v>
      </c>
      <c r="N545" s="1619">
        <v>0</v>
      </c>
      <c r="O545" s="373">
        <v>71.432000000000002</v>
      </c>
      <c r="P545" s="373"/>
      <c r="Q545" s="373"/>
      <c r="R545" s="373"/>
      <c r="S545" s="373"/>
      <c r="T545" s="373"/>
      <c r="U545" s="373"/>
      <c r="V545" s="373"/>
      <c r="W545" s="373"/>
      <c r="X545" s="2843">
        <v>71.432000000000002</v>
      </c>
      <c r="Y545" s="2843">
        <v>0</v>
      </c>
      <c r="Z545" s="2108">
        <v>71.432000000000002</v>
      </c>
      <c r="AA545" s="2844">
        <v>70.717680000000001</v>
      </c>
      <c r="AB545" s="2844"/>
      <c r="AC545" s="2108">
        <v>70.717680000000001</v>
      </c>
      <c r="AD545" s="2108">
        <v>0.71432000000000007</v>
      </c>
      <c r="AE545" s="2844"/>
      <c r="AF545" s="2844">
        <v>0</v>
      </c>
      <c r="AG545" s="2108">
        <v>0</v>
      </c>
      <c r="AH545" s="373"/>
      <c r="AI545" s="373" t="s">
        <v>9941</v>
      </c>
      <c r="AJ545" s="1619">
        <v>0</v>
      </c>
    </row>
    <row r="546" spans="1:36" ht="204.75">
      <c r="A546" s="1466">
        <v>2198</v>
      </c>
      <c r="B546" s="182" t="s">
        <v>5324</v>
      </c>
      <c r="C546" s="1831" t="s">
        <v>5325</v>
      </c>
      <c r="D546" s="1778" t="s">
        <v>213</v>
      </c>
      <c r="E546" s="1845" t="s">
        <v>5246</v>
      </c>
      <c r="F546" s="1846" t="s">
        <v>47</v>
      </c>
      <c r="G546" s="1847">
        <v>98.5</v>
      </c>
      <c r="H546" s="1619">
        <v>0</v>
      </c>
      <c r="I546" s="1783">
        <v>12.375</v>
      </c>
      <c r="J546" s="1619">
        <v>0</v>
      </c>
      <c r="K546" s="1770">
        <v>12.375</v>
      </c>
      <c r="L546" s="373">
        <v>86.125</v>
      </c>
      <c r="M546" s="1619">
        <v>86.125</v>
      </c>
      <c r="N546" s="1619">
        <v>0</v>
      </c>
      <c r="O546" s="373">
        <v>86.125</v>
      </c>
      <c r="P546" s="373"/>
      <c r="Q546" s="373"/>
      <c r="R546" s="373"/>
      <c r="S546" s="373"/>
      <c r="T546" s="373"/>
      <c r="U546" s="373"/>
      <c r="V546" s="373"/>
      <c r="W546" s="373"/>
      <c r="X546" s="2843">
        <v>86.125</v>
      </c>
      <c r="Y546" s="2843">
        <v>0</v>
      </c>
      <c r="Z546" s="2108">
        <v>86.125</v>
      </c>
      <c r="AA546" s="2844">
        <v>85.263750000000002</v>
      </c>
      <c r="AB546" s="2844"/>
      <c r="AC546" s="2108">
        <v>85.263750000000002</v>
      </c>
      <c r="AD546" s="2108">
        <v>0.86124999999999996</v>
      </c>
      <c r="AE546" s="2844"/>
      <c r="AF546" s="2844">
        <v>0</v>
      </c>
      <c r="AG546" s="2108">
        <v>0</v>
      </c>
      <c r="AH546" s="373"/>
      <c r="AI546" s="373" t="s">
        <v>9941</v>
      </c>
      <c r="AJ546" s="1619">
        <v>0</v>
      </c>
    </row>
    <row r="547" spans="1:36" ht="220.5">
      <c r="A547" s="1466">
        <v>2199</v>
      </c>
      <c r="B547" s="182" t="s">
        <v>5326</v>
      </c>
      <c r="C547" s="1831" t="s">
        <v>5327</v>
      </c>
      <c r="D547" s="1778" t="s">
        <v>213</v>
      </c>
      <c r="E547" s="1845" t="s">
        <v>5246</v>
      </c>
      <c r="F547" s="1846" t="s">
        <v>47</v>
      </c>
      <c r="G547" s="1847">
        <v>98.596999999999994</v>
      </c>
      <c r="H547" s="1619">
        <v>0</v>
      </c>
      <c r="I547" s="1783">
        <v>12.375</v>
      </c>
      <c r="J547" s="1619">
        <v>0</v>
      </c>
      <c r="K547" s="1770">
        <v>12.375</v>
      </c>
      <c r="L547" s="373">
        <v>86.221999999999994</v>
      </c>
      <c r="M547" s="1619">
        <v>86.221999999999994</v>
      </c>
      <c r="N547" s="1619">
        <v>0</v>
      </c>
      <c r="O547" s="373">
        <v>86.221999999999994</v>
      </c>
      <c r="P547" s="373"/>
      <c r="Q547" s="373"/>
      <c r="R547" s="373"/>
      <c r="S547" s="373"/>
      <c r="T547" s="373"/>
      <c r="U547" s="373"/>
      <c r="V547" s="373"/>
      <c r="W547" s="373"/>
      <c r="X547" s="2843">
        <v>86.221999999999994</v>
      </c>
      <c r="Y547" s="2843">
        <v>0</v>
      </c>
      <c r="Z547" s="2108">
        <v>86.221999999999994</v>
      </c>
      <c r="AA547" s="2844">
        <v>85.359780000000001</v>
      </c>
      <c r="AB547" s="2844"/>
      <c r="AC547" s="2108">
        <v>85.359780000000001</v>
      </c>
      <c r="AD547" s="2108">
        <v>0.86221999999999999</v>
      </c>
      <c r="AE547" s="2844"/>
      <c r="AF547" s="2844">
        <v>0</v>
      </c>
      <c r="AG547" s="2108">
        <v>0</v>
      </c>
      <c r="AH547" s="373"/>
      <c r="AI547" s="373" t="s">
        <v>9941</v>
      </c>
      <c r="AJ547" s="1619">
        <v>0</v>
      </c>
    </row>
    <row r="548" spans="1:36" ht="252">
      <c r="A548" s="1466">
        <v>2200</v>
      </c>
      <c r="B548" s="182" t="s">
        <v>5328</v>
      </c>
      <c r="C548" s="1831" t="s">
        <v>5329</v>
      </c>
      <c r="D548" s="1778" t="s">
        <v>213</v>
      </c>
      <c r="E548" s="1845" t="s">
        <v>79</v>
      </c>
      <c r="F548" s="1846" t="s">
        <v>47</v>
      </c>
      <c r="G548" s="1847">
        <v>117.5</v>
      </c>
      <c r="H548" s="1619">
        <v>0</v>
      </c>
      <c r="I548" s="1783">
        <v>14.85</v>
      </c>
      <c r="J548" s="1619">
        <v>0</v>
      </c>
      <c r="K548" s="1770">
        <v>14.85</v>
      </c>
      <c r="L548" s="373">
        <v>102.65</v>
      </c>
      <c r="M548" s="1619">
        <v>102.65</v>
      </c>
      <c r="N548" s="1619">
        <v>0</v>
      </c>
      <c r="O548" s="373">
        <v>102.65</v>
      </c>
      <c r="P548" s="373"/>
      <c r="Q548" s="373"/>
      <c r="R548" s="373"/>
      <c r="S548" s="373"/>
      <c r="T548" s="373"/>
      <c r="U548" s="373"/>
      <c r="V548" s="373"/>
      <c r="W548" s="373"/>
      <c r="X548" s="2843">
        <v>102.65</v>
      </c>
      <c r="Y548" s="2843">
        <v>0</v>
      </c>
      <c r="Z548" s="2108">
        <v>102.65</v>
      </c>
      <c r="AA548" s="2844">
        <v>50.811875000000001</v>
      </c>
      <c r="AB548" s="2844"/>
      <c r="AC548" s="2108">
        <v>50.811875000000001</v>
      </c>
      <c r="AD548" s="2108">
        <v>0.513625</v>
      </c>
      <c r="AE548" s="2844"/>
      <c r="AF548" s="2844">
        <v>0</v>
      </c>
      <c r="AG548" s="2108">
        <v>0</v>
      </c>
      <c r="AH548" s="373"/>
      <c r="AI548" s="373" t="s">
        <v>10033</v>
      </c>
      <c r="AJ548" s="1619">
        <v>0</v>
      </c>
    </row>
    <row r="549" spans="1:36" ht="47.25">
      <c r="A549" s="1466">
        <v>2201</v>
      </c>
      <c r="B549" s="182" t="s">
        <v>5330</v>
      </c>
      <c r="C549" s="1831" t="s">
        <v>5331</v>
      </c>
      <c r="D549" s="182" t="s">
        <v>221</v>
      </c>
      <c r="E549" s="1845" t="s">
        <v>4214</v>
      </c>
      <c r="F549" s="1846" t="s">
        <v>47</v>
      </c>
      <c r="G549" s="1847">
        <v>160.06200000000001</v>
      </c>
      <c r="H549" s="1619">
        <v>0</v>
      </c>
      <c r="I549" s="1783">
        <v>20.068000000000001</v>
      </c>
      <c r="J549" s="1619">
        <v>0</v>
      </c>
      <c r="K549" s="1770">
        <v>20.068000000000001</v>
      </c>
      <c r="L549" s="373">
        <v>139.994</v>
      </c>
      <c r="M549" s="1619">
        <v>139.994</v>
      </c>
      <c r="N549" s="1619">
        <v>0</v>
      </c>
      <c r="O549" s="373">
        <v>139.994</v>
      </c>
      <c r="P549" s="373"/>
      <c r="Q549" s="373"/>
      <c r="R549" s="373"/>
      <c r="S549" s="373"/>
      <c r="T549" s="373"/>
      <c r="U549" s="373"/>
      <c r="V549" s="373"/>
      <c r="W549" s="373"/>
      <c r="X549" s="2843">
        <v>139.994</v>
      </c>
      <c r="Y549" s="2843">
        <v>0</v>
      </c>
      <c r="Z549" s="2108">
        <v>139.994</v>
      </c>
      <c r="AA549" s="2844">
        <v>69.297030000000007</v>
      </c>
      <c r="AB549" s="2844"/>
      <c r="AC549" s="2108">
        <v>69.297030000000007</v>
      </c>
      <c r="AD549" s="2108">
        <v>0.69996999999999998</v>
      </c>
      <c r="AE549" s="2844"/>
      <c r="AF549" s="2844">
        <v>0</v>
      </c>
      <c r="AG549" s="2108">
        <v>0</v>
      </c>
      <c r="AH549" s="373"/>
      <c r="AI549" s="373" t="s">
        <v>9941</v>
      </c>
      <c r="AJ549" s="1619">
        <v>0</v>
      </c>
    </row>
    <row r="550" spans="1:36" ht="409.5">
      <c r="A550" s="1466">
        <v>2202</v>
      </c>
      <c r="B550" s="182" t="s">
        <v>5332</v>
      </c>
      <c r="C550" s="1831" t="s">
        <v>5333</v>
      </c>
      <c r="D550" s="1781" t="s">
        <v>393</v>
      </c>
      <c r="E550" s="1845" t="s">
        <v>108</v>
      </c>
      <c r="F550" s="1846" t="s">
        <v>47</v>
      </c>
      <c r="G550" s="1847">
        <v>232.24</v>
      </c>
      <c r="H550" s="1619">
        <v>0</v>
      </c>
      <c r="I550" s="1783">
        <v>26.41</v>
      </c>
      <c r="J550" s="1619">
        <v>0</v>
      </c>
      <c r="K550" s="1770">
        <v>26.41</v>
      </c>
      <c r="L550" s="373">
        <v>205.83</v>
      </c>
      <c r="M550" s="1619">
        <v>205.83</v>
      </c>
      <c r="N550" s="1619">
        <v>0</v>
      </c>
      <c r="O550" s="373">
        <v>205.83</v>
      </c>
      <c r="P550" s="373"/>
      <c r="Q550" s="373"/>
      <c r="R550" s="373"/>
      <c r="S550" s="373"/>
      <c r="T550" s="373"/>
      <c r="U550" s="373"/>
      <c r="V550" s="373"/>
      <c r="W550" s="373"/>
      <c r="X550" s="2843">
        <v>205.83</v>
      </c>
      <c r="Y550" s="2843">
        <v>0</v>
      </c>
      <c r="Z550" s="2108">
        <v>205.83</v>
      </c>
      <c r="AA550" s="2844">
        <v>101.885925</v>
      </c>
      <c r="AB550" s="2844"/>
      <c r="AC550" s="2108">
        <v>101.885925</v>
      </c>
      <c r="AD550" s="2108">
        <v>1.0295749999999999</v>
      </c>
      <c r="AE550" s="2844"/>
      <c r="AF550" s="2844">
        <v>0</v>
      </c>
      <c r="AG550" s="2108">
        <v>0</v>
      </c>
      <c r="AH550" s="373"/>
      <c r="AI550" s="373" t="s">
        <v>10033</v>
      </c>
      <c r="AJ550" s="1619">
        <v>0</v>
      </c>
    </row>
    <row r="551" spans="1:36" ht="409.5">
      <c r="A551" s="1466">
        <v>2203</v>
      </c>
      <c r="B551" s="182" t="s">
        <v>5334</v>
      </c>
      <c r="C551" s="1831" t="s">
        <v>5335</v>
      </c>
      <c r="D551" s="1781" t="s">
        <v>254</v>
      </c>
      <c r="E551" s="1845" t="s">
        <v>5253</v>
      </c>
      <c r="F551" s="1846" t="s">
        <v>47</v>
      </c>
      <c r="G551" s="1847">
        <v>97.305000000000007</v>
      </c>
      <c r="H551" s="1619">
        <v>0</v>
      </c>
      <c r="I551" s="1783">
        <v>22.3</v>
      </c>
      <c r="J551" s="1619">
        <v>0</v>
      </c>
      <c r="K551" s="1770">
        <v>22.3</v>
      </c>
      <c r="L551" s="373">
        <v>75.00500000000001</v>
      </c>
      <c r="M551" s="1619">
        <v>75.00500000000001</v>
      </c>
      <c r="N551" s="1619">
        <v>0</v>
      </c>
      <c r="O551" s="373">
        <v>75.00500000000001</v>
      </c>
      <c r="P551" s="373"/>
      <c r="Q551" s="373"/>
      <c r="R551" s="373"/>
      <c r="S551" s="373"/>
      <c r="T551" s="373"/>
      <c r="U551" s="373"/>
      <c r="V551" s="373"/>
      <c r="W551" s="373"/>
      <c r="X551" s="2843">
        <v>75.00500000000001</v>
      </c>
      <c r="Y551" s="2843">
        <v>0</v>
      </c>
      <c r="Z551" s="2108">
        <v>75.00500000000001</v>
      </c>
      <c r="AA551" s="2844">
        <v>74.254950000000008</v>
      </c>
      <c r="AB551" s="2844"/>
      <c r="AC551" s="2108">
        <v>74.254950000000008</v>
      </c>
      <c r="AD551" s="2108">
        <v>0.75005000000000011</v>
      </c>
      <c r="AE551" s="2844"/>
      <c r="AF551" s="2844">
        <v>0</v>
      </c>
      <c r="AG551" s="2108">
        <v>0</v>
      </c>
      <c r="AH551" s="373"/>
      <c r="AI551" s="373" t="s">
        <v>9941</v>
      </c>
      <c r="AJ551" s="1619">
        <v>0</v>
      </c>
    </row>
    <row r="552" spans="1:36" ht="63">
      <c r="A552" s="1466">
        <v>2204</v>
      </c>
      <c r="B552" s="182" t="s">
        <v>5336</v>
      </c>
      <c r="C552" s="1831" t="s">
        <v>5337</v>
      </c>
      <c r="D552" s="1781" t="s">
        <v>254</v>
      </c>
      <c r="E552" s="1845" t="s">
        <v>5253</v>
      </c>
      <c r="F552" s="1846" t="s">
        <v>47</v>
      </c>
      <c r="G552" s="1847">
        <v>44.014000000000003</v>
      </c>
      <c r="H552" s="1619">
        <v>0</v>
      </c>
      <c r="I552" s="1783">
        <v>12.5</v>
      </c>
      <c r="J552" s="1619">
        <v>0</v>
      </c>
      <c r="K552" s="1770">
        <v>12.5</v>
      </c>
      <c r="L552" s="373">
        <v>31.514000000000003</v>
      </c>
      <c r="M552" s="1619">
        <v>31.514000000000003</v>
      </c>
      <c r="N552" s="1619">
        <v>0</v>
      </c>
      <c r="O552" s="373">
        <v>31.514000000000003</v>
      </c>
      <c r="P552" s="373"/>
      <c r="Q552" s="373"/>
      <c r="R552" s="373"/>
      <c r="S552" s="373"/>
      <c r="T552" s="373"/>
      <c r="U552" s="373"/>
      <c r="V552" s="373"/>
      <c r="W552" s="373"/>
      <c r="X552" s="2843">
        <v>31.514000000000003</v>
      </c>
      <c r="Y552" s="2843">
        <v>0</v>
      </c>
      <c r="Z552" s="2108">
        <v>31.514000000000003</v>
      </c>
      <c r="AA552" s="2844">
        <v>31.198860000000003</v>
      </c>
      <c r="AB552" s="2844"/>
      <c r="AC552" s="2108">
        <v>31.198860000000003</v>
      </c>
      <c r="AD552" s="2108">
        <v>0.31514000000000003</v>
      </c>
      <c r="AE552" s="2844"/>
      <c r="AF552" s="2844">
        <v>0</v>
      </c>
      <c r="AG552" s="2108">
        <v>0</v>
      </c>
      <c r="AH552" s="373"/>
      <c r="AI552" s="373" t="s">
        <v>9941</v>
      </c>
      <c r="AJ552" s="1619">
        <v>0</v>
      </c>
    </row>
    <row r="553" spans="1:36" ht="110.25">
      <c r="A553" s="1466">
        <v>2205</v>
      </c>
      <c r="B553" s="182" t="s">
        <v>5338</v>
      </c>
      <c r="C553" s="1831" t="s">
        <v>5339</v>
      </c>
      <c r="D553" s="1781" t="s">
        <v>45</v>
      </c>
      <c r="E553" s="1845" t="s">
        <v>5253</v>
      </c>
      <c r="F553" s="1846" t="s">
        <v>47</v>
      </c>
      <c r="G553" s="1847">
        <v>98.569000000000003</v>
      </c>
      <c r="H553" s="1619">
        <v>0</v>
      </c>
      <c r="I553" s="1783">
        <v>24.75</v>
      </c>
      <c r="J553" s="1619">
        <v>0</v>
      </c>
      <c r="K553" s="1770">
        <v>24.75</v>
      </c>
      <c r="L553" s="373">
        <v>73.819000000000003</v>
      </c>
      <c r="M553" s="1619">
        <v>73.819000000000003</v>
      </c>
      <c r="N553" s="1619">
        <v>0</v>
      </c>
      <c r="O553" s="373">
        <v>73.819000000000003</v>
      </c>
      <c r="P553" s="373"/>
      <c r="Q553" s="373"/>
      <c r="R553" s="373"/>
      <c r="S553" s="373"/>
      <c r="T553" s="373"/>
      <c r="U553" s="373"/>
      <c r="V553" s="373"/>
      <c r="W553" s="373"/>
      <c r="X553" s="2843">
        <v>73.819000000000003</v>
      </c>
      <c r="Y553" s="2843">
        <v>0</v>
      </c>
      <c r="Z553" s="2108">
        <v>73.819000000000003</v>
      </c>
      <c r="AA553" s="2844">
        <v>73.08081</v>
      </c>
      <c r="AB553" s="2844"/>
      <c r="AC553" s="2108">
        <v>73.08081</v>
      </c>
      <c r="AD553" s="2108">
        <v>0.73819000000000001</v>
      </c>
      <c r="AE553" s="2844"/>
      <c r="AF553" s="2844">
        <v>50.380318000000003</v>
      </c>
      <c r="AG553" s="2108">
        <v>50.380318000000003</v>
      </c>
      <c r="AH553" s="373"/>
      <c r="AI553" s="373" t="s">
        <v>9941</v>
      </c>
      <c r="AJ553" s="1619">
        <v>0</v>
      </c>
    </row>
    <row r="554" spans="1:36" ht="78.75">
      <c r="A554" s="1466">
        <v>2206</v>
      </c>
      <c r="B554" s="182" t="s">
        <v>5340</v>
      </c>
      <c r="C554" s="1831" t="s">
        <v>5341</v>
      </c>
      <c r="D554" s="1781" t="s">
        <v>45</v>
      </c>
      <c r="E554" s="1845" t="s">
        <v>5253</v>
      </c>
      <c r="F554" s="1846" t="s">
        <v>47</v>
      </c>
      <c r="G554" s="1847">
        <v>99.238</v>
      </c>
      <c r="H554" s="1619">
        <v>0</v>
      </c>
      <c r="I554" s="1783">
        <v>24.75</v>
      </c>
      <c r="J554" s="1619">
        <v>0</v>
      </c>
      <c r="K554" s="1770">
        <v>24.75</v>
      </c>
      <c r="L554" s="373">
        <v>74.488</v>
      </c>
      <c r="M554" s="1619">
        <v>74.488</v>
      </c>
      <c r="N554" s="1619">
        <v>0</v>
      </c>
      <c r="O554" s="373">
        <v>74.488</v>
      </c>
      <c r="P554" s="373"/>
      <c r="Q554" s="373"/>
      <c r="R554" s="373"/>
      <c r="S554" s="373"/>
      <c r="T554" s="373"/>
      <c r="U554" s="373"/>
      <c r="V554" s="373"/>
      <c r="W554" s="373"/>
      <c r="X554" s="2843">
        <v>74.488</v>
      </c>
      <c r="Y554" s="2843">
        <v>0</v>
      </c>
      <c r="Z554" s="2108">
        <v>74.488</v>
      </c>
      <c r="AA554" s="2844">
        <v>73.743120000000005</v>
      </c>
      <c r="AB554" s="2844"/>
      <c r="AC554" s="2108">
        <v>73.743120000000005</v>
      </c>
      <c r="AD554" s="2108">
        <v>0.74487999999999999</v>
      </c>
      <c r="AE554" s="2844"/>
      <c r="AF554" s="2844">
        <v>52.33878</v>
      </c>
      <c r="AG554" s="2108">
        <v>52.33878</v>
      </c>
      <c r="AH554" s="373"/>
      <c r="AI554" s="373" t="s">
        <v>9941</v>
      </c>
      <c r="AJ554" s="1619">
        <v>0</v>
      </c>
    </row>
    <row r="555" spans="1:36" ht="78.75">
      <c r="A555" s="1466">
        <v>2207</v>
      </c>
      <c r="B555" s="182" t="s">
        <v>5342</v>
      </c>
      <c r="C555" s="1831" t="s">
        <v>5343</v>
      </c>
      <c r="D555" s="1781" t="s">
        <v>45</v>
      </c>
      <c r="E555" s="1845" t="s">
        <v>108</v>
      </c>
      <c r="F555" s="1846" t="s">
        <v>47</v>
      </c>
      <c r="G555" s="1847">
        <v>139.55199999999999</v>
      </c>
      <c r="H555" s="1619">
        <v>0</v>
      </c>
      <c r="I555" s="1783">
        <v>35</v>
      </c>
      <c r="J555" s="1619">
        <v>0</v>
      </c>
      <c r="K555" s="1770">
        <v>35</v>
      </c>
      <c r="L555" s="373">
        <v>104.55199999999999</v>
      </c>
      <c r="M555" s="1619">
        <v>104.55199999999999</v>
      </c>
      <c r="N555" s="1619">
        <v>0</v>
      </c>
      <c r="O555" s="373">
        <v>104.55199999999999</v>
      </c>
      <c r="P555" s="373"/>
      <c r="Q555" s="373"/>
      <c r="R555" s="373"/>
      <c r="S555" s="373"/>
      <c r="T555" s="373"/>
      <c r="U555" s="373"/>
      <c r="V555" s="373"/>
      <c r="W555" s="373"/>
      <c r="X555" s="2843">
        <v>104.55199999999999</v>
      </c>
      <c r="Y555" s="2843">
        <v>0</v>
      </c>
      <c r="Z555" s="2108">
        <v>104.55199999999999</v>
      </c>
      <c r="AA555" s="2844">
        <v>51.753</v>
      </c>
      <c r="AB555" s="2844"/>
      <c r="AC555" s="2108">
        <v>51.753</v>
      </c>
      <c r="AD555" s="2108">
        <v>0.52300000000000002</v>
      </c>
      <c r="AE555" s="2844"/>
      <c r="AF555" s="2844">
        <v>48.238163999999998</v>
      </c>
      <c r="AG555" s="2108">
        <v>48.238163999999998</v>
      </c>
      <c r="AH555" s="373"/>
      <c r="AI555" s="373" t="s">
        <v>9941</v>
      </c>
      <c r="AJ555" s="1619">
        <v>0</v>
      </c>
    </row>
    <row r="556" spans="1:36" ht="78.75">
      <c r="A556" s="1466">
        <v>2208</v>
      </c>
      <c r="B556" s="182" t="s">
        <v>5344</v>
      </c>
      <c r="C556" s="1831" t="s">
        <v>5345</v>
      </c>
      <c r="D556" s="1781" t="s">
        <v>45</v>
      </c>
      <c r="E556" s="1845" t="s">
        <v>5253</v>
      </c>
      <c r="F556" s="1846" t="s">
        <v>47</v>
      </c>
      <c r="G556" s="1847">
        <v>83.489000000000004</v>
      </c>
      <c r="H556" s="1619">
        <v>0</v>
      </c>
      <c r="I556" s="1783">
        <v>21</v>
      </c>
      <c r="J556" s="1619">
        <v>0</v>
      </c>
      <c r="K556" s="1770">
        <v>21</v>
      </c>
      <c r="L556" s="373">
        <v>62.489000000000004</v>
      </c>
      <c r="M556" s="1619">
        <v>62.489000000000004</v>
      </c>
      <c r="N556" s="1619">
        <v>0</v>
      </c>
      <c r="O556" s="373">
        <v>62.489000000000004</v>
      </c>
      <c r="P556" s="373"/>
      <c r="Q556" s="373"/>
      <c r="R556" s="373"/>
      <c r="S556" s="373"/>
      <c r="T556" s="373"/>
      <c r="U556" s="373"/>
      <c r="V556" s="373"/>
      <c r="W556" s="373"/>
      <c r="X556" s="2843">
        <v>62.489000000000004</v>
      </c>
      <c r="Y556" s="2843">
        <v>0</v>
      </c>
      <c r="Z556" s="2108">
        <v>62.489000000000004</v>
      </c>
      <c r="AA556" s="2844">
        <v>61.864110000000004</v>
      </c>
      <c r="AB556" s="2844"/>
      <c r="AC556" s="2108">
        <v>61.864110000000004</v>
      </c>
      <c r="AD556" s="2108">
        <v>0.62489000000000006</v>
      </c>
      <c r="AE556" s="2844"/>
      <c r="AF556" s="2844">
        <v>60.412388</v>
      </c>
      <c r="AG556" s="2108">
        <v>60.412388</v>
      </c>
      <c r="AH556" s="373"/>
      <c r="AI556" s="373" t="s">
        <v>9941</v>
      </c>
      <c r="AJ556" s="1619">
        <v>0</v>
      </c>
    </row>
    <row r="557" spans="1:36" ht="78.75">
      <c r="A557" s="1466">
        <v>2209</v>
      </c>
      <c r="B557" s="182" t="s">
        <v>5346</v>
      </c>
      <c r="C557" s="1831" t="s">
        <v>5347</v>
      </c>
      <c r="D557" s="1781" t="s">
        <v>28</v>
      </c>
      <c r="E557" s="1845" t="s">
        <v>5348</v>
      </c>
      <c r="F557" s="1846" t="s">
        <v>47</v>
      </c>
      <c r="G557" s="1847">
        <v>205.97499999999999</v>
      </c>
      <c r="H557" s="1619">
        <v>0</v>
      </c>
      <c r="I557" s="1783">
        <v>53.137</v>
      </c>
      <c r="J557" s="1619">
        <v>0</v>
      </c>
      <c r="K557" s="1770">
        <v>53.137</v>
      </c>
      <c r="L557" s="373">
        <v>152.83799999999999</v>
      </c>
      <c r="M557" s="1619">
        <v>152.83799999999999</v>
      </c>
      <c r="N557" s="1619">
        <v>0</v>
      </c>
      <c r="O557" s="373">
        <v>152.83799999999999</v>
      </c>
      <c r="P557" s="373"/>
      <c r="Q557" s="373"/>
      <c r="R557" s="373"/>
      <c r="S557" s="373"/>
      <c r="T557" s="373"/>
      <c r="U557" s="373"/>
      <c r="V557" s="373"/>
      <c r="W557" s="373"/>
      <c r="X557" s="2843">
        <v>152.83799999999999</v>
      </c>
      <c r="Y557" s="2843">
        <v>0</v>
      </c>
      <c r="Z557" s="2108">
        <v>152.83799999999999</v>
      </c>
      <c r="AA557" s="2844">
        <v>37.826999999999998</v>
      </c>
      <c r="AB557" s="2844"/>
      <c r="AC557" s="2108">
        <v>37.826999999999998</v>
      </c>
      <c r="AD557" s="2108">
        <v>0.38200000000000001</v>
      </c>
      <c r="AE557" s="2844"/>
      <c r="AF557" s="2844">
        <v>0</v>
      </c>
      <c r="AG557" s="2108">
        <v>0</v>
      </c>
      <c r="AH557" s="373" t="s">
        <v>10037</v>
      </c>
      <c r="AI557" s="373" t="s">
        <v>9941</v>
      </c>
      <c r="AJ557" s="1619">
        <v>0</v>
      </c>
    </row>
    <row r="558" spans="1:36" ht="63">
      <c r="A558" s="1466">
        <v>2210</v>
      </c>
      <c r="B558" s="182" t="s">
        <v>5349</v>
      </c>
      <c r="C558" s="1831" t="s">
        <v>5350</v>
      </c>
      <c r="D558" s="1781" t="s">
        <v>28</v>
      </c>
      <c r="E558" s="1845" t="s">
        <v>5351</v>
      </c>
      <c r="F558" s="1846" t="s">
        <v>47</v>
      </c>
      <c r="G558" s="1847">
        <v>88.983999999999995</v>
      </c>
      <c r="H558" s="1619">
        <v>0</v>
      </c>
      <c r="I558" s="1783">
        <v>23.29</v>
      </c>
      <c r="J558" s="1619">
        <v>0</v>
      </c>
      <c r="K558" s="1770">
        <v>23.29</v>
      </c>
      <c r="L558" s="373">
        <v>65.693999999999988</v>
      </c>
      <c r="M558" s="1619">
        <v>65.693999999999988</v>
      </c>
      <c r="N558" s="1619">
        <v>0</v>
      </c>
      <c r="O558" s="373">
        <v>65.693999999999988</v>
      </c>
      <c r="P558" s="373"/>
      <c r="Q558" s="373"/>
      <c r="R558" s="373"/>
      <c r="S558" s="373"/>
      <c r="T558" s="373"/>
      <c r="U558" s="373"/>
      <c r="V558" s="373"/>
      <c r="W558" s="373"/>
      <c r="X558" s="2843">
        <v>65.693999999999988</v>
      </c>
      <c r="Y558" s="2843">
        <v>0</v>
      </c>
      <c r="Z558" s="2108">
        <v>65.693999999999988</v>
      </c>
      <c r="AA558" s="2844">
        <v>16.259</v>
      </c>
      <c r="AB558" s="2844"/>
      <c r="AC558" s="2108">
        <v>16.259</v>
      </c>
      <c r="AD558" s="2108">
        <v>0.16400000000000001</v>
      </c>
      <c r="AE558" s="2844"/>
      <c r="AF558" s="2844">
        <v>0</v>
      </c>
      <c r="AG558" s="2108">
        <v>0</v>
      </c>
      <c r="AH558" s="373" t="s">
        <v>10037</v>
      </c>
      <c r="AI558" s="373" t="s">
        <v>10039</v>
      </c>
      <c r="AJ558" s="1619">
        <v>0</v>
      </c>
    </row>
    <row r="559" spans="1:36" ht="63">
      <c r="A559" s="1466">
        <v>2211</v>
      </c>
      <c r="B559" s="182" t="s">
        <v>5352</v>
      </c>
      <c r="C559" s="1831" t="s">
        <v>5353</v>
      </c>
      <c r="D559" s="1781" t="s">
        <v>28</v>
      </c>
      <c r="E559" s="1845" t="s">
        <v>5253</v>
      </c>
      <c r="F559" s="1846" t="s">
        <v>47</v>
      </c>
      <c r="G559" s="1847">
        <v>94.120999999999995</v>
      </c>
      <c r="H559" s="1619">
        <v>0</v>
      </c>
      <c r="I559" s="1783">
        <v>26.36</v>
      </c>
      <c r="J559" s="1619">
        <v>0</v>
      </c>
      <c r="K559" s="1770">
        <v>26.36</v>
      </c>
      <c r="L559" s="373">
        <v>67.760999999999996</v>
      </c>
      <c r="M559" s="1619">
        <v>67.760999999999996</v>
      </c>
      <c r="N559" s="1619">
        <v>0</v>
      </c>
      <c r="O559" s="373">
        <v>67.760999999999996</v>
      </c>
      <c r="P559" s="373"/>
      <c r="Q559" s="373"/>
      <c r="R559" s="373"/>
      <c r="S559" s="373"/>
      <c r="T559" s="373"/>
      <c r="U559" s="373"/>
      <c r="V559" s="373"/>
      <c r="W559" s="373"/>
      <c r="X559" s="2843">
        <v>67.760999999999996</v>
      </c>
      <c r="Y559" s="2843">
        <v>0</v>
      </c>
      <c r="Z559" s="2108">
        <v>67.760999999999996</v>
      </c>
      <c r="AA559" s="2844">
        <v>67.083389999999994</v>
      </c>
      <c r="AB559" s="2844"/>
      <c r="AC559" s="2108">
        <v>67.083389999999994</v>
      </c>
      <c r="AD559" s="2108">
        <v>0.67760999999999993</v>
      </c>
      <c r="AE559" s="2844"/>
      <c r="AF559" s="2844">
        <v>53.604219000000001</v>
      </c>
      <c r="AG559" s="2108">
        <v>53.604219000000001</v>
      </c>
      <c r="AH559" s="373"/>
      <c r="AI559" s="373" t="s">
        <v>9941</v>
      </c>
      <c r="AJ559" s="1619">
        <v>0</v>
      </c>
    </row>
    <row r="560" spans="1:36" ht="78.75">
      <c r="A560" s="1466">
        <v>2212</v>
      </c>
      <c r="B560" s="182" t="s">
        <v>5354</v>
      </c>
      <c r="C560" s="1831" t="s">
        <v>5355</v>
      </c>
      <c r="D560" s="1781" t="s">
        <v>28</v>
      </c>
      <c r="E560" s="1845" t="s">
        <v>5253</v>
      </c>
      <c r="F560" s="1846" t="s">
        <v>47</v>
      </c>
      <c r="G560" s="1847">
        <v>83.036000000000001</v>
      </c>
      <c r="H560" s="1619">
        <v>0</v>
      </c>
      <c r="I560" s="1783">
        <v>22.212</v>
      </c>
      <c r="J560" s="1619">
        <v>0</v>
      </c>
      <c r="K560" s="1770">
        <v>22.212</v>
      </c>
      <c r="L560" s="373">
        <v>60.823999999999998</v>
      </c>
      <c r="M560" s="1619">
        <v>60.823999999999998</v>
      </c>
      <c r="N560" s="1619">
        <v>0</v>
      </c>
      <c r="O560" s="373">
        <v>60.823999999999998</v>
      </c>
      <c r="P560" s="373"/>
      <c r="Q560" s="373"/>
      <c r="R560" s="373"/>
      <c r="S560" s="373"/>
      <c r="T560" s="373"/>
      <c r="U560" s="373"/>
      <c r="V560" s="373"/>
      <c r="W560" s="373"/>
      <c r="X560" s="2843">
        <v>60.823999999999998</v>
      </c>
      <c r="Y560" s="2843">
        <v>0</v>
      </c>
      <c r="Z560" s="2108">
        <v>60.823999999999998</v>
      </c>
      <c r="AA560" s="2844">
        <v>60.215759999999996</v>
      </c>
      <c r="AB560" s="2844"/>
      <c r="AC560" s="2108">
        <v>60.215759999999996</v>
      </c>
      <c r="AD560" s="2108">
        <v>0.60824</v>
      </c>
      <c r="AE560" s="2844"/>
      <c r="AF560" s="2844">
        <v>37.088676</v>
      </c>
      <c r="AG560" s="2108">
        <v>37.088676</v>
      </c>
      <c r="AH560" s="373"/>
      <c r="AI560" s="373" t="s">
        <v>9941</v>
      </c>
      <c r="AJ560" s="1619">
        <v>0</v>
      </c>
    </row>
    <row r="561" spans="1:36" ht="94.5">
      <c r="A561" s="1466">
        <v>2213</v>
      </c>
      <c r="B561" s="182" t="s">
        <v>5356</v>
      </c>
      <c r="C561" s="1831" t="s">
        <v>5357</v>
      </c>
      <c r="D561" s="1781" t="s">
        <v>28</v>
      </c>
      <c r="E561" s="1845" t="s">
        <v>108</v>
      </c>
      <c r="F561" s="1846" t="s">
        <v>47</v>
      </c>
      <c r="G561" s="1847">
        <v>181.05500000000001</v>
      </c>
      <c r="H561" s="1619">
        <v>0</v>
      </c>
      <c r="I561" s="1783">
        <v>43.75</v>
      </c>
      <c r="J561" s="1619">
        <v>0</v>
      </c>
      <c r="K561" s="1770">
        <v>43.75</v>
      </c>
      <c r="L561" s="373">
        <v>137.30500000000001</v>
      </c>
      <c r="M561" s="1619">
        <v>137.30500000000001</v>
      </c>
      <c r="N561" s="1619">
        <v>0</v>
      </c>
      <c r="O561" s="373">
        <v>137.30500000000001</v>
      </c>
      <c r="P561" s="373"/>
      <c r="Q561" s="373"/>
      <c r="R561" s="373"/>
      <c r="S561" s="373"/>
      <c r="T561" s="373"/>
      <c r="U561" s="373"/>
      <c r="V561" s="373"/>
      <c r="W561" s="373"/>
      <c r="X561" s="2843">
        <v>137.30500000000001</v>
      </c>
      <c r="Y561" s="2843">
        <v>0</v>
      </c>
      <c r="Z561" s="2108">
        <v>137.30500000000001</v>
      </c>
      <c r="AA561" s="2844">
        <v>67.965999999999994</v>
      </c>
      <c r="AB561" s="2844"/>
      <c r="AC561" s="2108">
        <v>67.965999999999994</v>
      </c>
      <c r="AD561" s="2108">
        <v>0.68700000000000006</v>
      </c>
      <c r="AE561" s="2844"/>
      <c r="AF561" s="2844">
        <v>0</v>
      </c>
      <c r="AG561" s="2108">
        <v>0</v>
      </c>
      <c r="AH561" s="373"/>
      <c r="AI561" s="373" t="s">
        <v>9941</v>
      </c>
      <c r="AJ561" s="1619">
        <v>0</v>
      </c>
    </row>
    <row r="562" spans="1:36" ht="141.75">
      <c r="A562" s="1466">
        <v>2214</v>
      </c>
      <c r="B562" s="182" t="s">
        <v>5358</v>
      </c>
      <c r="C562" s="1831" t="s">
        <v>5359</v>
      </c>
      <c r="D562" s="1781" t="s">
        <v>28</v>
      </c>
      <c r="E562" s="1845" t="s">
        <v>108</v>
      </c>
      <c r="F562" s="1846" t="s">
        <v>47</v>
      </c>
      <c r="G562" s="1847">
        <v>174.33199999999999</v>
      </c>
      <c r="H562" s="1619">
        <v>0</v>
      </c>
      <c r="I562" s="1783">
        <v>43.769999999999996</v>
      </c>
      <c r="J562" s="1619">
        <v>0</v>
      </c>
      <c r="K562" s="1770">
        <v>43.769999999999996</v>
      </c>
      <c r="L562" s="373">
        <v>130.56200000000001</v>
      </c>
      <c r="M562" s="1619">
        <v>130.56200000000001</v>
      </c>
      <c r="N562" s="1619">
        <v>0</v>
      </c>
      <c r="O562" s="373">
        <v>130.56200000000001</v>
      </c>
      <c r="P562" s="373"/>
      <c r="Q562" s="373"/>
      <c r="R562" s="373"/>
      <c r="S562" s="373"/>
      <c r="T562" s="373"/>
      <c r="U562" s="373"/>
      <c r="V562" s="373"/>
      <c r="W562" s="373"/>
      <c r="X562" s="2843">
        <v>130.56200000000001</v>
      </c>
      <c r="Y562" s="2843">
        <v>0</v>
      </c>
      <c r="Z562" s="2108">
        <v>130.56200000000001</v>
      </c>
      <c r="AA562" s="2844">
        <v>64.628</v>
      </c>
      <c r="AB562" s="2844"/>
      <c r="AC562" s="2108">
        <v>64.628</v>
      </c>
      <c r="AD562" s="2108">
        <v>0.65300000000000002</v>
      </c>
      <c r="AE562" s="2844"/>
      <c r="AF562" s="2844">
        <v>37.456465000000001</v>
      </c>
      <c r="AG562" s="2108">
        <v>37.456465000000001</v>
      </c>
      <c r="AH562" s="373"/>
      <c r="AI562" s="373" t="s">
        <v>9941</v>
      </c>
      <c r="AJ562" s="1619">
        <v>0</v>
      </c>
    </row>
    <row r="563" spans="1:36" ht="31.5">
      <c r="A563" s="1466">
        <v>2215</v>
      </c>
      <c r="B563" s="182" t="s">
        <v>5360</v>
      </c>
      <c r="C563" s="1831" t="s">
        <v>5361</v>
      </c>
      <c r="D563" s="1781" t="s">
        <v>28</v>
      </c>
      <c r="E563" s="1845" t="s">
        <v>108</v>
      </c>
      <c r="F563" s="1846" t="s">
        <v>47</v>
      </c>
      <c r="G563" s="1847">
        <v>187.328</v>
      </c>
      <c r="H563" s="1619">
        <v>0</v>
      </c>
      <c r="I563" s="1783">
        <v>115</v>
      </c>
      <c r="J563" s="1619">
        <v>0</v>
      </c>
      <c r="K563" s="1770">
        <v>115</v>
      </c>
      <c r="L563" s="373">
        <v>72.328000000000003</v>
      </c>
      <c r="M563" s="1619">
        <v>72.328000000000003</v>
      </c>
      <c r="N563" s="1619">
        <v>0</v>
      </c>
      <c r="O563" s="373">
        <v>72.328000000000003</v>
      </c>
      <c r="P563" s="373"/>
      <c r="Q563" s="373"/>
      <c r="R563" s="373"/>
      <c r="S563" s="373"/>
      <c r="T563" s="373"/>
      <c r="U563" s="373"/>
      <c r="V563" s="373"/>
      <c r="W563" s="373"/>
      <c r="X563" s="2843">
        <v>72.328000000000003</v>
      </c>
      <c r="Y563" s="2843">
        <v>0</v>
      </c>
      <c r="Z563" s="2108">
        <v>72.328000000000003</v>
      </c>
      <c r="AA563" s="2844">
        <v>71.60472</v>
      </c>
      <c r="AB563" s="2844"/>
      <c r="AC563" s="2108">
        <v>71.60472</v>
      </c>
      <c r="AD563" s="2108">
        <v>0.72328000000000003</v>
      </c>
      <c r="AE563" s="2844"/>
      <c r="AF563" s="2844">
        <v>0</v>
      </c>
      <c r="AG563" s="2108">
        <v>0</v>
      </c>
      <c r="AH563" s="373"/>
      <c r="AI563" s="373" t="s">
        <v>9941</v>
      </c>
      <c r="AJ563" s="1619">
        <v>0</v>
      </c>
    </row>
    <row r="564" spans="1:36" ht="78.75">
      <c r="A564" s="1466">
        <v>2216</v>
      </c>
      <c r="B564" s="182" t="s">
        <v>5362</v>
      </c>
      <c r="C564" s="1831" t="s">
        <v>5363</v>
      </c>
      <c r="D564" s="1781" t="s">
        <v>209</v>
      </c>
      <c r="E564" s="1845" t="s">
        <v>5253</v>
      </c>
      <c r="F564" s="1846" t="s">
        <v>47</v>
      </c>
      <c r="G564" s="1847">
        <v>99.316000000000003</v>
      </c>
      <c r="H564" s="1619">
        <v>0</v>
      </c>
      <c r="I564" s="1783">
        <v>24.956</v>
      </c>
      <c r="J564" s="1619">
        <v>0</v>
      </c>
      <c r="K564" s="1770">
        <v>24.956</v>
      </c>
      <c r="L564" s="373">
        <v>74.36</v>
      </c>
      <c r="M564" s="1619">
        <v>74.36</v>
      </c>
      <c r="N564" s="1619">
        <v>0</v>
      </c>
      <c r="O564" s="373">
        <v>74.36</v>
      </c>
      <c r="P564" s="373"/>
      <c r="Q564" s="373"/>
      <c r="R564" s="373"/>
      <c r="S564" s="373"/>
      <c r="T564" s="373"/>
      <c r="U564" s="373"/>
      <c r="V564" s="373"/>
      <c r="W564" s="373"/>
      <c r="X564" s="2843">
        <v>74.36</v>
      </c>
      <c r="Y564" s="2843">
        <v>0</v>
      </c>
      <c r="Z564" s="2108">
        <v>74.36</v>
      </c>
      <c r="AA564" s="2844">
        <v>73.616399999999999</v>
      </c>
      <c r="AB564" s="2844"/>
      <c r="AC564" s="2108">
        <v>73.616399999999999</v>
      </c>
      <c r="AD564" s="2108">
        <v>0.74360000000000004</v>
      </c>
      <c r="AE564" s="2844"/>
      <c r="AF564" s="2844">
        <v>59.280872000000002</v>
      </c>
      <c r="AG564" s="2108">
        <v>59.280872000000002</v>
      </c>
      <c r="AH564" s="373"/>
      <c r="AI564" s="373" t="s">
        <v>9941</v>
      </c>
      <c r="AJ564" s="1619">
        <v>0</v>
      </c>
    </row>
    <row r="565" spans="1:36" ht="94.5">
      <c r="A565" s="1466">
        <v>2217</v>
      </c>
      <c r="B565" s="182" t="s">
        <v>5364</v>
      </c>
      <c r="C565" s="1831" t="s">
        <v>5365</v>
      </c>
      <c r="D565" s="1781" t="s">
        <v>209</v>
      </c>
      <c r="E565" s="1845" t="s">
        <v>5253</v>
      </c>
      <c r="F565" s="1846" t="s">
        <v>47</v>
      </c>
      <c r="G565" s="1847">
        <v>99.331000000000003</v>
      </c>
      <c r="H565" s="1619">
        <v>0</v>
      </c>
      <c r="I565" s="1783">
        <v>24.968</v>
      </c>
      <c r="J565" s="1619">
        <v>0</v>
      </c>
      <c r="K565" s="1770">
        <v>24.968</v>
      </c>
      <c r="L565" s="373">
        <v>74.363</v>
      </c>
      <c r="M565" s="1619">
        <v>74.363</v>
      </c>
      <c r="N565" s="1619">
        <v>0</v>
      </c>
      <c r="O565" s="373">
        <v>74.363</v>
      </c>
      <c r="P565" s="373"/>
      <c r="Q565" s="373"/>
      <c r="R565" s="373"/>
      <c r="S565" s="373"/>
      <c r="T565" s="373"/>
      <c r="U565" s="373"/>
      <c r="V565" s="373"/>
      <c r="W565" s="373"/>
      <c r="X565" s="2843">
        <v>74.363</v>
      </c>
      <c r="Y565" s="2843">
        <v>0</v>
      </c>
      <c r="Z565" s="2108">
        <v>74.363</v>
      </c>
      <c r="AA565" s="2844">
        <v>73.619370000000004</v>
      </c>
      <c r="AB565" s="2844"/>
      <c r="AC565" s="2108">
        <v>73.619370000000004</v>
      </c>
      <c r="AD565" s="2108">
        <v>0.74363000000000001</v>
      </c>
      <c r="AE565" s="2844"/>
      <c r="AF565" s="2844">
        <v>58.479326999999998</v>
      </c>
      <c r="AG565" s="2108">
        <v>58.479326999999998</v>
      </c>
      <c r="AH565" s="373"/>
      <c r="AI565" s="373" t="s">
        <v>9941</v>
      </c>
      <c r="AJ565" s="1619">
        <v>0</v>
      </c>
    </row>
    <row r="566" spans="1:36" ht="78.75">
      <c r="A566" s="1466">
        <v>2218</v>
      </c>
      <c r="B566" s="182" t="s">
        <v>5366</v>
      </c>
      <c r="C566" s="1831" t="s">
        <v>5367</v>
      </c>
      <c r="D566" s="1781" t="s">
        <v>209</v>
      </c>
      <c r="E566" s="1845" t="s">
        <v>5253</v>
      </c>
      <c r="F566" s="1846" t="s">
        <v>47</v>
      </c>
      <c r="G566" s="1847">
        <v>99.322999999999993</v>
      </c>
      <c r="H566" s="1619">
        <v>0</v>
      </c>
      <c r="I566" s="1783">
        <v>24.924999999999997</v>
      </c>
      <c r="J566" s="1619">
        <v>0</v>
      </c>
      <c r="K566" s="1770">
        <v>24.924999999999997</v>
      </c>
      <c r="L566" s="373">
        <v>74.397999999999996</v>
      </c>
      <c r="M566" s="1619">
        <v>74.397999999999996</v>
      </c>
      <c r="N566" s="1619">
        <v>0</v>
      </c>
      <c r="O566" s="373">
        <v>74.397999999999996</v>
      </c>
      <c r="P566" s="373"/>
      <c r="Q566" s="373"/>
      <c r="R566" s="373"/>
      <c r="S566" s="373"/>
      <c r="T566" s="373"/>
      <c r="U566" s="373"/>
      <c r="V566" s="373"/>
      <c r="W566" s="373"/>
      <c r="X566" s="2843">
        <v>74.397999999999996</v>
      </c>
      <c r="Y566" s="2843">
        <v>0</v>
      </c>
      <c r="Z566" s="2108">
        <v>74.397999999999996</v>
      </c>
      <c r="AA566" s="2844">
        <v>73.654020000000003</v>
      </c>
      <c r="AB566" s="2844"/>
      <c r="AC566" s="2108">
        <v>73.654020000000003</v>
      </c>
      <c r="AD566" s="2108">
        <v>0.74397999999999997</v>
      </c>
      <c r="AE566" s="2844"/>
      <c r="AF566" s="2844">
        <v>47.885069999999999</v>
      </c>
      <c r="AG566" s="2108">
        <v>47.885069999999999</v>
      </c>
      <c r="AH566" s="373"/>
      <c r="AI566" s="373" t="s">
        <v>9941</v>
      </c>
      <c r="AJ566" s="1619">
        <v>0</v>
      </c>
    </row>
    <row r="567" spans="1:36" ht="110.25">
      <c r="A567" s="1466">
        <v>2219</v>
      </c>
      <c r="B567" s="182" t="s">
        <v>5368</v>
      </c>
      <c r="C567" s="1831" t="s">
        <v>5369</v>
      </c>
      <c r="D567" s="1781" t="s">
        <v>209</v>
      </c>
      <c r="E567" s="1845" t="s">
        <v>5253</v>
      </c>
      <c r="F567" s="1846" t="s">
        <v>47</v>
      </c>
      <c r="G567" s="1847">
        <v>99.215000000000003</v>
      </c>
      <c r="H567" s="1619">
        <v>0</v>
      </c>
      <c r="I567" s="1783">
        <v>24.9</v>
      </c>
      <c r="J567" s="1619">
        <v>0</v>
      </c>
      <c r="K567" s="1770">
        <v>24.9</v>
      </c>
      <c r="L567" s="373">
        <v>74.314999999999998</v>
      </c>
      <c r="M567" s="1619">
        <v>74.314999999999998</v>
      </c>
      <c r="N567" s="1619">
        <v>0</v>
      </c>
      <c r="O567" s="373">
        <v>74.314999999999998</v>
      </c>
      <c r="P567" s="373"/>
      <c r="Q567" s="373"/>
      <c r="R567" s="373"/>
      <c r="S567" s="373"/>
      <c r="T567" s="373"/>
      <c r="U567" s="373"/>
      <c r="V567" s="373"/>
      <c r="W567" s="373"/>
      <c r="X567" s="2843">
        <v>74.314999999999998</v>
      </c>
      <c r="Y567" s="2843">
        <v>0</v>
      </c>
      <c r="Z567" s="2108">
        <v>74.314999999999998</v>
      </c>
      <c r="AA567" s="2844">
        <v>73.571849999999998</v>
      </c>
      <c r="AB567" s="2844"/>
      <c r="AC567" s="2108">
        <v>73.571849999999998</v>
      </c>
      <c r="AD567" s="2108">
        <v>0.74314999999999998</v>
      </c>
      <c r="AE567" s="2844"/>
      <c r="AF567" s="2844">
        <v>0</v>
      </c>
      <c r="AG567" s="2108">
        <v>0</v>
      </c>
      <c r="AH567" s="373"/>
      <c r="AI567" s="373" t="s">
        <v>9941</v>
      </c>
      <c r="AJ567" s="1619">
        <v>0</v>
      </c>
    </row>
    <row r="568" spans="1:36" ht="330.75">
      <c r="A568" s="1466">
        <v>2220</v>
      </c>
      <c r="B568" s="182" t="s">
        <v>5370</v>
      </c>
      <c r="C568" s="1831" t="s">
        <v>5371</v>
      </c>
      <c r="D568" s="1781" t="s">
        <v>257</v>
      </c>
      <c r="E568" s="1845" t="s">
        <v>162</v>
      </c>
      <c r="F568" s="1846" t="s">
        <v>47</v>
      </c>
      <c r="G568" s="1847">
        <v>156.88200000000001</v>
      </c>
      <c r="H568" s="1619">
        <v>0</v>
      </c>
      <c r="I568" s="1783">
        <v>19.923999999999999</v>
      </c>
      <c r="J568" s="1619">
        <v>0</v>
      </c>
      <c r="K568" s="1770">
        <v>19.923999999999999</v>
      </c>
      <c r="L568" s="373">
        <v>136.958</v>
      </c>
      <c r="M568" s="1619">
        <v>136.958</v>
      </c>
      <c r="N568" s="1619">
        <v>0</v>
      </c>
      <c r="O568" s="373">
        <v>136.958</v>
      </c>
      <c r="P568" s="373"/>
      <c r="Q568" s="373"/>
      <c r="R568" s="373"/>
      <c r="S568" s="373"/>
      <c r="T568" s="373"/>
      <c r="U568" s="373"/>
      <c r="V568" s="373"/>
      <c r="W568" s="373"/>
      <c r="X568" s="2843">
        <v>136.958</v>
      </c>
      <c r="Y568" s="2843">
        <v>0</v>
      </c>
      <c r="Z568" s="2108">
        <v>136.958</v>
      </c>
      <c r="AA568" s="2844">
        <v>67.794209999999993</v>
      </c>
      <c r="AB568" s="2844"/>
      <c r="AC568" s="2108">
        <v>67.794209999999993</v>
      </c>
      <c r="AD568" s="2108">
        <v>0.68479000000000001</v>
      </c>
      <c r="AE568" s="2844"/>
      <c r="AF568" s="2844">
        <v>0</v>
      </c>
      <c r="AG568" s="2108">
        <v>0</v>
      </c>
      <c r="AH568" s="373"/>
      <c r="AI568" s="373" t="s">
        <v>9941</v>
      </c>
      <c r="AJ568" s="1619">
        <v>0</v>
      </c>
    </row>
    <row r="569" spans="1:36" ht="330.75">
      <c r="A569" s="1466">
        <v>2221</v>
      </c>
      <c r="B569" s="182" t="s">
        <v>5372</v>
      </c>
      <c r="C569" s="1831" t="s">
        <v>5373</v>
      </c>
      <c r="D569" s="1781" t="s">
        <v>257</v>
      </c>
      <c r="E569" s="1845" t="s">
        <v>162</v>
      </c>
      <c r="F569" s="1846" t="s">
        <v>47</v>
      </c>
      <c r="G569" s="1847">
        <v>151.797</v>
      </c>
      <c r="H569" s="1619">
        <v>0</v>
      </c>
      <c r="I569" s="1783">
        <v>18.623999999999999</v>
      </c>
      <c r="J569" s="1619">
        <v>0</v>
      </c>
      <c r="K569" s="1770">
        <v>18.623999999999999</v>
      </c>
      <c r="L569" s="373">
        <v>133.173</v>
      </c>
      <c r="M569" s="1619">
        <v>133.173</v>
      </c>
      <c r="N569" s="1619">
        <v>0</v>
      </c>
      <c r="O569" s="373">
        <v>133.173</v>
      </c>
      <c r="P569" s="373"/>
      <c r="Q569" s="373"/>
      <c r="R569" s="373"/>
      <c r="S569" s="373"/>
      <c r="T569" s="373"/>
      <c r="U569" s="373"/>
      <c r="V569" s="373"/>
      <c r="W569" s="373"/>
      <c r="X569" s="2843">
        <v>133.173</v>
      </c>
      <c r="Y569" s="2843">
        <v>0</v>
      </c>
      <c r="Z569" s="2108">
        <v>133.173</v>
      </c>
      <c r="AA569" s="2844">
        <v>65.92</v>
      </c>
      <c r="AB569" s="2844"/>
      <c r="AC569" s="2108">
        <v>65.92</v>
      </c>
      <c r="AD569" s="2108">
        <v>0.66600000000000004</v>
      </c>
      <c r="AE569" s="2844"/>
      <c r="AF569" s="2844">
        <v>0</v>
      </c>
      <c r="AG569" s="2108">
        <v>0</v>
      </c>
      <c r="AH569" s="373"/>
      <c r="AI569" s="373" t="s">
        <v>10033</v>
      </c>
      <c r="AJ569" s="1619">
        <v>0</v>
      </c>
    </row>
    <row r="570" spans="1:36" ht="409.5">
      <c r="A570" s="1466">
        <v>2222</v>
      </c>
      <c r="B570" s="182" t="s">
        <v>5374</v>
      </c>
      <c r="C570" s="1831" t="s">
        <v>5375</v>
      </c>
      <c r="D570" s="1781" t="s">
        <v>429</v>
      </c>
      <c r="E570" s="1845" t="s">
        <v>4214</v>
      </c>
      <c r="F570" s="1846" t="s">
        <v>47</v>
      </c>
      <c r="G570" s="1847">
        <v>203.18</v>
      </c>
      <c r="H570" s="1619">
        <v>0</v>
      </c>
      <c r="I570" s="1783">
        <v>0</v>
      </c>
      <c r="J570" s="1619">
        <v>0</v>
      </c>
      <c r="K570" s="1770">
        <v>0</v>
      </c>
      <c r="L570" s="373">
        <v>203.18</v>
      </c>
      <c r="M570" s="1619">
        <v>203.18</v>
      </c>
      <c r="N570" s="1619">
        <v>0</v>
      </c>
      <c r="O570" s="373">
        <v>203.18</v>
      </c>
      <c r="P570" s="373"/>
      <c r="Q570" s="373"/>
      <c r="R570" s="373"/>
      <c r="S570" s="373"/>
      <c r="T570" s="373"/>
      <c r="U570" s="373"/>
      <c r="V570" s="373"/>
      <c r="W570" s="373"/>
      <c r="X570" s="2843">
        <v>203.18</v>
      </c>
      <c r="Y570" s="2843">
        <v>0</v>
      </c>
      <c r="Z570" s="2108">
        <v>203.18</v>
      </c>
      <c r="AA570" s="2844">
        <v>100.5741</v>
      </c>
      <c r="AB570" s="2844"/>
      <c r="AC570" s="2108">
        <v>100.5741</v>
      </c>
      <c r="AD570" s="2108">
        <v>1.0159</v>
      </c>
      <c r="AE570" s="2844"/>
      <c r="AF570" s="2844">
        <v>0</v>
      </c>
      <c r="AG570" s="2108">
        <v>0</v>
      </c>
      <c r="AH570" s="373"/>
      <c r="AI570" s="373" t="s">
        <v>9941</v>
      </c>
      <c r="AJ570" s="1619">
        <v>0</v>
      </c>
    </row>
    <row r="571" spans="1:36" ht="173.25">
      <c r="A571" s="1466">
        <v>2223</v>
      </c>
      <c r="B571" s="182" t="s">
        <v>5376</v>
      </c>
      <c r="C571" s="1831" t="s">
        <v>5377</v>
      </c>
      <c r="D571" s="1781" t="s">
        <v>429</v>
      </c>
      <c r="E571" s="1845" t="s">
        <v>5246</v>
      </c>
      <c r="F571" s="1846" t="s">
        <v>47</v>
      </c>
      <c r="G571" s="1847">
        <v>63.5</v>
      </c>
      <c r="H571" s="1619">
        <v>0</v>
      </c>
      <c r="I571" s="1783">
        <v>7.8579999999999997</v>
      </c>
      <c r="J571" s="1619">
        <v>0</v>
      </c>
      <c r="K571" s="1770">
        <v>7.8579999999999997</v>
      </c>
      <c r="L571" s="373">
        <v>55.642000000000003</v>
      </c>
      <c r="M571" s="1619">
        <v>55.642000000000003</v>
      </c>
      <c r="N571" s="1619">
        <v>0</v>
      </c>
      <c r="O571" s="373">
        <v>55.642000000000003</v>
      </c>
      <c r="P571" s="373"/>
      <c r="Q571" s="373"/>
      <c r="R571" s="373"/>
      <c r="S571" s="373"/>
      <c r="T571" s="373"/>
      <c r="U571" s="373"/>
      <c r="V571" s="373"/>
      <c r="W571" s="373"/>
      <c r="X571" s="2843">
        <v>55.642000000000003</v>
      </c>
      <c r="Y571" s="2843">
        <v>0</v>
      </c>
      <c r="Z571" s="2108">
        <v>55.642000000000003</v>
      </c>
      <c r="AA571" s="2844">
        <v>55.085394999999998</v>
      </c>
      <c r="AB571" s="2844"/>
      <c r="AC571" s="2108">
        <v>55.085394999999998</v>
      </c>
      <c r="AD571" s="2108">
        <v>0.55610499999999996</v>
      </c>
      <c r="AE571" s="2844"/>
      <c r="AF571" s="2844">
        <v>0</v>
      </c>
      <c r="AG571" s="2108">
        <v>0</v>
      </c>
      <c r="AH571" s="373"/>
      <c r="AI571" s="373" t="s">
        <v>10033</v>
      </c>
      <c r="AJ571" s="1619">
        <v>0</v>
      </c>
    </row>
    <row r="572" spans="1:36" ht="220.5">
      <c r="A572" s="1466">
        <v>2224</v>
      </c>
      <c r="B572" s="182" t="s">
        <v>5378</v>
      </c>
      <c r="C572" s="1831" t="s">
        <v>5379</v>
      </c>
      <c r="D572" s="1781" t="s">
        <v>429</v>
      </c>
      <c r="E572" s="1845" t="s">
        <v>5246</v>
      </c>
      <c r="F572" s="1846" t="s">
        <v>47</v>
      </c>
      <c r="G572" s="1847">
        <v>70.5</v>
      </c>
      <c r="H572" s="1619">
        <v>0</v>
      </c>
      <c r="I572" s="1783">
        <v>0</v>
      </c>
      <c r="J572" s="1619">
        <v>0</v>
      </c>
      <c r="K572" s="1770">
        <v>0</v>
      </c>
      <c r="L572" s="373">
        <v>70.5</v>
      </c>
      <c r="M572" s="1619">
        <v>70.5</v>
      </c>
      <c r="N572" s="1619">
        <v>0</v>
      </c>
      <c r="O572" s="373">
        <v>70.5</v>
      </c>
      <c r="P572" s="373"/>
      <c r="Q572" s="373"/>
      <c r="R572" s="373"/>
      <c r="S572" s="373"/>
      <c r="T572" s="373"/>
      <c r="U572" s="373"/>
      <c r="V572" s="373"/>
      <c r="W572" s="373"/>
      <c r="X572" s="2843">
        <v>70.5</v>
      </c>
      <c r="Y572" s="2843">
        <v>0</v>
      </c>
      <c r="Z572" s="2108">
        <v>70.5</v>
      </c>
      <c r="AA572" s="2844">
        <v>69.795000000000002</v>
      </c>
      <c r="AB572" s="2844"/>
      <c r="AC572" s="2108">
        <v>69.795000000000002</v>
      </c>
      <c r="AD572" s="2108">
        <v>0.70499999999999996</v>
      </c>
      <c r="AE572" s="2844"/>
      <c r="AF572" s="2844">
        <v>0</v>
      </c>
      <c r="AG572" s="2108">
        <v>0</v>
      </c>
      <c r="AH572" s="373"/>
      <c r="AI572" s="373" t="s">
        <v>9941</v>
      </c>
      <c r="AJ572" s="1619">
        <v>0</v>
      </c>
    </row>
    <row r="573" spans="1:36" ht="126">
      <c r="A573" s="1466">
        <v>2225</v>
      </c>
      <c r="B573" s="182" t="s">
        <v>5380</v>
      </c>
      <c r="C573" s="1831" t="s">
        <v>5381</v>
      </c>
      <c r="D573" s="1781" t="s">
        <v>429</v>
      </c>
      <c r="E573" s="1845" t="s">
        <v>4458</v>
      </c>
      <c r="F573" s="1846" t="s">
        <v>47</v>
      </c>
      <c r="G573" s="1847">
        <v>60</v>
      </c>
      <c r="H573" s="1619">
        <v>0</v>
      </c>
      <c r="I573" s="1783">
        <v>7.4249999999999998</v>
      </c>
      <c r="J573" s="1619">
        <v>0</v>
      </c>
      <c r="K573" s="1770">
        <v>7.4249999999999998</v>
      </c>
      <c r="L573" s="373">
        <v>52.575000000000003</v>
      </c>
      <c r="M573" s="1619">
        <v>52.575000000000003</v>
      </c>
      <c r="N573" s="1619">
        <v>0</v>
      </c>
      <c r="O573" s="373">
        <v>52.575000000000003</v>
      </c>
      <c r="P573" s="373"/>
      <c r="Q573" s="373"/>
      <c r="R573" s="373"/>
      <c r="S573" s="373"/>
      <c r="T573" s="373"/>
      <c r="U573" s="373"/>
      <c r="V573" s="373"/>
      <c r="W573" s="373"/>
      <c r="X573" s="2843">
        <v>52.575000000000003</v>
      </c>
      <c r="Y573" s="2843">
        <v>0</v>
      </c>
      <c r="Z573" s="2108">
        <v>52.575000000000003</v>
      </c>
      <c r="AA573" s="2844">
        <v>52.049312499999999</v>
      </c>
      <c r="AB573" s="2844"/>
      <c r="AC573" s="2108">
        <v>52.049312499999999</v>
      </c>
      <c r="AD573" s="2108">
        <v>0.5254375</v>
      </c>
      <c r="AE573" s="2844"/>
      <c r="AF573" s="2844">
        <v>0</v>
      </c>
      <c r="AG573" s="2108">
        <v>0</v>
      </c>
      <c r="AH573" s="373"/>
      <c r="AI573" s="373" t="s">
        <v>10033</v>
      </c>
      <c r="AJ573" s="1619">
        <v>0</v>
      </c>
    </row>
    <row r="574" spans="1:36" ht="252">
      <c r="A574" s="1466">
        <v>2226</v>
      </c>
      <c r="B574" s="182" t="s">
        <v>5382</v>
      </c>
      <c r="C574" s="1831" t="s">
        <v>5383</v>
      </c>
      <c r="D574" s="1781" t="s">
        <v>226</v>
      </c>
      <c r="E574" s="1845" t="s">
        <v>2225</v>
      </c>
      <c r="F574" s="1846" t="s">
        <v>47</v>
      </c>
      <c r="G574" s="1847">
        <v>102.39100000000001</v>
      </c>
      <c r="H574" s="1619">
        <v>0</v>
      </c>
      <c r="I574" s="1783">
        <v>12.993</v>
      </c>
      <c r="J574" s="1619">
        <v>0</v>
      </c>
      <c r="K574" s="1770">
        <v>12.993</v>
      </c>
      <c r="L574" s="373">
        <v>89.39800000000001</v>
      </c>
      <c r="M574" s="1619">
        <v>89.39800000000001</v>
      </c>
      <c r="N574" s="1619">
        <v>0</v>
      </c>
      <c r="O574" s="373">
        <v>89.39800000000001</v>
      </c>
      <c r="P574" s="373"/>
      <c r="Q574" s="373"/>
      <c r="R574" s="373"/>
      <c r="S574" s="373"/>
      <c r="T574" s="373"/>
      <c r="U574" s="373"/>
      <c r="V574" s="373"/>
      <c r="W574" s="373"/>
      <c r="X574" s="2843">
        <v>89.39800000000001</v>
      </c>
      <c r="Y574" s="2843">
        <v>0</v>
      </c>
      <c r="Z574" s="2108">
        <v>89.39800000000001</v>
      </c>
      <c r="AA574" s="2844">
        <v>88.504005000000006</v>
      </c>
      <c r="AB574" s="2844"/>
      <c r="AC574" s="2108">
        <v>88.504005000000006</v>
      </c>
      <c r="AD574" s="2108">
        <v>0.89349500000000004</v>
      </c>
      <c r="AE574" s="2844"/>
      <c r="AF574" s="2844">
        <v>0</v>
      </c>
      <c r="AG574" s="2108">
        <v>0</v>
      </c>
      <c r="AH574" s="373"/>
      <c r="AI574" s="373" t="s">
        <v>10033</v>
      </c>
      <c r="AJ574" s="1619">
        <v>0</v>
      </c>
    </row>
    <row r="575" spans="1:36" ht="78.75">
      <c r="A575" s="1466">
        <v>2227</v>
      </c>
      <c r="B575" s="182" t="s">
        <v>5384</v>
      </c>
      <c r="C575" s="1831" t="s">
        <v>5385</v>
      </c>
      <c r="D575" s="1781" t="s">
        <v>400</v>
      </c>
      <c r="E575" s="1845" t="s">
        <v>5253</v>
      </c>
      <c r="F575" s="1846" t="s">
        <v>47</v>
      </c>
      <c r="G575" s="1847">
        <v>99.59</v>
      </c>
      <c r="H575" s="1619">
        <v>0</v>
      </c>
      <c r="I575" s="1783">
        <v>25</v>
      </c>
      <c r="J575" s="1619">
        <v>0</v>
      </c>
      <c r="K575" s="1770">
        <v>25</v>
      </c>
      <c r="L575" s="373">
        <v>74.59</v>
      </c>
      <c r="M575" s="1619">
        <v>74.59</v>
      </c>
      <c r="N575" s="1619">
        <v>0</v>
      </c>
      <c r="O575" s="373">
        <v>74.59</v>
      </c>
      <c r="P575" s="373"/>
      <c r="Q575" s="373"/>
      <c r="R575" s="373"/>
      <c r="S575" s="373"/>
      <c r="T575" s="373"/>
      <c r="U575" s="373"/>
      <c r="V575" s="373"/>
      <c r="W575" s="373"/>
      <c r="X575" s="2843">
        <v>74.59</v>
      </c>
      <c r="Y575" s="2843">
        <v>0</v>
      </c>
      <c r="Z575" s="2108">
        <v>74.59</v>
      </c>
      <c r="AA575" s="2844">
        <v>73.844099999999997</v>
      </c>
      <c r="AB575" s="2844"/>
      <c r="AC575" s="2108">
        <v>73.844099999999997</v>
      </c>
      <c r="AD575" s="2108">
        <v>0.74590000000000001</v>
      </c>
      <c r="AE575" s="2844"/>
      <c r="AF575" s="2844">
        <v>0</v>
      </c>
      <c r="AG575" s="2108">
        <v>0</v>
      </c>
      <c r="AH575" s="373"/>
      <c r="AI575" s="373" t="s">
        <v>9941</v>
      </c>
      <c r="AJ575" s="1619">
        <v>0</v>
      </c>
    </row>
    <row r="576" spans="1:36" ht="110.25">
      <c r="A576" s="1466">
        <v>2228</v>
      </c>
      <c r="B576" s="182" t="s">
        <v>5386</v>
      </c>
      <c r="C576" s="1831" t="s">
        <v>5387</v>
      </c>
      <c r="D576" s="1781" t="s">
        <v>400</v>
      </c>
      <c r="E576" s="1845" t="s">
        <v>5388</v>
      </c>
      <c r="F576" s="1846" t="s">
        <v>47</v>
      </c>
      <c r="G576" s="1847">
        <v>99.9</v>
      </c>
      <c r="H576" s="1619">
        <v>0</v>
      </c>
      <c r="I576" s="1783">
        <v>25</v>
      </c>
      <c r="J576" s="1619">
        <v>0</v>
      </c>
      <c r="K576" s="1770">
        <v>25</v>
      </c>
      <c r="L576" s="373">
        <v>74.900000000000006</v>
      </c>
      <c r="M576" s="1619">
        <v>74.900000000000006</v>
      </c>
      <c r="N576" s="1619">
        <v>0</v>
      </c>
      <c r="O576" s="373">
        <v>74.900000000000006</v>
      </c>
      <c r="P576" s="373"/>
      <c r="Q576" s="373"/>
      <c r="R576" s="373"/>
      <c r="S576" s="373"/>
      <c r="T576" s="373"/>
      <c r="U576" s="373"/>
      <c r="V576" s="373"/>
      <c r="W576" s="373"/>
      <c r="X576" s="2843">
        <v>74.900000000000006</v>
      </c>
      <c r="Y576" s="2843">
        <v>0</v>
      </c>
      <c r="Z576" s="2108">
        <v>74.900000000000006</v>
      </c>
      <c r="AA576" s="2844">
        <v>74.15100000000001</v>
      </c>
      <c r="AB576" s="2844"/>
      <c r="AC576" s="2108">
        <v>74.15100000000001</v>
      </c>
      <c r="AD576" s="2108">
        <v>0.74900000000000011</v>
      </c>
      <c r="AE576" s="2844"/>
      <c r="AF576" s="2844">
        <v>0</v>
      </c>
      <c r="AG576" s="2108">
        <v>0</v>
      </c>
      <c r="AH576" s="373"/>
      <c r="AI576" s="373" t="s">
        <v>9941</v>
      </c>
      <c r="AJ576" s="1619">
        <v>0</v>
      </c>
    </row>
    <row r="577" spans="1:36" ht="189">
      <c r="A577" s="1466">
        <v>2229</v>
      </c>
      <c r="B577" s="182" t="s">
        <v>5389</v>
      </c>
      <c r="C577" s="1831" t="s">
        <v>5390</v>
      </c>
      <c r="D577" s="1781" t="s">
        <v>400</v>
      </c>
      <c r="E577" s="1845" t="s">
        <v>5388</v>
      </c>
      <c r="F577" s="1846" t="s">
        <v>47</v>
      </c>
      <c r="G577" s="1847">
        <v>99.5</v>
      </c>
      <c r="H577" s="1619">
        <v>0</v>
      </c>
      <c r="I577" s="1783">
        <v>25</v>
      </c>
      <c r="J577" s="1619">
        <v>0</v>
      </c>
      <c r="K577" s="1770">
        <v>25</v>
      </c>
      <c r="L577" s="373">
        <v>74.5</v>
      </c>
      <c r="M577" s="1619">
        <v>74.5</v>
      </c>
      <c r="N577" s="1619">
        <v>0</v>
      </c>
      <c r="O577" s="373">
        <v>74.5</v>
      </c>
      <c r="P577" s="373"/>
      <c r="Q577" s="373"/>
      <c r="R577" s="373"/>
      <c r="S577" s="373"/>
      <c r="T577" s="373"/>
      <c r="U577" s="373"/>
      <c r="V577" s="373"/>
      <c r="W577" s="373"/>
      <c r="X577" s="2843">
        <v>74.5</v>
      </c>
      <c r="Y577" s="2843">
        <v>0</v>
      </c>
      <c r="Z577" s="2108">
        <v>74.5</v>
      </c>
      <c r="AA577" s="2844">
        <v>73.754999999999995</v>
      </c>
      <c r="AB577" s="2844"/>
      <c r="AC577" s="2108">
        <v>73.754999999999995</v>
      </c>
      <c r="AD577" s="2108">
        <v>0.745</v>
      </c>
      <c r="AE577" s="2844"/>
      <c r="AF577" s="2844">
        <v>0</v>
      </c>
      <c r="AG577" s="2108">
        <v>0</v>
      </c>
      <c r="AH577" s="373"/>
      <c r="AI577" s="373" t="s">
        <v>9941</v>
      </c>
      <c r="AJ577" s="1619">
        <v>0</v>
      </c>
    </row>
    <row r="578" spans="1:36" ht="110.25">
      <c r="A578" s="1466">
        <v>2230</v>
      </c>
      <c r="B578" s="182" t="s">
        <v>5391</v>
      </c>
      <c r="C578" s="1831" t="s">
        <v>5392</v>
      </c>
      <c r="D578" s="1781" t="s">
        <v>400</v>
      </c>
      <c r="E578" s="1845" t="s">
        <v>5388</v>
      </c>
      <c r="F578" s="1846" t="s">
        <v>47</v>
      </c>
      <c r="G578" s="1847">
        <v>98.509</v>
      </c>
      <c r="H578" s="1619">
        <v>0</v>
      </c>
      <c r="I578" s="1783">
        <v>25</v>
      </c>
      <c r="J578" s="1619">
        <v>0</v>
      </c>
      <c r="K578" s="1770">
        <v>25</v>
      </c>
      <c r="L578" s="373">
        <v>73.509</v>
      </c>
      <c r="M578" s="1619">
        <v>73.509</v>
      </c>
      <c r="N578" s="1619">
        <v>0</v>
      </c>
      <c r="O578" s="373">
        <v>73.509</v>
      </c>
      <c r="P578" s="373"/>
      <c r="Q578" s="373"/>
      <c r="R578" s="373"/>
      <c r="S578" s="373"/>
      <c r="T578" s="373"/>
      <c r="U578" s="373"/>
      <c r="V578" s="373"/>
      <c r="W578" s="373"/>
      <c r="X578" s="2843">
        <v>73.509</v>
      </c>
      <c r="Y578" s="2843">
        <v>0</v>
      </c>
      <c r="Z578" s="2108">
        <v>73.509</v>
      </c>
      <c r="AA578" s="2844">
        <v>72.773910000000001</v>
      </c>
      <c r="AB578" s="2844"/>
      <c r="AC578" s="2108">
        <v>72.773910000000001</v>
      </c>
      <c r="AD578" s="2108">
        <v>0.73509000000000002</v>
      </c>
      <c r="AE578" s="2844"/>
      <c r="AF578" s="2844">
        <v>0</v>
      </c>
      <c r="AG578" s="2108">
        <v>0</v>
      </c>
      <c r="AH578" s="373"/>
      <c r="AI578" s="373" t="s">
        <v>9941</v>
      </c>
      <c r="AJ578" s="1619">
        <v>0</v>
      </c>
    </row>
    <row r="579" spans="1:36" ht="63">
      <c r="A579" s="1466">
        <v>2231</v>
      </c>
      <c r="B579" s="182" t="s">
        <v>5393</v>
      </c>
      <c r="C579" s="1831" t="s">
        <v>5394</v>
      </c>
      <c r="D579" s="1768" t="s">
        <v>3944</v>
      </c>
      <c r="E579" s="1845" t="s">
        <v>5271</v>
      </c>
      <c r="F579" s="1846" t="s">
        <v>47</v>
      </c>
      <c r="G579" s="1847">
        <v>70.245999999999995</v>
      </c>
      <c r="H579" s="1619">
        <v>0</v>
      </c>
      <c r="I579" s="1783">
        <v>17.5</v>
      </c>
      <c r="J579" s="1619">
        <v>0</v>
      </c>
      <c r="K579" s="1770">
        <v>17.5</v>
      </c>
      <c r="L579" s="373">
        <v>52.745999999999995</v>
      </c>
      <c r="M579" s="1619">
        <v>52.745999999999995</v>
      </c>
      <c r="N579" s="1619">
        <v>0</v>
      </c>
      <c r="O579" s="373">
        <v>52.745999999999995</v>
      </c>
      <c r="P579" s="373"/>
      <c r="Q579" s="373"/>
      <c r="R579" s="373"/>
      <c r="S579" s="373"/>
      <c r="T579" s="373"/>
      <c r="U579" s="373"/>
      <c r="V579" s="373"/>
      <c r="W579" s="373"/>
      <c r="X579" s="2843">
        <v>52.745999999999995</v>
      </c>
      <c r="Y579" s="2843">
        <v>0</v>
      </c>
      <c r="Z579" s="2108">
        <v>52.745999999999995</v>
      </c>
      <c r="AA579" s="2844">
        <v>52.218634999999999</v>
      </c>
      <c r="AB579" s="2844"/>
      <c r="AC579" s="2108">
        <v>52.218634999999999</v>
      </c>
      <c r="AD579" s="2108">
        <v>0.52786500000000003</v>
      </c>
      <c r="AE579" s="2844"/>
      <c r="AF579" s="2844">
        <v>0</v>
      </c>
      <c r="AG579" s="2108">
        <v>0</v>
      </c>
      <c r="AH579" s="373"/>
      <c r="AI579" s="373" t="s">
        <v>10033</v>
      </c>
      <c r="AJ579" s="1619">
        <v>0</v>
      </c>
    </row>
    <row r="580" spans="1:36" ht="63">
      <c r="A580" s="1466">
        <v>2232</v>
      </c>
      <c r="B580" s="182" t="s">
        <v>5395</v>
      </c>
      <c r="C580" s="1831" t="s">
        <v>5396</v>
      </c>
      <c r="D580" s="1768" t="s">
        <v>3944</v>
      </c>
      <c r="E580" s="1845" t="s">
        <v>1946</v>
      </c>
      <c r="F580" s="1846" t="s">
        <v>47</v>
      </c>
      <c r="G580" s="1847">
        <v>175</v>
      </c>
      <c r="H580" s="1619">
        <v>0</v>
      </c>
      <c r="I580" s="1783">
        <v>0</v>
      </c>
      <c r="J580" s="1619">
        <v>0</v>
      </c>
      <c r="K580" s="1770">
        <v>0</v>
      </c>
      <c r="L580" s="373">
        <v>175</v>
      </c>
      <c r="M580" s="1619">
        <v>175</v>
      </c>
      <c r="N580" s="1619">
        <v>0</v>
      </c>
      <c r="O580" s="373">
        <v>175</v>
      </c>
      <c r="P580" s="373"/>
      <c r="Q580" s="373"/>
      <c r="R580" s="373"/>
      <c r="S580" s="373"/>
      <c r="T580" s="373"/>
      <c r="U580" s="373"/>
      <c r="V580" s="373"/>
      <c r="W580" s="373"/>
      <c r="X580" s="2843">
        <v>175</v>
      </c>
      <c r="Y580" s="2843">
        <v>0</v>
      </c>
      <c r="Z580" s="2108">
        <v>175</v>
      </c>
      <c r="AA580" s="2844">
        <v>86.625</v>
      </c>
      <c r="AB580" s="2844"/>
      <c r="AC580" s="2108">
        <v>86.625</v>
      </c>
      <c r="AD580" s="2108">
        <v>0.875</v>
      </c>
      <c r="AE580" s="2844"/>
      <c r="AF580" s="2844">
        <v>0</v>
      </c>
      <c r="AG580" s="2108">
        <v>0</v>
      </c>
      <c r="AH580" s="373"/>
      <c r="AI580" s="373" t="s">
        <v>10069</v>
      </c>
      <c r="AJ580" s="1619">
        <v>0</v>
      </c>
    </row>
    <row r="581" spans="1:36" ht="47.25">
      <c r="A581" s="1466">
        <v>2233</v>
      </c>
      <c r="B581" s="182" t="s">
        <v>5397</v>
      </c>
      <c r="C581" s="1831" t="s">
        <v>5398</v>
      </c>
      <c r="D581" s="1768" t="s">
        <v>3944</v>
      </c>
      <c r="E581" s="1845" t="s">
        <v>5271</v>
      </c>
      <c r="F581" s="1846" t="s">
        <v>47</v>
      </c>
      <c r="G581" s="1847">
        <v>71.215000000000003</v>
      </c>
      <c r="H581" s="1619">
        <v>0</v>
      </c>
      <c r="I581" s="1783">
        <v>17.5</v>
      </c>
      <c r="J581" s="1619">
        <v>0</v>
      </c>
      <c r="K581" s="1770">
        <v>17.5</v>
      </c>
      <c r="L581" s="373">
        <v>53.715000000000003</v>
      </c>
      <c r="M581" s="1619">
        <v>53.715000000000003</v>
      </c>
      <c r="N581" s="1619">
        <v>0</v>
      </c>
      <c r="O581" s="373">
        <v>53.715000000000003</v>
      </c>
      <c r="P581" s="373"/>
      <c r="Q581" s="373"/>
      <c r="R581" s="373"/>
      <c r="S581" s="373"/>
      <c r="T581" s="373"/>
      <c r="U581" s="373"/>
      <c r="V581" s="373"/>
      <c r="W581" s="373"/>
      <c r="X581" s="2843">
        <v>53.715000000000003</v>
      </c>
      <c r="Y581" s="2843">
        <v>0</v>
      </c>
      <c r="Z581" s="2108">
        <v>53.715000000000003</v>
      </c>
      <c r="AA581" s="2844">
        <v>53.177850000000007</v>
      </c>
      <c r="AB581" s="2844"/>
      <c r="AC581" s="2108">
        <v>53.177850000000007</v>
      </c>
      <c r="AD581" s="2108">
        <v>0.53715000000000002</v>
      </c>
      <c r="AE581" s="2844"/>
      <c r="AF581" s="2844">
        <v>0</v>
      </c>
      <c r="AG581" s="2108">
        <v>0</v>
      </c>
      <c r="AH581" s="373"/>
      <c r="AI581" s="373" t="s">
        <v>9941</v>
      </c>
      <c r="AJ581" s="1619">
        <v>0</v>
      </c>
    </row>
    <row r="582" spans="1:36" ht="63">
      <c r="A582" s="1466">
        <v>2234</v>
      </c>
      <c r="B582" s="182" t="s">
        <v>5399</v>
      </c>
      <c r="C582" s="1831" t="s">
        <v>5400</v>
      </c>
      <c r="D582" s="1768" t="s">
        <v>3944</v>
      </c>
      <c r="E582" s="1845" t="s">
        <v>5271</v>
      </c>
      <c r="F582" s="1846" t="s">
        <v>47</v>
      </c>
      <c r="G582" s="1847">
        <v>99.897000000000006</v>
      </c>
      <c r="H582" s="1619">
        <v>0</v>
      </c>
      <c r="I582" s="1783">
        <v>25</v>
      </c>
      <c r="J582" s="1619">
        <v>0</v>
      </c>
      <c r="K582" s="1770">
        <v>25</v>
      </c>
      <c r="L582" s="373">
        <v>74.897000000000006</v>
      </c>
      <c r="M582" s="1619">
        <v>74.897000000000006</v>
      </c>
      <c r="N582" s="1619">
        <v>0</v>
      </c>
      <c r="O582" s="373">
        <v>74.897000000000006</v>
      </c>
      <c r="P582" s="373"/>
      <c r="Q582" s="373"/>
      <c r="R582" s="373"/>
      <c r="S582" s="373"/>
      <c r="T582" s="373"/>
      <c r="U582" s="373"/>
      <c r="V582" s="373"/>
      <c r="W582" s="373"/>
      <c r="X582" s="2843">
        <v>74.897000000000006</v>
      </c>
      <c r="Y582" s="2843">
        <v>0</v>
      </c>
      <c r="Z582" s="2108">
        <v>74.897000000000006</v>
      </c>
      <c r="AA582" s="2844">
        <v>74.148030000000006</v>
      </c>
      <c r="AB582" s="2844"/>
      <c r="AC582" s="2108">
        <v>74.148030000000006</v>
      </c>
      <c r="AD582" s="2108">
        <v>0.74897000000000002</v>
      </c>
      <c r="AE582" s="2844"/>
      <c r="AF582" s="2844">
        <v>0</v>
      </c>
      <c r="AG582" s="2108">
        <v>0</v>
      </c>
      <c r="AH582" s="373"/>
      <c r="AI582" s="373" t="s">
        <v>9941</v>
      </c>
      <c r="AJ582" s="1619">
        <v>0</v>
      </c>
    </row>
    <row r="583" spans="1:36" ht="63">
      <c r="A583" s="1466">
        <v>2235</v>
      </c>
      <c r="B583" s="182" t="s">
        <v>5401</v>
      </c>
      <c r="C583" s="1831" t="s">
        <v>5402</v>
      </c>
      <c r="D583" s="1768" t="s">
        <v>3944</v>
      </c>
      <c r="E583" s="1845" t="s">
        <v>5271</v>
      </c>
      <c r="F583" s="1846" t="s">
        <v>47</v>
      </c>
      <c r="G583" s="1847">
        <v>99.876999999999995</v>
      </c>
      <c r="H583" s="1619">
        <v>0</v>
      </c>
      <c r="I583" s="1783">
        <v>25</v>
      </c>
      <c r="J583" s="1619">
        <v>0</v>
      </c>
      <c r="K583" s="1770">
        <v>25</v>
      </c>
      <c r="L583" s="373">
        <v>74.876999999999995</v>
      </c>
      <c r="M583" s="1619">
        <v>74.876999999999995</v>
      </c>
      <c r="N583" s="1619">
        <v>0</v>
      </c>
      <c r="O583" s="373">
        <v>74.876999999999995</v>
      </c>
      <c r="P583" s="373"/>
      <c r="Q583" s="373"/>
      <c r="R583" s="373"/>
      <c r="S583" s="373"/>
      <c r="T583" s="373"/>
      <c r="U583" s="373"/>
      <c r="V583" s="373"/>
      <c r="W583" s="373"/>
      <c r="X583" s="2843">
        <v>74.876999999999995</v>
      </c>
      <c r="Y583" s="2843">
        <v>0</v>
      </c>
      <c r="Z583" s="2108">
        <v>74.876999999999995</v>
      </c>
      <c r="AA583" s="2844">
        <v>74.128230000000002</v>
      </c>
      <c r="AB583" s="2844"/>
      <c r="AC583" s="2108">
        <v>74.128230000000002</v>
      </c>
      <c r="AD583" s="2108">
        <v>0.74876999999999994</v>
      </c>
      <c r="AE583" s="2844"/>
      <c r="AF583" s="2844">
        <v>0</v>
      </c>
      <c r="AG583" s="2108">
        <v>0</v>
      </c>
      <c r="AH583" s="373"/>
      <c r="AI583" s="373" t="s">
        <v>9941</v>
      </c>
      <c r="AJ583" s="1619">
        <v>0</v>
      </c>
    </row>
    <row r="584" spans="1:36" ht="78.75">
      <c r="A584" s="1466">
        <v>2236</v>
      </c>
      <c r="B584" s="182" t="s">
        <v>5403</v>
      </c>
      <c r="C584" s="1831" t="s">
        <v>5404</v>
      </c>
      <c r="D584" s="1768" t="s">
        <v>3944</v>
      </c>
      <c r="E584" s="1845" t="s">
        <v>5271</v>
      </c>
      <c r="F584" s="1846" t="s">
        <v>47</v>
      </c>
      <c r="G584" s="1847">
        <v>99.825999999999993</v>
      </c>
      <c r="H584" s="1619">
        <v>0</v>
      </c>
      <c r="I584" s="1783">
        <v>25</v>
      </c>
      <c r="J584" s="1619">
        <v>0</v>
      </c>
      <c r="K584" s="1770">
        <v>25</v>
      </c>
      <c r="L584" s="373">
        <v>74.825999999999993</v>
      </c>
      <c r="M584" s="1619">
        <v>74.825999999999993</v>
      </c>
      <c r="N584" s="1619">
        <v>0</v>
      </c>
      <c r="O584" s="373">
        <v>74.825999999999993</v>
      </c>
      <c r="P584" s="373"/>
      <c r="Q584" s="373"/>
      <c r="R584" s="373"/>
      <c r="S584" s="373"/>
      <c r="T584" s="373"/>
      <c r="U584" s="373"/>
      <c r="V584" s="373"/>
      <c r="W584" s="373"/>
      <c r="X584" s="2843">
        <v>74.825999999999993</v>
      </c>
      <c r="Y584" s="2843">
        <v>0</v>
      </c>
      <c r="Z584" s="2108">
        <v>74.825999999999993</v>
      </c>
      <c r="AA584" s="2844">
        <v>74.077435000000008</v>
      </c>
      <c r="AB584" s="2844"/>
      <c r="AC584" s="2108">
        <v>74.077435000000008</v>
      </c>
      <c r="AD584" s="2108">
        <v>0.74806500000000009</v>
      </c>
      <c r="AE584" s="2844"/>
      <c r="AF584" s="2844">
        <v>0</v>
      </c>
      <c r="AG584" s="2108">
        <v>0</v>
      </c>
      <c r="AH584" s="373"/>
      <c r="AI584" s="373" t="s">
        <v>10033</v>
      </c>
      <c r="AJ584" s="1619">
        <v>0</v>
      </c>
    </row>
    <row r="585" spans="1:36" ht="78.75">
      <c r="A585" s="1466">
        <v>2237</v>
      </c>
      <c r="B585" s="182" t="s">
        <v>5405</v>
      </c>
      <c r="C585" s="1831" t="s">
        <v>5406</v>
      </c>
      <c r="D585" s="1768" t="s">
        <v>3944</v>
      </c>
      <c r="E585" s="1845" t="s">
        <v>5271</v>
      </c>
      <c r="F585" s="1846" t="s">
        <v>47</v>
      </c>
      <c r="G585" s="1847">
        <v>84.918999999999997</v>
      </c>
      <c r="H585" s="1619">
        <v>0</v>
      </c>
      <c r="I585" s="1783">
        <v>21.25</v>
      </c>
      <c r="J585" s="1619">
        <v>0</v>
      </c>
      <c r="K585" s="1770">
        <v>21.25</v>
      </c>
      <c r="L585" s="373">
        <v>63.668999999999997</v>
      </c>
      <c r="M585" s="1619">
        <v>63.668999999999997</v>
      </c>
      <c r="N585" s="1619">
        <v>0</v>
      </c>
      <c r="O585" s="373">
        <v>63.668999999999997</v>
      </c>
      <c r="P585" s="373"/>
      <c r="Q585" s="373"/>
      <c r="R585" s="373"/>
      <c r="S585" s="373"/>
      <c r="T585" s="373"/>
      <c r="U585" s="373"/>
      <c r="V585" s="373"/>
      <c r="W585" s="373"/>
      <c r="X585" s="2843">
        <v>63.668999999999997</v>
      </c>
      <c r="Y585" s="2843">
        <v>0</v>
      </c>
      <c r="Z585" s="2108">
        <v>63.668999999999997</v>
      </c>
      <c r="AA585" s="2844">
        <v>63.032309999999995</v>
      </c>
      <c r="AB585" s="2844"/>
      <c r="AC585" s="2108">
        <v>63.032309999999995</v>
      </c>
      <c r="AD585" s="2108">
        <v>0.63668999999999998</v>
      </c>
      <c r="AE585" s="2844"/>
      <c r="AF585" s="2844">
        <v>0</v>
      </c>
      <c r="AG585" s="2108">
        <v>0</v>
      </c>
      <c r="AH585" s="373"/>
      <c r="AI585" s="373" t="s">
        <v>9941</v>
      </c>
      <c r="AJ585" s="1619">
        <v>0</v>
      </c>
    </row>
    <row r="586" spans="1:36" ht="78.75">
      <c r="A586" s="1466">
        <v>2238</v>
      </c>
      <c r="B586" s="182" t="s">
        <v>5407</v>
      </c>
      <c r="C586" s="1831" t="s">
        <v>5408</v>
      </c>
      <c r="D586" s="1768" t="s">
        <v>3944</v>
      </c>
      <c r="E586" s="1845" t="s">
        <v>5271</v>
      </c>
      <c r="F586" s="1846" t="s">
        <v>47</v>
      </c>
      <c r="G586" s="1847">
        <v>99.852999999999994</v>
      </c>
      <c r="H586" s="1619">
        <v>0</v>
      </c>
      <c r="I586" s="1783">
        <v>12.5</v>
      </c>
      <c r="J586" s="1619">
        <v>0</v>
      </c>
      <c r="K586" s="1770">
        <v>12.5</v>
      </c>
      <c r="L586" s="373">
        <v>87.352999999999994</v>
      </c>
      <c r="M586" s="1619">
        <v>87.352999999999994</v>
      </c>
      <c r="N586" s="1619">
        <v>0</v>
      </c>
      <c r="O586" s="373">
        <v>87.352999999999994</v>
      </c>
      <c r="P586" s="373"/>
      <c r="Q586" s="373"/>
      <c r="R586" s="373"/>
      <c r="S586" s="373"/>
      <c r="T586" s="373"/>
      <c r="U586" s="373"/>
      <c r="V586" s="373"/>
      <c r="W586" s="373"/>
      <c r="X586" s="2843">
        <v>87.352999999999994</v>
      </c>
      <c r="Y586" s="2843">
        <v>0</v>
      </c>
      <c r="Z586" s="2108">
        <v>87.352999999999994</v>
      </c>
      <c r="AA586" s="2844">
        <v>86.479469999999992</v>
      </c>
      <c r="AB586" s="2844"/>
      <c r="AC586" s="2108">
        <v>86.479469999999992</v>
      </c>
      <c r="AD586" s="2108">
        <v>0.87352999999999992</v>
      </c>
      <c r="AE586" s="2844"/>
      <c r="AF586" s="2844">
        <v>0</v>
      </c>
      <c r="AG586" s="2108">
        <v>0</v>
      </c>
      <c r="AH586" s="373"/>
      <c r="AI586" s="373" t="s">
        <v>9941</v>
      </c>
      <c r="AJ586" s="1619">
        <v>0</v>
      </c>
    </row>
    <row r="587" spans="1:36" ht="94.5">
      <c r="A587" s="1466">
        <v>2239</v>
      </c>
      <c r="B587" s="182" t="s">
        <v>5409</v>
      </c>
      <c r="C587" s="1831" t="s">
        <v>5410</v>
      </c>
      <c r="D587" s="1768" t="s">
        <v>3944</v>
      </c>
      <c r="E587" s="1845" t="s">
        <v>5271</v>
      </c>
      <c r="F587" s="1846" t="s">
        <v>47</v>
      </c>
      <c r="G587" s="1847">
        <v>99.966999999999999</v>
      </c>
      <c r="H587" s="1619">
        <v>0</v>
      </c>
      <c r="I587" s="1783">
        <v>25</v>
      </c>
      <c r="J587" s="1619">
        <v>0</v>
      </c>
      <c r="K587" s="1770">
        <v>25</v>
      </c>
      <c r="L587" s="373">
        <v>74.966999999999999</v>
      </c>
      <c r="M587" s="1619">
        <v>74.966999999999999</v>
      </c>
      <c r="N587" s="1619">
        <v>0</v>
      </c>
      <c r="O587" s="373">
        <v>74.966999999999999</v>
      </c>
      <c r="P587" s="373"/>
      <c r="Q587" s="373"/>
      <c r="R587" s="373"/>
      <c r="S587" s="373"/>
      <c r="T587" s="373"/>
      <c r="U587" s="373"/>
      <c r="V587" s="373"/>
      <c r="W587" s="373"/>
      <c r="X587" s="2843">
        <v>74.966999999999999</v>
      </c>
      <c r="Y587" s="2843">
        <v>0</v>
      </c>
      <c r="Z587" s="2108">
        <v>74.966999999999999</v>
      </c>
      <c r="AA587" s="2844">
        <v>74.217332499999998</v>
      </c>
      <c r="AB587" s="2844"/>
      <c r="AC587" s="2108">
        <v>74.217332499999998</v>
      </c>
      <c r="AD587" s="2108">
        <v>0.74941750000000007</v>
      </c>
      <c r="AE587" s="2844"/>
      <c r="AF587" s="2844">
        <v>0</v>
      </c>
      <c r="AG587" s="2108">
        <v>0</v>
      </c>
      <c r="AH587" s="373"/>
      <c r="AI587" s="373" t="s">
        <v>10033</v>
      </c>
      <c r="AJ587" s="1619">
        <v>0</v>
      </c>
    </row>
    <row r="588" spans="1:36" ht="94.5">
      <c r="A588" s="1466">
        <v>2240</v>
      </c>
      <c r="B588" s="182" t="s">
        <v>5411</v>
      </c>
      <c r="C588" s="1831" t="s">
        <v>5412</v>
      </c>
      <c r="D588" s="1768" t="s">
        <v>3944</v>
      </c>
      <c r="E588" s="1845" t="s">
        <v>5271</v>
      </c>
      <c r="F588" s="1846" t="s">
        <v>47</v>
      </c>
      <c r="G588" s="1847">
        <v>99.813999999999993</v>
      </c>
      <c r="H588" s="1619">
        <v>0</v>
      </c>
      <c r="I588" s="1783">
        <v>25</v>
      </c>
      <c r="J588" s="1619">
        <v>0</v>
      </c>
      <c r="K588" s="1770">
        <v>25</v>
      </c>
      <c r="L588" s="373">
        <v>74.813999999999993</v>
      </c>
      <c r="M588" s="1619">
        <v>74.813999999999993</v>
      </c>
      <c r="N588" s="1619">
        <v>0</v>
      </c>
      <c r="O588" s="373">
        <v>74.813999999999993</v>
      </c>
      <c r="P588" s="373"/>
      <c r="Q588" s="373"/>
      <c r="R588" s="373"/>
      <c r="S588" s="373"/>
      <c r="T588" s="373"/>
      <c r="U588" s="373"/>
      <c r="V588" s="373"/>
      <c r="W588" s="373"/>
      <c r="X588" s="2843">
        <v>74.813999999999993</v>
      </c>
      <c r="Y588" s="2843">
        <v>0</v>
      </c>
      <c r="Z588" s="2108">
        <v>74.813999999999993</v>
      </c>
      <c r="AA588" s="2844">
        <v>74.065859999999986</v>
      </c>
      <c r="AB588" s="2844"/>
      <c r="AC588" s="2108">
        <v>74.065859999999986</v>
      </c>
      <c r="AD588" s="2108">
        <v>0.74813999999999992</v>
      </c>
      <c r="AE588" s="2844"/>
      <c r="AF588" s="2844">
        <v>0</v>
      </c>
      <c r="AG588" s="2108">
        <v>0</v>
      </c>
      <c r="AH588" s="373"/>
      <c r="AI588" s="373" t="s">
        <v>9941</v>
      </c>
      <c r="AJ588" s="1619">
        <v>0</v>
      </c>
    </row>
    <row r="589" spans="1:36" ht="78.75">
      <c r="A589" s="1466">
        <v>2241</v>
      </c>
      <c r="B589" s="182" t="s">
        <v>5413</v>
      </c>
      <c r="C589" s="1831" t="s">
        <v>5414</v>
      </c>
      <c r="D589" s="1768" t="s">
        <v>3944</v>
      </c>
      <c r="E589" s="1845" t="s">
        <v>612</v>
      </c>
      <c r="F589" s="1846" t="s">
        <v>47</v>
      </c>
      <c r="G589" s="1847">
        <v>92.256</v>
      </c>
      <c r="H589" s="1619">
        <v>0</v>
      </c>
      <c r="I589" s="1783">
        <v>12.5</v>
      </c>
      <c r="J589" s="1619">
        <v>0</v>
      </c>
      <c r="K589" s="1770">
        <v>12.5</v>
      </c>
      <c r="L589" s="373">
        <v>79.756</v>
      </c>
      <c r="M589" s="1619">
        <v>79.756</v>
      </c>
      <c r="N589" s="1619">
        <v>0</v>
      </c>
      <c r="O589" s="373">
        <v>79.756</v>
      </c>
      <c r="P589" s="373"/>
      <c r="Q589" s="373"/>
      <c r="R589" s="373"/>
      <c r="S589" s="373"/>
      <c r="T589" s="373"/>
      <c r="U589" s="373"/>
      <c r="V589" s="373"/>
      <c r="W589" s="373"/>
      <c r="X589" s="2843">
        <v>79.756</v>
      </c>
      <c r="Y589" s="2843">
        <v>0</v>
      </c>
      <c r="Z589" s="2108">
        <v>79.756</v>
      </c>
      <c r="AA589" s="2844">
        <v>78.958609999999993</v>
      </c>
      <c r="AB589" s="2844"/>
      <c r="AC589" s="2108">
        <v>78.958609999999993</v>
      </c>
      <c r="AD589" s="2108">
        <v>0.79739000000000004</v>
      </c>
      <c r="AE589" s="2844"/>
      <c r="AF589" s="2844">
        <v>0</v>
      </c>
      <c r="AG589" s="2108">
        <v>0</v>
      </c>
      <c r="AH589" s="373"/>
      <c r="AI589" s="373" t="s">
        <v>10033</v>
      </c>
      <c r="AJ589" s="1619">
        <v>0</v>
      </c>
    </row>
    <row r="590" spans="1:36" ht="63">
      <c r="A590" s="1466">
        <v>2242</v>
      </c>
      <c r="B590" s="182" t="s">
        <v>5415</v>
      </c>
      <c r="C590" s="1831" t="s">
        <v>5416</v>
      </c>
      <c r="D590" s="1768" t="s">
        <v>3944</v>
      </c>
      <c r="E590" s="1845" t="s">
        <v>5271</v>
      </c>
      <c r="F590" s="1846" t="s">
        <v>47</v>
      </c>
      <c r="G590" s="1847">
        <v>99.99</v>
      </c>
      <c r="H590" s="1619">
        <v>0</v>
      </c>
      <c r="I590" s="1783">
        <v>25.5</v>
      </c>
      <c r="J590" s="1619">
        <v>0</v>
      </c>
      <c r="K590" s="1770">
        <v>25.5</v>
      </c>
      <c r="L590" s="373">
        <v>74.489999999999995</v>
      </c>
      <c r="M590" s="1619">
        <v>74.489999999999995</v>
      </c>
      <c r="N590" s="1619">
        <v>0</v>
      </c>
      <c r="O590" s="373">
        <v>74.489999999999995</v>
      </c>
      <c r="P590" s="373"/>
      <c r="Q590" s="373"/>
      <c r="R590" s="373"/>
      <c r="S590" s="373"/>
      <c r="T590" s="373"/>
      <c r="U590" s="373"/>
      <c r="V590" s="373"/>
      <c r="W590" s="373"/>
      <c r="X590" s="2843">
        <v>74.489999999999995</v>
      </c>
      <c r="Y590" s="2843">
        <v>0</v>
      </c>
      <c r="Z590" s="2108">
        <v>74.489999999999995</v>
      </c>
      <c r="AA590" s="2844">
        <v>73.745274999999992</v>
      </c>
      <c r="AB590" s="2844"/>
      <c r="AC590" s="2108">
        <v>73.745274999999992</v>
      </c>
      <c r="AD590" s="2108">
        <v>0.74522500000000003</v>
      </c>
      <c r="AE590" s="2844"/>
      <c r="AF590" s="2844">
        <v>0</v>
      </c>
      <c r="AG590" s="2108">
        <v>0</v>
      </c>
      <c r="AH590" s="373"/>
      <c r="AI590" s="373" t="s">
        <v>10033</v>
      </c>
      <c r="AJ590" s="1619">
        <v>0</v>
      </c>
    </row>
    <row r="591" spans="1:36" ht="63">
      <c r="A591" s="1466">
        <v>2243</v>
      </c>
      <c r="B591" s="182" t="s">
        <v>5417</v>
      </c>
      <c r="C591" s="1831" t="s">
        <v>5418</v>
      </c>
      <c r="D591" s="1768" t="s">
        <v>4562</v>
      </c>
      <c r="E591" s="1845" t="s">
        <v>79</v>
      </c>
      <c r="F591" s="1846" t="s">
        <v>47</v>
      </c>
      <c r="G591" s="1847">
        <v>147.75</v>
      </c>
      <c r="H591" s="1619">
        <v>0</v>
      </c>
      <c r="I591" s="1783">
        <v>18.562999999999999</v>
      </c>
      <c r="J591" s="1619">
        <v>0</v>
      </c>
      <c r="K591" s="1770">
        <v>18.562999999999999</v>
      </c>
      <c r="L591" s="373">
        <v>129.18700000000001</v>
      </c>
      <c r="M591" s="1619">
        <v>129.18700000000001</v>
      </c>
      <c r="N591" s="1619">
        <v>0</v>
      </c>
      <c r="O591" s="373">
        <v>129.18700000000001</v>
      </c>
      <c r="P591" s="373"/>
      <c r="Q591" s="373"/>
      <c r="R591" s="373"/>
      <c r="S591" s="373"/>
      <c r="T591" s="373"/>
      <c r="U591" s="373"/>
      <c r="V591" s="373"/>
      <c r="W591" s="373"/>
      <c r="X591" s="2843">
        <v>129.18700000000001</v>
      </c>
      <c r="Y591" s="2843">
        <v>0</v>
      </c>
      <c r="Z591" s="2108">
        <v>129.18700000000001</v>
      </c>
      <c r="AA591" s="2844">
        <v>63.947782500000002</v>
      </c>
      <c r="AB591" s="2844"/>
      <c r="AC591" s="2108">
        <v>63.947782500000002</v>
      </c>
      <c r="AD591" s="2108">
        <v>0.64596750000000003</v>
      </c>
      <c r="AE591" s="2844"/>
      <c r="AF591" s="2844">
        <v>0</v>
      </c>
      <c r="AG591" s="2108">
        <v>0</v>
      </c>
      <c r="AH591" s="373"/>
      <c r="AI591" s="373" t="s">
        <v>10033</v>
      </c>
      <c r="AJ591" s="1619">
        <v>0</v>
      </c>
    </row>
    <row r="592" spans="1:36" ht="63">
      <c r="A592" s="1466">
        <v>2244</v>
      </c>
      <c r="B592" s="182" t="s">
        <v>5419</v>
      </c>
      <c r="C592" s="1831" t="s">
        <v>5420</v>
      </c>
      <c r="D592" s="1768" t="s">
        <v>4562</v>
      </c>
      <c r="E592" s="1845" t="s">
        <v>612</v>
      </c>
      <c r="F592" s="1846" t="s">
        <v>47</v>
      </c>
      <c r="G592" s="1847">
        <v>81.007000000000005</v>
      </c>
      <c r="H592" s="1619">
        <v>0</v>
      </c>
      <c r="I592" s="1783">
        <v>10</v>
      </c>
      <c r="J592" s="1619">
        <v>0</v>
      </c>
      <c r="K592" s="1770">
        <v>10</v>
      </c>
      <c r="L592" s="373">
        <v>71.007000000000005</v>
      </c>
      <c r="M592" s="1619">
        <v>71.007000000000005</v>
      </c>
      <c r="N592" s="1619">
        <v>0</v>
      </c>
      <c r="O592" s="373">
        <v>71.007000000000005</v>
      </c>
      <c r="P592" s="373"/>
      <c r="Q592" s="373"/>
      <c r="R592" s="373"/>
      <c r="S592" s="373"/>
      <c r="T592" s="373"/>
      <c r="U592" s="373"/>
      <c r="V592" s="373"/>
      <c r="W592" s="373"/>
      <c r="X592" s="2843">
        <v>71.007000000000005</v>
      </c>
      <c r="Y592" s="2843">
        <v>0</v>
      </c>
      <c r="Z592" s="2108">
        <v>71.007000000000005</v>
      </c>
      <c r="AA592" s="2844">
        <v>70.297232500000007</v>
      </c>
      <c r="AB592" s="2844"/>
      <c r="AC592" s="2108">
        <v>70.297232500000007</v>
      </c>
      <c r="AD592" s="2108">
        <v>0.71051750000000002</v>
      </c>
      <c r="AE592" s="2844"/>
      <c r="AF592" s="2844">
        <v>0</v>
      </c>
      <c r="AG592" s="2108">
        <v>0</v>
      </c>
      <c r="AH592" s="373"/>
      <c r="AI592" s="373" t="s">
        <v>10033</v>
      </c>
      <c r="AJ592" s="1619">
        <v>0</v>
      </c>
    </row>
    <row r="593" spans="1:36" ht="157.5">
      <c r="A593" s="1466">
        <v>2245</v>
      </c>
      <c r="B593" s="182" t="s">
        <v>5421</v>
      </c>
      <c r="C593" s="1831" t="s">
        <v>5422</v>
      </c>
      <c r="D593" s="1768" t="s">
        <v>4351</v>
      </c>
      <c r="E593" s="1845" t="s">
        <v>4391</v>
      </c>
      <c r="F593" s="1846" t="s">
        <v>47</v>
      </c>
      <c r="G593" s="1847">
        <v>97.001999999999995</v>
      </c>
      <c r="H593" s="1619">
        <v>0</v>
      </c>
      <c r="I593" s="1783">
        <v>12.375</v>
      </c>
      <c r="J593" s="1619">
        <v>0</v>
      </c>
      <c r="K593" s="1770">
        <v>12.375</v>
      </c>
      <c r="L593" s="373">
        <v>84.626999999999995</v>
      </c>
      <c r="M593" s="1619">
        <v>84.626999999999995</v>
      </c>
      <c r="N593" s="1619">
        <v>0</v>
      </c>
      <c r="O593" s="373">
        <v>84.626999999999995</v>
      </c>
      <c r="P593" s="373"/>
      <c r="Q593" s="373"/>
      <c r="R593" s="373"/>
      <c r="S593" s="373"/>
      <c r="T593" s="373"/>
      <c r="U593" s="373"/>
      <c r="V593" s="373"/>
      <c r="W593" s="373"/>
      <c r="X593" s="2843">
        <v>84.626999999999995</v>
      </c>
      <c r="Y593" s="2843">
        <v>0</v>
      </c>
      <c r="Z593" s="2108">
        <v>84.626999999999995</v>
      </c>
      <c r="AA593" s="2844">
        <v>83.780729999999991</v>
      </c>
      <c r="AB593" s="2844"/>
      <c r="AC593" s="2108">
        <v>83.780729999999991</v>
      </c>
      <c r="AD593" s="2108">
        <v>0.84626999999999997</v>
      </c>
      <c r="AE593" s="2844"/>
      <c r="AF593" s="2844">
        <v>0</v>
      </c>
      <c r="AG593" s="2108">
        <v>0</v>
      </c>
      <c r="AH593" s="373"/>
      <c r="AI593" s="373" t="s">
        <v>9941</v>
      </c>
      <c r="AJ593" s="1619">
        <v>0</v>
      </c>
    </row>
    <row r="594" spans="1:36" ht="47.25">
      <c r="A594" s="1466">
        <v>2246</v>
      </c>
      <c r="B594" s="182" t="s">
        <v>5423</v>
      </c>
      <c r="C594" s="1831" t="s">
        <v>5424</v>
      </c>
      <c r="D594" s="1768" t="s">
        <v>4351</v>
      </c>
      <c r="E594" s="1845" t="s">
        <v>4391</v>
      </c>
      <c r="F594" s="1846" t="s">
        <v>47</v>
      </c>
      <c r="G594" s="1847">
        <v>97.23</v>
      </c>
      <c r="H594" s="1619">
        <v>0</v>
      </c>
      <c r="I594" s="1783">
        <v>11.138</v>
      </c>
      <c r="J594" s="1619">
        <v>0</v>
      </c>
      <c r="K594" s="1770">
        <v>11.138</v>
      </c>
      <c r="L594" s="373">
        <v>86.091999999999999</v>
      </c>
      <c r="M594" s="1619">
        <v>86.091999999999999</v>
      </c>
      <c r="N594" s="1619">
        <v>0</v>
      </c>
      <c r="O594" s="373">
        <v>86.091999999999999</v>
      </c>
      <c r="P594" s="373"/>
      <c r="Q594" s="373"/>
      <c r="R594" s="373"/>
      <c r="S594" s="373"/>
      <c r="T594" s="373"/>
      <c r="U594" s="373"/>
      <c r="V594" s="373"/>
      <c r="W594" s="373"/>
      <c r="X594" s="2843">
        <v>86.091999999999999</v>
      </c>
      <c r="Y594" s="2843">
        <v>0</v>
      </c>
      <c r="Z594" s="2108">
        <v>86.091999999999999</v>
      </c>
      <c r="AA594" s="2844">
        <v>85.231080000000006</v>
      </c>
      <c r="AB594" s="2844"/>
      <c r="AC594" s="2108">
        <v>85.231080000000006</v>
      </c>
      <c r="AD594" s="2108">
        <v>0.86092000000000002</v>
      </c>
      <c r="AE594" s="2844"/>
      <c r="AF594" s="2844">
        <v>0</v>
      </c>
      <c r="AG594" s="2108">
        <v>0</v>
      </c>
      <c r="AH594" s="373"/>
      <c r="AI594" s="373" t="s">
        <v>9941</v>
      </c>
      <c r="AJ594" s="1619">
        <v>0</v>
      </c>
    </row>
    <row r="595" spans="1:36" ht="47.25">
      <c r="A595" s="1466">
        <v>2247</v>
      </c>
      <c r="B595" s="182" t="s">
        <v>5425</v>
      </c>
      <c r="C595" s="1831" t="s">
        <v>5426</v>
      </c>
      <c r="D595" s="1778" t="s">
        <v>577</v>
      </c>
      <c r="E595" s="1845" t="s">
        <v>1038</v>
      </c>
      <c r="F595" s="1846" t="s">
        <v>47</v>
      </c>
      <c r="G595" s="1847">
        <v>150</v>
      </c>
      <c r="H595" s="1619">
        <v>0</v>
      </c>
      <c r="I595" s="1783">
        <v>18.562999999999999</v>
      </c>
      <c r="J595" s="1619">
        <v>0</v>
      </c>
      <c r="K595" s="1770">
        <v>18.562999999999999</v>
      </c>
      <c r="L595" s="373">
        <v>131.43700000000001</v>
      </c>
      <c r="M595" s="1619">
        <v>131.43700000000001</v>
      </c>
      <c r="N595" s="1619">
        <v>0</v>
      </c>
      <c r="O595" s="373">
        <v>131.43700000000001</v>
      </c>
      <c r="P595" s="373"/>
      <c r="Q595" s="373"/>
      <c r="R595" s="373"/>
      <c r="S595" s="373"/>
      <c r="T595" s="373"/>
      <c r="U595" s="373"/>
      <c r="V595" s="373"/>
      <c r="W595" s="373"/>
      <c r="X595" s="2843">
        <v>131.43700000000001</v>
      </c>
      <c r="Y595" s="2843">
        <v>0</v>
      </c>
      <c r="Z595" s="2108">
        <v>131.43700000000001</v>
      </c>
      <c r="AA595" s="2844">
        <v>65.061315000000008</v>
      </c>
      <c r="AB595" s="2844"/>
      <c r="AC595" s="2108">
        <v>65.061315000000008</v>
      </c>
      <c r="AD595" s="2108">
        <v>0.65718500000000002</v>
      </c>
      <c r="AE595" s="2844"/>
      <c r="AF595" s="2844">
        <v>0</v>
      </c>
      <c r="AG595" s="2108">
        <v>0</v>
      </c>
      <c r="AH595" s="373"/>
      <c r="AI595" s="373" t="s">
        <v>9941</v>
      </c>
      <c r="AJ595" s="1619">
        <v>0</v>
      </c>
    </row>
    <row r="596" spans="1:36" ht="63">
      <c r="A596" s="1466">
        <v>2248</v>
      </c>
      <c r="B596" s="182" t="s">
        <v>5427</v>
      </c>
      <c r="C596" s="1831" t="s">
        <v>5428</v>
      </c>
      <c r="D596" s="1781" t="s">
        <v>226</v>
      </c>
      <c r="E596" s="1845" t="s">
        <v>5246</v>
      </c>
      <c r="F596" s="1846" t="s">
        <v>47</v>
      </c>
      <c r="G596" s="1847">
        <v>48.45</v>
      </c>
      <c r="H596" s="1619">
        <v>0</v>
      </c>
      <c r="I596" s="1783">
        <v>6.25</v>
      </c>
      <c r="J596" s="1619">
        <v>0</v>
      </c>
      <c r="K596" s="1770">
        <v>6.25</v>
      </c>
      <c r="L596" s="373">
        <v>42.2</v>
      </c>
      <c r="M596" s="1619">
        <v>42.2</v>
      </c>
      <c r="N596" s="1619">
        <v>0</v>
      </c>
      <c r="O596" s="373">
        <v>42.2</v>
      </c>
      <c r="P596" s="373"/>
      <c r="Q596" s="373"/>
      <c r="R596" s="373"/>
      <c r="S596" s="373"/>
      <c r="T596" s="373"/>
      <c r="U596" s="373"/>
      <c r="V596" s="373"/>
      <c r="W596" s="373"/>
      <c r="X596" s="2843">
        <v>42.2</v>
      </c>
      <c r="Y596" s="2843">
        <v>0</v>
      </c>
      <c r="Z596" s="2108">
        <v>42.2</v>
      </c>
      <c r="AA596" s="2844">
        <v>41.778000000000006</v>
      </c>
      <c r="AB596" s="2844"/>
      <c r="AC596" s="2108">
        <v>41.778000000000006</v>
      </c>
      <c r="AD596" s="2108">
        <v>0.42200000000000004</v>
      </c>
      <c r="AE596" s="2844"/>
      <c r="AF596" s="2844">
        <v>0</v>
      </c>
      <c r="AG596" s="2108">
        <v>0</v>
      </c>
      <c r="AH596" s="373"/>
      <c r="AI596" s="373" t="s">
        <v>9941</v>
      </c>
      <c r="AJ596" s="1619">
        <v>0</v>
      </c>
    </row>
    <row r="597" spans="1:36" ht="157.5">
      <c r="A597" s="1466">
        <v>2249</v>
      </c>
      <c r="B597" s="182" t="s">
        <v>5429</v>
      </c>
      <c r="C597" s="1831" t="s">
        <v>5430</v>
      </c>
      <c r="D597" s="1781" t="s">
        <v>209</v>
      </c>
      <c r="E597" s="1845" t="s">
        <v>5253</v>
      </c>
      <c r="F597" s="1846" t="s">
        <v>47</v>
      </c>
      <c r="G597" s="1847">
        <v>49.356000000000002</v>
      </c>
      <c r="H597" s="1619">
        <v>0</v>
      </c>
      <c r="I597" s="1783">
        <v>12.5</v>
      </c>
      <c r="J597" s="1619">
        <v>0</v>
      </c>
      <c r="K597" s="1770">
        <v>12.5</v>
      </c>
      <c r="L597" s="373">
        <v>36.856000000000002</v>
      </c>
      <c r="M597" s="1619">
        <v>36.856000000000002</v>
      </c>
      <c r="N597" s="1619">
        <v>0</v>
      </c>
      <c r="O597" s="373">
        <v>36.856000000000002</v>
      </c>
      <c r="P597" s="373"/>
      <c r="Q597" s="373"/>
      <c r="R597" s="373"/>
      <c r="S597" s="373"/>
      <c r="T597" s="373"/>
      <c r="U597" s="373"/>
      <c r="V597" s="373"/>
      <c r="W597" s="373"/>
      <c r="X597" s="2843">
        <v>36.856000000000002</v>
      </c>
      <c r="Y597" s="2843">
        <v>0</v>
      </c>
      <c r="Z597" s="2108">
        <v>36.856000000000002</v>
      </c>
      <c r="AA597" s="2844">
        <v>36.487439999999999</v>
      </c>
      <c r="AB597" s="2844"/>
      <c r="AC597" s="2108">
        <v>36.487439999999999</v>
      </c>
      <c r="AD597" s="2108">
        <v>0.36856</v>
      </c>
      <c r="AE597" s="2844"/>
      <c r="AF597" s="2844">
        <v>31.359223</v>
      </c>
      <c r="AG597" s="2108">
        <v>31.359223</v>
      </c>
      <c r="AH597" s="373"/>
      <c r="AI597" s="373" t="s">
        <v>9941</v>
      </c>
      <c r="AJ597" s="1619">
        <v>0</v>
      </c>
    </row>
    <row r="598" spans="1:36" ht="94.5">
      <c r="A598" s="1466">
        <v>2250</v>
      </c>
      <c r="B598" s="182" t="s">
        <v>5431</v>
      </c>
      <c r="C598" s="1831" t="s">
        <v>5432</v>
      </c>
      <c r="D598" s="1781" t="s">
        <v>400</v>
      </c>
      <c r="E598" s="1845" t="s">
        <v>5388</v>
      </c>
      <c r="F598" s="1846" t="s">
        <v>47</v>
      </c>
      <c r="G598" s="1847">
        <v>99.165999999999997</v>
      </c>
      <c r="H598" s="1619">
        <v>0</v>
      </c>
      <c r="I598" s="1783">
        <v>25</v>
      </c>
      <c r="J598" s="1619">
        <v>0</v>
      </c>
      <c r="K598" s="1770">
        <v>25</v>
      </c>
      <c r="L598" s="373">
        <v>74.165999999999997</v>
      </c>
      <c r="M598" s="1619">
        <v>74.165999999999997</v>
      </c>
      <c r="N598" s="1619">
        <v>0</v>
      </c>
      <c r="O598" s="373">
        <v>74.165999999999997</v>
      </c>
      <c r="P598" s="373"/>
      <c r="Q598" s="373"/>
      <c r="R598" s="373"/>
      <c r="S598" s="373"/>
      <c r="T598" s="373"/>
      <c r="U598" s="373"/>
      <c r="V598" s="373"/>
      <c r="W598" s="373"/>
      <c r="X598" s="2843">
        <v>74.165999999999997</v>
      </c>
      <c r="Y598" s="2843">
        <v>0</v>
      </c>
      <c r="Z598" s="2108">
        <v>74.165999999999997</v>
      </c>
      <c r="AA598" s="2844">
        <v>73.424340000000001</v>
      </c>
      <c r="AB598" s="2844"/>
      <c r="AC598" s="2108">
        <v>73.424340000000001</v>
      </c>
      <c r="AD598" s="2108">
        <v>0.74165999999999999</v>
      </c>
      <c r="AE598" s="2844"/>
      <c r="AF598" s="2844">
        <v>0</v>
      </c>
      <c r="AG598" s="2108">
        <v>0</v>
      </c>
      <c r="AH598" s="373"/>
      <c r="AI598" s="373" t="s">
        <v>9941</v>
      </c>
      <c r="AJ598" s="1619">
        <v>0</v>
      </c>
    </row>
    <row r="599" spans="1:36" ht="63">
      <c r="A599" s="1466">
        <v>2251</v>
      </c>
      <c r="B599" s="182" t="s">
        <v>5433</v>
      </c>
      <c r="C599" s="1831" t="s">
        <v>5434</v>
      </c>
      <c r="D599" s="1781" t="s">
        <v>187</v>
      </c>
      <c r="E599" s="1845" t="s">
        <v>79</v>
      </c>
      <c r="F599" s="1846" t="s">
        <v>47</v>
      </c>
      <c r="G599" s="1847">
        <v>190.678</v>
      </c>
      <c r="H599" s="1619">
        <v>0</v>
      </c>
      <c r="I599" s="1783">
        <v>23.513000000000002</v>
      </c>
      <c r="J599" s="1619">
        <v>0</v>
      </c>
      <c r="K599" s="1770">
        <v>23.513000000000002</v>
      </c>
      <c r="L599" s="373">
        <v>167.16499999999999</v>
      </c>
      <c r="M599" s="1619">
        <v>71.825999999999993</v>
      </c>
      <c r="N599" s="1619">
        <v>0</v>
      </c>
      <c r="O599" s="373">
        <v>71.825999999999993</v>
      </c>
      <c r="P599" s="373"/>
      <c r="Q599" s="373"/>
      <c r="R599" s="373"/>
      <c r="S599" s="373"/>
      <c r="T599" s="373"/>
      <c r="U599" s="373"/>
      <c r="V599" s="373"/>
      <c r="W599" s="373"/>
      <c r="X599" s="2843">
        <v>71.825999999999993</v>
      </c>
      <c r="Y599" s="2843">
        <v>0</v>
      </c>
      <c r="Z599" s="2108">
        <v>71.825999999999993</v>
      </c>
      <c r="AA599" s="2844">
        <v>17.776934999999998</v>
      </c>
      <c r="AB599" s="2844"/>
      <c r="AC599" s="2108">
        <v>17.776934999999998</v>
      </c>
      <c r="AD599" s="2108">
        <v>0.17956499999999997</v>
      </c>
      <c r="AE599" s="2844"/>
      <c r="AF599" s="2844">
        <v>0</v>
      </c>
      <c r="AG599" s="2108">
        <v>0</v>
      </c>
      <c r="AH599" s="373"/>
      <c r="AI599" s="373" t="s">
        <v>9941</v>
      </c>
      <c r="AJ599" s="1619">
        <v>0</v>
      </c>
    </row>
    <row r="600" spans="1:36" ht="47.25">
      <c r="A600" s="1466">
        <v>2252</v>
      </c>
      <c r="B600" s="182" t="s">
        <v>5435</v>
      </c>
      <c r="C600" s="1831" t="s">
        <v>5436</v>
      </c>
      <c r="D600" s="1781" t="s">
        <v>384</v>
      </c>
      <c r="E600" s="1845" t="s">
        <v>1258</v>
      </c>
      <c r="F600" s="1846" t="s">
        <v>47</v>
      </c>
      <c r="G600" s="1847">
        <v>198.95</v>
      </c>
      <c r="H600" s="1619">
        <v>0</v>
      </c>
      <c r="I600" s="1783">
        <v>50</v>
      </c>
      <c r="J600" s="1619">
        <v>0</v>
      </c>
      <c r="K600" s="1770">
        <v>50</v>
      </c>
      <c r="L600" s="373">
        <v>148.94999999999999</v>
      </c>
      <c r="M600" s="1619">
        <v>49.474999999999994</v>
      </c>
      <c r="N600" s="1619">
        <v>0</v>
      </c>
      <c r="O600" s="373">
        <v>49.474999999999994</v>
      </c>
      <c r="P600" s="373"/>
      <c r="Q600" s="373"/>
      <c r="R600" s="373"/>
      <c r="S600" s="373"/>
      <c r="T600" s="373"/>
      <c r="U600" s="373"/>
      <c r="V600" s="373"/>
      <c r="W600" s="373"/>
      <c r="X600" s="2843">
        <v>49.474999999999994</v>
      </c>
      <c r="Y600" s="2843">
        <v>0</v>
      </c>
      <c r="Z600" s="2108">
        <v>49.474999999999994</v>
      </c>
      <c r="AA600" s="2844">
        <v>12.244999999999999</v>
      </c>
      <c r="AB600" s="2844"/>
      <c r="AC600" s="2108">
        <v>12.244999999999999</v>
      </c>
      <c r="AD600" s="2108">
        <v>0.124</v>
      </c>
      <c r="AE600" s="2844"/>
      <c r="AF600" s="2844">
        <v>12.244996</v>
      </c>
      <c r="AG600" s="2108">
        <v>12.244996</v>
      </c>
      <c r="AH600" s="373"/>
      <c r="AI600" s="373" t="s">
        <v>9941</v>
      </c>
      <c r="AJ600" s="1619">
        <v>0</v>
      </c>
    </row>
    <row r="601" spans="1:36" ht="47.25">
      <c r="A601" s="1466">
        <v>2253</v>
      </c>
      <c r="B601" s="182" t="s">
        <v>5437</v>
      </c>
      <c r="C601" s="1831" t="s">
        <v>5438</v>
      </c>
      <c r="D601" s="1781" t="s">
        <v>28</v>
      </c>
      <c r="E601" s="1845" t="s">
        <v>1038</v>
      </c>
      <c r="F601" s="1846" t="s">
        <v>47</v>
      </c>
      <c r="G601" s="1847">
        <v>296.68400000000003</v>
      </c>
      <c r="H601" s="1619">
        <v>0</v>
      </c>
      <c r="I601" s="1783">
        <v>75</v>
      </c>
      <c r="J601" s="1619">
        <v>0</v>
      </c>
      <c r="K601" s="1770">
        <v>75</v>
      </c>
      <c r="L601" s="373">
        <v>221.68400000000003</v>
      </c>
      <c r="M601" s="1619">
        <v>73.342000000000013</v>
      </c>
      <c r="N601" s="1619">
        <v>0</v>
      </c>
      <c r="O601" s="373">
        <v>73.342000000000013</v>
      </c>
      <c r="P601" s="373"/>
      <c r="Q601" s="373"/>
      <c r="R601" s="373"/>
      <c r="S601" s="373"/>
      <c r="T601" s="373"/>
      <c r="U601" s="373"/>
      <c r="V601" s="373"/>
      <c r="W601" s="373"/>
      <c r="X601" s="2843">
        <v>73.342000000000013</v>
      </c>
      <c r="Y601" s="2843">
        <v>0</v>
      </c>
      <c r="Z601" s="2108">
        <v>73.342000000000013</v>
      </c>
      <c r="AA601" s="2844">
        <v>18.152000000000001</v>
      </c>
      <c r="AB601" s="2844"/>
      <c r="AC601" s="2108">
        <v>18.152000000000001</v>
      </c>
      <c r="AD601" s="2108">
        <v>0.183</v>
      </c>
      <c r="AE601" s="2844"/>
      <c r="AF601" s="2844">
        <v>18.151858000000001</v>
      </c>
      <c r="AG601" s="2108">
        <v>18.151858000000001</v>
      </c>
      <c r="AH601" s="373"/>
      <c r="AI601" s="373" t="s">
        <v>9941</v>
      </c>
      <c r="AJ601" s="1619">
        <v>0</v>
      </c>
    </row>
    <row r="602" spans="1:36" ht="110.25">
      <c r="A602" s="1466">
        <v>2254</v>
      </c>
      <c r="B602" s="182" t="s">
        <v>5439</v>
      </c>
      <c r="C602" s="1831" t="s">
        <v>5440</v>
      </c>
      <c r="D602" s="1781" t="s">
        <v>254</v>
      </c>
      <c r="E602" s="1845" t="s">
        <v>5253</v>
      </c>
      <c r="F602" s="1846" t="s">
        <v>47</v>
      </c>
      <c r="G602" s="1847">
        <v>37.404000000000003</v>
      </c>
      <c r="H602" s="1619">
        <v>0</v>
      </c>
      <c r="I602" s="1783">
        <v>9.1579999999999995</v>
      </c>
      <c r="J602" s="1619">
        <v>0</v>
      </c>
      <c r="K602" s="1770">
        <v>9.1579999999999995</v>
      </c>
      <c r="L602" s="373">
        <v>28.246000000000002</v>
      </c>
      <c r="M602" s="1619">
        <v>9.5440000000000023</v>
      </c>
      <c r="N602" s="1619">
        <v>0</v>
      </c>
      <c r="O602" s="373">
        <v>9.5440000000000023</v>
      </c>
      <c r="P602" s="373"/>
      <c r="Q602" s="373"/>
      <c r="R602" s="373"/>
      <c r="S602" s="373"/>
      <c r="T602" s="373"/>
      <c r="U602" s="373"/>
      <c r="V602" s="373"/>
      <c r="W602" s="373"/>
      <c r="X602" s="2843">
        <v>9.5440000000000023</v>
      </c>
      <c r="Y602" s="2843">
        <v>0</v>
      </c>
      <c r="Z602" s="2108">
        <v>9.5440000000000023</v>
      </c>
      <c r="AA602" s="2844">
        <v>2.3620000000000001</v>
      </c>
      <c r="AB602" s="2844"/>
      <c r="AC602" s="2108">
        <v>2.3620000000000001</v>
      </c>
      <c r="AD602" s="2108">
        <v>2.4E-2</v>
      </c>
      <c r="AE602" s="2844"/>
      <c r="AF602" s="2844">
        <v>0</v>
      </c>
      <c r="AG602" s="2108">
        <v>0</v>
      </c>
      <c r="AH602" s="373"/>
      <c r="AI602" s="373" t="s">
        <v>9941</v>
      </c>
      <c r="AJ602" s="1619">
        <v>0</v>
      </c>
    </row>
    <row r="603" spans="1:36" ht="63">
      <c r="A603" s="1466">
        <v>2255</v>
      </c>
      <c r="B603" s="1774" t="s">
        <v>5441</v>
      </c>
      <c r="C603" s="1831" t="s">
        <v>5442</v>
      </c>
      <c r="D603" s="1768" t="s">
        <v>3944</v>
      </c>
      <c r="E603" s="1845" t="s">
        <v>5443</v>
      </c>
      <c r="F603" s="1846" t="s">
        <v>47</v>
      </c>
      <c r="G603" s="1847">
        <v>147.88200000000001</v>
      </c>
      <c r="H603" s="1619">
        <v>0</v>
      </c>
      <c r="I603" s="1783">
        <v>0</v>
      </c>
      <c r="J603" s="1619">
        <v>0</v>
      </c>
      <c r="K603" s="1770">
        <v>0</v>
      </c>
      <c r="L603" s="373">
        <v>147.88200000000001</v>
      </c>
      <c r="M603" s="1619">
        <v>36.970999999999997</v>
      </c>
      <c r="N603" s="1619">
        <v>0</v>
      </c>
      <c r="O603" s="373">
        <v>36.970999999999997</v>
      </c>
      <c r="P603" s="373"/>
      <c r="Q603" s="373"/>
      <c r="R603" s="373"/>
      <c r="S603" s="373"/>
      <c r="T603" s="373"/>
      <c r="U603" s="373"/>
      <c r="V603" s="373"/>
      <c r="W603" s="373"/>
      <c r="X603" s="2843">
        <v>36.970999999999997</v>
      </c>
      <c r="Y603" s="2843">
        <v>0</v>
      </c>
      <c r="Z603" s="2108">
        <v>36.970999999999997</v>
      </c>
      <c r="AA603" s="2844">
        <v>36.701000000000001</v>
      </c>
      <c r="AB603" s="2844"/>
      <c r="AC603" s="2108">
        <v>36.701000000000001</v>
      </c>
      <c r="AD603" s="2108">
        <v>0.37</v>
      </c>
      <c r="AE603" s="2844"/>
      <c r="AF603" s="2844">
        <v>0</v>
      </c>
      <c r="AG603" s="2108">
        <v>0</v>
      </c>
      <c r="AH603" s="373"/>
      <c r="AI603" s="373" t="s">
        <v>10030</v>
      </c>
      <c r="AJ603" s="1619">
        <v>0</v>
      </c>
    </row>
    <row r="604" spans="1:36" ht="47.25">
      <c r="A604" s="1466">
        <v>2256</v>
      </c>
      <c r="B604" s="1774" t="s">
        <v>5444</v>
      </c>
      <c r="C604" s="1831" t="s">
        <v>5445</v>
      </c>
      <c r="D604" s="1778" t="s">
        <v>2907</v>
      </c>
      <c r="E604" s="1845" t="s">
        <v>5443</v>
      </c>
      <c r="F604" s="1846" t="s">
        <v>47</v>
      </c>
      <c r="G604" s="1847">
        <v>200.92</v>
      </c>
      <c r="H604" s="1619">
        <v>0</v>
      </c>
      <c r="I604" s="1783">
        <v>0</v>
      </c>
      <c r="J604" s="1619">
        <v>0</v>
      </c>
      <c r="K604" s="1770">
        <v>0</v>
      </c>
      <c r="L604" s="373">
        <v>200.92</v>
      </c>
      <c r="M604" s="1619">
        <v>50.23</v>
      </c>
      <c r="N604" s="1619">
        <v>0</v>
      </c>
      <c r="O604" s="373">
        <v>50.23</v>
      </c>
      <c r="P604" s="373"/>
      <c r="Q604" s="373"/>
      <c r="R604" s="373"/>
      <c r="S604" s="373"/>
      <c r="T604" s="373"/>
      <c r="U604" s="373"/>
      <c r="V604" s="373"/>
      <c r="W604" s="373"/>
      <c r="X604" s="2843">
        <v>50.23</v>
      </c>
      <c r="Y604" s="2843">
        <v>0</v>
      </c>
      <c r="Z604" s="2108">
        <v>50.23</v>
      </c>
      <c r="AA604" s="2844">
        <v>12.431925</v>
      </c>
      <c r="AB604" s="2844"/>
      <c r="AC604" s="2108">
        <v>12.431925</v>
      </c>
      <c r="AD604" s="2108">
        <v>0.12557499999999999</v>
      </c>
      <c r="AE604" s="2844"/>
      <c r="AF604" s="2844">
        <v>0</v>
      </c>
      <c r="AG604" s="2108">
        <v>0</v>
      </c>
      <c r="AH604" s="373"/>
      <c r="AI604" s="373" t="s">
        <v>9941</v>
      </c>
      <c r="AJ604" s="1619">
        <v>0</v>
      </c>
    </row>
    <row r="605" spans="1:36" ht="110.25">
      <c r="A605" s="1466">
        <v>2257</v>
      </c>
      <c r="B605" s="1774" t="s">
        <v>5446</v>
      </c>
      <c r="C605" s="1831" t="s">
        <v>5447</v>
      </c>
      <c r="D605" s="1778" t="s">
        <v>384</v>
      </c>
      <c r="E605" s="1845" t="s">
        <v>5448</v>
      </c>
      <c r="F605" s="1846" t="s">
        <v>43</v>
      </c>
      <c r="G605" s="1847">
        <v>76.629000000000005</v>
      </c>
      <c r="H605" s="1619">
        <v>0</v>
      </c>
      <c r="I605" s="1783">
        <v>0</v>
      </c>
      <c r="J605" s="1619">
        <v>0</v>
      </c>
      <c r="K605" s="1770">
        <v>0</v>
      </c>
      <c r="L605" s="373">
        <v>76.629000000000005</v>
      </c>
      <c r="M605" s="1619">
        <v>19.157</v>
      </c>
      <c r="N605" s="1619">
        <v>0</v>
      </c>
      <c r="O605" s="373">
        <v>19.157</v>
      </c>
      <c r="P605" s="373"/>
      <c r="Q605" s="373"/>
      <c r="R605" s="373"/>
      <c r="S605" s="373"/>
      <c r="T605" s="373"/>
      <c r="U605" s="373"/>
      <c r="V605" s="373"/>
      <c r="W605" s="373"/>
      <c r="X605" s="2843">
        <v>19.157</v>
      </c>
      <c r="Y605" s="2843">
        <v>0</v>
      </c>
      <c r="Z605" s="2108">
        <v>19.157</v>
      </c>
      <c r="AA605" s="2844">
        <v>4.7409999999999997</v>
      </c>
      <c r="AB605" s="2844"/>
      <c r="AC605" s="2108">
        <v>4.7409999999999997</v>
      </c>
      <c r="AD605" s="2108">
        <v>4.8000000000000001E-2</v>
      </c>
      <c r="AE605" s="2844"/>
      <c r="AF605" s="2844">
        <v>0</v>
      </c>
      <c r="AG605" s="2108">
        <v>0</v>
      </c>
      <c r="AH605" s="373" t="s">
        <v>10024</v>
      </c>
      <c r="AI605" s="373" t="s">
        <v>10062</v>
      </c>
      <c r="AJ605" s="1619">
        <v>0</v>
      </c>
    </row>
    <row r="606" spans="1:36" ht="110.25">
      <c r="A606" s="1466">
        <v>2258</v>
      </c>
      <c r="B606" s="1774" t="s">
        <v>5449</v>
      </c>
      <c r="C606" s="1831" t="s">
        <v>5450</v>
      </c>
      <c r="D606" s="1778" t="s">
        <v>384</v>
      </c>
      <c r="E606" s="1845" t="s">
        <v>5448</v>
      </c>
      <c r="F606" s="1846" t="s">
        <v>43</v>
      </c>
      <c r="G606" s="1847">
        <v>296.00200000000001</v>
      </c>
      <c r="H606" s="1619">
        <v>0</v>
      </c>
      <c r="I606" s="1783">
        <v>0</v>
      </c>
      <c r="J606" s="1619">
        <v>0</v>
      </c>
      <c r="K606" s="1770">
        <v>0</v>
      </c>
      <c r="L606" s="373">
        <v>296.00200000000001</v>
      </c>
      <c r="M606" s="1619">
        <v>74</v>
      </c>
      <c r="N606" s="1619">
        <v>0</v>
      </c>
      <c r="O606" s="373">
        <v>74</v>
      </c>
      <c r="P606" s="373"/>
      <c r="Q606" s="373"/>
      <c r="R606" s="373"/>
      <c r="S606" s="373"/>
      <c r="T606" s="373"/>
      <c r="U606" s="373"/>
      <c r="V606" s="373"/>
      <c r="W606" s="373"/>
      <c r="X606" s="2843">
        <v>74</v>
      </c>
      <c r="Y606" s="2843">
        <v>0</v>
      </c>
      <c r="Z606" s="2108">
        <v>74</v>
      </c>
      <c r="AA606" s="2844">
        <v>18.315000000000001</v>
      </c>
      <c r="AB606" s="2844"/>
      <c r="AC606" s="2108">
        <v>18.315000000000001</v>
      </c>
      <c r="AD606" s="2108">
        <v>0.185</v>
      </c>
      <c r="AE606" s="2844"/>
      <c r="AF606" s="2844">
        <v>0</v>
      </c>
      <c r="AG606" s="2108">
        <v>0</v>
      </c>
      <c r="AH606" s="373" t="s">
        <v>10024</v>
      </c>
      <c r="AI606" s="373" t="s">
        <v>10063</v>
      </c>
      <c r="AJ606" s="1619">
        <v>0</v>
      </c>
    </row>
    <row r="607" spans="1:36">
      <c r="A607" s="1466" t="s">
        <v>188</v>
      </c>
      <c r="B607" s="1848"/>
      <c r="C607" s="1849"/>
      <c r="D607" s="1850"/>
      <c r="E607" s="1851"/>
      <c r="F607" s="1846"/>
      <c r="G607" s="1852"/>
      <c r="H607" s="1843"/>
      <c r="I607" s="1843"/>
      <c r="J607" s="1843"/>
      <c r="K607" s="1770"/>
      <c r="L607" s="373"/>
      <c r="M607" s="1619"/>
      <c r="N607" s="1843"/>
      <c r="O607" s="373"/>
      <c r="P607" s="373"/>
      <c r="Q607" s="373"/>
      <c r="R607" s="373"/>
      <c r="S607" s="373"/>
      <c r="T607" s="373"/>
      <c r="U607" s="373"/>
      <c r="V607" s="373"/>
      <c r="W607" s="373"/>
      <c r="X607" s="373"/>
      <c r="Y607" s="373"/>
      <c r="Z607" s="373"/>
      <c r="AA607" s="373"/>
      <c r="AB607" s="373"/>
      <c r="AC607" s="373"/>
      <c r="AD607" s="373"/>
      <c r="AE607" s="373"/>
      <c r="AF607" s="373"/>
      <c r="AG607" s="373"/>
      <c r="AH607" s="373"/>
      <c r="AI607" s="373"/>
      <c r="AJ607" s="373"/>
    </row>
    <row r="608" spans="1:36">
      <c r="A608" s="1466" t="s">
        <v>188</v>
      </c>
      <c r="B608" s="1853"/>
      <c r="C608" s="1854" t="s">
        <v>5451</v>
      </c>
      <c r="D608" s="1855"/>
      <c r="E608" s="1855"/>
      <c r="F608" s="1855"/>
      <c r="G608" s="1855">
        <v>27846.534000000007</v>
      </c>
      <c r="H608" s="1856">
        <v>7653.6865310000003</v>
      </c>
      <c r="I608" s="1856">
        <v>5120.4768200000017</v>
      </c>
      <c r="J608" s="1856">
        <v>0</v>
      </c>
      <c r="K608" s="1856">
        <v>12774.163351000001</v>
      </c>
      <c r="L608" s="1856">
        <v>15072.370648999997</v>
      </c>
      <c r="M608" s="1856">
        <v>12164.192999999997</v>
      </c>
      <c r="N608" s="1856">
        <v>43.905000000000001</v>
      </c>
      <c r="O608" s="1856">
        <v>12208.097999999998</v>
      </c>
      <c r="P608" s="1856">
        <v>0</v>
      </c>
      <c r="Q608" s="1856">
        <v>0</v>
      </c>
      <c r="R608" s="1856">
        <v>0</v>
      </c>
      <c r="S608" s="1856">
        <v>0</v>
      </c>
      <c r="T608" s="1856">
        <v>0</v>
      </c>
      <c r="U608" s="1856">
        <v>0</v>
      </c>
      <c r="V608" s="1856">
        <v>0</v>
      </c>
      <c r="W608" s="1856">
        <v>0</v>
      </c>
      <c r="X608" s="1856">
        <v>12164.192999999997</v>
      </c>
      <c r="Y608" s="1856">
        <v>43.905000000000001</v>
      </c>
      <c r="Z608" s="1856">
        <v>12208.097999999998</v>
      </c>
      <c r="AA608" s="1856">
        <v>8035.9139325000024</v>
      </c>
      <c r="AB608" s="1856">
        <v>0</v>
      </c>
      <c r="AC608" s="1856">
        <v>8035.9139325000024</v>
      </c>
      <c r="AD608" s="1856">
        <v>81.173320000000032</v>
      </c>
      <c r="AE608" s="1856">
        <v>123.247</v>
      </c>
      <c r="AF608" s="1856">
        <v>1070.1303210000001</v>
      </c>
      <c r="AG608" s="1856">
        <v>1193.3773209999997</v>
      </c>
      <c r="AH608" s="1856"/>
      <c r="AI608" s="1856"/>
      <c r="AJ608" s="1856">
        <v>0</v>
      </c>
    </row>
    <row r="609" spans="1:36">
      <c r="A609" s="1466" t="s">
        <v>188</v>
      </c>
      <c r="C609" s="1760"/>
      <c r="E609" s="1750"/>
      <c r="F609" s="1747"/>
      <c r="G609" s="1857"/>
      <c r="H609" s="1858"/>
      <c r="I609" s="1858"/>
      <c r="J609" s="1858"/>
      <c r="K609" s="1770"/>
      <c r="L609" s="373"/>
      <c r="M609" s="1858"/>
      <c r="N609" s="1858"/>
      <c r="O609" s="373"/>
      <c r="P609" s="373"/>
      <c r="Q609" s="373"/>
      <c r="R609" s="373"/>
      <c r="S609" s="373"/>
      <c r="T609" s="373"/>
      <c r="U609" s="373"/>
      <c r="V609" s="373"/>
      <c r="W609" s="373"/>
      <c r="X609" s="373"/>
      <c r="Y609" s="373"/>
      <c r="Z609" s="373"/>
      <c r="AA609" s="373"/>
      <c r="AB609" s="373"/>
      <c r="AC609" s="373"/>
      <c r="AD609" s="373"/>
      <c r="AE609" s="373"/>
      <c r="AF609" s="373"/>
      <c r="AG609" s="373"/>
      <c r="AH609" s="373"/>
      <c r="AI609" s="373"/>
      <c r="AJ609" s="1858"/>
    </row>
    <row r="610" spans="1:36">
      <c r="A610" s="1466" t="s">
        <v>188</v>
      </c>
      <c r="C610" s="1859" t="s">
        <v>5452</v>
      </c>
      <c r="E610" s="1750"/>
      <c r="F610" s="1747"/>
      <c r="G610" s="1857"/>
      <c r="H610" s="1858"/>
      <c r="I610" s="1858"/>
      <c r="J610" s="1858"/>
      <c r="K610" s="1770"/>
      <c r="L610" s="373"/>
      <c r="M610" s="1858"/>
      <c r="N610" s="1858"/>
      <c r="O610" s="373"/>
      <c r="P610" s="373"/>
      <c r="Q610" s="373"/>
      <c r="R610" s="373"/>
      <c r="S610" s="373"/>
      <c r="T610" s="373"/>
      <c r="U610" s="373"/>
      <c r="V610" s="373"/>
      <c r="W610" s="373"/>
      <c r="X610" s="373"/>
      <c r="Y610" s="373"/>
      <c r="Z610" s="373"/>
      <c r="AA610" s="373"/>
      <c r="AB610" s="373"/>
      <c r="AC610" s="373"/>
      <c r="AD610" s="373"/>
      <c r="AE610" s="373"/>
      <c r="AF610" s="373"/>
      <c r="AG610" s="373"/>
      <c r="AH610" s="373"/>
      <c r="AI610" s="373"/>
      <c r="AJ610" s="1858"/>
    </row>
    <row r="611" spans="1:36">
      <c r="A611" s="1466" t="s">
        <v>188</v>
      </c>
      <c r="C611" s="1760"/>
      <c r="E611" s="1750"/>
      <c r="F611" s="1747"/>
      <c r="G611" s="1857"/>
      <c r="H611" s="1858"/>
      <c r="I611" s="1858"/>
      <c r="J611" s="1858"/>
      <c r="K611" s="1770"/>
      <c r="L611" s="373"/>
      <c r="M611" s="1858"/>
      <c r="N611" s="1858"/>
      <c r="O611" s="373"/>
      <c r="P611" s="373"/>
      <c r="Q611" s="373"/>
      <c r="R611" s="373"/>
      <c r="S611" s="373"/>
      <c r="T611" s="373"/>
      <c r="U611" s="373"/>
      <c r="V611" s="373"/>
      <c r="W611" s="373"/>
      <c r="X611" s="373"/>
      <c r="Y611" s="373"/>
      <c r="Z611" s="373"/>
      <c r="AA611" s="373"/>
      <c r="AB611" s="373"/>
      <c r="AC611" s="373"/>
      <c r="AD611" s="373"/>
      <c r="AE611" s="373"/>
      <c r="AF611" s="373"/>
      <c r="AG611" s="373"/>
      <c r="AH611" s="373"/>
      <c r="AI611" s="373"/>
      <c r="AJ611" s="1858"/>
    </row>
    <row r="612" spans="1:36" ht="31.5">
      <c r="A612" s="1466">
        <v>2259</v>
      </c>
      <c r="B612" s="1774" t="s">
        <v>5453</v>
      </c>
      <c r="C612" s="1777" t="s">
        <v>5454</v>
      </c>
      <c r="D612" s="1778" t="s">
        <v>209</v>
      </c>
      <c r="E612" s="1766" t="s">
        <v>42</v>
      </c>
      <c r="F612" s="1860" t="s">
        <v>43</v>
      </c>
      <c r="G612" s="1861">
        <v>200</v>
      </c>
      <c r="H612" s="1779">
        <v>0</v>
      </c>
      <c r="I612" s="1786">
        <v>0</v>
      </c>
      <c r="J612" s="1862">
        <v>0</v>
      </c>
      <c r="K612" s="1770">
        <v>0</v>
      </c>
      <c r="L612" s="373">
        <v>200</v>
      </c>
      <c r="M612" s="1779">
        <v>50</v>
      </c>
      <c r="N612" s="1779">
        <v>0</v>
      </c>
      <c r="O612" s="373">
        <v>50</v>
      </c>
      <c r="P612" s="373"/>
      <c r="Q612" s="373"/>
      <c r="R612" s="373"/>
      <c r="S612" s="373"/>
      <c r="T612" s="373"/>
      <c r="U612" s="373"/>
      <c r="V612" s="373"/>
      <c r="W612" s="373"/>
      <c r="X612" s="2843">
        <v>50</v>
      </c>
      <c r="Y612" s="2843">
        <v>0</v>
      </c>
      <c r="Z612" s="2108">
        <v>50</v>
      </c>
      <c r="AA612" s="2844"/>
      <c r="AB612" s="2844"/>
      <c r="AC612" s="2108">
        <v>0</v>
      </c>
      <c r="AD612" s="2108"/>
      <c r="AE612" s="2844"/>
      <c r="AF612" s="2844">
        <v>0</v>
      </c>
      <c r="AG612" s="2108">
        <v>0</v>
      </c>
      <c r="AH612" s="373"/>
      <c r="AI612" s="373"/>
      <c r="AJ612" s="1862">
        <v>0</v>
      </c>
    </row>
    <row r="613" spans="1:36" ht="31.5">
      <c r="A613" s="1466">
        <v>2260</v>
      </c>
      <c r="B613" s="1774" t="s">
        <v>5455</v>
      </c>
      <c r="C613" s="1777" t="s">
        <v>5456</v>
      </c>
      <c r="D613" s="1778" t="s">
        <v>209</v>
      </c>
      <c r="E613" s="1766" t="s">
        <v>42</v>
      </c>
      <c r="F613" s="1860" t="s">
        <v>43</v>
      </c>
      <c r="G613" s="1861">
        <v>300</v>
      </c>
      <c r="H613" s="1779">
        <v>0</v>
      </c>
      <c r="I613" s="1786">
        <v>0</v>
      </c>
      <c r="J613" s="1862">
        <v>0</v>
      </c>
      <c r="K613" s="1770">
        <v>0</v>
      </c>
      <c r="L613" s="373">
        <v>300</v>
      </c>
      <c r="M613" s="1779">
        <v>75</v>
      </c>
      <c r="N613" s="1779">
        <v>0</v>
      </c>
      <c r="O613" s="373">
        <v>75</v>
      </c>
      <c r="P613" s="373"/>
      <c r="Q613" s="373"/>
      <c r="R613" s="373"/>
      <c r="S613" s="373"/>
      <c r="T613" s="373"/>
      <c r="U613" s="373"/>
      <c r="V613" s="373"/>
      <c r="W613" s="373"/>
      <c r="X613" s="2843">
        <v>75</v>
      </c>
      <c r="Y613" s="2843">
        <v>0</v>
      </c>
      <c r="Z613" s="2108">
        <v>75</v>
      </c>
      <c r="AA613" s="2844"/>
      <c r="AB613" s="2844"/>
      <c r="AC613" s="2108">
        <v>0</v>
      </c>
      <c r="AD613" s="2108"/>
      <c r="AE613" s="2844"/>
      <c r="AF613" s="2844">
        <v>0</v>
      </c>
      <c r="AG613" s="2108">
        <v>0</v>
      </c>
      <c r="AH613" s="373"/>
      <c r="AI613" s="373"/>
      <c r="AJ613" s="1862">
        <v>0</v>
      </c>
    </row>
    <row r="614" spans="1:36" ht="126">
      <c r="A614" s="1466">
        <v>2261</v>
      </c>
      <c r="B614" s="1774" t="s">
        <v>5457</v>
      </c>
      <c r="C614" s="1777" t="s">
        <v>5458</v>
      </c>
      <c r="D614" s="1778" t="s">
        <v>209</v>
      </c>
      <c r="E614" s="1766" t="s">
        <v>42</v>
      </c>
      <c r="F614" s="1860" t="s">
        <v>43</v>
      </c>
      <c r="G614" s="1861">
        <v>100</v>
      </c>
      <c r="H614" s="1779">
        <v>0</v>
      </c>
      <c r="I614" s="1786">
        <v>0</v>
      </c>
      <c r="J614" s="1862">
        <v>0</v>
      </c>
      <c r="K614" s="1770">
        <v>0</v>
      </c>
      <c r="L614" s="373">
        <v>100</v>
      </c>
      <c r="M614" s="1779">
        <v>25</v>
      </c>
      <c r="N614" s="1779">
        <v>0</v>
      </c>
      <c r="O614" s="373">
        <v>25</v>
      </c>
      <c r="P614" s="373"/>
      <c r="Q614" s="373"/>
      <c r="R614" s="373"/>
      <c r="S614" s="373"/>
      <c r="T614" s="373"/>
      <c r="U614" s="373"/>
      <c r="V614" s="373"/>
      <c r="W614" s="373"/>
      <c r="X614" s="2843">
        <v>25</v>
      </c>
      <c r="Y614" s="2843">
        <v>0</v>
      </c>
      <c r="Z614" s="2108">
        <v>25</v>
      </c>
      <c r="AA614" s="2844"/>
      <c r="AB614" s="2844"/>
      <c r="AC614" s="2108">
        <v>0</v>
      </c>
      <c r="AD614" s="2108"/>
      <c r="AE614" s="2844"/>
      <c r="AF614" s="2844">
        <v>0</v>
      </c>
      <c r="AG614" s="2108">
        <v>0</v>
      </c>
      <c r="AH614" s="373"/>
      <c r="AI614" s="373"/>
      <c r="AJ614" s="1862">
        <v>0</v>
      </c>
    </row>
    <row r="615" spans="1:36" ht="47.25">
      <c r="A615" s="1466">
        <v>2262</v>
      </c>
      <c r="B615" s="1774" t="s">
        <v>5459</v>
      </c>
      <c r="C615" s="1777" t="s">
        <v>5460</v>
      </c>
      <c r="D615" s="1778" t="s">
        <v>209</v>
      </c>
      <c r="E615" s="1766" t="s">
        <v>42</v>
      </c>
      <c r="F615" s="1860" t="s">
        <v>43</v>
      </c>
      <c r="G615" s="1861">
        <v>100</v>
      </c>
      <c r="H615" s="1779">
        <v>0</v>
      </c>
      <c r="I615" s="1786">
        <v>0</v>
      </c>
      <c r="J615" s="1862">
        <v>0</v>
      </c>
      <c r="K615" s="1770">
        <v>0</v>
      </c>
      <c r="L615" s="373">
        <v>100</v>
      </c>
      <c r="M615" s="1779">
        <v>25</v>
      </c>
      <c r="N615" s="1779">
        <v>0</v>
      </c>
      <c r="O615" s="373">
        <v>25</v>
      </c>
      <c r="P615" s="373"/>
      <c r="Q615" s="373"/>
      <c r="R615" s="373"/>
      <c r="S615" s="373"/>
      <c r="T615" s="373"/>
      <c r="U615" s="373"/>
      <c r="V615" s="373"/>
      <c r="W615" s="373"/>
      <c r="X615" s="2843">
        <v>25</v>
      </c>
      <c r="Y615" s="2843">
        <v>0</v>
      </c>
      <c r="Z615" s="2108">
        <v>25</v>
      </c>
      <c r="AA615" s="2844"/>
      <c r="AB615" s="2844"/>
      <c r="AC615" s="2108">
        <v>0</v>
      </c>
      <c r="AD615" s="2108"/>
      <c r="AE615" s="2844"/>
      <c r="AF615" s="2844">
        <v>0</v>
      </c>
      <c r="AG615" s="2108">
        <v>0</v>
      </c>
      <c r="AH615" s="373"/>
      <c r="AI615" s="373"/>
      <c r="AJ615" s="1862">
        <v>0</v>
      </c>
    </row>
    <row r="616" spans="1:36" ht="94.5">
      <c r="A616" s="1466">
        <v>2263</v>
      </c>
      <c r="B616" s="1774" t="s">
        <v>5461</v>
      </c>
      <c r="C616" s="1777" t="s">
        <v>5462</v>
      </c>
      <c r="D616" s="1778" t="s">
        <v>209</v>
      </c>
      <c r="E616" s="1766" t="s">
        <v>42</v>
      </c>
      <c r="F616" s="1860" t="s">
        <v>43</v>
      </c>
      <c r="G616" s="1861">
        <v>100</v>
      </c>
      <c r="H616" s="1779">
        <v>0</v>
      </c>
      <c r="I616" s="1786">
        <v>0</v>
      </c>
      <c r="J616" s="1862">
        <v>0</v>
      </c>
      <c r="K616" s="1770">
        <v>0</v>
      </c>
      <c r="L616" s="373">
        <v>100</v>
      </c>
      <c r="M616" s="1779">
        <v>25</v>
      </c>
      <c r="N616" s="1779">
        <v>0</v>
      </c>
      <c r="O616" s="373">
        <v>25</v>
      </c>
      <c r="P616" s="373"/>
      <c r="Q616" s="373"/>
      <c r="R616" s="373"/>
      <c r="S616" s="373"/>
      <c r="T616" s="373"/>
      <c r="U616" s="373"/>
      <c r="V616" s="373"/>
      <c r="W616" s="373"/>
      <c r="X616" s="2843">
        <v>25</v>
      </c>
      <c r="Y616" s="2843">
        <v>0</v>
      </c>
      <c r="Z616" s="2108">
        <v>25</v>
      </c>
      <c r="AA616" s="2844"/>
      <c r="AB616" s="2844"/>
      <c r="AC616" s="2108">
        <v>0</v>
      </c>
      <c r="AD616" s="2108"/>
      <c r="AE616" s="2844"/>
      <c r="AF616" s="2844">
        <v>0</v>
      </c>
      <c r="AG616" s="2108">
        <v>0</v>
      </c>
      <c r="AH616" s="373"/>
      <c r="AI616" s="373"/>
      <c r="AJ616" s="1862">
        <v>0</v>
      </c>
    </row>
    <row r="617" spans="1:36" ht="47.25">
      <c r="A617" s="1466">
        <v>2264</v>
      </c>
      <c r="B617" s="1774" t="s">
        <v>5463</v>
      </c>
      <c r="C617" s="1777" t="s">
        <v>5464</v>
      </c>
      <c r="D617" s="1778" t="s">
        <v>209</v>
      </c>
      <c r="E617" s="1766" t="s">
        <v>42</v>
      </c>
      <c r="F617" s="1860" t="s">
        <v>43</v>
      </c>
      <c r="G617" s="1861">
        <v>100</v>
      </c>
      <c r="H617" s="1779">
        <v>0</v>
      </c>
      <c r="I617" s="1786">
        <v>0</v>
      </c>
      <c r="J617" s="1862">
        <v>0</v>
      </c>
      <c r="K617" s="1770">
        <v>0</v>
      </c>
      <c r="L617" s="373">
        <v>100</v>
      </c>
      <c r="M617" s="1779">
        <v>25</v>
      </c>
      <c r="N617" s="1779">
        <v>0</v>
      </c>
      <c r="O617" s="373">
        <v>25</v>
      </c>
      <c r="P617" s="373"/>
      <c r="Q617" s="373"/>
      <c r="R617" s="373"/>
      <c r="S617" s="373"/>
      <c r="T617" s="373"/>
      <c r="U617" s="373"/>
      <c r="V617" s="373"/>
      <c r="W617" s="373"/>
      <c r="X617" s="2843">
        <v>25</v>
      </c>
      <c r="Y617" s="2843">
        <v>0</v>
      </c>
      <c r="Z617" s="2108">
        <v>25</v>
      </c>
      <c r="AA617" s="2844"/>
      <c r="AB617" s="2844"/>
      <c r="AC617" s="2108">
        <v>0</v>
      </c>
      <c r="AD617" s="2108"/>
      <c r="AE617" s="2844"/>
      <c r="AF617" s="2844">
        <v>0</v>
      </c>
      <c r="AG617" s="2108">
        <v>0</v>
      </c>
      <c r="AH617" s="373"/>
      <c r="AI617" s="373"/>
      <c r="AJ617" s="1862">
        <v>0</v>
      </c>
    </row>
    <row r="618" spans="1:36" ht="78.75">
      <c r="A618" s="1466">
        <v>2265</v>
      </c>
      <c r="B618" s="1774" t="s">
        <v>5465</v>
      </c>
      <c r="C618" s="1777" t="s">
        <v>5466</v>
      </c>
      <c r="D618" s="1778" t="s">
        <v>209</v>
      </c>
      <c r="E618" s="1766" t="s">
        <v>42</v>
      </c>
      <c r="F618" s="1860" t="s">
        <v>43</v>
      </c>
      <c r="G618" s="1861">
        <v>100</v>
      </c>
      <c r="H618" s="1779">
        <v>0</v>
      </c>
      <c r="I618" s="1786">
        <v>0</v>
      </c>
      <c r="J618" s="1862">
        <v>0</v>
      </c>
      <c r="K618" s="1770">
        <v>0</v>
      </c>
      <c r="L618" s="373">
        <v>100</v>
      </c>
      <c r="M618" s="1779">
        <v>25</v>
      </c>
      <c r="N618" s="1779">
        <v>0</v>
      </c>
      <c r="O618" s="373">
        <v>25</v>
      </c>
      <c r="P618" s="373"/>
      <c r="Q618" s="373"/>
      <c r="R618" s="373"/>
      <c r="S618" s="373"/>
      <c r="T618" s="373"/>
      <c r="U618" s="373"/>
      <c r="V618" s="373"/>
      <c r="W618" s="373"/>
      <c r="X618" s="2843">
        <v>25</v>
      </c>
      <c r="Y618" s="2843">
        <v>0</v>
      </c>
      <c r="Z618" s="2108">
        <v>25</v>
      </c>
      <c r="AA618" s="2844"/>
      <c r="AB618" s="2844"/>
      <c r="AC618" s="2108">
        <v>0</v>
      </c>
      <c r="AD618" s="2108"/>
      <c r="AE618" s="2844"/>
      <c r="AF618" s="2844">
        <v>0</v>
      </c>
      <c r="AG618" s="2108">
        <v>0</v>
      </c>
      <c r="AH618" s="373"/>
      <c r="AI618" s="373"/>
      <c r="AJ618" s="1862">
        <v>0</v>
      </c>
    </row>
    <row r="619" spans="1:36" ht="78.75">
      <c r="A619" s="1466">
        <v>2266</v>
      </c>
      <c r="B619" s="1774" t="s">
        <v>5467</v>
      </c>
      <c r="C619" s="1777" t="s">
        <v>5468</v>
      </c>
      <c r="D619" s="1778" t="s">
        <v>209</v>
      </c>
      <c r="E619" s="1766" t="s">
        <v>42</v>
      </c>
      <c r="F619" s="1860" t="s">
        <v>43</v>
      </c>
      <c r="G619" s="1861">
        <v>100</v>
      </c>
      <c r="H619" s="1779">
        <v>0</v>
      </c>
      <c r="I619" s="1786">
        <v>0</v>
      </c>
      <c r="J619" s="1862">
        <v>0</v>
      </c>
      <c r="K619" s="1770">
        <v>0</v>
      </c>
      <c r="L619" s="373">
        <v>100</v>
      </c>
      <c r="M619" s="1779">
        <v>25</v>
      </c>
      <c r="N619" s="1779">
        <v>0</v>
      </c>
      <c r="O619" s="373">
        <v>25</v>
      </c>
      <c r="P619" s="373"/>
      <c r="Q619" s="373"/>
      <c r="R619" s="373"/>
      <c r="S619" s="373"/>
      <c r="T619" s="373"/>
      <c r="U619" s="373"/>
      <c r="V619" s="373"/>
      <c r="W619" s="373"/>
      <c r="X619" s="2843">
        <v>25</v>
      </c>
      <c r="Y619" s="2843">
        <v>0</v>
      </c>
      <c r="Z619" s="2108">
        <v>25</v>
      </c>
      <c r="AA619" s="2844"/>
      <c r="AB619" s="2844"/>
      <c r="AC619" s="2108">
        <v>0</v>
      </c>
      <c r="AD619" s="2108"/>
      <c r="AE619" s="2844"/>
      <c r="AF619" s="2844">
        <v>0</v>
      </c>
      <c r="AG619" s="2108">
        <v>0</v>
      </c>
      <c r="AH619" s="373"/>
      <c r="AI619" s="373"/>
      <c r="AJ619" s="1862">
        <v>0</v>
      </c>
    </row>
    <row r="620" spans="1:36" ht="47.25">
      <c r="A620" s="1466">
        <v>2267</v>
      </c>
      <c r="B620" s="1774" t="s">
        <v>5469</v>
      </c>
      <c r="C620" s="1831" t="s">
        <v>5470</v>
      </c>
      <c r="D620" s="1863" t="s">
        <v>209</v>
      </c>
      <c r="E620" s="1766" t="s">
        <v>42</v>
      </c>
      <c r="F620" s="1860" t="s">
        <v>43</v>
      </c>
      <c r="G620" s="1864">
        <v>100</v>
      </c>
      <c r="H620" s="1779">
        <v>0</v>
      </c>
      <c r="I620" s="1786">
        <v>0</v>
      </c>
      <c r="J620" s="1862"/>
      <c r="K620" s="1770">
        <v>0</v>
      </c>
      <c r="L620" s="373">
        <v>100</v>
      </c>
      <c r="M620" s="1779">
        <v>25</v>
      </c>
      <c r="N620" s="1779">
        <v>0</v>
      </c>
      <c r="O620" s="373">
        <v>25</v>
      </c>
      <c r="P620" s="373"/>
      <c r="Q620" s="373"/>
      <c r="R620" s="373"/>
      <c r="S620" s="373"/>
      <c r="T620" s="373"/>
      <c r="U620" s="373"/>
      <c r="V620" s="373"/>
      <c r="W620" s="373"/>
      <c r="X620" s="2843">
        <v>25</v>
      </c>
      <c r="Y620" s="2843">
        <v>0</v>
      </c>
      <c r="Z620" s="2108">
        <v>25</v>
      </c>
      <c r="AA620" s="2844"/>
      <c r="AB620" s="2844"/>
      <c r="AC620" s="2108">
        <v>0</v>
      </c>
      <c r="AD620" s="2108"/>
      <c r="AE620" s="2844"/>
      <c r="AF620" s="2844">
        <v>0</v>
      </c>
      <c r="AG620" s="2108">
        <v>0</v>
      </c>
      <c r="AH620" s="373"/>
      <c r="AI620" s="373"/>
      <c r="AJ620" s="373">
        <v>0</v>
      </c>
    </row>
    <row r="621" spans="1:36" ht="63">
      <c r="A621" s="1466">
        <v>2268</v>
      </c>
      <c r="B621" s="1774" t="s">
        <v>5471</v>
      </c>
      <c r="C621" s="1831" t="s">
        <v>5472</v>
      </c>
      <c r="D621" s="1863" t="s">
        <v>209</v>
      </c>
      <c r="E621" s="1766" t="s">
        <v>42</v>
      </c>
      <c r="F621" s="1860" t="s">
        <v>43</v>
      </c>
      <c r="G621" s="1864">
        <v>50</v>
      </c>
      <c r="H621" s="1779">
        <v>0</v>
      </c>
      <c r="I621" s="1786">
        <v>0</v>
      </c>
      <c r="J621" s="1862"/>
      <c r="K621" s="1770">
        <v>0</v>
      </c>
      <c r="L621" s="373">
        <v>50</v>
      </c>
      <c r="M621" s="1779">
        <v>12.5</v>
      </c>
      <c r="N621" s="1779">
        <v>0</v>
      </c>
      <c r="O621" s="373">
        <v>12.5</v>
      </c>
      <c r="P621" s="373"/>
      <c r="Q621" s="373"/>
      <c r="R621" s="373"/>
      <c r="S621" s="373"/>
      <c r="T621" s="373"/>
      <c r="U621" s="373"/>
      <c r="V621" s="373"/>
      <c r="W621" s="373"/>
      <c r="X621" s="2843">
        <v>12.5</v>
      </c>
      <c r="Y621" s="2843">
        <v>0</v>
      </c>
      <c r="Z621" s="2108">
        <v>12.5</v>
      </c>
      <c r="AA621" s="2844"/>
      <c r="AB621" s="2844"/>
      <c r="AC621" s="2108">
        <v>0</v>
      </c>
      <c r="AD621" s="2108"/>
      <c r="AE621" s="2844"/>
      <c r="AF621" s="2844">
        <v>0</v>
      </c>
      <c r="AG621" s="2108">
        <v>0</v>
      </c>
      <c r="AH621" s="373"/>
      <c r="AI621" s="373"/>
      <c r="AJ621" s="373">
        <v>0</v>
      </c>
    </row>
    <row r="622" spans="1:36" ht="63">
      <c r="A622" s="1466">
        <v>2269</v>
      </c>
      <c r="B622" s="1774" t="s">
        <v>5473</v>
      </c>
      <c r="C622" s="1831" t="s">
        <v>5474</v>
      </c>
      <c r="D622" s="1863" t="s">
        <v>209</v>
      </c>
      <c r="E622" s="1766" t="s">
        <v>42</v>
      </c>
      <c r="F622" s="1860" t="s">
        <v>43</v>
      </c>
      <c r="G622" s="1864">
        <v>100</v>
      </c>
      <c r="H622" s="1779">
        <v>0</v>
      </c>
      <c r="I622" s="1786">
        <v>0</v>
      </c>
      <c r="J622" s="1862"/>
      <c r="K622" s="1770">
        <v>0</v>
      </c>
      <c r="L622" s="373">
        <v>100</v>
      </c>
      <c r="M622" s="1779">
        <v>25</v>
      </c>
      <c r="N622" s="1779">
        <v>0</v>
      </c>
      <c r="O622" s="373">
        <v>25</v>
      </c>
      <c r="P622" s="373"/>
      <c r="Q622" s="373"/>
      <c r="R622" s="373"/>
      <c r="S622" s="373"/>
      <c r="T622" s="373"/>
      <c r="U622" s="373"/>
      <c r="V622" s="373"/>
      <c r="W622" s="373"/>
      <c r="X622" s="2843">
        <v>25</v>
      </c>
      <c r="Y622" s="2843">
        <v>0</v>
      </c>
      <c r="Z622" s="2108">
        <v>25</v>
      </c>
      <c r="AA622" s="2844"/>
      <c r="AB622" s="2844"/>
      <c r="AC622" s="2108">
        <v>0</v>
      </c>
      <c r="AD622" s="2108"/>
      <c r="AE622" s="2844"/>
      <c r="AF622" s="2844">
        <v>0</v>
      </c>
      <c r="AG622" s="2108">
        <v>0</v>
      </c>
      <c r="AH622" s="373"/>
      <c r="AI622" s="373"/>
      <c r="AJ622" s="373">
        <v>0</v>
      </c>
    </row>
    <row r="623" spans="1:36" ht="63">
      <c r="A623" s="1466">
        <v>2270</v>
      </c>
      <c r="B623" s="1774" t="s">
        <v>5475</v>
      </c>
      <c r="C623" s="1831" t="s">
        <v>5476</v>
      </c>
      <c r="D623" s="1766" t="s">
        <v>209</v>
      </c>
      <c r="E623" s="1766" t="s">
        <v>42</v>
      </c>
      <c r="F623" s="1860" t="s">
        <v>43</v>
      </c>
      <c r="G623" s="1864">
        <v>50</v>
      </c>
      <c r="H623" s="1779">
        <v>0</v>
      </c>
      <c r="I623" s="1786">
        <v>0</v>
      </c>
      <c r="J623" s="1862"/>
      <c r="K623" s="1770">
        <v>0</v>
      </c>
      <c r="L623" s="373">
        <v>50</v>
      </c>
      <c r="M623" s="1779">
        <v>12.5</v>
      </c>
      <c r="N623" s="1779">
        <v>0</v>
      </c>
      <c r="O623" s="373">
        <v>12.5</v>
      </c>
      <c r="P623" s="373"/>
      <c r="Q623" s="373"/>
      <c r="R623" s="373"/>
      <c r="S623" s="373"/>
      <c r="T623" s="373"/>
      <c r="U623" s="373"/>
      <c r="V623" s="373"/>
      <c r="W623" s="373"/>
      <c r="X623" s="2843">
        <v>12.5</v>
      </c>
      <c r="Y623" s="2843">
        <v>0</v>
      </c>
      <c r="Z623" s="2108">
        <v>12.5</v>
      </c>
      <c r="AA623" s="2844"/>
      <c r="AB623" s="2844"/>
      <c r="AC623" s="2108">
        <v>0</v>
      </c>
      <c r="AD623" s="2108"/>
      <c r="AE623" s="2844"/>
      <c r="AF623" s="2844">
        <v>0</v>
      </c>
      <c r="AG623" s="2108">
        <v>0</v>
      </c>
      <c r="AH623" s="373"/>
      <c r="AI623" s="373"/>
      <c r="AJ623" s="373">
        <v>0</v>
      </c>
    </row>
    <row r="624" spans="1:36" ht="110.25">
      <c r="A624" s="1466">
        <v>2271</v>
      </c>
      <c r="B624" s="1774" t="s">
        <v>5477</v>
      </c>
      <c r="C624" s="1831" t="s">
        <v>5478</v>
      </c>
      <c r="D624" s="1766" t="s">
        <v>209</v>
      </c>
      <c r="E624" s="1766" t="s">
        <v>42</v>
      </c>
      <c r="F624" s="1860" t="s">
        <v>43</v>
      </c>
      <c r="G624" s="1864">
        <v>200</v>
      </c>
      <c r="H624" s="1779">
        <v>0</v>
      </c>
      <c r="I624" s="1786">
        <v>0</v>
      </c>
      <c r="J624" s="1862"/>
      <c r="K624" s="1770">
        <v>0</v>
      </c>
      <c r="L624" s="373">
        <v>200</v>
      </c>
      <c r="M624" s="1779">
        <v>50</v>
      </c>
      <c r="N624" s="1779">
        <v>0</v>
      </c>
      <c r="O624" s="373">
        <v>50</v>
      </c>
      <c r="P624" s="373"/>
      <c r="Q624" s="373"/>
      <c r="R624" s="373"/>
      <c r="S624" s="373"/>
      <c r="T624" s="373"/>
      <c r="U624" s="373"/>
      <c r="V624" s="373"/>
      <c r="W624" s="373"/>
      <c r="X624" s="2843">
        <v>50</v>
      </c>
      <c r="Y624" s="2843">
        <v>0</v>
      </c>
      <c r="Z624" s="2108">
        <v>50</v>
      </c>
      <c r="AA624" s="2844"/>
      <c r="AB624" s="2844"/>
      <c r="AC624" s="2108">
        <v>0</v>
      </c>
      <c r="AD624" s="2108"/>
      <c r="AE624" s="2844"/>
      <c r="AF624" s="2844">
        <v>0</v>
      </c>
      <c r="AG624" s="2108">
        <v>0</v>
      </c>
      <c r="AH624" s="373"/>
      <c r="AI624" s="373"/>
      <c r="AJ624" s="373">
        <v>0</v>
      </c>
    </row>
    <row r="625" spans="1:36" ht="63">
      <c r="A625" s="1466">
        <v>2272</v>
      </c>
      <c r="B625" s="1774" t="s">
        <v>5479</v>
      </c>
      <c r="C625" s="1777" t="s">
        <v>5480</v>
      </c>
      <c r="D625" s="1778" t="s">
        <v>400</v>
      </c>
      <c r="E625" s="1766" t="s">
        <v>42</v>
      </c>
      <c r="F625" s="1860" t="s">
        <v>43</v>
      </c>
      <c r="G625" s="1861">
        <v>100</v>
      </c>
      <c r="H625" s="1779">
        <v>0</v>
      </c>
      <c r="I625" s="1786">
        <v>0</v>
      </c>
      <c r="J625" s="1862">
        <v>0</v>
      </c>
      <c r="K625" s="1770">
        <v>0</v>
      </c>
      <c r="L625" s="373">
        <v>100</v>
      </c>
      <c r="M625" s="1779">
        <v>25</v>
      </c>
      <c r="N625" s="1779">
        <v>0</v>
      </c>
      <c r="O625" s="373">
        <v>25</v>
      </c>
      <c r="P625" s="373"/>
      <c r="Q625" s="373"/>
      <c r="R625" s="373"/>
      <c r="S625" s="373"/>
      <c r="T625" s="373"/>
      <c r="U625" s="373"/>
      <c r="V625" s="373"/>
      <c r="W625" s="373"/>
      <c r="X625" s="2843">
        <v>25</v>
      </c>
      <c r="Y625" s="2843">
        <v>0</v>
      </c>
      <c r="Z625" s="2108">
        <v>25</v>
      </c>
      <c r="AA625" s="2844"/>
      <c r="AB625" s="2844"/>
      <c r="AC625" s="2108">
        <v>0</v>
      </c>
      <c r="AD625" s="2108"/>
      <c r="AE625" s="2844"/>
      <c r="AF625" s="2844">
        <v>0</v>
      </c>
      <c r="AG625" s="2108">
        <v>0</v>
      </c>
      <c r="AH625" s="373"/>
      <c r="AI625" s="373"/>
      <c r="AJ625" s="1862">
        <v>0</v>
      </c>
    </row>
    <row r="626" spans="1:36" ht="47.25">
      <c r="A626" s="1466">
        <v>2273</v>
      </c>
      <c r="B626" s="1774" t="s">
        <v>5481</v>
      </c>
      <c r="C626" s="1777" t="s">
        <v>5482</v>
      </c>
      <c r="D626" s="1778" t="s">
        <v>400</v>
      </c>
      <c r="E626" s="1766" t="s">
        <v>42</v>
      </c>
      <c r="F626" s="1860" t="s">
        <v>43</v>
      </c>
      <c r="G626" s="1861">
        <v>100</v>
      </c>
      <c r="H626" s="1779">
        <v>0</v>
      </c>
      <c r="I626" s="1786">
        <v>0</v>
      </c>
      <c r="J626" s="1862">
        <v>0</v>
      </c>
      <c r="K626" s="1770">
        <v>0</v>
      </c>
      <c r="L626" s="373">
        <v>100</v>
      </c>
      <c r="M626" s="1779">
        <v>25</v>
      </c>
      <c r="N626" s="1779">
        <v>0</v>
      </c>
      <c r="O626" s="373">
        <v>25</v>
      </c>
      <c r="P626" s="373"/>
      <c r="Q626" s="373"/>
      <c r="R626" s="373"/>
      <c r="S626" s="373"/>
      <c r="T626" s="373"/>
      <c r="U626" s="373"/>
      <c r="V626" s="373"/>
      <c r="W626" s="373"/>
      <c r="X626" s="2843">
        <v>25</v>
      </c>
      <c r="Y626" s="2843">
        <v>0</v>
      </c>
      <c r="Z626" s="2108">
        <v>25</v>
      </c>
      <c r="AA626" s="2844"/>
      <c r="AB626" s="2844"/>
      <c r="AC626" s="2108">
        <v>0</v>
      </c>
      <c r="AD626" s="2108"/>
      <c r="AE626" s="2844"/>
      <c r="AF626" s="2844">
        <v>0</v>
      </c>
      <c r="AG626" s="2108">
        <v>0</v>
      </c>
      <c r="AH626" s="373"/>
      <c r="AI626" s="373"/>
      <c r="AJ626" s="1862">
        <v>0</v>
      </c>
    </row>
    <row r="627" spans="1:36" ht="315">
      <c r="A627" s="1466">
        <v>2274</v>
      </c>
      <c r="B627" s="1774" t="s">
        <v>5483</v>
      </c>
      <c r="C627" s="1777" t="s">
        <v>5484</v>
      </c>
      <c r="D627" s="1778" t="s">
        <v>400</v>
      </c>
      <c r="E627" s="1766" t="s">
        <v>42</v>
      </c>
      <c r="F627" s="1860" t="s">
        <v>43</v>
      </c>
      <c r="G627" s="1861">
        <v>150</v>
      </c>
      <c r="H627" s="1779">
        <v>0</v>
      </c>
      <c r="I627" s="1786">
        <v>0</v>
      </c>
      <c r="J627" s="1862">
        <v>0</v>
      </c>
      <c r="K627" s="1770">
        <v>0</v>
      </c>
      <c r="L627" s="373">
        <v>150</v>
      </c>
      <c r="M627" s="1779">
        <v>37.5</v>
      </c>
      <c r="N627" s="1779">
        <v>0</v>
      </c>
      <c r="O627" s="373">
        <v>37.5</v>
      </c>
      <c r="P627" s="373"/>
      <c r="Q627" s="373"/>
      <c r="R627" s="373"/>
      <c r="S627" s="373"/>
      <c r="T627" s="373"/>
      <c r="U627" s="373"/>
      <c r="V627" s="373"/>
      <c r="W627" s="373"/>
      <c r="X627" s="2843">
        <v>37.5</v>
      </c>
      <c r="Y627" s="2843">
        <v>0</v>
      </c>
      <c r="Z627" s="2108">
        <v>37.5</v>
      </c>
      <c r="AA627" s="2844"/>
      <c r="AB627" s="2844"/>
      <c r="AC627" s="2108">
        <v>0</v>
      </c>
      <c r="AD627" s="2108"/>
      <c r="AE627" s="2844"/>
      <c r="AF627" s="2844">
        <v>0</v>
      </c>
      <c r="AG627" s="2108">
        <v>0</v>
      </c>
      <c r="AH627" s="373"/>
      <c r="AI627" s="373"/>
      <c r="AJ627" s="1862">
        <v>0</v>
      </c>
    </row>
    <row r="628" spans="1:36" ht="126">
      <c r="A628" s="1466">
        <v>2275</v>
      </c>
      <c r="B628" s="1774" t="s">
        <v>5485</v>
      </c>
      <c r="C628" s="1777" t="s">
        <v>5486</v>
      </c>
      <c r="D628" s="1778" t="s">
        <v>400</v>
      </c>
      <c r="E628" s="1766" t="s">
        <v>42</v>
      </c>
      <c r="F628" s="1785" t="s">
        <v>43</v>
      </c>
      <c r="G628" s="1779">
        <v>100</v>
      </c>
      <c r="H628" s="1779">
        <v>0</v>
      </c>
      <c r="I628" s="1786">
        <v>0</v>
      </c>
      <c r="J628" s="1862">
        <v>0</v>
      </c>
      <c r="K628" s="1770">
        <v>0</v>
      </c>
      <c r="L628" s="373">
        <v>100</v>
      </c>
      <c r="M628" s="1779">
        <v>25</v>
      </c>
      <c r="N628" s="1779">
        <v>0</v>
      </c>
      <c r="O628" s="373">
        <v>25</v>
      </c>
      <c r="P628" s="373"/>
      <c r="Q628" s="373"/>
      <c r="R628" s="373"/>
      <c r="S628" s="373"/>
      <c r="T628" s="373"/>
      <c r="U628" s="373"/>
      <c r="V628" s="373"/>
      <c r="W628" s="373"/>
      <c r="X628" s="2843">
        <v>25</v>
      </c>
      <c r="Y628" s="2843">
        <v>0</v>
      </c>
      <c r="Z628" s="2108">
        <v>25</v>
      </c>
      <c r="AA628" s="2844"/>
      <c r="AB628" s="2844"/>
      <c r="AC628" s="2108">
        <v>0</v>
      </c>
      <c r="AD628" s="2108"/>
      <c r="AE628" s="2844"/>
      <c r="AF628" s="2844">
        <v>0</v>
      </c>
      <c r="AG628" s="2108">
        <v>0</v>
      </c>
      <c r="AH628" s="373"/>
      <c r="AI628" s="373"/>
      <c r="AJ628" s="1862">
        <v>0</v>
      </c>
    </row>
    <row r="629" spans="1:36" ht="78.75">
      <c r="A629" s="1466">
        <v>2276</v>
      </c>
      <c r="B629" s="1774" t="s">
        <v>5487</v>
      </c>
      <c r="C629" s="1777" t="s">
        <v>5488</v>
      </c>
      <c r="D629" s="1778" t="s">
        <v>400</v>
      </c>
      <c r="E629" s="1766" t="s">
        <v>42</v>
      </c>
      <c r="F629" s="1785" t="s">
        <v>43</v>
      </c>
      <c r="G629" s="1779">
        <v>100</v>
      </c>
      <c r="H629" s="1779">
        <v>0</v>
      </c>
      <c r="I629" s="1786">
        <v>0</v>
      </c>
      <c r="J629" s="1862">
        <v>0</v>
      </c>
      <c r="K629" s="1770">
        <v>0</v>
      </c>
      <c r="L629" s="373">
        <v>100</v>
      </c>
      <c r="M629" s="1779">
        <v>25</v>
      </c>
      <c r="N629" s="1779">
        <v>0</v>
      </c>
      <c r="O629" s="373">
        <v>25</v>
      </c>
      <c r="P629" s="373"/>
      <c r="Q629" s="373"/>
      <c r="R629" s="373"/>
      <c r="S629" s="373"/>
      <c r="T629" s="373"/>
      <c r="U629" s="373"/>
      <c r="V629" s="373"/>
      <c r="W629" s="373"/>
      <c r="X629" s="2843">
        <v>25</v>
      </c>
      <c r="Y629" s="2843">
        <v>0</v>
      </c>
      <c r="Z629" s="2108">
        <v>25</v>
      </c>
      <c r="AA629" s="2844"/>
      <c r="AB629" s="2844"/>
      <c r="AC629" s="2108">
        <v>0</v>
      </c>
      <c r="AD629" s="2108"/>
      <c r="AE629" s="2844"/>
      <c r="AF629" s="2844">
        <v>0</v>
      </c>
      <c r="AG629" s="2108">
        <v>0</v>
      </c>
      <c r="AH629" s="373"/>
      <c r="AI629" s="373"/>
      <c r="AJ629" s="1862">
        <v>0</v>
      </c>
    </row>
    <row r="630" spans="1:36" ht="31.5">
      <c r="A630" s="1466">
        <v>2277</v>
      </c>
      <c r="B630" s="1774" t="s">
        <v>5489</v>
      </c>
      <c r="C630" s="1777" t="s">
        <v>5490</v>
      </c>
      <c r="D630" s="1778" t="s">
        <v>400</v>
      </c>
      <c r="E630" s="1766" t="s">
        <v>42</v>
      </c>
      <c r="F630" s="1785" t="s">
        <v>43</v>
      </c>
      <c r="G630" s="1779">
        <v>50</v>
      </c>
      <c r="H630" s="1779">
        <v>0</v>
      </c>
      <c r="I630" s="1786">
        <v>0</v>
      </c>
      <c r="J630" s="1862">
        <v>0</v>
      </c>
      <c r="K630" s="1770">
        <v>0</v>
      </c>
      <c r="L630" s="373">
        <v>50</v>
      </c>
      <c r="M630" s="1779">
        <v>12.5</v>
      </c>
      <c r="N630" s="1779">
        <v>0</v>
      </c>
      <c r="O630" s="373">
        <v>12.5</v>
      </c>
      <c r="P630" s="373"/>
      <c r="Q630" s="373"/>
      <c r="R630" s="373"/>
      <c r="S630" s="373"/>
      <c r="T630" s="373"/>
      <c r="U630" s="373"/>
      <c r="V630" s="373"/>
      <c r="W630" s="373"/>
      <c r="X630" s="2843">
        <v>12.5</v>
      </c>
      <c r="Y630" s="2843">
        <v>0</v>
      </c>
      <c r="Z630" s="2108">
        <v>12.5</v>
      </c>
      <c r="AA630" s="2844"/>
      <c r="AB630" s="2844"/>
      <c r="AC630" s="2108">
        <v>0</v>
      </c>
      <c r="AD630" s="2108"/>
      <c r="AE630" s="2844"/>
      <c r="AF630" s="2844">
        <v>0</v>
      </c>
      <c r="AG630" s="2108">
        <v>0</v>
      </c>
      <c r="AH630" s="373"/>
      <c r="AI630" s="373"/>
      <c r="AJ630" s="1862">
        <v>0</v>
      </c>
    </row>
    <row r="631" spans="1:36" ht="47.25">
      <c r="A631" s="1466">
        <v>2278</v>
      </c>
      <c r="B631" s="1774" t="s">
        <v>5491</v>
      </c>
      <c r="C631" s="1777" t="s">
        <v>5492</v>
      </c>
      <c r="D631" s="1778" t="s">
        <v>400</v>
      </c>
      <c r="E631" s="1766" t="s">
        <v>42</v>
      </c>
      <c r="F631" s="1785" t="s">
        <v>43</v>
      </c>
      <c r="G631" s="1779">
        <v>30</v>
      </c>
      <c r="H631" s="1779">
        <v>0</v>
      </c>
      <c r="I631" s="1786">
        <v>0</v>
      </c>
      <c r="J631" s="1862">
        <v>0</v>
      </c>
      <c r="K631" s="1770">
        <v>0</v>
      </c>
      <c r="L631" s="373">
        <v>30</v>
      </c>
      <c r="M631" s="1779">
        <v>7.5</v>
      </c>
      <c r="N631" s="1779">
        <v>0</v>
      </c>
      <c r="O631" s="373">
        <v>7.5</v>
      </c>
      <c r="P631" s="373"/>
      <c r="Q631" s="373"/>
      <c r="R631" s="373"/>
      <c r="S631" s="373"/>
      <c r="T631" s="373"/>
      <c r="U631" s="373"/>
      <c r="V631" s="373"/>
      <c r="W631" s="373"/>
      <c r="X631" s="2843">
        <v>7.5</v>
      </c>
      <c r="Y631" s="2843">
        <v>0</v>
      </c>
      <c r="Z631" s="2108">
        <v>7.5</v>
      </c>
      <c r="AA631" s="2844"/>
      <c r="AB631" s="2844"/>
      <c r="AC631" s="2108">
        <v>0</v>
      </c>
      <c r="AD631" s="2108"/>
      <c r="AE631" s="2844"/>
      <c r="AF631" s="2844">
        <v>0</v>
      </c>
      <c r="AG631" s="2108">
        <v>0</v>
      </c>
      <c r="AH631" s="373"/>
      <c r="AI631" s="373"/>
      <c r="AJ631" s="1862">
        <v>0</v>
      </c>
    </row>
    <row r="632" spans="1:36" ht="63">
      <c r="A632" s="1466">
        <v>2279</v>
      </c>
      <c r="B632" s="1774" t="s">
        <v>5493</v>
      </c>
      <c r="C632" s="1777" t="s">
        <v>5494</v>
      </c>
      <c r="D632" s="1778" t="s">
        <v>400</v>
      </c>
      <c r="E632" s="1766" t="s">
        <v>42</v>
      </c>
      <c r="F632" s="1785" t="s">
        <v>43</v>
      </c>
      <c r="G632" s="1779">
        <v>100</v>
      </c>
      <c r="H632" s="1779">
        <v>0</v>
      </c>
      <c r="I632" s="1786">
        <v>0</v>
      </c>
      <c r="J632" s="1862">
        <v>0</v>
      </c>
      <c r="K632" s="1770">
        <v>0</v>
      </c>
      <c r="L632" s="373">
        <v>100</v>
      </c>
      <c r="M632" s="1779">
        <v>25</v>
      </c>
      <c r="N632" s="1779">
        <v>0</v>
      </c>
      <c r="O632" s="373">
        <v>25</v>
      </c>
      <c r="P632" s="373"/>
      <c r="Q632" s="373"/>
      <c r="R632" s="373"/>
      <c r="S632" s="373"/>
      <c r="T632" s="373"/>
      <c r="U632" s="373"/>
      <c r="V632" s="373"/>
      <c r="W632" s="373"/>
      <c r="X632" s="2843">
        <v>25</v>
      </c>
      <c r="Y632" s="2843">
        <v>0</v>
      </c>
      <c r="Z632" s="2108">
        <v>25</v>
      </c>
      <c r="AA632" s="2844"/>
      <c r="AB632" s="2844"/>
      <c r="AC632" s="2108">
        <v>0</v>
      </c>
      <c r="AD632" s="2108"/>
      <c r="AE632" s="2844"/>
      <c r="AF632" s="2844">
        <v>0</v>
      </c>
      <c r="AG632" s="2108">
        <v>0</v>
      </c>
      <c r="AH632" s="373"/>
      <c r="AI632" s="373"/>
      <c r="AJ632" s="1862">
        <v>0</v>
      </c>
    </row>
    <row r="633" spans="1:36" ht="110.25">
      <c r="A633" s="1466">
        <v>2280</v>
      </c>
      <c r="B633" s="1774" t="s">
        <v>5495</v>
      </c>
      <c r="C633" s="1777" t="s">
        <v>5496</v>
      </c>
      <c r="D633" s="1778" t="s">
        <v>400</v>
      </c>
      <c r="E633" s="1766" t="s">
        <v>42</v>
      </c>
      <c r="F633" s="1785" t="s">
        <v>43</v>
      </c>
      <c r="G633" s="1779">
        <v>100</v>
      </c>
      <c r="H633" s="1779">
        <v>0</v>
      </c>
      <c r="I633" s="1786">
        <v>0</v>
      </c>
      <c r="J633" s="1862">
        <v>0</v>
      </c>
      <c r="K633" s="1770">
        <v>0</v>
      </c>
      <c r="L633" s="373">
        <v>100</v>
      </c>
      <c r="M633" s="1779">
        <v>25</v>
      </c>
      <c r="N633" s="1779">
        <v>0</v>
      </c>
      <c r="O633" s="373">
        <v>25</v>
      </c>
      <c r="P633" s="373"/>
      <c r="Q633" s="373"/>
      <c r="R633" s="373"/>
      <c r="S633" s="373"/>
      <c r="T633" s="373"/>
      <c r="U633" s="373"/>
      <c r="V633" s="373"/>
      <c r="W633" s="373"/>
      <c r="X633" s="2843">
        <v>25</v>
      </c>
      <c r="Y633" s="2843">
        <v>0</v>
      </c>
      <c r="Z633" s="2108">
        <v>25</v>
      </c>
      <c r="AA633" s="2844"/>
      <c r="AB633" s="2844"/>
      <c r="AC633" s="2108">
        <v>0</v>
      </c>
      <c r="AD633" s="2108"/>
      <c r="AE633" s="2844"/>
      <c r="AF633" s="2844">
        <v>0</v>
      </c>
      <c r="AG633" s="2108">
        <v>0</v>
      </c>
      <c r="AH633" s="373"/>
      <c r="AI633" s="373"/>
      <c r="AJ633" s="1862">
        <v>0</v>
      </c>
    </row>
    <row r="634" spans="1:36" ht="220.5">
      <c r="A634" s="1466">
        <v>2281</v>
      </c>
      <c r="B634" s="1774" t="s">
        <v>5497</v>
      </c>
      <c r="C634" s="1777" t="s">
        <v>5498</v>
      </c>
      <c r="D634" s="1778" t="s">
        <v>400</v>
      </c>
      <c r="E634" s="1766" t="s">
        <v>42</v>
      </c>
      <c r="F634" s="1785" t="s">
        <v>43</v>
      </c>
      <c r="G634" s="1779">
        <v>100</v>
      </c>
      <c r="H634" s="1779">
        <v>0</v>
      </c>
      <c r="I634" s="1786">
        <v>0</v>
      </c>
      <c r="J634" s="1862">
        <v>0</v>
      </c>
      <c r="K634" s="1770">
        <v>0</v>
      </c>
      <c r="L634" s="373">
        <v>100</v>
      </c>
      <c r="M634" s="1779">
        <v>25</v>
      </c>
      <c r="N634" s="1779">
        <v>0</v>
      </c>
      <c r="O634" s="373">
        <v>25</v>
      </c>
      <c r="P634" s="373"/>
      <c r="Q634" s="373"/>
      <c r="R634" s="373"/>
      <c r="S634" s="373"/>
      <c r="T634" s="373"/>
      <c r="U634" s="373"/>
      <c r="V634" s="373"/>
      <c r="W634" s="373"/>
      <c r="X634" s="2843">
        <v>25</v>
      </c>
      <c r="Y634" s="2843">
        <v>0</v>
      </c>
      <c r="Z634" s="2108">
        <v>25</v>
      </c>
      <c r="AA634" s="2844"/>
      <c r="AB634" s="2844"/>
      <c r="AC634" s="2108">
        <v>0</v>
      </c>
      <c r="AD634" s="2108"/>
      <c r="AE634" s="2844"/>
      <c r="AF634" s="2844">
        <v>0</v>
      </c>
      <c r="AG634" s="2108">
        <v>0</v>
      </c>
      <c r="AH634" s="373"/>
      <c r="AI634" s="373"/>
      <c r="AJ634" s="1862">
        <v>0</v>
      </c>
    </row>
    <row r="635" spans="1:36" ht="189">
      <c r="A635" s="1466">
        <v>2282</v>
      </c>
      <c r="B635" s="1774" t="s">
        <v>5499</v>
      </c>
      <c r="C635" s="1777" t="s">
        <v>5500</v>
      </c>
      <c r="D635" s="1778" t="s">
        <v>400</v>
      </c>
      <c r="E635" s="1766" t="s">
        <v>42</v>
      </c>
      <c r="F635" s="1785" t="s">
        <v>43</v>
      </c>
      <c r="G635" s="1779">
        <v>100</v>
      </c>
      <c r="H635" s="1779">
        <v>0</v>
      </c>
      <c r="I635" s="1786">
        <v>0</v>
      </c>
      <c r="J635" s="1862">
        <v>0</v>
      </c>
      <c r="K635" s="1770">
        <v>0</v>
      </c>
      <c r="L635" s="373">
        <v>100</v>
      </c>
      <c r="M635" s="1779">
        <v>25</v>
      </c>
      <c r="N635" s="1779">
        <v>0</v>
      </c>
      <c r="O635" s="373">
        <v>25</v>
      </c>
      <c r="P635" s="373"/>
      <c r="Q635" s="373"/>
      <c r="R635" s="373"/>
      <c r="S635" s="373"/>
      <c r="T635" s="373"/>
      <c r="U635" s="373"/>
      <c r="V635" s="373"/>
      <c r="W635" s="373"/>
      <c r="X635" s="2843">
        <v>25</v>
      </c>
      <c r="Y635" s="2843">
        <v>0</v>
      </c>
      <c r="Z635" s="2108">
        <v>25</v>
      </c>
      <c r="AA635" s="2844"/>
      <c r="AB635" s="2844"/>
      <c r="AC635" s="2108">
        <v>0</v>
      </c>
      <c r="AD635" s="2108"/>
      <c r="AE635" s="2844"/>
      <c r="AF635" s="2844">
        <v>0</v>
      </c>
      <c r="AG635" s="2108">
        <v>0</v>
      </c>
      <c r="AH635" s="373"/>
      <c r="AI635" s="373"/>
      <c r="AJ635" s="1862">
        <v>0</v>
      </c>
    </row>
    <row r="636" spans="1:36" ht="220.5">
      <c r="A636" s="1466">
        <v>2283</v>
      </c>
      <c r="B636" s="1774" t="s">
        <v>5501</v>
      </c>
      <c r="C636" s="1777" t="s">
        <v>5502</v>
      </c>
      <c r="D636" s="1778" t="s">
        <v>400</v>
      </c>
      <c r="E636" s="1766" t="s">
        <v>42</v>
      </c>
      <c r="F636" s="1785" t="s">
        <v>43</v>
      </c>
      <c r="G636" s="1779">
        <v>100</v>
      </c>
      <c r="H636" s="1779">
        <v>0</v>
      </c>
      <c r="I636" s="1786">
        <v>0</v>
      </c>
      <c r="J636" s="1862">
        <v>0</v>
      </c>
      <c r="K636" s="1770">
        <v>0</v>
      </c>
      <c r="L636" s="373">
        <v>100</v>
      </c>
      <c r="M636" s="1779">
        <v>25</v>
      </c>
      <c r="N636" s="1779">
        <v>0</v>
      </c>
      <c r="O636" s="373">
        <v>25</v>
      </c>
      <c r="P636" s="373"/>
      <c r="Q636" s="373"/>
      <c r="R636" s="373"/>
      <c r="S636" s="373"/>
      <c r="T636" s="373"/>
      <c r="U636" s="373"/>
      <c r="V636" s="373"/>
      <c r="W636" s="373"/>
      <c r="X636" s="2843">
        <v>25</v>
      </c>
      <c r="Y636" s="2843">
        <v>0</v>
      </c>
      <c r="Z636" s="2108">
        <v>25</v>
      </c>
      <c r="AA636" s="2844"/>
      <c r="AB636" s="2844"/>
      <c r="AC636" s="2108">
        <v>0</v>
      </c>
      <c r="AD636" s="2108"/>
      <c r="AE636" s="2844"/>
      <c r="AF636" s="2844">
        <v>0</v>
      </c>
      <c r="AG636" s="2108">
        <v>0</v>
      </c>
      <c r="AH636" s="373"/>
      <c r="AI636" s="373"/>
      <c r="AJ636" s="1862">
        <v>0</v>
      </c>
    </row>
    <row r="637" spans="1:36" ht="157.5">
      <c r="A637" s="1466">
        <v>2284</v>
      </c>
      <c r="B637" s="1774" t="s">
        <v>5503</v>
      </c>
      <c r="C637" s="1777" t="s">
        <v>5504</v>
      </c>
      <c r="D637" s="1778" t="s">
        <v>400</v>
      </c>
      <c r="E637" s="1766" t="s">
        <v>42</v>
      </c>
      <c r="F637" s="1785" t="s">
        <v>43</v>
      </c>
      <c r="G637" s="1779">
        <v>100</v>
      </c>
      <c r="H637" s="1779">
        <v>0</v>
      </c>
      <c r="I637" s="1786">
        <v>0</v>
      </c>
      <c r="J637" s="1862">
        <v>0</v>
      </c>
      <c r="K637" s="1770">
        <v>0</v>
      </c>
      <c r="L637" s="373">
        <v>100</v>
      </c>
      <c r="M637" s="1779">
        <v>25</v>
      </c>
      <c r="N637" s="1779">
        <v>0</v>
      </c>
      <c r="O637" s="373">
        <v>25</v>
      </c>
      <c r="P637" s="373"/>
      <c r="Q637" s="373"/>
      <c r="R637" s="373"/>
      <c r="S637" s="373"/>
      <c r="T637" s="373"/>
      <c r="U637" s="373"/>
      <c r="V637" s="373"/>
      <c r="W637" s="373"/>
      <c r="X637" s="2843">
        <v>25</v>
      </c>
      <c r="Y637" s="2843">
        <v>0</v>
      </c>
      <c r="Z637" s="2108">
        <v>25</v>
      </c>
      <c r="AA637" s="2844"/>
      <c r="AB637" s="2844"/>
      <c r="AC637" s="2108">
        <v>0</v>
      </c>
      <c r="AD637" s="2108"/>
      <c r="AE637" s="2844"/>
      <c r="AF637" s="2844">
        <v>0</v>
      </c>
      <c r="AG637" s="2108">
        <v>0</v>
      </c>
      <c r="AH637" s="373"/>
      <c r="AI637" s="373"/>
      <c r="AJ637" s="1862">
        <v>0</v>
      </c>
    </row>
    <row r="638" spans="1:36" ht="126">
      <c r="A638" s="1466">
        <v>2285</v>
      </c>
      <c r="B638" s="1774" t="s">
        <v>5505</v>
      </c>
      <c r="C638" s="1777" t="s">
        <v>5506</v>
      </c>
      <c r="D638" s="1778" t="s">
        <v>400</v>
      </c>
      <c r="E638" s="1766" t="s">
        <v>42</v>
      </c>
      <c r="F638" s="1785" t="s">
        <v>43</v>
      </c>
      <c r="G638" s="1779">
        <v>100</v>
      </c>
      <c r="H638" s="1779">
        <v>0</v>
      </c>
      <c r="I638" s="1786">
        <v>0</v>
      </c>
      <c r="J638" s="1862">
        <v>0</v>
      </c>
      <c r="K638" s="1770">
        <v>0</v>
      </c>
      <c r="L638" s="373">
        <v>100</v>
      </c>
      <c r="M638" s="1779">
        <v>25</v>
      </c>
      <c r="N638" s="1779">
        <v>0</v>
      </c>
      <c r="O638" s="373">
        <v>25</v>
      </c>
      <c r="P638" s="373"/>
      <c r="Q638" s="373"/>
      <c r="R638" s="373"/>
      <c r="S638" s="373"/>
      <c r="T638" s="373"/>
      <c r="U638" s="373"/>
      <c r="V638" s="373"/>
      <c r="W638" s="373"/>
      <c r="X638" s="2843">
        <v>25</v>
      </c>
      <c r="Y638" s="2843">
        <v>0</v>
      </c>
      <c r="Z638" s="2108">
        <v>25</v>
      </c>
      <c r="AA638" s="2844"/>
      <c r="AB638" s="2844"/>
      <c r="AC638" s="2108">
        <v>0</v>
      </c>
      <c r="AD638" s="2108"/>
      <c r="AE638" s="2844"/>
      <c r="AF638" s="2844">
        <v>0</v>
      </c>
      <c r="AG638" s="2108">
        <v>0</v>
      </c>
      <c r="AH638" s="373"/>
      <c r="AI638" s="373"/>
      <c r="AJ638" s="1862">
        <v>0</v>
      </c>
    </row>
    <row r="639" spans="1:36" ht="110.25">
      <c r="A639" s="1466">
        <v>2286</v>
      </c>
      <c r="B639" s="1774" t="s">
        <v>5507</v>
      </c>
      <c r="C639" s="1777" t="s">
        <v>5508</v>
      </c>
      <c r="D639" s="1778" t="s">
        <v>400</v>
      </c>
      <c r="E639" s="1766" t="s">
        <v>42</v>
      </c>
      <c r="F639" s="1785" t="s">
        <v>43</v>
      </c>
      <c r="G639" s="1779">
        <v>100</v>
      </c>
      <c r="H639" s="1779">
        <v>0</v>
      </c>
      <c r="I639" s="1786">
        <v>0</v>
      </c>
      <c r="J639" s="1862">
        <v>0</v>
      </c>
      <c r="K639" s="1770">
        <v>0</v>
      </c>
      <c r="L639" s="373">
        <v>100</v>
      </c>
      <c r="M639" s="1779">
        <v>25</v>
      </c>
      <c r="N639" s="1779">
        <v>0</v>
      </c>
      <c r="O639" s="373">
        <v>25</v>
      </c>
      <c r="P639" s="373"/>
      <c r="Q639" s="373"/>
      <c r="R639" s="373"/>
      <c r="S639" s="373"/>
      <c r="T639" s="373"/>
      <c r="U639" s="373"/>
      <c r="V639" s="373"/>
      <c r="W639" s="373"/>
      <c r="X639" s="2843">
        <v>25</v>
      </c>
      <c r="Y639" s="2843">
        <v>0</v>
      </c>
      <c r="Z639" s="2108">
        <v>25</v>
      </c>
      <c r="AA639" s="2844"/>
      <c r="AB639" s="2844"/>
      <c r="AC639" s="2108">
        <v>0</v>
      </c>
      <c r="AD639" s="2108"/>
      <c r="AE639" s="2844"/>
      <c r="AF639" s="2844">
        <v>0</v>
      </c>
      <c r="AG639" s="2108">
        <v>0</v>
      </c>
      <c r="AH639" s="373"/>
      <c r="AI639" s="373"/>
      <c r="AJ639" s="1862">
        <v>0</v>
      </c>
    </row>
    <row r="640" spans="1:36" ht="110.25">
      <c r="A640" s="1466">
        <v>2287</v>
      </c>
      <c r="B640" s="1774" t="s">
        <v>5509</v>
      </c>
      <c r="C640" s="1777" t="s">
        <v>5510</v>
      </c>
      <c r="D640" s="1778" t="s">
        <v>400</v>
      </c>
      <c r="E640" s="1766" t="s">
        <v>42</v>
      </c>
      <c r="F640" s="1785" t="s">
        <v>43</v>
      </c>
      <c r="G640" s="1779">
        <v>100</v>
      </c>
      <c r="H640" s="1779">
        <v>0</v>
      </c>
      <c r="I640" s="1786">
        <v>0</v>
      </c>
      <c r="J640" s="1862">
        <v>0</v>
      </c>
      <c r="K640" s="1770">
        <v>0</v>
      </c>
      <c r="L640" s="373">
        <v>100</v>
      </c>
      <c r="M640" s="1779">
        <v>25</v>
      </c>
      <c r="N640" s="1779">
        <v>0</v>
      </c>
      <c r="O640" s="373">
        <v>25</v>
      </c>
      <c r="P640" s="373"/>
      <c r="Q640" s="373"/>
      <c r="R640" s="373"/>
      <c r="S640" s="373"/>
      <c r="T640" s="373"/>
      <c r="U640" s="373"/>
      <c r="V640" s="373"/>
      <c r="W640" s="373"/>
      <c r="X640" s="2843">
        <v>25</v>
      </c>
      <c r="Y640" s="2843">
        <v>0</v>
      </c>
      <c r="Z640" s="2108">
        <v>25</v>
      </c>
      <c r="AA640" s="2844"/>
      <c r="AB640" s="2844"/>
      <c r="AC640" s="2108">
        <v>0</v>
      </c>
      <c r="AD640" s="2108"/>
      <c r="AE640" s="2844"/>
      <c r="AF640" s="2844">
        <v>0</v>
      </c>
      <c r="AG640" s="2108">
        <v>0</v>
      </c>
      <c r="AH640" s="373"/>
      <c r="AI640" s="373"/>
      <c r="AJ640" s="1862">
        <v>0</v>
      </c>
    </row>
    <row r="641" spans="1:36" ht="63">
      <c r="A641" s="1466">
        <v>2288</v>
      </c>
      <c r="B641" s="1774" t="s">
        <v>5511</v>
      </c>
      <c r="C641" s="1865" t="s">
        <v>5512</v>
      </c>
      <c r="D641" s="1863" t="s">
        <v>400</v>
      </c>
      <c r="E641" s="1766" t="s">
        <v>42</v>
      </c>
      <c r="F641" s="1785" t="s">
        <v>43</v>
      </c>
      <c r="G641" s="1866">
        <v>100</v>
      </c>
      <c r="H641" s="1779">
        <v>0</v>
      </c>
      <c r="I641" s="1786">
        <v>0</v>
      </c>
      <c r="J641" s="1862"/>
      <c r="K641" s="1770">
        <v>0</v>
      </c>
      <c r="L641" s="373">
        <v>100</v>
      </c>
      <c r="M641" s="1779">
        <v>25</v>
      </c>
      <c r="N641" s="1779">
        <v>0</v>
      </c>
      <c r="O641" s="373">
        <v>25</v>
      </c>
      <c r="P641" s="373"/>
      <c r="Q641" s="373"/>
      <c r="R641" s="373"/>
      <c r="S641" s="373"/>
      <c r="T641" s="373"/>
      <c r="U641" s="373"/>
      <c r="V641" s="373"/>
      <c r="W641" s="373"/>
      <c r="X641" s="2843">
        <v>25</v>
      </c>
      <c r="Y641" s="2843">
        <v>0</v>
      </c>
      <c r="Z641" s="2108">
        <v>25</v>
      </c>
      <c r="AA641" s="2844"/>
      <c r="AB641" s="2844"/>
      <c r="AC641" s="2108">
        <v>0</v>
      </c>
      <c r="AD641" s="2108"/>
      <c r="AE641" s="2844"/>
      <c r="AF641" s="2844">
        <v>0</v>
      </c>
      <c r="AG641" s="2108">
        <v>0</v>
      </c>
      <c r="AH641" s="373"/>
      <c r="AI641" s="373"/>
      <c r="AJ641" s="373">
        <v>0</v>
      </c>
    </row>
    <row r="642" spans="1:36" ht="47.25">
      <c r="A642" s="1466">
        <v>2289</v>
      </c>
      <c r="B642" s="1774" t="s">
        <v>5513</v>
      </c>
      <c r="C642" s="1865" t="s">
        <v>5514</v>
      </c>
      <c r="D642" s="1863" t="s">
        <v>400</v>
      </c>
      <c r="E642" s="1766" t="s">
        <v>42</v>
      </c>
      <c r="F642" s="1785" t="s">
        <v>43</v>
      </c>
      <c r="G642" s="1866">
        <v>100</v>
      </c>
      <c r="H642" s="1779">
        <v>0</v>
      </c>
      <c r="I642" s="1786">
        <v>0</v>
      </c>
      <c r="J642" s="1862"/>
      <c r="K642" s="1770">
        <v>0</v>
      </c>
      <c r="L642" s="373">
        <v>100</v>
      </c>
      <c r="M642" s="1779">
        <v>25</v>
      </c>
      <c r="N642" s="1779">
        <v>0</v>
      </c>
      <c r="O642" s="373">
        <v>25</v>
      </c>
      <c r="P642" s="373"/>
      <c r="Q642" s="373"/>
      <c r="R642" s="373"/>
      <c r="S642" s="373"/>
      <c r="T642" s="373"/>
      <c r="U642" s="373"/>
      <c r="V642" s="373"/>
      <c r="W642" s="373"/>
      <c r="X642" s="2843">
        <v>25</v>
      </c>
      <c r="Y642" s="2843">
        <v>0</v>
      </c>
      <c r="Z642" s="2108">
        <v>25</v>
      </c>
      <c r="AA642" s="2844"/>
      <c r="AB642" s="2844"/>
      <c r="AC642" s="2108">
        <v>0</v>
      </c>
      <c r="AD642" s="2108"/>
      <c r="AE642" s="2844"/>
      <c r="AF642" s="2844">
        <v>0</v>
      </c>
      <c r="AG642" s="2108">
        <v>0</v>
      </c>
      <c r="AH642" s="373"/>
      <c r="AI642" s="373"/>
      <c r="AJ642" s="373">
        <v>0</v>
      </c>
    </row>
    <row r="643" spans="1:36" ht="126">
      <c r="A643" s="1466">
        <v>2290</v>
      </c>
      <c r="B643" s="1774" t="s">
        <v>5515</v>
      </c>
      <c r="C643" s="1777" t="s">
        <v>5516</v>
      </c>
      <c r="D643" s="1778" t="s">
        <v>28</v>
      </c>
      <c r="E643" s="1766" t="s">
        <v>42</v>
      </c>
      <c r="F643" s="1785" t="s">
        <v>43</v>
      </c>
      <c r="G643" s="1779">
        <v>50</v>
      </c>
      <c r="H643" s="1779">
        <v>0</v>
      </c>
      <c r="I643" s="1786">
        <v>0</v>
      </c>
      <c r="J643" s="1862">
        <v>0</v>
      </c>
      <c r="K643" s="1770">
        <v>0</v>
      </c>
      <c r="L643" s="373">
        <v>50</v>
      </c>
      <c r="M643" s="1779">
        <v>12.5</v>
      </c>
      <c r="N643" s="1779">
        <v>0</v>
      </c>
      <c r="O643" s="373">
        <v>12.5</v>
      </c>
      <c r="P643" s="373"/>
      <c r="Q643" s="373"/>
      <c r="R643" s="373"/>
      <c r="S643" s="373"/>
      <c r="T643" s="373"/>
      <c r="U643" s="373"/>
      <c r="V643" s="373"/>
      <c r="W643" s="373"/>
      <c r="X643" s="2843">
        <v>12.5</v>
      </c>
      <c r="Y643" s="2843">
        <v>0</v>
      </c>
      <c r="Z643" s="2108">
        <v>12.5</v>
      </c>
      <c r="AA643" s="2844"/>
      <c r="AB643" s="2844"/>
      <c r="AC643" s="2108">
        <v>0</v>
      </c>
      <c r="AD643" s="2108"/>
      <c r="AE643" s="2844"/>
      <c r="AF643" s="2844">
        <v>0</v>
      </c>
      <c r="AG643" s="2108">
        <v>0</v>
      </c>
      <c r="AH643" s="373"/>
      <c r="AI643" s="373"/>
      <c r="AJ643" s="1862">
        <v>0</v>
      </c>
    </row>
    <row r="644" spans="1:36" ht="63">
      <c r="A644" s="1466">
        <v>2291</v>
      </c>
      <c r="B644" s="1774" t="s">
        <v>5517</v>
      </c>
      <c r="C644" s="1777" t="s">
        <v>5518</v>
      </c>
      <c r="D644" s="1778" t="s">
        <v>28</v>
      </c>
      <c r="E644" s="1766" t="s">
        <v>42</v>
      </c>
      <c r="F644" s="1785" t="s">
        <v>43</v>
      </c>
      <c r="G644" s="1779">
        <v>250</v>
      </c>
      <c r="H644" s="1779">
        <v>0</v>
      </c>
      <c r="I644" s="1786">
        <v>0</v>
      </c>
      <c r="J644" s="1862">
        <v>0</v>
      </c>
      <c r="K644" s="1770">
        <v>0</v>
      </c>
      <c r="L644" s="373">
        <v>250</v>
      </c>
      <c r="M644" s="1779">
        <v>62.5</v>
      </c>
      <c r="N644" s="1779">
        <v>0</v>
      </c>
      <c r="O644" s="373">
        <v>62.5</v>
      </c>
      <c r="P644" s="373"/>
      <c r="Q644" s="373"/>
      <c r="R644" s="373"/>
      <c r="S644" s="373"/>
      <c r="T644" s="373"/>
      <c r="U644" s="373"/>
      <c r="V644" s="373"/>
      <c r="W644" s="373"/>
      <c r="X644" s="2843">
        <v>62.5</v>
      </c>
      <c r="Y644" s="2843">
        <v>0</v>
      </c>
      <c r="Z644" s="2108">
        <v>62.5</v>
      </c>
      <c r="AA644" s="2844"/>
      <c r="AB644" s="2844"/>
      <c r="AC644" s="2108">
        <v>0</v>
      </c>
      <c r="AD644" s="2108"/>
      <c r="AE644" s="2844"/>
      <c r="AF644" s="2844">
        <v>0</v>
      </c>
      <c r="AG644" s="2108">
        <v>0</v>
      </c>
      <c r="AH644" s="373"/>
      <c r="AI644" s="373"/>
      <c r="AJ644" s="1862">
        <v>0</v>
      </c>
    </row>
    <row r="645" spans="1:36" ht="173.25">
      <c r="A645" s="1466">
        <v>2292</v>
      </c>
      <c r="B645" s="1774" t="s">
        <v>5519</v>
      </c>
      <c r="C645" s="1831" t="s">
        <v>5520</v>
      </c>
      <c r="D645" s="1766" t="s">
        <v>28</v>
      </c>
      <c r="E645" s="1766" t="s">
        <v>42</v>
      </c>
      <c r="F645" s="1785" t="s">
        <v>43</v>
      </c>
      <c r="G645" s="620">
        <v>100</v>
      </c>
      <c r="H645" s="1779">
        <v>0</v>
      </c>
      <c r="I645" s="1786">
        <v>0</v>
      </c>
      <c r="J645" s="1862"/>
      <c r="K645" s="1770">
        <v>0</v>
      </c>
      <c r="L645" s="373">
        <v>100</v>
      </c>
      <c r="M645" s="1779">
        <v>25</v>
      </c>
      <c r="N645" s="1779">
        <v>0</v>
      </c>
      <c r="O645" s="373">
        <v>25</v>
      </c>
      <c r="P645" s="373"/>
      <c r="Q645" s="373"/>
      <c r="R645" s="373"/>
      <c r="S645" s="373"/>
      <c r="T645" s="373"/>
      <c r="U645" s="373"/>
      <c r="V645" s="373"/>
      <c r="W645" s="373"/>
      <c r="X645" s="2843">
        <v>25</v>
      </c>
      <c r="Y645" s="2843">
        <v>0</v>
      </c>
      <c r="Z645" s="2108">
        <v>25</v>
      </c>
      <c r="AA645" s="2844"/>
      <c r="AB645" s="2844"/>
      <c r="AC645" s="2108">
        <v>0</v>
      </c>
      <c r="AD645" s="2108"/>
      <c r="AE645" s="2844"/>
      <c r="AF645" s="2844">
        <v>0</v>
      </c>
      <c r="AG645" s="2108">
        <v>0</v>
      </c>
      <c r="AH645" s="373"/>
      <c r="AI645" s="373"/>
      <c r="AJ645" s="373">
        <v>0</v>
      </c>
    </row>
    <row r="646" spans="1:36" ht="78.75">
      <c r="A646" s="1466">
        <v>2293</v>
      </c>
      <c r="B646" s="1774" t="s">
        <v>5521</v>
      </c>
      <c r="C646" s="1831" t="s">
        <v>5522</v>
      </c>
      <c r="D646" s="1766" t="s">
        <v>28</v>
      </c>
      <c r="E646" s="1766" t="s">
        <v>42</v>
      </c>
      <c r="F646" s="1785" t="s">
        <v>43</v>
      </c>
      <c r="G646" s="620">
        <v>1999.3530000000001</v>
      </c>
      <c r="H646" s="1779">
        <v>0</v>
      </c>
      <c r="I646" s="1786">
        <v>0</v>
      </c>
      <c r="J646" s="1862"/>
      <c r="K646" s="1770">
        <v>0</v>
      </c>
      <c r="L646" s="373">
        <v>1999.3530000000001</v>
      </c>
      <c r="M646" s="1779">
        <v>499.83800000000002</v>
      </c>
      <c r="N646" s="1779">
        <v>0</v>
      </c>
      <c r="O646" s="373">
        <v>499.83800000000002</v>
      </c>
      <c r="P646" s="373"/>
      <c r="Q646" s="373"/>
      <c r="R646" s="373"/>
      <c r="S646" s="373"/>
      <c r="T646" s="373"/>
      <c r="U646" s="373"/>
      <c r="V646" s="373"/>
      <c r="W646" s="373"/>
      <c r="X646" s="2843">
        <v>499.83800000000002</v>
      </c>
      <c r="Y646" s="2843">
        <v>0</v>
      </c>
      <c r="Z646" s="2108">
        <v>499.83800000000002</v>
      </c>
      <c r="AA646" s="2844"/>
      <c r="AB646" s="2844"/>
      <c r="AC646" s="2108">
        <v>0</v>
      </c>
      <c r="AD646" s="2108"/>
      <c r="AE646" s="2844"/>
      <c r="AF646" s="2844">
        <v>0</v>
      </c>
      <c r="AG646" s="2108">
        <v>0</v>
      </c>
      <c r="AH646" s="373"/>
      <c r="AI646" s="373"/>
      <c r="AJ646" s="373">
        <v>0</v>
      </c>
    </row>
    <row r="647" spans="1:36" ht="47.25">
      <c r="A647" s="1466">
        <v>2294</v>
      </c>
      <c r="B647" s="1774" t="s">
        <v>5523</v>
      </c>
      <c r="C647" s="1831" t="s">
        <v>5524</v>
      </c>
      <c r="D647" s="1766" t="s">
        <v>28</v>
      </c>
      <c r="E647" s="1766" t="s">
        <v>42</v>
      </c>
      <c r="F647" s="1785" t="s">
        <v>43</v>
      </c>
      <c r="G647" s="620">
        <v>1998.7180000000001</v>
      </c>
      <c r="H647" s="1779">
        <v>0</v>
      </c>
      <c r="I647" s="1786">
        <v>0</v>
      </c>
      <c r="J647" s="1862"/>
      <c r="K647" s="1770">
        <v>0</v>
      </c>
      <c r="L647" s="373">
        <v>1998.7180000000001</v>
      </c>
      <c r="M647" s="1779">
        <v>499.68</v>
      </c>
      <c r="N647" s="1779">
        <v>0</v>
      </c>
      <c r="O647" s="373">
        <v>499.68</v>
      </c>
      <c r="P647" s="373"/>
      <c r="Q647" s="373"/>
      <c r="R647" s="373"/>
      <c r="S647" s="373"/>
      <c r="T647" s="373"/>
      <c r="U647" s="373"/>
      <c r="V647" s="373"/>
      <c r="W647" s="373"/>
      <c r="X647" s="2843">
        <v>499.68</v>
      </c>
      <c r="Y647" s="2843">
        <v>0</v>
      </c>
      <c r="Z647" s="2108">
        <v>499.68</v>
      </c>
      <c r="AA647" s="2844"/>
      <c r="AB647" s="2844"/>
      <c r="AC647" s="2108">
        <v>0</v>
      </c>
      <c r="AD647" s="2108"/>
      <c r="AE647" s="2844"/>
      <c r="AF647" s="2844">
        <v>0</v>
      </c>
      <c r="AG647" s="2108">
        <v>0</v>
      </c>
      <c r="AH647" s="373"/>
      <c r="AI647" s="373"/>
      <c r="AJ647" s="373">
        <v>0</v>
      </c>
    </row>
    <row r="648" spans="1:36" ht="110.25">
      <c r="A648" s="1466">
        <v>2295</v>
      </c>
      <c r="B648" s="1774" t="s">
        <v>5525</v>
      </c>
      <c r="C648" s="1831" t="s">
        <v>5526</v>
      </c>
      <c r="D648" s="1766" t="s">
        <v>28</v>
      </c>
      <c r="E648" s="1766" t="s">
        <v>42</v>
      </c>
      <c r="F648" s="1785" t="s">
        <v>43</v>
      </c>
      <c r="G648" s="620">
        <v>655.548</v>
      </c>
      <c r="H648" s="1779">
        <v>0</v>
      </c>
      <c r="I648" s="1786">
        <v>0</v>
      </c>
      <c r="J648" s="1862"/>
      <c r="K648" s="1770">
        <v>0</v>
      </c>
      <c r="L648" s="373">
        <v>655.548</v>
      </c>
      <c r="M648" s="1779">
        <v>163.887</v>
      </c>
      <c r="N648" s="1779">
        <v>0</v>
      </c>
      <c r="O648" s="373">
        <v>163.887</v>
      </c>
      <c r="P648" s="373"/>
      <c r="Q648" s="373"/>
      <c r="R648" s="373"/>
      <c r="S648" s="373"/>
      <c r="T648" s="373"/>
      <c r="U648" s="373"/>
      <c r="V648" s="373"/>
      <c r="W648" s="373"/>
      <c r="X648" s="2843">
        <v>163.887</v>
      </c>
      <c r="Y648" s="2843">
        <v>0</v>
      </c>
      <c r="Z648" s="2108">
        <v>163.887</v>
      </c>
      <c r="AA648" s="2844"/>
      <c r="AB648" s="2844"/>
      <c r="AC648" s="2108">
        <v>0</v>
      </c>
      <c r="AD648" s="2108"/>
      <c r="AE648" s="2844"/>
      <c r="AF648" s="2844">
        <v>0</v>
      </c>
      <c r="AG648" s="2108">
        <v>0</v>
      </c>
      <c r="AH648" s="373"/>
      <c r="AI648" s="373"/>
      <c r="AJ648" s="373">
        <v>0</v>
      </c>
    </row>
    <row r="649" spans="1:36" ht="47.25">
      <c r="A649" s="1466">
        <v>2296</v>
      </c>
      <c r="B649" s="1774" t="s">
        <v>5527</v>
      </c>
      <c r="C649" s="1831" t="s">
        <v>5528</v>
      </c>
      <c r="D649" s="1863" t="s">
        <v>56</v>
      </c>
      <c r="E649" s="1766" t="s">
        <v>42</v>
      </c>
      <c r="F649" s="1785" t="s">
        <v>43</v>
      </c>
      <c r="G649" s="620">
        <v>80</v>
      </c>
      <c r="H649" s="1779">
        <v>0</v>
      </c>
      <c r="I649" s="1786">
        <v>0</v>
      </c>
      <c r="J649" s="1862"/>
      <c r="K649" s="1770">
        <v>0</v>
      </c>
      <c r="L649" s="373">
        <v>80</v>
      </c>
      <c r="M649" s="1779">
        <v>20</v>
      </c>
      <c r="N649" s="1779">
        <v>0</v>
      </c>
      <c r="O649" s="373">
        <v>20</v>
      </c>
      <c r="P649" s="373"/>
      <c r="Q649" s="373"/>
      <c r="R649" s="373"/>
      <c r="S649" s="373"/>
      <c r="T649" s="373"/>
      <c r="U649" s="373"/>
      <c r="V649" s="373"/>
      <c r="W649" s="373"/>
      <c r="X649" s="2843">
        <v>20</v>
      </c>
      <c r="Y649" s="2843">
        <v>0</v>
      </c>
      <c r="Z649" s="2108">
        <v>20</v>
      </c>
      <c r="AA649" s="2844"/>
      <c r="AB649" s="2844"/>
      <c r="AC649" s="2108">
        <v>0</v>
      </c>
      <c r="AD649" s="2108"/>
      <c r="AE649" s="2844"/>
      <c r="AF649" s="2844">
        <v>0</v>
      </c>
      <c r="AG649" s="2108">
        <v>0</v>
      </c>
      <c r="AH649" s="373"/>
      <c r="AI649" s="373"/>
      <c r="AJ649" s="373">
        <v>0</v>
      </c>
    </row>
    <row r="650" spans="1:36" ht="47.25">
      <c r="A650" s="1466">
        <v>2297</v>
      </c>
      <c r="B650" s="1774" t="s">
        <v>5529</v>
      </c>
      <c r="C650" s="1831" t="s">
        <v>5530</v>
      </c>
      <c r="D650" s="1766" t="s">
        <v>56</v>
      </c>
      <c r="E650" s="1766" t="s">
        <v>42</v>
      </c>
      <c r="F650" s="1785" t="s">
        <v>43</v>
      </c>
      <c r="G650" s="620">
        <v>100</v>
      </c>
      <c r="H650" s="1779">
        <v>0</v>
      </c>
      <c r="I650" s="1786">
        <v>0</v>
      </c>
      <c r="J650" s="1862"/>
      <c r="K650" s="1770">
        <v>0</v>
      </c>
      <c r="L650" s="373">
        <v>100</v>
      </c>
      <c r="M650" s="1779">
        <v>25</v>
      </c>
      <c r="N650" s="1779">
        <v>0</v>
      </c>
      <c r="O650" s="373">
        <v>25</v>
      </c>
      <c r="P650" s="373"/>
      <c r="Q650" s="373"/>
      <c r="R650" s="373"/>
      <c r="S650" s="373"/>
      <c r="T650" s="373"/>
      <c r="U650" s="373"/>
      <c r="V650" s="373"/>
      <c r="W650" s="373"/>
      <c r="X650" s="2843">
        <v>25</v>
      </c>
      <c r="Y650" s="2843">
        <v>0</v>
      </c>
      <c r="Z650" s="2108">
        <v>25</v>
      </c>
      <c r="AA650" s="2844"/>
      <c r="AB650" s="2844"/>
      <c r="AC650" s="2108">
        <v>0</v>
      </c>
      <c r="AD650" s="2108"/>
      <c r="AE650" s="2844"/>
      <c r="AF650" s="2844">
        <v>0</v>
      </c>
      <c r="AG650" s="2108">
        <v>0</v>
      </c>
      <c r="AH650" s="373"/>
      <c r="AI650" s="373"/>
      <c r="AJ650" s="373">
        <v>0</v>
      </c>
    </row>
    <row r="651" spans="1:36" ht="31.5">
      <c r="A651" s="1466">
        <v>2298</v>
      </c>
      <c r="B651" s="1774" t="s">
        <v>5531</v>
      </c>
      <c r="C651" s="1777" t="s">
        <v>5532</v>
      </c>
      <c r="D651" s="1778" t="s">
        <v>561</v>
      </c>
      <c r="E651" s="1766" t="s">
        <v>42</v>
      </c>
      <c r="F651" s="1785" t="s">
        <v>43</v>
      </c>
      <c r="G651" s="1779">
        <v>150</v>
      </c>
      <c r="H651" s="1779">
        <v>0</v>
      </c>
      <c r="I651" s="1786">
        <v>0</v>
      </c>
      <c r="J651" s="1862">
        <v>0</v>
      </c>
      <c r="K651" s="1770">
        <v>0</v>
      </c>
      <c r="L651" s="373">
        <v>150</v>
      </c>
      <c r="M651" s="1779">
        <v>37.5</v>
      </c>
      <c r="N651" s="1779">
        <v>0</v>
      </c>
      <c r="O651" s="373">
        <v>37.5</v>
      </c>
      <c r="P651" s="373"/>
      <c r="Q651" s="373"/>
      <c r="R651" s="373"/>
      <c r="S651" s="373"/>
      <c r="T651" s="373"/>
      <c r="U651" s="373"/>
      <c r="V651" s="373"/>
      <c r="W651" s="373"/>
      <c r="X651" s="2843">
        <v>37.5</v>
      </c>
      <c r="Y651" s="2843">
        <v>0</v>
      </c>
      <c r="Z651" s="2108">
        <v>37.5</v>
      </c>
      <c r="AA651" s="2844"/>
      <c r="AB651" s="2844"/>
      <c r="AC651" s="2108">
        <v>0</v>
      </c>
      <c r="AD651" s="2108"/>
      <c r="AE651" s="2844"/>
      <c r="AF651" s="2844">
        <v>0</v>
      </c>
      <c r="AG651" s="2108">
        <v>0</v>
      </c>
      <c r="AH651" s="373"/>
      <c r="AI651" s="373"/>
      <c r="AJ651" s="1862">
        <v>0</v>
      </c>
    </row>
    <row r="652" spans="1:36" ht="94.5">
      <c r="A652" s="1466">
        <v>2299</v>
      </c>
      <c r="B652" s="1774" t="s">
        <v>5533</v>
      </c>
      <c r="C652" s="1777" t="s">
        <v>5534</v>
      </c>
      <c r="D652" s="1768" t="s">
        <v>4587</v>
      </c>
      <c r="E652" s="1766" t="s">
        <v>42</v>
      </c>
      <c r="F652" s="1785" t="s">
        <v>43</v>
      </c>
      <c r="G652" s="1779">
        <v>200</v>
      </c>
      <c r="H652" s="1779">
        <v>0</v>
      </c>
      <c r="I652" s="1786">
        <v>0</v>
      </c>
      <c r="J652" s="1862">
        <v>0</v>
      </c>
      <c r="K652" s="1770">
        <v>0</v>
      </c>
      <c r="L652" s="373">
        <v>200</v>
      </c>
      <c r="M652" s="1779">
        <v>50</v>
      </c>
      <c r="N652" s="1779">
        <v>0</v>
      </c>
      <c r="O652" s="373">
        <v>50</v>
      </c>
      <c r="P652" s="373"/>
      <c r="Q652" s="373"/>
      <c r="R652" s="373"/>
      <c r="S652" s="373"/>
      <c r="T652" s="373"/>
      <c r="U652" s="373"/>
      <c r="V652" s="373"/>
      <c r="W652" s="373"/>
      <c r="X652" s="2843">
        <v>50</v>
      </c>
      <c r="Y652" s="2843">
        <v>0</v>
      </c>
      <c r="Z652" s="2108">
        <v>50</v>
      </c>
      <c r="AA652" s="2844"/>
      <c r="AB652" s="2844"/>
      <c r="AC652" s="2108">
        <v>0</v>
      </c>
      <c r="AD652" s="2108"/>
      <c r="AE652" s="2844"/>
      <c r="AF652" s="2844">
        <v>0</v>
      </c>
      <c r="AG652" s="2108">
        <v>0</v>
      </c>
      <c r="AH652" s="373"/>
      <c r="AI652" s="373"/>
      <c r="AJ652" s="1862">
        <v>0</v>
      </c>
    </row>
    <row r="653" spans="1:36" ht="47.25">
      <c r="A653" s="1466">
        <v>2300</v>
      </c>
      <c r="B653" s="1774" t="s">
        <v>5535</v>
      </c>
      <c r="C653" s="1777" t="s">
        <v>5536</v>
      </c>
      <c r="D653" s="1768" t="s">
        <v>4351</v>
      </c>
      <c r="E653" s="1766" t="s">
        <v>42</v>
      </c>
      <c r="F653" s="1785" t="s">
        <v>43</v>
      </c>
      <c r="G653" s="1779">
        <v>70</v>
      </c>
      <c r="H653" s="1779">
        <v>0</v>
      </c>
      <c r="I653" s="1786">
        <v>0</v>
      </c>
      <c r="J653" s="1862">
        <v>0</v>
      </c>
      <c r="K653" s="1770">
        <v>0</v>
      </c>
      <c r="L653" s="373">
        <v>70</v>
      </c>
      <c r="M653" s="1779">
        <v>17.5</v>
      </c>
      <c r="N653" s="1779">
        <v>0</v>
      </c>
      <c r="O653" s="373">
        <v>17.5</v>
      </c>
      <c r="P653" s="373"/>
      <c r="Q653" s="373"/>
      <c r="R653" s="373"/>
      <c r="S653" s="373"/>
      <c r="T653" s="373"/>
      <c r="U653" s="373"/>
      <c r="V653" s="373"/>
      <c r="W653" s="373"/>
      <c r="X653" s="2843">
        <v>17.5</v>
      </c>
      <c r="Y653" s="2843">
        <v>0</v>
      </c>
      <c r="Z653" s="2108">
        <v>17.5</v>
      </c>
      <c r="AA653" s="2844"/>
      <c r="AB653" s="2844"/>
      <c r="AC653" s="2108">
        <v>0</v>
      </c>
      <c r="AD653" s="2108"/>
      <c r="AE653" s="2844"/>
      <c r="AF653" s="2844">
        <v>0</v>
      </c>
      <c r="AG653" s="2108">
        <v>0</v>
      </c>
      <c r="AH653" s="373"/>
      <c r="AI653" s="373"/>
      <c r="AJ653" s="1862">
        <v>0</v>
      </c>
    </row>
    <row r="654" spans="1:36" ht="47.25">
      <c r="A654" s="1466">
        <v>2301</v>
      </c>
      <c r="B654" s="1774" t="s">
        <v>5537</v>
      </c>
      <c r="C654" s="1777" t="s">
        <v>5538</v>
      </c>
      <c r="D654" s="1768" t="s">
        <v>4520</v>
      </c>
      <c r="E654" s="1766" t="s">
        <v>42</v>
      </c>
      <c r="F654" s="1785" t="s">
        <v>43</v>
      </c>
      <c r="G654" s="1779">
        <v>50</v>
      </c>
      <c r="H654" s="1779">
        <v>0</v>
      </c>
      <c r="I654" s="1786">
        <v>0</v>
      </c>
      <c r="J654" s="1862">
        <v>0</v>
      </c>
      <c r="K654" s="1770">
        <v>0</v>
      </c>
      <c r="L654" s="373">
        <v>50</v>
      </c>
      <c r="M654" s="1779">
        <v>12.5</v>
      </c>
      <c r="N654" s="1779">
        <v>0</v>
      </c>
      <c r="O654" s="373">
        <v>12.5</v>
      </c>
      <c r="P654" s="373"/>
      <c r="Q654" s="373"/>
      <c r="R654" s="373"/>
      <c r="S654" s="373"/>
      <c r="T654" s="373"/>
      <c r="U654" s="373"/>
      <c r="V654" s="373"/>
      <c r="W654" s="373"/>
      <c r="X654" s="2843">
        <v>12.5</v>
      </c>
      <c r="Y654" s="2843">
        <v>0</v>
      </c>
      <c r="Z654" s="2108">
        <v>12.5</v>
      </c>
      <c r="AA654" s="2844"/>
      <c r="AB654" s="2844"/>
      <c r="AC654" s="2108">
        <v>0</v>
      </c>
      <c r="AD654" s="2108"/>
      <c r="AE654" s="2844"/>
      <c r="AF654" s="2844">
        <v>0</v>
      </c>
      <c r="AG654" s="2108">
        <v>0</v>
      </c>
      <c r="AH654" s="373"/>
      <c r="AI654" s="373"/>
      <c r="AJ654" s="1862">
        <v>0</v>
      </c>
    </row>
    <row r="655" spans="1:36" ht="63">
      <c r="A655" s="1466">
        <v>2302</v>
      </c>
      <c r="B655" s="1774" t="s">
        <v>5539</v>
      </c>
      <c r="C655" s="1777" t="s">
        <v>5540</v>
      </c>
      <c r="D655" s="1768" t="s">
        <v>3944</v>
      </c>
      <c r="E655" s="1766" t="s">
        <v>42</v>
      </c>
      <c r="F655" s="1785" t="s">
        <v>43</v>
      </c>
      <c r="G655" s="1779">
        <v>100</v>
      </c>
      <c r="H655" s="1779">
        <v>0</v>
      </c>
      <c r="I655" s="1786">
        <v>0</v>
      </c>
      <c r="J655" s="1862">
        <v>0</v>
      </c>
      <c r="K655" s="1770">
        <v>0</v>
      </c>
      <c r="L655" s="373">
        <v>100</v>
      </c>
      <c r="M655" s="1779">
        <v>25</v>
      </c>
      <c r="N655" s="1779">
        <v>0</v>
      </c>
      <c r="O655" s="373">
        <v>25</v>
      </c>
      <c r="P655" s="373"/>
      <c r="Q655" s="373"/>
      <c r="R655" s="373"/>
      <c r="S655" s="373"/>
      <c r="T655" s="373"/>
      <c r="U655" s="373"/>
      <c r="V655" s="373"/>
      <c r="W655" s="373"/>
      <c r="X655" s="2843">
        <v>25</v>
      </c>
      <c r="Y655" s="2843">
        <v>0</v>
      </c>
      <c r="Z655" s="2108">
        <v>25</v>
      </c>
      <c r="AA655" s="2844"/>
      <c r="AB655" s="2844"/>
      <c r="AC655" s="2108">
        <v>0</v>
      </c>
      <c r="AD655" s="2108"/>
      <c r="AE655" s="2844"/>
      <c r="AF655" s="2844">
        <v>0</v>
      </c>
      <c r="AG655" s="2108">
        <v>0</v>
      </c>
      <c r="AH655" s="373"/>
      <c r="AI655" s="373"/>
      <c r="AJ655" s="1862">
        <v>0</v>
      </c>
    </row>
    <row r="656" spans="1:36" ht="31.5">
      <c r="A656" s="1466">
        <v>2303</v>
      </c>
      <c r="B656" s="1774" t="s">
        <v>5541</v>
      </c>
      <c r="C656" s="1777" t="s">
        <v>5542</v>
      </c>
      <c r="D656" s="1768" t="s">
        <v>3944</v>
      </c>
      <c r="E656" s="1766" t="s">
        <v>42</v>
      </c>
      <c r="F656" s="1785" t="s">
        <v>43</v>
      </c>
      <c r="G656" s="1779">
        <v>60</v>
      </c>
      <c r="H656" s="1779">
        <v>0</v>
      </c>
      <c r="I656" s="1786">
        <v>0</v>
      </c>
      <c r="J656" s="1862">
        <v>0</v>
      </c>
      <c r="K656" s="1770">
        <v>0</v>
      </c>
      <c r="L656" s="373">
        <v>60</v>
      </c>
      <c r="M656" s="1779">
        <v>15</v>
      </c>
      <c r="N656" s="1779">
        <v>0</v>
      </c>
      <c r="O656" s="373">
        <v>15</v>
      </c>
      <c r="P656" s="373"/>
      <c r="Q656" s="373"/>
      <c r="R656" s="373"/>
      <c r="S656" s="373"/>
      <c r="T656" s="373"/>
      <c r="U656" s="373"/>
      <c r="V656" s="373"/>
      <c r="W656" s="373"/>
      <c r="X656" s="2843">
        <v>15</v>
      </c>
      <c r="Y656" s="2843">
        <v>0</v>
      </c>
      <c r="Z656" s="2108">
        <v>15</v>
      </c>
      <c r="AA656" s="2844"/>
      <c r="AB656" s="2844"/>
      <c r="AC656" s="2108">
        <v>0</v>
      </c>
      <c r="AD656" s="2108"/>
      <c r="AE656" s="2844"/>
      <c r="AF656" s="2844">
        <v>0</v>
      </c>
      <c r="AG656" s="2108">
        <v>0</v>
      </c>
      <c r="AH656" s="373"/>
      <c r="AI656" s="373"/>
      <c r="AJ656" s="1862">
        <v>0</v>
      </c>
    </row>
    <row r="657" spans="1:36" ht="63">
      <c r="A657" s="1466">
        <v>2304</v>
      </c>
      <c r="B657" s="1774" t="s">
        <v>5543</v>
      </c>
      <c r="C657" s="1777" t="s">
        <v>5544</v>
      </c>
      <c r="D657" s="1768" t="s">
        <v>3944</v>
      </c>
      <c r="E657" s="1766" t="s">
        <v>42</v>
      </c>
      <c r="F657" s="1785" t="s">
        <v>43</v>
      </c>
      <c r="G657" s="1779">
        <v>120</v>
      </c>
      <c r="H657" s="1779">
        <v>0</v>
      </c>
      <c r="I657" s="1786">
        <v>0</v>
      </c>
      <c r="J657" s="1862">
        <v>0</v>
      </c>
      <c r="K657" s="1770">
        <v>0</v>
      </c>
      <c r="L657" s="373">
        <v>120</v>
      </c>
      <c r="M657" s="1779">
        <v>30</v>
      </c>
      <c r="N657" s="1779">
        <v>0</v>
      </c>
      <c r="O657" s="373">
        <v>30</v>
      </c>
      <c r="P657" s="373"/>
      <c r="Q657" s="373"/>
      <c r="R657" s="373"/>
      <c r="S657" s="373"/>
      <c r="T657" s="373"/>
      <c r="U657" s="373"/>
      <c r="V657" s="373"/>
      <c r="W657" s="373"/>
      <c r="X657" s="2843">
        <v>30</v>
      </c>
      <c r="Y657" s="2843">
        <v>0</v>
      </c>
      <c r="Z657" s="2108">
        <v>30</v>
      </c>
      <c r="AA657" s="2844"/>
      <c r="AB657" s="2844"/>
      <c r="AC657" s="2108">
        <v>0</v>
      </c>
      <c r="AD657" s="2108"/>
      <c r="AE657" s="2844"/>
      <c r="AF657" s="2844">
        <v>0</v>
      </c>
      <c r="AG657" s="2108">
        <v>0</v>
      </c>
      <c r="AH657" s="373"/>
      <c r="AI657" s="373"/>
      <c r="AJ657" s="1862">
        <v>0</v>
      </c>
    </row>
    <row r="658" spans="1:36" ht="31.5">
      <c r="A658" s="1466">
        <v>2305</v>
      </c>
      <c r="B658" s="1774" t="s">
        <v>5545</v>
      </c>
      <c r="C658" s="1777" t="s">
        <v>5546</v>
      </c>
      <c r="D658" s="1778" t="s">
        <v>4407</v>
      </c>
      <c r="E658" s="1766" t="s">
        <v>42</v>
      </c>
      <c r="F658" s="1785" t="s">
        <v>43</v>
      </c>
      <c r="G658" s="1779">
        <v>60</v>
      </c>
      <c r="H658" s="1779">
        <v>0</v>
      </c>
      <c r="I658" s="1786">
        <v>0</v>
      </c>
      <c r="J658" s="1862">
        <v>0</v>
      </c>
      <c r="K658" s="1770">
        <v>0</v>
      </c>
      <c r="L658" s="373">
        <v>60</v>
      </c>
      <c r="M658" s="1779">
        <v>15</v>
      </c>
      <c r="N658" s="1779">
        <v>0</v>
      </c>
      <c r="O658" s="373">
        <v>15</v>
      </c>
      <c r="P658" s="373"/>
      <c r="Q658" s="373"/>
      <c r="R658" s="373"/>
      <c r="S658" s="373"/>
      <c r="T658" s="373"/>
      <c r="U658" s="373"/>
      <c r="V658" s="373"/>
      <c r="W658" s="373"/>
      <c r="X658" s="2843">
        <v>15</v>
      </c>
      <c r="Y658" s="2843">
        <v>0</v>
      </c>
      <c r="Z658" s="2108">
        <v>15</v>
      </c>
      <c r="AA658" s="2844"/>
      <c r="AB658" s="2844"/>
      <c r="AC658" s="2108">
        <v>0</v>
      </c>
      <c r="AD658" s="2108"/>
      <c r="AE658" s="2844"/>
      <c r="AF658" s="2844">
        <v>0</v>
      </c>
      <c r="AG658" s="2108">
        <v>0</v>
      </c>
      <c r="AH658" s="373"/>
      <c r="AI658" s="373"/>
      <c r="AJ658" s="1862">
        <v>0</v>
      </c>
    </row>
    <row r="659" spans="1:36" ht="63">
      <c r="A659" s="1466">
        <v>2306</v>
      </c>
      <c r="B659" s="1774" t="s">
        <v>5547</v>
      </c>
      <c r="C659" s="1777" t="s">
        <v>5548</v>
      </c>
      <c r="D659" s="1778" t="s">
        <v>2907</v>
      </c>
      <c r="E659" s="1766" t="s">
        <v>42</v>
      </c>
      <c r="F659" s="1785" t="s">
        <v>43</v>
      </c>
      <c r="G659" s="1779">
        <v>200</v>
      </c>
      <c r="H659" s="1779">
        <v>0</v>
      </c>
      <c r="I659" s="1786">
        <v>0</v>
      </c>
      <c r="J659" s="1862">
        <v>0</v>
      </c>
      <c r="K659" s="1770">
        <v>0</v>
      </c>
      <c r="L659" s="373">
        <v>200</v>
      </c>
      <c r="M659" s="1779">
        <v>50</v>
      </c>
      <c r="N659" s="1779">
        <v>0</v>
      </c>
      <c r="O659" s="373">
        <v>50</v>
      </c>
      <c r="P659" s="373"/>
      <c r="Q659" s="373"/>
      <c r="R659" s="373"/>
      <c r="S659" s="373"/>
      <c r="T659" s="373"/>
      <c r="U659" s="373"/>
      <c r="V659" s="373"/>
      <c r="W659" s="373"/>
      <c r="X659" s="2843">
        <v>50</v>
      </c>
      <c r="Y659" s="2843">
        <v>0</v>
      </c>
      <c r="Z659" s="2108">
        <v>50</v>
      </c>
      <c r="AA659" s="2844"/>
      <c r="AB659" s="2844"/>
      <c r="AC659" s="2108">
        <v>0</v>
      </c>
      <c r="AD659" s="2108"/>
      <c r="AE659" s="2844"/>
      <c r="AF659" s="2844">
        <v>0</v>
      </c>
      <c r="AG659" s="2108">
        <v>0</v>
      </c>
      <c r="AH659" s="373"/>
      <c r="AI659" s="373"/>
      <c r="AJ659" s="1862">
        <v>0</v>
      </c>
    </row>
    <row r="660" spans="1:36" ht="78.75">
      <c r="A660" s="1466">
        <v>2307</v>
      </c>
      <c r="B660" s="1774" t="s">
        <v>5549</v>
      </c>
      <c r="C660" s="1777" t="s">
        <v>5550</v>
      </c>
      <c r="D660" s="1768" t="s">
        <v>4520</v>
      </c>
      <c r="E660" s="1766" t="s">
        <v>42</v>
      </c>
      <c r="F660" s="1785" t="s">
        <v>43</v>
      </c>
      <c r="G660" s="1779">
        <v>500</v>
      </c>
      <c r="H660" s="1779">
        <v>0</v>
      </c>
      <c r="I660" s="1786">
        <v>0</v>
      </c>
      <c r="J660" s="1862">
        <v>0</v>
      </c>
      <c r="K660" s="1770">
        <v>0</v>
      </c>
      <c r="L660" s="373">
        <v>500</v>
      </c>
      <c r="M660" s="1779">
        <v>125</v>
      </c>
      <c r="N660" s="1779">
        <v>0</v>
      </c>
      <c r="O660" s="373">
        <v>125</v>
      </c>
      <c r="P660" s="373"/>
      <c r="Q660" s="373"/>
      <c r="R660" s="373"/>
      <c r="S660" s="373"/>
      <c r="T660" s="373"/>
      <c r="U660" s="373"/>
      <c r="V660" s="373"/>
      <c r="W660" s="373"/>
      <c r="X660" s="2843">
        <v>125</v>
      </c>
      <c r="Y660" s="2843">
        <v>0</v>
      </c>
      <c r="Z660" s="2108">
        <v>125</v>
      </c>
      <c r="AA660" s="2844"/>
      <c r="AB660" s="2844"/>
      <c r="AC660" s="2108">
        <v>0</v>
      </c>
      <c r="AD660" s="2108"/>
      <c r="AE660" s="2844"/>
      <c r="AF660" s="2844">
        <v>0</v>
      </c>
      <c r="AG660" s="2108">
        <v>0</v>
      </c>
      <c r="AH660" s="373"/>
      <c r="AI660" s="373"/>
      <c r="AJ660" s="1862">
        <v>0</v>
      </c>
    </row>
    <row r="661" spans="1:36" ht="63">
      <c r="A661" s="1466">
        <v>2308</v>
      </c>
      <c r="B661" s="1774" t="s">
        <v>5551</v>
      </c>
      <c r="C661" s="1777" t="s">
        <v>5552</v>
      </c>
      <c r="D661" s="1768" t="s">
        <v>4520</v>
      </c>
      <c r="E661" s="1766" t="s">
        <v>42</v>
      </c>
      <c r="F661" s="1785" t="s">
        <v>43</v>
      </c>
      <c r="G661" s="1779">
        <v>700</v>
      </c>
      <c r="H661" s="1779">
        <v>0</v>
      </c>
      <c r="I661" s="1786">
        <v>0</v>
      </c>
      <c r="J661" s="1862">
        <v>0</v>
      </c>
      <c r="K661" s="1770">
        <v>0</v>
      </c>
      <c r="L661" s="373">
        <v>700</v>
      </c>
      <c r="M661" s="1779">
        <v>175</v>
      </c>
      <c r="N661" s="1779">
        <v>0</v>
      </c>
      <c r="O661" s="373">
        <v>175</v>
      </c>
      <c r="P661" s="373"/>
      <c r="Q661" s="373"/>
      <c r="R661" s="373"/>
      <c r="S661" s="373"/>
      <c r="T661" s="373"/>
      <c r="U661" s="373"/>
      <c r="V661" s="373"/>
      <c r="W661" s="373"/>
      <c r="X661" s="2843">
        <v>175</v>
      </c>
      <c r="Y661" s="2843">
        <v>0</v>
      </c>
      <c r="Z661" s="2108">
        <v>175</v>
      </c>
      <c r="AA661" s="2844"/>
      <c r="AB661" s="2844"/>
      <c r="AC661" s="2108">
        <v>0</v>
      </c>
      <c r="AD661" s="2108"/>
      <c r="AE661" s="2844"/>
      <c r="AF661" s="2844">
        <v>0</v>
      </c>
      <c r="AG661" s="2108">
        <v>0</v>
      </c>
      <c r="AH661" s="373"/>
      <c r="AI661" s="373"/>
      <c r="AJ661" s="1862">
        <v>0</v>
      </c>
    </row>
    <row r="662" spans="1:36" ht="63">
      <c r="A662" s="1466">
        <v>2309</v>
      </c>
      <c r="B662" s="1774" t="s">
        <v>5553</v>
      </c>
      <c r="C662" s="1777" t="s">
        <v>5554</v>
      </c>
      <c r="D662" s="1768" t="s">
        <v>4562</v>
      </c>
      <c r="E662" s="1766" t="s">
        <v>42</v>
      </c>
      <c r="F662" s="1785" t="s">
        <v>43</v>
      </c>
      <c r="G662" s="1779">
        <v>800</v>
      </c>
      <c r="H662" s="1779">
        <v>0</v>
      </c>
      <c r="I662" s="1786">
        <v>0</v>
      </c>
      <c r="J662" s="1862">
        <v>0</v>
      </c>
      <c r="K662" s="1770">
        <v>0</v>
      </c>
      <c r="L662" s="373">
        <v>800</v>
      </c>
      <c r="M662" s="1779">
        <v>200</v>
      </c>
      <c r="N662" s="1779">
        <v>0</v>
      </c>
      <c r="O662" s="373">
        <v>200</v>
      </c>
      <c r="P662" s="373"/>
      <c r="Q662" s="373"/>
      <c r="R662" s="373"/>
      <c r="S662" s="373"/>
      <c r="T662" s="373"/>
      <c r="U662" s="373"/>
      <c r="V662" s="373"/>
      <c r="W662" s="373"/>
      <c r="X662" s="2843">
        <v>200</v>
      </c>
      <c r="Y662" s="2843">
        <v>0</v>
      </c>
      <c r="Z662" s="2108">
        <v>200</v>
      </c>
      <c r="AA662" s="2844"/>
      <c r="AB662" s="2844"/>
      <c r="AC662" s="2108">
        <v>0</v>
      </c>
      <c r="AD662" s="2108"/>
      <c r="AE662" s="2844"/>
      <c r="AF662" s="2844">
        <v>0</v>
      </c>
      <c r="AG662" s="2108">
        <v>0</v>
      </c>
      <c r="AH662" s="373"/>
      <c r="AI662" s="373"/>
      <c r="AJ662" s="1862">
        <v>0</v>
      </c>
    </row>
    <row r="663" spans="1:36" ht="63">
      <c r="A663" s="1466">
        <v>2310</v>
      </c>
      <c r="B663" s="1774" t="s">
        <v>5555</v>
      </c>
      <c r="C663" s="1777" t="s">
        <v>5556</v>
      </c>
      <c r="D663" s="1768" t="s">
        <v>4562</v>
      </c>
      <c r="E663" s="1766" t="s">
        <v>42</v>
      </c>
      <c r="F663" s="1785" t="s">
        <v>43</v>
      </c>
      <c r="G663" s="1779">
        <v>500</v>
      </c>
      <c r="H663" s="1779">
        <v>0</v>
      </c>
      <c r="I663" s="1786">
        <v>0</v>
      </c>
      <c r="J663" s="1862">
        <v>0</v>
      </c>
      <c r="K663" s="1770">
        <v>0</v>
      </c>
      <c r="L663" s="373">
        <v>500</v>
      </c>
      <c r="M663" s="1779">
        <v>125</v>
      </c>
      <c r="N663" s="1779">
        <v>0</v>
      </c>
      <c r="O663" s="373">
        <v>125</v>
      </c>
      <c r="P663" s="373"/>
      <c r="Q663" s="373"/>
      <c r="R663" s="373"/>
      <c r="S663" s="373"/>
      <c r="T663" s="373"/>
      <c r="U663" s="373"/>
      <c r="V663" s="373"/>
      <c r="W663" s="373"/>
      <c r="X663" s="2843">
        <v>125</v>
      </c>
      <c r="Y663" s="2843">
        <v>0</v>
      </c>
      <c r="Z663" s="2108">
        <v>125</v>
      </c>
      <c r="AA663" s="2844"/>
      <c r="AB663" s="2844"/>
      <c r="AC663" s="2108">
        <v>0</v>
      </c>
      <c r="AD663" s="2108"/>
      <c r="AE663" s="2844"/>
      <c r="AF663" s="2844">
        <v>0</v>
      </c>
      <c r="AG663" s="2108">
        <v>0</v>
      </c>
      <c r="AH663" s="373"/>
      <c r="AI663" s="373"/>
      <c r="AJ663" s="1862">
        <v>0</v>
      </c>
    </row>
    <row r="664" spans="1:36" ht="47.25">
      <c r="A664" s="1466">
        <v>2311</v>
      </c>
      <c r="B664" s="1774" t="s">
        <v>5557</v>
      </c>
      <c r="C664" s="1777" t="s">
        <v>5558</v>
      </c>
      <c r="D664" s="1778" t="s">
        <v>4407</v>
      </c>
      <c r="E664" s="1766" t="s">
        <v>42</v>
      </c>
      <c r="F664" s="1785" t="s">
        <v>43</v>
      </c>
      <c r="G664" s="1779">
        <v>1463</v>
      </c>
      <c r="H664" s="1779">
        <v>0</v>
      </c>
      <c r="I664" s="1786">
        <v>0</v>
      </c>
      <c r="J664" s="1862">
        <v>0</v>
      </c>
      <c r="K664" s="1770">
        <v>0</v>
      </c>
      <c r="L664" s="373">
        <v>1463</v>
      </c>
      <c r="M664" s="1779">
        <v>365.75</v>
      </c>
      <c r="N664" s="1779">
        <v>0</v>
      </c>
      <c r="O664" s="373">
        <v>365.75</v>
      </c>
      <c r="P664" s="373"/>
      <c r="Q664" s="373"/>
      <c r="R664" s="373"/>
      <c r="S664" s="373"/>
      <c r="T664" s="373"/>
      <c r="U664" s="373"/>
      <c r="V664" s="373"/>
      <c r="W664" s="373"/>
      <c r="X664" s="2843">
        <v>365.75</v>
      </c>
      <c r="Y664" s="2843">
        <v>0</v>
      </c>
      <c r="Z664" s="2108">
        <v>365.75</v>
      </c>
      <c r="AA664" s="2844"/>
      <c r="AB664" s="2844"/>
      <c r="AC664" s="2108">
        <v>0</v>
      </c>
      <c r="AD664" s="2108"/>
      <c r="AE664" s="2844"/>
      <c r="AF664" s="2844">
        <v>0</v>
      </c>
      <c r="AG664" s="2108">
        <v>0</v>
      </c>
      <c r="AH664" s="373"/>
      <c r="AI664" s="373"/>
      <c r="AJ664" s="1862">
        <v>0</v>
      </c>
    </row>
    <row r="665" spans="1:36" ht="110.25">
      <c r="A665" s="1466">
        <v>2312</v>
      </c>
      <c r="B665" s="1774" t="s">
        <v>5559</v>
      </c>
      <c r="C665" s="1777" t="s">
        <v>5560</v>
      </c>
      <c r="D665" s="1768" t="s">
        <v>4520</v>
      </c>
      <c r="E665" s="1766" t="s">
        <v>42</v>
      </c>
      <c r="F665" s="1785" t="s">
        <v>43</v>
      </c>
      <c r="G665" s="1779">
        <v>1800</v>
      </c>
      <c r="H665" s="1779">
        <v>0</v>
      </c>
      <c r="I665" s="1786">
        <v>0</v>
      </c>
      <c r="J665" s="1862">
        <v>0</v>
      </c>
      <c r="K665" s="1770">
        <v>0</v>
      </c>
      <c r="L665" s="373">
        <v>1800</v>
      </c>
      <c r="M665" s="1779">
        <v>450</v>
      </c>
      <c r="N665" s="1779">
        <v>0</v>
      </c>
      <c r="O665" s="373">
        <v>450</v>
      </c>
      <c r="P665" s="373"/>
      <c r="Q665" s="373"/>
      <c r="R665" s="373"/>
      <c r="S665" s="373"/>
      <c r="T665" s="373"/>
      <c r="U665" s="373"/>
      <c r="V665" s="373"/>
      <c r="W665" s="373"/>
      <c r="X665" s="2843">
        <v>450</v>
      </c>
      <c r="Y665" s="2843">
        <v>0</v>
      </c>
      <c r="Z665" s="2108">
        <v>450</v>
      </c>
      <c r="AA665" s="2844"/>
      <c r="AB665" s="2844"/>
      <c r="AC665" s="2108">
        <v>0</v>
      </c>
      <c r="AD665" s="2108"/>
      <c r="AE665" s="2844"/>
      <c r="AF665" s="2844">
        <v>0</v>
      </c>
      <c r="AG665" s="2108">
        <v>0</v>
      </c>
      <c r="AH665" s="373"/>
      <c r="AI665" s="373"/>
      <c r="AJ665" s="1862">
        <v>0</v>
      </c>
    </row>
    <row r="666" spans="1:36" ht="47.25">
      <c r="A666" s="1466">
        <v>2313</v>
      </c>
      <c r="B666" s="1774" t="s">
        <v>5561</v>
      </c>
      <c r="C666" s="1777" t="s">
        <v>5562</v>
      </c>
      <c r="D666" s="1778" t="s">
        <v>2907</v>
      </c>
      <c r="E666" s="1766" t="s">
        <v>42</v>
      </c>
      <c r="F666" s="1785" t="s">
        <v>43</v>
      </c>
      <c r="G666" s="1779">
        <v>223</v>
      </c>
      <c r="H666" s="1779">
        <v>0</v>
      </c>
      <c r="I666" s="1786">
        <v>0</v>
      </c>
      <c r="J666" s="1862">
        <v>0</v>
      </c>
      <c r="K666" s="1770">
        <v>0</v>
      </c>
      <c r="L666" s="373">
        <v>223</v>
      </c>
      <c r="M666" s="1779">
        <v>55.75</v>
      </c>
      <c r="N666" s="1779">
        <v>0</v>
      </c>
      <c r="O666" s="373">
        <v>55.75</v>
      </c>
      <c r="P666" s="373"/>
      <c r="Q666" s="373"/>
      <c r="R666" s="373"/>
      <c r="S666" s="373"/>
      <c r="T666" s="373"/>
      <c r="U666" s="373"/>
      <c r="V666" s="373"/>
      <c r="W666" s="373"/>
      <c r="X666" s="2843">
        <v>55.75</v>
      </c>
      <c r="Y666" s="2843">
        <v>0</v>
      </c>
      <c r="Z666" s="2108">
        <v>55.75</v>
      </c>
      <c r="AA666" s="2844"/>
      <c r="AB666" s="2844"/>
      <c r="AC666" s="2108">
        <v>0</v>
      </c>
      <c r="AD666" s="2108"/>
      <c r="AE666" s="2844"/>
      <c r="AF666" s="2844">
        <v>0</v>
      </c>
      <c r="AG666" s="2108">
        <v>0</v>
      </c>
      <c r="AH666" s="373"/>
      <c r="AI666" s="373"/>
      <c r="AJ666" s="1862">
        <v>0</v>
      </c>
    </row>
    <row r="667" spans="1:36" ht="63">
      <c r="A667" s="1466">
        <v>2314</v>
      </c>
      <c r="B667" s="1774" t="s">
        <v>5563</v>
      </c>
      <c r="C667" s="1777" t="s">
        <v>5564</v>
      </c>
      <c r="D667" s="1778" t="s">
        <v>2907</v>
      </c>
      <c r="E667" s="1766" t="s">
        <v>42</v>
      </c>
      <c r="F667" s="1785" t="s">
        <v>43</v>
      </c>
      <c r="G667" s="1779">
        <v>500</v>
      </c>
      <c r="H667" s="1779">
        <v>0</v>
      </c>
      <c r="I667" s="1786">
        <v>0</v>
      </c>
      <c r="J667" s="1862">
        <v>0</v>
      </c>
      <c r="K667" s="1770">
        <v>0</v>
      </c>
      <c r="L667" s="373">
        <v>500</v>
      </c>
      <c r="M667" s="1779">
        <v>125</v>
      </c>
      <c r="N667" s="1779">
        <v>0</v>
      </c>
      <c r="O667" s="373">
        <v>125</v>
      </c>
      <c r="P667" s="373"/>
      <c r="Q667" s="373"/>
      <c r="R667" s="373"/>
      <c r="S667" s="373"/>
      <c r="T667" s="373"/>
      <c r="U667" s="373"/>
      <c r="V667" s="373"/>
      <c r="W667" s="373"/>
      <c r="X667" s="2843">
        <v>125</v>
      </c>
      <c r="Y667" s="2843">
        <v>0</v>
      </c>
      <c r="Z667" s="2108">
        <v>125</v>
      </c>
      <c r="AA667" s="2844"/>
      <c r="AB667" s="2844"/>
      <c r="AC667" s="2108">
        <v>0</v>
      </c>
      <c r="AD667" s="2108"/>
      <c r="AE667" s="2844"/>
      <c r="AF667" s="2844">
        <v>0</v>
      </c>
      <c r="AG667" s="2108">
        <v>0</v>
      </c>
      <c r="AH667" s="373"/>
      <c r="AI667" s="373"/>
      <c r="AJ667" s="1862">
        <v>0</v>
      </c>
    </row>
    <row r="668" spans="1:36" ht="141.75">
      <c r="A668" s="1466">
        <v>2315</v>
      </c>
      <c r="B668" s="1774" t="s">
        <v>5565</v>
      </c>
      <c r="C668" s="1777" t="s">
        <v>5566</v>
      </c>
      <c r="D668" s="1768" t="s">
        <v>66</v>
      </c>
      <c r="E668" s="1766" t="s">
        <v>42</v>
      </c>
      <c r="F668" s="1785" t="s">
        <v>43</v>
      </c>
      <c r="G668" s="1779">
        <v>120</v>
      </c>
      <c r="H668" s="1779">
        <v>0</v>
      </c>
      <c r="I668" s="1786">
        <v>0</v>
      </c>
      <c r="J668" s="1862">
        <v>0</v>
      </c>
      <c r="K668" s="1770">
        <v>0</v>
      </c>
      <c r="L668" s="373">
        <v>120</v>
      </c>
      <c r="M668" s="1779">
        <v>30</v>
      </c>
      <c r="N668" s="1779">
        <v>0</v>
      </c>
      <c r="O668" s="373">
        <v>30</v>
      </c>
      <c r="P668" s="373"/>
      <c r="Q668" s="373"/>
      <c r="R668" s="373"/>
      <c r="S668" s="373"/>
      <c r="T668" s="373"/>
      <c r="U668" s="373"/>
      <c r="V668" s="373"/>
      <c r="W668" s="373"/>
      <c r="X668" s="2843">
        <v>30</v>
      </c>
      <c r="Y668" s="2843">
        <v>0</v>
      </c>
      <c r="Z668" s="2108">
        <v>30</v>
      </c>
      <c r="AA668" s="2844"/>
      <c r="AB668" s="2844"/>
      <c r="AC668" s="2108">
        <v>0</v>
      </c>
      <c r="AD668" s="2108"/>
      <c r="AE668" s="2844"/>
      <c r="AF668" s="2844">
        <v>0</v>
      </c>
      <c r="AG668" s="2108">
        <v>0</v>
      </c>
      <c r="AH668" s="373"/>
      <c r="AI668" s="373"/>
      <c r="AJ668" s="1862">
        <v>0</v>
      </c>
    </row>
    <row r="669" spans="1:36" ht="315">
      <c r="A669" s="1466">
        <v>2316</v>
      </c>
      <c r="B669" s="1774" t="s">
        <v>5567</v>
      </c>
      <c r="C669" s="1777" t="s">
        <v>5568</v>
      </c>
      <c r="D669" s="1768" t="s">
        <v>66</v>
      </c>
      <c r="E669" s="1766" t="s">
        <v>42</v>
      </c>
      <c r="F669" s="1785" t="s">
        <v>43</v>
      </c>
      <c r="G669" s="1779">
        <v>110</v>
      </c>
      <c r="H669" s="1779">
        <v>0</v>
      </c>
      <c r="I669" s="1786">
        <v>0</v>
      </c>
      <c r="J669" s="1862">
        <v>0</v>
      </c>
      <c r="K669" s="1770">
        <v>0</v>
      </c>
      <c r="L669" s="373">
        <v>110</v>
      </c>
      <c r="M669" s="1779">
        <v>27.5</v>
      </c>
      <c r="N669" s="1779">
        <v>0</v>
      </c>
      <c r="O669" s="373">
        <v>27.5</v>
      </c>
      <c r="P669" s="373"/>
      <c r="Q669" s="373"/>
      <c r="R669" s="373"/>
      <c r="S669" s="373"/>
      <c r="T669" s="373"/>
      <c r="U669" s="373"/>
      <c r="V669" s="373"/>
      <c r="W669" s="373"/>
      <c r="X669" s="2843">
        <v>27.5</v>
      </c>
      <c r="Y669" s="2843">
        <v>0</v>
      </c>
      <c r="Z669" s="2108">
        <v>27.5</v>
      </c>
      <c r="AA669" s="2844"/>
      <c r="AB669" s="2844"/>
      <c r="AC669" s="2108">
        <v>0</v>
      </c>
      <c r="AD669" s="2108"/>
      <c r="AE669" s="2844"/>
      <c r="AF669" s="2844">
        <v>0</v>
      </c>
      <c r="AG669" s="2108">
        <v>0</v>
      </c>
      <c r="AH669" s="373"/>
      <c r="AI669" s="373"/>
      <c r="AJ669" s="1862">
        <v>0</v>
      </c>
    </row>
    <row r="670" spans="1:36" ht="173.25">
      <c r="A670" s="1466">
        <v>2317</v>
      </c>
      <c r="B670" s="1774" t="s">
        <v>5569</v>
      </c>
      <c r="C670" s="1777" t="s">
        <v>5570</v>
      </c>
      <c r="D670" s="1778" t="s">
        <v>213</v>
      </c>
      <c r="E670" s="1766" t="s">
        <v>42</v>
      </c>
      <c r="F670" s="1785" t="s">
        <v>43</v>
      </c>
      <c r="G670" s="1779">
        <v>50</v>
      </c>
      <c r="H670" s="1779">
        <v>0</v>
      </c>
      <c r="I670" s="1786">
        <v>0</v>
      </c>
      <c r="J670" s="1862">
        <v>0</v>
      </c>
      <c r="K670" s="1770">
        <v>0</v>
      </c>
      <c r="L670" s="373">
        <v>50</v>
      </c>
      <c r="M670" s="1779">
        <v>12.5</v>
      </c>
      <c r="N670" s="1779">
        <v>0</v>
      </c>
      <c r="O670" s="373">
        <v>12.5</v>
      </c>
      <c r="P670" s="373"/>
      <c r="Q670" s="373"/>
      <c r="R670" s="373"/>
      <c r="S670" s="373"/>
      <c r="T670" s="373"/>
      <c r="U670" s="373"/>
      <c r="V670" s="373"/>
      <c r="W670" s="373"/>
      <c r="X670" s="2843">
        <v>12.5</v>
      </c>
      <c r="Y670" s="2843">
        <v>0</v>
      </c>
      <c r="Z670" s="2108">
        <v>12.5</v>
      </c>
      <c r="AA670" s="2844"/>
      <c r="AB670" s="2844"/>
      <c r="AC670" s="2108">
        <v>0</v>
      </c>
      <c r="AD670" s="2108"/>
      <c r="AE670" s="2844"/>
      <c r="AF670" s="2844">
        <v>0</v>
      </c>
      <c r="AG670" s="2108">
        <v>0</v>
      </c>
      <c r="AH670" s="373"/>
      <c r="AI670" s="373"/>
      <c r="AJ670" s="1862">
        <v>0</v>
      </c>
    </row>
    <row r="671" spans="1:36" ht="299.25">
      <c r="A671" s="1466">
        <v>2318</v>
      </c>
      <c r="B671" s="1774" t="s">
        <v>5571</v>
      </c>
      <c r="C671" s="1777" t="s">
        <v>5572</v>
      </c>
      <c r="D671" s="1778" t="s">
        <v>213</v>
      </c>
      <c r="E671" s="1766" t="s">
        <v>42</v>
      </c>
      <c r="F671" s="1785" t="s">
        <v>43</v>
      </c>
      <c r="G671" s="1779">
        <v>50</v>
      </c>
      <c r="H671" s="1779">
        <v>0</v>
      </c>
      <c r="I671" s="1786">
        <v>0</v>
      </c>
      <c r="J671" s="1862">
        <v>0</v>
      </c>
      <c r="K671" s="1770">
        <v>0</v>
      </c>
      <c r="L671" s="373">
        <v>50</v>
      </c>
      <c r="M671" s="1779">
        <v>12.5</v>
      </c>
      <c r="N671" s="1779">
        <v>0</v>
      </c>
      <c r="O671" s="373">
        <v>12.5</v>
      </c>
      <c r="P671" s="373"/>
      <c r="Q671" s="373"/>
      <c r="R671" s="373"/>
      <c r="S671" s="373"/>
      <c r="T671" s="373"/>
      <c r="U671" s="373"/>
      <c r="V671" s="373"/>
      <c r="W671" s="373"/>
      <c r="X671" s="2843">
        <v>12.5</v>
      </c>
      <c r="Y671" s="2843">
        <v>0</v>
      </c>
      <c r="Z671" s="2108">
        <v>12.5</v>
      </c>
      <c r="AA671" s="2844"/>
      <c r="AB671" s="2844"/>
      <c r="AC671" s="2108">
        <v>0</v>
      </c>
      <c r="AD671" s="2108"/>
      <c r="AE671" s="2844"/>
      <c r="AF671" s="2844">
        <v>0</v>
      </c>
      <c r="AG671" s="2108">
        <v>0</v>
      </c>
      <c r="AH671" s="373"/>
      <c r="AI671" s="373"/>
      <c r="AJ671" s="1862">
        <v>0</v>
      </c>
    </row>
    <row r="672" spans="1:36" ht="157.5">
      <c r="A672" s="1466">
        <v>2319</v>
      </c>
      <c r="B672" s="1774" t="s">
        <v>5573</v>
      </c>
      <c r="C672" s="1777" t="s">
        <v>5574</v>
      </c>
      <c r="D672" s="1778" t="s">
        <v>213</v>
      </c>
      <c r="E672" s="1766" t="s">
        <v>42</v>
      </c>
      <c r="F672" s="1785" t="s">
        <v>43</v>
      </c>
      <c r="G672" s="1779">
        <v>100</v>
      </c>
      <c r="H672" s="1779">
        <v>0</v>
      </c>
      <c r="I672" s="1786">
        <v>0</v>
      </c>
      <c r="J672" s="1862">
        <v>0</v>
      </c>
      <c r="K672" s="1770">
        <v>0</v>
      </c>
      <c r="L672" s="373">
        <v>100</v>
      </c>
      <c r="M672" s="1779">
        <v>25</v>
      </c>
      <c r="N672" s="1779">
        <v>0</v>
      </c>
      <c r="O672" s="373">
        <v>25</v>
      </c>
      <c r="P672" s="373"/>
      <c r="Q672" s="373"/>
      <c r="R672" s="373"/>
      <c r="S672" s="373"/>
      <c r="T672" s="373"/>
      <c r="U672" s="373"/>
      <c r="V672" s="373"/>
      <c r="W672" s="373"/>
      <c r="X672" s="2843">
        <v>25</v>
      </c>
      <c r="Y672" s="2843">
        <v>0</v>
      </c>
      <c r="Z672" s="2108">
        <v>25</v>
      </c>
      <c r="AA672" s="2844"/>
      <c r="AB672" s="2844"/>
      <c r="AC672" s="2108">
        <v>0</v>
      </c>
      <c r="AD672" s="2108"/>
      <c r="AE672" s="2844"/>
      <c r="AF672" s="2844">
        <v>0</v>
      </c>
      <c r="AG672" s="2108">
        <v>0</v>
      </c>
      <c r="AH672" s="373"/>
      <c r="AI672" s="373"/>
      <c r="AJ672" s="1862">
        <v>0</v>
      </c>
    </row>
    <row r="673" spans="1:36" ht="362.25">
      <c r="A673" s="1466">
        <v>2320</v>
      </c>
      <c r="B673" s="1774" t="s">
        <v>5575</v>
      </c>
      <c r="C673" s="1777" t="s">
        <v>5576</v>
      </c>
      <c r="D673" s="1778" t="s">
        <v>187</v>
      </c>
      <c r="E673" s="1766" t="s">
        <v>42</v>
      </c>
      <c r="F673" s="1785" t="s">
        <v>43</v>
      </c>
      <c r="G673" s="1779">
        <v>233</v>
      </c>
      <c r="H673" s="1779">
        <v>0</v>
      </c>
      <c r="I673" s="1786">
        <v>0</v>
      </c>
      <c r="J673" s="1862">
        <v>0</v>
      </c>
      <c r="K673" s="1770">
        <v>0</v>
      </c>
      <c r="L673" s="373">
        <v>233</v>
      </c>
      <c r="M673" s="1779">
        <v>58.25</v>
      </c>
      <c r="N673" s="1779">
        <v>0</v>
      </c>
      <c r="O673" s="373">
        <v>58.25</v>
      </c>
      <c r="P673" s="373"/>
      <c r="Q673" s="373"/>
      <c r="R673" s="373"/>
      <c r="S673" s="373"/>
      <c r="T673" s="373"/>
      <c r="U673" s="373"/>
      <c r="V673" s="373"/>
      <c r="W673" s="373"/>
      <c r="X673" s="2843">
        <v>58.25</v>
      </c>
      <c r="Y673" s="2843">
        <v>0</v>
      </c>
      <c r="Z673" s="2108">
        <v>58.25</v>
      </c>
      <c r="AA673" s="2844"/>
      <c r="AB673" s="2844"/>
      <c r="AC673" s="2108">
        <v>0</v>
      </c>
      <c r="AD673" s="2108"/>
      <c r="AE673" s="2844"/>
      <c r="AF673" s="2844">
        <v>0</v>
      </c>
      <c r="AG673" s="2108">
        <v>0</v>
      </c>
      <c r="AH673" s="373"/>
      <c r="AI673" s="373"/>
      <c r="AJ673" s="1862">
        <v>0</v>
      </c>
    </row>
    <row r="674" spans="1:36" ht="346.5">
      <c r="A674" s="1466">
        <v>2321</v>
      </c>
      <c r="B674" s="1774" t="s">
        <v>5577</v>
      </c>
      <c r="C674" s="1777" t="s">
        <v>5578</v>
      </c>
      <c r="D674" s="1778" t="s">
        <v>187</v>
      </c>
      <c r="E674" s="1766" t="s">
        <v>42</v>
      </c>
      <c r="F674" s="1785" t="s">
        <v>43</v>
      </c>
      <c r="G674" s="1779">
        <v>197</v>
      </c>
      <c r="H674" s="1779">
        <v>0</v>
      </c>
      <c r="I674" s="1786">
        <v>0</v>
      </c>
      <c r="J674" s="1862">
        <v>0</v>
      </c>
      <c r="K674" s="1770">
        <v>0</v>
      </c>
      <c r="L674" s="373">
        <v>197</v>
      </c>
      <c r="M674" s="1779">
        <v>49.25</v>
      </c>
      <c r="N674" s="1779">
        <v>0</v>
      </c>
      <c r="O674" s="373">
        <v>49.25</v>
      </c>
      <c r="P674" s="373"/>
      <c r="Q674" s="373"/>
      <c r="R674" s="373"/>
      <c r="S674" s="373"/>
      <c r="T674" s="373"/>
      <c r="U674" s="373"/>
      <c r="V674" s="373"/>
      <c r="W674" s="373"/>
      <c r="X674" s="2843">
        <v>49.25</v>
      </c>
      <c r="Y674" s="2843">
        <v>0</v>
      </c>
      <c r="Z674" s="2108">
        <v>49.25</v>
      </c>
      <c r="AA674" s="2844"/>
      <c r="AB674" s="2844"/>
      <c r="AC674" s="2108">
        <v>0</v>
      </c>
      <c r="AD674" s="2108"/>
      <c r="AE674" s="2844"/>
      <c r="AF674" s="2844">
        <v>0</v>
      </c>
      <c r="AG674" s="2108">
        <v>0</v>
      </c>
      <c r="AH674" s="373"/>
      <c r="AI674" s="373"/>
      <c r="AJ674" s="1862">
        <v>0</v>
      </c>
    </row>
    <row r="675" spans="1:36" ht="78.75">
      <c r="A675" s="1466">
        <v>2322</v>
      </c>
      <c r="B675" s="1774" t="s">
        <v>5579</v>
      </c>
      <c r="C675" s="1777" t="s">
        <v>5580</v>
      </c>
      <c r="D675" s="1778" t="s">
        <v>187</v>
      </c>
      <c r="E675" s="1766" t="s">
        <v>42</v>
      </c>
      <c r="F675" s="1785" t="s">
        <v>43</v>
      </c>
      <c r="G675" s="1779">
        <v>100</v>
      </c>
      <c r="H675" s="1779">
        <v>0</v>
      </c>
      <c r="I675" s="1786">
        <v>0</v>
      </c>
      <c r="J675" s="1862">
        <v>0</v>
      </c>
      <c r="K675" s="1770">
        <v>0</v>
      </c>
      <c r="L675" s="373">
        <v>100</v>
      </c>
      <c r="M675" s="1779">
        <v>25</v>
      </c>
      <c r="N675" s="1779">
        <v>0</v>
      </c>
      <c r="O675" s="373">
        <v>25</v>
      </c>
      <c r="P675" s="373"/>
      <c r="Q675" s="373"/>
      <c r="R675" s="373"/>
      <c r="S675" s="373"/>
      <c r="T675" s="373"/>
      <c r="U675" s="373"/>
      <c r="V675" s="373"/>
      <c r="W675" s="373"/>
      <c r="X675" s="2843">
        <v>25</v>
      </c>
      <c r="Y675" s="2843">
        <v>0</v>
      </c>
      <c r="Z675" s="2108">
        <v>25</v>
      </c>
      <c r="AA675" s="2844"/>
      <c r="AB675" s="2844"/>
      <c r="AC675" s="2108">
        <v>0</v>
      </c>
      <c r="AD675" s="2108"/>
      <c r="AE675" s="2844"/>
      <c r="AF675" s="2844">
        <v>0</v>
      </c>
      <c r="AG675" s="2108">
        <v>0</v>
      </c>
      <c r="AH675" s="373"/>
      <c r="AI675" s="373"/>
      <c r="AJ675" s="1862">
        <v>0</v>
      </c>
    </row>
    <row r="676" spans="1:36" ht="63">
      <c r="A676" s="1466">
        <v>2323</v>
      </c>
      <c r="B676" s="1774" t="s">
        <v>5581</v>
      </c>
      <c r="C676" s="1777" t="s">
        <v>5582</v>
      </c>
      <c r="D676" s="1778" t="s">
        <v>187</v>
      </c>
      <c r="E676" s="1766" t="s">
        <v>42</v>
      </c>
      <c r="F676" s="1785" t="s">
        <v>43</v>
      </c>
      <c r="G676" s="1779">
        <v>100</v>
      </c>
      <c r="H676" s="1779">
        <v>0</v>
      </c>
      <c r="I676" s="1786">
        <v>0</v>
      </c>
      <c r="J676" s="1862">
        <v>0</v>
      </c>
      <c r="K676" s="1770">
        <v>0</v>
      </c>
      <c r="L676" s="373">
        <v>100</v>
      </c>
      <c r="M676" s="1779">
        <v>25</v>
      </c>
      <c r="N676" s="1779">
        <v>0</v>
      </c>
      <c r="O676" s="373">
        <v>25</v>
      </c>
      <c r="P676" s="373"/>
      <c r="Q676" s="373"/>
      <c r="R676" s="373"/>
      <c r="S676" s="373"/>
      <c r="T676" s="373"/>
      <c r="U676" s="373"/>
      <c r="V676" s="373"/>
      <c r="W676" s="373"/>
      <c r="X676" s="2843">
        <v>25</v>
      </c>
      <c r="Y676" s="2843">
        <v>0</v>
      </c>
      <c r="Z676" s="2108">
        <v>25</v>
      </c>
      <c r="AA676" s="2844"/>
      <c r="AB676" s="2844"/>
      <c r="AC676" s="2108">
        <v>0</v>
      </c>
      <c r="AD676" s="2108"/>
      <c r="AE676" s="2844"/>
      <c r="AF676" s="2844">
        <v>0</v>
      </c>
      <c r="AG676" s="2108">
        <v>0</v>
      </c>
      <c r="AH676" s="373"/>
      <c r="AI676" s="373"/>
      <c r="AJ676" s="1862">
        <v>0</v>
      </c>
    </row>
    <row r="677" spans="1:36" ht="78.75">
      <c r="A677" s="1466">
        <v>2324</v>
      </c>
      <c r="B677" s="1774" t="s">
        <v>5583</v>
      </c>
      <c r="C677" s="1777" t="s">
        <v>5584</v>
      </c>
      <c r="D677" s="1778" t="s">
        <v>187</v>
      </c>
      <c r="E677" s="1766" t="s">
        <v>42</v>
      </c>
      <c r="F677" s="1785" t="s">
        <v>43</v>
      </c>
      <c r="G677" s="1779">
        <v>100</v>
      </c>
      <c r="H677" s="1779">
        <v>0</v>
      </c>
      <c r="I677" s="1786">
        <v>0</v>
      </c>
      <c r="J677" s="1862">
        <v>0</v>
      </c>
      <c r="K677" s="1770">
        <v>0</v>
      </c>
      <c r="L677" s="373">
        <v>100</v>
      </c>
      <c r="M677" s="1779">
        <v>25</v>
      </c>
      <c r="N677" s="1779">
        <v>0</v>
      </c>
      <c r="O677" s="373">
        <v>25</v>
      </c>
      <c r="P677" s="373"/>
      <c r="Q677" s="373"/>
      <c r="R677" s="373"/>
      <c r="S677" s="373"/>
      <c r="T677" s="373"/>
      <c r="U677" s="373"/>
      <c r="V677" s="373"/>
      <c r="W677" s="373"/>
      <c r="X677" s="2843">
        <v>25</v>
      </c>
      <c r="Y677" s="2843">
        <v>0</v>
      </c>
      <c r="Z677" s="2108">
        <v>25</v>
      </c>
      <c r="AA677" s="2844"/>
      <c r="AB677" s="2844"/>
      <c r="AC677" s="2108">
        <v>0</v>
      </c>
      <c r="AD677" s="2108"/>
      <c r="AE677" s="2844"/>
      <c r="AF677" s="2844">
        <v>0</v>
      </c>
      <c r="AG677" s="2108">
        <v>0</v>
      </c>
      <c r="AH677" s="373"/>
      <c r="AI677" s="373"/>
      <c r="AJ677" s="1862">
        <v>0</v>
      </c>
    </row>
    <row r="678" spans="1:36" ht="94.5">
      <c r="A678" s="1466">
        <v>2325</v>
      </c>
      <c r="B678" s="1774" t="s">
        <v>5585</v>
      </c>
      <c r="C678" s="1777" t="s">
        <v>5586</v>
      </c>
      <c r="D678" s="1778" t="s">
        <v>187</v>
      </c>
      <c r="E678" s="1766" t="s">
        <v>42</v>
      </c>
      <c r="F678" s="1785" t="s">
        <v>43</v>
      </c>
      <c r="G678" s="1779">
        <v>90</v>
      </c>
      <c r="H678" s="1779">
        <v>0</v>
      </c>
      <c r="I678" s="1786">
        <v>0</v>
      </c>
      <c r="J678" s="1862">
        <v>0</v>
      </c>
      <c r="K678" s="1770">
        <v>0</v>
      </c>
      <c r="L678" s="373">
        <v>90</v>
      </c>
      <c r="M678" s="1779">
        <v>22.5</v>
      </c>
      <c r="N678" s="1779">
        <v>0</v>
      </c>
      <c r="O678" s="373">
        <v>22.5</v>
      </c>
      <c r="P678" s="373"/>
      <c r="Q678" s="373"/>
      <c r="R678" s="373"/>
      <c r="S678" s="373"/>
      <c r="T678" s="373"/>
      <c r="U678" s="373"/>
      <c r="V678" s="373"/>
      <c r="W678" s="373"/>
      <c r="X678" s="2843">
        <v>22.5</v>
      </c>
      <c r="Y678" s="2843">
        <v>0</v>
      </c>
      <c r="Z678" s="2108">
        <v>22.5</v>
      </c>
      <c r="AA678" s="2844"/>
      <c r="AB678" s="2844"/>
      <c r="AC678" s="2108">
        <v>0</v>
      </c>
      <c r="AD678" s="2108"/>
      <c r="AE678" s="2844"/>
      <c r="AF678" s="2844">
        <v>0</v>
      </c>
      <c r="AG678" s="2108">
        <v>0</v>
      </c>
      <c r="AH678" s="373"/>
      <c r="AI678" s="373"/>
      <c r="AJ678" s="1862">
        <v>0</v>
      </c>
    </row>
    <row r="679" spans="1:36" ht="126">
      <c r="A679" s="1466">
        <v>2326</v>
      </c>
      <c r="B679" s="1774" t="s">
        <v>5587</v>
      </c>
      <c r="C679" s="1777" t="s">
        <v>5588</v>
      </c>
      <c r="D679" s="1778" t="s">
        <v>187</v>
      </c>
      <c r="E679" s="1766" t="s">
        <v>42</v>
      </c>
      <c r="F679" s="1785" t="s">
        <v>43</v>
      </c>
      <c r="G679" s="1779">
        <v>100</v>
      </c>
      <c r="H679" s="1779">
        <v>0</v>
      </c>
      <c r="I679" s="1786">
        <v>0</v>
      </c>
      <c r="J679" s="1862">
        <v>0</v>
      </c>
      <c r="K679" s="1770">
        <v>0</v>
      </c>
      <c r="L679" s="373">
        <v>100</v>
      </c>
      <c r="M679" s="1779">
        <v>25</v>
      </c>
      <c r="N679" s="1779">
        <v>0</v>
      </c>
      <c r="O679" s="373">
        <v>25</v>
      </c>
      <c r="P679" s="373"/>
      <c r="Q679" s="373"/>
      <c r="R679" s="373"/>
      <c r="S679" s="373"/>
      <c r="T679" s="373"/>
      <c r="U679" s="373"/>
      <c r="V679" s="373"/>
      <c r="W679" s="373"/>
      <c r="X679" s="2843">
        <v>25</v>
      </c>
      <c r="Y679" s="2843">
        <v>0</v>
      </c>
      <c r="Z679" s="2108">
        <v>25</v>
      </c>
      <c r="AA679" s="2844"/>
      <c r="AB679" s="2844"/>
      <c r="AC679" s="2108">
        <v>0</v>
      </c>
      <c r="AD679" s="2108"/>
      <c r="AE679" s="2844"/>
      <c r="AF679" s="2844">
        <v>0</v>
      </c>
      <c r="AG679" s="2108">
        <v>0</v>
      </c>
      <c r="AH679" s="373"/>
      <c r="AI679" s="373"/>
      <c r="AJ679" s="1862">
        <v>0</v>
      </c>
    </row>
    <row r="680" spans="1:36" ht="31.5">
      <c r="A680" s="1466">
        <v>2327</v>
      </c>
      <c r="B680" s="1774" t="s">
        <v>5589</v>
      </c>
      <c r="C680" s="1777" t="s">
        <v>5590</v>
      </c>
      <c r="D680" s="1778" t="s">
        <v>187</v>
      </c>
      <c r="E680" s="1766" t="s">
        <v>42</v>
      </c>
      <c r="F680" s="1785" t="s">
        <v>43</v>
      </c>
      <c r="G680" s="1779">
        <v>110</v>
      </c>
      <c r="H680" s="1779">
        <v>0</v>
      </c>
      <c r="I680" s="1786">
        <v>0</v>
      </c>
      <c r="J680" s="1862">
        <v>0</v>
      </c>
      <c r="K680" s="1770">
        <v>0</v>
      </c>
      <c r="L680" s="373">
        <v>110</v>
      </c>
      <c r="M680" s="1779">
        <v>27.5</v>
      </c>
      <c r="N680" s="1779">
        <v>0</v>
      </c>
      <c r="O680" s="373">
        <v>27.5</v>
      </c>
      <c r="P680" s="373"/>
      <c r="Q680" s="373"/>
      <c r="R680" s="373"/>
      <c r="S680" s="373"/>
      <c r="T680" s="373"/>
      <c r="U680" s="373"/>
      <c r="V680" s="373"/>
      <c r="W680" s="373"/>
      <c r="X680" s="2843">
        <v>27.5</v>
      </c>
      <c r="Y680" s="2843">
        <v>0</v>
      </c>
      <c r="Z680" s="2108">
        <v>27.5</v>
      </c>
      <c r="AA680" s="2844"/>
      <c r="AB680" s="2844"/>
      <c r="AC680" s="2108">
        <v>0</v>
      </c>
      <c r="AD680" s="2108"/>
      <c r="AE680" s="2844"/>
      <c r="AF680" s="2844">
        <v>0</v>
      </c>
      <c r="AG680" s="2108">
        <v>0</v>
      </c>
      <c r="AH680" s="373"/>
      <c r="AI680" s="373"/>
      <c r="AJ680" s="1862">
        <v>0</v>
      </c>
    </row>
    <row r="681" spans="1:36" ht="78.75">
      <c r="A681" s="1466">
        <v>2328</v>
      </c>
      <c r="B681" s="1774" t="s">
        <v>5591</v>
      </c>
      <c r="C681" s="1831" t="s">
        <v>5592</v>
      </c>
      <c r="D681" s="1766" t="s">
        <v>187</v>
      </c>
      <c r="E681" s="1766" t="s">
        <v>42</v>
      </c>
      <c r="F681" s="1785" t="s">
        <v>43</v>
      </c>
      <c r="G681" s="620">
        <v>140</v>
      </c>
      <c r="H681" s="1779">
        <v>0</v>
      </c>
      <c r="I681" s="1786">
        <v>0</v>
      </c>
      <c r="J681" s="1862"/>
      <c r="K681" s="1770">
        <v>0</v>
      </c>
      <c r="L681" s="373">
        <v>140</v>
      </c>
      <c r="M681" s="1779">
        <v>35</v>
      </c>
      <c r="N681" s="1779">
        <v>0</v>
      </c>
      <c r="O681" s="373">
        <v>35</v>
      </c>
      <c r="P681" s="373"/>
      <c r="Q681" s="373"/>
      <c r="R681" s="373"/>
      <c r="S681" s="373"/>
      <c r="T681" s="373"/>
      <c r="U681" s="373"/>
      <c r="V681" s="373"/>
      <c r="W681" s="373"/>
      <c r="X681" s="2843">
        <v>35</v>
      </c>
      <c r="Y681" s="2843">
        <v>0</v>
      </c>
      <c r="Z681" s="2108">
        <v>35</v>
      </c>
      <c r="AA681" s="2844"/>
      <c r="AB681" s="2844"/>
      <c r="AC681" s="2108">
        <v>0</v>
      </c>
      <c r="AD681" s="2108"/>
      <c r="AE681" s="2844"/>
      <c r="AF681" s="2844">
        <v>0</v>
      </c>
      <c r="AG681" s="2108">
        <v>0</v>
      </c>
      <c r="AH681" s="373"/>
      <c r="AI681" s="373"/>
      <c r="AJ681" s="373">
        <v>0</v>
      </c>
    </row>
    <row r="682" spans="1:36" ht="47.25">
      <c r="A682" s="1466">
        <v>2329</v>
      </c>
      <c r="B682" s="1774" t="s">
        <v>5593</v>
      </c>
      <c r="C682" s="1777" t="s">
        <v>5594</v>
      </c>
      <c r="D682" s="1778" t="s">
        <v>205</v>
      </c>
      <c r="E682" s="1766" t="s">
        <v>42</v>
      </c>
      <c r="F682" s="1785" t="s">
        <v>43</v>
      </c>
      <c r="G682" s="1779">
        <v>50</v>
      </c>
      <c r="H682" s="1779">
        <v>0</v>
      </c>
      <c r="I682" s="1786">
        <v>0</v>
      </c>
      <c r="J682" s="1862">
        <v>0</v>
      </c>
      <c r="K682" s="1770">
        <v>0</v>
      </c>
      <c r="L682" s="373">
        <v>50</v>
      </c>
      <c r="M682" s="1779">
        <v>12.5</v>
      </c>
      <c r="N682" s="1779">
        <v>0</v>
      </c>
      <c r="O682" s="373">
        <v>12.5</v>
      </c>
      <c r="P682" s="373"/>
      <c r="Q682" s="373"/>
      <c r="R682" s="373"/>
      <c r="S682" s="373"/>
      <c r="T682" s="373"/>
      <c r="U682" s="373"/>
      <c r="V682" s="373"/>
      <c r="W682" s="373"/>
      <c r="X682" s="2843">
        <v>12.5</v>
      </c>
      <c r="Y682" s="2843">
        <v>0</v>
      </c>
      <c r="Z682" s="2108">
        <v>12.5</v>
      </c>
      <c r="AA682" s="2844"/>
      <c r="AB682" s="2844"/>
      <c r="AC682" s="2108">
        <v>0</v>
      </c>
      <c r="AD682" s="2108"/>
      <c r="AE682" s="2844"/>
      <c r="AF682" s="2844">
        <v>0</v>
      </c>
      <c r="AG682" s="2108">
        <v>0</v>
      </c>
      <c r="AH682" s="373"/>
      <c r="AI682" s="373"/>
      <c r="AJ682" s="1862">
        <v>0</v>
      </c>
    </row>
    <row r="683" spans="1:36" ht="31.5">
      <c r="A683" s="1466">
        <v>2330</v>
      </c>
      <c r="B683" s="1774" t="s">
        <v>5595</v>
      </c>
      <c r="C683" s="1777" t="s">
        <v>5596</v>
      </c>
      <c r="D683" s="1778" t="s">
        <v>205</v>
      </c>
      <c r="E683" s="1766" t="s">
        <v>42</v>
      </c>
      <c r="F683" s="1785" t="s">
        <v>43</v>
      </c>
      <c r="G683" s="1779">
        <v>50</v>
      </c>
      <c r="H683" s="1779">
        <v>0</v>
      </c>
      <c r="I683" s="1786">
        <v>0</v>
      </c>
      <c r="J683" s="1862">
        <v>0</v>
      </c>
      <c r="K683" s="1770">
        <v>0</v>
      </c>
      <c r="L683" s="373">
        <v>50</v>
      </c>
      <c r="M683" s="1779">
        <v>12.5</v>
      </c>
      <c r="N683" s="1779">
        <v>0</v>
      </c>
      <c r="O683" s="373">
        <v>12.5</v>
      </c>
      <c r="P683" s="373"/>
      <c r="Q683" s="373"/>
      <c r="R683" s="373"/>
      <c r="S683" s="373"/>
      <c r="T683" s="373"/>
      <c r="U683" s="373"/>
      <c r="V683" s="373"/>
      <c r="W683" s="373"/>
      <c r="X683" s="2843">
        <v>12.5</v>
      </c>
      <c r="Y683" s="2843">
        <v>0</v>
      </c>
      <c r="Z683" s="2108">
        <v>12.5</v>
      </c>
      <c r="AA683" s="2844"/>
      <c r="AB683" s="2844"/>
      <c r="AC683" s="2108">
        <v>0</v>
      </c>
      <c r="AD683" s="2108"/>
      <c r="AE683" s="2844"/>
      <c r="AF683" s="2844">
        <v>0</v>
      </c>
      <c r="AG683" s="2108">
        <v>0</v>
      </c>
      <c r="AH683" s="373"/>
      <c r="AI683" s="373"/>
      <c r="AJ683" s="1862">
        <v>0</v>
      </c>
    </row>
    <row r="684" spans="1:36" ht="110.25">
      <c r="A684" s="1466">
        <v>2331</v>
      </c>
      <c r="B684" s="1774" t="s">
        <v>5597</v>
      </c>
      <c r="C684" s="1777" t="s">
        <v>5598</v>
      </c>
      <c r="D684" s="1778" t="s">
        <v>45</v>
      </c>
      <c r="E684" s="1766" t="s">
        <v>42</v>
      </c>
      <c r="F684" s="1785" t="s">
        <v>43</v>
      </c>
      <c r="G684" s="1779">
        <v>50</v>
      </c>
      <c r="H684" s="1779">
        <v>0</v>
      </c>
      <c r="I684" s="1786">
        <v>0</v>
      </c>
      <c r="J684" s="1862">
        <v>0</v>
      </c>
      <c r="K684" s="1770">
        <v>0</v>
      </c>
      <c r="L684" s="373">
        <v>50</v>
      </c>
      <c r="M684" s="1779">
        <v>12.5</v>
      </c>
      <c r="N684" s="1779">
        <v>0</v>
      </c>
      <c r="O684" s="373">
        <v>12.5</v>
      </c>
      <c r="P684" s="373"/>
      <c r="Q684" s="373"/>
      <c r="R684" s="373"/>
      <c r="S684" s="373"/>
      <c r="T684" s="373"/>
      <c r="U684" s="373"/>
      <c r="V684" s="373"/>
      <c r="W684" s="373"/>
      <c r="X684" s="2843">
        <v>12.5</v>
      </c>
      <c r="Y684" s="2843">
        <v>0</v>
      </c>
      <c r="Z684" s="2108">
        <v>12.5</v>
      </c>
      <c r="AA684" s="2844"/>
      <c r="AB684" s="2844"/>
      <c r="AC684" s="2108">
        <v>0</v>
      </c>
      <c r="AD684" s="2108"/>
      <c r="AE684" s="2844"/>
      <c r="AF684" s="2844">
        <v>0</v>
      </c>
      <c r="AG684" s="2108">
        <v>0</v>
      </c>
      <c r="AH684" s="373"/>
      <c r="AI684" s="373"/>
      <c r="AJ684" s="1862">
        <v>0</v>
      </c>
    </row>
    <row r="685" spans="1:36" ht="78.75">
      <c r="A685" s="1466">
        <v>2332</v>
      </c>
      <c r="B685" s="1774" t="s">
        <v>5599</v>
      </c>
      <c r="C685" s="1777" t="s">
        <v>5600</v>
      </c>
      <c r="D685" s="1778" t="s">
        <v>45</v>
      </c>
      <c r="E685" s="1766" t="s">
        <v>42</v>
      </c>
      <c r="F685" s="1785" t="s">
        <v>43</v>
      </c>
      <c r="G685" s="1779">
        <v>70</v>
      </c>
      <c r="H685" s="1779">
        <v>0</v>
      </c>
      <c r="I685" s="1786">
        <v>0</v>
      </c>
      <c r="J685" s="1862">
        <v>0</v>
      </c>
      <c r="K685" s="1770">
        <v>0</v>
      </c>
      <c r="L685" s="373">
        <v>70</v>
      </c>
      <c r="M685" s="1779">
        <v>17.5</v>
      </c>
      <c r="N685" s="1779">
        <v>0</v>
      </c>
      <c r="O685" s="373">
        <v>17.5</v>
      </c>
      <c r="P685" s="373"/>
      <c r="Q685" s="373"/>
      <c r="R685" s="373"/>
      <c r="S685" s="373"/>
      <c r="T685" s="373"/>
      <c r="U685" s="373"/>
      <c r="V685" s="373"/>
      <c r="W685" s="373"/>
      <c r="X685" s="2843">
        <v>17.5</v>
      </c>
      <c r="Y685" s="2843">
        <v>0</v>
      </c>
      <c r="Z685" s="2108">
        <v>17.5</v>
      </c>
      <c r="AA685" s="2844"/>
      <c r="AB685" s="2844"/>
      <c r="AC685" s="2108">
        <v>0</v>
      </c>
      <c r="AD685" s="2108"/>
      <c r="AE685" s="2844"/>
      <c r="AF685" s="2844">
        <v>0</v>
      </c>
      <c r="AG685" s="2108">
        <v>0</v>
      </c>
      <c r="AH685" s="373"/>
      <c r="AI685" s="373"/>
      <c r="AJ685" s="1862">
        <v>0</v>
      </c>
    </row>
    <row r="686" spans="1:36" ht="94.5">
      <c r="A686" s="1466">
        <v>2333</v>
      </c>
      <c r="B686" s="1774" t="s">
        <v>5601</v>
      </c>
      <c r="C686" s="1777" t="s">
        <v>5602</v>
      </c>
      <c r="D686" s="1778" t="s">
        <v>45</v>
      </c>
      <c r="E686" s="1766" t="s">
        <v>42</v>
      </c>
      <c r="F686" s="1785" t="s">
        <v>43</v>
      </c>
      <c r="G686" s="1779">
        <v>100</v>
      </c>
      <c r="H686" s="1779">
        <v>0</v>
      </c>
      <c r="I686" s="1786">
        <v>0</v>
      </c>
      <c r="J686" s="1862">
        <v>0</v>
      </c>
      <c r="K686" s="1770">
        <v>0</v>
      </c>
      <c r="L686" s="373">
        <v>100</v>
      </c>
      <c r="M686" s="1779">
        <v>25</v>
      </c>
      <c r="N686" s="1779">
        <v>0</v>
      </c>
      <c r="O686" s="373">
        <v>25</v>
      </c>
      <c r="P686" s="373"/>
      <c r="Q686" s="373"/>
      <c r="R686" s="373"/>
      <c r="S686" s="373"/>
      <c r="T686" s="373"/>
      <c r="U686" s="373"/>
      <c r="V686" s="373"/>
      <c r="W686" s="373"/>
      <c r="X686" s="2843">
        <v>25</v>
      </c>
      <c r="Y686" s="2843">
        <v>0</v>
      </c>
      <c r="Z686" s="2108">
        <v>25</v>
      </c>
      <c r="AA686" s="2844"/>
      <c r="AB686" s="2844"/>
      <c r="AC686" s="2108">
        <v>0</v>
      </c>
      <c r="AD686" s="2108"/>
      <c r="AE686" s="2844"/>
      <c r="AF686" s="2844">
        <v>0</v>
      </c>
      <c r="AG686" s="2108">
        <v>0</v>
      </c>
      <c r="AH686" s="373"/>
      <c r="AI686" s="373"/>
      <c r="AJ686" s="1862">
        <v>0</v>
      </c>
    </row>
    <row r="687" spans="1:36" ht="47.25">
      <c r="A687" s="1466">
        <v>2334</v>
      </c>
      <c r="B687" s="1774" t="s">
        <v>5603</v>
      </c>
      <c r="C687" s="1777" t="s">
        <v>5604</v>
      </c>
      <c r="D687" s="1778" t="s">
        <v>45</v>
      </c>
      <c r="E687" s="1766" t="s">
        <v>42</v>
      </c>
      <c r="F687" s="1785" t="s">
        <v>43</v>
      </c>
      <c r="G687" s="1779">
        <v>100</v>
      </c>
      <c r="H687" s="1779">
        <v>0</v>
      </c>
      <c r="I687" s="1786">
        <v>0</v>
      </c>
      <c r="J687" s="1862">
        <v>0</v>
      </c>
      <c r="K687" s="1770">
        <v>0</v>
      </c>
      <c r="L687" s="373">
        <v>100</v>
      </c>
      <c r="M687" s="1779">
        <v>25</v>
      </c>
      <c r="N687" s="1779">
        <v>0</v>
      </c>
      <c r="O687" s="373">
        <v>25</v>
      </c>
      <c r="P687" s="373"/>
      <c r="Q687" s="373"/>
      <c r="R687" s="373"/>
      <c r="S687" s="373"/>
      <c r="T687" s="373"/>
      <c r="U687" s="373"/>
      <c r="V687" s="373"/>
      <c r="W687" s="373"/>
      <c r="X687" s="2843">
        <v>25</v>
      </c>
      <c r="Y687" s="2843">
        <v>0</v>
      </c>
      <c r="Z687" s="2108">
        <v>25</v>
      </c>
      <c r="AA687" s="2844"/>
      <c r="AB687" s="2844"/>
      <c r="AC687" s="2108">
        <v>0</v>
      </c>
      <c r="AD687" s="2108"/>
      <c r="AE687" s="2844"/>
      <c r="AF687" s="2844">
        <v>0</v>
      </c>
      <c r="AG687" s="2108">
        <v>0</v>
      </c>
      <c r="AH687" s="373"/>
      <c r="AI687" s="373"/>
      <c r="AJ687" s="1862">
        <v>0</v>
      </c>
    </row>
    <row r="688" spans="1:36" ht="78.75">
      <c r="A688" s="1466">
        <v>2335</v>
      </c>
      <c r="B688" s="1774" t="s">
        <v>5605</v>
      </c>
      <c r="C688" s="1777" t="s">
        <v>5606</v>
      </c>
      <c r="D688" s="1778" t="s">
        <v>45</v>
      </c>
      <c r="E688" s="1766" t="s">
        <v>42</v>
      </c>
      <c r="F688" s="1785" t="s">
        <v>43</v>
      </c>
      <c r="G688" s="1779">
        <v>60</v>
      </c>
      <c r="H688" s="1779">
        <v>0</v>
      </c>
      <c r="I688" s="1786">
        <v>0</v>
      </c>
      <c r="J688" s="1862">
        <v>0</v>
      </c>
      <c r="K688" s="1770">
        <v>0</v>
      </c>
      <c r="L688" s="373">
        <v>60</v>
      </c>
      <c r="M688" s="1779">
        <v>15</v>
      </c>
      <c r="N688" s="1779">
        <v>0</v>
      </c>
      <c r="O688" s="373">
        <v>15</v>
      </c>
      <c r="P688" s="373"/>
      <c r="Q688" s="373"/>
      <c r="R688" s="373"/>
      <c r="S688" s="373"/>
      <c r="T688" s="373"/>
      <c r="U688" s="373"/>
      <c r="V688" s="373"/>
      <c r="W688" s="373"/>
      <c r="X688" s="2843">
        <v>15</v>
      </c>
      <c r="Y688" s="2843">
        <v>0</v>
      </c>
      <c r="Z688" s="2108">
        <v>15</v>
      </c>
      <c r="AA688" s="2844"/>
      <c r="AB688" s="2844"/>
      <c r="AC688" s="2108">
        <v>0</v>
      </c>
      <c r="AD688" s="2108"/>
      <c r="AE688" s="2844"/>
      <c r="AF688" s="2844">
        <v>0</v>
      </c>
      <c r="AG688" s="2108">
        <v>0</v>
      </c>
      <c r="AH688" s="373"/>
      <c r="AI688" s="373"/>
      <c r="AJ688" s="1862">
        <v>0</v>
      </c>
    </row>
    <row r="689" spans="1:36" ht="47.25">
      <c r="A689" s="1466">
        <v>2336</v>
      </c>
      <c r="B689" s="1774" t="s">
        <v>5607</v>
      </c>
      <c r="C689" s="1777" t="s">
        <v>5608</v>
      </c>
      <c r="D689" s="1778" t="s">
        <v>45</v>
      </c>
      <c r="E689" s="1766" t="s">
        <v>42</v>
      </c>
      <c r="F689" s="1785" t="s">
        <v>43</v>
      </c>
      <c r="G689" s="1779">
        <v>170</v>
      </c>
      <c r="H689" s="1779">
        <v>0</v>
      </c>
      <c r="I689" s="1786">
        <v>0</v>
      </c>
      <c r="J689" s="1862">
        <v>0</v>
      </c>
      <c r="K689" s="1770">
        <v>0</v>
      </c>
      <c r="L689" s="373">
        <v>170</v>
      </c>
      <c r="M689" s="1779">
        <v>42.5</v>
      </c>
      <c r="N689" s="1779">
        <v>0</v>
      </c>
      <c r="O689" s="373">
        <v>42.5</v>
      </c>
      <c r="P689" s="373"/>
      <c r="Q689" s="373"/>
      <c r="R689" s="373"/>
      <c r="S689" s="373"/>
      <c r="T689" s="373"/>
      <c r="U689" s="373"/>
      <c r="V689" s="373"/>
      <c r="W689" s="373"/>
      <c r="X689" s="2843">
        <v>42.5</v>
      </c>
      <c r="Y689" s="2843">
        <v>0</v>
      </c>
      <c r="Z689" s="2108">
        <v>42.5</v>
      </c>
      <c r="AA689" s="2844"/>
      <c r="AB689" s="2844"/>
      <c r="AC689" s="2108">
        <v>0</v>
      </c>
      <c r="AD689" s="2108"/>
      <c r="AE689" s="2844"/>
      <c r="AF689" s="2844">
        <v>0</v>
      </c>
      <c r="AG689" s="2108">
        <v>0</v>
      </c>
      <c r="AH689" s="373"/>
      <c r="AI689" s="373"/>
      <c r="AJ689" s="1862">
        <v>0</v>
      </c>
    </row>
    <row r="690" spans="1:36" ht="47.25">
      <c r="A690" s="1466">
        <v>2337</v>
      </c>
      <c r="B690" s="1774" t="s">
        <v>5609</v>
      </c>
      <c r="C690" s="1777" t="s">
        <v>5610</v>
      </c>
      <c r="D690" s="182" t="s">
        <v>221</v>
      </c>
      <c r="E690" s="1766" t="s">
        <v>42</v>
      </c>
      <c r="F690" s="1785" t="s">
        <v>43</v>
      </c>
      <c r="G690" s="1779">
        <v>50</v>
      </c>
      <c r="H690" s="1779">
        <v>0</v>
      </c>
      <c r="I690" s="1786">
        <v>0</v>
      </c>
      <c r="J690" s="1862">
        <v>0</v>
      </c>
      <c r="K690" s="1770">
        <v>0</v>
      </c>
      <c r="L690" s="373">
        <v>50</v>
      </c>
      <c r="M690" s="1779">
        <v>12.5</v>
      </c>
      <c r="N690" s="1779">
        <v>0</v>
      </c>
      <c r="O690" s="373">
        <v>12.5</v>
      </c>
      <c r="P690" s="373"/>
      <c r="Q690" s="373"/>
      <c r="R690" s="373"/>
      <c r="S690" s="373"/>
      <c r="T690" s="373"/>
      <c r="U690" s="373"/>
      <c r="V690" s="373"/>
      <c r="W690" s="373"/>
      <c r="X690" s="2843">
        <v>12.5</v>
      </c>
      <c r="Y690" s="2843">
        <v>0</v>
      </c>
      <c r="Z690" s="2108">
        <v>12.5</v>
      </c>
      <c r="AA690" s="2844"/>
      <c r="AB690" s="2844"/>
      <c r="AC690" s="2108">
        <v>0</v>
      </c>
      <c r="AD690" s="2108"/>
      <c r="AE690" s="2844"/>
      <c r="AF690" s="2844">
        <v>0</v>
      </c>
      <c r="AG690" s="2108">
        <v>0</v>
      </c>
      <c r="AH690" s="373"/>
      <c r="AI690" s="373"/>
      <c r="AJ690" s="1862">
        <v>0</v>
      </c>
    </row>
    <row r="691" spans="1:36" ht="94.5">
      <c r="A691" s="1466">
        <v>2338</v>
      </c>
      <c r="B691" s="1774" t="s">
        <v>5611</v>
      </c>
      <c r="C691" s="1831" t="s">
        <v>5612</v>
      </c>
      <c r="D691" s="182" t="s">
        <v>221</v>
      </c>
      <c r="E691" s="1766" t="s">
        <v>42</v>
      </c>
      <c r="F691" s="1785" t="s">
        <v>43</v>
      </c>
      <c r="G691" s="620">
        <v>110</v>
      </c>
      <c r="H691" s="1779">
        <v>0</v>
      </c>
      <c r="I691" s="1786">
        <v>0</v>
      </c>
      <c r="J691" s="1862"/>
      <c r="K691" s="1770">
        <v>0</v>
      </c>
      <c r="L691" s="373">
        <v>110</v>
      </c>
      <c r="M691" s="1779">
        <v>27.5</v>
      </c>
      <c r="N691" s="1779">
        <v>0</v>
      </c>
      <c r="O691" s="373">
        <v>27.5</v>
      </c>
      <c r="P691" s="373"/>
      <c r="Q691" s="373"/>
      <c r="R691" s="373"/>
      <c r="S691" s="373"/>
      <c r="T691" s="373"/>
      <c r="U691" s="373"/>
      <c r="V691" s="373"/>
      <c r="W691" s="373"/>
      <c r="X691" s="2843">
        <v>27.5</v>
      </c>
      <c r="Y691" s="2843">
        <v>0</v>
      </c>
      <c r="Z691" s="2108">
        <v>27.5</v>
      </c>
      <c r="AA691" s="2844"/>
      <c r="AB691" s="2844"/>
      <c r="AC691" s="2108">
        <v>0</v>
      </c>
      <c r="AD691" s="2108"/>
      <c r="AE691" s="2844"/>
      <c r="AF691" s="2844">
        <v>0</v>
      </c>
      <c r="AG691" s="2108">
        <v>0</v>
      </c>
      <c r="AH691" s="373"/>
      <c r="AI691" s="373"/>
      <c r="AJ691" s="373">
        <v>0</v>
      </c>
    </row>
    <row r="692" spans="1:36" ht="78.75">
      <c r="A692" s="1466">
        <v>2339</v>
      </c>
      <c r="B692" s="1774" t="s">
        <v>5613</v>
      </c>
      <c r="C692" s="1831" t="s">
        <v>5614</v>
      </c>
      <c r="D692" s="182" t="s">
        <v>221</v>
      </c>
      <c r="E692" s="1766" t="s">
        <v>42</v>
      </c>
      <c r="F692" s="1785" t="s">
        <v>43</v>
      </c>
      <c r="G692" s="620">
        <v>130</v>
      </c>
      <c r="H692" s="1779">
        <v>0</v>
      </c>
      <c r="I692" s="1786">
        <v>0</v>
      </c>
      <c r="J692" s="1862"/>
      <c r="K692" s="1770">
        <v>0</v>
      </c>
      <c r="L692" s="373">
        <v>130</v>
      </c>
      <c r="M692" s="1779">
        <v>32.5</v>
      </c>
      <c r="N692" s="1779">
        <v>0</v>
      </c>
      <c r="O692" s="373">
        <v>32.5</v>
      </c>
      <c r="P692" s="373"/>
      <c r="Q692" s="373"/>
      <c r="R692" s="373"/>
      <c r="S692" s="373"/>
      <c r="T692" s="373"/>
      <c r="U692" s="373"/>
      <c r="V692" s="373"/>
      <c r="W692" s="373"/>
      <c r="X692" s="2843">
        <v>32.5</v>
      </c>
      <c r="Y692" s="2843">
        <v>0</v>
      </c>
      <c r="Z692" s="2108">
        <v>32.5</v>
      </c>
      <c r="AA692" s="2844"/>
      <c r="AB692" s="2844"/>
      <c r="AC692" s="2108">
        <v>0</v>
      </c>
      <c r="AD692" s="2108"/>
      <c r="AE692" s="2844"/>
      <c r="AF692" s="2844">
        <v>0</v>
      </c>
      <c r="AG692" s="2108">
        <v>0</v>
      </c>
      <c r="AH692" s="373"/>
      <c r="AI692" s="373"/>
      <c r="AJ692" s="373">
        <v>0</v>
      </c>
    </row>
    <row r="693" spans="1:36" ht="157.5">
      <c r="A693" s="1466">
        <v>2340</v>
      </c>
      <c r="B693" s="1774" t="s">
        <v>5615</v>
      </c>
      <c r="C693" s="1831" t="s">
        <v>5616</v>
      </c>
      <c r="D693" s="182" t="s">
        <v>221</v>
      </c>
      <c r="E693" s="1766" t="s">
        <v>42</v>
      </c>
      <c r="F693" s="1785" t="s">
        <v>43</v>
      </c>
      <c r="G693" s="620">
        <v>130</v>
      </c>
      <c r="H693" s="1779">
        <v>0</v>
      </c>
      <c r="I693" s="1786">
        <v>0</v>
      </c>
      <c r="J693" s="1862"/>
      <c r="K693" s="1770">
        <v>0</v>
      </c>
      <c r="L693" s="373">
        <v>130</v>
      </c>
      <c r="M693" s="1779">
        <v>32.5</v>
      </c>
      <c r="N693" s="1779">
        <v>0</v>
      </c>
      <c r="O693" s="373">
        <v>32.5</v>
      </c>
      <c r="P693" s="373"/>
      <c r="Q693" s="373"/>
      <c r="R693" s="373"/>
      <c r="S693" s="373"/>
      <c r="T693" s="373"/>
      <c r="U693" s="373"/>
      <c r="V693" s="373"/>
      <c r="W693" s="373"/>
      <c r="X693" s="2843">
        <v>32.5</v>
      </c>
      <c r="Y693" s="2843">
        <v>0</v>
      </c>
      <c r="Z693" s="2108">
        <v>32.5</v>
      </c>
      <c r="AA693" s="2844"/>
      <c r="AB693" s="2844"/>
      <c r="AC693" s="2108">
        <v>0</v>
      </c>
      <c r="AD693" s="2108"/>
      <c r="AE693" s="2844"/>
      <c r="AF693" s="2844">
        <v>0</v>
      </c>
      <c r="AG693" s="2108">
        <v>0</v>
      </c>
      <c r="AH693" s="373"/>
      <c r="AI693" s="373"/>
      <c r="AJ693" s="373">
        <v>0</v>
      </c>
    </row>
    <row r="694" spans="1:36" ht="157.5">
      <c r="A694" s="1466">
        <v>2341</v>
      </c>
      <c r="B694" s="1774" t="s">
        <v>5617</v>
      </c>
      <c r="C694" s="1777" t="s">
        <v>5618</v>
      </c>
      <c r="D694" s="182" t="s">
        <v>221</v>
      </c>
      <c r="E694" s="1766" t="s">
        <v>42</v>
      </c>
      <c r="F694" s="1785" t="s">
        <v>43</v>
      </c>
      <c r="G694" s="1779">
        <v>115</v>
      </c>
      <c r="H694" s="1779">
        <v>0</v>
      </c>
      <c r="I694" s="1786">
        <v>0</v>
      </c>
      <c r="J694" s="1862">
        <v>0</v>
      </c>
      <c r="K694" s="1770">
        <v>0</v>
      </c>
      <c r="L694" s="373">
        <v>115</v>
      </c>
      <c r="M694" s="1779">
        <v>28.75</v>
      </c>
      <c r="N694" s="1779">
        <v>0</v>
      </c>
      <c r="O694" s="373">
        <v>28.75</v>
      </c>
      <c r="P694" s="373"/>
      <c r="Q694" s="373"/>
      <c r="R694" s="373"/>
      <c r="S694" s="373"/>
      <c r="T694" s="373"/>
      <c r="U694" s="373"/>
      <c r="V694" s="373"/>
      <c r="W694" s="373"/>
      <c r="X694" s="2843">
        <v>28.75</v>
      </c>
      <c r="Y694" s="2843">
        <v>0</v>
      </c>
      <c r="Z694" s="2108">
        <v>28.75</v>
      </c>
      <c r="AA694" s="2844"/>
      <c r="AB694" s="2844"/>
      <c r="AC694" s="2108">
        <v>0</v>
      </c>
      <c r="AD694" s="2108"/>
      <c r="AE694" s="2844"/>
      <c r="AF694" s="2844">
        <v>0</v>
      </c>
      <c r="AG694" s="2108">
        <v>0</v>
      </c>
      <c r="AH694" s="373"/>
      <c r="AI694" s="373"/>
      <c r="AJ694" s="1862">
        <v>0</v>
      </c>
    </row>
    <row r="695" spans="1:36" ht="63">
      <c r="A695" s="1466">
        <v>2342</v>
      </c>
      <c r="B695" s="1774" t="s">
        <v>5619</v>
      </c>
      <c r="C695" s="1777" t="s">
        <v>5620</v>
      </c>
      <c r="D695" s="1778" t="s">
        <v>254</v>
      </c>
      <c r="E695" s="1766" t="s">
        <v>42</v>
      </c>
      <c r="F695" s="1785" t="s">
        <v>43</v>
      </c>
      <c r="G695" s="1779">
        <v>100</v>
      </c>
      <c r="H695" s="1779">
        <v>0</v>
      </c>
      <c r="I695" s="1786">
        <v>0</v>
      </c>
      <c r="J695" s="1862">
        <v>0</v>
      </c>
      <c r="K695" s="1770">
        <v>0</v>
      </c>
      <c r="L695" s="373">
        <v>100</v>
      </c>
      <c r="M695" s="1779">
        <v>25</v>
      </c>
      <c r="N695" s="1779">
        <v>0</v>
      </c>
      <c r="O695" s="373">
        <v>25</v>
      </c>
      <c r="P695" s="373"/>
      <c r="Q695" s="373"/>
      <c r="R695" s="373"/>
      <c r="S695" s="373"/>
      <c r="T695" s="373"/>
      <c r="U695" s="373"/>
      <c r="V695" s="373"/>
      <c r="W695" s="373"/>
      <c r="X695" s="2843">
        <v>25</v>
      </c>
      <c r="Y695" s="2843">
        <v>0</v>
      </c>
      <c r="Z695" s="2108">
        <v>25</v>
      </c>
      <c r="AA695" s="2844"/>
      <c r="AB695" s="2844"/>
      <c r="AC695" s="2108">
        <v>0</v>
      </c>
      <c r="AD695" s="2108"/>
      <c r="AE695" s="2844"/>
      <c r="AF695" s="2844">
        <v>0</v>
      </c>
      <c r="AG695" s="2108">
        <v>0</v>
      </c>
      <c r="AH695" s="373"/>
      <c r="AI695" s="373"/>
      <c r="AJ695" s="1862">
        <v>0</v>
      </c>
    </row>
    <row r="696" spans="1:36" ht="47.25">
      <c r="A696" s="1466">
        <v>2343</v>
      </c>
      <c r="B696" s="1774" t="s">
        <v>5621</v>
      </c>
      <c r="C696" s="1777" t="s">
        <v>5622</v>
      </c>
      <c r="D696" s="1778" t="s">
        <v>254</v>
      </c>
      <c r="E696" s="1766" t="s">
        <v>42</v>
      </c>
      <c r="F696" s="1785" t="s">
        <v>43</v>
      </c>
      <c r="G696" s="1779">
        <v>100</v>
      </c>
      <c r="H696" s="1779">
        <v>0</v>
      </c>
      <c r="I696" s="1786">
        <v>0</v>
      </c>
      <c r="J696" s="1862">
        <v>0</v>
      </c>
      <c r="K696" s="1770">
        <v>0</v>
      </c>
      <c r="L696" s="373">
        <v>100</v>
      </c>
      <c r="M696" s="1779">
        <v>25</v>
      </c>
      <c r="N696" s="1779">
        <v>0</v>
      </c>
      <c r="O696" s="373">
        <v>25</v>
      </c>
      <c r="P696" s="373"/>
      <c r="Q696" s="373"/>
      <c r="R696" s="373"/>
      <c r="S696" s="373"/>
      <c r="T696" s="373"/>
      <c r="U696" s="373"/>
      <c r="V696" s="373"/>
      <c r="W696" s="373"/>
      <c r="X696" s="2843">
        <v>25</v>
      </c>
      <c r="Y696" s="2843">
        <v>0</v>
      </c>
      <c r="Z696" s="2108">
        <v>25</v>
      </c>
      <c r="AA696" s="2844"/>
      <c r="AB696" s="2844"/>
      <c r="AC696" s="2108">
        <v>0</v>
      </c>
      <c r="AD696" s="2108"/>
      <c r="AE696" s="2844"/>
      <c r="AF696" s="2844">
        <v>0</v>
      </c>
      <c r="AG696" s="2108">
        <v>0</v>
      </c>
      <c r="AH696" s="373"/>
      <c r="AI696" s="373"/>
      <c r="AJ696" s="1862">
        <v>0</v>
      </c>
    </row>
    <row r="697" spans="1:36" ht="31.5">
      <c r="A697" s="1466">
        <v>2344</v>
      </c>
      <c r="B697" s="1774" t="s">
        <v>5623</v>
      </c>
      <c r="C697" s="1777" t="s">
        <v>5624</v>
      </c>
      <c r="D697" s="1778" t="s">
        <v>254</v>
      </c>
      <c r="E697" s="1766" t="s">
        <v>42</v>
      </c>
      <c r="F697" s="1785" t="s">
        <v>43</v>
      </c>
      <c r="G697" s="1779">
        <v>50</v>
      </c>
      <c r="H697" s="1779">
        <v>0</v>
      </c>
      <c r="I697" s="1786">
        <v>0</v>
      </c>
      <c r="J697" s="1862">
        <v>0</v>
      </c>
      <c r="K697" s="1770">
        <v>0</v>
      </c>
      <c r="L697" s="373">
        <v>50</v>
      </c>
      <c r="M697" s="1779">
        <v>12.5</v>
      </c>
      <c r="N697" s="1779">
        <v>0</v>
      </c>
      <c r="O697" s="373">
        <v>12.5</v>
      </c>
      <c r="P697" s="373"/>
      <c r="Q697" s="373"/>
      <c r="R697" s="373"/>
      <c r="S697" s="373"/>
      <c r="T697" s="373"/>
      <c r="U697" s="373"/>
      <c r="V697" s="373"/>
      <c r="W697" s="373"/>
      <c r="X697" s="2843">
        <v>12.5</v>
      </c>
      <c r="Y697" s="2843">
        <v>0</v>
      </c>
      <c r="Z697" s="2108">
        <v>12.5</v>
      </c>
      <c r="AA697" s="2844"/>
      <c r="AB697" s="2844"/>
      <c r="AC697" s="2108">
        <v>0</v>
      </c>
      <c r="AD697" s="2108"/>
      <c r="AE697" s="2844"/>
      <c r="AF697" s="2844">
        <v>0</v>
      </c>
      <c r="AG697" s="2108">
        <v>0</v>
      </c>
      <c r="AH697" s="373"/>
      <c r="AI697" s="373"/>
      <c r="AJ697" s="1862">
        <v>0</v>
      </c>
    </row>
    <row r="698" spans="1:36" ht="63">
      <c r="A698" s="1466">
        <v>2345</v>
      </c>
      <c r="B698" s="1774" t="s">
        <v>5625</v>
      </c>
      <c r="C698" s="1777" t="s">
        <v>5626</v>
      </c>
      <c r="D698" s="1778" t="s">
        <v>254</v>
      </c>
      <c r="E698" s="1766" t="s">
        <v>42</v>
      </c>
      <c r="F698" s="1785" t="s">
        <v>43</v>
      </c>
      <c r="G698" s="1779">
        <v>100</v>
      </c>
      <c r="H698" s="1779">
        <v>0</v>
      </c>
      <c r="I698" s="1786">
        <v>0</v>
      </c>
      <c r="J698" s="1862">
        <v>0</v>
      </c>
      <c r="K698" s="1770">
        <v>0</v>
      </c>
      <c r="L698" s="373">
        <v>100</v>
      </c>
      <c r="M698" s="1779">
        <v>25</v>
      </c>
      <c r="N698" s="1779">
        <v>0</v>
      </c>
      <c r="O698" s="373">
        <v>25</v>
      </c>
      <c r="P698" s="373"/>
      <c r="Q698" s="373"/>
      <c r="R698" s="373"/>
      <c r="S698" s="373"/>
      <c r="T698" s="373"/>
      <c r="U698" s="373"/>
      <c r="V698" s="373"/>
      <c r="W698" s="373"/>
      <c r="X698" s="2843">
        <v>25</v>
      </c>
      <c r="Y698" s="2843">
        <v>0</v>
      </c>
      <c r="Z698" s="2108">
        <v>25</v>
      </c>
      <c r="AA698" s="2844"/>
      <c r="AB698" s="2844"/>
      <c r="AC698" s="2108">
        <v>0</v>
      </c>
      <c r="AD698" s="2108"/>
      <c r="AE698" s="2844"/>
      <c r="AF698" s="2844">
        <v>0</v>
      </c>
      <c r="AG698" s="2108">
        <v>0</v>
      </c>
      <c r="AH698" s="373"/>
      <c r="AI698" s="373"/>
      <c r="AJ698" s="1862">
        <v>0</v>
      </c>
    </row>
    <row r="699" spans="1:36" ht="409.5">
      <c r="A699" s="1466">
        <v>2346</v>
      </c>
      <c r="B699" s="1774" t="s">
        <v>5627</v>
      </c>
      <c r="C699" s="1777" t="s">
        <v>5628</v>
      </c>
      <c r="D699" s="1778" t="s">
        <v>564</v>
      </c>
      <c r="E699" s="1766" t="s">
        <v>42</v>
      </c>
      <c r="F699" s="1785" t="s">
        <v>43</v>
      </c>
      <c r="G699" s="1779">
        <v>150</v>
      </c>
      <c r="H699" s="1779">
        <v>0</v>
      </c>
      <c r="I699" s="1786">
        <v>0</v>
      </c>
      <c r="J699" s="1862">
        <v>0</v>
      </c>
      <c r="K699" s="1770">
        <v>0</v>
      </c>
      <c r="L699" s="373">
        <v>150</v>
      </c>
      <c r="M699" s="1779">
        <v>37.5</v>
      </c>
      <c r="N699" s="1779">
        <v>0</v>
      </c>
      <c r="O699" s="373">
        <v>37.5</v>
      </c>
      <c r="P699" s="373"/>
      <c r="Q699" s="373"/>
      <c r="R699" s="373"/>
      <c r="S699" s="373"/>
      <c r="T699" s="373"/>
      <c r="U699" s="373"/>
      <c r="V699" s="373"/>
      <c r="W699" s="373"/>
      <c r="X699" s="2843">
        <v>37.5</v>
      </c>
      <c r="Y699" s="2843">
        <v>0</v>
      </c>
      <c r="Z699" s="2108">
        <v>37.5</v>
      </c>
      <c r="AA699" s="2844"/>
      <c r="AB699" s="2844"/>
      <c r="AC699" s="2108">
        <v>0</v>
      </c>
      <c r="AD699" s="2108"/>
      <c r="AE699" s="2844"/>
      <c r="AF699" s="2844">
        <v>0</v>
      </c>
      <c r="AG699" s="2108">
        <v>0</v>
      </c>
      <c r="AH699" s="373"/>
      <c r="AI699" s="373"/>
      <c r="AJ699" s="1862">
        <v>0</v>
      </c>
    </row>
    <row r="700" spans="1:36" ht="63">
      <c r="A700" s="1466">
        <v>2347</v>
      </c>
      <c r="B700" s="1774" t="s">
        <v>5629</v>
      </c>
      <c r="C700" s="1777" t="s">
        <v>5630</v>
      </c>
      <c r="D700" s="1778" t="s">
        <v>564</v>
      </c>
      <c r="E700" s="1766" t="s">
        <v>42</v>
      </c>
      <c r="F700" s="1785" t="s">
        <v>43</v>
      </c>
      <c r="G700" s="1779">
        <v>100</v>
      </c>
      <c r="H700" s="1779">
        <v>0</v>
      </c>
      <c r="I700" s="1786">
        <v>0</v>
      </c>
      <c r="J700" s="1862">
        <v>0</v>
      </c>
      <c r="K700" s="1770">
        <v>0</v>
      </c>
      <c r="L700" s="373">
        <v>100</v>
      </c>
      <c r="M700" s="1779">
        <v>25</v>
      </c>
      <c r="N700" s="1779">
        <v>0</v>
      </c>
      <c r="O700" s="373">
        <v>25</v>
      </c>
      <c r="P700" s="373"/>
      <c r="Q700" s="373"/>
      <c r="R700" s="373"/>
      <c r="S700" s="373"/>
      <c r="T700" s="373"/>
      <c r="U700" s="373"/>
      <c r="V700" s="373"/>
      <c r="W700" s="373"/>
      <c r="X700" s="2843">
        <v>25</v>
      </c>
      <c r="Y700" s="2843">
        <v>0</v>
      </c>
      <c r="Z700" s="2108">
        <v>25</v>
      </c>
      <c r="AA700" s="2844"/>
      <c r="AB700" s="2844"/>
      <c r="AC700" s="2108">
        <v>0</v>
      </c>
      <c r="AD700" s="2108"/>
      <c r="AE700" s="2844"/>
      <c r="AF700" s="2844">
        <v>0</v>
      </c>
      <c r="AG700" s="2108">
        <v>0</v>
      </c>
      <c r="AH700" s="373"/>
      <c r="AI700" s="373"/>
      <c r="AJ700" s="1862">
        <v>0</v>
      </c>
    </row>
    <row r="701" spans="1:36" ht="63">
      <c r="A701" s="1466">
        <v>2348</v>
      </c>
      <c r="B701" s="1774" t="s">
        <v>5631</v>
      </c>
      <c r="C701" s="1777" t="s">
        <v>5632</v>
      </c>
      <c r="D701" s="1778" t="s">
        <v>564</v>
      </c>
      <c r="E701" s="1766" t="s">
        <v>42</v>
      </c>
      <c r="F701" s="1785" t="s">
        <v>43</v>
      </c>
      <c r="G701" s="1779">
        <v>100</v>
      </c>
      <c r="H701" s="1779">
        <v>0</v>
      </c>
      <c r="I701" s="1786">
        <v>0</v>
      </c>
      <c r="J701" s="1862">
        <v>0</v>
      </c>
      <c r="K701" s="1770">
        <v>0</v>
      </c>
      <c r="L701" s="373">
        <v>100</v>
      </c>
      <c r="M701" s="1779">
        <v>25</v>
      </c>
      <c r="N701" s="1779">
        <v>0</v>
      </c>
      <c r="O701" s="373">
        <v>25</v>
      </c>
      <c r="P701" s="373"/>
      <c r="Q701" s="373"/>
      <c r="R701" s="373"/>
      <c r="S701" s="373"/>
      <c r="T701" s="373"/>
      <c r="U701" s="373"/>
      <c r="V701" s="373"/>
      <c r="W701" s="373"/>
      <c r="X701" s="2843">
        <v>25</v>
      </c>
      <c r="Y701" s="2843">
        <v>0</v>
      </c>
      <c r="Z701" s="2108">
        <v>25</v>
      </c>
      <c r="AA701" s="2844"/>
      <c r="AB701" s="2844"/>
      <c r="AC701" s="2108">
        <v>0</v>
      </c>
      <c r="AD701" s="2108"/>
      <c r="AE701" s="2844"/>
      <c r="AF701" s="2844">
        <v>0</v>
      </c>
      <c r="AG701" s="2108">
        <v>0</v>
      </c>
      <c r="AH701" s="373"/>
      <c r="AI701" s="373"/>
      <c r="AJ701" s="1862">
        <v>0</v>
      </c>
    </row>
    <row r="702" spans="1:36" ht="63">
      <c r="A702" s="1466">
        <v>2349</v>
      </c>
      <c r="B702" s="1774" t="s">
        <v>5633</v>
      </c>
      <c r="C702" s="1777" t="s">
        <v>5634</v>
      </c>
      <c r="D702" s="1778" t="s">
        <v>564</v>
      </c>
      <c r="E702" s="1766" t="s">
        <v>42</v>
      </c>
      <c r="F702" s="1785" t="s">
        <v>43</v>
      </c>
      <c r="G702" s="1779">
        <v>100</v>
      </c>
      <c r="H702" s="1779">
        <v>0</v>
      </c>
      <c r="I702" s="1786">
        <v>0</v>
      </c>
      <c r="J702" s="1862">
        <v>0</v>
      </c>
      <c r="K702" s="1770">
        <v>0</v>
      </c>
      <c r="L702" s="373">
        <v>100</v>
      </c>
      <c r="M702" s="1779">
        <v>25</v>
      </c>
      <c r="N702" s="1779">
        <v>0</v>
      </c>
      <c r="O702" s="373">
        <v>25</v>
      </c>
      <c r="P702" s="373"/>
      <c r="Q702" s="373"/>
      <c r="R702" s="373"/>
      <c r="S702" s="373"/>
      <c r="T702" s="373"/>
      <c r="U702" s="373"/>
      <c r="V702" s="373"/>
      <c r="W702" s="373"/>
      <c r="X702" s="2843">
        <v>25</v>
      </c>
      <c r="Y702" s="2843">
        <v>0</v>
      </c>
      <c r="Z702" s="2108">
        <v>25</v>
      </c>
      <c r="AA702" s="2844"/>
      <c r="AB702" s="2844"/>
      <c r="AC702" s="2108">
        <v>0</v>
      </c>
      <c r="AD702" s="2108"/>
      <c r="AE702" s="2844"/>
      <c r="AF702" s="2844">
        <v>0</v>
      </c>
      <c r="AG702" s="2108">
        <v>0</v>
      </c>
      <c r="AH702" s="373"/>
      <c r="AI702" s="373"/>
      <c r="AJ702" s="1862">
        <v>0</v>
      </c>
    </row>
    <row r="703" spans="1:36" ht="78.75">
      <c r="A703" s="1466">
        <v>2350</v>
      </c>
      <c r="B703" s="1774" t="s">
        <v>5635</v>
      </c>
      <c r="C703" s="1777" t="s">
        <v>5636</v>
      </c>
      <c r="D703" s="1778" t="s">
        <v>564</v>
      </c>
      <c r="E703" s="1766" t="s">
        <v>42</v>
      </c>
      <c r="F703" s="1785" t="s">
        <v>43</v>
      </c>
      <c r="G703" s="1779">
        <v>100</v>
      </c>
      <c r="H703" s="1779">
        <v>0</v>
      </c>
      <c r="I703" s="1786">
        <v>0</v>
      </c>
      <c r="J703" s="1862">
        <v>0</v>
      </c>
      <c r="K703" s="1770">
        <v>0</v>
      </c>
      <c r="L703" s="373">
        <v>100</v>
      </c>
      <c r="M703" s="1779">
        <v>25</v>
      </c>
      <c r="N703" s="1779">
        <v>0</v>
      </c>
      <c r="O703" s="373">
        <v>25</v>
      </c>
      <c r="P703" s="373"/>
      <c r="Q703" s="373"/>
      <c r="R703" s="373"/>
      <c r="S703" s="373"/>
      <c r="T703" s="373"/>
      <c r="U703" s="373"/>
      <c r="V703" s="373"/>
      <c r="W703" s="373"/>
      <c r="X703" s="2843">
        <v>25</v>
      </c>
      <c r="Y703" s="2843">
        <v>0</v>
      </c>
      <c r="Z703" s="2108">
        <v>25</v>
      </c>
      <c r="AA703" s="2844"/>
      <c r="AB703" s="2844"/>
      <c r="AC703" s="2108">
        <v>0</v>
      </c>
      <c r="AD703" s="2108"/>
      <c r="AE703" s="2844"/>
      <c r="AF703" s="2844">
        <v>0</v>
      </c>
      <c r="AG703" s="2108">
        <v>0</v>
      </c>
      <c r="AH703" s="373"/>
      <c r="AI703" s="373"/>
      <c r="AJ703" s="1862">
        <v>0</v>
      </c>
    </row>
    <row r="704" spans="1:36" ht="94.5">
      <c r="A704" s="1466">
        <v>2351</v>
      </c>
      <c r="B704" s="1774" t="s">
        <v>5637</v>
      </c>
      <c r="C704" s="1777" t="s">
        <v>5638</v>
      </c>
      <c r="D704" s="1778" t="s">
        <v>257</v>
      </c>
      <c r="E704" s="1766" t="s">
        <v>42</v>
      </c>
      <c r="F704" s="1785" t="s">
        <v>43</v>
      </c>
      <c r="G704" s="1779">
        <v>70</v>
      </c>
      <c r="H704" s="1779">
        <v>0</v>
      </c>
      <c r="I704" s="1786">
        <v>0</v>
      </c>
      <c r="J704" s="1862">
        <v>0</v>
      </c>
      <c r="K704" s="1770">
        <v>0</v>
      </c>
      <c r="L704" s="373">
        <v>70</v>
      </c>
      <c r="M704" s="1779">
        <v>17.5</v>
      </c>
      <c r="N704" s="1779">
        <v>0</v>
      </c>
      <c r="O704" s="373">
        <v>17.5</v>
      </c>
      <c r="P704" s="373"/>
      <c r="Q704" s="373"/>
      <c r="R704" s="373"/>
      <c r="S704" s="373"/>
      <c r="T704" s="373"/>
      <c r="U704" s="373"/>
      <c r="V704" s="373"/>
      <c r="W704" s="373"/>
      <c r="X704" s="2843">
        <v>17.5</v>
      </c>
      <c r="Y704" s="2843">
        <v>0</v>
      </c>
      <c r="Z704" s="2108">
        <v>17.5</v>
      </c>
      <c r="AA704" s="2844"/>
      <c r="AB704" s="2844"/>
      <c r="AC704" s="2108">
        <v>0</v>
      </c>
      <c r="AD704" s="2108"/>
      <c r="AE704" s="2844"/>
      <c r="AF704" s="2844">
        <v>0</v>
      </c>
      <c r="AG704" s="2108">
        <v>0</v>
      </c>
      <c r="AH704" s="373"/>
      <c r="AI704" s="373"/>
      <c r="AJ704" s="1862">
        <v>0</v>
      </c>
    </row>
    <row r="705" spans="1:36" ht="78.75">
      <c r="A705" s="1466">
        <v>2352</v>
      </c>
      <c r="B705" s="1774" t="s">
        <v>5639</v>
      </c>
      <c r="C705" s="1777" t="s">
        <v>5640</v>
      </c>
      <c r="D705" s="1778" t="s">
        <v>257</v>
      </c>
      <c r="E705" s="1766" t="s">
        <v>42</v>
      </c>
      <c r="F705" s="1785" t="s">
        <v>43</v>
      </c>
      <c r="G705" s="1779">
        <v>50</v>
      </c>
      <c r="H705" s="1779">
        <v>0</v>
      </c>
      <c r="I705" s="1786">
        <v>0</v>
      </c>
      <c r="J705" s="1862">
        <v>0</v>
      </c>
      <c r="K705" s="1770">
        <v>0</v>
      </c>
      <c r="L705" s="373">
        <v>50</v>
      </c>
      <c r="M705" s="1779">
        <v>12.5</v>
      </c>
      <c r="N705" s="1779">
        <v>0</v>
      </c>
      <c r="O705" s="373">
        <v>12.5</v>
      </c>
      <c r="P705" s="373"/>
      <c r="Q705" s="373"/>
      <c r="R705" s="373"/>
      <c r="S705" s="373"/>
      <c r="T705" s="373"/>
      <c r="U705" s="373"/>
      <c r="V705" s="373"/>
      <c r="W705" s="373"/>
      <c r="X705" s="2843">
        <v>12.5</v>
      </c>
      <c r="Y705" s="2843">
        <v>0</v>
      </c>
      <c r="Z705" s="2108">
        <v>12.5</v>
      </c>
      <c r="AA705" s="2844"/>
      <c r="AB705" s="2844"/>
      <c r="AC705" s="2108">
        <v>0</v>
      </c>
      <c r="AD705" s="2108"/>
      <c r="AE705" s="2844"/>
      <c r="AF705" s="2844">
        <v>0</v>
      </c>
      <c r="AG705" s="2108">
        <v>0</v>
      </c>
      <c r="AH705" s="373"/>
      <c r="AI705" s="373"/>
      <c r="AJ705" s="1862">
        <v>0</v>
      </c>
    </row>
    <row r="706" spans="1:36" ht="409.5">
      <c r="A706" s="1466">
        <v>2353</v>
      </c>
      <c r="B706" s="1774" t="s">
        <v>5641</v>
      </c>
      <c r="C706" s="1777" t="s">
        <v>5642</v>
      </c>
      <c r="D706" s="1778" t="s">
        <v>257</v>
      </c>
      <c r="E706" s="1766" t="s">
        <v>42</v>
      </c>
      <c r="F706" s="1785" t="s">
        <v>43</v>
      </c>
      <c r="G706" s="1779">
        <v>230</v>
      </c>
      <c r="H706" s="1779">
        <v>0</v>
      </c>
      <c r="I706" s="1786">
        <v>0</v>
      </c>
      <c r="J706" s="1862">
        <v>0</v>
      </c>
      <c r="K706" s="1770">
        <v>0</v>
      </c>
      <c r="L706" s="373">
        <v>230</v>
      </c>
      <c r="M706" s="1779">
        <v>57.5</v>
      </c>
      <c r="N706" s="1779">
        <v>0</v>
      </c>
      <c r="O706" s="373">
        <v>57.5</v>
      </c>
      <c r="P706" s="373"/>
      <c r="Q706" s="373"/>
      <c r="R706" s="373"/>
      <c r="S706" s="373"/>
      <c r="T706" s="373"/>
      <c r="U706" s="373"/>
      <c r="V706" s="373"/>
      <c r="W706" s="373"/>
      <c r="X706" s="2843">
        <v>57.5</v>
      </c>
      <c r="Y706" s="2843">
        <v>0</v>
      </c>
      <c r="Z706" s="2108">
        <v>57.5</v>
      </c>
      <c r="AA706" s="2844"/>
      <c r="AB706" s="2844"/>
      <c r="AC706" s="2108">
        <v>0</v>
      </c>
      <c r="AD706" s="2108"/>
      <c r="AE706" s="2844"/>
      <c r="AF706" s="2844">
        <v>0</v>
      </c>
      <c r="AG706" s="2108">
        <v>0</v>
      </c>
      <c r="AH706" s="373"/>
      <c r="AI706" s="373"/>
      <c r="AJ706" s="1862">
        <v>0</v>
      </c>
    </row>
    <row r="707" spans="1:36" ht="409.5">
      <c r="A707" s="1466">
        <v>2354</v>
      </c>
      <c r="B707" s="1774" t="s">
        <v>5643</v>
      </c>
      <c r="C707" s="1777" t="s">
        <v>5644</v>
      </c>
      <c r="D707" s="1778" t="s">
        <v>257</v>
      </c>
      <c r="E707" s="1766" t="s">
        <v>42</v>
      </c>
      <c r="F707" s="1785" t="s">
        <v>43</v>
      </c>
      <c r="G707" s="1779">
        <v>270</v>
      </c>
      <c r="H707" s="1779">
        <v>0</v>
      </c>
      <c r="I707" s="1786">
        <v>0</v>
      </c>
      <c r="J707" s="1862">
        <v>0</v>
      </c>
      <c r="K707" s="1770">
        <v>0</v>
      </c>
      <c r="L707" s="373">
        <v>270</v>
      </c>
      <c r="M707" s="1779">
        <v>67.5</v>
      </c>
      <c r="N707" s="1779">
        <v>0</v>
      </c>
      <c r="O707" s="373">
        <v>67.5</v>
      </c>
      <c r="P707" s="373"/>
      <c r="Q707" s="373"/>
      <c r="R707" s="373"/>
      <c r="S707" s="373"/>
      <c r="T707" s="373"/>
      <c r="U707" s="373"/>
      <c r="V707" s="373"/>
      <c r="W707" s="373"/>
      <c r="X707" s="2843">
        <v>67.5</v>
      </c>
      <c r="Y707" s="2843">
        <v>0</v>
      </c>
      <c r="Z707" s="2108">
        <v>67.5</v>
      </c>
      <c r="AA707" s="2844"/>
      <c r="AB707" s="2844"/>
      <c r="AC707" s="2108">
        <v>0</v>
      </c>
      <c r="AD707" s="2108"/>
      <c r="AE707" s="2844"/>
      <c r="AF707" s="2844">
        <v>0</v>
      </c>
      <c r="AG707" s="2108">
        <v>0</v>
      </c>
      <c r="AH707" s="373"/>
      <c r="AI707" s="373"/>
      <c r="AJ707" s="1862">
        <v>0</v>
      </c>
    </row>
    <row r="708" spans="1:36" ht="63">
      <c r="A708" s="1466">
        <v>2355</v>
      </c>
      <c r="B708" s="1774" t="s">
        <v>5645</v>
      </c>
      <c r="C708" s="1777" t="s">
        <v>5646</v>
      </c>
      <c r="D708" s="1778" t="s">
        <v>384</v>
      </c>
      <c r="E708" s="1766" t="s">
        <v>42</v>
      </c>
      <c r="F708" s="1785" t="s">
        <v>43</v>
      </c>
      <c r="G708" s="1779">
        <v>100</v>
      </c>
      <c r="H708" s="1779">
        <v>0</v>
      </c>
      <c r="I708" s="1786">
        <v>0</v>
      </c>
      <c r="J708" s="1862">
        <v>0</v>
      </c>
      <c r="K708" s="1770">
        <v>0</v>
      </c>
      <c r="L708" s="373">
        <v>100</v>
      </c>
      <c r="M708" s="1779">
        <v>25</v>
      </c>
      <c r="N708" s="1779">
        <v>0</v>
      </c>
      <c r="O708" s="373">
        <v>25</v>
      </c>
      <c r="P708" s="373"/>
      <c r="Q708" s="373"/>
      <c r="R708" s="373"/>
      <c r="S708" s="373"/>
      <c r="T708" s="373"/>
      <c r="U708" s="373"/>
      <c r="V708" s="373"/>
      <c r="W708" s="373"/>
      <c r="X708" s="2843">
        <v>25</v>
      </c>
      <c r="Y708" s="2843">
        <v>0</v>
      </c>
      <c r="Z708" s="2108">
        <v>25</v>
      </c>
      <c r="AA708" s="2844"/>
      <c r="AB708" s="2844"/>
      <c r="AC708" s="2108">
        <v>0</v>
      </c>
      <c r="AD708" s="2108"/>
      <c r="AE708" s="2844"/>
      <c r="AF708" s="2844">
        <v>0</v>
      </c>
      <c r="AG708" s="2108">
        <v>0</v>
      </c>
      <c r="AH708" s="373"/>
      <c r="AI708" s="373"/>
      <c r="AJ708" s="1862">
        <v>0</v>
      </c>
    </row>
    <row r="709" spans="1:36" ht="31.5">
      <c r="A709" s="1466">
        <v>2356</v>
      </c>
      <c r="B709" s="1774" t="s">
        <v>5647</v>
      </c>
      <c r="C709" s="1777" t="s">
        <v>5648</v>
      </c>
      <c r="D709" s="1778" t="s">
        <v>384</v>
      </c>
      <c r="E709" s="1766" t="s">
        <v>42</v>
      </c>
      <c r="F709" s="1785" t="s">
        <v>43</v>
      </c>
      <c r="G709" s="1779">
        <v>80</v>
      </c>
      <c r="H709" s="1779">
        <v>0</v>
      </c>
      <c r="I709" s="1786">
        <v>0</v>
      </c>
      <c r="J709" s="1862">
        <v>0</v>
      </c>
      <c r="K709" s="1770">
        <v>0</v>
      </c>
      <c r="L709" s="373">
        <v>80</v>
      </c>
      <c r="M709" s="1779">
        <v>20</v>
      </c>
      <c r="N709" s="1779">
        <v>0</v>
      </c>
      <c r="O709" s="373">
        <v>20</v>
      </c>
      <c r="P709" s="373"/>
      <c r="Q709" s="373"/>
      <c r="R709" s="373"/>
      <c r="S709" s="373"/>
      <c r="T709" s="373"/>
      <c r="U709" s="373"/>
      <c r="V709" s="373"/>
      <c r="W709" s="373"/>
      <c r="X709" s="2843">
        <v>20</v>
      </c>
      <c r="Y709" s="2843">
        <v>0</v>
      </c>
      <c r="Z709" s="2108">
        <v>20</v>
      </c>
      <c r="AA709" s="2844"/>
      <c r="AB709" s="2844"/>
      <c r="AC709" s="2108">
        <v>0</v>
      </c>
      <c r="AD709" s="2108"/>
      <c r="AE709" s="2844"/>
      <c r="AF709" s="2844">
        <v>0</v>
      </c>
      <c r="AG709" s="2108">
        <v>0</v>
      </c>
      <c r="AH709" s="373"/>
      <c r="AI709" s="373"/>
      <c r="AJ709" s="1862">
        <v>0</v>
      </c>
    </row>
    <row r="710" spans="1:36" ht="78.75">
      <c r="A710" s="1466">
        <v>2357</v>
      </c>
      <c r="B710" s="1774" t="s">
        <v>5649</v>
      </c>
      <c r="C710" s="1831" t="s">
        <v>5650</v>
      </c>
      <c r="D710" s="1778" t="s">
        <v>542</v>
      </c>
      <c r="E710" s="1766" t="s">
        <v>42</v>
      </c>
      <c r="F710" s="1785" t="s">
        <v>43</v>
      </c>
      <c r="G710" s="620">
        <v>125</v>
      </c>
      <c r="H710" s="1779">
        <v>0</v>
      </c>
      <c r="I710" s="1786">
        <v>0</v>
      </c>
      <c r="J710" s="1862"/>
      <c r="K710" s="1770">
        <v>0</v>
      </c>
      <c r="L710" s="373">
        <v>125</v>
      </c>
      <c r="M710" s="1779">
        <v>31.25</v>
      </c>
      <c r="N710" s="1779">
        <v>0</v>
      </c>
      <c r="O710" s="373">
        <v>31.25</v>
      </c>
      <c r="P710" s="373"/>
      <c r="Q710" s="373"/>
      <c r="R710" s="373"/>
      <c r="S710" s="373"/>
      <c r="T710" s="373"/>
      <c r="U710" s="373"/>
      <c r="V710" s="373"/>
      <c r="W710" s="373"/>
      <c r="X710" s="2843">
        <v>31.25</v>
      </c>
      <c r="Y710" s="2843">
        <v>0</v>
      </c>
      <c r="Z710" s="2108">
        <v>31.25</v>
      </c>
      <c r="AA710" s="2844"/>
      <c r="AB710" s="2844"/>
      <c r="AC710" s="2108">
        <v>0</v>
      </c>
      <c r="AD710" s="2108"/>
      <c r="AE710" s="2844"/>
      <c r="AF710" s="2844">
        <v>0</v>
      </c>
      <c r="AG710" s="2108">
        <v>0</v>
      </c>
      <c r="AH710" s="373"/>
      <c r="AI710" s="373"/>
      <c r="AJ710" s="373">
        <v>0</v>
      </c>
    </row>
    <row r="711" spans="1:36" ht="31.5">
      <c r="A711" s="1466">
        <v>2358</v>
      </c>
      <c r="B711" s="1774" t="s">
        <v>5651</v>
      </c>
      <c r="C711" s="1777" t="s">
        <v>5652</v>
      </c>
      <c r="D711" s="1778" t="s">
        <v>72</v>
      </c>
      <c r="E711" s="1766" t="s">
        <v>42</v>
      </c>
      <c r="F711" s="1785" t="s">
        <v>43</v>
      </c>
      <c r="G711" s="1779">
        <v>100</v>
      </c>
      <c r="H711" s="1779">
        <v>0</v>
      </c>
      <c r="I711" s="1786">
        <v>0</v>
      </c>
      <c r="J711" s="1862">
        <v>0</v>
      </c>
      <c r="K711" s="1770">
        <v>0</v>
      </c>
      <c r="L711" s="373">
        <v>100</v>
      </c>
      <c r="M711" s="1779">
        <v>25</v>
      </c>
      <c r="N711" s="1779">
        <v>0</v>
      </c>
      <c r="O711" s="373">
        <v>25</v>
      </c>
      <c r="P711" s="373"/>
      <c r="Q711" s="373"/>
      <c r="R711" s="373"/>
      <c r="S711" s="373"/>
      <c r="T711" s="373"/>
      <c r="U711" s="373"/>
      <c r="V711" s="373"/>
      <c r="W711" s="373"/>
      <c r="X711" s="2843">
        <v>25</v>
      </c>
      <c r="Y711" s="2843">
        <v>0</v>
      </c>
      <c r="Z711" s="2108">
        <v>25</v>
      </c>
      <c r="AA711" s="2844"/>
      <c r="AB711" s="2844"/>
      <c r="AC711" s="2108">
        <v>0</v>
      </c>
      <c r="AD711" s="2108"/>
      <c r="AE711" s="2844"/>
      <c r="AF711" s="2844">
        <v>0</v>
      </c>
      <c r="AG711" s="2108">
        <v>0</v>
      </c>
      <c r="AH711" s="373"/>
      <c r="AI711" s="373"/>
      <c r="AJ711" s="1862">
        <v>0</v>
      </c>
    </row>
    <row r="712" spans="1:36" ht="31.5">
      <c r="A712" s="1466">
        <v>2359</v>
      </c>
      <c r="B712" s="1774" t="s">
        <v>5653</v>
      </c>
      <c r="C712" s="1777" t="s">
        <v>5654</v>
      </c>
      <c r="D712" s="1778" t="s">
        <v>72</v>
      </c>
      <c r="E712" s="1766" t="s">
        <v>42</v>
      </c>
      <c r="F712" s="1785" t="s">
        <v>43</v>
      </c>
      <c r="G712" s="1779">
        <v>200</v>
      </c>
      <c r="H712" s="1779">
        <v>0</v>
      </c>
      <c r="I712" s="1786">
        <v>0</v>
      </c>
      <c r="J712" s="1862">
        <v>0</v>
      </c>
      <c r="K712" s="1770">
        <v>0</v>
      </c>
      <c r="L712" s="373">
        <v>200</v>
      </c>
      <c r="M712" s="1779">
        <v>50</v>
      </c>
      <c r="N712" s="1779">
        <v>0</v>
      </c>
      <c r="O712" s="373">
        <v>50</v>
      </c>
      <c r="P712" s="373"/>
      <c r="Q712" s="373"/>
      <c r="R712" s="373"/>
      <c r="S712" s="373"/>
      <c r="T712" s="373"/>
      <c r="U712" s="373"/>
      <c r="V712" s="373"/>
      <c r="W712" s="373"/>
      <c r="X712" s="2843">
        <v>50</v>
      </c>
      <c r="Y712" s="2843">
        <v>0</v>
      </c>
      <c r="Z712" s="2108">
        <v>50</v>
      </c>
      <c r="AA712" s="2844"/>
      <c r="AB712" s="2844"/>
      <c r="AC712" s="2108">
        <v>0</v>
      </c>
      <c r="AD712" s="2108"/>
      <c r="AE712" s="2844"/>
      <c r="AF712" s="2844">
        <v>0</v>
      </c>
      <c r="AG712" s="2108">
        <v>0</v>
      </c>
      <c r="AH712" s="373"/>
      <c r="AI712" s="373"/>
      <c r="AJ712" s="1862">
        <v>0</v>
      </c>
    </row>
    <row r="713" spans="1:36" ht="31.5">
      <c r="A713" s="1466">
        <v>2360</v>
      </c>
      <c r="B713" s="1774" t="s">
        <v>5655</v>
      </c>
      <c r="C713" s="1777" t="s">
        <v>5656</v>
      </c>
      <c r="D713" s="1778" t="s">
        <v>72</v>
      </c>
      <c r="E713" s="1766" t="s">
        <v>42</v>
      </c>
      <c r="F713" s="1785" t="s">
        <v>43</v>
      </c>
      <c r="G713" s="1779">
        <v>200</v>
      </c>
      <c r="H713" s="1779">
        <v>0</v>
      </c>
      <c r="I713" s="1786">
        <v>0</v>
      </c>
      <c r="J713" s="1862">
        <v>0</v>
      </c>
      <c r="K713" s="1770">
        <v>0</v>
      </c>
      <c r="L713" s="373">
        <v>200</v>
      </c>
      <c r="M713" s="1779">
        <v>50</v>
      </c>
      <c r="N713" s="1779">
        <v>0</v>
      </c>
      <c r="O713" s="373">
        <v>50</v>
      </c>
      <c r="P713" s="373"/>
      <c r="Q713" s="373"/>
      <c r="R713" s="373"/>
      <c r="S713" s="373"/>
      <c r="T713" s="373"/>
      <c r="U713" s="373"/>
      <c r="V713" s="373"/>
      <c r="W713" s="373"/>
      <c r="X713" s="2843">
        <v>50</v>
      </c>
      <c r="Y713" s="2843">
        <v>0</v>
      </c>
      <c r="Z713" s="2108">
        <v>50</v>
      </c>
      <c r="AA713" s="2844"/>
      <c r="AB713" s="2844"/>
      <c r="AC713" s="2108">
        <v>0</v>
      </c>
      <c r="AD713" s="2108"/>
      <c r="AE713" s="2844"/>
      <c r="AF713" s="2844">
        <v>0</v>
      </c>
      <c r="AG713" s="2108">
        <v>0</v>
      </c>
      <c r="AH713" s="373"/>
      <c r="AI713" s="373"/>
      <c r="AJ713" s="1862">
        <v>0</v>
      </c>
    </row>
    <row r="714" spans="1:36" ht="31.5">
      <c r="A714" s="1466">
        <v>2361</v>
      </c>
      <c r="B714" s="1774" t="s">
        <v>5657</v>
      </c>
      <c r="C714" s="1777" t="s">
        <v>5658</v>
      </c>
      <c r="D714" s="1778" t="s">
        <v>72</v>
      </c>
      <c r="E714" s="1766" t="s">
        <v>42</v>
      </c>
      <c r="F714" s="1785" t="s">
        <v>43</v>
      </c>
      <c r="G714" s="1779">
        <v>135</v>
      </c>
      <c r="H714" s="1779">
        <v>0</v>
      </c>
      <c r="I714" s="1786">
        <v>0</v>
      </c>
      <c r="J714" s="1862">
        <v>0</v>
      </c>
      <c r="K714" s="1770">
        <v>0</v>
      </c>
      <c r="L714" s="373">
        <v>135</v>
      </c>
      <c r="M714" s="1779">
        <v>33.75</v>
      </c>
      <c r="N714" s="1779">
        <v>0</v>
      </c>
      <c r="O714" s="373">
        <v>33.75</v>
      </c>
      <c r="P714" s="373"/>
      <c r="Q714" s="373"/>
      <c r="R714" s="373"/>
      <c r="S714" s="373"/>
      <c r="T714" s="373"/>
      <c r="U714" s="373"/>
      <c r="V714" s="373"/>
      <c r="W714" s="373"/>
      <c r="X714" s="2843">
        <v>33.75</v>
      </c>
      <c r="Y714" s="2843">
        <v>0</v>
      </c>
      <c r="Z714" s="2108">
        <v>33.75</v>
      </c>
      <c r="AA714" s="2844"/>
      <c r="AB714" s="2844"/>
      <c r="AC714" s="2108">
        <v>0</v>
      </c>
      <c r="AD714" s="2108"/>
      <c r="AE714" s="2844"/>
      <c r="AF714" s="2844">
        <v>0</v>
      </c>
      <c r="AG714" s="2108">
        <v>0</v>
      </c>
      <c r="AH714" s="373"/>
      <c r="AI714" s="373"/>
      <c r="AJ714" s="1862">
        <v>0</v>
      </c>
    </row>
    <row r="715" spans="1:36" ht="31.5">
      <c r="A715" s="1466">
        <v>2362</v>
      </c>
      <c r="B715" s="1774" t="s">
        <v>5659</v>
      </c>
      <c r="C715" s="1777" t="s">
        <v>5660</v>
      </c>
      <c r="D715" s="1778" t="s">
        <v>72</v>
      </c>
      <c r="E715" s="1766" t="s">
        <v>42</v>
      </c>
      <c r="F715" s="1785" t="s">
        <v>43</v>
      </c>
      <c r="G715" s="1779">
        <v>75</v>
      </c>
      <c r="H715" s="1779">
        <v>0</v>
      </c>
      <c r="I715" s="1786">
        <v>0</v>
      </c>
      <c r="J715" s="1862">
        <v>0</v>
      </c>
      <c r="K715" s="1770">
        <v>0</v>
      </c>
      <c r="L715" s="373">
        <v>75</v>
      </c>
      <c r="M715" s="1779">
        <v>18.75</v>
      </c>
      <c r="N715" s="1779">
        <v>0</v>
      </c>
      <c r="O715" s="373">
        <v>18.75</v>
      </c>
      <c r="P715" s="373"/>
      <c r="Q715" s="373"/>
      <c r="R715" s="373"/>
      <c r="S715" s="373"/>
      <c r="T715" s="373"/>
      <c r="U715" s="373"/>
      <c r="V715" s="373"/>
      <c r="W715" s="373"/>
      <c r="X715" s="2843">
        <v>18.75</v>
      </c>
      <c r="Y715" s="2843">
        <v>0</v>
      </c>
      <c r="Z715" s="2108">
        <v>18.75</v>
      </c>
      <c r="AA715" s="2844"/>
      <c r="AB715" s="2844"/>
      <c r="AC715" s="2108">
        <v>0</v>
      </c>
      <c r="AD715" s="2108"/>
      <c r="AE715" s="2844"/>
      <c r="AF715" s="2844">
        <v>0</v>
      </c>
      <c r="AG715" s="2108">
        <v>0</v>
      </c>
      <c r="AH715" s="373"/>
      <c r="AI715" s="373"/>
      <c r="AJ715" s="1862">
        <v>0</v>
      </c>
    </row>
    <row r="716" spans="1:36" ht="31.5">
      <c r="A716" s="1466">
        <v>2363</v>
      </c>
      <c r="B716" s="1774" t="s">
        <v>5661</v>
      </c>
      <c r="C716" s="1777" t="s">
        <v>5662</v>
      </c>
      <c r="D716" s="1778" t="s">
        <v>72</v>
      </c>
      <c r="E716" s="1766" t="s">
        <v>42</v>
      </c>
      <c r="F716" s="1785" t="s">
        <v>43</v>
      </c>
      <c r="G716" s="1779">
        <v>100</v>
      </c>
      <c r="H716" s="1779">
        <v>0</v>
      </c>
      <c r="I716" s="1786">
        <v>0</v>
      </c>
      <c r="J716" s="1862">
        <v>0</v>
      </c>
      <c r="K716" s="1770">
        <v>0</v>
      </c>
      <c r="L716" s="373">
        <v>100</v>
      </c>
      <c r="M716" s="1779">
        <v>25</v>
      </c>
      <c r="N716" s="1779">
        <v>0</v>
      </c>
      <c r="O716" s="373">
        <v>25</v>
      </c>
      <c r="P716" s="373"/>
      <c r="Q716" s="373"/>
      <c r="R716" s="373"/>
      <c r="S716" s="373"/>
      <c r="T716" s="373"/>
      <c r="U716" s="373"/>
      <c r="V716" s="373"/>
      <c r="W716" s="373"/>
      <c r="X716" s="2843">
        <v>25</v>
      </c>
      <c r="Y716" s="2843">
        <v>0</v>
      </c>
      <c r="Z716" s="2108">
        <v>25</v>
      </c>
      <c r="AA716" s="2844"/>
      <c r="AB716" s="2844"/>
      <c r="AC716" s="2108">
        <v>0</v>
      </c>
      <c r="AD716" s="2108"/>
      <c r="AE716" s="2844"/>
      <c r="AF716" s="2844">
        <v>0</v>
      </c>
      <c r="AG716" s="2108">
        <v>0</v>
      </c>
      <c r="AH716" s="373"/>
      <c r="AI716" s="373"/>
      <c r="AJ716" s="1862">
        <v>0</v>
      </c>
    </row>
    <row r="717" spans="1:36" ht="47.25">
      <c r="A717" s="1466">
        <v>2364</v>
      </c>
      <c r="B717" s="1774" t="s">
        <v>5663</v>
      </c>
      <c r="C717" s="1777" t="s">
        <v>5664</v>
      </c>
      <c r="D717" s="1778" t="s">
        <v>72</v>
      </c>
      <c r="E717" s="1766" t="s">
        <v>42</v>
      </c>
      <c r="F717" s="1785" t="s">
        <v>43</v>
      </c>
      <c r="G717" s="1779">
        <v>100</v>
      </c>
      <c r="H717" s="1779">
        <v>0</v>
      </c>
      <c r="I717" s="1786">
        <v>0</v>
      </c>
      <c r="J717" s="1862">
        <v>0</v>
      </c>
      <c r="K717" s="1770">
        <v>0</v>
      </c>
      <c r="L717" s="373">
        <v>100</v>
      </c>
      <c r="M717" s="1779">
        <v>25</v>
      </c>
      <c r="N717" s="1779">
        <v>0</v>
      </c>
      <c r="O717" s="373">
        <v>25</v>
      </c>
      <c r="P717" s="373"/>
      <c r="Q717" s="373"/>
      <c r="R717" s="373"/>
      <c r="S717" s="373"/>
      <c r="T717" s="373"/>
      <c r="U717" s="373"/>
      <c r="V717" s="373"/>
      <c r="W717" s="373"/>
      <c r="X717" s="2843">
        <v>25</v>
      </c>
      <c r="Y717" s="2843">
        <v>0</v>
      </c>
      <c r="Z717" s="2108">
        <v>25</v>
      </c>
      <c r="AA717" s="2844"/>
      <c r="AB717" s="2844"/>
      <c r="AC717" s="2108">
        <v>0</v>
      </c>
      <c r="AD717" s="2108"/>
      <c r="AE717" s="2844"/>
      <c r="AF717" s="2844">
        <v>0</v>
      </c>
      <c r="AG717" s="2108">
        <v>0</v>
      </c>
      <c r="AH717" s="373"/>
      <c r="AI717" s="373"/>
      <c r="AJ717" s="1862">
        <v>0</v>
      </c>
    </row>
    <row r="718" spans="1:36" ht="31.5">
      <c r="A718" s="1466">
        <v>2365</v>
      </c>
      <c r="B718" s="1774" t="s">
        <v>5665</v>
      </c>
      <c r="C718" s="1777" t="s">
        <v>5666</v>
      </c>
      <c r="D718" s="1778" t="s">
        <v>72</v>
      </c>
      <c r="E718" s="1766" t="s">
        <v>42</v>
      </c>
      <c r="F718" s="1785" t="s">
        <v>43</v>
      </c>
      <c r="G718" s="1779">
        <v>90</v>
      </c>
      <c r="H718" s="1779">
        <v>0</v>
      </c>
      <c r="I718" s="1786">
        <v>0</v>
      </c>
      <c r="J718" s="1862">
        <v>0</v>
      </c>
      <c r="K718" s="1770">
        <v>0</v>
      </c>
      <c r="L718" s="373">
        <v>90</v>
      </c>
      <c r="M718" s="1779">
        <v>22.5</v>
      </c>
      <c r="N718" s="1779">
        <v>0</v>
      </c>
      <c r="O718" s="373">
        <v>22.5</v>
      </c>
      <c r="P718" s="373"/>
      <c r="Q718" s="373"/>
      <c r="R718" s="373"/>
      <c r="S718" s="373"/>
      <c r="T718" s="373"/>
      <c r="U718" s="373"/>
      <c r="V718" s="373"/>
      <c r="W718" s="373"/>
      <c r="X718" s="2843">
        <v>22.5</v>
      </c>
      <c r="Y718" s="2843">
        <v>0</v>
      </c>
      <c r="Z718" s="2108">
        <v>22.5</v>
      </c>
      <c r="AA718" s="2844"/>
      <c r="AB718" s="2844"/>
      <c r="AC718" s="2108">
        <v>0</v>
      </c>
      <c r="AD718" s="2108"/>
      <c r="AE718" s="2844"/>
      <c r="AF718" s="2844">
        <v>0</v>
      </c>
      <c r="AG718" s="2108">
        <v>0</v>
      </c>
      <c r="AH718" s="373"/>
      <c r="AI718" s="373"/>
      <c r="AJ718" s="1862">
        <v>0</v>
      </c>
    </row>
    <row r="719" spans="1:36" ht="47.25">
      <c r="A719" s="1466">
        <v>2366</v>
      </c>
      <c r="B719" s="1774" t="s">
        <v>5667</v>
      </c>
      <c r="C719" s="1867" t="s">
        <v>5668</v>
      </c>
      <c r="D719" s="1778" t="s">
        <v>72</v>
      </c>
      <c r="E719" s="1766" t="s">
        <v>42</v>
      </c>
      <c r="F719" s="1785" t="s">
        <v>43</v>
      </c>
      <c r="G719" s="1866">
        <v>168</v>
      </c>
      <c r="H719" s="1779">
        <v>0</v>
      </c>
      <c r="I719" s="1786">
        <v>0</v>
      </c>
      <c r="J719" s="1862">
        <v>0</v>
      </c>
      <c r="K719" s="1770">
        <v>0</v>
      </c>
      <c r="L719" s="373">
        <v>168</v>
      </c>
      <c r="M719" s="1779">
        <v>42</v>
      </c>
      <c r="N719" s="1779">
        <v>0</v>
      </c>
      <c r="O719" s="373">
        <v>42</v>
      </c>
      <c r="P719" s="373"/>
      <c r="Q719" s="373"/>
      <c r="R719" s="373"/>
      <c r="S719" s="373"/>
      <c r="T719" s="373"/>
      <c r="U719" s="373"/>
      <c r="V719" s="373"/>
      <c r="W719" s="373"/>
      <c r="X719" s="2843">
        <v>42</v>
      </c>
      <c r="Y719" s="2843">
        <v>0</v>
      </c>
      <c r="Z719" s="2108">
        <v>42</v>
      </c>
      <c r="AA719" s="2844"/>
      <c r="AB719" s="2844"/>
      <c r="AC719" s="2108">
        <v>0</v>
      </c>
      <c r="AD719" s="2108"/>
      <c r="AE719" s="2844"/>
      <c r="AF719" s="2844">
        <v>0</v>
      </c>
      <c r="AG719" s="2108">
        <v>0</v>
      </c>
      <c r="AH719" s="373"/>
      <c r="AI719" s="373"/>
      <c r="AJ719" s="373">
        <v>0</v>
      </c>
    </row>
    <row r="720" spans="1:36" ht="47.25">
      <c r="A720" s="1466">
        <v>2367</v>
      </c>
      <c r="B720" s="1774" t="s">
        <v>5669</v>
      </c>
      <c r="C720" s="1831" t="s">
        <v>5670</v>
      </c>
      <c r="D720" s="1778" t="s">
        <v>72</v>
      </c>
      <c r="E720" s="1766" t="s">
        <v>42</v>
      </c>
      <c r="F720" s="1785" t="s">
        <v>43</v>
      </c>
      <c r="G720" s="1842">
        <v>147</v>
      </c>
      <c r="H720" s="1779">
        <v>0</v>
      </c>
      <c r="I720" s="1786">
        <v>0</v>
      </c>
      <c r="J720" s="1862">
        <v>0</v>
      </c>
      <c r="K720" s="1770">
        <v>0</v>
      </c>
      <c r="L720" s="373">
        <v>147</v>
      </c>
      <c r="M720" s="1779">
        <v>36.75</v>
      </c>
      <c r="N720" s="1779">
        <v>0</v>
      </c>
      <c r="O720" s="373">
        <v>36.75</v>
      </c>
      <c r="P720" s="373"/>
      <c r="Q720" s="373"/>
      <c r="R720" s="373"/>
      <c r="S720" s="373"/>
      <c r="T720" s="373"/>
      <c r="U720" s="373"/>
      <c r="V720" s="373"/>
      <c r="W720" s="373"/>
      <c r="X720" s="2843">
        <v>36.75</v>
      </c>
      <c r="Y720" s="2843">
        <v>0</v>
      </c>
      <c r="Z720" s="2108">
        <v>36.75</v>
      </c>
      <c r="AA720" s="2844"/>
      <c r="AB720" s="2844"/>
      <c r="AC720" s="2108">
        <v>0</v>
      </c>
      <c r="AD720" s="2108"/>
      <c r="AE720" s="2844"/>
      <c r="AF720" s="2844">
        <v>0</v>
      </c>
      <c r="AG720" s="2108">
        <v>0</v>
      </c>
      <c r="AH720" s="373"/>
      <c r="AI720" s="373"/>
      <c r="AJ720" s="373">
        <v>0</v>
      </c>
    </row>
    <row r="721" spans="1:36" ht="47.25">
      <c r="A721" s="1466">
        <v>2368</v>
      </c>
      <c r="B721" s="1774" t="s">
        <v>5671</v>
      </c>
      <c r="C721" s="1831" t="s">
        <v>5672</v>
      </c>
      <c r="D721" s="1778" t="s">
        <v>72</v>
      </c>
      <c r="E721" s="1766" t="s">
        <v>42</v>
      </c>
      <c r="F721" s="1785" t="s">
        <v>43</v>
      </c>
      <c r="G721" s="1842">
        <v>126</v>
      </c>
      <c r="H721" s="1779">
        <v>0</v>
      </c>
      <c r="I721" s="1786">
        <v>0</v>
      </c>
      <c r="J721" s="1862">
        <v>0</v>
      </c>
      <c r="K721" s="1770">
        <v>0</v>
      </c>
      <c r="L721" s="373">
        <v>126</v>
      </c>
      <c r="M721" s="1779">
        <v>31.5</v>
      </c>
      <c r="N721" s="1779">
        <v>0</v>
      </c>
      <c r="O721" s="373">
        <v>31.5</v>
      </c>
      <c r="P721" s="373"/>
      <c r="Q721" s="373"/>
      <c r="R721" s="373"/>
      <c r="S721" s="373"/>
      <c r="T721" s="373"/>
      <c r="U721" s="373"/>
      <c r="V721" s="373"/>
      <c r="W721" s="373"/>
      <c r="X721" s="2843">
        <v>31.5</v>
      </c>
      <c r="Y721" s="2843">
        <v>0</v>
      </c>
      <c r="Z721" s="2108">
        <v>31.5</v>
      </c>
      <c r="AA721" s="2844"/>
      <c r="AB721" s="2844"/>
      <c r="AC721" s="2108">
        <v>0</v>
      </c>
      <c r="AD721" s="2108"/>
      <c r="AE721" s="2844"/>
      <c r="AF721" s="2844">
        <v>0</v>
      </c>
      <c r="AG721" s="2108">
        <v>0</v>
      </c>
      <c r="AH721" s="373"/>
      <c r="AI721" s="373"/>
      <c r="AJ721" s="373">
        <v>0</v>
      </c>
    </row>
    <row r="722" spans="1:36" ht="393.75">
      <c r="A722" s="1466">
        <v>2369</v>
      </c>
      <c r="B722" s="1774" t="s">
        <v>5673</v>
      </c>
      <c r="C722" s="1777" t="s">
        <v>5674</v>
      </c>
      <c r="D722" s="1778" t="s">
        <v>429</v>
      </c>
      <c r="E722" s="1766" t="s">
        <v>42</v>
      </c>
      <c r="F722" s="1785" t="s">
        <v>43</v>
      </c>
      <c r="G722" s="1779">
        <v>160</v>
      </c>
      <c r="H722" s="1779">
        <v>0</v>
      </c>
      <c r="I722" s="1786">
        <v>0</v>
      </c>
      <c r="J722" s="1862">
        <v>0</v>
      </c>
      <c r="K722" s="1770">
        <v>0</v>
      </c>
      <c r="L722" s="373">
        <v>160</v>
      </c>
      <c r="M722" s="1779">
        <v>40</v>
      </c>
      <c r="N722" s="1779">
        <v>0</v>
      </c>
      <c r="O722" s="373">
        <v>40</v>
      </c>
      <c r="P722" s="373"/>
      <c r="Q722" s="373"/>
      <c r="R722" s="373"/>
      <c r="S722" s="373"/>
      <c r="T722" s="373"/>
      <c r="U722" s="373"/>
      <c r="V722" s="373"/>
      <c r="W722" s="373"/>
      <c r="X722" s="2843">
        <v>40</v>
      </c>
      <c r="Y722" s="2843">
        <v>0</v>
      </c>
      <c r="Z722" s="2108">
        <v>40</v>
      </c>
      <c r="AA722" s="2844"/>
      <c r="AB722" s="2844"/>
      <c r="AC722" s="2108">
        <v>0</v>
      </c>
      <c r="AD722" s="2108"/>
      <c r="AE722" s="2844"/>
      <c r="AF722" s="2844">
        <v>0</v>
      </c>
      <c r="AG722" s="2108">
        <v>0</v>
      </c>
      <c r="AH722" s="373"/>
      <c r="AI722" s="373"/>
      <c r="AJ722" s="1862">
        <v>0</v>
      </c>
    </row>
    <row r="723" spans="1:36" ht="47.25">
      <c r="A723" s="1466">
        <v>2370</v>
      </c>
      <c r="B723" s="1774" t="s">
        <v>5675</v>
      </c>
      <c r="C723" s="1777" t="s">
        <v>5676</v>
      </c>
      <c r="D723" s="1768" t="s">
        <v>4351</v>
      </c>
      <c r="E723" s="1766" t="s">
        <v>42</v>
      </c>
      <c r="F723" s="1785" t="s">
        <v>47</v>
      </c>
      <c r="G723" s="1779">
        <v>30</v>
      </c>
      <c r="H723" s="1779">
        <v>0</v>
      </c>
      <c r="I723" s="1786">
        <v>0</v>
      </c>
      <c r="J723" s="1862">
        <v>0</v>
      </c>
      <c r="K723" s="1770">
        <v>0</v>
      </c>
      <c r="L723" s="373">
        <v>30</v>
      </c>
      <c r="M723" s="1779">
        <v>10</v>
      </c>
      <c r="N723" s="1779">
        <v>0</v>
      </c>
      <c r="O723" s="373">
        <v>10</v>
      </c>
      <c r="P723" s="373"/>
      <c r="Q723" s="373"/>
      <c r="R723" s="373"/>
      <c r="S723" s="373"/>
      <c r="T723" s="373"/>
      <c r="U723" s="373"/>
      <c r="V723" s="373"/>
      <c r="W723" s="373"/>
      <c r="X723" s="2843">
        <v>10</v>
      </c>
      <c r="Y723" s="2843">
        <v>0</v>
      </c>
      <c r="Z723" s="2108">
        <v>10</v>
      </c>
      <c r="AA723" s="2844"/>
      <c r="AB723" s="2844"/>
      <c r="AC723" s="2108">
        <v>0</v>
      </c>
      <c r="AD723" s="2108"/>
      <c r="AE723" s="2844"/>
      <c r="AF723" s="2844">
        <v>0</v>
      </c>
      <c r="AG723" s="2108">
        <v>0</v>
      </c>
      <c r="AH723" s="373"/>
      <c r="AI723" s="373"/>
      <c r="AJ723" s="1862">
        <v>0</v>
      </c>
    </row>
    <row r="724" spans="1:36" ht="31.5">
      <c r="A724" s="1466">
        <v>2371</v>
      </c>
      <c r="B724" s="1774" t="s">
        <v>5677</v>
      </c>
      <c r="C724" s="1777" t="s">
        <v>5678</v>
      </c>
      <c r="D724" s="1768" t="s">
        <v>4587</v>
      </c>
      <c r="E724" s="1766" t="s">
        <v>42</v>
      </c>
      <c r="F724" s="1785" t="s">
        <v>47</v>
      </c>
      <c r="G724" s="1779">
        <v>700</v>
      </c>
      <c r="H724" s="1779">
        <v>0</v>
      </c>
      <c r="I724" s="1786">
        <v>0</v>
      </c>
      <c r="J724" s="1862">
        <v>0</v>
      </c>
      <c r="K724" s="1770">
        <v>0</v>
      </c>
      <c r="L724" s="373">
        <v>700</v>
      </c>
      <c r="M724" s="1779">
        <v>175</v>
      </c>
      <c r="N724" s="1779">
        <v>0</v>
      </c>
      <c r="O724" s="373">
        <v>175</v>
      </c>
      <c r="P724" s="373"/>
      <c r="Q724" s="373"/>
      <c r="R724" s="373"/>
      <c r="S724" s="373"/>
      <c r="T724" s="373"/>
      <c r="U724" s="373"/>
      <c r="V724" s="373"/>
      <c r="W724" s="373"/>
      <c r="X724" s="2843">
        <v>175</v>
      </c>
      <c r="Y724" s="2843">
        <v>0</v>
      </c>
      <c r="Z724" s="2108">
        <v>175</v>
      </c>
      <c r="AA724" s="2844"/>
      <c r="AB724" s="2844"/>
      <c r="AC724" s="2108">
        <v>0</v>
      </c>
      <c r="AD724" s="2108"/>
      <c r="AE724" s="2844"/>
      <c r="AF724" s="2844">
        <v>0</v>
      </c>
      <c r="AG724" s="2108">
        <v>0</v>
      </c>
      <c r="AH724" s="373"/>
      <c r="AI724" s="373"/>
      <c r="AJ724" s="1862">
        <v>0</v>
      </c>
    </row>
    <row r="725" spans="1:36" ht="47.25">
      <c r="A725" s="1466">
        <v>2372</v>
      </c>
      <c r="B725" s="1774" t="s">
        <v>5679</v>
      </c>
      <c r="C725" s="1777" t="s">
        <v>5680</v>
      </c>
      <c r="D725" s="1778" t="s">
        <v>187</v>
      </c>
      <c r="E725" s="1766" t="s">
        <v>42</v>
      </c>
      <c r="F725" s="1785" t="s">
        <v>47</v>
      </c>
      <c r="G725" s="1779">
        <v>50</v>
      </c>
      <c r="H725" s="1779">
        <v>0</v>
      </c>
      <c r="I725" s="1786">
        <v>0</v>
      </c>
      <c r="J725" s="1862">
        <v>0</v>
      </c>
      <c r="K725" s="1770">
        <v>0</v>
      </c>
      <c r="L725" s="373">
        <v>50</v>
      </c>
      <c r="M725" s="1779">
        <v>12.5</v>
      </c>
      <c r="N725" s="1779">
        <v>0</v>
      </c>
      <c r="O725" s="373">
        <v>12.5</v>
      </c>
      <c r="P725" s="373"/>
      <c r="Q725" s="373"/>
      <c r="R725" s="373"/>
      <c r="S725" s="373"/>
      <c r="T725" s="373"/>
      <c r="U725" s="373"/>
      <c r="V725" s="373"/>
      <c r="W725" s="373"/>
      <c r="X725" s="2843">
        <v>12.5</v>
      </c>
      <c r="Y725" s="2843">
        <v>0</v>
      </c>
      <c r="Z725" s="2108">
        <v>12.5</v>
      </c>
      <c r="AA725" s="2844"/>
      <c r="AB725" s="2844"/>
      <c r="AC725" s="2108">
        <v>0</v>
      </c>
      <c r="AD725" s="2108"/>
      <c r="AE725" s="2844"/>
      <c r="AF725" s="2844">
        <v>0</v>
      </c>
      <c r="AG725" s="2108">
        <v>0</v>
      </c>
      <c r="AH725" s="373"/>
      <c r="AI725" s="373"/>
      <c r="AJ725" s="1862">
        <v>0</v>
      </c>
    </row>
    <row r="726" spans="1:36" ht="94.5">
      <c r="A726" s="1466">
        <v>2373</v>
      </c>
      <c r="B726" s="1774" t="s">
        <v>5681</v>
      </c>
      <c r="C726" s="1777" t="s">
        <v>5682</v>
      </c>
      <c r="D726" s="1778" t="s">
        <v>384</v>
      </c>
      <c r="E726" s="1766" t="s">
        <v>42</v>
      </c>
      <c r="F726" s="1785" t="s">
        <v>47</v>
      </c>
      <c r="G726" s="1779">
        <v>150</v>
      </c>
      <c r="H726" s="1779">
        <v>0</v>
      </c>
      <c r="I726" s="1786">
        <v>0</v>
      </c>
      <c r="J726" s="1862">
        <v>0</v>
      </c>
      <c r="K726" s="1770">
        <v>0</v>
      </c>
      <c r="L726" s="373">
        <v>150</v>
      </c>
      <c r="M726" s="1779">
        <v>37.5</v>
      </c>
      <c r="N726" s="1779">
        <v>0</v>
      </c>
      <c r="O726" s="373">
        <v>37.5</v>
      </c>
      <c r="P726" s="373"/>
      <c r="Q726" s="373"/>
      <c r="R726" s="373"/>
      <c r="S726" s="373"/>
      <c r="T726" s="373"/>
      <c r="U726" s="373"/>
      <c r="V726" s="373"/>
      <c r="W726" s="373"/>
      <c r="X726" s="2843">
        <v>37.5</v>
      </c>
      <c r="Y726" s="2843">
        <v>0</v>
      </c>
      <c r="Z726" s="2108">
        <v>37.5</v>
      </c>
      <c r="AA726" s="2844"/>
      <c r="AB726" s="2844"/>
      <c r="AC726" s="2108">
        <v>0</v>
      </c>
      <c r="AD726" s="2108"/>
      <c r="AE726" s="2844"/>
      <c r="AF726" s="2844">
        <v>0</v>
      </c>
      <c r="AG726" s="2108">
        <v>0</v>
      </c>
      <c r="AH726" s="373"/>
      <c r="AI726" s="373"/>
      <c r="AJ726" s="1862">
        <v>0</v>
      </c>
    </row>
    <row r="727" spans="1:36" ht="78.75">
      <c r="A727" s="1466">
        <v>2374</v>
      </c>
      <c r="B727" s="1774" t="s">
        <v>5683</v>
      </c>
      <c r="C727" s="1777" t="s">
        <v>5684</v>
      </c>
      <c r="D727" s="1778" t="s">
        <v>561</v>
      </c>
      <c r="E727" s="1766" t="s">
        <v>42</v>
      </c>
      <c r="F727" s="1785" t="s">
        <v>43</v>
      </c>
      <c r="G727" s="1779">
        <v>50</v>
      </c>
      <c r="H727" s="1779">
        <v>0</v>
      </c>
      <c r="I727" s="1786">
        <v>0</v>
      </c>
      <c r="J727" s="1862">
        <v>0</v>
      </c>
      <c r="K727" s="1770">
        <v>0</v>
      </c>
      <c r="L727" s="373">
        <v>50</v>
      </c>
      <c r="M727" s="1779">
        <v>12.5</v>
      </c>
      <c r="N727" s="1779">
        <v>0</v>
      </c>
      <c r="O727" s="373">
        <v>12.5</v>
      </c>
      <c r="P727" s="373"/>
      <c r="Q727" s="373"/>
      <c r="R727" s="373"/>
      <c r="S727" s="373"/>
      <c r="T727" s="373"/>
      <c r="U727" s="373"/>
      <c r="V727" s="373"/>
      <c r="W727" s="373"/>
      <c r="X727" s="2843">
        <v>12.5</v>
      </c>
      <c r="Y727" s="2843">
        <v>0</v>
      </c>
      <c r="Z727" s="2108">
        <v>12.5</v>
      </c>
      <c r="AA727" s="2844"/>
      <c r="AB727" s="2844"/>
      <c r="AC727" s="2108">
        <v>0</v>
      </c>
      <c r="AD727" s="2108"/>
      <c r="AE727" s="2844"/>
      <c r="AF727" s="2844">
        <v>0</v>
      </c>
      <c r="AG727" s="2108">
        <v>0</v>
      </c>
      <c r="AH727" s="373"/>
      <c r="AI727" s="373"/>
      <c r="AJ727" s="1862">
        <v>0</v>
      </c>
    </row>
    <row r="728" spans="1:36" ht="31.5">
      <c r="A728" s="1466">
        <v>2375</v>
      </c>
      <c r="B728" s="1774" t="s">
        <v>5685</v>
      </c>
      <c r="C728" s="1777" t="s">
        <v>5686</v>
      </c>
      <c r="D728" s="1778" t="s">
        <v>384</v>
      </c>
      <c r="E728" s="1766" t="s">
        <v>42</v>
      </c>
      <c r="F728" s="1785" t="s">
        <v>43</v>
      </c>
      <c r="G728" s="1779">
        <v>80</v>
      </c>
      <c r="H728" s="1779">
        <v>0</v>
      </c>
      <c r="I728" s="1786">
        <v>0</v>
      </c>
      <c r="J728" s="1862">
        <v>0</v>
      </c>
      <c r="K728" s="1770">
        <v>0</v>
      </c>
      <c r="L728" s="373">
        <v>80</v>
      </c>
      <c r="M728" s="1779">
        <v>20</v>
      </c>
      <c r="N728" s="1779">
        <v>0</v>
      </c>
      <c r="O728" s="373">
        <v>20</v>
      </c>
      <c r="P728" s="373"/>
      <c r="Q728" s="373"/>
      <c r="R728" s="373"/>
      <c r="S728" s="373"/>
      <c r="T728" s="373"/>
      <c r="U728" s="373"/>
      <c r="V728" s="373"/>
      <c r="W728" s="373"/>
      <c r="X728" s="2843">
        <v>20</v>
      </c>
      <c r="Y728" s="2843">
        <v>0</v>
      </c>
      <c r="Z728" s="2108">
        <v>20</v>
      </c>
      <c r="AA728" s="2844"/>
      <c r="AB728" s="2844"/>
      <c r="AC728" s="2108">
        <v>0</v>
      </c>
      <c r="AD728" s="2108"/>
      <c r="AE728" s="2844"/>
      <c r="AF728" s="2844">
        <v>0</v>
      </c>
      <c r="AG728" s="2108">
        <v>0</v>
      </c>
      <c r="AH728" s="373"/>
      <c r="AI728" s="373"/>
      <c r="AJ728" s="1862">
        <v>0</v>
      </c>
    </row>
    <row r="729" spans="1:36" ht="47.25">
      <c r="A729" s="1466">
        <v>2376</v>
      </c>
      <c r="B729" s="1774" t="s">
        <v>5687</v>
      </c>
      <c r="C729" s="1777" t="s">
        <v>5688</v>
      </c>
      <c r="D729" s="1778" t="s">
        <v>384</v>
      </c>
      <c r="E729" s="1766" t="s">
        <v>42</v>
      </c>
      <c r="F729" s="1785" t="s">
        <v>43</v>
      </c>
      <c r="G729" s="1779">
        <v>500</v>
      </c>
      <c r="H729" s="1779">
        <v>0</v>
      </c>
      <c r="I729" s="1786">
        <v>0</v>
      </c>
      <c r="J729" s="1862">
        <v>0</v>
      </c>
      <c r="K729" s="1770">
        <v>0</v>
      </c>
      <c r="L729" s="373">
        <v>500</v>
      </c>
      <c r="M729" s="1779">
        <v>125</v>
      </c>
      <c r="N729" s="1779">
        <v>0</v>
      </c>
      <c r="O729" s="373">
        <v>125</v>
      </c>
      <c r="P729" s="373"/>
      <c r="Q729" s="373"/>
      <c r="R729" s="373"/>
      <c r="S729" s="373"/>
      <c r="T729" s="373"/>
      <c r="U729" s="373"/>
      <c r="V729" s="373"/>
      <c r="W729" s="373"/>
      <c r="X729" s="2843">
        <v>125</v>
      </c>
      <c r="Y729" s="2843">
        <v>0</v>
      </c>
      <c r="Z729" s="2108">
        <v>125</v>
      </c>
      <c r="AA729" s="2844"/>
      <c r="AB729" s="2844"/>
      <c r="AC729" s="2108">
        <v>0</v>
      </c>
      <c r="AD729" s="2108"/>
      <c r="AE729" s="2844"/>
      <c r="AF729" s="2844">
        <v>0</v>
      </c>
      <c r="AG729" s="2108">
        <v>0</v>
      </c>
      <c r="AH729" s="373"/>
      <c r="AI729" s="373"/>
      <c r="AJ729" s="1862">
        <v>0</v>
      </c>
    </row>
    <row r="730" spans="1:36">
      <c r="A730" s="1466" t="s">
        <v>188</v>
      </c>
      <c r="B730" s="1781"/>
      <c r="C730" s="1777"/>
      <c r="D730" s="1778"/>
      <c r="E730" s="1766"/>
      <c r="F730" s="1785"/>
      <c r="G730" s="1779"/>
      <c r="H730" s="1779"/>
      <c r="I730" s="1786"/>
      <c r="J730" s="1862"/>
      <c r="K730" s="1770"/>
      <c r="L730" s="373"/>
      <c r="M730" s="1779"/>
      <c r="N730" s="1779"/>
      <c r="O730" s="373"/>
      <c r="P730" s="373"/>
      <c r="Q730" s="373"/>
      <c r="R730" s="373"/>
      <c r="S730" s="373"/>
      <c r="T730" s="373"/>
      <c r="U730" s="373"/>
      <c r="V730" s="373"/>
      <c r="W730" s="373"/>
      <c r="X730" s="373"/>
      <c r="Y730" s="373"/>
      <c r="Z730" s="373"/>
      <c r="AA730" s="373"/>
      <c r="AB730" s="373"/>
      <c r="AC730" s="373"/>
      <c r="AD730" s="373"/>
      <c r="AE730" s="373"/>
      <c r="AF730" s="373"/>
      <c r="AG730" s="373"/>
      <c r="AH730" s="373"/>
      <c r="AI730" s="373"/>
      <c r="AJ730" s="1862"/>
    </row>
    <row r="731" spans="1:36" s="1812" customFormat="1" ht="25.5" customHeight="1">
      <c r="A731" s="1466" t="s">
        <v>188</v>
      </c>
      <c r="B731" s="1853"/>
      <c r="C731" s="1868" t="s">
        <v>5689</v>
      </c>
      <c r="D731" s="1869"/>
      <c r="E731" s="1869"/>
      <c r="F731" s="1869"/>
      <c r="G731" s="1870">
        <v>23830.618999999999</v>
      </c>
      <c r="H731" s="1870">
        <v>0</v>
      </c>
      <c r="I731" s="1870">
        <v>0</v>
      </c>
      <c r="J731" s="1870">
        <v>0</v>
      </c>
      <c r="K731" s="1870">
        <v>0</v>
      </c>
      <c r="L731" s="1870">
        <v>23830.618999999999</v>
      </c>
      <c r="M731" s="1870">
        <v>5960.1550000000007</v>
      </c>
      <c r="N731" s="1870">
        <v>0</v>
      </c>
      <c r="O731" s="1870">
        <v>5960.1550000000007</v>
      </c>
      <c r="P731" s="1870">
        <v>0</v>
      </c>
      <c r="Q731" s="1870">
        <v>0</v>
      </c>
      <c r="R731" s="1870">
        <v>0</v>
      </c>
      <c r="S731" s="1870">
        <v>0</v>
      </c>
      <c r="T731" s="1870">
        <v>0</v>
      </c>
      <c r="U731" s="1870">
        <v>0</v>
      </c>
      <c r="V731" s="1870">
        <v>0</v>
      </c>
      <c r="W731" s="1870">
        <v>0</v>
      </c>
      <c r="X731" s="1870">
        <v>5960.1550000000007</v>
      </c>
      <c r="Y731" s="1870">
        <v>0</v>
      </c>
      <c r="Z731" s="1870">
        <v>5960.1550000000007</v>
      </c>
      <c r="AA731" s="1870">
        <v>0</v>
      </c>
      <c r="AB731" s="1870">
        <v>0</v>
      </c>
      <c r="AC731" s="1870">
        <v>0</v>
      </c>
      <c r="AD731" s="1870">
        <v>0</v>
      </c>
      <c r="AE731" s="1870">
        <v>0</v>
      </c>
      <c r="AF731" s="1870">
        <v>0</v>
      </c>
      <c r="AG731" s="1870">
        <v>0</v>
      </c>
      <c r="AH731" s="1870"/>
      <c r="AI731" s="1870"/>
      <c r="AJ731" s="1870">
        <v>0</v>
      </c>
    </row>
    <row r="732" spans="1:36" ht="26.25" customHeight="1" thickBot="1">
      <c r="A732" s="1466" t="s">
        <v>188</v>
      </c>
      <c r="B732" s="1853"/>
      <c r="C732" s="1871" t="s">
        <v>5690</v>
      </c>
      <c r="D732" s="1872"/>
      <c r="E732" s="1872"/>
      <c r="F732" s="1872"/>
      <c r="G732" s="1873">
        <v>51677.153000000006</v>
      </c>
      <c r="H732" s="1873">
        <v>7653.6865310000003</v>
      </c>
      <c r="I732" s="1873">
        <v>5120.4768200000017</v>
      </c>
      <c r="J732" s="1873">
        <v>0</v>
      </c>
      <c r="K732" s="1874">
        <v>12774.163351000003</v>
      </c>
      <c r="L732" s="399">
        <v>38902.989649000003</v>
      </c>
      <c r="M732" s="1873">
        <v>18124.347999999998</v>
      </c>
      <c r="N732" s="1873">
        <v>43.905000000000001</v>
      </c>
      <c r="O732" s="1873">
        <v>18168.252999999997</v>
      </c>
      <c r="P732" s="1873">
        <v>0</v>
      </c>
      <c r="Q732" s="1873">
        <v>0</v>
      </c>
      <c r="R732" s="1873">
        <v>0</v>
      </c>
      <c r="S732" s="1873">
        <v>0</v>
      </c>
      <c r="T732" s="1873">
        <v>0</v>
      </c>
      <c r="U732" s="1873">
        <v>0</v>
      </c>
      <c r="V732" s="1873">
        <v>0</v>
      </c>
      <c r="W732" s="1873">
        <v>0</v>
      </c>
      <c r="X732" s="1873">
        <v>18124.347999999998</v>
      </c>
      <c r="Y732" s="1873">
        <v>43.905000000000001</v>
      </c>
      <c r="Z732" s="1873">
        <v>18168.252999999997</v>
      </c>
      <c r="AA732" s="1873">
        <v>8035.9139325000024</v>
      </c>
      <c r="AB732" s="1873">
        <v>0</v>
      </c>
      <c r="AC732" s="1873">
        <v>8035.9139325000024</v>
      </c>
      <c r="AD732" s="1873">
        <v>81.173320000000032</v>
      </c>
      <c r="AE732" s="1873">
        <v>123.247</v>
      </c>
      <c r="AF732" s="1873">
        <v>1070.1303210000001</v>
      </c>
      <c r="AG732" s="1873">
        <v>1193.3773209999997</v>
      </c>
      <c r="AH732" s="399"/>
      <c r="AI732" s="399"/>
      <c r="AJ732" s="1873">
        <v>0</v>
      </c>
    </row>
    <row r="733" spans="1:36">
      <c r="A733" s="1466" t="s">
        <v>188</v>
      </c>
      <c r="B733" s="1466"/>
      <c r="C733" s="1831"/>
      <c r="D733" s="1781"/>
      <c r="E733" s="1766"/>
      <c r="F733" s="1781"/>
      <c r="G733" s="373"/>
      <c r="H733" s="1619"/>
      <c r="I733" s="526"/>
      <c r="J733" s="1619"/>
      <c r="K733" s="1770"/>
      <c r="L733" s="373"/>
      <c r="M733" s="1619"/>
      <c r="N733" s="1619"/>
      <c r="O733" s="373"/>
      <c r="P733" s="373"/>
      <c r="Q733" s="373"/>
      <c r="R733" s="373"/>
      <c r="S733" s="373"/>
      <c r="T733" s="373"/>
      <c r="U733" s="373"/>
      <c r="V733" s="373"/>
      <c r="W733" s="373"/>
      <c r="X733" s="373"/>
      <c r="Y733" s="373"/>
      <c r="Z733" s="373"/>
      <c r="AA733" s="373"/>
      <c r="AB733" s="373"/>
      <c r="AC733" s="373"/>
      <c r="AD733" s="373"/>
      <c r="AE733" s="373"/>
      <c r="AF733" s="373"/>
      <c r="AG733" s="373"/>
      <c r="AH733" s="373"/>
      <c r="AI733" s="373"/>
      <c r="AJ733" s="1619"/>
    </row>
    <row r="734" spans="1:36">
      <c r="A734" s="1466" t="s">
        <v>188</v>
      </c>
      <c r="B734" s="1752"/>
      <c r="C734" s="1761" t="s">
        <v>5691</v>
      </c>
      <c r="D734" s="1754"/>
      <c r="E734" s="1754"/>
      <c r="F734" s="1754"/>
      <c r="G734" s="1834"/>
      <c r="H734" s="1834"/>
      <c r="I734" s="1834"/>
      <c r="J734" s="1834"/>
      <c r="K734" s="1770"/>
      <c r="L734" s="373"/>
      <c r="M734" s="1834"/>
      <c r="N734" s="1834"/>
      <c r="O734" s="373"/>
      <c r="P734" s="373"/>
      <c r="Q734" s="373"/>
      <c r="R734" s="373"/>
      <c r="S734" s="373"/>
      <c r="T734" s="373"/>
      <c r="U734" s="373"/>
      <c r="V734" s="373"/>
      <c r="W734" s="373"/>
      <c r="X734" s="373"/>
      <c r="Y734" s="373"/>
      <c r="Z734" s="373"/>
      <c r="AA734" s="373"/>
      <c r="AB734" s="373"/>
      <c r="AC734" s="373"/>
      <c r="AD734" s="373"/>
      <c r="AE734" s="373"/>
      <c r="AF734" s="373"/>
      <c r="AG734" s="373"/>
      <c r="AH734" s="373"/>
      <c r="AI734" s="373"/>
      <c r="AJ734" s="1858"/>
    </row>
    <row r="735" spans="1:36">
      <c r="A735" s="1466" t="s">
        <v>188</v>
      </c>
      <c r="B735" s="1752"/>
      <c r="C735" s="1765" t="s">
        <v>5692</v>
      </c>
      <c r="D735" s="1754"/>
      <c r="E735" s="1754"/>
      <c r="F735" s="1754"/>
      <c r="G735" s="1834"/>
      <c r="H735" s="1834"/>
      <c r="I735" s="1834"/>
      <c r="J735" s="1834"/>
      <c r="K735" s="1770"/>
      <c r="L735" s="373"/>
      <c r="M735" s="1834"/>
      <c r="N735" s="1834"/>
      <c r="O735" s="373"/>
      <c r="P735" s="373"/>
      <c r="Q735" s="373"/>
      <c r="R735" s="373"/>
      <c r="S735" s="373"/>
      <c r="T735" s="373"/>
      <c r="U735" s="373"/>
      <c r="V735" s="373"/>
      <c r="W735" s="373"/>
      <c r="X735" s="373"/>
      <c r="Y735" s="373"/>
      <c r="Z735" s="373"/>
      <c r="AA735" s="373"/>
      <c r="AB735" s="373"/>
      <c r="AC735" s="373"/>
      <c r="AD735" s="373"/>
      <c r="AE735" s="373"/>
      <c r="AF735" s="373"/>
      <c r="AG735" s="373"/>
      <c r="AH735" s="373"/>
      <c r="AI735" s="373"/>
      <c r="AJ735" s="1858"/>
    </row>
    <row r="736" spans="1:36" ht="110.25">
      <c r="A736" s="1466">
        <v>2377</v>
      </c>
      <c r="B736" s="182" t="s">
        <v>5693</v>
      </c>
      <c r="C736" s="1875" t="s">
        <v>5694</v>
      </c>
      <c r="D736" s="1876" t="s">
        <v>213</v>
      </c>
      <c r="E736" s="1778" t="s">
        <v>5695</v>
      </c>
      <c r="F736" s="1769" t="s">
        <v>30</v>
      </c>
      <c r="G736" s="1779">
        <v>100.946</v>
      </c>
      <c r="H736" s="1779">
        <v>86.88</v>
      </c>
      <c r="I736" s="1783">
        <v>2.8010000000000002</v>
      </c>
      <c r="J736" s="1779">
        <v>0</v>
      </c>
      <c r="K736" s="1770">
        <v>89.680999999999997</v>
      </c>
      <c r="L736" s="373">
        <v>11.265000000000001</v>
      </c>
      <c r="M736" s="1779">
        <v>0</v>
      </c>
      <c r="N736" s="1779">
        <v>11.265000000000001</v>
      </c>
      <c r="O736" s="373">
        <v>11.265000000000001</v>
      </c>
      <c r="P736" s="373"/>
      <c r="Q736" s="373"/>
      <c r="R736" s="373"/>
      <c r="S736" s="373"/>
      <c r="T736" s="373"/>
      <c r="U736" s="373"/>
      <c r="V736" s="373"/>
      <c r="W736" s="373"/>
      <c r="X736" s="2843">
        <v>0</v>
      </c>
      <c r="Y736" s="2843">
        <v>11.265000000000001</v>
      </c>
      <c r="Z736" s="2108">
        <v>11.265000000000001</v>
      </c>
      <c r="AA736" s="2844"/>
      <c r="AB736" s="2844"/>
      <c r="AC736" s="2108">
        <v>0</v>
      </c>
      <c r="AD736" s="2108"/>
      <c r="AE736" s="2844"/>
      <c r="AF736" s="2844">
        <v>0</v>
      </c>
      <c r="AG736" s="2108">
        <v>0</v>
      </c>
      <c r="AH736" s="373"/>
      <c r="AI736" s="373"/>
      <c r="AJ736" s="411">
        <v>0</v>
      </c>
    </row>
    <row r="737" spans="1:36" ht="63">
      <c r="A737" s="3223">
        <v>2378</v>
      </c>
      <c r="B737" s="182" t="s">
        <v>5696</v>
      </c>
      <c r="C737" s="1875" t="s">
        <v>5697</v>
      </c>
      <c r="D737" s="1877" t="s">
        <v>213</v>
      </c>
      <c r="E737" s="1778" t="s">
        <v>5695</v>
      </c>
      <c r="F737" s="1785" t="s">
        <v>43</v>
      </c>
      <c r="G737" s="1779">
        <v>312.20100000000002</v>
      </c>
      <c r="H737" s="1779">
        <v>184.101</v>
      </c>
      <c r="I737" s="1783">
        <v>2.5</v>
      </c>
      <c r="J737" s="1779">
        <v>0</v>
      </c>
      <c r="K737" s="1770">
        <v>186.601</v>
      </c>
      <c r="L737" s="373">
        <v>125.60000000000002</v>
      </c>
      <c r="M737" s="1779">
        <v>7.5</v>
      </c>
      <c r="N737" s="1779">
        <v>0</v>
      </c>
      <c r="O737" s="373">
        <v>7.5</v>
      </c>
      <c r="P737" s="373"/>
      <c r="Q737" s="373"/>
      <c r="R737" s="373"/>
      <c r="S737" s="373"/>
      <c r="T737" s="373"/>
      <c r="U737" s="373"/>
      <c r="V737" s="373"/>
      <c r="W737" s="373"/>
      <c r="X737" s="2843">
        <v>7.5</v>
      </c>
      <c r="Y737" s="2843">
        <v>0</v>
      </c>
      <c r="Z737" s="2108">
        <v>7.5</v>
      </c>
      <c r="AA737" s="2844">
        <v>1.85625</v>
      </c>
      <c r="AB737" s="2844"/>
      <c r="AC737" s="2108">
        <v>1.85625</v>
      </c>
      <c r="AD737" s="2108">
        <v>1.8749999999999999E-2</v>
      </c>
      <c r="AE737" s="2844"/>
      <c r="AF737" s="2844">
        <v>0</v>
      </c>
      <c r="AG737" s="2108">
        <v>0</v>
      </c>
      <c r="AH737" s="373"/>
      <c r="AI737" s="373" t="s">
        <v>9951</v>
      </c>
      <c r="AJ737" s="411">
        <v>0</v>
      </c>
    </row>
    <row r="738" spans="1:36" ht="78.75">
      <c r="A738" s="1466">
        <v>2379</v>
      </c>
      <c r="B738" s="182" t="s">
        <v>5698</v>
      </c>
      <c r="C738" s="1875" t="s">
        <v>5699</v>
      </c>
      <c r="D738" s="1876" t="s">
        <v>213</v>
      </c>
      <c r="E738" s="1778" t="s">
        <v>5700</v>
      </c>
      <c r="F738" s="1769" t="s">
        <v>30</v>
      </c>
      <c r="G738" s="1779">
        <v>59.143000000000001</v>
      </c>
      <c r="H738" s="1779">
        <v>43.697000000000003</v>
      </c>
      <c r="I738" s="1783">
        <v>15.446</v>
      </c>
      <c r="J738" s="1779">
        <v>0</v>
      </c>
      <c r="K738" s="1770">
        <v>59.143000000000001</v>
      </c>
      <c r="L738" s="373">
        <v>0</v>
      </c>
      <c r="M738" s="1779">
        <v>0</v>
      </c>
      <c r="N738" s="1779">
        <v>1E-3</v>
      </c>
      <c r="O738" s="373">
        <v>1E-3</v>
      </c>
      <c r="P738" s="373"/>
      <c r="Q738" s="373"/>
      <c r="R738" s="373"/>
      <c r="S738" s="373"/>
      <c r="T738" s="373"/>
      <c r="U738" s="373"/>
      <c r="V738" s="373"/>
      <c r="W738" s="373"/>
      <c r="X738" s="2843">
        <v>0</v>
      </c>
      <c r="Y738" s="2843">
        <v>1E-3</v>
      </c>
      <c r="Z738" s="2108">
        <v>1E-3</v>
      </c>
      <c r="AA738" s="2844"/>
      <c r="AB738" s="2844"/>
      <c r="AC738" s="2108">
        <v>0</v>
      </c>
      <c r="AD738" s="2108"/>
      <c r="AE738" s="2844"/>
      <c r="AF738" s="2844">
        <v>0</v>
      </c>
      <c r="AG738" s="2108">
        <v>0</v>
      </c>
      <c r="AH738" s="373"/>
      <c r="AI738" s="373"/>
      <c r="AJ738" s="411">
        <v>0</v>
      </c>
    </row>
    <row r="739" spans="1:36" ht="78.75">
      <c r="A739" s="1466">
        <v>2380</v>
      </c>
      <c r="B739" s="182" t="s">
        <v>5701</v>
      </c>
      <c r="C739" s="1875" t="s">
        <v>5702</v>
      </c>
      <c r="D739" s="1876" t="s">
        <v>213</v>
      </c>
      <c r="E739" s="1778" t="s">
        <v>5703</v>
      </c>
      <c r="F739" s="1769" t="s">
        <v>30</v>
      </c>
      <c r="G739" s="1779">
        <v>23.218</v>
      </c>
      <c r="H739" s="1779">
        <v>19.186</v>
      </c>
      <c r="I739" s="1783">
        <v>4.032</v>
      </c>
      <c r="J739" s="1779">
        <v>0</v>
      </c>
      <c r="K739" s="1770">
        <v>23.218</v>
      </c>
      <c r="L739" s="373">
        <v>0</v>
      </c>
      <c r="M739" s="1779">
        <v>0</v>
      </c>
      <c r="N739" s="1779">
        <v>1E-3</v>
      </c>
      <c r="O739" s="373">
        <v>1E-3</v>
      </c>
      <c r="P739" s="373"/>
      <c r="Q739" s="373"/>
      <c r="R739" s="373"/>
      <c r="S739" s="373"/>
      <c r="T739" s="373"/>
      <c r="U739" s="373"/>
      <c r="V739" s="373"/>
      <c r="W739" s="373"/>
      <c r="X739" s="2843">
        <v>0</v>
      </c>
      <c r="Y739" s="2843">
        <v>1E-3</v>
      </c>
      <c r="Z739" s="2108">
        <v>1E-3</v>
      </c>
      <c r="AA739" s="2844"/>
      <c r="AB739" s="2844"/>
      <c r="AC739" s="2108">
        <v>0</v>
      </c>
      <c r="AD739" s="2108"/>
      <c r="AE739" s="2844"/>
      <c r="AF739" s="2844">
        <v>0</v>
      </c>
      <c r="AG739" s="2108">
        <v>0</v>
      </c>
      <c r="AH739" s="373"/>
      <c r="AI739" s="373"/>
      <c r="AJ739" s="411">
        <v>0</v>
      </c>
    </row>
    <row r="740" spans="1:36" ht="173.25">
      <c r="A740" s="1466">
        <v>2381</v>
      </c>
      <c r="B740" s="182" t="s">
        <v>5704</v>
      </c>
      <c r="C740" s="1875" t="s">
        <v>5705</v>
      </c>
      <c r="D740" s="1876" t="s">
        <v>213</v>
      </c>
      <c r="E740" s="1778" t="s">
        <v>2754</v>
      </c>
      <c r="F740" s="1769" t="s">
        <v>30</v>
      </c>
      <c r="G740" s="1779">
        <v>24</v>
      </c>
      <c r="H740" s="1779">
        <v>13.781000000000001</v>
      </c>
      <c r="I740" s="1783">
        <v>4.2190000000000003</v>
      </c>
      <c r="J740" s="1779">
        <v>0</v>
      </c>
      <c r="K740" s="1770">
        <v>18</v>
      </c>
      <c r="L740" s="373">
        <v>6</v>
      </c>
      <c r="M740" s="1779">
        <v>0</v>
      </c>
      <c r="N740" s="1779">
        <v>6</v>
      </c>
      <c r="O740" s="373">
        <v>6</v>
      </c>
      <c r="P740" s="373"/>
      <c r="Q740" s="373"/>
      <c r="R740" s="373"/>
      <c r="S740" s="373"/>
      <c r="T740" s="373"/>
      <c r="U740" s="373"/>
      <c r="V740" s="373"/>
      <c r="W740" s="373"/>
      <c r="X740" s="2843">
        <v>0</v>
      </c>
      <c r="Y740" s="2843">
        <v>6</v>
      </c>
      <c r="Z740" s="2108">
        <v>6</v>
      </c>
      <c r="AA740" s="2844"/>
      <c r="AB740" s="2844"/>
      <c r="AC740" s="2108">
        <v>0</v>
      </c>
      <c r="AD740" s="2108"/>
      <c r="AE740" s="2844"/>
      <c r="AF740" s="2844">
        <v>0</v>
      </c>
      <c r="AG740" s="2108">
        <v>0</v>
      </c>
      <c r="AH740" s="373"/>
      <c r="AI740" s="373"/>
      <c r="AJ740" s="411">
        <v>0</v>
      </c>
    </row>
    <row r="741" spans="1:36" ht="47.25">
      <c r="A741" s="1466">
        <v>2382</v>
      </c>
      <c r="B741" s="182" t="s">
        <v>5706</v>
      </c>
      <c r="C741" s="1875" t="s">
        <v>5707</v>
      </c>
      <c r="D741" s="1876" t="s">
        <v>213</v>
      </c>
      <c r="E741" s="1778" t="s">
        <v>5708</v>
      </c>
      <c r="F741" s="1769" t="s">
        <v>47</v>
      </c>
      <c r="G741" s="1779">
        <v>159.12899999999999</v>
      </c>
      <c r="H741" s="1779">
        <v>140.63200000000001</v>
      </c>
      <c r="I741" s="1783">
        <v>0</v>
      </c>
      <c r="J741" s="1779">
        <v>0</v>
      </c>
      <c r="K741" s="1770">
        <v>140.63200000000001</v>
      </c>
      <c r="L741" s="373">
        <v>18.496999999999986</v>
      </c>
      <c r="M741" s="1779">
        <v>5.8000000000000003E-2</v>
      </c>
      <c r="N741" s="1779">
        <v>18.439</v>
      </c>
      <c r="O741" s="373">
        <v>18.497</v>
      </c>
      <c r="P741" s="373"/>
      <c r="Q741" s="373"/>
      <c r="R741" s="373"/>
      <c r="S741" s="373"/>
      <c r="T741" s="373"/>
      <c r="U741" s="373"/>
      <c r="V741" s="373"/>
      <c r="W741" s="373"/>
      <c r="X741" s="2843">
        <v>5.8000000000000003E-2</v>
      </c>
      <c r="Y741" s="2843">
        <v>18.439</v>
      </c>
      <c r="Z741" s="2108">
        <v>18.497</v>
      </c>
      <c r="AA741" s="2844"/>
      <c r="AB741" s="2844"/>
      <c r="AC741" s="2108">
        <v>0</v>
      </c>
      <c r="AD741" s="2108"/>
      <c r="AE741" s="2844"/>
      <c r="AF741" s="2844">
        <v>0</v>
      </c>
      <c r="AG741" s="2108">
        <v>0</v>
      </c>
      <c r="AH741" s="373"/>
      <c r="AI741" s="373"/>
      <c r="AJ741" s="411">
        <v>0</v>
      </c>
    </row>
    <row r="742" spans="1:36" ht="63">
      <c r="A742" s="1466">
        <v>2383</v>
      </c>
      <c r="B742" s="182" t="s">
        <v>5709</v>
      </c>
      <c r="C742" s="1875" t="s">
        <v>5710</v>
      </c>
      <c r="D742" s="1876" t="s">
        <v>213</v>
      </c>
      <c r="E742" s="1778" t="s">
        <v>5711</v>
      </c>
      <c r="F742" s="1769" t="s">
        <v>47</v>
      </c>
      <c r="G742" s="1779">
        <v>457.18</v>
      </c>
      <c r="H742" s="1779">
        <v>203.82</v>
      </c>
      <c r="I742" s="1783">
        <v>0</v>
      </c>
      <c r="J742" s="1779">
        <v>0</v>
      </c>
      <c r="K742" s="1770">
        <v>203.82</v>
      </c>
      <c r="L742" s="373">
        <v>253.36</v>
      </c>
      <c r="M742" s="1779">
        <v>0</v>
      </c>
      <c r="N742" s="1779">
        <v>1E-3</v>
      </c>
      <c r="O742" s="373">
        <v>1E-3</v>
      </c>
      <c r="P742" s="373"/>
      <c r="Q742" s="373"/>
      <c r="R742" s="373"/>
      <c r="S742" s="373"/>
      <c r="T742" s="373"/>
      <c r="U742" s="373"/>
      <c r="V742" s="373"/>
      <c r="W742" s="373"/>
      <c r="X742" s="2843">
        <v>0</v>
      </c>
      <c r="Y742" s="2843">
        <v>1E-3</v>
      </c>
      <c r="Z742" s="2108">
        <v>1E-3</v>
      </c>
      <c r="AA742" s="2844"/>
      <c r="AB742" s="2844"/>
      <c r="AC742" s="2108">
        <v>0</v>
      </c>
      <c r="AD742" s="2108"/>
      <c r="AE742" s="2844"/>
      <c r="AF742" s="2844">
        <v>0</v>
      </c>
      <c r="AG742" s="2108">
        <v>0</v>
      </c>
      <c r="AH742" s="373"/>
      <c r="AI742" s="373"/>
      <c r="AJ742" s="411">
        <v>0</v>
      </c>
    </row>
    <row r="743" spans="1:36" ht="63">
      <c r="A743" s="1466">
        <v>2384</v>
      </c>
      <c r="B743" s="182" t="s">
        <v>5712</v>
      </c>
      <c r="C743" s="1875" t="s">
        <v>5713</v>
      </c>
      <c r="D743" s="1876" t="s">
        <v>564</v>
      </c>
      <c r="E743" s="1778" t="s">
        <v>5714</v>
      </c>
      <c r="F743" s="1769" t="s">
        <v>30</v>
      </c>
      <c r="G743" s="1779">
        <v>60</v>
      </c>
      <c r="H743" s="1779">
        <v>43.814999999999998</v>
      </c>
      <c r="I743" s="1783">
        <v>6.7082500000000014</v>
      </c>
      <c r="J743" s="1779">
        <v>0</v>
      </c>
      <c r="K743" s="1770">
        <v>50.523249999999997</v>
      </c>
      <c r="L743" s="373">
        <v>9.4767500000000027</v>
      </c>
      <c r="M743" s="1779">
        <v>9.4770000000000003</v>
      </c>
      <c r="N743" s="1779">
        <v>0</v>
      </c>
      <c r="O743" s="373">
        <v>9.4770000000000003</v>
      </c>
      <c r="P743" s="373"/>
      <c r="Q743" s="373"/>
      <c r="R743" s="373"/>
      <c r="S743" s="373"/>
      <c r="T743" s="373"/>
      <c r="U743" s="373"/>
      <c r="V743" s="373"/>
      <c r="W743" s="373"/>
      <c r="X743" s="2843">
        <v>9.4770000000000003</v>
      </c>
      <c r="Y743" s="2843">
        <v>0</v>
      </c>
      <c r="Z743" s="2108">
        <v>9.4770000000000003</v>
      </c>
      <c r="AA743" s="3231">
        <v>9.3822299999999998</v>
      </c>
      <c r="AB743" s="2844"/>
      <c r="AC743" s="2108">
        <v>9.3822299999999998</v>
      </c>
      <c r="AD743" s="2108">
        <v>9.4770000000000007E-2</v>
      </c>
      <c r="AE743" s="2844"/>
      <c r="AF743" s="2844">
        <v>0</v>
      </c>
      <c r="AG743" s="2108">
        <v>0</v>
      </c>
      <c r="AH743" s="373"/>
      <c r="AI743" s="373" t="s">
        <v>9951</v>
      </c>
      <c r="AJ743" s="411">
        <v>0</v>
      </c>
    </row>
    <row r="744" spans="1:36" ht="78.75">
      <c r="A744" s="1466">
        <v>2385</v>
      </c>
      <c r="B744" s="182" t="s">
        <v>5715</v>
      </c>
      <c r="C744" s="1875" t="s">
        <v>5716</v>
      </c>
      <c r="D744" s="1876" t="s">
        <v>564</v>
      </c>
      <c r="E744" s="1778" t="s">
        <v>5717</v>
      </c>
      <c r="F744" s="1769" t="s">
        <v>30</v>
      </c>
      <c r="G744" s="1779">
        <v>60</v>
      </c>
      <c r="H744" s="1779">
        <v>49.487000000000002</v>
      </c>
      <c r="I744" s="1783">
        <v>3.2879999999999998</v>
      </c>
      <c r="J744" s="1779">
        <v>0</v>
      </c>
      <c r="K744" s="1770">
        <v>52.774999999999999</v>
      </c>
      <c r="L744" s="373">
        <v>7.2250000000000014</v>
      </c>
      <c r="M744" s="1779">
        <v>0</v>
      </c>
      <c r="N744" s="1779">
        <v>7.2249999999999996</v>
      </c>
      <c r="O744" s="373">
        <v>7.2249999999999996</v>
      </c>
      <c r="P744" s="373"/>
      <c r="Q744" s="373"/>
      <c r="R744" s="373"/>
      <c r="S744" s="373"/>
      <c r="T744" s="373"/>
      <c r="U744" s="373"/>
      <c r="V744" s="373"/>
      <c r="W744" s="373"/>
      <c r="X744" s="2843">
        <v>0</v>
      </c>
      <c r="Y744" s="2843">
        <v>7.2249999999999996</v>
      </c>
      <c r="Z744" s="2108">
        <v>7.2249999999999996</v>
      </c>
      <c r="AA744" s="2844"/>
      <c r="AB744" s="2844"/>
      <c r="AC744" s="2108">
        <v>0</v>
      </c>
      <c r="AD744" s="2108"/>
      <c r="AE744" s="2844"/>
      <c r="AF744" s="2844">
        <v>0</v>
      </c>
      <c r="AG744" s="2108">
        <v>0</v>
      </c>
      <c r="AH744" s="373"/>
      <c r="AI744" s="373"/>
      <c r="AJ744" s="411">
        <v>0</v>
      </c>
    </row>
    <row r="745" spans="1:36" ht="63">
      <c r="A745" s="1466">
        <v>2386</v>
      </c>
      <c r="B745" s="182" t="s">
        <v>5718</v>
      </c>
      <c r="C745" s="1875" t="s">
        <v>5719</v>
      </c>
      <c r="D745" s="1876" t="s">
        <v>389</v>
      </c>
      <c r="E745" s="1778" t="s">
        <v>5720</v>
      </c>
      <c r="F745" s="1769" t="s">
        <v>30</v>
      </c>
      <c r="G745" s="1779">
        <v>60</v>
      </c>
      <c r="H745" s="1779">
        <v>14.363</v>
      </c>
      <c r="I745" s="1783">
        <v>38.396999999999998</v>
      </c>
      <c r="J745" s="1779">
        <v>0</v>
      </c>
      <c r="K745" s="1770">
        <v>52.76</v>
      </c>
      <c r="L745" s="373">
        <v>7.240000000000002</v>
      </c>
      <c r="M745" s="1779">
        <v>0</v>
      </c>
      <c r="N745" s="1779">
        <v>7.24</v>
      </c>
      <c r="O745" s="373">
        <v>7.24</v>
      </c>
      <c r="P745" s="373"/>
      <c r="Q745" s="373"/>
      <c r="R745" s="373"/>
      <c r="S745" s="373"/>
      <c r="T745" s="373"/>
      <c r="U745" s="373"/>
      <c r="V745" s="373"/>
      <c r="W745" s="373"/>
      <c r="X745" s="2843">
        <v>0</v>
      </c>
      <c r="Y745" s="2843">
        <v>7.24</v>
      </c>
      <c r="Z745" s="2108">
        <v>7.24</v>
      </c>
      <c r="AA745" s="2844"/>
      <c r="AB745" s="2844"/>
      <c r="AC745" s="2108">
        <v>0</v>
      </c>
      <c r="AD745" s="2108"/>
      <c r="AE745" s="2844"/>
      <c r="AF745" s="2844">
        <v>0</v>
      </c>
      <c r="AG745" s="2108">
        <v>0</v>
      </c>
      <c r="AH745" s="373"/>
      <c r="AI745" s="373"/>
      <c r="AJ745" s="411">
        <v>0</v>
      </c>
    </row>
    <row r="746" spans="1:36" ht="78.75">
      <c r="A746" s="1466">
        <v>2387</v>
      </c>
      <c r="B746" s="182" t="s">
        <v>5721</v>
      </c>
      <c r="C746" s="1875" t="s">
        <v>5722</v>
      </c>
      <c r="D746" s="1876" t="s">
        <v>393</v>
      </c>
      <c r="E746" s="1778" t="s">
        <v>5723</v>
      </c>
      <c r="F746" s="1769" t="s">
        <v>30</v>
      </c>
      <c r="G746" s="1779">
        <v>23.184999999999999</v>
      </c>
      <c r="H746" s="1779">
        <v>22.79</v>
      </c>
      <c r="I746" s="1783">
        <v>0</v>
      </c>
      <c r="J746" s="1779">
        <v>0</v>
      </c>
      <c r="K746" s="1770">
        <v>22.79</v>
      </c>
      <c r="L746" s="373">
        <v>0.39499999999999957</v>
      </c>
      <c r="M746" s="1779">
        <v>0</v>
      </c>
      <c r="N746" s="1779">
        <v>0.39500000000000002</v>
      </c>
      <c r="O746" s="373">
        <v>0.39500000000000002</v>
      </c>
      <c r="P746" s="373"/>
      <c r="Q746" s="373"/>
      <c r="R746" s="373"/>
      <c r="S746" s="373"/>
      <c r="T746" s="373"/>
      <c r="U746" s="373"/>
      <c r="V746" s="373"/>
      <c r="W746" s="373"/>
      <c r="X746" s="2843">
        <v>0</v>
      </c>
      <c r="Y746" s="2843">
        <v>0.39500000000000002</v>
      </c>
      <c r="Z746" s="2108">
        <v>0.39500000000000002</v>
      </c>
      <c r="AA746" s="2844"/>
      <c r="AB746" s="2844"/>
      <c r="AC746" s="2108">
        <v>0</v>
      </c>
      <c r="AD746" s="2108"/>
      <c r="AE746" s="2844"/>
      <c r="AF746" s="2844">
        <v>0</v>
      </c>
      <c r="AG746" s="2108">
        <v>0</v>
      </c>
      <c r="AH746" s="373"/>
      <c r="AI746" s="373"/>
      <c r="AJ746" s="411">
        <v>0</v>
      </c>
    </row>
    <row r="747" spans="1:36" ht="94.5">
      <c r="A747" s="1466">
        <v>2388</v>
      </c>
      <c r="B747" s="182" t="s">
        <v>5724</v>
      </c>
      <c r="C747" s="1875" t="s">
        <v>5725</v>
      </c>
      <c r="D747" s="1876" t="s">
        <v>393</v>
      </c>
      <c r="E747" s="1778" t="s">
        <v>5720</v>
      </c>
      <c r="F747" s="1769" t="s">
        <v>30</v>
      </c>
      <c r="G747" s="1779">
        <v>60</v>
      </c>
      <c r="H747" s="1779">
        <v>42.744</v>
      </c>
      <c r="I747" s="1783">
        <v>0</v>
      </c>
      <c r="J747" s="1779">
        <v>0</v>
      </c>
      <c r="K747" s="1770">
        <v>42.744</v>
      </c>
      <c r="L747" s="373">
        <v>17.256</v>
      </c>
      <c r="M747" s="1779">
        <v>10</v>
      </c>
      <c r="N747" s="1779">
        <v>7.2560000000000002</v>
      </c>
      <c r="O747" s="373">
        <v>17.256</v>
      </c>
      <c r="P747" s="373"/>
      <c r="Q747" s="373"/>
      <c r="R747" s="373"/>
      <c r="S747" s="373"/>
      <c r="T747" s="373"/>
      <c r="U747" s="373"/>
      <c r="V747" s="373"/>
      <c r="W747" s="373"/>
      <c r="X747" s="2843">
        <v>10</v>
      </c>
      <c r="Y747" s="2843">
        <v>7.2560000000000002</v>
      </c>
      <c r="Z747" s="2108">
        <v>17.256</v>
      </c>
      <c r="AA747" s="3231">
        <v>9.9</v>
      </c>
      <c r="AB747" s="2844"/>
      <c r="AC747" s="2108">
        <v>9.9</v>
      </c>
      <c r="AD747" s="2108">
        <v>0.1</v>
      </c>
      <c r="AE747" s="2844"/>
      <c r="AF747" s="2844">
        <v>0</v>
      </c>
      <c r="AG747" s="2108">
        <v>0</v>
      </c>
      <c r="AH747" s="373"/>
      <c r="AI747" s="373" t="s">
        <v>9951</v>
      </c>
      <c r="AJ747" s="411">
        <v>0</v>
      </c>
    </row>
    <row r="748" spans="1:36" ht="78.75">
      <c r="A748" s="1466">
        <v>2389</v>
      </c>
      <c r="B748" s="182" t="s">
        <v>5726</v>
      </c>
      <c r="C748" s="1875" t="s">
        <v>5727</v>
      </c>
      <c r="D748" s="1876" t="s">
        <v>254</v>
      </c>
      <c r="E748" s="1778" t="s">
        <v>5720</v>
      </c>
      <c r="F748" s="1769" t="s">
        <v>30</v>
      </c>
      <c r="G748" s="1779">
        <v>60</v>
      </c>
      <c r="H748" s="1779">
        <v>47.41</v>
      </c>
      <c r="I748" s="1783">
        <v>6.2270000000000003</v>
      </c>
      <c r="J748" s="1779">
        <v>0</v>
      </c>
      <c r="K748" s="1770">
        <v>53.637</v>
      </c>
      <c r="L748" s="373">
        <v>6.3629999999999995</v>
      </c>
      <c r="M748" s="1779">
        <v>0</v>
      </c>
      <c r="N748" s="1779">
        <v>6.3630000000000004</v>
      </c>
      <c r="O748" s="373">
        <v>6.3630000000000004</v>
      </c>
      <c r="P748" s="373"/>
      <c r="Q748" s="373"/>
      <c r="R748" s="373"/>
      <c r="S748" s="373"/>
      <c r="T748" s="373"/>
      <c r="U748" s="373"/>
      <c r="V748" s="373"/>
      <c r="W748" s="373"/>
      <c r="X748" s="2843">
        <v>0</v>
      </c>
      <c r="Y748" s="2843">
        <v>6.3630000000000004</v>
      </c>
      <c r="Z748" s="2108">
        <v>6.3630000000000004</v>
      </c>
      <c r="AA748" s="2844"/>
      <c r="AB748" s="2844"/>
      <c r="AC748" s="2108">
        <v>0</v>
      </c>
      <c r="AD748" s="2108"/>
      <c r="AE748" s="2844"/>
      <c r="AF748" s="2844">
        <v>0</v>
      </c>
      <c r="AG748" s="2108">
        <v>0</v>
      </c>
      <c r="AH748" s="373"/>
      <c r="AI748" s="373"/>
      <c r="AJ748" s="411">
        <v>0</v>
      </c>
    </row>
    <row r="749" spans="1:36" ht="63">
      <c r="A749" s="1466">
        <v>2390</v>
      </c>
      <c r="B749" s="182" t="s">
        <v>5728</v>
      </c>
      <c r="C749" s="1875" t="s">
        <v>5729</v>
      </c>
      <c r="D749" s="1876" t="s">
        <v>588</v>
      </c>
      <c r="E749" s="1778" t="s">
        <v>5730</v>
      </c>
      <c r="F749" s="1769" t="s">
        <v>30</v>
      </c>
      <c r="G749" s="1779">
        <v>55.701999999999998</v>
      </c>
      <c r="H749" s="1779">
        <v>48.762999999999998</v>
      </c>
      <c r="I749" s="1783">
        <v>5.8760000000000003</v>
      </c>
      <c r="J749" s="1779">
        <v>0</v>
      </c>
      <c r="K749" s="1770">
        <v>54.638999999999996</v>
      </c>
      <c r="L749" s="373">
        <v>1.0630000000000024</v>
      </c>
      <c r="M749" s="1779">
        <v>0</v>
      </c>
      <c r="N749" s="1779">
        <v>1.0629999999999999</v>
      </c>
      <c r="O749" s="373">
        <v>1.0629999999999999</v>
      </c>
      <c r="P749" s="373"/>
      <c r="Q749" s="373"/>
      <c r="R749" s="373"/>
      <c r="S749" s="373"/>
      <c r="T749" s="373"/>
      <c r="U749" s="373"/>
      <c r="V749" s="373"/>
      <c r="W749" s="373"/>
      <c r="X749" s="2843">
        <v>0</v>
      </c>
      <c r="Y749" s="2843">
        <v>1.0629999999999999</v>
      </c>
      <c r="Z749" s="2108">
        <v>1.0629999999999999</v>
      </c>
      <c r="AA749" s="2844"/>
      <c r="AB749" s="2844"/>
      <c r="AC749" s="2108">
        <v>0</v>
      </c>
      <c r="AD749" s="2108"/>
      <c r="AE749" s="2844"/>
      <c r="AF749" s="2844">
        <v>0</v>
      </c>
      <c r="AG749" s="2108">
        <v>0</v>
      </c>
      <c r="AH749" s="373"/>
      <c r="AI749" s="373"/>
      <c r="AJ749" s="411">
        <v>0</v>
      </c>
    </row>
    <row r="750" spans="1:36" ht="78.75">
      <c r="A750" s="1466">
        <v>2391</v>
      </c>
      <c r="B750" s="182" t="s">
        <v>5731</v>
      </c>
      <c r="C750" s="1875" t="s">
        <v>5732</v>
      </c>
      <c r="D750" s="1876" t="s">
        <v>542</v>
      </c>
      <c r="E750" s="1778" t="s">
        <v>5717</v>
      </c>
      <c r="F750" s="1769" t="s">
        <v>30</v>
      </c>
      <c r="G750" s="1779">
        <v>43.322000000000003</v>
      </c>
      <c r="H750" s="1779">
        <v>34.356999999999999</v>
      </c>
      <c r="I750" s="1783">
        <v>4.3099999999999996</v>
      </c>
      <c r="J750" s="1779">
        <v>0</v>
      </c>
      <c r="K750" s="1770">
        <v>38.667000000000002</v>
      </c>
      <c r="L750" s="373">
        <v>4.6550000000000011</v>
      </c>
      <c r="M750" s="1779">
        <v>0</v>
      </c>
      <c r="N750" s="1878">
        <v>4.6550000000000002</v>
      </c>
      <c r="O750" s="373">
        <v>4.6550000000000002</v>
      </c>
      <c r="P750" s="373"/>
      <c r="Q750" s="373"/>
      <c r="R750" s="373"/>
      <c r="S750" s="373"/>
      <c r="T750" s="373"/>
      <c r="U750" s="373"/>
      <c r="V750" s="373"/>
      <c r="W750" s="373"/>
      <c r="X750" s="2843">
        <v>0</v>
      </c>
      <c r="Y750" s="2843">
        <v>4.6550000000000002</v>
      </c>
      <c r="Z750" s="2108">
        <v>4.6550000000000002</v>
      </c>
      <c r="AA750" s="2844"/>
      <c r="AB750" s="2844"/>
      <c r="AC750" s="2108">
        <v>0</v>
      </c>
      <c r="AD750" s="2108"/>
      <c r="AE750" s="2844"/>
      <c r="AF750" s="2844">
        <v>0</v>
      </c>
      <c r="AG750" s="2108">
        <v>0</v>
      </c>
      <c r="AH750" s="373"/>
      <c r="AI750" s="373"/>
      <c r="AJ750" s="411">
        <v>0</v>
      </c>
    </row>
    <row r="751" spans="1:36">
      <c r="A751" s="1466"/>
      <c r="B751" s="182"/>
      <c r="C751" s="1875"/>
      <c r="D751" s="1876"/>
      <c r="E751" s="1778"/>
      <c r="F751" s="1769"/>
      <c r="G751" s="1779"/>
      <c r="H751" s="1779"/>
      <c r="I751" s="1783"/>
      <c r="J751" s="1779"/>
      <c r="K751" s="1770"/>
      <c r="L751" s="373"/>
      <c r="M751" s="1779"/>
      <c r="N751" s="1878"/>
      <c r="O751" s="373"/>
      <c r="P751" s="373"/>
      <c r="Q751" s="373"/>
      <c r="R751" s="373"/>
      <c r="S751" s="373"/>
      <c r="T751" s="373"/>
      <c r="U751" s="373"/>
      <c r="V751" s="373"/>
      <c r="W751" s="373"/>
      <c r="X751" s="2843"/>
      <c r="Y751" s="2843"/>
      <c r="Z751" s="2108"/>
      <c r="AA751" s="2844"/>
      <c r="AB751" s="2844"/>
      <c r="AC751" s="2108"/>
      <c r="AD751" s="2108"/>
      <c r="AE751" s="2844"/>
      <c r="AF751" s="2844"/>
      <c r="AG751" s="2108"/>
      <c r="AH751" s="373"/>
      <c r="AI751" s="373"/>
      <c r="AJ751" s="411"/>
    </row>
    <row r="752" spans="1:36" ht="16.5" thickBot="1">
      <c r="A752" s="1466" t="s">
        <v>188</v>
      </c>
      <c r="B752" s="1879"/>
      <c r="C752" s="1880" t="s">
        <v>5733</v>
      </c>
      <c r="D752" s="1881"/>
      <c r="E752" s="1882"/>
      <c r="F752" s="1881"/>
      <c r="G752" s="1883">
        <v>1558.0259999999998</v>
      </c>
      <c r="H752" s="1883">
        <v>995.82599999999991</v>
      </c>
      <c r="I752" s="1883">
        <v>93.80425000000001</v>
      </c>
      <c r="J752" s="1883">
        <v>0</v>
      </c>
      <c r="K752" s="1884">
        <v>1089.6302499999999</v>
      </c>
      <c r="L752" s="1885">
        <v>468.39574999999991</v>
      </c>
      <c r="M752" s="1883">
        <v>27.035</v>
      </c>
      <c r="N752" s="1883">
        <v>69.904000000000011</v>
      </c>
      <c r="O752" s="1883">
        <v>96.939000000000007</v>
      </c>
      <c r="P752" s="1883">
        <v>0</v>
      </c>
      <c r="Q752" s="1883">
        <v>0</v>
      </c>
      <c r="R752" s="1883">
        <v>0</v>
      </c>
      <c r="S752" s="1883">
        <v>0</v>
      </c>
      <c r="T752" s="1883">
        <v>0</v>
      </c>
      <c r="U752" s="1883">
        <v>0</v>
      </c>
      <c r="V752" s="1883">
        <v>0</v>
      </c>
      <c r="W752" s="1883">
        <v>0</v>
      </c>
      <c r="X752" s="1883">
        <v>27.035</v>
      </c>
      <c r="Y752" s="1883">
        <v>69.904000000000011</v>
      </c>
      <c r="Z752" s="1883">
        <v>96.939000000000007</v>
      </c>
      <c r="AA752" s="1883">
        <v>21.138480000000001</v>
      </c>
      <c r="AB752" s="1883">
        <v>0</v>
      </c>
      <c r="AC752" s="1883">
        <v>21.138480000000001</v>
      </c>
      <c r="AD752" s="1883">
        <v>0.21352000000000002</v>
      </c>
      <c r="AE752" s="1883">
        <v>0</v>
      </c>
      <c r="AF752" s="1883">
        <v>0</v>
      </c>
      <c r="AG752" s="1883">
        <v>0</v>
      </c>
      <c r="AH752" s="1885"/>
      <c r="AI752" s="1885"/>
      <c r="AJ752" s="1883">
        <v>0</v>
      </c>
    </row>
    <row r="753" spans="1:36">
      <c r="A753" s="1466" t="s">
        <v>188</v>
      </c>
      <c r="B753" s="1752"/>
      <c r="C753" s="1886"/>
      <c r="D753" s="1754"/>
      <c r="E753" s="1754"/>
      <c r="F753" s="1754"/>
      <c r="G753" s="1834"/>
      <c r="H753" s="1834"/>
      <c r="I753" s="1834"/>
      <c r="J753" s="1834"/>
      <c r="K753" s="1770"/>
      <c r="L753" s="373"/>
      <c r="M753" s="1834"/>
      <c r="N753" s="1834"/>
      <c r="O753" s="373"/>
      <c r="P753" s="373"/>
      <c r="Q753" s="373"/>
      <c r="R753" s="373"/>
      <c r="S753" s="373"/>
      <c r="T753" s="373"/>
      <c r="U753" s="373"/>
      <c r="V753" s="373"/>
      <c r="W753" s="373"/>
      <c r="X753" s="373"/>
      <c r="Y753" s="373"/>
      <c r="Z753" s="373"/>
      <c r="AA753" s="373"/>
      <c r="AB753" s="373"/>
      <c r="AC753" s="373"/>
      <c r="AD753" s="373"/>
      <c r="AE753" s="373"/>
      <c r="AF753" s="373"/>
      <c r="AG753" s="373"/>
      <c r="AH753" s="373"/>
      <c r="AI753" s="373"/>
      <c r="AJ753" s="1858"/>
    </row>
    <row r="754" spans="1:36">
      <c r="A754" s="1466" t="s">
        <v>188</v>
      </c>
      <c r="B754" s="1752"/>
      <c r="C754" s="1761" t="s">
        <v>5734</v>
      </c>
      <c r="D754" s="1754"/>
      <c r="E754" s="1754"/>
      <c r="F754" s="1754"/>
      <c r="G754" s="1834"/>
      <c r="H754" s="1834"/>
      <c r="I754" s="1834"/>
      <c r="J754" s="1834"/>
      <c r="K754" s="1770"/>
      <c r="L754" s="373"/>
      <c r="M754" s="1834"/>
      <c r="N754" s="1834"/>
      <c r="O754" s="373"/>
      <c r="P754" s="373"/>
      <c r="Q754" s="373"/>
      <c r="R754" s="373"/>
      <c r="S754" s="373"/>
      <c r="T754" s="373"/>
      <c r="U754" s="373"/>
      <c r="V754" s="373"/>
      <c r="W754" s="373"/>
      <c r="X754" s="373"/>
      <c r="Y754" s="373"/>
      <c r="Z754" s="373"/>
      <c r="AA754" s="373"/>
      <c r="AB754" s="373"/>
      <c r="AC754" s="373"/>
      <c r="AD754" s="373"/>
      <c r="AE754" s="373"/>
      <c r="AF754" s="373"/>
      <c r="AG754" s="373"/>
      <c r="AH754" s="373"/>
      <c r="AI754" s="373"/>
      <c r="AJ754" s="1858"/>
    </row>
    <row r="755" spans="1:36">
      <c r="A755" s="1466" t="s">
        <v>188</v>
      </c>
      <c r="B755" s="1752"/>
      <c r="C755" s="1765" t="s">
        <v>5692</v>
      </c>
      <c r="D755" s="1754"/>
      <c r="E755" s="1754"/>
      <c r="F755" s="1754"/>
      <c r="G755" s="1834"/>
      <c r="H755" s="1834"/>
      <c r="I755" s="1834"/>
      <c r="J755" s="1834"/>
      <c r="K755" s="1770"/>
      <c r="L755" s="373"/>
      <c r="M755" s="1834"/>
      <c r="N755" s="1834"/>
      <c r="O755" s="373"/>
      <c r="P755" s="373"/>
      <c r="Q755" s="373"/>
      <c r="R755" s="373"/>
      <c r="S755" s="373"/>
      <c r="T755" s="373"/>
      <c r="U755" s="373"/>
      <c r="V755" s="373"/>
      <c r="W755" s="373"/>
      <c r="X755" s="373"/>
      <c r="Y755" s="373"/>
      <c r="Z755" s="373"/>
      <c r="AA755" s="373"/>
      <c r="AB755" s="373"/>
      <c r="AC755" s="373"/>
      <c r="AD755" s="373"/>
      <c r="AE755" s="373"/>
      <c r="AF755" s="373"/>
      <c r="AG755" s="373"/>
      <c r="AH755" s="373"/>
      <c r="AI755" s="373"/>
      <c r="AJ755" s="1858"/>
    </row>
    <row r="756" spans="1:36">
      <c r="A756" s="1466"/>
      <c r="B756" s="1752"/>
      <c r="C756" s="1765"/>
      <c r="D756" s="1754"/>
      <c r="E756" s="1754"/>
      <c r="F756" s="1754"/>
      <c r="G756" s="1834"/>
      <c r="H756" s="1834"/>
      <c r="I756" s="1834"/>
      <c r="J756" s="1834"/>
      <c r="K756" s="1770"/>
      <c r="L756" s="373"/>
      <c r="M756" s="1834"/>
      <c r="N756" s="1834"/>
      <c r="O756" s="373"/>
      <c r="P756" s="373"/>
      <c r="Q756" s="373"/>
      <c r="R756" s="373"/>
      <c r="S756" s="373"/>
      <c r="T756" s="373"/>
      <c r="U756" s="373"/>
      <c r="V756" s="373"/>
      <c r="W756" s="373"/>
      <c r="X756" s="373"/>
      <c r="Y756" s="373"/>
      <c r="Z756" s="373"/>
      <c r="AA756" s="373"/>
      <c r="AB756" s="373"/>
      <c r="AC756" s="373"/>
      <c r="AD756" s="373"/>
      <c r="AE756" s="373"/>
      <c r="AF756" s="373"/>
      <c r="AG756" s="373"/>
      <c r="AH756" s="373"/>
      <c r="AI756" s="373"/>
      <c r="AJ756" s="1858"/>
    </row>
    <row r="757" spans="1:36" ht="94.5">
      <c r="A757" s="1466">
        <v>2392</v>
      </c>
      <c r="B757" s="1766" t="s">
        <v>5735</v>
      </c>
      <c r="C757" s="1887" t="s">
        <v>5736</v>
      </c>
      <c r="D757" s="1888" t="s">
        <v>213</v>
      </c>
      <c r="E757" s="1888" t="s">
        <v>5737</v>
      </c>
      <c r="F757" s="1889" t="s">
        <v>30</v>
      </c>
      <c r="G757" s="1890">
        <v>138.97200000000001</v>
      </c>
      <c r="H757" s="1890">
        <v>124.19499999999999</v>
      </c>
      <c r="I757" s="1890">
        <v>0</v>
      </c>
      <c r="J757" s="1891">
        <v>0</v>
      </c>
      <c r="K757" s="1770">
        <v>124.19499999999999</v>
      </c>
      <c r="L757" s="373">
        <v>14.777000000000015</v>
      </c>
      <c r="M757" s="1890">
        <v>13.316000000000001</v>
      </c>
      <c r="N757" s="1890">
        <v>1.4610000000000001</v>
      </c>
      <c r="O757" s="373">
        <v>14.777000000000001</v>
      </c>
      <c r="P757" s="373"/>
      <c r="Q757" s="373"/>
      <c r="R757" s="373"/>
      <c r="S757" s="373"/>
      <c r="T757" s="373"/>
      <c r="U757" s="373"/>
      <c r="V757" s="373"/>
      <c r="W757" s="373"/>
      <c r="X757" s="2843">
        <v>13.316000000000001</v>
      </c>
      <c r="Y757" s="2843">
        <v>1.4610000000000001</v>
      </c>
      <c r="Z757" s="2108">
        <v>14.777000000000001</v>
      </c>
      <c r="AA757" s="2844"/>
      <c r="AB757" s="2844"/>
      <c r="AC757" s="2108">
        <v>0</v>
      </c>
      <c r="AD757" s="2108"/>
      <c r="AE757" s="2844"/>
      <c r="AF757" s="2844">
        <v>0</v>
      </c>
      <c r="AG757" s="2108">
        <v>0</v>
      </c>
      <c r="AH757" s="373"/>
      <c r="AI757" s="373"/>
      <c r="AJ757" s="1892">
        <v>0</v>
      </c>
    </row>
    <row r="758" spans="1:36" ht="63">
      <c r="A758" s="3253">
        <v>2393</v>
      </c>
      <c r="B758" s="1766" t="s">
        <v>5738</v>
      </c>
      <c r="C758" s="1893" t="s">
        <v>5739</v>
      </c>
      <c r="D758" s="1894" t="s">
        <v>384</v>
      </c>
      <c r="E758" s="1895" t="s">
        <v>481</v>
      </c>
      <c r="F758" s="1889" t="s">
        <v>30</v>
      </c>
      <c r="G758" s="1896">
        <v>198.95400000000001</v>
      </c>
      <c r="H758" s="1890">
        <v>50</v>
      </c>
      <c r="I758" s="1890">
        <v>100</v>
      </c>
      <c r="J758" s="1891">
        <v>0</v>
      </c>
      <c r="K758" s="1770">
        <v>150</v>
      </c>
      <c r="L758" s="373">
        <v>48.954000000000008</v>
      </c>
      <c r="M758" s="1890">
        <v>29.187000000000001</v>
      </c>
      <c r="N758" s="1890">
        <v>19.766999999999999</v>
      </c>
      <c r="O758" s="373">
        <v>48.954000000000001</v>
      </c>
      <c r="P758" s="373"/>
      <c r="Q758" s="373"/>
      <c r="R758" s="373"/>
      <c r="S758" s="373"/>
      <c r="T758" s="373"/>
      <c r="U758" s="373"/>
      <c r="V758" s="373"/>
      <c r="W758" s="373"/>
      <c r="X758" s="2843">
        <v>29.187000000000001</v>
      </c>
      <c r="Y758" s="2843">
        <v>19.766999999999999</v>
      </c>
      <c r="Z758" s="2108">
        <v>48.954000000000001</v>
      </c>
      <c r="AA758" s="2844">
        <v>28.895130000000002</v>
      </c>
      <c r="AB758" s="2844"/>
      <c r="AC758" s="2108">
        <v>28.895130000000002</v>
      </c>
      <c r="AD758" s="3222">
        <v>0.29187000000000002</v>
      </c>
      <c r="AE758" s="2844"/>
      <c r="AF758" s="2844">
        <v>0</v>
      </c>
      <c r="AG758" s="2108">
        <v>0</v>
      </c>
      <c r="AH758" s="373"/>
      <c r="AI758" s="373" t="s">
        <v>10041</v>
      </c>
      <c r="AJ758" s="1892">
        <v>0</v>
      </c>
    </row>
    <row r="759" spans="1:36" ht="31.5">
      <c r="A759" s="1466">
        <v>2394</v>
      </c>
      <c r="B759" s="1766" t="s">
        <v>5740</v>
      </c>
      <c r="C759" s="1887" t="s">
        <v>5741</v>
      </c>
      <c r="D759" s="1894" t="s">
        <v>51</v>
      </c>
      <c r="E759" s="1888" t="s">
        <v>5742</v>
      </c>
      <c r="F759" s="1889" t="s">
        <v>30</v>
      </c>
      <c r="G759" s="1890">
        <v>963.31600000000003</v>
      </c>
      <c r="H759" s="1890">
        <v>46</v>
      </c>
      <c r="I759" s="1890">
        <v>93.188000000000002</v>
      </c>
      <c r="J759" s="1890">
        <v>0</v>
      </c>
      <c r="K759" s="1770">
        <v>139.18799999999999</v>
      </c>
      <c r="L759" s="373">
        <v>824.12800000000004</v>
      </c>
      <c r="M759" s="1890">
        <v>0</v>
      </c>
      <c r="N759" s="1890">
        <v>100</v>
      </c>
      <c r="O759" s="373">
        <v>100</v>
      </c>
      <c r="P759" s="373"/>
      <c r="Q759" s="373"/>
      <c r="R759" s="373"/>
      <c r="S759" s="373"/>
      <c r="T759" s="373"/>
      <c r="U759" s="373"/>
      <c r="V759" s="373"/>
      <c r="W759" s="373"/>
      <c r="X759" s="2843">
        <v>0</v>
      </c>
      <c r="Y759" s="2843">
        <v>100</v>
      </c>
      <c r="Z759" s="2108">
        <v>100</v>
      </c>
      <c r="AA759" s="2844"/>
      <c r="AB759" s="2844">
        <v>25</v>
      </c>
      <c r="AC759" s="2108">
        <v>25</v>
      </c>
      <c r="AD759" s="2108"/>
      <c r="AE759" s="2844"/>
      <c r="AF759" s="2844">
        <v>0</v>
      </c>
      <c r="AG759" s="2108">
        <v>0</v>
      </c>
      <c r="AH759" s="373"/>
      <c r="AI759" s="373" t="s">
        <v>10094</v>
      </c>
      <c r="AJ759" s="1892">
        <v>0</v>
      </c>
    </row>
    <row r="760" spans="1:36" ht="47.25">
      <c r="A760" s="1466">
        <v>2395</v>
      </c>
      <c r="B760" s="1766" t="s">
        <v>5743</v>
      </c>
      <c r="C760" s="1887" t="s">
        <v>5744</v>
      </c>
      <c r="D760" s="1895" t="s">
        <v>384</v>
      </c>
      <c r="E760" s="1888" t="s">
        <v>4394</v>
      </c>
      <c r="F760" s="1889" t="s">
        <v>47</v>
      </c>
      <c r="G760" s="1891">
        <v>399.93900000000002</v>
      </c>
      <c r="H760" s="1891">
        <v>0</v>
      </c>
      <c r="I760" s="1891">
        <v>99</v>
      </c>
      <c r="J760" s="1891">
        <v>0</v>
      </c>
      <c r="K760" s="1770">
        <v>99</v>
      </c>
      <c r="L760" s="373">
        <v>300.93900000000002</v>
      </c>
      <c r="M760" s="1891">
        <v>100</v>
      </c>
      <c r="N760" s="1891">
        <v>0</v>
      </c>
      <c r="O760" s="373">
        <v>100</v>
      </c>
      <c r="P760" s="373"/>
      <c r="Q760" s="373"/>
      <c r="R760" s="373"/>
      <c r="S760" s="373"/>
      <c r="T760" s="373"/>
      <c r="U760" s="373"/>
      <c r="V760" s="373"/>
      <c r="W760" s="373"/>
      <c r="X760" s="2843">
        <v>100</v>
      </c>
      <c r="Y760" s="2843">
        <v>0</v>
      </c>
      <c r="Z760" s="2108">
        <v>100</v>
      </c>
      <c r="AA760" s="2844">
        <v>24.75</v>
      </c>
      <c r="AB760" s="2844"/>
      <c r="AC760" s="2108">
        <v>24.75</v>
      </c>
      <c r="AD760" s="2108">
        <v>0.25</v>
      </c>
      <c r="AE760" s="2844"/>
      <c r="AF760" s="2844">
        <v>24.749054000000001</v>
      </c>
      <c r="AG760" s="2108">
        <v>24.749054000000001</v>
      </c>
      <c r="AH760" s="373"/>
      <c r="AI760" s="373" t="s">
        <v>9947</v>
      </c>
      <c r="AJ760" s="1892">
        <v>0</v>
      </c>
    </row>
    <row r="761" spans="1:36">
      <c r="A761" s="1466"/>
      <c r="B761" s="1766"/>
      <c r="C761" s="1887"/>
      <c r="D761" s="1895"/>
      <c r="E761" s="1888"/>
      <c r="F761" s="1889"/>
      <c r="G761" s="1891"/>
      <c r="H761" s="1891"/>
      <c r="I761" s="1891"/>
      <c r="J761" s="1891"/>
      <c r="K761" s="1770"/>
      <c r="L761" s="373"/>
      <c r="M761" s="1891"/>
      <c r="N761" s="1891"/>
      <c r="O761" s="373"/>
      <c r="P761" s="373"/>
      <c r="Q761" s="373"/>
      <c r="R761" s="373"/>
      <c r="S761" s="373"/>
      <c r="T761" s="373"/>
      <c r="U761" s="373"/>
      <c r="V761" s="373"/>
      <c r="W761" s="373"/>
      <c r="X761" s="2843"/>
      <c r="Y761" s="2843"/>
      <c r="Z761" s="2108"/>
      <c r="AA761" s="2844"/>
      <c r="AB761" s="2844"/>
      <c r="AC761" s="2108"/>
      <c r="AD761" s="2108"/>
      <c r="AE761" s="2844"/>
      <c r="AF761" s="2844"/>
      <c r="AG761" s="2108"/>
      <c r="AH761" s="373"/>
      <c r="AI761" s="373"/>
      <c r="AJ761" s="1892"/>
    </row>
    <row r="762" spans="1:36" s="1812" customFormat="1" ht="26.25" customHeight="1" thickBot="1">
      <c r="A762" s="1466" t="s">
        <v>188</v>
      </c>
      <c r="B762" s="1897"/>
      <c r="C762" s="1880" t="s">
        <v>5745</v>
      </c>
      <c r="D762" s="1898"/>
      <c r="E762" s="1898"/>
      <c r="F762" s="1898"/>
      <c r="G762" s="1899">
        <v>1701.1810000000003</v>
      </c>
      <c r="H762" s="1899">
        <v>220.19499999999999</v>
      </c>
      <c r="I762" s="1899">
        <v>292.18799999999999</v>
      </c>
      <c r="J762" s="1899">
        <v>0</v>
      </c>
      <c r="K762" s="1874">
        <v>512.38300000000004</v>
      </c>
      <c r="L762" s="399">
        <v>1188.7980000000002</v>
      </c>
      <c r="M762" s="1899">
        <v>142.50299999999999</v>
      </c>
      <c r="N762" s="1899">
        <v>121.22799999999999</v>
      </c>
      <c r="O762" s="1899">
        <v>263.73099999999999</v>
      </c>
      <c r="P762" s="1899">
        <v>0</v>
      </c>
      <c r="Q762" s="1899">
        <v>0</v>
      </c>
      <c r="R762" s="1899">
        <v>0</v>
      </c>
      <c r="S762" s="1899">
        <v>0</v>
      </c>
      <c r="T762" s="1899">
        <v>0</v>
      </c>
      <c r="U762" s="1899">
        <v>0</v>
      </c>
      <c r="V762" s="1899">
        <v>0</v>
      </c>
      <c r="W762" s="1899">
        <v>0</v>
      </c>
      <c r="X762" s="1899">
        <v>142.50299999999999</v>
      </c>
      <c r="Y762" s="1899">
        <v>121.22799999999999</v>
      </c>
      <c r="Z762" s="1899">
        <v>263.73099999999999</v>
      </c>
      <c r="AA762" s="1899">
        <v>53.645130000000002</v>
      </c>
      <c r="AB762" s="1899">
        <v>25</v>
      </c>
      <c r="AC762" s="1899">
        <v>78.645129999999995</v>
      </c>
      <c r="AD762" s="1899">
        <v>0.54187000000000007</v>
      </c>
      <c r="AE762" s="1899">
        <v>0</v>
      </c>
      <c r="AF762" s="1899">
        <v>24.749054000000001</v>
      </c>
      <c r="AG762" s="1899">
        <v>24.749054000000001</v>
      </c>
      <c r="AH762" s="399"/>
      <c r="AI762" s="399"/>
      <c r="AJ762" s="1899">
        <v>0</v>
      </c>
    </row>
    <row r="763" spans="1:36">
      <c r="A763" s="1466" t="s">
        <v>188</v>
      </c>
      <c r="B763" s="1752"/>
      <c r="C763" s="1886"/>
      <c r="D763" s="1754"/>
      <c r="E763" s="1754"/>
      <c r="F763" s="1754"/>
      <c r="G763" s="1834"/>
      <c r="H763" s="1834"/>
      <c r="I763" s="1834"/>
      <c r="J763" s="1834"/>
      <c r="K763" s="1770"/>
      <c r="L763" s="373"/>
      <c r="M763" s="1834"/>
      <c r="N763" s="1834"/>
      <c r="O763" s="373"/>
      <c r="P763" s="373"/>
      <c r="Q763" s="373"/>
      <c r="R763" s="373"/>
      <c r="S763" s="373"/>
      <c r="T763" s="373"/>
      <c r="U763" s="373"/>
      <c r="V763" s="373"/>
      <c r="W763" s="373"/>
      <c r="X763" s="373"/>
      <c r="Y763" s="373"/>
      <c r="Z763" s="373"/>
      <c r="AA763" s="373"/>
      <c r="AB763" s="373"/>
      <c r="AC763" s="373"/>
      <c r="AD763" s="373"/>
      <c r="AE763" s="373"/>
      <c r="AF763" s="373"/>
      <c r="AG763" s="373"/>
      <c r="AH763" s="373"/>
      <c r="AI763" s="373"/>
      <c r="AJ763" s="1858"/>
    </row>
    <row r="764" spans="1:36">
      <c r="A764" s="1466" t="s">
        <v>188</v>
      </c>
      <c r="B764" s="1828"/>
      <c r="C764" s="1799" t="s">
        <v>5746</v>
      </c>
      <c r="D764" s="1778"/>
      <c r="E764" s="1829"/>
      <c r="F764" s="1829"/>
      <c r="G764" s="1779"/>
      <c r="H764" s="1779"/>
      <c r="I764" s="1779"/>
      <c r="J764" s="1779"/>
      <c r="K764" s="1770"/>
      <c r="L764" s="373"/>
      <c r="M764" s="1779"/>
      <c r="N764" s="1779"/>
      <c r="O764" s="373"/>
      <c r="P764" s="373"/>
      <c r="Q764" s="373"/>
      <c r="R764" s="373"/>
      <c r="S764" s="373"/>
      <c r="T764" s="373"/>
      <c r="U764" s="373"/>
      <c r="V764" s="373"/>
      <c r="W764" s="373"/>
      <c r="X764" s="373"/>
      <c r="Y764" s="373"/>
      <c r="Z764" s="373"/>
      <c r="AA764" s="373"/>
      <c r="AB764" s="373"/>
      <c r="AC764" s="373"/>
      <c r="AD764" s="373"/>
      <c r="AE764" s="373"/>
      <c r="AF764" s="373"/>
      <c r="AG764" s="373"/>
      <c r="AH764" s="373"/>
      <c r="AI764" s="373"/>
      <c r="AJ764" s="1830"/>
    </row>
    <row r="765" spans="1:36">
      <c r="A765" s="1466" t="s">
        <v>188</v>
      </c>
      <c r="B765" s="1828"/>
      <c r="C765" s="1800" t="s">
        <v>5747</v>
      </c>
      <c r="D765" s="1778"/>
      <c r="E765" s="1829"/>
      <c r="F765" s="1829"/>
      <c r="G765" s="1779"/>
      <c r="H765" s="1779"/>
      <c r="I765" s="1779"/>
      <c r="J765" s="1779"/>
      <c r="K765" s="1770"/>
      <c r="L765" s="373"/>
      <c r="M765" s="1779"/>
      <c r="N765" s="1779"/>
      <c r="O765" s="373"/>
      <c r="P765" s="373"/>
      <c r="Q765" s="373"/>
      <c r="R765" s="373"/>
      <c r="S765" s="373"/>
      <c r="T765" s="373"/>
      <c r="U765" s="373"/>
      <c r="V765" s="373"/>
      <c r="W765" s="373"/>
      <c r="X765" s="373"/>
      <c r="Y765" s="373"/>
      <c r="Z765" s="373"/>
      <c r="AA765" s="373"/>
      <c r="AB765" s="373"/>
      <c r="AC765" s="373"/>
      <c r="AD765" s="373"/>
      <c r="AE765" s="373"/>
      <c r="AF765" s="373"/>
      <c r="AG765" s="373"/>
      <c r="AH765" s="373"/>
      <c r="AI765" s="373"/>
      <c r="AJ765" s="1830"/>
    </row>
    <row r="766" spans="1:36">
      <c r="A766" s="1466" t="s">
        <v>188</v>
      </c>
      <c r="B766" s="1828"/>
      <c r="C766" s="1777"/>
      <c r="D766" s="1778"/>
      <c r="E766" s="1829"/>
      <c r="F766" s="1829"/>
      <c r="G766" s="1779"/>
      <c r="H766" s="1779"/>
      <c r="I766" s="1779"/>
      <c r="J766" s="1779"/>
      <c r="K766" s="1770"/>
      <c r="L766" s="373"/>
      <c r="M766" s="1779"/>
      <c r="N766" s="1779"/>
      <c r="O766" s="373"/>
      <c r="P766" s="373"/>
      <c r="Q766" s="373"/>
      <c r="R766" s="373"/>
      <c r="S766" s="373"/>
      <c r="T766" s="373"/>
      <c r="U766" s="373"/>
      <c r="V766" s="373"/>
      <c r="W766" s="373"/>
      <c r="X766" s="373"/>
      <c r="Y766" s="373"/>
      <c r="Z766" s="373"/>
      <c r="AA766" s="373"/>
      <c r="AB766" s="373"/>
      <c r="AC766" s="373"/>
      <c r="AD766" s="373"/>
      <c r="AE766" s="373"/>
      <c r="AF766" s="373"/>
      <c r="AG766" s="373"/>
      <c r="AH766" s="373"/>
      <c r="AI766" s="373"/>
      <c r="AJ766" s="1830"/>
    </row>
    <row r="767" spans="1:36" ht="63">
      <c r="A767" s="1466">
        <v>2396</v>
      </c>
      <c r="B767" s="182" t="s">
        <v>5748</v>
      </c>
      <c r="C767" s="1900" t="s">
        <v>5749</v>
      </c>
      <c r="D767" s="1901" t="s">
        <v>5750</v>
      </c>
      <c r="E767" s="1901" t="s">
        <v>5138</v>
      </c>
      <c r="F767" s="1902" t="s">
        <v>30</v>
      </c>
      <c r="G767" s="1903">
        <v>55</v>
      </c>
      <c r="H767" s="1903">
        <v>40.210999999999999</v>
      </c>
      <c r="I767" s="543">
        <v>9.4629999999999992</v>
      </c>
      <c r="J767" s="1903">
        <v>0</v>
      </c>
      <c r="K767" s="1770">
        <v>49.673999999999999</v>
      </c>
      <c r="L767" s="373">
        <v>5.3260000000000005</v>
      </c>
      <c r="M767" s="1903">
        <v>5.3259999999999996</v>
      </c>
      <c r="N767" s="1903">
        <v>0</v>
      </c>
      <c r="O767" s="373">
        <v>5.3259999999999996</v>
      </c>
      <c r="P767" s="373"/>
      <c r="Q767" s="373"/>
      <c r="R767" s="373"/>
      <c r="S767" s="373"/>
      <c r="T767" s="373"/>
      <c r="U767" s="373"/>
      <c r="V767" s="373"/>
      <c r="W767" s="373"/>
      <c r="X767" s="2843">
        <v>5.3259999999999996</v>
      </c>
      <c r="Y767" s="2843">
        <v>0</v>
      </c>
      <c r="Z767" s="2108">
        <v>5.3259999999999996</v>
      </c>
      <c r="AA767" s="2844"/>
      <c r="AB767" s="2844"/>
      <c r="AC767" s="2108">
        <v>0</v>
      </c>
      <c r="AD767" s="2108"/>
      <c r="AE767" s="2844"/>
      <c r="AF767" s="2844">
        <v>0</v>
      </c>
      <c r="AG767" s="2108">
        <v>0</v>
      </c>
      <c r="AH767" s="373"/>
      <c r="AI767" s="373"/>
      <c r="AJ767" s="1904">
        <v>0</v>
      </c>
    </row>
    <row r="768" spans="1:36" ht="47.25">
      <c r="A768" s="1466">
        <v>2397</v>
      </c>
      <c r="B768" s="182" t="s">
        <v>5751</v>
      </c>
      <c r="C768" s="1900" t="s">
        <v>5752</v>
      </c>
      <c r="D768" s="1901" t="s">
        <v>321</v>
      </c>
      <c r="E768" s="1901" t="s">
        <v>5753</v>
      </c>
      <c r="F768" s="1902" t="s">
        <v>30</v>
      </c>
      <c r="G768" s="1903">
        <v>99.956000000000003</v>
      </c>
      <c r="H768" s="1903">
        <v>2.5</v>
      </c>
      <c r="I768" s="543">
        <v>20</v>
      </c>
      <c r="J768" s="1903">
        <v>0</v>
      </c>
      <c r="K768" s="1770">
        <v>22.5</v>
      </c>
      <c r="L768" s="373">
        <v>77.456000000000003</v>
      </c>
      <c r="M768" s="1903">
        <v>77.456000000000003</v>
      </c>
      <c r="N768" s="1903">
        <v>0</v>
      </c>
      <c r="O768" s="373">
        <v>77.456000000000003</v>
      </c>
      <c r="P768" s="373"/>
      <c r="Q768" s="373"/>
      <c r="R768" s="373"/>
      <c r="S768" s="373"/>
      <c r="T768" s="373"/>
      <c r="U768" s="373"/>
      <c r="V768" s="373"/>
      <c r="W768" s="373"/>
      <c r="X768" s="2843">
        <v>77.456000000000003</v>
      </c>
      <c r="Y768" s="2843">
        <v>0</v>
      </c>
      <c r="Z768" s="2108">
        <v>77.456000000000003</v>
      </c>
      <c r="AA768" s="3231">
        <v>76.681440000000009</v>
      </c>
      <c r="AB768" s="2844"/>
      <c r="AC768" s="2108">
        <v>76.681440000000009</v>
      </c>
      <c r="AD768" s="2108">
        <v>0.77456000000000003</v>
      </c>
      <c r="AE768" s="2844"/>
      <c r="AF768" s="2844">
        <v>0</v>
      </c>
      <c r="AG768" s="2108">
        <v>0</v>
      </c>
      <c r="AH768" s="373"/>
      <c r="AI768" s="373" t="s">
        <v>9951</v>
      </c>
      <c r="AJ768" s="1904">
        <v>0</v>
      </c>
    </row>
    <row r="769" spans="1:36" ht="47.25">
      <c r="A769" s="3223">
        <v>2398</v>
      </c>
      <c r="B769" s="182" t="s">
        <v>5754</v>
      </c>
      <c r="C769" s="1905" t="s">
        <v>5755</v>
      </c>
      <c r="D769" s="1906" t="s">
        <v>393</v>
      </c>
      <c r="E769" s="1906" t="s">
        <v>5756</v>
      </c>
      <c r="F769" s="1907" t="s">
        <v>47</v>
      </c>
      <c r="G769" s="1908">
        <v>87.34</v>
      </c>
      <c r="H769" s="1903">
        <v>0</v>
      </c>
      <c r="I769" s="543">
        <v>42.107999999999997</v>
      </c>
      <c r="J769" s="1903">
        <v>0</v>
      </c>
      <c r="K769" s="1770">
        <v>42.107999999999997</v>
      </c>
      <c r="L769" s="373">
        <v>45.232000000000006</v>
      </c>
      <c r="M769" s="1903">
        <v>0.1</v>
      </c>
      <c r="N769" s="1903">
        <v>0</v>
      </c>
      <c r="O769" s="373">
        <v>0.1</v>
      </c>
      <c r="P769" s="373"/>
      <c r="Q769" s="373"/>
      <c r="R769" s="373"/>
      <c r="S769" s="373"/>
      <c r="T769" s="373"/>
      <c r="U769" s="373"/>
      <c r="V769" s="373"/>
      <c r="W769" s="373"/>
      <c r="X769" s="2843">
        <v>0.1</v>
      </c>
      <c r="Y769" s="2843">
        <v>0</v>
      </c>
      <c r="Z769" s="2108">
        <v>0.1</v>
      </c>
      <c r="AA769" s="2844">
        <v>2.4750000000000001E-2</v>
      </c>
      <c r="AB769" s="2844"/>
      <c r="AC769" s="2108">
        <v>2.4750000000000001E-2</v>
      </c>
      <c r="AD769" s="2108">
        <v>2.5000000000000001E-4</v>
      </c>
      <c r="AE769" s="2844"/>
      <c r="AF769" s="2844">
        <v>0</v>
      </c>
      <c r="AG769" s="2108">
        <v>0</v>
      </c>
      <c r="AH769" s="373"/>
      <c r="AI769" s="373" t="s">
        <v>9951</v>
      </c>
      <c r="AJ769" s="1904">
        <v>0</v>
      </c>
    </row>
    <row r="770" spans="1:36" ht="63">
      <c r="A770" s="3253">
        <v>2399</v>
      </c>
      <c r="B770" s="182" t="s">
        <v>5757</v>
      </c>
      <c r="C770" s="1905" t="s">
        <v>5758</v>
      </c>
      <c r="D770" s="1906" t="s">
        <v>226</v>
      </c>
      <c r="E770" s="1906" t="s">
        <v>5759</v>
      </c>
      <c r="F770" s="1909" t="s">
        <v>30</v>
      </c>
      <c r="G770" s="1908">
        <v>45</v>
      </c>
      <c r="H770" s="1903">
        <v>37.536000000000001</v>
      </c>
      <c r="I770" s="543">
        <v>5</v>
      </c>
      <c r="J770" s="1903">
        <v>0</v>
      </c>
      <c r="K770" s="1770">
        <v>42.536000000000001</v>
      </c>
      <c r="L770" s="373">
        <v>2.4639999999999986</v>
      </c>
      <c r="M770" s="1903">
        <v>2.464</v>
      </c>
      <c r="N770" s="1903">
        <v>0</v>
      </c>
      <c r="O770" s="373">
        <v>2.464</v>
      </c>
      <c r="P770" s="373"/>
      <c r="Q770" s="373"/>
      <c r="R770" s="373"/>
      <c r="S770" s="373"/>
      <c r="T770" s="373"/>
      <c r="U770" s="373"/>
      <c r="V770" s="373"/>
      <c r="W770" s="373"/>
      <c r="X770" s="2843">
        <v>2.464</v>
      </c>
      <c r="Y770" s="2843">
        <v>0</v>
      </c>
      <c r="Z770" s="2108">
        <v>2.464</v>
      </c>
      <c r="AA770" s="2844">
        <v>2.4393599999999998</v>
      </c>
      <c r="AB770" s="2844"/>
      <c r="AC770" s="2108">
        <v>2.4393599999999998</v>
      </c>
      <c r="AD770" s="3222">
        <v>2.4639999999999999E-2</v>
      </c>
      <c r="AE770" s="2844"/>
      <c r="AF770" s="2844">
        <v>0</v>
      </c>
      <c r="AG770" s="2108">
        <v>0</v>
      </c>
      <c r="AH770" s="373"/>
      <c r="AI770" s="373" t="s">
        <v>10041</v>
      </c>
      <c r="AJ770" s="1904">
        <v>0</v>
      </c>
    </row>
    <row r="771" spans="1:36" ht="47.25">
      <c r="A771" s="3223">
        <v>2400</v>
      </c>
      <c r="B771" s="182" t="s">
        <v>5760</v>
      </c>
      <c r="C771" s="1900" t="s">
        <v>5761</v>
      </c>
      <c r="D771" s="1901" t="s">
        <v>213</v>
      </c>
      <c r="E771" s="1901" t="s">
        <v>5762</v>
      </c>
      <c r="F771" s="1902" t="s">
        <v>30</v>
      </c>
      <c r="G771" s="1903">
        <v>198.19499999999999</v>
      </c>
      <c r="H771" s="1903">
        <v>68.138999999999996</v>
      </c>
      <c r="I771" s="543">
        <v>2.5000000000000001E-2</v>
      </c>
      <c r="J771" s="1903">
        <v>0</v>
      </c>
      <c r="K771" s="1770">
        <v>68.164000000000001</v>
      </c>
      <c r="L771" s="373">
        <v>130.03100000000001</v>
      </c>
      <c r="M771" s="1903">
        <v>80.031000000000006</v>
      </c>
      <c r="N771" s="1903">
        <v>0</v>
      </c>
      <c r="O771" s="373">
        <v>80.031000000000006</v>
      </c>
      <c r="P771" s="373"/>
      <c r="Q771" s="373"/>
      <c r="R771" s="373"/>
      <c r="S771" s="373"/>
      <c r="T771" s="373"/>
      <c r="U771" s="373"/>
      <c r="V771" s="373"/>
      <c r="W771" s="373"/>
      <c r="X771" s="2843">
        <v>80.031000000000006</v>
      </c>
      <c r="Y771" s="2843">
        <v>0</v>
      </c>
      <c r="Z771" s="2108">
        <v>80.031000000000006</v>
      </c>
      <c r="AA771" s="2844">
        <v>19.807672500000002</v>
      </c>
      <c r="AB771" s="2844"/>
      <c r="AC771" s="2108">
        <v>19.807672500000002</v>
      </c>
      <c r="AD771" s="2108">
        <v>0.20007750000000002</v>
      </c>
      <c r="AE771" s="2844"/>
      <c r="AF771" s="2844">
        <v>0</v>
      </c>
      <c r="AG771" s="2108">
        <v>0</v>
      </c>
      <c r="AH771" s="373"/>
      <c r="AI771" s="373" t="s">
        <v>9951</v>
      </c>
      <c r="AJ771" s="1904">
        <v>0</v>
      </c>
    </row>
    <row r="772" spans="1:36" ht="63">
      <c r="A772" s="3253">
        <v>2401</v>
      </c>
      <c r="B772" s="182" t="s">
        <v>5763</v>
      </c>
      <c r="C772" s="1900" t="s">
        <v>5764</v>
      </c>
      <c r="D772" s="1901" t="s">
        <v>213</v>
      </c>
      <c r="E772" s="1901" t="s">
        <v>5762</v>
      </c>
      <c r="F772" s="1902" t="s">
        <v>30</v>
      </c>
      <c r="G772" s="1903">
        <v>222.09</v>
      </c>
      <c r="H772" s="1903">
        <v>72.143000000000001</v>
      </c>
      <c r="I772" s="543">
        <v>75.290999999999997</v>
      </c>
      <c r="J772" s="1903">
        <v>0</v>
      </c>
      <c r="K772" s="1770">
        <v>147.434</v>
      </c>
      <c r="L772" s="373">
        <v>74.656000000000006</v>
      </c>
      <c r="M772" s="1903">
        <v>74.656000000000006</v>
      </c>
      <c r="N772" s="1903">
        <v>0</v>
      </c>
      <c r="O772" s="373">
        <v>74.656000000000006</v>
      </c>
      <c r="P772" s="373"/>
      <c r="Q772" s="373"/>
      <c r="R772" s="373"/>
      <c r="S772" s="373"/>
      <c r="T772" s="373"/>
      <c r="U772" s="373"/>
      <c r="V772" s="373"/>
      <c r="W772" s="373"/>
      <c r="X772" s="2843">
        <v>74.656000000000006</v>
      </c>
      <c r="Y772" s="2843">
        <v>0</v>
      </c>
      <c r="Z772" s="2108">
        <v>74.656000000000006</v>
      </c>
      <c r="AA772" s="2844">
        <v>73.909440000000004</v>
      </c>
      <c r="AB772" s="2844"/>
      <c r="AC772" s="2108">
        <v>73.909440000000004</v>
      </c>
      <c r="AD772" s="3222">
        <v>0.74656000000000011</v>
      </c>
      <c r="AE772" s="2844"/>
      <c r="AF772" s="2844">
        <v>18.277667000000001</v>
      </c>
      <c r="AG772" s="2108">
        <v>18.277667000000001</v>
      </c>
      <c r="AH772" s="373"/>
      <c r="AI772" s="373" t="s">
        <v>10041</v>
      </c>
      <c r="AJ772" s="1904">
        <v>0</v>
      </c>
    </row>
    <row r="773" spans="1:36" ht="47.25">
      <c r="A773" s="1466">
        <v>2402</v>
      </c>
      <c r="B773" s="182" t="s">
        <v>5765</v>
      </c>
      <c r="C773" s="1900" t="s">
        <v>5766</v>
      </c>
      <c r="D773" s="1901" t="s">
        <v>88</v>
      </c>
      <c r="E773" s="1901" t="s">
        <v>1631</v>
      </c>
      <c r="F773" s="1902" t="s">
        <v>30</v>
      </c>
      <c r="G773" s="1903">
        <v>99.185000000000002</v>
      </c>
      <c r="H773" s="1903">
        <v>3.7480000000000002</v>
      </c>
      <c r="I773" s="543">
        <v>36.25</v>
      </c>
      <c r="J773" s="1903">
        <v>0</v>
      </c>
      <c r="K773" s="1770">
        <v>39.997999999999998</v>
      </c>
      <c r="L773" s="373">
        <v>59.187000000000005</v>
      </c>
      <c r="M773" s="1903">
        <v>59.186999999999998</v>
      </c>
      <c r="N773" s="1903">
        <v>0</v>
      </c>
      <c r="O773" s="373">
        <v>59.186999999999998</v>
      </c>
      <c r="P773" s="373"/>
      <c r="Q773" s="373"/>
      <c r="R773" s="373"/>
      <c r="S773" s="373"/>
      <c r="T773" s="373"/>
      <c r="U773" s="373"/>
      <c r="V773" s="373"/>
      <c r="W773" s="373"/>
      <c r="X773" s="2843">
        <v>59.186999999999998</v>
      </c>
      <c r="Y773" s="2843">
        <v>0</v>
      </c>
      <c r="Z773" s="2108">
        <v>59.186999999999998</v>
      </c>
      <c r="AA773" s="3231">
        <v>58.595129999999997</v>
      </c>
      <c r="AB773" s="2844"/>
      <c r="AC773" s="2108">
        <v>58.595129999999997</v>
      </c>
      <c r="AD773" s="2108">
        <v>0.59187000000000001</v>
      </c>
      <c r="AE773" s="2844"/>
      <c r="AF773" s="2844">
        <v>0</v>
      </c>
      <c r="AG773" s="2108">
        <v>0</v>
      </c>
      <c r="AH773" s="373"/>
      <c r="AI773" s="373" t="s">
        <v>9951</v>
      </c>
      <c r="AJ773" s="1904">
        <v>0</v>
      </c>
    </row>
    <row r="774" spans="1:36" ht="63">
      <c r="A774" s="3253">
        <v>2403</v>
      </c>
      <c r="B774" s="182" t="s">
        <v>5767</v>
      </c>
      <c r="C774" s="1900" t="s">
        <v>5768</v>
      </c>
      <c r="D774" s="1901" t="s">
        <v>321</v>
      </c>
      <c r="E774" s="1901" t="s">
        <v>5769</v>
      </c>
      <c r="F774" s="1902" t="s">
        <v>30</v>
      </c>
      <c r="G774" s="1903">
        <v>90.224000000000004</v>
      </c>
      <c r="H774" s="1903">
        <v>3.7480000000000002</v>
      </c>
      <c r="I774" s="543">
        <v>40.362000000000002</v>
      </c>
      <c r="J774" s="1903">
        <v>0</v>
      </c>
      <c r="K774" s="1770">
        <v>44.11</v>
      </c>
      <c r="L774" s="373">
        <v>46.114000000000004</v>
      </c>
      <c r="M774" s="1903">
        <v>46.113999999999997</v>
      </c>
      <c r="N774" s="1903">
        <v>0</v>
      </c>
      <c r="O774" s="373">
        <v>46.113999999999997</v>
      </c>
      <c r="P774" s="373"/>
      <c r="Q774" s="373"/>
      <c r="R774" s="373"/>
      <c r="S774" s="373"/>
      <c r="T774" s="373"/>
      <c r="U774" s="373"/>
      <c r="V774" s="373"/>
      <c r="W774" s="373"/>
      <c r="X774" s="2843">
        <v>46.113999999999997</v>
      </c>
      <c r="Y774" s="2843">
        <v>0</v>
      </c>
      <c r="Z774" s="2108">
        <v>46.113999999999997</v>
      </c>
      <c r="AA774" s="2844">
        <v>45.652859999999997</v>
      </c>
      <c r="AB774" s="2844"/>
      <c r="AC774" s="2108">
        <v>45.652859999999997</v>
      </c>
      <c r="AD774" s="3222">
        <v>0.46113999999999999</v>
      </c>
      <c r="AE774" s="2844"/>
      <c r="AF774" s="2844">
        <v>0</v>
      </c>
      <c r="AG774" s="2108">
        <v>0</v>
      </c>
      <c r="AH774" s="373"/>
      <c r="AI774" s="373" t="s">
        <v>10041</v>
      </c>
      <c r="AJ774" s="1904">
        <v>0</v>
      </c>
    </row>
    <row r="775" spans="1:36" ht="236.25">
      <c r="A775" s="1466">
        <v>2404</v>
      </c>
      <c r="B775" s="182" t="s">
        <v>5770</v>
      </c>
      <c r="C775" s="1900" t="s">
        <v>5771</v>
      </c>
      <c r="D775" s="1901" t="s">
        <v>384</v>
      </c>
      <c r="E775" s="1901" t="s">
        <v>5216</v>
      </c>
      <c r="F775" s="1902" t="s">
        <v>47</v>
      </c>
      <c r="G775" s="1903">
        <v>61</v>
      </c>
      <c r="H775" s="1903">
        <v>15.25</v>
      </c>
      <c r="I775" s="543">
        <v>45.75</v>
      </c>
      <c r="J775" s="1903">
        <v>0</v>
      </c>
      <c r="K775" s="1770">
        <v>61</v>
      </c>
      <c r="L775" s="373">
        <v>0</v>
      </c>
      <c r="M775" s="1903">
        <v>0.1</v>
      </c>
      <c r="N775" s="1903">
        <v>0</v>
      </c>
      <c r="O775" s="373">
        <v>0.1</v>
      </c>
      <c r="P775" s="373"/>
      <c r="Q775" s="373"/>
      <c r="R775" s="373"/>
      <c r="S775" s="373"/>
      <c r="T775" s="373"/>
      <c r="U775" s="373"/>
      <c r="V775" s="373"/>
      <c r="W775" s="373"/>
      <c r="X775" s="2843">
        <v>0.1</v>
      </c>
      <c r="Y775" s="2843">
        <v>0</v>
      </c>
      <c r="Z775" s="2108">
        <v>0.1</v>
      </c>
      <c r="AA775" s="2844"/>
      <c r="AB775" s="2844"/>
      <c r="AC775" s="2108">
        <v>0</v>
      </c>
      <c r="AD775" s="2108"/>
      <c r="AE775" s="2844"/>
      <c r="AF775" s="2844">
        <v>0</v>
      </c>
      <c r="AG775" s="2108">
        <v>0</v>
      </c>
      <c r="AH775" s="373"/>
      <c r="AI775" s="373"/>
      <c r="AJ775" s="1904">
        <v>0</v>
      </c>
    </row>
    <row r="776" spans="1:36" ht="47.25">
      <c r="A776" s="1466">
        <v>2405</v>
      </c>
      <c r="B776" s="182" t="s">
        <v>5772</v>
      </c>
      <c r="C776" s="338" t="s">
        <v>5773</v>
      </c>
      <c r="D776" s="1901" t="s">
        <v>1245</v>
      </c>
      <c r="E776" s="1768" t="s">
        <v>5774</v>
      </c>
      <c r="F776" s="1902" t="s">
        <v>47</v>
      </c>
      <c r="G776" s="1903">
        <v>51.953000000000003</v>
      </c>
      <c r="H776" s="1903">
        <v>12.988</v>
      </c>
      <c r="I776" s="543">
        <v>38.965000000000003</v>
      </c>
      <c r="J776" s="1903">
        <v>0</v>
      </c>
      <c r="K776" s="1770">
        <v>51.953000000000003</v>
      </c>
      <c r="L776" s="373">
        <v>0</v>
      </c>
      <c r="M776" s="1903">
        <v>0.1</v>
      </c>
      <c r="N776" s="1903">
        <v>0</v>
      </c>
      <c r="O776" s="373">
        <v>0.1</v>
      </c>
      <c r="P776" s="373"/>
      <c r="Q776" s="373"/>
      <c r="R776" s="373"/>
      <c r="S776" s="373"/>
      <c r="T776" s="373"/>
      <c r="U776" s="373"/>
      <c r="V776" s="373"/>
      <c r="W776" s="373"/>
      <c r="X776" s="2843">
        <v>0.1</v>
      </c>
      <c r="Y776" s="2843">
        <v>0</v>
      </c>
      <c r="Z776" s="2108">
        <v>0.1</v>
      </c>
      <c r="AA776" s="3231">
        <v>9.9000000000000005E-2</v>
      </c>
      <c r="AB776" s="2844"/>
      <c r="AC776" s="2108">
        <v>9.9000000000000005E-2</v>
      </c>
      <c r="AD776" s="2108">
        <v>1E-3</v>
      </c>
      <c r="AE776" s="2844"/>
      <c r="AF776" s="2844">
        <v>0</v>
      </c>
      <c r="AG776" s="2108">
        <v>0</v>
      </c>
      <c r="AH776" s="373"/>
      <c r="AI776" s="373" t="s">
        <v>9951</v>
      </c>
      <c r="AJ776" s="1904">
        <v>0</v>
      </c>
    </row>
    <row r="777" spans="1:36" ht="31.5">
      <c r="A777" s="1466">
        <v>2406</v>
      </c>
      <c r="B777" s="182" t="s">
        <v>5775</v>
      </c>
      <c r="C777" s="338" t="s">
        <v>5776</v>
      </c>
      <c r="D777" s="1901" t="s">
        <v>1245</v>
      </c>
      <c r="E777" s="1766" t="s">
        <v>108</v>
      </c>
      <c r="F777" s="1824" t="s">
        <v>47</v>
      </c>
      <c r="G777" s="1773">
        <v>199.99799999999999</v>
      </c>
      <c r="H777" s="1773">
        <v>0</v>
      </c>
      <c r="I777" s="221">
        <v>25</v>
      </c>
      <c r="J777" s="1779">
        <v>0</v>
      </c>
      <c r="K777" s="1770">
        <v>25</v>
      </c>
      <c r="L777" s="373">
        <v>174.99799999999999</v>
      </c>
      <c r="M777" s="1903">
        <v>75</v>
      </c>
      <c r="N777" s="1773">
        <v>0</v>
      </c>
      <c r="O777" s="373">
        <v>75</v>
      </c>
      <c r="P777" s="373"/>
      <c r="Q777" s="373"/>
      <c r="R777" s="373"/>
      <c r="S777" s="373"/>
      <c r="T777" s="373"/>
      <c r="U777" s="373"/>
      <c r="V777" s="373"/>
      <c r="W777" s="373"/>
      <c r="X777" s="2843">
        <v>75</v>
      </c>
      <c r="Y777" s="2843">
        <v>0</v>
      </c>
      <c r="Z777" s="2108">
        <v>75</v>
      </c>
      <c r="AA777" s="2844">
        <v>18.562999999999999</v>
      </c>
      <c r="AB777" s="2844"/>
      <c r="AC777" s="2108">
        <v>18.562999999999999</v>
      </c>
      <c r="AD777" s="2108">
        <v>0.188</v>
      </c>
      <c r="AE777" s="2844"/>
      <c r="AF777" s="2844">
        <v>0</v>
      </c>
      <c r="AG777" s="2108">
        <v>0</v>
      </c>
      <c r="AH777" s="373"/>
      <c r="AI777" s="373" t="s">
        <v>9947</v>
      </c>
      <c r="AJ777" s="221">
        <v>0</v>
      </c>
    </row>
    <row r="778" spans="1:36" ht="47.25">
      <c r="A778" s="1466">
        <v>2407</v>
      </c>
      <c r="B778" s="182" t="s">
        <v>5777</v>
      </c>
      <c r="C778" s="338" t="s">
        <v>5778</v>
      </c>
      <c r="D778" s="1768" t="s">
        <v>4562</v>
      </c>
      <c r="E778" s="1766" t="s">
        <v>4458</v>
      </c>
      <c r="F778" s="1782" t="s">
        <v>47</v>
      </c>
      <c r="G778" s="1770">
        <v>90</v>
      </c>
      <c r="H778" s="620">
        <v>0</v>
      </c>
      <c r="I778" s="620">
        <v>11.138</v>
      </c>
      <c r="J778" s="620">
        <v>0</v>
      </c>
      <c r="K778" s="1770">
        <v>11.138</v>
      </c>
      <c r="L778" s="373">
        <v>78.861999999999995</v>
      </c>
      <c r="M778" s="1770">
        <v>78.861999999999995</v>
      </c>
      <c r="N778" s="1770">
        <v>0</v>
      </c>
      <c r="O778" s="373">
        <v>78.861999999999995</v>
      </c>
      <c r="P778" s="373"/>
      <c r="Q778" s="373"/>
      <c r="R778" s="373"/>
      <c r="S778" s="373"/>
      <c r="T778" s="373"/>
      <c r="U778" s="373"/>
      <c r="V778" s="373"/>
      <c r="W778" s="373"/>
      <c r="X778" s="2843">
        <v>78.861999999999995</v>
      </c>
      <c r="Y778" s="2843">
        <v>0</v>
      </c>
      <c r="Z778" s="2108">
        <v>78.861999999999995</v>
      </c>
      <c r="AA778" s="3231">
        <v>78.07338</v>
      </c>
      <c r="AB778" s="2844"/>
      <c r="AC778" s="2108">
        <v>78.07338</v>
      </c>
      <c r="AD778" s="2108">
        <v>0.78861999999999999</v>
      </c>
      <c r="AE778" s="2844"/>
      <c r="AF778" s="2844">
        <v>0</v>
      </c>
      <c r="AG778" s="2108">
        <v>0</v>
      </c>
      <c r="AH778" s="373"/>
      <c r="AI778" s="373" t="s">
        <v>9951</v>
      </c>
      <c r="AJ778" s="1770">
        <v>0</v>
      </c>
    </row>
    <row r="779" spans="1:36" ht="63">
      <c r="A779" s="1466">
        <v>2408</v>
      </c>
      <c r="B779" s="182" t="s">
        <v>5779</v>
      </c>
      <c r="C779" s="338" t="s">
        <v>5780</v>
      </c>
      <c r="D779" s="1778" t="s">
        <v>4407</v>
      </c>
      <c r="E779" s="1766" t="s">
        <v>4569</v>
      </c>
      <c r="F779" s="1782" t="s">
        <v>47</v>
      </c>
      <c r="G779" s="1770">
        <v>33.328000000000003</v>
      </c>
      <c r="H779" s="620">
        <v>0</v>
      </c>
      <c r="I779" s="620">
        <v>3.7130000000000001</v>
      </c>
      <c r="J779" s="620">
        <v>0</v>
      </c>
      <c r="K779" s="1770">
        <v>3.7130000000000001</v>
      </c>
      <c r="L779" s="373">
        <v>29.615000000000002</v>
      </c>
      <c r="M779" s="1770">
        <v>29.614999999999998</v>
      </c>
      <c r="N779" s="1770">
        <v>0</v>
      </c>
      <c r="O779" s="373">
        <v>29.614999999999998</v>
      </c>
      <c r="P779" s="373"/>
      <c r="Q779" s="373"/>
      <c r="R779" s="373"/>
      <c r="S779" s="373"/>
      <c r="T779" s="373"/>
      <c r="U779" s="373"/>
      <c r="V779" s="373"/>
      <c r="W779" s="373"/>
      <c r="X779" s="2843">
        <v>29.614999999999998</v>
      </c>
      <c r="Y779" s="2843">
        <v>0</v>
      </c>
      <c r="Z779" s="2108">
        <v>29.614999999999998</v>
      </c>
      <c r="AA779" s="3231">
        <v>29.318849999999998</v>
      </c>
      <c r="AB779" s="2844"/>
      <c r="AC779" s="2108">
        <v>29.318849999999998</v>
      </c>
      <c r="AD779" s="2108">
        <v>0.29614999999999997</v>
      </c>
      <c r="AE779" s="2844"/>
      <c r="AF779" s="2844">
        <v>0</v>
      </c>
      <c r="AG779" s="2108">
        <v>0</v>
      </c>
      <c r="AH779" s="373"/>
      <c r="AI779" s="373" t="s">
        <v>9951</v>
      </c>
      <c r="AJ779" s="1770">
        <v>0</v>
      </c>
    </row>
    <row r="780" spans="1:36" ht="47.25">
      <c r="A780" s="1466">
        <v>2409</v>
      </c>
      <c r="B780" s="182" t="s">
        <v>5781</v>
      </c>
      <c r="C780" s="1910" t="s">
        <v>5782</v>
      </c>
      <c r="D780" s="1768" t="s">
        <v>4520</v>
      </c>
      <c r="E780" s="1911" t="s">
        <v>4517</v>
      </c>
      <c r="F780" s="1911" t="s">
        <v>47</v>
      </c>
      <c r="G780" s="1912">
        <v>195.364</v>
      </c>
      <c r="H780" s="620">
        <v>0</v>
      </c>
      <c r="I780" s="620">
        <v>0</v>
      </c>
      <c r="J780" s="620">
        <v>0</v>
      </c>
      <c r="K780" s="1770">
        <v>0</v>
      </c>
      <c r="L780" s="373">
        <v>195.364</v>
      </c>
      <c r="M780" s="1770">
        <v>195.364</v>
      </c>
      <c r="N780" s="1770">
        <v>0</v>
      </c>
      <c r="O780" s="373">
        <v>195.364</v>
      </c>
      <c r="P780" s="373"/>
      <c r="Q780" s="373"/>
      <c r="R780" s="373"/>
      <c r="S780" s="373"/>
      <c r="T780" s="373"/>
      <c r="U780" s="373"/>
      <c r="V780" s="373"/>
      <c r="W780" s="373"/>
      <c r="X780" s="2843">
        <v>195.364</v>
      </c>
      <c r="Y780" s="2843">
        <v>0</v>
      </c>
      <c r="Z780" s="2108">
        <v>195.364</v>
      </c>
      <c r="AA780" s="2844"/>
      <c r="AB780" s="2844"/>
      <c r="AC780" s="2108">
        <v>0</v>
      </c>
      <c r="AD780" s="2108"/>
      <c r="AE780" s="2844"/>
      <c r="AF780" s="2844">
        <v>0</v>
      </c>
      <c r="AG780" s="2108">
        <v>0</v>
      </c>
      <c r="AH780" s="373"/>
      <c r="AI780" s="373"/>
      <c r="AJ780" s="1770">
        <v>0</v>
      </c>
    </row>
    <row r="781" spans="1:36" ht="78.75">
      <c r="A781" s="1466">
        <v>2410</v>
      </c>
      <c r="B781" s="182" t="s">
        <v>5783</v>
      </c>
      <c r="C781" s="338" t="s">
        <v>5784</v>
      </c>
      <c r="D781" s="1768" t="s">
        <v>4351</v>
      </c>
      <c r="E781" s="1766" t="s">
        <v>4569</v>
      </c>
      <c r="F781" s="1782" t="s">
        <v>47</v>
      </c>
      <c r="G781" s="1770">
        <v>99.846000000000004</v>
      </c>
      <c r="H781" s="620">
        <v>0</v>
      </c>
      <c r="I781" s="620">
        <v>12.375</v>
      </c>
      <c r="J781" s="620">
        <v>0</v>
      </c>
      <c r="K781" s="1770">
        <v>12.375</v>
      </c>
      <c r="L781" s="373">
        <v>87.471000000000004</v>
      </c>
      <c r="M781" s="1770">
        <v>87.471000000000004</v>
      </c>
      <c r="N781" s="1770">
        <v>0</v>
      </c>
      <c r="O781" s="373">
        <v>87.471000000000004</v>
      </c>
      <c r="P781" s="373"/>
      <c r="Q781" s="373"/>
      <c r="R781" s="373"/>
      <c r="S781" s="373"/>
      <c r="T781" s="373"/>
      <c r="U781" s="373"/>
      <c r="V781" s="373"/>
      <c r="W781" s="373"/>
      <c r="X781" s="2843">
        <v>87.471000000000004</v>
      </c>
      <c r="Y781" s="2843">
        <v>0</v>
      </c>
      <c r="Z781" s="2108">
        <v>87.471000000000004</v>
      </c>
      <c r="AA781" s="3231">
        <v>86.59629000000001</v>
      </c>
      <c r="AB781" s="2844"/>
      <c r="AC781" s="2108">
        <v>86.59629000000001</v>
      </c>
      <c r="AD781" s="2108">
        <v>0.87470999999999999</v>
      </c>
      <c r="AE781" s="2844"/>
      <c r="AF781" s="2844">
        <v>0</v>
      </c>
      <c r="AG781" s="2108">
        <v>0</v>
      </c>
      <c r="AH781" s="373"/>
      <c r="AI781" s="373" t="s">
        <v>9951</v>
      </c>
      <c r="AJ781" s="1770">
        <v>0</v>
      </c>
    </row>
    <row r="782" spans="1:36" ht="141.75">
      <c r="A782" s="1466">
        <v>2411</v>
      </c>
      <c r="B782" s="182" t="s">
        <v>5785</v>
      </c>
      <c r="C782" s="338" t="s">
        <v>5786</v>
      </c>
      <c r="D782" s="1768" t="s">
        <v>4351</v>
      </c>
      <c r="E782" s="1766" t="s">
        <v>4569</v>
      </c>
      <c r="F782" s="1782" t="s">
        <v>47</v>
      </c>
      <c r="G782" s="1770">
        <v>99.768000000000001</v>
      </c>
      <c r="H782" s="620">
        <v>0</v>
      </c>
      <c r="I782" s="620">
        <v>12.375</v>
      </c>
      <c r="J782" s="620">
        <v>0</v>
      </c>
      <c r="K782" s="1770">
        <v>12.375</v>
      </c>
      <c r="L782" s="373">
        <v>87.393000000000001</v>
      </c>
      <c r="M782" s="1770">
        <v>87.393000000000001</v>
      </c>
      <c r="N782" s="1770">
        <v>0</v>
      </c>
      <c r="O782" s="373">
        <v>87.393000000000001</v>
      </c>
      <c r="P782" s="373"/>
      <c r="Q782" s="373"/>
      <c r="R782" s="373"/>
      <c r="S782" s="373"/>
      <c r="T782" s="373"/>
      <c r="U782" s="373"/>
      <c r="V782" s="373"/>
      <c r="W782" s="373"/>
      <c r="X782" s="2843">
        <v>87.393000000000001</v>
      </c>
      <c r="Y782" s="2843">
        <v>0</v>
      </c>
      <c r="Z782" s="2108">
        <v>87.393000000000001</v>
      </c>
      <c r="AA782" s="3231">
        <v>86.519069999999999</v>
      </c>
      <c r="AB782" s="2844"/>
      <c r="AC782" s="2108">
        <v>86.519069999999999</v>
      </c>
      <c r="AD782" s="2108">
        <v>0.87392999999999998</v>
      </c>
      <c r="AE782" s="2844"/>
      <c r="AF782" s="2844">
        <v>0</v>
      </c>
      <c r="AG782" s="2108">
        <v>0</v>
      </c>
      <c r="AH782" s="373"/>
      <c r="AI782" s="373" t="s">
        <v>9951</v>
      </c>
      <c r="AJ782" s="1770">
        <v>0</v>
      </c>
    </row>
    <row r="783" spans="1:36" ht="31.5">
      <c r="A783" s="1466">
        <v>2412</v>
      </c>
      <c r="B783" s="182" t="s">
        <v>5787</v>
      </c>
      <c r="C783" s="1910" t="s">
        <v>5788</v>
      </c>
      <c r="D783" s="1778" t="s">
        <v>4407</v>
      </c>
      <c r="E783" s="1766" t="s">
        <v>4458</v>
      </c>
      <c r="F783" s="1782" t="s">
        <v>47</v>
      </c>
      <c r="G783" s="1770">
        <v>100</v>
      </c>
      <c r="H783" s="620">
        <v>0</v>
      </c>
      <c r="I783" s="620">
        <v>12.375</v>
      </c>
      <c r="J783" s="620">
        <v>0</v>
      </c>
      <c r="K783" s="1770">
        <v>12.375</v>
      </c>
      <c r="L783" s="373">
        <v>87.625</v>
      </c>
      <c r="M783" s="1770">
        <v>87.625</v>
      </c>
      <c r="N783" s="1770">
        <v>0</v>
      </c>
      <c r="O783" s="373">
        <v>87.625</v>
      </c>
      <c r="P783" s="373"/>
      <c r="Q783" s="373"/>
      <c r="R783" s="373"/>
      <c r="S783" s="373"/>
      <c r="T783" s="373"/>
      <c r="U783" s="373"/>
      <c r="V783" s="373"/>
      <c r="W783" s="373"/>
      <c r="X783" s="2843">
        <v>87.625</v>
      </c>
      <c r="Y783" s="2843">
        <v>0</v>
      </c>
      <c r="Z783" s="2108">
        <v>87.625</v>
      </c>
      <c r="AA783" s="3231">
        <v>86.748750000000001</v>
      </c>
      <c r="AB783" s="2844"/>
      <c r="AC783" s="2108">
        <v>86.748750000000001</v>
      </c>
      <c r="AD783" s="2108">
        <v>0.87624999999999997</v>
      </c>
      <c r="AE783" s="2844"/>
      <c r="AF783" s="2844">
        <v>0</v>
      </c>
      <c r="AG783" s="2108">
        <v>0</v>
      </c>
      <c r="AH783" s="373"/>
      <c r="AI783" s="373" t="s">
        <v>9951</v>
      </c>
      <c r="AJ783" s="1770">
        <v>0</v>
      </c>
    </row>
    <row r="784" spans="1:36" ht="141.75">
      <c r="A784" s="1466">
        <v>2413</v>
      </c>
      <c r="B784" s="182" t="s">
        <v>5789</v>
      </c>
      <c r="C784" s="338" t="s">
        <v>5790</v>
      </c>
      <c r="D784" s="1778" t="s">
        <v>4407</v>
      </c>
      <c r="E784" s="1911" t="s">
        <v>4517</v>
      </c>
      <c r="F784" s="1782" t="s">
        <v>47</v>
      </c>
      <c r="G784" s="1770">
        <v>132.477</v>
      </c>
      <c r="H784" s="620">
        <v>0</v>
      </c>
      <c r="I784" s="620">
        <v>0</v>
      </c>
      <c r="J784" s="620">
        <v>0</v>
      </c>
      <c r="K784" s="1770">
        <v>0</v>
      </c>
      <c r="L784" s="373">
        <v>132.477</v>
      </c>
      <c r="M784" s="1770">
        <v>132.477</v>
      </c>
      <c r="N784" s="1770">
        <v>0</v>
      </c>
      <c r="O784" s="373">
        <v>132.477</v>
      </c>
      <c r="P784" s="373"/>
      <c r="Q784" s="373"/>
      <c r="R784" s="373"/>
      <c r="S784" s="373"/>
      <c r="T784" s="373"/>
      <c r="U784" s="373"/>
      <c r="V784" s="373"/>
      <c r="W784" s="373"/>
      <c r="X784" s="2843">
        <v>132.477</v>
      </c>
      <c r="Y784" s="2843">
        <v>0</v>
      </c>
      <c r="Z784" s="2108">
        <v>132.477</v>
      </c>
      <c r="AA784" s="2844"/>
      <c r="AB784" s="2844"/>
      <c r="AC784" s="2108">
        <v>0</v>
      </c>
      <c r="AD784" s="2108"/>
      <c r="AE784" s="2844"/>
      <c r="AF784" s="2844">
        <v>0</v>
      </c>
      <c r="AG784" s="2108">
        <v>0</v>
      </c>
      <c r="AH784" s="373"/>
      <c r="AI784" s="373"/>
      <c r="AJ784" s="1770">
        <v>0</v>
      </c>
    </row>
    <row r="785" spans="1:36" ht="47.25">
      <c r="A785" s="1466">
        <v>2414</v>
      </c>
      <c r="B785" s="1913" t="s">
        <v>5791</v>
      </c>
      <c r="C785" s="338" t="s">
        <v>5792</v>
      </c>
      <c r="D785" s="1778" t="s">
        <v>2907</v>
      </c>
      <c r="E785" s="1766" t="s">
        <v>5793</v>
      </c>
      <c r="F785" s="1782" t="s">
        <v>47</v>
      </c>
      <c r="G785" s="1790">
        <v>80</v>
      </c>
      <c r="H785" s="1816">
        <v>0</v>
      </c>
      <c r="I785" s="1816">
        <v>0</v>
      </c>
      <c r="J785" s="1816">
        <v>0</v>
      </c>
      <c r="K785" s="1790">
        <v>0</v>
      </c>
      <c r="L785" s="184">
        <v>80</v>
      </c>
      <c r="M785" s="1790">
        <v>80</v>
      </c>
      <c r="N785" s="1790">
        <v>0</v>
      </c>
      <c r="O785" s="184">
        <v>80</v>
      </c>
      <c r="P785" s="184"/>
      <c r="Q785" s="184"/>
      <c r="R785" s="184"/>
      <c r="S785" s="184"/>
      <c r="T785" s="184"/>
      <c r="U785" s="184"/>
      <c r="V785" s="184"/>
      <c r="W785" s="184"/>
      <c r="X785" s="2843">
        <v>80</v>
      </c>
      <c r="Y785" s="2843">
        <v>0</v>
      </c>
      <c r="Z785" s="2108">
        <v>80</v>
      </c>
      <c r="AA785" s="2844"/>
      <c r="AB785" s="2844"/>
      <c r="AC785" s="2108">
        <v>0</v>
      </c>
      <c r="AD785" s="2108"/>
      <c r="AE785" s="2844"/>
      <c r="AF785" s="2844">
        <v>0</v>
      </c>
      <c r="AG785" s="2108">
        <v>0</v>
      </c>
      <c r="AH785" s="184"/>
      <c r="AI785" s="184"/>
      <c r="AJ785" s="1790">
        <v>0</v>
      </c>
    </row>
    <row r="786" spans="1:36" ht="47.25">
      <c r="A786" s="1466">
        <v>2415</v>
      </c>
      <c r="B786" s="182" t="s">
        <v>5794</v>
      </c>
      <c r="C786" s="338" t="s">
        <v>5795</v>
      </c>
      <c r="D786" s="1778" t="s">
        <v>2907</v>
      </c>
      <c r="E786" s="1766" t="s">
        <v>4569</v>
      </c>
      <c r="F786" s="1782" t="s">
        <v>47</v>
      </c>
      <c r="G786" s="1770">
        <v>64.438999999999993</v>
      </c>
      <c r="H786" s="620">
        <v>0</v>
      </c>
      <c r="I786" s="620">
        <v>7.4249999999999998</v>
      </c>
      <c r="J786" s="620">
        <v>0</v>
      </c>
      <c r="K786" s="1770">
        <v>7.4249999999999998</v>
      </c>
      <c r="L786" s="373">
        <v>57.013999999999996</v>
      </c>
      <c r="M786" s="1770">
        <v>57.014000000000003</v>
      </c>
      <c r="N786" s="1770">
        <v>0</v>
      </c>
      <c r="O786" s="373">
        <v>57.014000000000003</v>
      </c>
      <c r="P786" s="373"/>
      <c r="Q786" s="373"/>
      <c r="R786" s="373"/>
      <c r="S786" s="373"/>
      <c r="T786" s="373"/>
      <c r="U786" s="373"/>
      <c r="V786" s="373"/>
      <c r="W786" s="373"/>
      <c r="X786" s="2843">
        <v>57.014000000000003</v>
      </c>
      <c r="Y786" s="2843">
        <v>0</v>
      </c>
      <c r="Z786" s="2108">
        <v>57.014000000000003</v>
      </c>
      <c r="AA786" s="3231">
        <v>56.443860000000001</v>
      </c>
      <c r="AB786" s="2844"/>
      <c r="AC786" s="2108">
        <v>56.443860000000001</v>
      </c>
      <c r="AD786" s="2108">
        <v>0.57013999999999998</v>
      </c>
      <c r="AE786" s="2844"/>
      <c r="AF786" s="2844">
        <v>0</v>
      </c>
      <c r="AG786" s="2108">
        <v>0</v>
      </c>
      <c r="AH786" s="373"/>
      <c r="AI786" s="373" t="s">
        <v>9951</v>
      </c>
      <c r="AJ786" s="1770">
        <v>0</v>
      </c>
    </row>
    <row r="787" spans="1:36" ht="47.25">
      <c r="A787" s="1466">
        <v>2416</v>
      </c>
      <c r="B787" s="1774" t="s">
        <v>5796</v>
      </c>
      <c r="C787" s="338" t="s">
        <v>5797</v>
      </c>
      <c r="D787" s="1901" t="s">
        <v>1245</v>
      </c>
      <c r="E787" s="1766" t="s">
        <v>1041</v>
      </c>
      <c r="F787" s="1782" t="s">
        <v>47</v>
      </c>
      <c r="G787" s="1770">
        <v>250</v>
      </c>
      <c r="H787" s="620">
        <v>0</v>
      </c>
      <c r="I787" s="620">
        <v>0</v>
      </c>
      <c r="J787" s="620">
        <v>0</v>
      </c>
      <c r="K787" s="1770">
        <v>0</v>
      </c>
      <c r="L787" s="373">
        <v>250</v>
      </c>
      <c r="M787" s="1770">
        <v>250</v>
      </c>
      <c r="N787" s="1770">
        <v>0</v>
      </c>
      <c r="O787" s="373">
        <v>250</v>
      </c>
      <c r="P787" s="373"/>
      <c r="Q787" s="373"/>
      <c r="R787" s="373"/>
      <c r="S787" s="373"/>
      <c r="T787" s="373"/>
      <c r="U787" s="373"/>
      <c r="V787" s="373"/>
      <c r="W787" s="373"/>
      <c r="X787" s="2843">
        <v>250</v>
      </c>
      <c r="Y787" s="2843">
        <v>0</v>
      </c>
      <c r="Z787" s="2108">
        <v>250</v>
      </c>
      <c r="AA787" s="2844">
        <v>123.75</v>
      </c>
      <c r="AB787" s="2844"/>
      <c r="AC787" s="2108">
        <v>123.75</v>
      </c>
      <c r="AD787" s="2108">
        <v>1.25</v>
      </c>
      <c r="AE787" s="2844"/>
      <c r="AF787" s="2844">
        <v>0</v>
      </c>
      <c r="AG787" s="2108">
        <v>0</v>
      </c>
      <c r="AH787" s="373"/>
      <c r="AI787" s="373" t="s">
        <v>9947</v>
      </c>
      <c r="AJ787" s="1770">
        <v>0</v>
      </c>
    </row>
    <row r="788" spans="1:36" ht="47.25">
      <c r="A788" s="1466">
        <v>2417</v>
      </c>
      <c r="B788" s="1774" t="s">
        <v>5798</v>
      </c>
      <c r="C788" s="338" t="s">
        <v>5799</v>
      </c>
      <c r="D788" s="1901" t="s">
        <v>1245</v>
      </c>
      <c r="E788" s="1766" t="s">
        <v>1041</v>
      </c>
      <c r="F788" s="1782" t="s">
        <v>47</v>
      </c>
      <c r="G788" s="1770">
        <v>50</v>
      </c>
      <c r="H788" s="620">
        <v>0</v>
      </c>
      <c r="I788" s="620">
        <v>0</v>
      </c>
      <c r="J788" s="620">
        <v>0</v>
      </c>
      <c r="K788" s="1770">
        <v>0</v>
      </c>
      <c r="L788" s="373">
        <v>50</v>
      </c>
      <c r="M788" s="1770">
        <v>50</v>
      </c>
      <c r="N788" s="1770">
        <v>0</v>
      </c>
      <c r="O788" s="373">
        <v>50</v>
      </c>
      <c r="P788" s="373"/>
      <c r="Q788" s="373"/>
      <c r="R788" s="373"/>
      <c r="S788" s="373"/>
      <c r="T788" s="373"/>
      <c r="U788" s="373"/>
      <c r="V788" s="373"/>
      <c r="W788" s="373"/>
      <c r="X788" s="2843">
        <v>50</v>
      </c>
      <c r="Y788" s="2843">
        <v>0</v>
      </c>
      <c r="Z788" s="2108">
        <v>50</v>
      </c>
      <c r="AA788" s="3231">
        <v>49.5</v>
      </c>
      <c r="AB788" s="2844"/>
      <c r="AC788" s="2108">
        <v>49.5</v>
      </c>
      <c r="AD788" s="2108">
        <v>0.5</v>
      </c>
      <c r="AE788" s="2844"/>
      <c r="AF788" s="2844">
        <v>0</v>
      </c>
      <c r="AG788" s="2108">
        <v>0</v>
      </c>
      <c r="AH788" s="373"/>
      <c r="AI788" s="373" t="s">
        <v>9951</v>
      </c>
      <c r="AJ788" s="1770">
        <v>0</v>
      </c>
    </row>
    <row r="789" spans="1:36">
      <c r="A789" s="1466"/>
      <c r="B789" s="1774"/>
      <c r="C789" s="338"/>
      <c r="D789" s="1901"/>
      <c r="E789" s="1766"/>
      <c r="F789" s="1782"/>
      <c r="G789" s="1770"/>
      <c r="H789" s="620"/>
      <c r="I789" s="620"/>
      <c r="J789" s="620"/>
      <c r="K789" s="1770"/>
      <c r="L789" s="373"/>
      <c r="M789" s="1770"/>
      <c r="N789" s="1770"/>
      <c r="O789" s="373"/>
      <c r="P789" s="373"/>
      <c r="Q789" s="373"/>
      <c r="R789" s="373"/>
      <c r="S789" s="373"/>
      <c r="T789" s="373"/>
      <c r="U789" s="373"/>
      <c r="V789" s="373"/>
      <c r="W789" s="373"/>
      <c r="X789" s="2843"/>
      <c r="Y789" s="2843"/>
      <c r="Z789" s="2108"/>
      <c r="AA789" s="2844"/>
      <c r="AB789" s="2844"/>
      <c r="AC789" s="2108"/>
      <c r="AD789" s="2108"/>
      <c r="AE789" s="2844"/>
      <c r="AF789" s="2844"/>
      <c r="AG789" s="2108"/>
      <c r="AH789" s="373"/>
      <c r="AI789" s="373"/>
      <c r="AJ789" s="1770"/>
    </row>
    <row r="790" spans="1:36" s="1812" customFormat="1" ht="21.75" customHeight="1" thickBot="1">
      <c r="A790" s="1466" t="s">
        <v>188</v>
      </c>
      <c r="B790" s="1808"/>
      <c r="C790" s="1914" t="s">
        <v>5800</v>
      </c>
      <c r="D790" s="1810"/>
      <c r="E790" s="1810"/>
      <c r="F790" s="1810"/>
      <c r="G790" s="1811">
        <v>2405.163</v>
      </c>
      <c r="H790" s="1811">
        <v>256.26299999999998</v>
      </c>
      <c r="I790" s="1811">
        <v>397.61500000000007</v>
      </c>
      <c r="J790" s="1811">
        <v>0</v>
      </c>
      <c r="K790" s="1874">
        <v>653.87800000000004</v>
      </c>
      <c r="L790" s="399">
        <v>1751.2849999999999</v>
      </c>
      <c r="M790" s="1811">
        <v>1556.355</v>
      </c>
      <c r="N790" s="1811">
        <v>0</v>
      </c>
      <c r="O790" s="399">
        <v>1556.355</v>
      </c>
      <c r="P790" s="1811">
        <v>0</v>
      </c>
      <c r="Q790" s="1811">
        <v>0</v>
      </c>
      <c r="R790" s="1811">
        <v>0</v>
      </c>
      <c r="S790" s="1811">
        <v>0</v>
      </c>
      <c r="T790" s="1811">
        <v>0</v>
      </c>
      <c r="U790" s="1811">
        <v>0</v>
      </c>
      <c r="V790" s="1811">
        <v>0</v>
      </c>
      <c r="W790" s="1811">
        <v>0</v>
      </c>
      <c r="X790" s="1811">
        <v>1556.355</v>
      </c>
      <c r="Y790" s="1811">
        <v>0</v>
      </c>
      <c r="Z790" s="1811">
        <v>1556.355</v>
      </c>
      <c r="AA790" s="1811">
        <v>892.72285249999993</v>
      </c>
      <c r="AB790" s="1811">
        <v>0</v>
      </c>
      <c r="AC790" s="1811">
        <v>892.72285249999993</v>
      </c>
      <c r="AD790" s="1811">
        <v>9.0178975000000001</v>
      </c>
      <c r="AE790" s="1811">
        <v>0</v>
      </c>
      <c r="AF790" s="1811">
        <v>18.277667000000001</v>
      </c>
      <c r="AG790" s="1811">
        <v>18.277667000000001</v>
      </c>
      <c r="AH790" s="399"/>
      <c r="AI790" s="399"/>
      <c r="AJ790" s="1811">
        <v>0</v>
      </c>
    </row>
    <row r="791" spans="1:36">
      <c r="A791" s="1466" t="s">
        <v>188</v>
      </c>
      <c r="B791" s="1778"/>
      <c r="C791" s="1915"/>
      <c r="D791" s="1916"/>
      <c r="E791" s="1917"/>
      <c r="F791" s="1916"/>
      <c r="G791" s="1918"/>
      <c r="H791" s="1918"/>
      <c r="I791" s="1918"/>
      <c r="J791" s="1918"/>
      <c r="K791" s="1770"/>
      <c r="L791" s="373"/>
      <c r="M791" s="1918"/>
      <c r="N791" s="1918"/>
      <c r="O791" s="373"/>
      <c r="P791" s="373"/>
      <c r="Q791" s="373"/>
      <c r="R791" s="373"/>
      <c r="S791" s="373"/>
      <c r="T791" s="373"/>
      <c r="U791" s="373"/>
      <c r="V791" s="373"/>
      <c r="W791" s="373"/>
      <c r="X791" s="373"/>
      <c r="Y791" s="373"/>
      <c r="Z791" s="373"/>
      <c r="AA791" s="373"/>
      <c r="AB791" s="373"/>
      <c r="AC791" s="373"/>
      <c r="AD791" s="373"/>
      <c r="AE791" s="373"/>
      <c r="AF791" s="373"/>
      <c r="AG791" s="373"/>
      <c r="AH791" s="373"/>
      <c r="AI791" s="373"/>
      <c r="AJ791" s="1918"/>
    </row>
    <row r="792" spans="1:36">
      <c r="A792" s="1466" t="s">
        <v>188</v>
      </c>
      <c r="B792" s="1778"/>
      <c r="C792" s="1799" t="s">
        <v>5746</v>
      </c>
      <c r="D792" s="1821"/>
      <c r="E792" s="1919"/>
      <c r="F792" s="1821"/>
      <c r="G792" s="1822"/>
      <c r="H792" s="1822"/>
      <c r="I792" s="1822"/>
      <c r="J792" s="1822"/>
      <c r="K792" s="1770"/>
      <c r="L792" s="373"/>
      <c r="M792" s="1822"/>
      <c r="N792" s="1822"/>
      <c r="O792" s="373"/>
      <c r="P792" s="373"/>
      <c r="Q792" s="373"/>
      <c r="R792" s="373"/>
      <c r="S792" s="373"/>
      <c r="T792" s="373"/>
      <c r="U792" s="373"/>
      <c r="V792" s="373"/>
      <c r="W792" s="373"/>
      <c r="X792" s="373"/>
      <c r="Y792" s="373"/>
      <c r="Z792" s="373"/>
      <c r="AA792" s="373"/>
      <c r="AB792" s="373"/>
      <c r="AC792" s="373"/>
      <c r="AD792" s="373"/>
      <c r="AE792" s="373"/>
      <c r="AF792" s="373"/>
      <c r="AG792" s="373"/>
      <c r="AH792" s="373"/>
      <c r="AI792" s="373"/>
      <c r="AJ792" s="1822"/>
    </row>
    <row r="793" spans="1:36">
      <c r="A793" s="1466" t="s">
        <v>188</v>
      </c>
      <c r="B793" s="1778"/>
      <c r="C793" s="1800" t="s">
        <v>39</v>
      </c>
      <c r="D793" s="1821"/>
      <c r="E793" s="1919"/>
      <c r="F793" s="1821"/>
      <c r="G793" s="1822"/>
      <c r="H793" s="1822"/>
      <c r="I793" s="1822"/>
      <c r="J793" s="1822"/>
      <c r="K793" s="1770"/>
      <c r="L793" s="373"/>
      <c r="M793" s="1822"/>
      <c r="N793" s="1822"/>
      <c r="O793" s="373"/>
      <c r="P793" s="373"/>
      <c r="Q793" s="373"/>
      <c r="R793" s="373"/>
      <c r="S793" s="373"/>
      <c r="T793" s="373"/>
      <c r="U793" s="373"/>
      <c r="V793" s="373"/>
      <c r="W793" s="373"/>
      <c r="X793" s="373"/>
      <c r="Y793" s="373"/>
      <c r="Z793" s="373"/>
      <c r="AA793" s="373"/>
      <c r="AB793" s="373"/>
      <c r="AC793" s="373"/>
      <c r="AD793" s="373"/>
      <c r="AE793" s="373"/>
      <c r="AF793" s="373"/>
      <c r="AG793" s="373"/>
      <c r="AH793" s="373"/>
      <c r="AI793" s="373"/>
      <c r="AJ793" s="1822"/>
    </row>
    <row r="794" spans="1:36">
      <c r="A794" s="1466" t="s">
        <v>188</v>
      </c>
      <c r="B794" s="1778"/>
      <c r="C794" s="1820"/>
      <c r="D794" s="1821"/>
      <c r="E794" s="1919"/>
      <c r="F794" s="1821"/>
      <c r="G794" s="1822"/>
      <c r="H794" s="1822"/>
      <c r="I794" s="1822"/>
      <c r="J794" s="1822"/>
      <c r="K794" s="1770"/>
      <c r="L794" s="373"/>
      <c r="M794" s="1822"/>
      <c r="N794" s="1822"/>
      <c r="O794" s="373"/>
      <c r="P794" s="373"/>
      <c r="Q794" s="373"/>
      <c r="R794" s="373"/>
      <c r="S794" s="373"/>
      <c r="T794" s="373"/>
      <c r="U794" s="373"/>
      <c r="V794" s="373"/>
      <c r="W794" s="373"/>
      <c r="X794" s="373"/>
      <c r="Y794" s="373"/>
      <c r="Z794" s="373"/>
      <c r="AA794" s="373"/>
      <c r="AB794" s="373"/>
      <c r="AC794" s="373"/>
      <c r="AD794" s="373"/>
      <c r="AE794" s="373"/>
      <c r="AF794" s="373"/>
      <c r="AG794" s="373"/>
      <c r="AH794" s="373"/>
      <c r="AI794" s="373"/>
      <c r="AJ794" s="1822"/>
    </row>
    <row r="795" spans="1:36" ht="63">
      <c r="A795" s="1466">
        <v>2418</v>
      </c>
      <c r="B795" s="1774" t="s">
        <v>5801</v>
      </c>
      <c r="C795" s="338" t="s">
        <v>5802</v>
      </c>
      <c r="D795" s="1768" t="s">
        <v>4587</v>
      </c>
      <c r="E795" s="1766" t="s">
        <v>42</v>
      </c>
      <c r="F795" s="1782" t="s">
        <v>47</v>
      </c>
      <c r="G795" s="1790">
        <v>100</v>
      </c>
      <c r="H795" s="1816">
        <v>0</v>
      </c>
      <c r="I795" s="1816">
        <v>0</v>
      </c>
      <c r="J795" s="1816">
        <v>0</v>
      </c>
      <c r="K795" s="1790">
        <v>0</v>
      </c>
      <c r="L795" s="184">
        <v>100</v>
      </c>
      <c r="M795" s="1790">
        <v>25</v>
      </c>
      <c r="N795" s="1790">
        <v>0</v>
      </c>
      <c r="O795" s="184">
        <v>25</v>
      </c>
      <c r="P795" s="184"/>
      <c r="Q795" s="184"/>
      <c r="R795" s="184"/>
      <c r="S795" s="184"/>
      <c r="T795" s="184"/>
      <c r="U795" s="184"/>
      <c r="V795" s="184"/>
      <c r="W795" s="184"/>
      <c r="X795" s="2843">
        <v>25</v>
      </c>
      <c r="Y795" s="2843">
        <v>0</v>
      </c>
      <c r="Z795" s="2108">
        <v>25</v>
      </c>
      <c r="AA795" s="2844"/>
      <c r="AB795" s="2844"/>
      <c r="AC795" s="2108">
        <v>0</v>
      </c>
      <c r="AD795" s="2108"/>
      <c r="AE795" s="2844"/>
      <c r="AF795" s="2844">
        <v>0</v>
      </c>
      <c r="AG795" s="2108">
        <v>0</v>
      </c>
      <c r="AH795" s="184"/>
      <c r="AI795" s="184"/>
      <c r="AJ795" s="1790">
        <v>0</v>
      </c>
    </row>
    <row r="796" spans="1:36" ht="47.25">
      <c r="A796" s="1466">
        <v>2419</v>
      </c>
      <c r="B796" s="1774" t="s">
        <v>5803</v>
      </c>
      <c r="C796" s="338" t="s">
        <v>5804</v>
      </c>
      <c r="D796" s="1768" t="s">
        <v>4587</v>
      </c>
      <c r="E796" s="1766" t="s">
        <v>42</v>
      </c>
      <c r="F796" s="1782" t="s">
        <v>47</v>
      </c>
      <c r="G796" s="1790">
        <v>100</v>
      </c>
      <c r="H796" s="1816">
        <v>0</v>
      </c>
      <c r="I796" s="1816">
        <v>0</v>
      </c>
      <c r="J796" s="1816">
        <v>0</v>
      </c>
      <c r="K796" s="1790">
        <v>0</v>
      </c>
      <c r="L796" s="184">
        <v>100</v>
      </c>
      <c r="M796" s="1790">
        <v>25</v>
      </c>
      <c r="N796" s="1790">
        <v>0</v>
      </c>
      <c r="O796" s="184">
        <v>25</v>
      </c>
      <c r="P796" s="184"/>
      <c r="Q796" s="184"/>
      <c r="R796" s="184"/>
      <c r="S796" s="184"/>
      <c r="T796" s="184"/>
      <c r="U796" s="184"/>
      <c r="V796" s="184"/>
      <c r="W796" s="184"/>
      <c r="X796" s="2843">
        <v>25</v>
      </c>
      <c r="Y796" s="2843">
        <v>0</v>
      </c>
      <c r="Z796" s="2108">
        <v>25</v>
      </c>
      <c r="AA796" s="2844"/>
      <c r="AB796" s="2844"/>
      <c r="AC796" s="2108">
        <v>0</v>
      </c>
      <c r="AD796" s="2108"/>
      <c r="AE796" s="2844"/>
      <c r="AF796" s="2844">
        <v>0</v>
      </c>
      <c r="AG796" s="2108">
        <v>0</v>
      </c>
      <c r="AH796" s="184"/>
      <c r="AI796" s="184"/>
      <c r="AJ796" s="1790">
        <v>0</v>
      </c>
    </row>
    <row r="797" spans="1:36" ht="47.25">
      <c r="A797" s="1466">
        <v>2420</v>
      </c>
      <c r="B797" s="1774" t="s">
        <v>5805</v>
      </c>
      <c r="C797" s="338" t="s">
        <v>5806</v>
      </c>
      <c r="D797" s="1766" t="s">
        <v>384</v>
      </c>
      <c r="E797" s="1766" t="s">
        <v>42</v>
      </c>
      <c r="F797" s="1782" t="s">
        <v>47</v>
      </c>
      <c r="G797" s="1790">
        <v>100</v>
      </c>
      <c r="H797" s="1816">
        <v>0</v>
      </c>
      <c r="I797" s="1816">
        <v>0</v>
      </c>
      <c r="J797" s="1816">
        <v>0</v>
      </c>
      <c r="K797" s="1790">
        <v>0</v>
      </c>
      <c r="L797" s="184">
        <v>100</v>
      </c>
      <c r="M797" s="1790">
        <v>25</v>
      </c>
      <c r="N797" s="1790">
        <v>0</v>
      </c>
      <c r="O797" s="184">
        <v>25</v>
      </c>
      <c r="P797" s="184"/>
      <c r="Q797" s="184"/>
      <c r="R797" s="184"/>
      <c r="S797" s="184"/>
      <c r="T797" s="184"/>
      <c r="U797" s="184"/>
      <c r="V797" s="184"/>
      <c r="W797" s="184"/>
      <c r="X797" s="2843">
        <v>25</v>
      </c>
      <c r="Y797" s="2843">
        <v>0</v>
      </c>
      <c r="Z797" s="2108">
        <v>25</v>
      </c>
      <c r="AA797" s="2844"/>
      <c r="AB797" s="2844"/>
      <c r="AC797" s="2108">
        <v>0</v>
      </c>
      <c r="AD797" s="2108"/>
      <c r="AE797" s="2844"/>
      <c r="AF797" s="2844">
        <v>0</v>
      </c>
      <c r="AG797" s="2108">
        <v>0</v>
      </c>
      <c r="AH797" s="184"/>
      <c r="AI797" s="184"/>
      <c r="AJ797" s="1790">
        <v>0</v>
      </c>
    </row>
    <row r="798" spans="1:36" ht="47.25">
      <c r="A798" s="1466">
        <v>2421</v>
      </c>
      <c r="B798" s="1774" t="s">
        <v>5807</v>
      </c>
      <c r="C798" s="338" t="s">
        <v>5808</v>
      </c>
      <c r="D798" s="1768" t="s">
        <v>205</v>
      </c>
      <c r="E798" s="1766" t="s">
        <v>42</v>
      </c>
      <c r="F798" s="1782" t="s">
        <v>47</v>
      </c>
      <c r="G798" s="1790">
        <v>50</v>
      </c>
      <c r="H798" s="1816">
        <v>0</v>
      </c>
      <c r="I798" s="1816">
        <v>0</v>
      </c>
      <c r="J798" s="1816">
        <v>0</v>
      </c>
      <c r="K798" s="1790">
        <v>0</v>
      </c>
      <c r="L798" s="184">
        <v>50</v>
      </c>
      <c r="M798" s="1790">
        <v>12.5</v>
      </c>
      <c r="N798" s="1790">
        <v>0</v>
      </c>
      <c r="O798" s="184">
        <v>12.5</v>
      </c>
      <c r="P798" s="184"/>
      <c r="Q798" s="184"/>
      <c r="R798" s="184"/>
      <c r="S798" s="184"/>
      <c r="T798" s="184"/>
      <c r="U798" s="184"/>
      <c r="V798" s="184"/>
      <c r="W798" s="184"/>
      <c r="X798" s="2843">
        <v>12.5</v>
      </c>
      <c r="Y798" s="2843">
        <v>0</v>
      </c>
      <c r="Z798" s="2108">
        <v>12.5</v>
      </c>
      <c r="AA798" s="2844"/>
      <c r="AB798" s="2844"/>
      <c r="AC798" s="2108">
        <v>0</v>
      </c>
      <c r="AD798" s="2108"/>
      <c r="AE798" s="2844"/>
      <c r="AF798" s="2844">
        <v>0</v>
      </c>
      <c r="AG798" s="2108">
        <v>0</v>
      </c>
      <c r="AH798" s="184"/>
      <c r="AI798" s="184"/>
      <c r="AJ798" s="1790">
        <v>0</v>
      </c>
    </row>
    <row r="799" spans="1:36" ht="173.25">
      <c r="A799" s="1466">
        <v>2422</v>
      </c>
      <c r="B799" s="1774" t="s">
        <v>5809</v>
      </c>
      <c r="C799" s="338" t="s">
        <v>5810</v>
      </c>
      <c r="D799" s="1768" t="s">
        <v>257</v>
      </c>
      <c r="E799" s="1766" t="s">
        <v>42</v>
      </c>
      <c r="F799" s="1782" t="s">
        <v>47</v>
      </c>
      <c r="G799" s="1790">
        <v>100</v>
      </c>
      <c r="H799" s="1816">
        <v>0</v>
      </c>
      <c r="I799" s="1816">
        <v>0</v>
      </c>
      <c r="J799" s="1816">
        <v>0</v>
      </c>
      <c r="K799" s="1790">
        <v>0</v>
      </c>
      <c r="L799" s="184">
        <v>100</v>
      </c>
      <c r="M799" s="1790">
        <v>25</v>
      </c>
      <c r="N799" s="1790">
        <v>0</v>
      </c>
      <c r="O799" s="184">
        <v>25</v>
      </c>
      <c r="P799" s="184"/>
      <c r="Q799" s="184"/>
      <c r="R799" s="184"/>
      <c r="S799" s="184"/>
      <c r="T799" s="184"/>
      <c r="U799" s="184"/>
      <c r="V799" s="184"/>
      <c r="W799" s="184"/>
      <c r="X799" s="2843">
        <v>25</v>
      </c>
      <c r="Y799" s="2843">
        <v>0</v>
      </c>
      <c r="Z799" s="2108">
        <v>25</v>
      </c>
      <c r="AA799" s="2844"/>
      <c r="AB799" s="2844"/>
      <c r="AC799" s="2108">
        <v>0</v>
      </c>
      <c r="AD799" s="2108"/>
      <c r="AE799" s="2844"/>
      <c r="AF799" s="2844">
        <v>0</v>
      </c>
      <c r="AG799" s="2108">
        <v>0</v>
      </c>
      <c r="AH799" s="184"/>
      <c r="AI799" s="184"/>
      <c r="AJ799" s="1790">
        <v>0</v>
      </c>
    </row>
    <row r="800" spans="1:36" ht="63">
      <c r="A800" s="1466">
        <v>2423</v>
      </c>
      <c r="B800" s="1774" t="s">
        <v>5811</v>
      </c>
      <c r="C800" s="338" t="s">
        <v>5812</v>
      </c>
      <c r="D800" s="1768" t="s">
        <v>3944</v>
      </c>
      <c r="E800" s="1766" t="s">
        <v>42</v>
      </c>
      <c r="F800" s="1782" t="s">
        <v>47</v>
      </c>
      <c r="G800" s="1790">
        <v>100</v>
      </c>
      <c r="H800" s="1816">
        <v>0</v>
      </c>
      <c r="I800" s="1816">
        <v>0</v>
      </c>
      <c r="J800" s="1816">
        <v>0</v>
      </c>
      <c r="K800" s="1790">
        <v>0</v>
      </c>
      <c r="L800" s="184">
        <v>100</v>
      </c>
      <c r="M800" s="1790">
        <v>25</v>
      </c>
      <c r="N800" s="1790">
        <v>0</v>
      </c>
      <c r="O800" s="184">
        <v>25</v>
      </c>
      <c r="P800" s="184"/>
      <c r="Q800" s="184"/>
      <c r="R800" s="184"/>
      <c r="S800" s="184"/>
      <c r="T800" s="184"/>
      <c r="U800" s="184"/>
      <c r="V800" s="184"/>
      <c r="W800" s="184"/>
      <c r="X800" s="2843">
        <v>25</v>
      </c>
      <c r="Y800" s="2843">
        <v>0</v>
      </c>
      <c r="Z800" s="2108">
        <v>25</v>
      </c>
      <c r="AA800" s="2844"/>
      <c r="AB800" s="2844"/>
      <c r="AC800" s="2108">
        <v>0</v>
      </c>
      <c r="AD800" s="2108"/>
      <c r="AE800" s="2844"/>
      <c r="AF800" s="2844">
        <v>0</v>
      </c>
      <c r="AG800" s="2108">
        <v>0</v>
      </c>
      <c r="AH800" s="184"/>
      <c r="AI800" s="184"/>
      <c r="AJ800" s="1790">
        <v>0</v>
      </c>
    </row>
    <row r="801" spans="1:36" ht="31.5">
      <c r="A801" s="1466">
        <v>2424</v>
      </c>
      <c r="B801" s="1774" t="s">
        <v>5813</v>
      </c>
      <c r="C801" s="338" t="s">
        <v>5814</v>
      </c>
      <c r="D801" s="1768" t="s">
        <v>384</v>
      </c>
      <c r="E801" s="1766" t="s">
        <v>42</v>
      </c>
      <c r="F801" s="1782" t="s">
        <v>47</v>
      </c>
      <c r="G801" s="1790">
        <v>100</v>
      </c>
      <c r="H801" s="1816">
        <v>0</v>
      </c>
      <c r="I801" s="1816">
        <v>0</v>
      </c>
      <c r="J801" s="1816">
        <v>0</v>
      </c>
      <c r="K801" s="1790">
        <v>0</v>
      </c>
      <c r="L801" s="184">
        <v>100</v>
      </c>
      <c r="M801" s="1790">
        <v>25</v>
      </c>
      <c r="N801" s="1790">
        <v>0</v>
      </c>
      <c r="O801" s="184">
        <v>25</v>
      </c>
      <c r="P801" s="184"/>
      <c r="Q801" s="184"/>
      <c r="R801" s="184"/>
      <c r="S801" s="184"/>
      <c r="T801" s="184"/>
      <c r="U801" s="184"/>
      <c r="V801" s="184"/>
      <c r="W801" s="184"/>
      <c r="X801" s="2843">
        <v>25</v>
      </c>
      <c r="Y801" s="2843">
        <v>0</v>
      </c>
      <c r="Z801" s="2108">
        <v>25</v>
      </c>
      <c r="AA801" s="2844"/>
      <c r="AB801" s="2844"/>
      <c r="AC801" s="2108">
        <v>0</v>
      </c>
      <c r="AD801" s="2108"/>
      <c r="AE801" s="2844"/>
      <c r="AF801" s="2844">
        <v>0</v>
      </c>
      <c r="AG801" s="2108">
        <v>0</v>
      </c>
      <c r="AH801" s="184"/>
      <c r="AI801" s="184"/>
      <c r="AJ801" s="1790">
        <v>0</v>
      </c>
    </row>
    <row r="802" spans="1:36" ht="63">
      <c r="A802" s="1466">
        <v>2425</v>
      </c>
      <c r="B802" s="1774" t="s">
        <v>5815</v>
      </c>
      <c r="C802" s="338" t="s">
        <v>5816</v>
      </c>
      <c r="D802" s="1768" t="s">
        <v>56</v>
      </c>
      <c r="E802" s="1766" t="s">
        <v>42</v>
      </c>
      <c r="F802" s="1782" t="s">
        <v>47</v>
      </c>
      <c r="G802" s="1790">
        <v>100</v>
      </c>
      <c r="H802" s="1816">
        <v>0</v>
      </c>
      <c r="I802" s="1816">
        <v>0</v>
      </c>
      <c r="J802" s="1816">
        <v>0</v>
      </c>
      <c r="K802" s="1790">
        <v>0</v>
      </c>
      <c r="L802" s="184">
        <v>100</v>
      </c>
      <c r="M802" s="1790">
        <v>25</v>
      </c>
      <c r="N802" s="1790">
        <v>0</v>
      </c>
      <c r="O802" s="184">
        <v>25</v>
      </c>
      <c r="P802" s="184"/>
      <c r="Q802" s="184"/>
      <c r="R802" s="184"/>
      <c r="S802" s="184"/>
      <c r="T802" s="184"/>
      <c r="U802" s="184"/>
      <c r="V802" s="184"/>
      <c r="W802" s="184"/>
      <c r="X802" s="2843">
        <v>25</v>
      </c>
      <c r="Y802" s="2843">
        <v>0</v>
      </c>
      <c r="Z802" s="2108">
        <v>25</v>
      </c>
      <c r="AA802" s="2844"/>
      <c r="AB802" s="2844"/>
      <c r="AC802" s="2108">
        <v>0</v>
      </c>
      <c r="AD802" s="2108"/>
      <c r="AE802" s="2844"/>
      <c r="AF802" s="2844">
        <v>0</v>
      </c>
      <c r="AG802" s="2108">
        <v>0</v>
      </c>
      <c r="AH802" s="184"/>
      <c r="AI802" s="184"/>
      <c r="AJ802" s="1790">
        <v>0</v>
      </c>
    </row>
    <row r="803" spans="1:36" ht="94.5">
      <c r="A803" s="1466">
        <v>2426</v>
      </c>
      <c r="B803" s="1774" t="s">
        <v>5817</v>
      </c>
      <c r="C803" s="338" t="s">
        <v>5818</v>
      </c>
      <c r="D803" s="1768" t="s">
        <v>4520</v>
      </c>
      <c r="E803" s="1766" t="s">
        <v>42</v>
      </c>
      <c r="F803" s="1782" t="s">
        <v>47</v>
      </c>
      <c r="G803" s="1790">
        <v>70</v>
      </c>
      <c r="H803" s="1816">
        <v>0</v>
      </c>
      <c r="I803" s="1816">
        <v>0</v>
      </c>
      <c r="J803" s="1816">
        <v>0</v>
      </c>
      <c r="K803" s="1790">
        <v>0</v>
      </c>
      <c r="L803" s="184">
        <v>70</v>
      </c>
      <c r="M803" s="1790">
        <v>17.5</v>
      </c>
      <c r="N803" s="1790">
        <v>0</v>
      </c>
      <c r="O803" s="184">
        <v>17.5</v>
      </c>
      <c r="P803" s="184"/>
      <c r="Q803" s="184"/>
      <c r="R803" s="184"/>
      <c r="S803" s="184"/>
      <c r="T803" s="184"/>
      <c r="U803" s="184"/>
      <c r="V803" s="184"/>
      <c r="W803" s="184"/>
      <c r="X803" s="2843">
        <v>17.5</v>
      </c>
      <c r="Y803" s="2843">
        <v>0</v>
      </c>
      <c r="Z803" s="2108">
        <v>17.5</v>
      </c>
      <c r="AA803" s="2844"/>
      <c r="AB803" s="2844"/>
      <c r="AC803" s="2108">
        <v>0</v>
      </c>
      <c r="AD803" s="2108"/>
      <c r="AE803" s="2844"/>
      <c r="AF803" s="2844">
        <v>0</v>
      </c>
      <c r="AG803" s="2108">
        <v>0</v>
      </c>
      <c r="AH803" s="184"/>
      <c r="AI803" s="184"/>
      <c r="AJ803" s="1790">
        <v>0</v>
      </c>
    </row>
    <row r="804" spans="1:36" ht="31.5">
      <c r="A804" s="1466">
        <v>2427</v>
      </c>
      <c r="B804" s="1774" t="s">
        <v>5819</v>
      </c>
      <c r="C804" s="338" t="s">
        <v>5820</v>
      </c>
      <c r="D804" s="1768" t="s">
        <v>384</v>
      </c>
      <c r="E804" s="1766" t="s">
        <v>42</v>
      </c>
      <c r="F804" s="1782" t="s">
        <v>47</v>
      </c>
      <c r="G804" s="1790">
        <v>50</v>
      </c>
      <c r="H804" s="1816">
        <v>0</v>
      </c>
      <c r="I804" s="1816">
        <v>0</v>
      </c>
      <c r="J804" s="1816">
        <v>0</v>
      </c>
      <c r="K804" s="1790">
        <v>0</v>
      </c>
      <c r="L804" s="184">
        <v>50</v>
      </c>
      <c r="M804" s="1790">
        <v>12.5</v>
      </c>
      <c r="N804" s="1790">
        <v>0</v>
      </c>
      <c r="O804" s="184">
        <v>12.5</v>
      </c>
      <c r="P804" s="184"/>
      <c r="Q804" s="184"/>
      <c r="R804" s="184"/>
      <c r="S804" s="184"/>
      <c r="T804" s="184"/>
      <c r="U804" s="184"/>
      <c r="V804" s="184"/>
      <c r="W804" s="184"/>
      <c r="X804" s="2843">
        <v>12.5</v>
      </c>
      <c r="Y804" s="2843">
        <v>0</v>
      </c>
      <c r="Z804" s="2108">
        <v>12.5</v>
      </c>
      <c r="AA804" s="2844"/>
      <c r="AB804" s="2844"/>
      <c r="AC804" s="2108">
        <v>0</v>
      </c>
      <c r="AD804" s="2108"/>
      <c r="AE804" s="2844"/>
      <c r="AF804" s="2844">
        <v>0</v>
      </c>
      <c r="AG804" s="2108">
        <v>0</v>
      </c>
      <c r="AH804" s="184"/>
      <c r="AI804" s="184"/>
      <c r="AJ804" s="1790">
        <v>0</v>
      </c>
    </row>
    <row r="805" spans="1:36" ht="47.25">
      <c r="A805" s="1466">
        <v>2428</v>
      </c>
      <c r="B805" s="1774" t="s">
        <v>5821</v>
      </c>
      <c r="C805" s="338" t="s">
        <v>5822</v>
      </c>
      <c r="D805" s="1768" t="s">
        <v>384</v>
      </c>
      <c r="E805" s="1766" t="s">
        <v>42</v>
      </c>
      <c r="F805" s="1782" t="s">
        <v>47</v>
      </c>
      <c r="G805" s="1790">
        <v>100</v>
      </c>
      <c r="H805" s="1816">
        <v>0</v>
      </c>
      <c r="I805" s="1816">
        <v>0</v>
      </c>
      <c r="J805" s="1816">
        <v>0</v>
      </c>
      <c r="K805" s="1790">
        <v>0</v>
      </c>
      <c r="L805" s="184">
        <v>100</v>
      </c>
      <c r="M805" s="1790">
        <v>25</v>
      </c>
      <c r="N805" s="1790">
        <v>0</v>
      </c>
      <c r="O805" s="184">
        <v>25</v>
      </c>
      <c r="P805" s="184"/>
      <c r="Q805" s="184"/>
      <c r="R805" s="184"/>
      <c r="S805" s="184"/>
      <c r="T805" s="184"/>
      <c r="U805" s="184"/>
      <c r="V805" s="184"/>
      <c r="W805" s="184"/>
      <c r="X805" s="2843">
        <v>25</v>
      </c>
      <c r="Y805" s="2843">
        <v>0</v>
      </c>
      <c r="Z805" s="2108">
        <v>25</v>
      </c>
      <c r="AA805" s="2844"/>
      <c r="AB805" s="2844"/>
      <c r="AC805" s="2108">
        <v>0</v>
      </c>
      <c r="AD805" s="2108"/>
      <c r="AE805" s="2844"/>
      <c r="AF805" s="2844">
        <v>0</v>
      </c>
      <c r="AG805" s="2108">
        <v>0</v>
      </c>
      <c r="AH805" s="184"/>
      <c r="AI805" s="184"/>
      <c r="AJ805" s="1790">
        <v>0</v>
      </c>
    </row>
    <row r="806" spans="1:36" ht="47.25">
      <c r="A806" s="1466">
        <v>2429</v>
      </c>
      <c r="B806" s="1774" t="s">
        <v>5823</v>
      </c>
      <c r="C806" s="338" t="s">
        <v>5824</v>
      </c>
      <c r="D806" s="1768" t="s">
        <v>28</v>
      </c>
      <c r="E806" s="1766" t="s">
        <v>42</v>
      </c>
      <c r="F806" s="1782" t="s">
        <v>47</v>
      </c>
      <c r="G806" s="1790">
        <v>50</v>
      </c>
      <c r="H806" s="1816">
        <v>0</v>
      </c>
      <c r="I806" s="1816">
        <v>0</v>
      </c>
      <c r="J806" s="1816">
        <v>0</v>
      </c>
      <c r="K806" s="1790">
        <v>0</v>
      </c>
      <c r="L806" s="184">
        <v>50</v>
      </c>
      <c r="M806" s="1790">
        <v>12.5</v>
      </c>
      <c r="N806" s="1790">
        <v>0</v>
      </c>
      <c r="O806" s="184">
        <v>12.5</v>
      </c>
      <c r="P806" s="184"/>
      <c r="Q806" s="184"/>
      <c r="R806" s="184"/>
      <c r="S806" s="184"/>
      <c r="T806" s="184"/>
      <c r="U806" s="184"/>
      <c r="V806" s="184"/>
      <c r="W806" s="184"/>
      <c r="X806" s="2843">
        <v>12.5</v>
      </c>
      <c r="Y806" s="2843">
        <v>0</v>
      </c>
      <c r="Z806" s="2108">
        <v>12.5</v>
      </c>
      <c r="AA806" s="2844"/>
      <c r="AB806" s="2844"/>
      <c r="AC806" s="2108">
        <v>0</v>
      </c>
      <c r="AD806" s="2108"/>
      <c r="AE806" s="2844"/>
      <c r="AF806" s="2844">
        <v>0</v>
      </c>
      <c r="AG806" s="2108">
        <v>0</v>
      </c>
      <c r="AH806" s="184"/>
      <c r="AI806" s="184"/>
      <c r="AJ806" s="1790">
        <v>0</v>
      </c>
    </row>
    <row r="807" spans="1:36" ht="63">
      <c r="A807" s="1466">
        <v>2430</v>
      </c>
      <c r="B807" s="1774" t="s">
        <v>5825</v>
      </c>
      <c r="C807" s="338" t="s">
        <v>5826</v>
      </c>
      <c r="D807" s="1768" t="s">
        <v>3944</v>
      </c>
      <c r="E807" s="1766" t="s">
        <v>42</v>
      </c>
      <c r="F807" s="1782" t="s">
        <v>47</v>
      </c>
      <c r="G807" s="1790">
        <v>100</v>
      </c>
      <c r="H807" s="1816">
        <v>0</v>
      </c>
      <c r="I807" s="1816">
        <v>0</v>
      </c>
      <c r="J807" s="1816">
        <v>0</v>
      </c>
      <c r="K807" s="1790">
        <v>0</v>
      </c>
      <c r="L807" s="184">
        <v>100</v>
      </c>
      <c r="M807" s="1790">
        <v>25</v>
      </c>
      <c r="N807" s="1790">
        <v>0</v>
      </c>
      <c r="O807" s="184">
        <v>25</v>
      </c>
      <c r="P807" s="184"/>
      <c r="Q807" s="184"/>
      <c r="R807" s="184"/>
      <c r="S807" s="184"/>
      <c r="T807" s="184"/>
      <c r="U807" s="184"/>
      <c r="V807" s="184"/>
      <c r="W807" s="184"/>
      <c r="X807" s="2843">
        <v>25</v>
      </c>
      <c r="Y807" s="2843">
        <v>0</v>
      </c>
      <c r="Z807" s="2108">
        <v>25</v>
      </c>
      <c r="AA807" s="2844"/>
      <c r="AB807" s="2844"/>
      <c r="AC807" s="2108">
        <v>0</v>
      </c>
      <c r="AD807" s="2108"/>
      <c r="AE807" s="2844"/>
      <c r="AF807" s="2844">
        <v>0</v>
      </c>
      <c r="AG807" s="2108">
        <v>0</v>
      </c>
      <c r="AH807" s="184"/>
      <c r="AI807" s="184"/>
      <c r="AJ807" s="1790">
        <v>0</v>
      </c>
    </row>
    <row r="808" spans="1:36" ht="63">
      <c r="A808" s="1466">
        <v>2431</v>
      </c>
      <c r="B808" s="1774" t="s">
        <v>5827</v>
      </c>
      <c r="C808" s="338" t="s">
        <v>5828</v>
      </c>
      <c r="D808" s="1768" t="s">
        <v>3944</v>
      </c>
      <c r="E808" s="1766" t="s">
        <v>42</v>
      </c>
      <c r="F808" s="1782" t="s">
        <v>47</v>
      </c>
      <c r="G808" s="1790">
        <v>100</v>
      </c>
      <c r="H808" s="1816">
        <v>0</v>
      </c>
      <c r="I808" s="1816">
        <v>0</v>
      </c>
      <c r="J808" s="1816">
        <v>0</v>
      </c>
      <c r="K808" s="1790">
        <v>0</v>
      </c>
      <c r="L808" s="184">
        <v>100</v>
      </c>
      <c r="M808" s="1790">
        <v>25</v>
      </c>
      <c r="N808" s="1790">
        <v>0</v>
      </c>
      <c r="O808" s="184">
        <v>25</v>
      </c>
      <c r="P808" s="184"/>
      <c r="Q808" s="184"/>
      <c r="R808" s="184"/>
      <c r="S808" s="184"/>
      <c r="T808" s="184"/>
      <c r="U808" s="184"/>
      <c r="V808" s="184"/>
      <c r="W808" s="184"/>
      <c r="X808" s="2843">
        <v>25</v>
      </c>
      <c r="Y808" s="2843">
        <v>0</v>
      </c>
      <c r="Z808" s="2108">
        <v>25</v>
      </c>
      <c r="AA808" s="2844"/>
      <c r="AB808" s="2844"/>
      <c r="AC808" s="2108">
        <v>0</v>
      </c>
      <c r="AD808" s="2108"/>
      <c r="AE808" s="2844"/>
      <c r="AF808" s="2844">
        <v>0</v>
      </c>
      <c r="AG808" s="2108">
        <v>0</v>
      </c>
      <c r="AH808" s="184"/>
      <c r="AI808" s="184"/>
      <c r="AJ808" s="1790">
        <v>0</v>
      </c>
    </row>
    <row r="809" spans="1:36" ht="110.25">
      <c r="A809" s="1466">
        <v>2432</v>
      </c>
      <c r="B809" s="1774" t="s">
        <v>5829</v>
      </c>
      <c r="C809" s="338" t="s">
        <v>5830</v>
      </c>
      <c r="D809" s="1768" t="s">
        <v>257</v>
      </c>
      <c r="E809" s="1766" t="s">
        <v>42</v>
      </c>
      <c r="F809" s="1782" t="s">
        <v>47</v>
      </c>
      <c r="G809" s="1790">
        <v>80</v>
      </c>
      <c r="H809" s="1816">
        <v>0</v>
      </c>
      <c r="I809" s="1816">
        <v>0</v>
      </c>
      <c r="J809" s="1816">
        <v>0</v>
      </c>
      <c r="K809" s="1790">
        <v>0</v>
      </c>
      <c r="L809" s="184">
        <v>80</v>
      </c>
      <c r="M809" s="1790">
        <v>25</v>
      </c>
      <c r="N809" s="1790">
        <v>0</v>
      </c>
      <c r="O809" s="184">
        <v>25</v>
      </c>
      <c r="P809" s="184"/>
      <c r="Q809" s="184"/>
      <c r="R809" s="184"/>
      <c r="S809" s="184"/>
      <c r="T809" s="184"/>
      <c r="U809" s="184"/>
      <c r="V809" s="184"/>
      <c r="W809" s="184"/>
      <c r="X809" s="2843">
        <v>25</v>
      </c>
      <c r="Y809" s="2843">
        <v>0</v>
      </c>
      <c r="Z809" s="2108">
        <v>25</v>
      </c>
      <c r="AA809" s="2844"/>
      <c r="AB809" s="2844"/>
      <c r="AC809" s="2108">
        <v>0</v>
      </c>
      <c r="AD809" s="2108"/>
      <c r="AE809" s="2844"/>
      <c r="AF809" s="2844">
        <v>0</v>
      </c>
      <c r="AG809" s="2108">
        <v>0</v>
      </c>
      <c r="AH809" s="184"/>
      <c r="AI809" s="184"/>
      <c r="AJ809" s="1790">
        <v>0</v>
      </c>
    </row>
    <row r="810" spans="1:36" ht="157.5">
      <c r="A810" s="1466">
        <v>2433</v>
      </c>
      <c r="B810" s="1774" t="s">
        <v>5831</v>
      </c>
      <c r="C810" s="338" t="s">
        <v>5832</v>
      </c>
      <c r="D810" s="1766" t="s">
        <v>213</v>
      </c>
      <c r="E810" s="1766" t="s">
        <v>42</v>
      </c>
      <c r="F810" s="1782" t="s">
        <v>47</v>
      </c>
      <c r="G810" s="1790">
        <v>100</v>
      </c>
      <c r="H810" s="1816">
        <v>0</v>
      </c>
      <c r="I810" s="1816">
        <v>0</v>
      </c>
      <c r="J810" s="1816">
        <v>0</v>
      </c>
      <c r="K810" s="1790">
        <v>0</v>
      </c>
      <c r="L810" s="184">
        <v>100</v>
      </c>
      <c r="M810" s="1790">
        <v>25</v>
      </c>
      <c r="N810" s="1790">
        <v>0</v>
      </c>
      <c r="O810" s="184">
        <v>25</v>
      </c>
      <c r="P810" s="184"/>
      <c r="Q810" s="184"/>
      <c r="R810" s="184"/>
      <c r="S810" s="184"/>
      <c r="T810" s="184"/>
      <c r="U810" s="184"/>
      <c r="V810" s="184"/>
      <c r="W810" s="184"/>
      <c r="X810" s="2843">
        <v>25</v>
      </c>
      <c r="Y810" s="2843">
        <v>0</v>
      </c>
      <c r="Z810" s="2108">
        <v>25</v>
      </c>
      <c r="AA810" s="2844"/>
      <c r="AB810" s="2844"/>
      <c r="AC810" s="2108">
        <v>0</v>
      </c>
      <c r="AD810" s="2108"/>
      <c r="AE810" s="2844"/>
      <c r="AF810" s="2844">
        <v>0</v>
      </c>
      <c r="AG810" s="2108">
        <v>0</v>
      </c>
      <c r="AH810" s="184"/>
      <c r="AI810" s="184"/>
      <c r="AJ810" s="1790">
        <v>0</v>
      </c>
    </row>
    <row r="811" spans="1:36" ht="31.5">
      <c r="A811" s="1466">
        <v>2434</v>
      </c>
      <c r="B811" s="1774" t="s">
        <v>5833</v>
      </c>
      <c r="C811" s="338" t="s">
        <v>5834</v>
      </c>
      <c r="D811" s="1766" t="s">
        <v>66</v>
      </c>
      <c r="E811" s="1766" t="s">
        <v>42</v>
      </c>
      <c r="F811" s="1782" t="s">
        <v>47</v>
      </c>
      <c r="G811" s="1790">
        <v>50</v>
      </c>
      <c r="H811" s="1816">
        <v>0</v>
      </c>
      <c r="I811" s="1816">
        <v>0</v>
      </c>
      <c r="J811" s="1816">
        <v>0</v>
      </c>
      <c r="K811" s="1790">
        <v>0</v>
      </c>
      <c r="L811" s="184">
        <v>50</v>
      </c>
      <c r="M811" s="1790">
        <v>12.5</v>
      </c>
      <c r="N811" s="1790">
        <v>0</v>
      </c>
      <c r="O811" s="184">
        <v>12.5</v>
      </c>
      <c r="P811" s="184"/>
      <c r="Q811" s="184"/>
      <c r="R811" s="184"/>
      <c r="S811" s="184"/>
      <c r="T811" s="184"/>
      <c r="U811" s="184"/>
      <c r="V811" s="184"/>
      <c r="W811" s="184"/>
      <c r="X811" s="2843">
        <v>12.5</v>
      </c>
      <c r="Y811" s="2843">
        <v>0</v>
      </c>
      <c r="Z811" s="2108">
        <v>12.5</v>
      </c>
      <c r="AA811" s="2844"/>
      <c r="AB811" s="2844"/>
      <c r="AC811" s="2108">
        <v>0</v>
      </c>
      <c r="AD811" s="2108"/>
      <c r="AE811" s="2844"/>
      <c r="AF811" s="2844">
        <v>0</v>
      </c>
      <c r="AG811" s="2108">
        <v>0</v>
      </c>
      <c r="AH811" s="184"/>
      <c r="AI811" s="184"/>
      <c r="AJ811" s="1790">
        <v>0</v>
      </c>
    </row>
    <row r="812" spans="1:36" ht="63">
      <c r="A812" s="1466">
        <v>2435</v>
      </c>
      <c r="B812" s="1774" t="s">
        <v>5835</v>
      </c>
      <c r="C812" s="338" t="s">
        <v>5836</v>
      </c>
      <c r="D812" s="1768" t="s">
        <v>4351</v>
      </c>
      <c r="E812" s="1766" t="s">
        <v>42</v>
      </c>
      <c r="F812" s="1782" t="s">
        <v>47</v>
      </c>
      <c r="G812" s="1790">
        <v>50</v>
      </c>
      <c r="H812" s="1816">
        <v>0</v>
      </c>
      <c r="I812" s="1816">
        <v>0</v>
      </c>
      <c r="J812" s="1816">
        <v>0</v>
      </c>
      <c r="K812" s="1790">
        <v>0</v>
      </c>
      <c r="L812" s="184">
        <v>50</v>
      </c>
      <c r="M812" s="1790">
        <v>0</v>
      </c>
      <c r="N812" s="1790">
        <v>12.5</v>
      </c>
      <c r="O812" s="184">
        <v>12.5</v>
      </c>
      <c r="P812" s="184"/>
      <c r="Q812" s="184"/>
      <c r="R812" s="184"/>
      <c r="S812" s="184"/>
      <c r="T812" s="184"/>
      <c r="U812" s="184"/>
      <c r="V812" s="184"/>
      <c r="W812" s="184"/>
      <c r="X812" s="2843">
        <v>0</v>
      </c>
      <c r="Y812" s="2843">
        <v>12.5</v>
      </c>
      <c r="Z812" s="2108">
        <v>12.5</v>
      </c>
      <c r="AA812" s="2844"/>
      <c r="AB812" s="2844"/>
      <c r="AC812" s="2108">
        <v>0</v>
      </c>
      <c r="AD812" s="2108"/>
      <c r="AE812" s="2844"/>
      <c r="AF812" s="2844">
        <v>0</v>
      </c>
      <c r="AG812" s="2108">
        <v>0</v>
      </c>
      <c r="AH812" s="184"/>
      <c r="AI812" s="184"/>
      <c r="AJ812" s="1790">
        <v>0</v>
      </c>
    </row>
    <row r="813" spans="1:36" ht="47.25">
      <c r="A813" s="1466">
        <v>2436</v>
      </c>
      <c r="B813" s="1774" t="s">
        <v>5837</v>
      </c>
      <c r="C813" s="338" t="s">
        <v>5838</v>
      </c>
      <c r="D813" s="1766" t="s">
        <v>45</v>
      </c>
      <c r="E813" s="1766" t="s">
        <v>42</v>
      </c>
      <c r="F813" s="1782" t="s">
        <v>47</v>
      </c>
      <c r="G813" s="1790">
        <v>50</v>
      </c>
      <c r="H813" s="1816">
        <v>0</v>
      </c>
      <c r="I813" s="1816">
        <v>0</v>
      </c>
      <c r="J813" s="1816">
        <v>0</v>
      </c>
      <c r="K813" s="1790">
        <v>0</v>
      </c>
      <c r="L813" s="184">
        <v>50</v>
      </c>
      <c r="M813" s="1790">
        <v>0</v>
      </c>
      <c r="N813" s="1790">
        <v>12.5</v>
      </c>
      <c r="O813" s="184">
        <v>12.5</v>
      </c>
      <c r="P813" s="184"/>
      <c r="Q813" s="184"/>
      <c r="R813" s="184"/>
      <c r="S813" s="184"/>
      <c r="T813" s="184"/>
      <c r="U813" s="184"/>
      <c r="V813" s="184"/>
      <c r="W813" s="184"/>
      <c r="X813" s="2843">
        <v>0</v>
      </c>
      <c r="Y813" s="2843">
        <v>12.5</v>
      </c>
      <c r="Z813" s="2108">
        <v>12.5</v>
      </c>
      <c r="AA813" s="2844"/>
      <c r="AB813" s="2844"/>
      <c r="AC813" s="2108">
        <v>0</v>
      </c>
      <c r="AD813" s="2108"/>
      <c r="AE813" s="2844"/>
      <c r="AF813" s="2844">
        <v>0</v>
      </c>
      <c r="AG813" s="2108">
        <v>0</v>
      </c>
      <c r="AH813" s="184"/>
      <c r="AI813" s="184"/>
      <c r="AJ813" s="1790">
        <v>0</v>
      </c>
    </row>
    <row r="814" spans="1:36" ht="31.5">
      <c r="A814" s="1466">
        <v>2437</v>
      </c>
      <c r="B814" s="1774" t="s">
        <v>5839</v>
      </c>
      <c r="C814" s="338" t="s">
        <v>5840</v>
      </c>
      <c r="D814" s="1766" t="s">
        <v>384</v>
      </c>
      <c r="E814" s="1766" t="s">
        <v>42</v>
      </c>
      <c r="F814" s="1782" t="s">
        <v>47</v>
      </c>
      <c r="G814" s="1790">
        <v>100</v>
      </c>
      <c r="H814" s="1816">
        <v>0</v>
      </c>
      <c r="I814" s="1816">
        <v>0</v>
      </c>
      <c r="J814" s="1816">
        <v>0</v>
      </c>
      <c r="K814" s="1790">
        <v>0</v>
      </c>
      <c r="L814" s="184">
        <v>100</v>
      </c>
      <c r="M814" s="1790">
        <v>25</v>
      </c>
      <c r="N814" s="1790">
        <v>0</v>
      </c>
      <c r="O814" s="184">
        <v>25</v>
      </c>
      <c r="P814" s="184"/>
      <c r="Q814" s="184"/>
      <c r="R814" s="184"/>
      <c r="S814" s="184"/>
      <c r="T814" s="184"/>
      <c r="U814" s="184"/>
      <c r="V814" s="184"/>
      <c r="W814" s="184"/>
      <c r="X814" s="2843">
        <v>25</v>
      </c>
      <c r="Y814" s="2843">
        <v>0</v>
      </c>
      <c r="Z814" s="2108">
        <v>25</v>
      </c>
      <c r="AA814" s="2844"/>
      <c r="AB814" s="2844"/>
      <c r="AC814" s="2108">
        <v>0</v>
      </c>
      <c r="AD814" s="2108"/>
      <c r="AE814" s="2844"/>
      <c r="AF814" s="2844">
        <v>0</v>
      </c>
      <c r="AG814" s="2108">
        <v>0</v>
      </c>
      <c r="AH814" s="184"/>
      <c r="AI814" s="184"/>
      <c r="AJ814" s="1790">
        <v>0</v>
      </c>
    </row>
    <row r="815" spans="1:36" ht="94.5">
      <c r="A815" s="1466">
        <v>2438</v>
      </c>
      <c r="B815" s="1774" t="s">
        <v>5841</v>
      </c>
      <c r="C815" s="338" t="s">
        <v>5842</v>
      </c>
      <c r="D815" s="1766" t="s">
        <v>429</v>
      </c>
      <c r="E815" s="1766" t="s">
        <v>42</v>
      </c>
      <c r="F815" s="1782" t="s">
        <v>47</v>
      </c>
      <c r="G815" s="1790">
        <v>50</v>
      </c>
      <c r="H815" s="1816">
        <v>0</v>
      </c>
      <c r="I815" s="1816">
        <v>0</v>
      </c>
      <c r="J815" s="1816">
        <v>0</v>
      </c>
      <c r="K815" s="1790">
        <v>0</v>
      </c>
      <c r="L815" s="184">
        <v>50</v>
      </c>
      <c r="M815" s="1790">
        <v>12.5</v>
      </c>
      <c r="N815" s="1790">
        <v>0</v>
      </c>
      <c r="O815" s="184">
        <v>12.5</v>
      </c>
      <c r="P815" s="184"/>
      <c r="Q815" s="184"/>
      <c r="R815" s="184"/>
      <c r="S815" s="184"/>
      <c r="T815" s="184"/>
      <c r="U815" s="184"/>
      <c r="V815" s="184"/>
      <c r="W815" s="184"/>
      <c r="X815" s="2843">
        <v>12.5</v>
      </c>
      <c r="Y815" s="2843">
        <v>0</v>
      </c>
      <c r="Z815" s="2108">
        <v>12.5</v>
      </c>
      <c r="AA815" s="2844"/>
      <c r="AB815" s="2844"/>
      <c r="AC815" s="2108">
        <v>0</v>
      </c>
      <c r="AD815" s="2108"/>
      <c r="AE815" s="2844"/>
      <c r="AF815" s="2844">
        <v>0</v>
      </c>
      <c r="AG815" s="2108">
        <v>0</v>
      </c>
      <c r="AH815" s="184"/>
      <c r="AI815" s="184"/>
      <c r="AJ815" s="1790">
        <v>0</v>
      </c>
    </row>
    <row r="816" spans="1:36" ht="31.5">
      <c r="A816" s="1466">
        <v>2439</v>
      </c>
      <c r="B816" s="1774" t="s">
        <v>5843</v>
      </c>
      <c r="C816" s="338" t="s">
        <v>5844</v>
      </c>
      <c r="D816" s="1766" t="s">
        <v>66</v>
      </c>
      <c r="E816" s="1766" t="s">
        <v>42</v>
      </c>
      <c r="F816" s="1782" t="s">
        <v>47</v>
      </c>
      <c r="G816" s="1790">
        <v>50</v>
      </c>
      <c r="H816" s="1816">
        <v>0</v>
      </c>
      <c r="I816" s="1816">
        <v>0</v>
      </c>
      <c r="J816" s="1816">
        <v>0</v>
      </c>
      <c r="K816" s="1790">
        <v>0</v>
      </c>
      <c r="L816" s="184">
        <v>50</v>
      </c>
      <c r="M816" s="1790">
        <v>12.5</v>
      </c>
      <c r="N816" s="1790">
        <v>0</v>
      </c>
      <c r="O816" s="184">
        <v>12.5</v>
      </c>
      <c r="P816" s="184"/>
      <c r="Q816" s="184"/>
      <c r="R816" s="184"/>
      <c r="S816" s="184"/>
      <c r="T816" s="184"/>
      <c r="U816" s="184"/>
      <c r="V816" s="184"/>
      <c r="W816" s="184"/>
      <c r="X816" s="2843">
        <v>12.5</v>
      </c>
      <c r="Y816" s="2843">
        <v>0</v>
      </c>
      <c r="Z816" s="2108">
        <v>12.5</v>
      </c>
      <c r="AA816" s="2844"/>
      <c r="AB816" s="2844"/>
      <c r="AC816" s="2108">
        <v>0</v>
      </c>
      <c r="AD816" s="2108"/>
      <c r="AE816" s="2844"/>
      <c r="AF816" s="2844">
        <v>0</v>
      </c>
      <c r="AG816" s="2108">
        <v>0</v>
      </c>
      <c r="AH816" s="184"/>
      <c r="AI816" s="184"/>
      <c r="AJ816" s="1790">
        <v>0</v>
      </c>
    </row>
    <row r="817" spans="1:36" ht="47.25">
      <c r="A817" s="1466">
        <v>2440</v>
      </c>
      <c r="B817" s="1774" t="s">
        <v>5845</v>
      </c>
      <c r="C817" s="338" t="s">
        <v>5846</v>
      </c>
      <c r="D817" s="1766" t="s">
        <v>564</v>
      </c>
      <c r="E817" s="1766" t="s">
        <v>42</v>
      </c>
      <c r="F817" s="1782" t="s">
        <v>47</v>
      </c>
      <c r="G817" s="1790">
        <v>30</v>
      </c>
      <c r="H817" s="1816">
        <v>0</v>
      </c>
      <c r="I817" s="1816">
        <v>0</v>
      </c>
      <c r="J817" s="1816">
        <v>0</v>
      </c>
      <c r="K817" s="1790">
        <v>0</v>
      </c>
      <c r="L817" s="184">
        <v>30</v>
      </c>
      <c r="M817" s="1790">
        <v>0</v>
      </c>
      <c r="N817" s="1790">
        <v>7.5</v>
      </c>
      <c r="O817" s="184">
        <v>7.5</v>
      </c>
      <c r="P817" s="184"/>
      <c r="Q817" s="184"/>
      <c r="R817" s="184"/>
      <c r="S817" s="184"/>
      <c r="T817" s="184"/>
      <c r="U817" s="184"/>
      <c r="V817" s="184"/>
      <c r="W817" s="184"/>
      <c r="X817" s="2843">
        <v>0</v>
      </c>
      <c r="Y817" s="2843">
        <v>7.5</v>
      </c>
      <c r="Z817" s="2108">
        <v>7.5</v>
      </c>
      <c r="AA817" s="2844"/>
      <c r="AB817" s="2844"/>
      <c r="AC817" s="2108">
        <v>0</v>
      </c>
      <c r="AD817" s="2108"/>
      <c r="AE817" s="2844"/>
      <c r="AF817" s="2844">
        <v>0</v>
      </c>
      <c r="AG817" s="2108">
        <v>0</v>
      </c>
      <c r="AH817" s="184"/>
      <c r="AI817" s="184"/>
      <c r="AJ817" s="1790">
        <v>0</v>
      </c>
    </row>
    <row r="818" spans="1:36" ht="31.5">
      <c r="A818" s="1466">
        <v>2441</v>
      </c>
      <c r="B818" s="1774" t="s">
        <v>5847</v>
      </c>
      <c r="C818" s="338" t="s">
        <v>5848</v>
      </c>
      <c r="D818" s="1766" t="s">
        <v>577</v>
      </c>
      <c r="E818" s="1766" t="s">
        <v>42</v>
      </c>
      <c r="F818" s="1782" t="s">
        <v>47</v>
      </c>
      <c r="G818" s="1790">
        <v>200</v>
      </c>
      <c r="H818" s="1816">
        <v>0</v>
      </c>
      <c r="I818" s="1816">
        <v>0</v>
      </c>
      <c r="J818" s="1816">
        <v>0</v>
      </c>
      <c r="K818" s="1790">
        <v>0</v>
      </c>
      <c r="L818" s="184">
        <v>200</v>
      </c>
      <c r="M818" s="1790">
        <v>50</v>
      </c>
      <c r="N818" s="1790">
        <v>0</v>
      </c>
      <c r="O818" s="184">
        <v>50</v>
      </c>
      <c r="P818" s="184"/>
      <c r="Q818" s="184"/>
      <c r="R818" s="184"/>
      <c r="S818" s="184"/>
      <c r="T818" s="184"/>
      <c r="U818" s="184"/>
      <c r="V818" s="184"/>
      <c r="W818" s="184"/>
      <c r="X818" s="2843">
        <v>50</v>
      </c>
      <c r="Y818" s="2843">
        <v>0</v>
      </c>
      <c r="Z818" s="2108">
        <v>50</v>
      </c>
      <c r="AA818" s="2844"/>
      <c r="AB818" s="2844"/>
      <c r="AC818" s="2108">
        <v>0</v>
      </c>
      <c r="AD818" s="2108"/>
      <c r="AE818" s="2844"/>
      <c r="AF818" s="2844">
        <v>0</v>
      </c>
      <c r="AG818" s="2108">
        <v>0</v>
      </c>
      <c r="AH818" s="184"/>
      <c r="AI818" s="184"/>
      <c r="AJ818" s="1790">
        <v>0</v>
      </c>
    </row>
    <row r="819" spans="1:36" ht="31.5">
      <c r="A819" s="1466">
        <v>2442</v>
      </c>
      <c r="B819" s="1774" t="s">
        <v>5849</v>
      </c>
      <c r="C819" s="338" t="s">
        <v>5850</v>
      </c>
      <c r="D819" s="1768" t="s">
        <v>4587</v>
      </c>
      <c r="E819" s="1766" t="s">
        <v>42</v>
      </c>
      <c r="F819" s="1782" t="s">
        <v>47</v>
      </c>
      <c r="G819" s="1790">
        <v>400</v>
      </c>
      <c r="H819" s="1816">
        <v>0</v>
      </c>
      <c r="I819" s="1816">
        <v>0</v>
      </c>
      <c r="J819" s="1816">
        <v>0</v>
      </c>
      <c r="K819" s="1790">
        <v>0</v>
      </c>
      <c r="L819" s="184">
        <v>400</v>
      </c>
      <c r="M819" s="1790">
        <v>100</v>
      </c>
      <c r="N819" s="1790">
        <v>0</v>
      </c>
      <c r="O819" s="184">
        <v>100</v>
      </c>
      <c r="P819" s="184"/>
      <c r="Q819" s="184"/>
      <c r="R819" s="184"/>
      <c r="S819" s="184"/>
      <c r="T819" s="184"/>
      <c r="U819" s="184"/>
      <c r="V819" s="184"/>
      <c r="W819" s="184"/>
      <c r="X819" s="2843">
        <v>100</v>
      </c>
      <c r="Y819" s="2843">
        <v>0</v>
      </c>
      <c r="Z819" s="2108">
        <v>100</v>
      </c>
      <c r="AA819" s="2844"/>
      <c r="AB819" s="2844"/>
      <c r="AC819" s="2108">
        <v>0</v>
      </c>
      <c r="AD819" s="2108"/>
      <c r="AE819" s="2844"/>
      <c r="AF819" s="2844">
        <v>0</v>
      </c>
      <c r="AG819" s="2108">
        <v>0</v>
      </c>
      <c r="AH819" s="184"/>
      <c r="AI819" s="184"/>
      <c r="AJ819" s="1790">
        <v>0</v>
      </c>
    </row>
    <row r="820" spans="1:36" ht="78.75">
      <c r="A820" s="1466">
        <v>2443</v>
      </c>
      <c r="B820" s="1774" t="s">
        <v>5851</v>
      </c>
      <c r="C820" s="338" t="s">
        <v>5852</v>
      </c>
      <c r="D820" s="1766" t="s">
        <v>187</v>
      </c>
      <c r="E820" s="1766" t="s">
        <v>42</v>
      </c>
      <c r="F820" s="1782" t="s">
        <v>47</v>
      </c>
      <c r="G820" s="1790">
        <v>100</v>
      </c>
      <c r="H820" s="1816">
        <v>0</v>
      </c>
      <c r="I820" s="1816">
        <v>0</v>
      </c>
      <c r="J820" s="1816">
        <v>0</v>
      </c>
      <c r="K820" s="1790">
        <v>0</v>
      </c>
      <c r="L820" s="184">
        <v>100</v>
      </c>
      <c r="M820" s="1790">
        <v>25</v>
      </c>
      <c r="N820" s="1790">
        <v>0</v>
      </c>
      <c r="O820" s="184">
        <v>25</v>
      </c>
      <c r="P820" s="184"/>
      <c r="Q820" s="184"/>
      <c r="R820" s="184"/>
      <c r="S820" s="184"/>
      <c r="T820" s="184"/>
      <c r="U820" s="184"/>
      <c r="V820" s="184"/>
      <c r="W820" s="184"/>
      <c r="X820" s="2843">
        <v>25</v>
      </c>
      <c r="Y820" s="2843">
        <v>0</v>
      </c>
      <c r="Z820" s="2108">
        <v>25</v>
      </c>
      <c r="AA820" s="2844"/>
      <c r="AB820" s="2844"/>
      <c r="AC820" s="2108">
        <v>0</v>
      </c>
      <c r="AD820" s="2108"/>
      <c r="AE820" s="2844"/>
      <c r="AF820" s="2844">
        <v>0</v>
      </c>
      <c r="AG820" s="2108">
        <v>0</v>
      </c>
      <c r="AH820" s="184"/>
      <c r="AI820" s="184"/>
      <c r="AJ820" s="1790">
        <v>0</v>
      </c>
    </row>
    <row r="821" spans="1:36" ht="141.75">
      <c r="A821" s="1466">
        <v>2444</v>
      </c>
      <c r="B821" s="1774" t="s">
        <v>5853</v>
      </c>
      <c r="C821" s="338" t="s">
        <v>5854</v>
      </c>
      <c r="D821" s="1766" t="s">
        <v>393</v>
      </c>
      <c r="E821" s="1766" t="s">
        <v>42</v>
      </c>
      <c r="F821" s="1782" t="s">
        <v>47</v>
      </c>
      <c r="G821" s="1790">
        <v>100</v>
      </c>
      <c r="H821" s="1816">
        <v>0</v>
      </c>
      <c r="I821" s="1816">
        <v>0</v>
      </c>
      <c r="J821" s="1816">
        <v>0</v>
      </c>
      <c r="K821" s="1790">
        <v>0</v>
      </c>
      <c r="L821" s="184">
        <v>100</v>
      </c>
      <c r="M821" s="1790">
        <v>25</v>
      </c>
      <c r="N821" s="1790">
        <v>0</v>
      </c>
      <c r="O821" s="184">
        <v>25</v>
      </c>
      <c r="P821" s="184"/>
      <c r="Q821" s="184"/>
      <c r="R821" s="184"/>
      <c r="S821" s="184"/>
      <c r="T821" s="184"/>
      <c r="U821" s="184"/>
      <c r="V821" s="184"/>
      <c r="W821" s="184"/>
      <c r="X821" s="2843">
        <v>25</v>
      </c>
      <c r="Y821" s="2843">
        <v>0</v>
      </c>
      <c r="Z821" s="2108">
        <v>25</v>
      </c>
      <c r="AA821" s="2844"/>
      <c r="AB821" s="2844"/>
      <c r="AC821" s="2108">
        <v>0</v>
      </c>
      <c r="AD821" s="2108"/>
      <c r="AE821" s="2844"/>
      <c r="AF821" s="2844">
        <v>0</v>
      </c>
      <c r="AG821" s="2108">
        <v>0</v>
      </c>
      <c r="AH821" s="184"/>
      <c r="AI821" s="184"/>
      <c r="AJ821" s="1790">
        <v>0</v>
      </c>
    </row>
    <row r="822" spans="1:36" ht="47.25">
      <c r="A822" s="1466">
        <v>2445</v>
      </c>
      <c r="B822" s="1774" t="s">
        <v>5855</v>
      </c>
      <c r="C822" s="338" t="s">
        <v>5856</v>
      </c>
      <c r="D822" s="1766" t="s">
        <v>384</v>
      </c>
      <c r="E822" s="1766" t="s">
        <v>42</v>
      </c>
      <c r="F822" s="1782" t="s">
        <v>43</v>
      </c>
      <c r="G822" s="1790">
        <v>350</v>
      </c>
      <c r="H822" s="1816">
        <v>0</v>
      </c>
      <c r="I822" s="1816">
        <v>0</v>
      </c>
      <c r="J822" s="1816">
        <v>0</v>
      </c>
      <c r="K822" s="1790">
        <v>0</v>
      </c>
      <c r="L822" s="184">
        <v>350</v>
      </c>
      <c r="M822" s="1790">
        <v>87.5</v>
      </c>
      <c r="N822" s="1790">
        <v>0</v>
      </c>
      <c r="O822" s="184">
        <v>87.5</v>
      </c>
      <c r="P822" s="184"/>
      <c r="Q822" s="184"/>
      <c r="R822" s="184"/>
      <c r="S822" s="184"/>
      <c r="T822" s="184"/>
      <c r="U822" s="184"/>
      <c r="V822" s="184"/>
      <c r="W822" s="184"/>
      <c r="X822" s="2843">
        <v>87.5</v>
      </c>
      <c r="Y822" s="2843">
        <v>0</v>
      </c>
      <c r="Z822" s="2108">
        <v>87.5</v>
      </c>
      <c r="AA822" s="2844"/>
      <c r="AB822" s="2844"/>
      <c r="AC822" s="2108">
        <v>0</v>
      </c>
      <c r="AD822" s="2108"/>
      <c r="AE822" s="2844"/>
      <c r="AF822" s="2844">
        <v>0</v>
      </c>
      <c r="AG822" s="2108">
        <v>0</v>
      </c>
      <c r="AH822" s="184"/>
      <c r="AI822" s="184"/>
      <c r="AJ822" s="1790">
        <v>0</v>
      </c>
    </row>
    <row r="823" spans="1:36" ht="78.75">
      <c r="A823" s="1466">
        <v>2446</v>
      </c>
      <c r="B823" s="1801" t="s">
        <v>5857</v>
      </c>
      <c r="C823" s="338" t="s">
        <v>5858</v>
      </c>
      <c r="D823" s="1766" t="s">
        <v>88</v>
      </c>
      <c r="E823" s="1766" t="s">
        <v>42</v>
      </c>
      <c r="F823" s="1782" t="s">
        <v>43</v>
      </c>
      <c r="G823" s="1790">
        <v>200</v>
      </c>
      <c r="H823" s="1816">
        <v>0</v>
      </c>
      <c r="I823" s="1816">
        <v>0</v>
      </c>
      <c r="J823" s="1816">
        <v>0</v>
      </c>
      <c r="K823" s="1790">
        <v>0</v>
      </c>
      <c r="L823" s="184">
        <v>200</v>
      </c>
      <c r="M823" s="1790">
        <v>50</v>
      </c>
      <c r="N823" s="1790">
        <v>0</v>
      </c>
      <c r="O823" s="184">
        <v>50</v>
      </c>
      <c r="P823" s="184"/>
      <c r="Q823" s="184"/>
      <c r="R823" s="184"/>
      <c r="S823" s="184"/>
      <c r="T823" s="184"/>
      <c r="U823" s="184"/>
      <c r="V823" s="184"/>
      <c r="W823" s="184"/>
      <c r="X823" s="2843">
        <v>50</v>
      </c>
      <c r="Y823" s="2843">
        <v>0</v>
      </c>
      <c r="Z823" s="2108">
        <v>50</v>
      </c>
      <c r="AA823" s="2844"/>
      <c r="AB823" s="2844"/>
      <c r="AC823" s="2108">
        <v>0</v>
      </c>
      <c r="AD823" s="2108"/>
      <c r="AE823" s="2844"/>
      <c r="AF823" s="2844">
        <v>0</v>
      </c>
      <c r="AG823" s="2108">
        <v>0</v>
      </c>
      <c r="AH823" s="184"/>
      <c r="AI823" s="184"/>
      <c r="AJ823" s="1790">
        <v>0</v>
      </c>
    </row>
    <row r="824" spans="1:36">
      <c r="A824" s="1466"/>
      <c r="B824" s="1801"/>
      <c r="C824" s="338"/>
      <c r="D824" s="1766"/>
      <c r="E824" s="1766"/>
      <c r="F824" s="1782"/>
      <c r="G824" s="1790"/>
      <c r="H824" s="1816"/>
      <c r="I824" s="1816"/>
      <c r="J824" s="1816"/>
      <c r="K824" s="1790"/>
      <c r="L824" s="184"/>
      <c r="M824" s="1790"/>
      <c r="N824" s="1790"/>
      <c r="O824" s="184"/>
      <c r="P824" s="184"/>
      <c r="Q824" s="184"/>
      <c r="R824" s="184"/>
      <c r="S824" s="184"/>
      <c r="T824" s="184"/>
      <c r="U824" s="184"/>
      <c r="V824" s="184"/>
      <c r="W824" s="184"/>
      <c r="X824" s="2843"/>
      <c r="Y824" s="2843"/>
      <c r="Z824" s="2108"/>
      <c r="AA824" s="2844"/>
      <c r="AB824" s="2844"/>
      <c r="AC824" s="2108"/>
      <c r="AD824" s="2108"/>
      <c r="AE824" s="2844"/>
      <c r="AF824" s="2844"/>
      <c r="AG824" s="2108"/>
      <c r="AH824" s="184"/>
      <c r="AI824" s="184"/>
      <c r="AJ824" s="1790"/>
    </row>
    <row r="825" spans="1:36">
      <c r="A825" s="1466" t="s">
        <v>188</v>
      </c>
      <c r="B825" s="1913"/>
      <c r="C825" s="1825" t="s">
        <v>5859</v>
      </c>
      <c r="D825" s="1826"/>
      <c r="E825" s="1920"/>
      <c r="F825" s="1826"/>
      <c r="G825" s="1827">
        <v>3130</v>
      </c>
      <c r="H825" s="1827">
        <v>0</v>
      </c>
      <c r="I825" s="1827">
        <v>0</v>
      </c>
      <c r="J825" s="1827">
        <v>0</v>
      </c>
      <c r="K825" s="1827">
        <v>0</v>
      </c>
      <c r="L825" s="1827">
        <v>3130</v>
      </c>
      <c r="M825" s="1827">
        <v>755</v>
      </c>
      <c r="N825" s="1827">
        <v>32.5</v>
      </c>
      <c r="O825" s="1827">
        <v>787.5</v>
      </c>
      <c r="P825" s="1827">
        <v>0</v>
      </c>
      <c r="Q825" s="1827">
        <v>0</v>
      </c>
      <c r="R825" s="1827">
        <v>0</v>
      </c>
      <c r="S825" s="1827">
        <v>0</v>
      </c>
      <c r="T825" s="1827">
        <v>0</v>
      </c>
      <c r="U825" s="1827">
        <v>0</v>
      </c>
      <c r="V825" s="1827">
        <v>0</v>
      </c>
      <c r="W825" s="1827">
        <v>0</v>
      </c>
      <c r="X825" s="1827">
        <v>755</v>
      </c>
      <c r="Y825" s="1827">
        <v>32.5</v>
      </c>
      <c r="Z825" s="1827">
        <v>787.5</v>
      </c>
      <c r="AA825" s="1827">
        <v>0</v>
      </c>
      <c r="AB825" s="1827">
        <v>0</v>
      </c>
      <c r="AC825" s="1827">
        <v>0</v>
      </c>
      <c r="AD825" s="1827">
        <v>0</v>
      </c>
      <c r="AE825" s="1827">
        <v>0</v>
      </c>
      <c r="AF825" s="1827">
        <v>0</v>
      </c>
      <c r="AG825" s="1827">
        <v>0</v>
      </c>
      <c r="AH825" s="1827"/>
      <c r="AI825" s="1827"/>
      <c r="AJ825" s="1827">
        <v>0</v>
      </c>
    </row>
    <row r="826" spans="1:36" ht="16.5" thickBot="1">
      <c r="A826" s="1466" t="s">
        <v>188</v>
      </c>
      <c r="B826" s="1778"/>
      <c r="C826" s="1914" t="s">
        <v>5860</v>
      </c>
      <c r="D826" s="1810"/>
      <c r="E826" s="1921"/>
      <c r="F826" s="1810"/>
      <c r="G826" s="1811">
        <v>5535.1630000000005</v>
      </c>
      <c r="H826" s="1811">
        <v>256.26299999999998</v>
      </c>
      <c r="I826" s="1811">
        <v>397.61500000000007</v>
      </c>
      <c r="J826" s="1811">
        <v>0</v>
      </c>
      <c r="K826" s="1811">
        <v>653.87800000000004</v>
      </c>
      <c r="L826" s="1811">
        <v>4881.2849999999999</v>
      </c>
      <c r="M826" s="1811">
        <v>2311.355</v>
      </c>
      <c r="N826" s="1811">
        <v>32.5</v>
      </c>
      <c r="O826" s="1811">
        <v>2343.855</v>
      </c>
      <c r="P826" s="1811">
        <v>0</v>
      </c>
      <c r="Q826" s="1811">
        <v>0</v>
      </c>
      <c r="R826" s="1811">
        <v>0</v>
      </c>
      <c r="S826" s="1811">
        <v>0</v>
      </c>
      <c r="T826" s="1811">
        <v>0</v>
      </c>
      <c r="U826" s="1811">
        <v>0</v>
      </c>
      <c r="V826" s="1811">
        <v>0</v>
      </c>
      <c r="W826" s="1811">
        <v>0</v>
      </c>
      <c r="X826" s="1811">
        <v>2311.355</v>
      </c>
      <c r="Y826" s="1811">
        <v>32.5</v>
      </c>
      <c r="Z826" s="1811">
        <v>2343.855</v>
      </c>
      <c r="AA826" s="1811">
        <v>892.72285249999993</v>
      </c>
      <c r="AB826" s="1811">
        <v>0</v>
      </c>
      <c r="AC826" s="1811">
        <v>892.72285249999993</v>
      </c>
      <c r="AD826" s="1811">
        <v>9.0178975000000001</v>
      </c>
      <c r="AE826" s="1811">
        <v>0</v>
      </c>
      <c r="AF826" s="1811">
        <v>18.277667000000001</v>
      </c>
      <c r="AG826" s="1811">
        <v>18.277667000000001</v>
      </c>
      <c r="AH826" s="1811"/>
      <c r="AI826" s="1811"/>
      <c r="AJ826" s="1811">
        <v>0</v>
      </c>
    </row>
    <row r="827" spans="1:36">
      <c r="A827" s="1466" t="s">
        <v>188</v>
      </c>
      <c r="B827" s="1778"/>
      <c r="C827" s="1915"/>
      <c r="D827" s="1916"/>
      <c r="E827" s="1917"/>
      <c r="F827" s="1916"/>
      <c r="G827" s="1918"/>
      <c r="H827" s="1918"/>
      <c r="I827" s="1918"/>
      <c r="J827" s="1918"/>
      <c r="K827" s="1770"/>
      <c r="L827" s="373"/>
      <c r="M827" s="1918"/>
      <c r="N827" s="1918"/>
      <c r="O827" s="373"/>
      <c r="P827" s="373"/>
      <c r="Q827" s="373"/>
      <c r="R827" s="373"/>
      <c r="S827" s="373"/>
      <c r="T827" s="373"/>
      <c r="U827" s="373"/>
      <c r="V827" s="373"/>
      <c r="W827" s="373"/>
      <c r="X827" s="373"/>
      <c r="Y827" s="373"/>
      <c r="Z827" s="373"/>
      <c r="AA827" s="373"/>
      <c r="AB827" s="373"/>
      <c r="AC827" s="373"/>
      <c r="AD827" s="373"/>
      <c r="AE827" s="373"/>
      <c r="AF827" s="373"/>
      <c r="AG827" s="373"/>
      <c r="AH827" s="373"/>
      <c r="AI827" s="373"/>
      <c r="AJ827" s="1918"/>
    </row>
    <row r="828" spans="1:36">
      <c r="A828" s="1466" t="s">
        <v>188</v>
      </c>
      <c r="B828" s="1778"/>
      <c r="C828" s="1799" t="s">
        <v>5861</v>
      </c>
      <c r="D828" s="1922"/>
      <c r="E828" s="1919"/>
      <c r="F828" s="1919"/>
      <c r="G828" s="1923"/>
      <c r="H828" s="1924"/>
      <c r="I828" s="1924"/>
      <c r="J828" s="1924"/>
      <c r="K828" s="1770"/>
      <c r="L828" s="373"/>
      <c r="M828" s="1787"/>
      <c r="N828" s="1924"/>
      <c r="O828" s="373"/>
      <c r="P828" s="373"/>
      <c r="Q828" s="373"/>
      <c r="R828" s="373"/>
      <c r="S828" s="373"/>
      <c r="T828" s="373"/>
      <c r="U828" s="373"/>
      <c r="V828" s="373"/>
      <c r="W828" s="373"/>
      <c r="X828" s="373"/>
      <c r="Y828" s="373"/>
      <c r="Z828" s="373"/>
      <c r="AA828" s="373"/>
      <c r="AB828" s="373"/>
      <c r="AC828" s="373"/>
      <c r="AD828" s="373"/>
      <c r="AE828" s="373"/>
      <c r="AF828" s="373"/>
      <c r="AG828" s="373"/>
      <c r="AH828" s="373"/>
      <c r="AI828" s="373"/>
      <c r="AJ828" s="1787"/>
    </row>
    <row r="829" spans="1:36">
      <c r="A829" s="1466" t="s">
        <v>188</v>
      </c>
      <c r="B829" s="1778"/>
      <c r="C829" s="1800" t="s">
        <v>1600</v>
      </c>
      <c r="D829" s="1925"/>
      <c r="E829" s="1778"/>
      <c r="F829" s="1778"/>
      <c r="G829" s="1814"/>
      <c r="H829" s="1779"/>
      <c r="I829" s="1779"/>
      <c r="J829" s="1779"/>
      <c r="K829" s="1770"/>
      <c r="L829" s="373"/>
      <c r="M829" s="1787"/>
      <c r="N829" s="1779"/>
      <c r="O829" s="373"/>
      <c r="P829" s="373"/>
      <c r="Q829" s="373"/>
      <c r="R829" s="373"/>
      <c r="S829" s="373"/>
      <c r="T829" s="373"/>
      <c r="U829" s="373"/>
      <c r="V829" s="373"/>
      <c r="W829" s="373"/>
      <c r="X829" s="373"/>
      <c r="Y829" s="373"/>
      <c r="Z829" s="373"/>
      <c r="AA829" s="373"/>
      <c r="AB829" s="373"/>
      <c r="AC829" s="373"/>
      <c r="AD829" s="373"/>
      <c r="AE829" s="373"/>
      <c r="AF829" s="373"/>
      <c r="AG829" s="373"/>
      <c r="AH829" s="373"/>
      <c r="AI829" s="373"/>
      <c r="AJ829" s="1787"/>
    </row>
    <row r="830" spans="1:36">
      <c r="A830" s="1466"/>
      <c r="B830" s="1778"/>
      <c r="C830" s="1800"/>
      <c r="D830" s="1925"/>
      <c r="E830" s="1778"/>
      <c r="F830" s="1778"/>
      <c r="G830" s="1814"/>
      <c r="H830" s="1779"/>
      <c r="I830" s="1779"/>
      <c r="J830" s="1779"/>
      <c r="K830" s="1770"/>
      <c r="L830" s="373"/>
      <c r="M830" s="1787"/>
      <c r="N830" s="1779"/>
      <c r="O830" s="373"/>
      <c r="P830" s="373"/>
      <c r="Q830" s="373"/>
      <c r="R830" s="373"/>
      <c r="S830" s="373"/>
      <c r="T830" s="373"/>
      <c r="U830" s="373"/>
      <c r="V830" s="373"/>
      <c r="W830" s="373"/>
      <c r="X830" s="373"/>
      <c r="Y830" s="373"/>
      <c r="Z830" s="373"/>
      <c r="AA830" s="373"/>
      <c r="AB830" s="373"/>
      <c r="AC830" s="373"/>
      <c r="AD830" s="373"/>
      <c r="AE830" s="373"/>
      <c r="AF830" s="373"/>
      <c r="AG830" s="373"/>
      <c r="AH830" s="373"/>
      <c r="AI830" s="373"/>
      <c r="AJ830" s="1787"/>
    </row>
    <row r="831" spans="1:36" ht="63">
      <c r="A831" s="3223">
        <v>2447</v>
      </c>
      <c r="B831" s="182" t="s">
        <v>5862</v>
      </c>
      <c r="C831" s="1777" t="s">
        <v>5863</v>
      </c>
      <c r="D831" s="1778" t="s">
        <v>254</v>
      </c>
      <c r="E831" s="1768" t="s">
        <v>481</v>
      </c>
      <c r="F831" s="1769" t="s">
        <v>47</v>
      </c>
      <c r="G831" s="1779">
        <v>230.72</v>
      </c>
      <c r="H831" s="1779">
        <v>0</v>
      </c>
      <c r="I831" s="373">
        <v>5</v>
      </c>
      <c r="J831" s="1770">
        <v>0</v>
      </c>
      <c r="K831" s="1770">
        <v>5</v>
      </c>
      <c r="L831" s="373">
        <v>225.72</v>
      </c>
      <c r="M831" s="1779">
        <v>125.72</v>
      </c>
      <c r="N831" s="1779">
        <v>0</v>
      </c>
      <c r="O831" s="373">
        <v>125.72</v>
      </c>
      <c r="P831" s="373"/>
      <c r="Q831" s="373"/>
      <c r="R831" s="373"/>
      <c r="S831" s="373"/>
      <c r="T831" s="373"/>
      <c r="U831" s="373"/>
      <c r="V831" s="373"/>
      <c r="W831" s="373"/>
      <c r="X831" s="2843">
        <v>125.72</v>
      </c>
      <c r="Y831" s="2843">
        <v>0</v>
      </c>
      <c r="Z831" s="2108">
        <v>125.72</v>
      </c>
      <c r="AA831" s="2844">
        <v>31.1157</v>
      </c>
      <c r="AB831" s="2844"/>
      <c r="AC831" s="2108">
        <v>31.1157</v>
      </c>
      <c r="AD831" s="2108">
        <v>0.31430000000000002</v>
      </c>
      <c r="AE831" s="2844"/>
      <c r="AF831" s="2844">
        <v>0</v>
      </c>
      <c r="AG831" s="2108">
        <v>0</v>
      </c>
      <c r="AH831" s="373"/>
      <c r="AI831" s="373" t="s">
        <v>9951</v>
      </c>
      <c r="AJ831" s="373">
        <v>0</v>
      </c>
    </row>
    <row r="832" spans="1:36" ht="63">
      <c r="A832" s="1466">
        <v>2448</v>
      </c>
      <c r="B832" s="182" t="s">
        <v>5864</v>
      </c>
      <c r="C832" s="1777" t="s">
        <v>5865</v>
      </c>
      <c r="D832" s="1778" t="s">
        <v>51</v>
      </c>
      <c r="E832" s="1778" t="s">
        <v>5866</v>
      </c>
      <c r="F832" s="1824" t="s">
        <v>47</v>
      </c>
      <c r="G832" s="1779">
        <v>9420.8799999999992</v>
      </c>
      <c r="H832" s="1779">
        <v>6508.0039999999999</v>
      </c>
      <c r="I832" s="1779">
        <v>325</v>
      </c>
      <c r="J832" s="1779">
        <v>0</v>
      </c>
      <c r="K832" s="1770">
        <v>6833.0039999999999</v>
      </c>
      <c r="L832" s="373">
        <v>2587.8759999999993</v>
      </c>
      <c r="M832" s="373">
        <v>687.87599999999998</v>
      </c>
      <c r="N832" s="1779">
        <v>0</v>
      </c>
      <c r="O832" s="373">
        <v>687.87599999999998</v>
      </c>
      <c r="P832" s="373"/>
      <c r="Q832" s="373"/>
      <c r="R832" s="373"/>
      <c r="S832" s="373"/>
      <c r="T832" s="373"/>
      <c r="U832" s="373"/>
      <c r="V832" s="373"/>
      <c r="W832" s="373"/>
      <c r="X832" s="2843">
        <v>687.87599999999998</v>
      </c>
      <c r="Y832" s="2843">
        <v>0</v>
      </c>
      <c r="Z832" s="2108">
        <v>687.87599999999998</v>
      </c>
      <c r="AA832" s="2844">
        <v>167.10599999999999</v>
      </c>
      <c r="AB832" s="2844"/>
      <c r="AC832" s="2108">
        <v>167.10599999999999</v>
      </c>
      <c r="AD832" s="2108">
        <v>1.6879999999999999</v>
      </c>
      <c r="AE832" s="2844"/>
      <c r="AF832" s="2844">
        <v>0</v>
      </c>
      <c r="AG832" s="2108">
        <v>0</v>
      </c>
      <c r="AH832" s="373"/>
      <c r="AI832" s="373" t="s">
        <v>10083</v>
      </c>
      <c r="AJ832" s="373">
        <v>0</v>
      </c>
    </row>
    <row r="833" spans="1:36" ht="47.25">
      <c r="A833" s="3223">
        <v>2449</v>
      </c>
      <c r="B833" s="1774" t="s">
        <v>5867</v>
      </c>
      <c r="C833" s="1777" t="s">
        <v>5868</v>
      </c>
      <c r="D833" s="1778" t="s">
        <v>321</v>
      </c>
      <c r="E833" s="1778" t="s">
        <v>172</v>
      </c>
      <c r="F833" s="1769" t="s">
        <v>47</v>
      </c>
      <c r="G833" s="1779">
        <v>9423.7890000000007</v>
      </c>
      <c r="H833" s="1779">
        <v>0</v>
      </c>
      <c r="I833" s="1779">
        <v>0</v>
      </c>
      <c r="J833" s="1779">
        <v>0</v>
      </c>
      <c r="K833" s="1770">
        <v>0</v>
      </c>
      <c r="L833" s="373">
        <v>9423.7890000000007</v>
      </c>
      <c r="M833" s="1779">
        <v>1000</v>
      </c>
      <c r="N833" s="1779">
        <v>0</v>
      </c>
      <c r="O833" s="373">
        <v>1000</v>
      </c>
      <c r="P833" s="373"/>
      <c r="Q833" s="373"/>
      <c r="R833" s="373"/>
      <c r="S833" s="373"/>
      <c r="T833" s="373"/>
      <c r="U833" s="373"/>
      <c r="V833" s="373"/>
      <c r="W833" s="373"/>
      <c r="X833" s="2843">
        <v>1000</v>
      </c>
      <c r="Y833" s="2843">
        <v>0</v>
      </c>
      <c r="Z833" s="2108">
        <v>1000</v>
      </c>
      <c r="AA833" s="2844">
        <v>247.5</v>
      </c>
      <c r="AB833" s="2844"/>
      <c r="AC833" s="2108">
        <v>247.5</v>
      </c>
      <c r="AD833" s="2108">
        <v>2.5</v>
      </c>
      <c r="AE833" s="2844"/>
      <c r="AF833" s="2844">
        <v>0</v>
      </c>
      <c r="AG833" s="2108">
        <v>0</v>
      </c>
      <c r="AH833" s="373"/>
      <c r="AI833" s="373" t="s">
        <v>9951</v>
      </c>
      <c r="AJ833" s="373">
        <v>0</v>
      </c>
    </row>
    <row r="834" spans="1:36">
      <c r="A834" s="1466"/>
      <c r="B834" s="1774"/>
      <c r="C834" s="1777"/>
      <c r="D834" s="1778"/>
      <c r="E834" s="1778"/>
      <c r="F834" s="1769"/>
      <c r="G834" s="1779"/>
      <c r="H834" s="1779"/>
      <c r="I834" s="1779"/>
      <c r="J834" s="1779"/>
      <c r="K834" s="1770"/>
      <c r="L834" s="373"/>
      <c r="M834" s="1779"/>
      <c r="N834" s="1779"/>
      <c r="O834" s="373"/>
      <c r="P834" s="373"/>
      <c r="Q834" s="373"/>
      <c r="R834" s="373"/>
      <c r="S834" s="373"/>
      <c r="T834" s="373"/>
      <c r="U834" s="373"/>
      <c r="V834" s="373"/>
      <c r="W834" s="373"/>
      <c r="X834" s="2843"/>
      <c r="Y834" s="2843"/>
      <c r="Z834" s="2108"/>
      <c r="AA834" s="2844"/>
      <c r="AB834" s="2844"/>
      <c r="AC834" s="2108"/>
      <c r="AD834" s="2108"/>
      <c r="AE834" s="2844"/>
      <c r="AF834" s="2844"/>
      <c r="AG834" s="2108"/>
      <c r="AH834" s="373"/>
      <c r="AI834" s="373"/>
      <c r="AJ834" s="373"/>
    </row>
    <row r="835" spans="1:36" ht="16.5" thickBot="1">
      <c r="A835" s="1466" t="s">
        <v>188</v>
      </c>
      <c r="B835" s="1778"/>
      <c r="C835" s="1926" t="s">
        <v>5869</v>
      </c>
      <c r="D835" s="427"/>
      <c r="E835" s="427"/>
      <c r="F835" s="427"/>
      <c r="G835" s="1927">
        <v>19075.388999999999</v>
      </c>
      <c r="H835" s="1927">
        <v>6508.0039999999999</v>
      </c>
      <c r="I835" s="1927">
        <v>330</v>
      </c>
      <c r="J835" s="1927">
        <v>0</v>
      </c>
      <c r="K835" s="1927">
        <v>6838.0039999999999</v>
      </c>
      <c r="L835" s="1927">
        <v>12237.385</v>
      </c>
      <c r="M835" s="1927">
        <v>1813.596</v>
      </c>
      <c r="N835" s="1927">
        <v>0</v>
      </c>
      <c r="O835" s="1927">
        <v>1813.596</v>
      </c>
      <c r="P835" s="1927">
        <v>0</v>
      </c>
      <c r="Q835" s="1927">
        <v>0</v>
      </c>
      <c r="R835" s="1927">
        <v>0</v>
      </c>
      <c r="S835" s="1927">
        <v>0</v>
      </c>
      <c r="T835" s="1927">
        <v>0</v>
      </c>
      <c r="U835" s="1927">
        <v>0</v>
      </c>
      <c r="V835" s="1927">
        <v>0</v>
      </c>
      <c r="W835" s="1927">
        <v>0</v>
      </c>
      <c r="X835" s="1927">
        <v>1813.596</v>
      </c>
      <c r="Y835" s="1927">
        <v>0</v>
      </c>
      <c r="Z835" s="1927">
        <v>1813.596</v>
      </c>
      <c r="AA835" s="1927">
        <v>445.7217</v>
      </c>
      <c r="AB835" s="1927">
        <v>0</v>
      </c>
      <c r="AC835" s="1927">
        <v>445.7217</v>
      </c>
      <c r="AD835" s="1927">
        <v>4.5023</v>
      </c>
      <c r="AE835" s="1927">
        <v>0</v>
      </c>
      <c r="AF835" s="1927">
        <v>0</v>
      </c>
      <c r="AG835" s="1927">
        <v>0</v>
      </c>
      <c r="AH835" s="1927"/>
      <c r="AI835" s="1927"/>
      <c r="AJ835" s="1927">
        <v>0</v>
      </c>
    </row>
    <row r="836" spans="1:36">
      <c r="A836" s="1466" t="s">
        <v>188</v>
      </c>
      <c r="B836" s="1778"/>
      <c r="C836" s="1915"/>
      <c r="D836" s="1916"/>
      <c r="E836" s="1917"/>
      <c r="F836" s="1916"/>
      <c r="G836" s="1918"/>
      <c r="H836" s="1918"/>
      <c r="I836" s="1918"/>
      <c r="J836" s="1918"/>
      <c r="K836" s="1770"/>
      <c r="L836" s="373"/>
      <c r="M836" s="1918"/>
      <c r="N836" s="1918"/>
      <c r="O836" s="373"/>
      <c r="P836" s="373"/>
      <c r="Q836" s="373"/>
      <c r="R836" s="373"/>
      <c r="S836" s="373"/>
      <c r="T836" s="373"/>
      <c r="U836" s="373"/>
      <c r="V836" s="373"/>
      <c r="W836" s="373"/>
      <c r="X836" s="373"/>
      <c r="Y836" s="373"/>
      <c r="Z836" s="373"/>
      <c r="AA836" s="373"/>
      <c r="AB836" s="373"/>
      <c r="AC836" s="373"/>
      <c r="AD836" s="373"/>
      <c r="AE836" s="373"/>
      <c r="AF836" s="373"/>
      <c r="AG836" s="373"/>
      <c r="AH836" s="373"/>
      <c r="AI836" s="373"/>
      <c r="AJ836" s="1918"/>
    </row>
    <row r="837" spans="1:36">
      <c r="A837" s="1466" t="s">
        <v>188</v>
      </c>
      <c r="B837" s="1778"/>
      <c r="C837" s="1928" t="s">
        <v>5870</v>
      </c>
      <c r="D837" s="1916"/>
      <c r="E837" s="1917"/>
      <c r="F837" s="1916"/>
      <c r="G837" s="1918"/>
      <c r="H837" s="1918"/>
      <c r="I837" s="1918"/>
      <c r="J837" s="1918"/>
      <c r="K837" s="1770"/>
      <c r="L837" s="373"/>
      <c r="M837" s="1918"/>
      <c r="N837" s="1918"/>
      <c r="O837" s="373"/>
      <c r="P837" s="373"/>
      <c r="Q837" s="373"/>
      <c r="R837" s="373"/>
      <c r="S837" s="373"/>
      <c r="T837" s="373"/>
      <c r="U837" s="373"/>
      <c r="V837" s="373"/>
      <c r="W837" s="373"/>
      <c r="X837" s="373"/>
      <c r="Y837" s="373"/>
      <c r="Z837" s="373"/>
      <c r="AA837" s="373"/>
      <c r="AB837" s="373"/>
      <c r="AC837" s="373"/>
      <c r="AD837" s="373"/>
      <c r="AE837" s="373"/>
      <c r="AF837" s="373"/>
      <c r="AG837" s="373"/>
      <c r="AH837" s="373"/>
      <c r="AI837" s="373"/>
      <c r="AJ837" s="1918"/>
    </row>
    <row r="838" spans="1:36">
      <c r="A838" s="1466" t="s">
        <v>188</v>
      </c>
      <c r="B838" s="1778"/>
      <c r="C838" s="1915"/>
      <c r="D838" s="1916"/>
      <c r="E838" s="1917"/>
      <c r="F838" s="1916"/>
      <c r="G838" s="1918"/>
      <c r="H838" s="1918"/>
      <c r="I838" s="1918"/>
      <c r="J838" s="1918"/>
      <c r="K838" s="1770"/>
      <c r="L838" s="373"/>
      <c r="M838" s="1918"/>
      <c r="N838" s="1918"/>
      <c r="O838" s="373"/>
      <c r="P838" s="373"/>
      <c r="Q838" s="373"/>
      <c r="R838" s="373"/>
      <c r="S838" s="373"/>
      <c r="T838" s="373"/>
      <c r="U838" s="373"/>
      <c r="V838" s="373"/>
      <c r="W838" s="373"/>
      <c r="X838" s="373"/>
      <c r="Y838" s="373"/>
      <c r="Z838" s="373"/>
      <c r="AA838" s="373"/>
      <c r="AB838" s="373"/>
      <c r="AC838" s="373"/>
      <c r="AD838" s="373"/>
      <c r="AE838" s="373"/>
      <c r="AF838" s="373"/>
      <c r="AG838" s="373"/>
      <c r="AH838" s="373"/>
      <c r="AI838" s="373"/>
      <c r="AJ838" s="1918"/>
    </row>
    <row r="839" spans="1:36" ht="83.25" customHeight="1">
      <c r="A839" s="1466">
        <v>2450</v>
      </c>
      <c r="B839" s="182" t="s">
        <v>5871</v>
      </c>
      <c r="C839" s="338" t="s">
        <v>5872</v>
      </c>
      <c r="D839" s="182" t="s">
        <v>51</v>
      </c>
      <c r="E839" s="182" t="s">
        <v>60</v>
      </c>
      <c r="F839" s="569" t="s">
        <v>30</v>
      </c>
      <c r="G839" s="221">
        <v>2729.4580000000001</v>
      </c>
      <c r="H839" s="1929">
        <v>0</v>
      </c>
      <c r="I839" s="221">
        <v>1315.934</v>
      </c>
      <c r="J839" s="1619">
        <v>0</v>
      </c>
      <c r="K839" s="1770">
        <v>1315.934</v>
      </c>
      <c r="L839" s="373">
        <v>1413.5240000000001</v>
      </c>
      <c r="M839" s="1929">
        <v>0</v>
      </c>
      <c r="N839" s="1929">
        <v>1013.524</v>
      </c>
      <c r="O839" s="373">
        <v>1013.524</v>
      </c>
      <c r="P839" s="373"/>
      <c r="Q839" s="373"/>
      <c r="R839" s="373"/>
      <c r="S839" s="373"/>
      <c r="T839" s="373"/>
      <c r="U839" s="373"/>
      <c r="V839" s="373"/>
      <c r="W839" s="373"/>
      <c r="X839" s="2843">
        <v>0</v>
      </c>
      <c r="Y839" s="2843">
        <v>1013.524</v>
      </c>
      <c r="Z839" s="2108">
        <v>1013.524</v>
      </c>
      <c r="AA839" s="2844"/>
      <c r="AB839" s="2844"/>
      <c r="AC839" s="2108">
        <v>0</v>
      </c>
      <c r="AD839" s="2108"/>
      <c r="AE839" s="2844"/>
      <c r="AF839" s="2844">
        <v>0</v>
      </c>
      <c r="AG839" s="2108">
        <v>0</v>
      </c>
      <c r="AH839" s="373"/>
      <c r="AI839" s="373"/>
      <c r="AJ839" s="221">
        <v>0</v>
      </c>
    </row>
    <row r="840" spans="1:36" ht="47.25">
      <c r="A840" s="1466">
        <v>2451</v>
      </c>
      <c r="B840" s="182" t="s">
        <v>5873</v>
      </c>
      <c r="C840" s="338" t="s">
        <v>5874</v>
      </c>
      <c r="D840" s="182" t="s">
        <v>51</v>
      </c>
      <c r="E840" s="182" t="s">
        <v>4279</v>
      </c>
      <c r="F840" s="569" t="s">
        <v>30</v>
      </c>
      <c r="G840" s="221">
        <v>895.66800000000001</v>
      </c>
      <c r="H840" s="1929">
        <v>0</v>
      </c>
      <c r="I840" s="221">
        <v>300</v>
      </c>
      <c r="J840" s="1619">
        <v>0</v>
      </c>
      <c r="K840" s="1770">
        <v>300</v>
      </c>
      <c r="L840" s="373">
        <v>595.66800000000001</v>
      </c>
      <c r="M840" s="1929">
        <v>0</v>
      </c>
      <c r="N840" s="1929">
        <v>395.66800000000001</v>
      </c>
      <c r="O840" s="373">
        <v>395.66800000000001</v>
      </c>
      <c r="P840" s="373"/>
      <c r="Q840" s="373"/>
      <c r="R840" s="373"/>
      <c r="S840" s="373"/>
      <c r="T840" s="373"/>
      <c r="U840" s="373"/>
      <c r="V840" s="373"/>
      <c r="W840" s="373"/>
      <c r="X840" s="2843">
        <v>0</v>
      </c>
      <c r="Y840" s="2843">
        <v>395.66800000000001</v>
      </c>
      <c r="Z840" s="2108">
        <v>395.66800000000001</v>
      </c>
      <c r="AA840" s="2844"/>
      <c r="AB840" s="2844"/>
      <c r="AC840" s="2108">
        <v>0</v>
      </c>
      <c r="AD840" s="2108"/>
      <c r="AE840" s="2844"/>
      <c r="AF840" s="2844">
        <v>0</v>
      </c>
      <c r="AG840" s="2108">
        <v>0</v>
      </c>
      <c r="AH840" s="373"/>
      <c r="AI840" s="373"/>
      <c r="AJ840" s="221">
        <v>0</v>
      </c>
    </row>
    <row r="841" spans="1:36" ht="47.25">
      <c r="A841" s="1466">
        <v>2452</v>
      </c>
      <c r="B841" s="182" t="s">
        <v>5875</v>
      </c>
      <c r="C841" s="1835" t="s">
        <v>5876</v>
      </c>
      <c r="D841" s="1762" t="s">
        <v>384</v>
      </c>
      <c r="E841" s="1766" t="s">
        <v>4287</v>
      </c>
      <c r="F841" s="569" t="s">
        <v>30</v>
      </c>
      <c r="G841" s="1929">
        <v>34.9</v>
      </c>
      <c r="H841" s="1929">
        <v>0</v>
      </c>
      <c r="I841" s="221">
        <v>0</v>
      </c>
      <c r="J841" s="1619">
        <v>0</v>
      </c>
      <c r="K841" s="1770">
        <v>0</v>
      </c>
      <c r="L841" s="373">
        <v>34.9</v>
      </c>
      <c r="M841" s="1929">
        <v>0</v>
      </c>
      <c r="N841" s="1929">
        <v>34.9</v>
      </c>
      <c r="O841" s="373">
        <v>34.9</v>
      </c>
      <c r="P841" s="373"/>
      <c r="Q841" s="373"/>
      <c r="R841" s="373"/>
      <c r="S841" s="373"/>
      <c r="T841" s="373"/>
      <c r="U841" s="373"/>
      <c r="V841" s="373"/>
      <c r="W841" s="373"/>
      <c r="X841" s="2843">
        <v>0</v>
      </c>
      <c r="Y841" s="2843">
        <v>34.9</v>
      </c>
      <c r="Z841" s="2108">
        <v>34.9</v>
      </c>
      <c r="AA841" s="2844"/>
      <c r="AB841" s="2844"/>
      <c r="AC841" s="2108">
        <v>0</v>
      </c>
      <c r="AD841" s="2108"/>
      <c r="AE841" s="2844"/>
      <c r="AF841" s="2844">
        <v>0</v>
      </c>
      <c r="AG841" s="2108">
        <v>0</v>
      </c>
      <c r="AH841" s="373"/>
      <c r="AI841" s="373"/>
      <c r="AJ841" s="221">
        <v>0</v>
      </c>
    </row>
    <row r="842" spans="1:36">
      <c r="A842" s="1466"/>
      <c r="B842" s="182"/>
      <c r="C842" s="1835"/>
      <c r="D842" s="1762"/>
      <c r="E842" s="1766"/>
      <c r="F842" s="569"/>
      <c r="G842" s="1929"/>
      <c r="H842" s="1929"/>
      <c r="I842" s="221"/>
      <c r="J842" s="1619"/>
      <c r="K842" s="1770"/>
      <c r="L842" s="373"/>
      <c r="M842" s="1929"/>
      <c r="N842" s="1929"/>
      <c r="O842" s="373"/>
      <c r="P842" s="373"/>
      <c r="Q842" s="373"/>
      <c r="R842" s="373"/>
      <c r="S842" s="373"/>
      <c r="T842" s="373"/>
      <c r="U842" s="373"/>
      <c r="V842" s="373"/>
      <c r="W842" s="373"/>
      <c r="X842" s="2843"/>
      <c r="Y842" s="2843"/>
      <c r="Z842" s="2108"/>
      <c r="AA842" s="2844"/>
      <c r="AB842" s="2844"/>
      <c r="AC842" s="2108"/>
      <c r="AD842" s="2108"/>
      <c r="AE842" s="2844"/>
      <c r="AF842" s="2844"/>
      <c r="AG842" s="2108"/>
      <c r="AH842" s="373"/>
      <c r="AI842" s="373"/>
      <c r="AJ842" s="221"/>
    </row>
    <row r="843" spans="1:36" ht="16.5" thickBot="1">
      <c r="A843" s="1466" t="s">
        <v>188</v>
      </c>
      <c r="B843" s="1778"/>
      <c r="C843" s="1926" t="s">
        <v>5877</v>
      </c>
      <c r="D843" s="427"/>
      <c r="E843" s="427"/>
      <c r="F843" s="427"/>
      <c r="G843" s="1927">
        <v>3660.0260000000003</v>
      </c>
      <c r="H843" s="1927">
        <v>0</v>
      </c>
      <c r="I843" s="1927">
        <v>1615.934</v>
      </c>
      <c r="J843" s="1927">
        <v>0</v>
      </c>
      <c r="K843" s="1927">
        <v>1615.934</v>
      </c>
      <c r="L843" s="1927">
        <v>2044.0920000000001</v>
      </c>
      <c r="M843" s="1927">
        <v>0</v>
      </c>
      <c r="N843" s="1927">
        <v>1444.0920000000001</v>
      </c>
      <c r="O843" s="1927">
        <v>1444.0920000000001</v>
      </c>
      <c r="P843" s="1927">
        <v>0</v>
      </c>
      <c r="Q843" s="1927">
        <v>0</v>
      </c>
      <c r="R843" s="1927">
        <v>0</v>
      </c>
      <c r="S843" s="1927">
        <v>0</v>
      </c>
      <c r="T843" s="1927">
        <v>0</v>
      </c>
      <c r="U843" s="1927">
        <v>0</v>
      </c>
      <c r="V843" s="1927">
        <v>0</v>
      </c>
      <c r="W843" s="1927">
        <v>0</v>
      </c>
      <c r="X843" s="1927">
        <v>0</v>
      </c>
      <c r="Y843" s="1927">
        <v>1444.0920000000001</v>
      </c>
      <c r="Z843" s="1927">
        <v>1444.0920000000001</v>
      </c>
      <c r="AA843" s="1927">
        <v>0</v>
      </c>
      <c r="AB843" s="1927">
        <v>0</v>
      </c>
      <c r="AC843" s="1927">
        <v>0</v>
      </c>
      <c r="AD843" s="1927">
        <v>0</v>
      </c>
      <c r="AE843" s="1927">
        <v>0</v>
      </c>
      <c r="AF843" s="1927">
        <v>0</v>
      </c>
      <c r="AG843" s="1927">
        <v>0</v>
      </c>
      <c r="AH843" s="1927"/>
      <c r="AI843" s="1927"/>
      <c r="AJ843" s="1927">
        <v>0</v>
      </c>
    </row>
    <row r="844" spans="1:36">
      <c r="A844" s="1466" t="s">
        <v>188</v>
      </c>
      <c r="B844" s="1778"/>
      <c r="C844" s="1915"/>
      <c r="D844" s="1916"/>
      <c r="E844" s="1917"/>
      <c r="F844" s="1916"/>
      <c r="G844" s="1918"/>
      <c r="H844" s="1918"/>
      <c r="I844" s="1918"/>
      <c r="J844" s="1918"/>
      <c r="K844" s="1770"/>
      <c r="L844" s="373"/>
      <c r="M844" s="1918"/>
      <c r="N844" s="1918"/>
      <c r="O844" s="373"/>
      <c r="P844" s="373"/>
      <c r="Q844" s="373"/>
      <c r="R844" s="373"/>
      <c r="S844" s="373"/>
      <c r="T844" s="373"/>
      <c r="U844" s="373"/>
      <c r="V844" s="373"/>
      <c r="W844" s="373"/>
      <c r="X844" s="373"/>
      <c r="Y844" s="373"/>
      <c r="Z844" s="373"/>
      <c r="AA844" s="373"/>
      <c r="AB844" s="373"/>
      <c r="AC844" s="373"/>
      <c r="AD844" s="373"/>
      <c r="AE844" s="373"/>
      <c r="AF844" s="373"/>
      <c r="AG844" s="373"/>
      <c r="AH844" s="373"/>
      <c r="AI844" s="373"/>
      <c r="AJ844" s="1918"/>
    </row>
    <row r="845" spans="1:36">
      <c r="A845" s="1466" t="s">
        <v>188</v>
      </c>
      <c r="B845" s="1752"/>
      <c r="C845" s="1761" t="s">
        <v>5878</v>
      </c>
      <c r="D845" s="1754"/>
      <c r="E845" s="1754"/>
      <c r="F845" s="1754"/>
      <c r="G845" s="1834"/>
      <c r="H845" s="1834"/>
      <c r="I845" s="1834"/>
      <c r="J845" s="1834"/>
      <c r="K845" s="1770"/>
      <c r="L845" s="373"/>
      <c r="M845" s="1834"/>
      <c r="N845" s="1834"/>
      <c r="O845" s="373"/>
      <c r="P845" s="373"/>
      <c r="Q845" s="373"/>
      <c r="R845" s="373"/>
      <c r="S845" s="373"/>
      <c r="T845" s="373"/>
      <c r="U845" s="373"/>
      <c r="V845" s="373"/>
      <c r="W845" s="373"/>
      <c r="X845" s="373"/>
      <c r="Y845" s="373"/>
      <c r="Z845" s="373"/>
      <c r="AA845" s="373"/>
      <c r="AB845" s="373"/>
      <c r="AC845" s="373"/>
      <c r="AD845" s="373"/>
      <c r="AE845" s="373"/>
      <c r="AF845" s="373"/>
      <c r="AG845" s="373"/>
      <c r="AH845" s="373"/>
      <c r="AI845" s="373"/>
      <c r="AJ845" s="1858"/>
    </row>
    <row r="846" spans="1:36">
      <c r="A846" s="1466" t="s">
        <v>188</v>
      </c>
      <c r="B846" s="1752"/>
      <c r="C846" s="1765" t="s">
        <v>1600</v>
      </c>
      <c r="D846" s="1762"/>
      <c r="E846" s="1762"/>
      <c r="F846" s="1762"/>
      <c r="G846" s="1929"/>
      <c r="H846" s="1929"/>
      <c r="I846" s="1929"/>
      <c r="J846" s="1929"/>
      <c r="K846" s="1770"/>
      <c r="L846" s="373"/>
      <c r="M846" s="1929"/>
      <c r="N846" s="1929"/>
      <c r="O846" s="373"/>
      <c r="P846" s="373"/>
      <c r="Q846" s="373"/>
      <c r="R846" s="373"/>
      <c r="S846" s="373"/>
      <c r="T846" s="373"/>
      <c r="U846" s="373"/>
      <c r="V846" s="373"/>
      <c r="W846" s="373"/>
      <c r="X846" s="373"/>
      <c r="Y846" s="373"/>
      <c r="Z846" s="373"/>
      <c r="AA846" s="373"/>
      <c r="AB846" s="373"/>
      <c r="AC846" s="373"/>
      <c r="AD846" s="373"/>
      <c r="AE846" s="373"/>
      <c r="AF846" s="373"/>
      <c r="AG846" s="373"/>
      <c r="AH846" s="373"/>
      <c r="AI846" s="373"/>
      <c r="AJ846" s="1858"/>
    </row>
    <row r="847" spans="1:36">
      <c r="A847" s="1466" t="s">
        <v>188</v>
      </c>
      <c r="B847" s="1752"/>
      <c r="C847" s="1835"/>
      <c r="D847" s="1762"/>
      <c r="E847" s="1762"/>
      <c r="F847" s="1762"/>
      <c r="G847" s="1929"/>
      <c r="H847" s="1929"/>
      <c r="I847" s="1929"/>
      <c r="J847" s="1929"/>
      <c r="K847" s="1770"/>
      <c r="L847" s="373"/>
      <c r="M847" s="1929"/>
      <c r="N847" s="1929"/>
      <c r="O847" s="373"/>
      <c r="P847" s="373"/>
      <c r="Q847" s="373"/>
      <c r="R847" s="373"/>
      <c r="S847" s="373"/>
      <c r="T847" s="373"/>
      <c r="U847" s="373"/>
      <c r="V847" s="373"/>
      <c r="W847" s="373"/>
      <c r="X847" s="373"/>
      <c r="Y847" s="373"/>
      <c r="Z847" s="373"/>
      <c r="AA847" s="373"/>
      <c r="AB847" s="373"/>
      <c r="AC847" s="373"/>
      <c r="AD847" s="373"/>
      <c r="AE847" s="373"/>
      <c r="AF847" s="373"/>
      <c r="AG847" s="373"/>
      <c r="AH847" s="373"/>
      <c r="AI847" s="373"/>
      <c r="AJ847" s="1858"/>
    </row>
    <row r="848" spans="1:36" ht="220.5">
      <c r="A848" s="3223">
        <v>2453</v>
      </c>
      <c r="B848" s="182" t="s">
        <v>5879</v>
      </c>
      <c r="C848" s="1835" t="s">
        <v>5880</v>
      </c>
      <c r="D848" s="1762" t="s">
        <v>321</v>
      </c>
      <c r="E848" s="1762" t="s">
        <v>4211</v>
      </c>
      <c r="F848" s="1781" t="s">
        <v>47</v>
      </c>
      <c r="G848" s="1929">
        <v>1660.796</v>
      </c>
      <c r="H848" s="1929">
        <v>343.26400000000001</v>
      </c>
      <c r="I848" s="1929">
        <v>50</v>
      </c>
      <c r="J848" s="1929">
        <v>0</v>
      </c>
      <c r="K848" s="1770">
        <v>393.26400000000001</v>
      </c>
      <c r="L848" s="373">
        <v>1267.5320000000002</v>
      </c>
      <c r="M848" s="1929">
        <v>125</v>
      </c>
      <c r="N848" s="1929">
        <v>25</v>
      </c>
      <c r="O848" s="373">
        <v>150</v>
      </c>
      <c r="P848" s="373"/>
      <c r="Q848" s="373"/>
      <c r="R848" s="373"/>
      <c r="S848" s="373"/>
      <c r="T848" s="373"/>
      <c r="U848" s="373"/>
      <c r="V848" s="373"/>
      <c r="W848" s="373"/>
      <c r="X848" s="2843">
        <v>125</v>
      </c>
      <c r="Y848" s="2843">
        <v>25</v>
      </c>
      <c r="Z848" s="2108">
        <v>150</v>
      </c>
      <c r="AA848" s="2844">
        <v>30.9375</v>
      </c>
      <c r="AB848" s="2844"/>
      <c r="AC848" s="2108">
        <v>30.9375</v>
      </c>
      <c r="AD848" s="2108">
        <v>0.3125</v>
      </c>
      <c r="AE848" s="2844"/>
      <c r="AF848" s="2844">
        <v>0</v>
      </c>
      <c r="AG848" s="2108">
        <v>0</v>
      </c>
      <c r="AH848" s="373"/>
      <c r="AI848" s="373" t="s">
        <v>9951</v>
      </c>
      <c r="AJ848" s="221">
        <v>0</v>
      </c>
    </row>
    <row r="849" spans="1:36" ht="110.25">
      <c r="A849" s="1466">
        <v>2454</v>
      </c>
      <c r="B849" s="182" t="s">
        <v>5881</v>
      </c>
      <c r="C849" s="1835" t="s">
        <v>5882</v>
      </c>
      <c r="D849" s="1762" t="s">
        <v>321</v>
      </c>
      <c r="E849" s="1762" t="s">
        <v>3102</v>
      </c>
      <c r="F849" s="1781" t="s">
        <v>47</v>
      </c>
      <c r="G849" s="1929">
        <v>1187.2470000000001</v>
      </c>
      <c r="H849" s="1929">
        <v>25</v>
      </c>
      <c r="I849" s="1929">
        <v>50</v>
      </c>
      <c r="J849" s="1929">
        <v>0</v>
      </c>
      <c r="K849" s="1770">
        <v>75</v>
      </c>
      <c r="L849" s="373">
        <v>1112.2470000000001</v>
      </c>
      <c r="M849" s="1929">
        <v>543.37599999999998</v>
      </c>
      <c r="N849" s="1929">
        <v>568.87099999999998</v>
      </c>
      <c r="O849" s="373">
        <v>1112.2469999999998</v>
      </c>
      <c r="P849" s="373"/>
      <c r="Q849" s="373"/>
      <c r="R849" s="373"/>
      <c r="S849" s="373"/>
      <c r="T849" s="373"/>
      <c r="U849" s="373"/>
      <c r="V849" s="373"/>
      <c r="W849" s="373"/>
      <c r="X849" s="2843">
        <v>543.37599999999998</v>
      </c>
      <c r="Y849" s="2843">
        <v>568.87099999999998</v>
      </c>
      <c r="Z849" s="2108">
        <v>1112.2469999999998</v>
      </c>
      <c r="AA849" s="2844">
        <v>268.97111999999998</v>
      </c>
      <c r="AB849" s="2844"/>
      <c r="AC849" s="2108">
        <v>268.97111999999998</v>
      </c>
      <c r="AD849" s="2108">
        <v>2.7168799999999997</v>
      </c>
      <c r="AE849" s="2844"/>
      <c r="AF849" s="2844">
        <v>0</v>
      </c>
      <c r="AG849" s="2108">
        <v>0</v>
      </c>
      <c r="AH849" s="373"/>
      <c r="AI849" s="373" t="s">
        <v>10041</v>
      </c>
      <c r="AJ849" s="221">
        <v>0</v>
      </c>
    </row>
    <row r="850" spans="1:36" ht="47.25">
      <c r="A850" s="3223">
        <v>2455</v>
      </c>
      <c r="B850" s="182" t="s">
        <v>5883</v>
      </c>
      <c r="C850" s="1835" t="s">
        <v>5884</v>
      </c>
      <c r="D850" s="1833" t="s">
        <v>28</v>
      </c>
      <c r="E850" s="1762" t="s">
        <v>3102</v>
      </c>
      <c r="F850" s="1781" t="s">
        <v>47</v>
      </c>
      <c r="G850" s="1834">
        <v>461.90899999999999</v>
      </c>
      <c r="H850" s="1929">
        <v>0</v>
      </c>
      <c r="I850" s="1929">
        <v>37.5</v>
      </c>
      <c r="J850" s="1929">
        <v>0</v>
      </c>
      <c r="K850" s="1770">
        <v>37.5</v>
      </c>
      <c r="L850" s="373">
        <v>424.40899999999999</v>
      </c>
      <c r="M850" s="1834">
        <v>54</v>
      </c>
      <c r="N850" s="1834">
        <v>50</v>
      </c>
      <c r="O850" s="373">
        <v>104</v>
      </c>
      <c r="P850" s="373"/>
      <c r="Q850" s="373"/>
      <c r="R850" s="373"/>
      <c r="S850" s="373"/>
      <c r="T850" s="373"/>
      <c r="U850" s="373"/>
      <c r="V850" s="373"/>
      <c r="W850" s="373"/>
      <c r="X850" s="2843">
        <v>54</v>
      </c>
      <c r="Y850" s="2843">
        <v>50</v>
      </c>
      <c r="Z850" s="2108">
        <v>104</v>
      </c>
      <c r="AA850" s="2844">
        <v>13.365</v>
      </c>
      <c r="AB850" s="2844"/>
      <c r="AC850" s="2108">
        <v>13.365</v>
      </c>
      <c r="AD850" s="2108">
        <v>0.13500000000000001</v>
      </c>
      <c r="AE850" s="2844"/>
      <c r="AF850" s="2844">
        <v>0</v>
      </c>
      <c r="AG850" s="2108">
        <v>0</v>
      </c>
      <c r="AH850" s="373"/>
      <c r="AI850" s="373" t="s">
        <v>9951</v>
      </c>
      <c r="AJ850" s="221">
        <v>0</v>
      </c>
    </row>
    <row r="851" spans="1:36" ht="31.5">
      <c r="A851" s="1466">
        <v>2456</v>
      </c>
      <c r="B851" s="182" t="s">
        <v>5885</v>
      </c>
      <c r="C851" s="1835" t="s">
        <v>5886</v>
      </c>
      <c r="D851" s="1833" t="s">
        <v>384</v>
      </c>
      <c r="E851" s="182" t="s">
        <v>4287</v>
      </c>
      <c r="F851" s="1781" t="s">
        <v>47</v>
      </c>
      <c r="G851" s="1834">
        <v>736.59</v>
      </c>
      <c r="H851" s="1929">
        <v>3.6549999999999998</v>
      </c>
      <c r="I851" s="1929">
        <v>141.28200000000001</v>
      </c>
      <c r="J851" s="1929">
        <v>0</v>
      </c>
      <c r="K851" s="1770">
        <v>144.93700000000001</v>
      </c>
      <c r="L851" s="373">
        <v>591.65300000000002</v>
      </c>
      <c r="M851" s="1834">
        <v>110</v>
      </c>
      <c r="N851" s="1834">
        <v>12</v>
      </c>
      <c r="O851" s="373">
        <v>122</v>
      </c>
      <c r="P851" s="373"/>
      <c r="Q851" s="373"/>
      <c r="R851" s="373"/>
      <c r="S851" s="373"/>
      <c r="T851" s="373"/>
      <c r="U851" s="373"/>
      <c r="V851" s="373"/>
      <c r="W851" s="373"/>
      <c r="X851" s="2843">
        <v>110</v>
      </c>
      <c r="Y851" s="2843">
        <v>12</v>
      </c>
      <c r="Z851" s="2108">
        <v>122</v>
      </c>
      <c r="AA851" s="2844">
        <v>27.225000000000001</v>
      </c>
      <c r="AB851" s="2844"/>
      <c r="AC851" s="2108">
        <v>27.225000000000001</v>
      </c>
      <c r="AD851" s="2108">
        <v>0.27500000000000002</v>
      </c>
      <c r="AE851" s="2844"/>
      <c r="AF851" s="2844">
        <v>0</v>
      </c>
      <c r="AG851" s="2108">
        <v>0</v>
      </c>
      <c r="AH851" s="373"/>
      <c r="AI851" s="373" t="s">
        <v>9947</v>
      </c>
      <c r="AJ851" s="221">
        <v>0</v>
      </c>
    </row>
    <row r="852" spans="1:36" ht="78.75">
      <c r="A852" s="1466">
        <v>2457</v>
      </c>
      <c r="B852" s="182" t="s">
        <v>5887</v>
      </c>
      <c r="C852" s="1835" t="s">
        <v>5888</v>
      </c>
      <c r="D852" s="1762" t="s">
        <v>321</v>
      </c>
      <c r="E852" s="1762" t="s">
        <v>5889</v>
      </c>
      <c r="F852" s="1781" t="s">
        <v>47</v>
      </c>
      <c r="G852" s="1929">
        <v>800</v>
      </c>
      <c r="H852" s="1929">
        <v>0</v>
      </c>
      <c r="I852" s="1929">
        <v>100</v>
      </c>
      <c r="J852" s="1929">
        <v>235.47</v>
      </c>
      <c r="K852" s="1770">
        <v>100</v>
      </c>
      <c r="L852" s="373">
        <v>700</v>
      </c>
      <c r="M852" s="1929">
        <v>0</v>
      </c>
      <c r="N852" s="1929">
        <v>100</v>
      </c>
      <c r="O852" s="373">
        <v>100</v>
      </c>
      <c r="P852" s="373"/>
      <c r="Q852" s="373"/>
      <c r="R852" s="373"/>
      <c r="S852" s="373"/>
      <c r="T852" s="373"/>
      <c r="U852" s="373"/>
      <c r="V852" s="373"/>
      <c r="W852" s="373"/>
      <c r="X852" s="2843">
        <v>0</v>
      </c>
      <c r="Y852" s="2843">
        <v>100</v>
      </c>
      <c r="Z852" s="2108">
        <v>100</v>
      </c>
      <c r="AA852" s="2844"/>
      <c r="AB852" s="2844">
        <v>25</v>
      </c>
      <c r="AC852" s="2108">
        <v>25</v>
      </c>
      <c r="AD852" s="2108"/>
      <c r="AE852" s="2844"/>
      <c r="AF852" s="2844">
        <v>0</v>
      </c>
      <c r="AG852" s="2108">
        <v>0</v>
      </c>
      <c r="AH852" s="373"/>
      <c r="AI852" s="373" t="s">
        <v>10094</v>
      </c>
      <c r="AJ852" s="221">
        <v>1955.18</v>
      </c>
    </row>
    <row r="853" spans="1:36">
      <c r="A853" s="1735"/>
      <c r="B853" s="1735"/>
      <c r="C853" s="1835"/>
      <c r="D853" s="1833"/>
      <c r="E853" s="1762"/>
      <c r="F853" s="1766"/>
      <c r="G853" s="1834"/>
      <c r="H853" s="1929"/>
      <c r="I853" s="1929"/>
      <c r="J853" s="1929"/>
      <c r="K853" s="1929"/>
      <c r="L853" s="1903"/>
      <c r="M853" s="1834"/>
      <c r="N853" s="1834"/>
      <c r="O853" s="620"/>
      <c r="P853" s="620"/>
      <c r="Q853" s="620"/>
      <c r="R853" s="620"/>
      <c r="S853" s="620"/>
      <c r="T853" s="620"/>
      <c r="U853" s="620"/>
      <c r="V853" s="620"/>
      <c r="W853" s="620"/>
      <c r="X853" s="620"/>
      <c r="Y853" s="620"/>
      <c r="Z853" s="620"/>
      <c r="AA853" s="620"/>
      <c r="AB853" s="620"/>
      <c r="AC853" s="620"/>
      <c r="AD853" s="620"/>
      <c r="AE853" s="620"/>
      <c r="AF853" s="620"/>
      <c r="AG853" s="620"/>
      <c r="AH853" s="620"/>
      <c r="AI853" s="620"/>
      <c r="AJ853" s="526"/>
    </row>
    <row r="854" spans="1:36" ht="20.25" customHeight="1" thickBot="1">
      <c r="A854" s="1897"/>
      <c r="B854" s="1897"/>
      <c r="C854" s="1880" t="s">
        <v>5890</v>
      </c>
      <c r="D854" s="1930"/>
      <c r="E854" s="1931"/>
      <c r="F854" s="1932"/>
      <c r="G854" s="1933">
        <v>4846.5420000000004</v>
      </c>
      <c r="H854" s="1933">
        <v>371.91899999999998</v>
      </c>
      <c r="I854" s="1933">
        <v>378.78200000000004</v>
      </c>
      <c r="J854" s="1933">
        <v>235.47</v>
      </c>
      <c r="K854" s="1933">
        <v>750.70100000000002</v>
      </c>
      <c r="L854" s="1933">
        <v>4095.8410000000003</v>
      </c>
      <c r="M854" s="1933">
        <v>832.37599999999998</v>
      </c>
      <c r="N854" s="1933">
        <v>755.87099999999998</v>
      </c>
      <c r="O854" s="1933">
        <v>1588.2469999999998</v>
      </c>
      <c r="P854" s="1933">
        <v>0</v>
      </c>
      <c r="Q854" s="1933">
        <v>0</v>
      </c>
      <c r="R854" s="1933">
        <v>0</v>
      </c>
      <c r="S854" s="1933">
        <v>0</v>
      </c>
      <c r="T854" s="1933">
        <v>0</v>
      </c>
      <c r="U854" s="1933">
        <v>0</v>
      </c>
      <c r="V854" s="1933">
        <v>0</v>
      </c>
      <c r="W854" s="1933">
        <v>0</v>
      </c>
      <c r="X854" s="1933">
        <v>832.37599999999998</v>
      </c>
      <c r="Y854" s="1933">
        <v>755.87099999999998</v>
      </c>
      <c r="Z854" s="1933">
        <v>1588.2469999999998</v>
      </c>
      <c r="AA854" s="1933">
        <v>340.49862000000002</v>
      </c>
      <c r="AB854" s="1933">
        <v>25</v>
      </c>
      <c r="AC854" s="1933">
        <v>365.49862000000002</v>
      </c>
      <c r="AD854" s="1933">
        <v>3.4393799999999994</v>
      </c>
      <c r="AE854" s="1933">
        <v>0</v>
      </c>
      <c r="AF854" s="1933">
        <v>0</v>
      </c>
      <c r="AG854" s="1933">
        <v>0</v>
      </c>
      <c r="AH854" s="1933"/>
      <c r="AI854" s="1933"/>
      <c r="AJ854" s="1933">
        <v>1955.18</v>
      </c>
    </row>
    <row r="855" spans="1:36" ht="24" customHeight="1">
      <c r="A855" s="1934"/>
      <c r="B855" s="1934"/>
      <c r="C855" s="1935" t="s">
        <v>5891</v>
      </c>
      <c r="D855" s="1936"/>
      <c r="E855" s="1937"/>
      <c r="F855" s="1938"/>
      <c r="G855" s="1939">
        <v>159684.84499999997</v>
      </c>
      <c r="H855" s="1939">
        <v>45243.455531</v>
      </c>
      <c r="I855" s="1939">
        <v>16784.690070000001</v>
      </c>
      <c r="J855" s="1939">
        <v>11356.609999999999</v>
      </c>
      <c r="K855" s="1939">
        <v>62028.145600999989</v>
      </c>
      <c r="L855" s="1939">
        <v>97656.69939899999</v>
      </c>
      <c r="M855" s="1939">
        <v>44554.885000000002</v>
      </c>
      <c r="N855" s="1939">
        <v>2625</v>
      </c>
      <c r="O855" s="1939">
        <v>47179.885000000002</v>
      </c>
      <c r="P855" s="1939">
        <v>0</v>
      </c>
      <c r="Q855" s="1939">
        <v>0</v>
      </c>
      <c r="R855" s="1939">
        <v>0</v>
      </c>
      <c r="S855" s="1939">
        <v>0</v>
      </c>
      <c r="T855" s="1939">
        <v>0</v>
      </c>
      <c r="U855" s="1939">
        <v>0</v>
      </c>
      <c r="V855" s="1939">
        <v>0</v>
      </c>
      <c r="W855" s="1939">
        <v>0</v>
      </c>
      <c r="X855" s="1939">
        <v>44554.885000000002</v>
      </c>
      <c r="Y855" s="1939">
        <v>2625</v>
      </c>
      <c r="Z855" s="1939">
        <v>47179.885000000002</v>
      </c>
      <c r="AA855" s="1939">
        <v>25995.960832500001</v>
      </c>
      <c r="AB855" s="1939">
        <v>77.5</v>
      </c>
      <c r="AC855" s="1939">
        <v>26073.460832500001</v>
      </c>
      <c r="AD855" s="1939">
        <v>262.58741999999995</v>
      </c>
      <c r="AE855" s="1939">
        <v>123.247</v>
      </c>
      <c r="AF855" s="1939">
        <v>2593.1575089999997</v>
      </c>
      <c r="AG855" s="1939">
        <v>2716.4045089999995</v>
      </c>
      <c r="AH855" s="1939"/>
      <c r="AI855" s="1939"/>
      <c r="AJ855" s="1939">
        <v>16097.94</v>
      </c>
    </row>
    <row r="856" spans="1:36" ht="23.25" customHeight="1">
      <c r="A856" s="1934"/>
      <c r="B856" s="1934"/>
      <c r="C856" s="1935" t="s">
        <v>5892</v>
      </c>
      <c r="D856" s="1936"/>
      <c r="E856" s="1937"/>
      <c r="F856" s="1938"/>
      <c r="G856" s="1939">
        <v>59569.667999999998</v>
      </c>
      <c r="H856" s="1939">
        <v>0</v>
      </c>
      <c r="I856" s="1939">
        <v>0</v>
      </c>
      <c r="J856" s="1939">
        <v>0</v>
      </c>
      <c r="K856" s="1939">
        <v>0</v>
      </c>
      <c r="L856" s="1939">
        <v>59569.667999999998</v>
      </c>
      <c r="M856" s="1939">
        <v>14867.418000000001</v>
      </c>
      <c r="N856" s="1939">
        <v>32.5</v>
      </c>
      <c r="O856" s="1939">
        <v>14899.918000000001</v>
      </c>
      <c r="P856" s="1939">
        <v>0</v>
      </c>
      <c r="Q856" s="1939">
        <v>0</v>
      </c>
      <c r="R856" s="1939">
        <v>0</v>
      </c>
      <c r="S856" s="1939">
        <v>0</v>
      </c>
      <c r="T856" s="1939">
        <v>0</v>
      </c>
      <c r="U856" s="1939">
        <v>0</v>
      </c>
      <c r="V856" s="1939">
        <v>0</v>
      </c>
      <c r="W856" s="1939">
        <v>0</v>
      </c>
      <c r="X856" s="1939">
        <v>14867.418000000001</v>
      </c>
      <c r="Y856" s="1939">
        <v>32.5</v>
      </c>
      <c r="Z856" s="1939">
        <v>14899.918000000001</v>
      </c>
      <c r="AA856" s="1939">
        <v>0</v>
      </c>
      <c r="AB856" s="1939">
        <v>0</v>
      </c>
      <c r="AC856" s="1939">
        <v>0</v>
      </c>
      <c r="AD856" s="1939">
        <v>0</v>
      </c>
      <c r="AE856" s="1939">
        <v>0</v>
      </c>
      <c r="AF856" s="1939">
        <v>0</v>
      </c>
      <c r="AG856" s="1939">
        <v>0</v>
      </c>
      <c r="AH856" s="1939"/>
      <c r="AI856" s="1939"/>
      <c r="AJ856" s="1939">
        <v>0</v>
      </c>
    </row>
    <row r="857" spans="1:36" ht="26.25" customHeight="1" thickBot="1">
      <c r="A857" s="1940"/>
      <c r="B857" s="1940"/>
      <c r="C857" s="1941" t="s">
        <v>5893</v>
      </c>
      <c r="D857" s="1942"/>
      <c r="E857" s="1943"/>
      <c r="F857" s="1942"/>
      <c r="G857" s="1944">
        <v>219254.51299999998</v>
      </c>
      <c r="H857" s="1944">
        <v>45243.455531</v>
      </c>
      <c r="I857" s="1944">
        <v>16784.690070000001</v>
      </c>
      <c r="J857" s="1944">
        <v>11356.609999999999</v>
      </c>
      <c r="K857" s="1944">
        <v>62028.145600999989</v>
      </c>
      <c r="L857" s="1944">
        <v>157226.36739899998</v>
      </c>
      <c r="M857" s="1944">
        <v>59422.303</v>
      </c>
      <c r="N857" s="1944">
        <v>2657.5</v>
      </c>
      <c r="O857" s="1944">
        <v>62079.803</v>
      </c>
      <c r="P857" s="1944">
        <v>0</v>
      </c>
      <c r="Q857" s="1944">
        <v>0</v>
      </c>
      <c r="R857" s="1944">
        <v>0</v>
      </c>
      <c r="S857" s="1944">
        <v>0</v>
      </c>
      <c r="T857" s="1944">
        <v>0</v>
      </c>
      <c r="U857" s="1944">
        <v>0</v>
      </c>
      <c r="V857" s="1944">
        <v>0</v>
      </c>
      <c r="W857" s="1944">
        <v>0</v>
      </c>
      <c r="X857" s="1944">
        <v>59422.303</v>
      </c>
      <c r="Y857" s="1944">
        <v>2657.5</v>
      </c>
      <c r="Z857" s="1944">
        <v>62079.803</v>
      </c>
      <c r="AA857" s="1944">
        <v>25995.960832500001</v>
      </c>
      <c r="AB857" s="1944">
        <v>77.5</v>
      </c>
      <c r="AC857" s="1944">
        <v>26073.460832500001</v>
      </c>
      <c r="AD857" s="1944">
        <v>262.58741999999995</v>
      </c>
      <c r="AE857" s="1944">
        <v>123.247</v>
      </c>
      <c r="AF857" s="1944">
        <v>2593.1575089999997</v>
      </c>
      <c r="AG857" s="1944">
        <v>2716.4045089999995</v>
      </c>
      <c r="AH857" s="1944"/>
      <c r="AI857" s="1944"/>
      <c r="AJ857" s="1944">
        <v>16097.94</v>
      </c>
    </row>
    <row r="858" spans="1:36" ht="16.5" thickTop="1">
      <c r="G858" s="1858"/>
      <c r="H858" s="1858"/>
      <c r="I858" s="1858"/>
      <c r="J858" s="1858"/>
      <c r="K858" s="1858"/>
      <c r="L858" s="1858"/>
      <c r="M858" s="1858"/>
      <c r="N858" s="1858"/>
      <c r="O858" s="1858"/>
      <c r="P858" s="1858"/>
      <c r="Q858" s="1858"/>
      <c r="R858" s="1858"/>
      <c r="S858" s="1858"/>
      <c r="T858" s="1858"/>
      <c r="U858" s="1858"/>
      <c r="V858" s="1858"/>
      <c r="W858" s="1858"/>
      <c r="X858" s="1858"/>
      <c r="Y858" s="1858"/>
      <c r="Z858" s="1858"/>
      <c r="AA858" s="1858"/>
      <c r="AB858" s="1858"/>
      <c r="AC858" s="1858"/>
      <c r="AD858" s="1858"/>
      <c r="AE858" s="1858"/>
      <c r="AF858" s="1858"/>
      <c r="AG858" s="1858"/>
      <c r="AH858" s="1858"/>
      <c r="AI858" s="1858"/>
      <c r="AJ858" s="1858"/>
    </row>
    <row r="859" spans="1:36">
      <c r="G859" s="1858"/>
      <c r="H859" s="1858"/>
      <c r="I859" s="1858"/>
      <c r="J859" s="1858"/>
      <c r="K859" s="1858"/>
      <c r="L859" s="1858"/>
      <c r="M859" s="1858"/>
      <c r="N859" s="1858"/>
      <c r="O859" s="1858"/>
      <c r="P859" s="1858"/>
      <c r="Q859" s="1858"/>
      <c r="R859" s="1858"/>
      <c r="S859" s="1858"/>
      <c r="T859" s="1858"/>
      <c r="U859" s="1858"/>
      <c r="V859" s="1858"/>
      <c r="W859" s="1858"/>
      <c r="X859" s="1858"/>
      <c r="Y859" s="1858"/>
      <c r="Z859" s="1858"/>
      <c r="AA859" s="1858"/>
      <c r="AB859" s="1858"/>
      <c r="AC859" s="1858"/>
      <c r="AD859" s="1858"/>
      <c r="AE859" s="1858"/>
      <c r="AF859" s="1858"/>
      <c r="AG859" s="1858"/>
      <c r="AH859" s="1858"/>
      <c r="AI859" s="1858"/>
      <c r="AJ859" s="1858"/>
    </row>
    <row r="860" spans="1:36">
      <c r="G860" s="1858"/>
      <c r="H860" s="1858"/>
      <c r="I860" s="1858"/>
      <c r="J860" s="1858"/>
      <c r="K860" s="1858"/>
      <c r="L860" s="1858"/>
      <c r="M860" s="1858"/>
      <c r="N860" s="1858"/>
      <c r="O860" s="1858"/>
      <c r="P860" s="1858"/>
      <c r="Q860" s="1858"/>
      <c r="R860" s="1858"/>
      <c r="S860" s="1858"/>
      <c r="T860" s="1858"/>
      <c r="U860" s="1858"/>
      <c r="V860" s="1858"/>
      <c r="W860" s="1858"/>
      <c r="X860" s="1858"/>
      <c r="Y860" s="1858"/>
      <c r="Z860" s="1858"/>
      <c r="AA860" s="1858"/>
      <c r="AB860" s="1858"/>
      <c r="AC860" s="1858"/>
      <c r="AD860" s="1858"/>
      <c r="AE860" s="1858"/>
      <c r="AF860" s="1858"/>
      <c r="AG860" s="1858"/>
      <c r="AH860" s="1858"/>
      <c r="AI860" s="1858"/>
      <c r="AJ860" s="1858"/>
    </row>
    <row r="861" spans="1:36">
      <c r="G861" s="1858"/>
      <c r="H861" s="1858"/>
      <c r="I861" s="1858"/>
      <c r="J861" s="1858"/>
      <c r="K861" s="1858"/>
      <c r="L861" s="1858"/>
      <c r="M861" s="1858"/>
      <c r="N861" s="1858"/>
      <c r="O861" s="1858"/>
      <c r="P861" s="1858"/>
      <c r="Q861" s="1858"/>
      <c r="R861" s="1858"/>
      <c r="S861" s="1858"/>
      <c r="T861" s="1858"/>
      <c r="U861" s="1858"/>
      <c r="V861" s="1858"/>
      <c r="W861" s="1858"/>
      <c r="X861" s="1858"/>
      <c r="Y861" s="1858"/>
      <c r="Z861" s="1858"/>
      <c r="AA861" s="1858"/>
      <c r="AB861" s="1858"/>
      <c r="AC861" s="1858"/>
      <c r="AD861" s="1858"/>
      <c r="AE861" s="1858"/>
      <c r="AF861" s="1858"/>
      <c r="AG861" s="1858"/>
      <c r="AH861" s="1858"/>
      <c r="AI861" s="1858"/>
      <c r="AJ861" s="1858"/>
    </row>
    <row r="862" spans="1:36">
      <c r="G862" s="1858"/>
      <c r="H862" s="1858"/>
      <c r="I862" s="1858"/>
      <c r="J862" s="1858"/>
      <c r="K862" s="1858"/>
      <c r="L862" s="1858"/>
      <c r="M862" s="1858"/>
      <c r="N862" s="1858"/>
      <c r="O862" s="1858"/>
      <c r="P862" s="1858"/>
      <c r="Q862" s="1858"/>
      <c r="R862" s="1858"/>
      <c r="S862" s="1858"/>
      <c r="T862" s="1858"/>
      <c r="U862" s="1858"/>
      <c r="V862" s="1858"/>
      <c r="W862" s="1858"/>
      <c r="X862" s="1858"/>
      <c r="Y862" s="1858"/>
      <c r="Z862" s="1858"/>
      <c r="AA862" s="1858"/>
      <c r="AB862" s="1858"/>
      <c r="AC862" s="1858"/>
      <c r="AD862" s="1858"/>
      <c r="AE862" s="1858"/>
      <c r="AF862" s="1858"/>
      <c r="AG862" s="1858"/>
      <c r="AH862" s="1858"/>
      <c r="AI862" s="1858"/>
      <c r="AJ862" s="1858"/>
    </row>
    <row r="863" spans="1:36">
      <c r="G863" s="1858"/>
      <c r="H863" s="1858"/>
      <c r="I863" s="1858"/>
      <c r="J863" s="1858"/>
      <c r="K863" s="1858"/>
      <c r="L863" s="1858"/>
      <c r="M863" s="1858"/>
      <c r="N863" s="1858"/>
      <c r="O863" s="1858"/>
      <c r="P863" s="1858"/>
      <c r="Q863" s="1858"/>
      <c r="R863" s="1858"/>
      <c r="S863" s="1858"/>
      <c r="T863" s="1858"/>
      <c r="U863" s="1858"/>
      <c r="V863" s="1858"/>
      <c r="W863" s="1858"/>
      <c r="X863" s="1858"/>
      <c r="Y863" s="1858"/>
      <c r="Z863" s="1858"/>
      <c r="AA863" s="1858"/>
      <c r="AB863" s="1858"/>
      <c r="AC863" s="1858"/>
      <c r="AD863" s="1858"/>
      <c r="AE863" s="1858"/>
      <c r="AF863" s="1858"/>
      <c r="AG863" s="1858"/>
      <c r="AH863" s="1858"/>
      <c r="AI863" s="1858"/>
      <c r="AJ863" s="1858"/>
    </row>
    <row r="864" spans="1:36">
      <c r="G864" s="1858"/>
      <c r="H864" s="1858"/>
      <c r="I864" s="1858"/>
      <c r="J864" s="1858"/>
      <c r="K864" s="1858"/>
      <c r="L864" s="1858"/>
      <c r="M864" s="1858"/>
      <c r="N864" s="1858"/>
      <c r="O864" s="1858"/>
      <c r="P864" s="1858"/>
      <c r="Q864" s="1858"/>
      <c r="R864" s="1858"/>
      <c r="S864" s="1858"/>
      <c r="T864" s="1858"/>
      <c r="U864" s="1858"/>
      <c r="V864" s="1858"/>
      <c r="W864" s="1858"/>
      <c r="X864" s="1858"/>
      <c r="Y864" s="1858"/>
      <c r="Z864" s="1858"/>
      <c r="AA864" s="1858"/>
      <c r="AB864" s="1858"/>
      <c r="AC864" s="1858"/>
      <c r="AD864" s="1858"/>
      <c r="AE864" s="1858"/>
      <c r="AF864" s="1858"/>
      <c r="AG864" s="1858"/>
      <c r="AH864" s="1858"/>
      <c r="AI864" s="1858"/>
      <c r="AJ864" s="1858"/>
    </row>
    <row r="865" spans="7:36">
      <c r="G865" s="1858"/>
      <c r="H865" s="1858"/>
      <c r="I865" s="1858"/>
      <c r="J865" s="1858"/>
      <c r="K865" s="1858"/>
      <c r="L865" s="1858"/>
      <c r="M865" s="1858"/>
      <c r="N865" s="1858"/>
      <c r="O865" s="1858"/>
      <c r="P865" s="1858"/>
      <c r="Q865" s="1858"/>
      <c r="R865" s="1858"/>
      <c r="S865" s="1858"/>
      <c r="T865" s="1858"/>
      <c r="U865" s="1858"/>
      <c r="V865" s="1858"/>
      <c r="W865" s="1858"/>
      <c r="X865" s="1858"/>
      <c r="Y865" s="1858"/>
      <c r="Z865" s="1858"/>
      <c r="AA865" s="1858"/>
      <c r="AB865" s="1858"/>
      <c r="AC865" s="1858"/>
      <c r="AD865" s="1858"/>
      <c r="AE865" s="1858"/>
      <c r="AF865" s="1858"/>
      <c r="AG865" s="1858"/>
      <c r="AH865" s="1858"/>
      <c r="AI865" s="1858"/>
      <c r="AJ865" s="1858"/>
    </row>
    <row r="866" spans="7:36">
      <c r="G866" s="1858"/>
      <c r="H866" s="1858"/>
      <c r="I866" s="1858"/>
      <c r="J866" s="1858"/>
      <c r="K866" s="1858"/>
      <c r="L866" s="1858"/>
      <c r="M866" s="1858"/>
      <c r="N866" s="1858"/>
      <c r="O866" s="1858"/>
      <c r="P866" s="1858"/>
      <c r="Q866" s="1858"/>
      <c r="R866" s="1858"/>
      <c r="S866" s="1858"/>
      <c r="T866" s="1858"/>
      <c r="U866" s="1858"/>
      <c r="V866" s="1858"/>
      <c r="W866" s="1858"/>
      <c r="X866" s="1858"/>
      <c r="Y866" s="1858"/>
      <c r="Z866" s="1858"/>
      <c r="AA866" s="1858"/>
      <c r="AB866" s="1858"/>
      <c r="AC866" s="1858"/>
      <c r="AD866" s="1858"/>
      <c r="AE866" s="1858"/>
      <c r="AF866" s="1858"/>
      <c r="AG866" s="1858"/>
      <c r="AH866" s="1858"/>
      <c r="AI866" s="1858"/>
      <c r="AJ866" s="1858"/>
    </row>
    <row r="867" spans="7:36">
      <c r="G867" s="1858"/>
      <c r="H867" s="1858"/>
      <c r="I867" s="1858"/>
      <c r="J867" s="1858"/>
      <c r="K867" s="1858"/>
      <c r="L867" s="1858"/>
      <c r="M867" s="1858"/>
      <c r="N867" s="1858"/>
      <c r="O867" s="1858"/>
      <c r="P867" s="1858"/>
      <c r="Q867" s="1858"/>
      <c r="R867" s="1858"/>
      <c r="S867" s="1858"/>
      <c r="T867" s="1858"/>
      <c r="U867" s="1858"/>
      <c r="V867" s="1858"/>
      <c r="W867" s="1858"/>
      <c r="X867" s="1858"/>
      <c r="Y867" s="1858"/>
      <c r="Z867" s="1858"/>
      <c r="AA867" s="1858"/>
      <c r="AB867" s="1858"/>
      <c r="AC867" s="1858"/>
      <c r="AD867" s="1858"/>
      <c r="AE867" s="1858"/>
      <c r="AF867" s="1858"/>
      <c r="AG867" s="1858"/>
      <c r="AH867" s="1858"/>
      <c r="AI867" s="1858"/>
      <c r="AJ867" s="1858"/>
    </row>
    <row r="868" spans="7:36">
      <c r="G868" s="1858"/>
      <c r="H868" s="1858"/>
      <c r="I868" s="1858"/>
      <c r="J868" s="1858"/>
      <c r="K868" s="1858"/>
      <c r="L868" s="1858"/>
      <c r="M868" s="1858"/>
      <c r="N868" s="1858"/>
      <c r="O868" s="1858"/>
      <c r="P868" s="1858"/>
      <c r="Q868" s="1858"/>
      <c r="R868" s="1858"/>
      <c r="S868" s="1858"/>
      <c r="T868" s="1858"/>
      <c r="U868" s="1858"/>
      <c r="V868" s="1858"/>
      <c r="W868" s="1858"/>
      <c r="X868" s="1858"/>
      <c r="Y868" s="1858"/>
      <c r="Z868" s="1858"/>
      <c r="AA868" s="1858"/>
      <c r="AB868" s="1858"/>
      <c r="AC868" s="1858"/>
      <c r="AD868" s="1858"/>
      <c r="AE868" s="1858"/>
      <c r="AF868" s="1858"/>
      <c r="AG868" s="1858"/>
      <c r="AH868" s="1858"/>
      <c r="AI868" s="1858"/>
      <c r="AJ868" s="1858"/>
    </row>
    <row r="869" spans="7:36">
      <c r="G869" s="1858"/>
      <c r="H869" s="1858"/>
      <c r="I869" s="1858"/>
      <c r="J869" s="1858"/>
      <c r="K869" s="1858"/>
      <c r="L869" s="1858"/>
      <c r="M869" s="1858"/>
      <c r="N869" s="1858"/>
      <c r="O869" s="1858"/>
      <c r="P869" s="1858"/>
      <c r="Q869" s="1858"/>
      <c r="R869" s="1858"/>
      <c r="S869" s="1858"/>
      <c r="T869" s="1858"/>
      <c r="U869" s="1858"/>
      <c r="V869" s="1858"/>
      <c r="W869" s="1858"/>
      <c r="X869" s="1858"/>
      <c r="Y869" s="1858"/>
      <c r="Z869" s="1858"/>
      <c r="AA869" s="1858"/>
      <c r="AB869" s="1858"/>
      <c r="AC869" s="1858"/>
      <c r="AD869" s="1858"/>
      <c r="AE869" s="1858"/>
      <c r="AF869" s="1858"/>
      <c r="AG869" s="1858"/>
      <c r="AH869" s="1858"/>
      <c r="AI869" s="1858"/>
      <c r="AJ869" s="1858"/>
    </row>
    <row r="870" spans="7:36">
      <c r="G870" s="1858"/>
      <c r="H870" s="1858"/>
      <c r="I870" s="1858"/>
      <c r="J870" s="1858"/>
      <c r="K870" s="1858"/>
      <c r="L870" s="1858"/>
      <c r="M870" s="1858"/>
      <c r="N870" s="1858"/>
      <c r="O870" s="1858"/>
      <c r="P870" s="1858"/>
      <c r="Q870" s="1858"/>
      <c r="R870" s="1858"/>
      <c r="S870" s="1858"/>
      <c r="T870" s="1858"/>
      <c r="U870" s="1858"/>
      <c r="V870" s="1858"/>
      <c r="W870" s="1858"/>
      <c r="X870" s="1858"/>
      <c r="Y870" s="1858"/>
      <c r="Z870" s="1858"/>
      <c r="AA870" s="1858"/>
      <c r="AB870" s="1858"/>
      <c r="AC870" s="1858"/>
      <c r="AD870" s="1858"/>
      <c r="AE870" s="1858"/>
      <c r="AF870" s="1858"/>
      <c r="AG870" s="1858"/>
      <c r="AH870" s="1858"/>
      <c r="AI870" s="1858"/>
      <c r="AJ870" s="1858"/>
    </row>
    <row r="871" spans="7:36">
      <c r="G871" s="1858"/>
      <c r="H871" s="1858"/>
      <c r="I871" s="1858"/>
      <c r="J871" s="1858"/>
      <c r="K871" s="1858"/>
      <c r="L871" s="1858"/>
      <c r="M871" s="1858"/>
      <c r="N871" s="1858"/>
      <c r="O871" s="1858"/>
      <c r="P871" s="1858"/>
      <c r="Q871" s="1858"/>
      <c r="R871" s="1858"/>
      <c r="S871" s="1858"/>
      <c r="T871" s="1858"/>
      <c r="U871" s="1858"/>
      <c r="V871" s="1858"/>
      <c r="W871" s="1858"/>
      <c r="X871" s="1858"/>
      <c r="Y871" s="1858"/>
      <c r="Z871" s="1858"/>
      <c r="AA871" s="1858"/>
      <c r="AB871" s="1858"/>
      <c r="AC871" s="1858"/>
      <c r="AD871" s="1858"/>
      <c r="AE871" s="1858"/>
      <c r="AF871" s="1858"/>
      <c r="AG871" s="1858"/>
      <c r="AH871" s="1858"/>
      <c r="AI871" s="1858"/>
      <c r="AJ871" s="1858"/>
    </row>
    <row r="872" spans="7:36">
      <c r="G872" s="1858"/>
      <c r="H872" s="1858"/>
      <c r="I872" s="1858"/>
      <c r="J872" s="1858"/>
      <c r="K872" s="1858"/>
      <c r="L872" s="1858"/>
      <c r="M872" s="1858"/>
      <c r="N872" s="1858"/>
      <c r="O872" s="1858"/>
      <c r="P872" s="1858"/>
      <c r="Q872" s="1858"/>
      <c r="R872" s="1858"/>
      <c r="S872" s="1858"/>
      <c r="T872" s="1858"/>
      <c r="U872" s="1858"/>
      <c r="V872" s="1858"/>
      <c r="W872" s="1858"/>
      <c r="X872" s="1858"/>
      <c r="Y872" s="1858"/>
      <c r="Z872" s="1858"/>
      <c r="AA872" s="1858"/>
      <c r="AB872" s="1858"/>
      <c r="AC872" s="1858"/>
      <c r="AD872" s="1858"/>
      <c r="AE872" s="1858"/>
      <c r="AF872" s="1858"/>
      <c r="AG872" s="1858"/>
      <c r="AH872" s="1858"/>
      <c r="AI872" s="1858"/>
      <c r="AJ872" s="1858"/>
    </row>
    <row r="873" spans="7:36">
      <c r="G873" s="1858"/>
      <c r="H873" s="1858"/>
      <c r="I873" s="1858"/>
      <c r="J873" s="1858"/>
      <c r="K873" s="1858"/>
      <c r="L873" s="1858"/>
      <c r="M873" s="1858"/>
      <c r="N873" s="1858"/>
      <c r="O873" s="1858"/>
      <c r="P873" s="1858"/>
      <c r="Q873" s="1858"/>
      <c r="R873" s="1858"/>
      <c r="S873" s="1858"/>
      <c r="T873" s="1858"/>
      <c r="U873" s="1858"/>
      <c r="V873" s="1858"/>
      <c r="W873" s="1858"/>
      <c r="X873" s="1858"/>
      <c r="Y873" s="1858"/>
      <c r="Z873" s="1858"/>
      <c r="AA873" s="1858"/>
      <c r="AB873" s="1858"/>
      <c r="AC873" s="1858"/>
      <c r="AD873" s="1858"/>
      <c r="AE873" s="1858"/>
      <c r="AF873" s="1858"/>
      <c r="AG873" s="1858"/>
      <c r="AH873" s="1858"/>
      <c r="AI873" s="1858"/>
      <c r="AJ873" s="1858"/>
    </row>
    <row r="874" spans="7:36">
      <c r="G874" s="1858"/>
      <c r="H874" s="1858"/>
      <c r="I874" s="1858"/>
      <c r="J874" s="1858"/>
      <c r="K874" s="1858"/>
      <c r="L874" s="1858"/>
      <c r="M874" s="1858"/>
      <c r="N874" s="1858"/>
      <c r="O874" s="1858"/>
      <c r="P874" s="1858"/>
      <c r="Q874" s="1858"/>
      <c r="R874" s="1858"/>
      <c r="S874" s="1858"/>
      <c r="T874" s="1858"/>
      <c r="U874" s="1858"/>
      <c r="V874" s="1858"/>
      <c r="W874" s="1858"/>
      <c r="X874" s="1858"/>
      <c r="Y874" s="1858"/>
      <c r="Z874" s="1858"/>
      <c r="AA874" s="1858"/>
      <c r="AB874" s="1858"/>
      <c r="AC874" s="1858"/>
      <c r="AD874" s="1858"/>
      <c r="AE874" s="1858"/>
      <c r="AF874" s="1858"/>
      <c r="AG874" s="1858"/>
      <c r="AH874" s="1858"/>
      <c r="AI874" s="1858"/>
      <c r="AJ874" s="1858"/>
    </row>
    <row r="875" spans="7:36">
      <c r="G875" s="1858"/>
      <c r="H875" s="1858"/>
      <c r="I875" s="1858"/>
      <c r="J875" s="1858"/>
      <c r="K875" s="1858"/>
      <c r="L875" s="1858"/>
      <c r="M875" s="1858"/>
      <c r="N875" s="1858"/>
      <c r="O875" s="1858"/>
      <c r="P875" s="1858"/>
      <c r="Q875" s="1858"/>
      <c r="R875" s="1858"/>
      <c r="S875" s="1858"/>
      <c r="T875" s="1858"/>
      <c r="U875" s="1858"/>
      <c r="V875" s="1858"/>
      <c r="W875" s="1858"/>
      <c r="X875" s="1858"/>
      <c r="Y875" s="1858"/>
      <c r="Z875" s="1858"/>
      <c r="AA875" s="1858"/>
      <c r="AB875" s="1858"/>
      <c r="AC875" s="1858"/>
      <c r="AD875" s="1858"/>
      <c r="AE875" s="1858"/>
      <c r="AF875" s="1858"/>
      <c r="AG875" s="1858"/>
      <c r="AH875" s="1858"/>
      <c r="AI875" s="1858"/>
      <c r="AJ875" s="1858"/>
    </row>
    <row r="876" spans="7:36">
      <c r="G876" s="1858"/>
      <c r="H876" s="1858"/>
      <c r="I876" s="1858"/>
      <c r="J876" s="1858"/>
      <c r="K876" s="1858"/>
      <c r="L876" s="1858"/>
      <c r="M876" s="1858"/>
      <c r="N876" s="1858"/>
      <c r="O876" s="1858"/>
      <c r="P876" s="1858"/>
      <c r="Q876" s="1858"/>
      <c r="R876" s="1858"/>
      <c r="S876" s="1858"/>
      <c r="T876" s="1858"/>
      <c r="U876" s="1858"/>
      <c r="V876" s="1858"/>
      <c r="W876" s="1858"/>
      <c r="X876" s="1858"/>
      <c r="Y876" s="1858"/>
      <c r="Z876" s="1858"/>
      <c r="AA876" s="1858"/>
      <c r="AB876" s="1858"/>
      <c r="AC876" s="1858"/>
      <c r="AD876" s="1858"/>
      <c r="AE876" s="1858"/>
      <c r="AF876" s="1858"/>
      <c r="AG876" s="1858"/>
      <c r="AH876" s="1858"/>
      <c r="AI876" s="1858"/>
      <c r="AJ876" s="1858"/>
    </row>
    <row r="877" spans="7:36">
      <c r="G877" s="1858"/>
      <c r="H877" s="1858"/>
      <c r="I877" s="1858"/>
      <c r="J877" s="1858"/>
      <c r="K877" s="1858"/>
      <c r="L877" s="1858"/>
      <c r="M877" s="1858"/>
      <c r="N877" s="1858"/>
      <c r="O877" s="1858"/>
      <c r="P877" s="1858"/>
      <c r="Q877" s="1858"/>
      <c r="R877" s="1858"/>
      <c r="S877" s="1858"/>
      <c r="T877" s="1858"/>
      <c r="U877" s="1858"/>
      <c r="V877" s="1858"/>
      <c r="W877" s="1858"/>
      <c r="X877" s="1858"/>
      <c r="Y877" s="1858"/>
      <c r="Z877" s="1858"/>
      <c r="AA877" s="1858"/>
      <c r="AB877" s="1858"/>
      <c r="AC877" s="1858"/>
      <c r="AD877" s="1858"/>
      <c r="AE877" s="1858"/>
      <c r="AF877" s="1858"/>
      <c r="AG877" s="1858"/>
      <c r="AH877" s="1858"/>
      <c r="AI877" s="1858"/>
      <c r="AJ877" s="1858"/>
    </row>
    <row r="878" spans="7:36">
      <c r="G878" s="1858"/>
      <c r="H878" s="1858"/>
      <c r="I878" s="1858"/>
      <c r="J878" s="1858"/>
      <c r="K878" s="1858"/>
      <c r="L878" s="1858"/>
      <c r="M878" s="1858"/>
      <c r="N878" s="1858"/>
      <c r="O878" s="1858"/>
      <c r="P878" s="1858"/>
      <c r="Q878" s="1858"/>
      <c r="R878" s="1858"/>
      <c r="S878" s="1858"/>
      <c r="T878" s="1858"/>
      <c r="U878" s="1858"/>
      <c r="V878" s="1858"/>
      <c r="W878" s="1858"/>
      <c r="X878" s="1858"/>
      <c r="Y878" s="1858"/>
      <c r="Z878" s="1858"/>
      <c r="AA878" s="1858"/>
      <c r="AB878" s="1858"/>
      <c r="AC878" s="1858"/>
      <c r="AD878" s="1858"/>
      <c r="AE878" s="1858"/>
      <c r="AF878" s="1858"/>
      <c r="AG878" s="1858"/>
      <c r="AH878" s="1858"/>
      <c r="AI878" s="1858"/>
      <c r="AJ878" s="1858"/>
    </row>
    <row r="879" spans="7:36">
      <c r="G879" s="1858"/>
      <c r="H879" s="1858"/>
      <c r="I879" s="1858"/>
      <c r="J879" s="1858"/>
      <c r="K879" s="1858"/>
      <c r="L879" s="1858"/>
      <c r="M879" s="1858"/>
      <c r="N879" s="1858"/>
      <c r="O879" s="1858"/>
      <c r="P879" s="1858"/>
      <c r="Q879" s="1858"/>
      <c r="R879" s="1858"/>
      <c r="S879" s="1858"/>
      <c r="T879" s="1858"/>
      <c r="U879" s="1858"/>
      <c r="V879" s="1858"/>
      <c r="W879" s="1858"/>
      <c r="X879" s="1858"/>
      <c r="Y879" s="1858"/>
      <c r="Z879" s="1858"/>
      <c r="AA879" s="1858"/>
      <c r="AB879" s="1858"/>
      <c r="AC879" s="1858"/>
      <c r="AD879" s="1858"/>
      <c r="AE879" s="1858"/>
      <c r="AF879" s="1858"/>
      <c r="AG879" s="1858"/>
      <c r="AH879" s="1858"/>
      <c r="AI879" s="1858"/>
      <c r="AJ879" s="1858"/>
    </row>
    <row r="880" spans="7:36">
      <c r="G880" s="1858"/>
      <c r="H880" s="1858"/>
      <c r="I880" s="1858"/>
      <c r="J880" s="1858"/>
      <c r="K880" s="1858"/>
      <c r="L880" s="1858"/>
      <c r="M880" s="1858"/>
      <c r="N880" s="1858"/>
      <c r="O880" s="1858"/>
      <c r="P880" s="1858"/>
      <c r="Q880" s="1858"/>
      <c r="R880" s="1858"/>
      <c r="S880" s="1858"/>
      <c r="T880" s="1858"/>
      <c r="U880" s="1858"/>
      <c r="V880" s="1858"/>
      <c r="W880" s="1858"/>
      <c r="X880" s="1858"/>
      <c r="Y880" s="1858"/>
      <c r="Z880" s="1858"/>
      <c r="AA880" s="1858"/>
      <c r="AB880" s="1858"/>
      <c r="AC880" s="1858"/>
      <c r="AD880" s="1858"/>
      <c r="AE880" s="1858"/>
      <c r="AF880" s="1858"/>
      <c r="AG880" s="1858"/>
      <c r="AH880" s="1858"/>
      <c r="AI880" s="1858"/>
      <c r="AJ880" s="1858"/>
    </row>
    <row r="881" spans="7:36">
      <c r="G881" s="1858"/>
      <c r="H881" s="1858"/>
      <c r="I881" s="1858"/>
      <c r="J881" s="1858"/>
      <c r="K881" s="1858"/>
      <c r="L881" s="1858"/>
      <c r="M881" s="1858"/>
      <c r="N881" s="1858"/>
      <c r="O881" s="1858"/>
      <c r="P881" s="1858"/>
      <c r="Q881" s="1858"/>
      <c r="R881" s="1858"/>
      <c r="S881" s="1858"/>
      <c r="T881" s="1858"/>
      <c r="U881" s="1858"/>
      <c r="V881" s="1858"/>
      <c r="W881" s="1858"/>
      <c r="X881" s="1858"/>
      <c r="Y881" s="1858"/>
      <c r="Z881" s="1858"/>
      <c r="AA881" s="1858"/>
      <c r="AB881" s="1858"/>
      <c r="AC881" s="1858"/>
      <c r="AD881" s="1858"/>
      <c r="AE881" s="1858"/>
      <c r="AF881" s="1858"/>
      <c r="AG881" s="1858"/>
      <c r="AH881" s="1858"/>
      <c r="AI881" s="1858"/>
      <c r="AJ881" s="1858"/>
    </row>
    <row r="882" spans="7:36">
      <c r="G882" s="1858"/>
      <c r="H882" s="1858"/>
      <c r="I882" s="1858"/>
      <c r="J882" s="1858"/>
      <c r="K882" s="1858"/>
      <c r="L882" s="1858"/>
      <c r="M882" s="1858"/>
      <c r="N882" s="1858"/>
      <c r="O882" s="1858"/>
      <c r="P882" s="1858"/>
      <c r="Q882" s="1858"/>
      <c r="R882" s="1858"/>
      <c r="S882" s="1858"/>
      <c r="T882" s="1858"/>
      <c r="U882" s="1858"/>
      <c r="V882" s="1858"/>
      <c r="W882" s="1858"/>
      <c r="X882" s="1858"/>
      <c r="Y882" s="1858"/>
      <c r="Z882" s="1858"/>
      <c r="AA882" s="1858"/>
      <c r="AB882" s="1858"/>
      <c r="AC882" s="1858"/>
      <c r="AD882" s="1858"/>
      <c r="AE882" s="1858"/>
      <c r="AF882" s="1858"/>
      <c r="AG882" s="1858"/>
      <c r="AH882" s="1858"/>
      <c r="AI882" s="1858"/>
      <c r="AJ882" s="1858"/>
    </row>
    <row r="883" spans="7:36">
      <c r="G883" s="1858"/>
      <c r="H883" s="1858"/>
      <c r="I883" s="1858"/>
      <c r="J883" s="1858"/>
      <c r="K883" s="1858"/>
      <c r="L883" s="1858"/>
      <c r="M883" s="1858"/>
      <c r="N883" s="1858"/>
      <c r="O883" s="1858"/>
      <c r="P883" s="1858"/>
      <c r="Q883" s="1858"/>
      <c r="R883" s="1858"/>
      <c r="S883" s="1858"/>
      <c r="T883" s="1858"/>
      <c r="U883" s="1858"/>
      <c r="V883" s="1858"/>
      <c r="W883" s="1858"/>
      <c r="X883" s="1858"/>
      <c r="Y883" s="1858"/>
      <c r="Z883" s="1858"/>
      <c r="AA883" s="1858"/>
      <c r="AB883" s="1858"/>
      <c r="AC883" s="1858"/>
      <c r="AD883" s="1858"/>
      <c r="AE883" s="1858"/>
      <c r="AF883" s="1858"/>
      <c r="AG883" s="1858"/>
      <c r="AH883" s="1858"/>
      <c r="AI883" s="1858"/>
      <c r="AJ883" s="1858"/>
    </row>
    <row r="884" spans="7:36">
      <c r="G884" s="1858"/>
      <c r="H884" s="1858"/>
      <c r="I884" s="1858"/>
      <c r="J884" s="1858"/>
      <c r="K884" s="1858"/>
      <c r="L884" s="1858"/>
      <c r="M884" s="1858"/>
      <c r="N884" s="1858"/>
      <c r="O884" s="1858"/>
      <c r="P884" s="1858"/>
      <c r="Q884" s="1858"/>
      <c r="R884" s="1858"/>
      <c r="S884" s="1858"/>
      <c r="T884" s="1858"/>
      <c r="U884" s="1858"/>
      <c r="V884" s="1858"/>
      <c r="W884" s="1858"/>
      <c r="X884" s="1858"/>
      <c r="Y884" s="1858"/>
      <c r="Z884" s="1858"/>
      <c r="AA884" s="1858"/>
      <c r="AB884" s="1858"/>
      <c r="AC884" s="1858"/>
      <c r="AD884" s="1858"/>
      <c r="AE884" s="1858"/>
      <c r="AF884" s="1858"/>
      <c r="AG884" s="1858"/>
      <c r="AH884" s="1858"/>
      <c r="AI884" s="1858"/>
      <c r="AJ884" s="1858"/>
    </row>
    <row r="885" spans="7:36">
      <c r="G885" s="1858"/>
      <c r="H885" s="1858"/>
      <c r="I885" s="1858"/>
      <c r="J885" s="1858"/>
      <c r="K885" s="1858"/>
      <c r="L885" s="1858"/>
      <c r="M885" s="1858"/>
      <c r="N885" s="1858"/>
      <c r="O885" s="1858"/>
      <c r="P885" s="1858"/>
      <c r="Q885" s="1858"/>
      <c r="R885" s="1858"/>
      <c r="S885" s="1858"/>
      <c r="T885" s="1858"/>
      <c r="U885" s="1858"/>
      <c r="V885" s="1858"/>
      <c r="W885" s="1858"/>
      <c r="X885" s="1858"/>
      <c r="Y885" s="1858"/>
      <c r="Z885" s="1858"/>
      <c r="AA885" s="1858"/>
      <c r="AB885" s="1858"/>
      <c r="AC885" s="1858"/>
      <c r="AD885" s="1858"/>
      <c r="AE885" s="1858"/>
      <c r="AF885" s="1858"/>
      <c r="AG885" s="1858"/>
      <c r="AH885" s="1858"/>
      <c r="AI885" s="1858"/>
      <c r="AJ885" s="1858"/>
    </row>
    <row r="886" spans="7:36">
      <c r="G886" s="1858"/>
      <c r="H886" s="1858"/>
      <c r="I886" s="1858"/>
      <c r="J886" s="1858"/>
      <c r="K886" s="1858"/>
      <c r="L886" s="1858"/>
      <c r="M886" s="1858"/>
      <c r="N886" s="1858"/>
      <c r="O886" s="1858"/>
      <c r="P886" s="1858"/>
      <c r="Q886" s="1858"/>
      <c r="R886" s="1858"/>
      <c r="S886" s="1858"/>
      <c r="T886" s="1858"/>
      <c r="U886" s="1858"/>
      <c r="V886" s="1858"/>
      <c r="W886" s="1858"/>
      <c r="X886" s="1858"/>
      <c r="Y886" s="1858"/>
      <c r="Z886" s="1858"/>
      <c r="AA886" s="1858"/>
      <c r="AB886" s="1858"/>
      <c r="AC886" s="1858"/>
      <c r="AD886" s="1858"/>
      <c r="AE886" s="1858"/>
      <c r="AF886" s="1858"/>
      <c r="AG886" s="1858"/>
      <c r="AH886" s="1858"/>
      <c r="AI886" s="1858"/>
      <c r="AJ886" s="1858"/>
    </row>
    <row r="887" spans="7:36">
      <c r="G887" s="1858"/>
      <c r="H887" s="1858"/>
      <c r="I887" s="1858"/>
      <c r="J887" s="1858"/>
      <c r="K887" s="1858"/>
      <c r="L887" s="1858"/>
      <c r="M887" s="1858"/>
      <c r="N887" s="1858"/>
      <c r="O887" s="1858"/>
      <c r="P887" s="1858"/>
      <c r="Q887" s="1858"/>
      <c r="R887" s="1858"/>
      <c r="S887" s="1858"/>
      <c r="T887" s="1858"/>
      <c r="U887" s="1858"/>
      <c r="V887" s="1858"/>
      <c r="W887" s="1858"/>
      <c r="X887" s="1858"/>
      <c r="Y887" s="1858"/>
      <c r="Z887" s="1858"/>
      <c r="AA887" s="1858"/>
      <c r="AB887" s="1858"/>
      <c r="AC887" s="1858"/>
      <c r="AD887" s="1858"/>
      <c r="AE887" s="1858"/>
      <c r="AF887" s="1858"/>
      <c r="AG887" s="1858"/>
      <c r="AH887" s="1858"/>
      <c r="AI887" s="1858"/>
      <c r="AJ887" s="1858"/>
    </row>
    <row r="888" spans="7:36">
      <c r="G888" s="1858"/>
      <c r="H888" s="1858"/>
      <c r="I888" s="1858"/>
      <c r="J888" s="1858"/>
      <c r="K888" s="1858"/>
      <c r="L888" s="1858"/>
      <c r="M888" s="1858"/>
      <c r="N888" s="1858"/>
      <c r="O888" s="1858"/>
      <c r="P888" s="1858"/>
      <c r="Q888" s="1858"/>
      <c r="R888" s="1858"/>
      <c r="S888" s="1858"/>
      <c r="T888" s="1858"/>
      <c r="U888" s="1858"/>
      <c r="V888" s="1858"/>
      <c r="W888" s="1858"/>
      <c r="X888" s="1858"/>
      <c r="Y888" s="1858"/>
      <c r="Z888" s="1858"/>
      <c r="AA888" s="1858"/>
      <c r="AB888" s="1858"/>
      <c r="AC888" s="1858"/>
      <c r="AD888" s="1858"/>
      <c r="AE888" s="1858"/>
      <c r="AF888" s="1858"/>
      <c r="AG888" s="1858"/>
      <c r="AH888" s="1858"/>
      <c r="AI888" s="1858"/>
      <c r="AJ888" s="1858"/>
    </row>
    <row r="889" spans="7:36">
      <c r="G889" s="1858"/>
      <c r="H889" s="1858"/>
      <c r="I889" s="1858"/>
      <c r="J889" s="1858"/>
      <c r="K889" s="1858"/>
      <c r="L889" s="1858"/>
      <c r="M889" s="1858"/>
      <c r="N889" s="1858"/>
      <c r="O889" s="1858"/>
      <c r="P889" s="1858"/>
      <c r="Q889" s="1858"/>
      <c r="R889" s="1858"/>
      <c r="S889" s="1858"/>
      <c r="T889" s="1858"/>
      <c r="U889" s="1858"/>
      <c r="V889" s="1858"/>
      <c r="W889" s="1858"/>
      <c r="X889" s="1858"/>
      <c r="Y889" s="1858"/>
      <c r="Z889" s="1858"/>
      <c r="AA889" s="1858"/>
      <c r="AB889" s="1858"/>
      <c r="AC889" s="1858"/>
      <c r="AD889" s="1858"/>
      <c r="AE889" s="1858"/>
      <c r="AF889" s="1858"/>
      <c r="AG889" s="1858"/>
      <c r="AH889" s="1858"/>
      <c r="AI889" s="1858"/>
      <c r="AJ889" s="1858"/>
    </row>
    <row r="890" spans="7:36">
      <c r="G890" s="1858"/>
      <c r="H890" s="1858"/>
      <c r="I890" s="1858"/>
      <c r="J890" s="1858"/>
      <c r="K890" s="1858"/>
      <c r="L890" s="1858"/>
      <c r="M890" s="1858"/>
      <c r="N890" s="1858"/>
      <c r="O890" s="1858"/>
      <c r="P890" s="1858"/>
      <c r="Q890" s="1858"/>
      <c r="R890" s="1858"/>
      <c r="S890" s="1858"/>
      <c r="T890" s="1858"/>
      <c r="U890" s="1858"/>
      <c r="V890" s="1858"/>
      <c r="W890" s="1858"/>
      <c r="X890" s="1858"/>
      <c r="Y890" s="1858"/>
      <c r="Z890" s="1858"/>
      <c r="AA890" s="1858"/>
      <c r="AB890" s="1858"/>
      <c r="AC890" s="1858"/>
      <c r="AD890" s="1858"/>
      <c r="AE890" s="1858"/>
      <c r="AF890" s="1858"/>
      <c r="AG890" s="1858"/>
      <c r="AH890" s="1858"/>
      <c r="AI890" s="1858"/>
      <c r="AJ890" s="1858"/>
    </row>
    <row r="891" spans="7:36">
      <c r="G891" s="1858"/>
      <c r="H891" s="1858"/>
      <c r="I891" s="1858"/>
      <c r="J891" s="1858"/>
      <c r="K891" s="1858"/>
      <c r="L891" s="1858"/>
      <c r="M891" s="1858"/>
      <c r="N891" s="1858"/>
      <c r="O891" s="1858"/>
      <c r="P891" s="1858"/>
      <c r="Q891" s="1858"/>
      <c r="R891" s="1858"/>
      <c r="S891" s="1858"/>
      <c r="T891" s="1858"/>
      <c r="U891" s="1858"/>
      <c r="V891" s="1858"/>
      <c r="W891" s="1858"/>
      <c r="X891" s="1858"/>
      <c r="Y891" s="1858"/>
      <c r="Z891" s="1858"/>
      <c r="AA891" s="1858"/>
      <c r="AB891" s="1858"/>
      <c r="AC891" s="1858"/>
      <c r="AD891" s="1858"/>
      <c r="AE891" s="1858"/>
      <c r="AF891" s="1858"/>
      <c r="AG891" s="1858"/>
      <c r="AH891" s="1858"/>
      <c r="AI891" s="1858"/>
      <c r="AJ891" s="1858"/>
    </row>
    <row r="892" spans="7:36">
      <c r="G892" s="1858"/>
      <c r="H892" s="1858"/>
      <c r="I892" s="1858"/>
      <c r="J892" s="1858"/>
      <c r="K892" s="1858"/>
      <c r="L892" s="1858"/>
      <c r="M892" s="1858"/>
      <c r="N892" s="1858"/>
      <c r="O892" s="1858"/>
      <c r="P892" s="1858"/>
      <c r="Q892" s="1858"/>
      <c r="R892" s="1858"/>
      <c r="S892" s="1858"/>
      <c r="T892" s="1858"/>
      <c r="U892" s="1858"/>
      <c r="V892" s="1858"/>
      <c r="W892" s="1858"/>
      <c r="X892" s="1858"/>
      <c r="Y892" s="1858"/>
      <c r="Z892" s="1858"/>
      <c r="AA892" s="1858"/>
      <c r="AB892" s="1858"/>
      <c r="AC892" s="1858"/>
      <c r="AD892" s="1858"/>
      <c r="AE892" s="1858"/>
      <c r="AF892" s="1858"/>
      <c r="AG892" s="1858"/>
      <c r="AH892" s="1858"/>
      <c r="AI892" s="1858"/>
      <c r="AJ892" s="1858"/>
    </row>
    <row r="893" spans="7:36">
      <c r="G893" s="1858"/>
      <c r="H893" s="1858"/>
      <c r="I893" s="1858"/>
      <c r="J893" s="1858"/>
      <c r="K893" s="1858"/>
      <c r="L893" s="1858"/>
      <c r="M893" s="1858"/>
      <c r="N893" s="1858"/>
      <c r="O893" s="1858"/>
      <c r="P893" s="1858"/>
      <c r="Q893" s="1858"/>
      <c r="R893" s="1858"/>
      <c r="S893" s="1858"/>
      <c r="T893" s="1858"/>
      <c r="U893" s="1858"/>
      <c r="V893" s="1858"/>
      <c r="W893" s="1858"/>
      <c r="X893" s="1858"/>
      <c r="Y893" s="1858"/>
      <c r="Z893" s="1858"/>
      <c r="AA893" s="1858"/>
      <c r="AB893" s="1858"/>
      <c r="AC893" s="1858"/>
      <c r="AD893" s="1858"/>
      <c r="AE893" s="1858"/>
      <c r="AF893" s="1858"/>
      <c r="AG893" s="1858"/>
      <c r="AH893" s="1858"/>
      <c r="AI893" s="1858"/>
      <c r="AJ893" s="1858"/>
    </row>
    <row r="894" spans="7:36">
      <c r="G894" s="1858"/>
      <c r="H894" s="1858"/>
      <c r="I894" s="1858"/>
      <c r="J894" s="1858"/>
      <c r="K894" s="1858"/>
      <c r="L894" s="1858"/>
      <c r="M894" s="1858"/>
      <c r="N894" s="1858"/>
      <c r="O894" s="1858"/>
      <c r="P894" s="1858"/>
      <c r="Q894" s="1858"/>
      <c r="R894" s="1858"/>
      <c r="S894" s="1858"/>
      <c r="T894" s="1858"/>
      <c r="U894" s="1858"/>
      <c r="V894" s="1858"/>
      <c r="W894" s="1858"/>
      <c r="X894" s="1858"/>
      <c r="Y894" s="1858"/>
      <c r="Z894" s="1858"/>
      <c r="AA894" s="1858"/>
      <c r="AB894" s="1858"/>
      <c r="AC894" s="1858"/>
      <c r="AD894" s="1858"/>
      <c r="AE894" s="1858"/>
      <c r="AF894" s="1858"/>
      <c r="AG894" s="1858"/>
      <c r="AH894" s="1858"/>
      <c r="AI894" s="1858"/>
      <c r="AJ894" s="1858"/>
    </row>
    <row r="895" spans="7:36">
      <c r="G895" s="1858"/>
      <c r="H895" s="1858"/>
      <c r="I895" s="1858"/>
      <c r="J895" s="1858"/>
      <c r="K895" s="1858"/>
      <c r="L895" s="1858"/>
      <c r="M895" s="1858"/>
      <c r="N895" s="1858"/>
      <c r="O895" s="1858"/>
      <c r="P895" s="1858"/>
      <c r="Q895" s="1858"/>
      <c r="R895" s="1858"/>
      <c r="S895" s="1858"/>
      <c r="T895" s="1858"/>
      <c r="U895" s="1858"/>
      <c r="V895" s="1858"/>
      <c r="W895" s="1858"/>
      <c r="X895" s="1858"/>
      <c r="Y895" s="1858"/>
      <c r="Z895" s="1858"/>
      <c r="AA895" s="1858"/>
      <c r="AB895" s="1858"/>
      <c r="AC895" s="1858"/>
      <c r="AD895" s="1858"/>
      <c r="AE895" s="1858"/>
      <c r="AF895" s="1858"/>
      <c r="AG895" s="1858"/>
      <c r="AH895" s="1858"/>
      <c r="AI895" s="1858"/>
      <c r="AJ895" s="1858"/>
    </row>
    <row r="896" spans="7:36">
      <c r="G896" s="1858"/>
      <c r="H896" s="1858"/>
      <c r="I896" s="1858"/>
      <c r="J896" s="1858"/>
      <c r="K896" s="1858"/>
      <c r="L896" s="1858"/>
      <c r="M896" s="1858"/>
      <c r="N896" s="1858"/>
      <c r="O896" s="1858"/>
      <c r="P896" s="1858"/>
      <c r="Q896" s="1858"/>
      <c r="R896" s="1858"/>
      <c r="S896" s="1858"/>
      <c r="T896" s="1858"/>
      <c r="U896" s="1858"/>
      <c r="V896" s="1858"/>
      <c r="W896" s="1858"/>
      <c r="X896" s="1858"/>
      <c r="Y896" s="1858"/>
      <c r="Z896" s="1858"/>
      <c r="AA896" s="1858"/>
      <c r="AB896" s="1858"/>
      <c r="AC896" s="1858"/>
      <c r="AD896" s="1858"/>
      <c r="AE896" s="1858"/>
      <c r="AF896" s="1858"/>
      <c r="AG896" s="1858"/>
      <c r="AH896" s="1858"/>
      <c r="AI896" s="1858"/>
      <c r="AJ896" s="1858"/>
    </row>
    <row r="897" spans="7:36">
      <c r="G897" s="1858"/>
      <c r="H897" s="1858"/>
      <c r="I897" s="1858"/>
      <c r="J897" s="1858"/>
      <c r="K897" s="1858"/>
      <c r="L897" s="1858"/>
      <c r="M897" s="1858"/>
      <c r="N897" s="1858"/>
      <c r="O897" s="1858"/>
      <c r="P897" s="1858"/>
      <c r="Q897" s="1858"/>
      <c r="R897" s="1858"/>
      <c r="S897" s="1858"/>
      <c r="T897" s="1858"/>
      <c r="U897" s="1858"/>
      <c r="V897" s="1858"/>
      <c r="W897" s="1858"/>
      <c r="X897" s="1858"/>
      <c r="Y897" s="1858"/>
      <c r="Z897" s="1858"/>
      <c r="AA897" s="1858"/>
      <c r="AB897" s="1858"/>
      <c r="AC897" s="1858"/>
      <c r="AD897" s="1858"/>
      <c r="AE897" s="1858"/>
      <c r="AF897" s="1858"/>
      <c r="AG897" s="1858"/>
      <c r="AH897" s="1858"/>
      <c r="AI897" s="1858"/>
      <c r="AJ897" s="1858"/>
    </row>
    <row r="898" spans="7:36">
      <c r="G898" s="1858"/>
      <c r="H898" s="1858"/>
      <c r="I898" s="1858"/>
      <c r="J898" s="1858"/>
      <c r="K898" s="1858"/>
      <c r="L898" s="1858"/>
      <c r="M898" s="1858"/>
      <c r="N898" s="1858"/>
      <c r="O898" s="1858"/>
      <c r="P898" s="1858"/>
      <c r="Q898" s="1858"/>
      <c r="R898" s="1858"/>
      <c r="S898" s="1858"/>
      <c r="T898" s="1858"/>
      <c r="U898" s="1858"/>
      <c r="V898" s="1858"/>
      <c r="W898" s="1858"/>
      <c r="X898" s="1858"/>
      <c r="Y898" s="1858"/>
      <c r="Z898" s="1858"/>
      <c r="AA898" s="1858"/>
      <c r="AB898" s="1858"/>
      <c r="AC898" s="1858"/>
      <c r="AD898" s="1858"/>
      <c r="AE898" s="1858"/>
      <c r="AF898" s="1858"/>
      <c r="AG898" s="1858"/>
      <c r="AH898" s="1858"/>
      <c r="AI898" s="1858"/>
      <c r="AJ898" s="1858"/>
    </row>
    <row r="899" spans="7:36">
      <c r="G899" s="1858"/>
      <c r="H899" s="1858"/>
      <c r="I899" s="1858"/>
      <c r="J899" s="1858"/>
      <c r="K899" s="1858"/>
      <c r="L899" s="1858"/>
      <c r="M899" s="1858"/>
      <c r="N899" s="1858"/>
      <c r="O899" s="1858"/>
      <c r="P899" s="1858"/>
      <c r="Q899" s="1858"/>
      <c r="R899" s="1858"/>
      <c r="S899" s="1858"/>
      <c r="T899" s="1858"/>
      <c r="U899" s="1858"/>
      <c r="V899" s="1858"/>
      <c r="W899" s="1858"/>
      <c r="X899" s="1858"/>
      <c r="Y899" s="1858"/>
      <c r="Z899" s="1858"/>
      <c r="AA899" s="1858"/>
      <c r="AB899" s="1858"/>
      <c r="AC899" s="1858"/>
      <c r="AD899" s="1858"/>
      <c r="AE899" s="1858"/>
      <c r="AF899" s="1858"/>
      <c r="AG899" s="1858"/>
      <c r="AH899" s="1858"/>
      <c r="AI899" s="1858"/>
      <c r="AJ899" s="1858"/>
    </row>
    <row r="900" spans="7:36">
      <c r="G900" s="1858"/>
      <c r="H900" s="1858"/>
      <c r="I900" s="1858"/>
      <c r="J900" s="1858"/>
      <c r="K900" s="1858"/>
      <c r="L900" s="1858"/>
      <c r="M900" s="1858"/>
      <c r="N900" s="1858"/>
      <c r="O900" s="1858"/>
      <c r="P900" s="1858"/>
      <c r="Q900" s="1858"/>
      <c r="R900" s="1858"/>
      <c r="S900" s="1858"/>
      <c r="T900" s="1858"/>
      <c r="U900" s="1858"/>
      <c r="V900" s="1858"/>
      <c r="W900" s="1858"/>
      <c r="X900" s="1858"/>
      <c r="Y900" s="1858"/>
      <c r="Z900" s="1858"/>
      <c r="AA900" s="1858"/>
      <c r="AB900" s="1858"/>
      <c r="AC900" s="1858"/>
      <c r="AD900" s="1858"/>
      <c r="AE900" s="1858"/>
      <c r="AF900" s="1858"/>
      <c r="AG900" s="1858"/>
      <c r="AH900" s="1858"/>
      <c r="AI900" s="1858"/>
      <c r="AJ900" s="1858"/>
    </row>
    <row r="901" spans="7:36">
      <c r="G901" s="1858"/>
      <c r="H901" s="1858"/>
      <c r="I901" s="1858"/>
      <c r="J901" s="1858"/>
      <c r="K901" s="1858"/>
      <c r="L901" s="1858"/>
      <c r="M901" s="1858"/>
      <c r="N901" s="1858"/>
      <c r="O901" s="1858"/>
      <c r="P901" s="1858"/>
      <c r="Q901" s="1858"/>
      <c r="R901" s="1858"/>
      <c r="S901" s="1858"/>
      <c r="T901" s="1858"/>
      <c r="U901" s="1858"/>
      <c r="V901" s="1858"/>
      <c r="W901" s="1858"/>
      <c r="X901" s="1858"/>
      <c r="Y901" s="1858"/>
      <c r="Z901" s="1858"/>
      <c r="AA901" s="1858"/>
      <c r="AB901" s="1858"/>
      <c r="AC901" s="1858"/>
      <c r="AD901" s="1858"/>
      <c r="AE901" s="1858"/>
      <c r="AF901" s="1858"/>
      <c r="AG901" s="1858"/>
      <c r="AH901" s="1858"/>
      <c r="AI901" s="1858"/>
      <c r="AJ901" s="1858"/>
    </row>
    <row r="902" spans="7:36">
      <c r="G902" s="1858"/>
      <c r="H902" s="1858"/>
      <c r="I902" s="1858"/>
      <c r="J902" s="1858"/>
      <c r="K902" s="1858"/>
      <c r="L902" s="1858"/>
      <c r="M902" s="1858"/>
      <c r="N902" s="1858"/>
      <c r="O902" s="1858"/>
      <c r="P902" s="1858"/>
      <c r="Q902" s="1858"/>
      <c r="R902" s="1858"/>
      <c r="S902" s="1858"/>
      <c r="T902" s="1858"/>
      <c r="U902" s="1858"/>
      <c r="V902" s="1858"/>
      <c r="W902" s="1858"/>
      <c r="X902" s="1858"/>
      <c r="Y902" s="1858"/>
      <c r="Z902" s="1858"/>
      <c r="AA902" s="1858"/>
      <c r="AB902" s="1858"/>
      <c r="AC902" s="1858"/>
      <c r="AD902" s="1858"/>
      <c r="AE902" s="1858"/>
      <c r="AF902" s="1858"/>
      <c r="AG902" s="1858"/>
      <c r="AH902" s="1858"/>
      <c r="AI902" s="1858"/>
      <c r="AJ902" s="1858"/>
    </row>
    <row r="903" spans="7:36">
      <c r="G903" s="1858"/>
      <c r="H903" s="1858"/>
      <c r="I903" s="1858"/>
      <c r="J903" s="1858"/>
      <c r="K903" s="1858"/>
      <c r="L903" s="1858"/>
      <c r="M903" s="1858"/>
      <c r="N903" s="1858"/>
      <c r="O903" s="1858"/>
      <c r="P903" s="1858"/>
      <c r="Q903" s="1858"/>
      <c r="R903" s="1858"/>
      <c r="S903" s="1858"/>
      <c r="T903" s="1858"/>
      <c r="U903" s="1858"/>
      <c r="V903" s="1858"/>
      <c r="W903" s="1858"/>
      <c r="X903" s="1858"/>
      <c r="Y903" s="1858"/>
      <c r="Z903" s="1858"/>
      <c r="AA903" s="1858"/>
      <c r="AB903" s="1858"/>
      <c r="AC903" s="1858"/>
      <c r="AD903" s="1858"/>
      <c r="AE903" s="1858"/>
      <c r="AF903" s="1858"/>
      <c r="AG903" s="1858"/>
      <c r="AH903" s="1858"/>
      <c r="AI903" s="1858"/>
      <c r="AJ903" s="1858"/>
    </row>
    <row r="904" spans="7:36">
      <c r="G904" s="1858"/>
      <c r="H904" s="1858"/>
      <c r="I904" s="1858"/>
      <c r="J904" s="1858"/>
      <c r="K904" s="1858"/>
      <c r="L904" s="1858"/>
      <c r="M904" s="1858"/>
      <c r="N904" s="1858"/>
      <c r="O904" s="1858"/>
      <c r="P904" s="1858"/>
      <c r="Q904" s="1858"/>
      <c r="R904" s="1858"/>
      <c r="S904" s="1858"/>
      <c r="T904" s="1858"/>
      <c r="U904" s="1858"/>
      <c r="V904" s="1858"/>
      <c r="W904" s="1858"/>
      <c r="X904" s="1858"/>
      <c r="Y904" s="1858"/>
      <c r="Z904" s="1858"/>
      <c r="AA904" s="1858"/>
      <c r="AB904" s="1858"/>
      <c r="AC904" s="1858"/>
      <c r="AD904" s="1858"/>
      <c r="AE904" s="1858"/>
      <c r="AF904" s="1858"/>
      <c r="AG904" s="1858"/>
      <c r="AH904" s="1858"/>
      <c r="AI904" s="1858"/>
      <c r="AJ904" s="1858"/>
    </row>
    <row r="905" spans="7:36">
      <c r="G905" s="1858"/>
      <c r="H905" s="1858"/>
      <c r="I905" s="1858"/>
      <c r="J905" s="1858"/>
      <c r="K905" s="1858"/>
      <c r="L905" s="1858"/>
      <c r="M905" s="1858"/>
      <c r="N905" s="1858"/>
      <c r="O905" s="1858"/>
      <c r="P905" s="1858"/>
      <c r="Q905" s="1858"/>
      <c r="R905" s="1858"/>
      <c r="S905" s="1858"/>
      <c r="T905" s="1858"/>
      <c r="U905" s="1858"/>
      <c r="V905" s="1858"/>
      <c r="W905" s="1858"/>
      <c r="X905" s="1858"/>
      <c r="Y905" s="1858"/>
      <c r="Z905" s="1858"/>
      <c r="AA905" s="1858"/>
      <c r="AB905" s="1858"/>
      <c r="AC905" s="1858"/>
      <c r="AD905" s="1858"/>
      <c r="AE905" s="1858"/>
      <c r="AF905" s="1858"/>
      <c r="AG905" s="1858"/>
      <c r="AH905" s="1858"/>
      <c r="AI905" s="1858"/>
      <c r="AJ905" s="1858"/>
    </row>
    <row r="906" spans="7:36">
      <c r="G906" s="1858"/>
      <c r="H906" s="1858"/>
      <c r="I906" s="1858"/>
      <c r="J906" s="1858"/>
      <c r="K906" s="1858"/>
      <c r="L906" s="1858"/>
      <c r="M906" s="1858"/>
      <c r="N906" s="1858"/>
      <c r="O906" s="1858"/>
      <c r="P906" s="1858"/>
      <c r="Q906" s="1858"/>
      <c r="R906" s="1858"/>
      <c r="S906" s="1858"/>
      <c r="T906" s="1858"/>
      <c r="U906" s="1858"/>
      <c r="V906" s="1858"/>
      <c r="W906" s="1858"/>
      <c r="X906" s="1858"/>
      <c r="Y906" s="1858"/>
      <c r="Z906" s="1858"/>
      <c r="AA906" s="1858"/>
      <c r="AB906" s="1858"/>
      <c r="AC906" s="1858"/>
      <c r="AD906" s="1858"/>
      <c r="AE906" s="1858"/>
      <c r="AF906" s="1858"/>
      <c r="AG906" s="1858"/>
      <c r="AH906" s="1858"/>
      <c r="AI906" s="1858"/>
      <c r="AJ906" s="1858"/>
    </row>
    <row r="907" spans="7:36">
      <c r="G907" s="1858"/>
      <c r="H907" s="1858"/>
      <c r="I907" s="1858"/>
      <c r="J907" s="1858"/>
      <c r="K907" s="1858"/>
      <c r="L907" s="1858"/>
      <c r="M907" s="1858"/>
      <c r="N907" s="1858"/>
      <c r="O907" s="1858"/>
      <c r="P907" s="1858"/>
      <c r="Q907" s="1858"/>
      <c r="R907" s="1858"/>
      <c r="S907" s="1858"/>
      <c r="T907" s="1858"/>
      <c r="U907" s="1858"/>
      <c r="V907" s="1858"/>
      <c r="W907" s="1858"/>
      <c r="X907" s="1858"/>
      <c r="Y907" s="1858"/>
      <c r="Z907" s="1858"/>
      <c r="AA907" s="1858"/>
      <c r="AB907" s="1858"/>
      <c r="AC907" s="1858"/>
      <c r="AD907" s="1858"/>
      <c r="AE907" s="1858"/>
      <c r="AF907" s="1858"/>
      <c r="AG907" s="1858"/>
      <c r="AH907" s="1858"/>
      <c r="AI907" s="1858"/>
      <c r="AJ907" s="1858"/>
    </row>
    <row r="908" spans="7:36">
      <c r="G908" s="1858"/>
      <c r="H908" s="1858"/>
      <c r="I908" s="1858"/>
      <c r="J908" s="1858"/>
      <c r="K908" s="1858"/>
      <c r="L908" s="1858"/>
      <c r="M908" s="1858"/>
      <c r="N908" s="1858"/>
      <c r="O908" s="1858"/>
      <c r="P908" s="1858"/>
      <c r="Q908" s="1858"/>
      <c r="R908" s="1858"/>
      <c r="S908" s="1858"/>
      <c r="T908" s="1858"/>
      <c r="U908" s="1858"/>
      <c r="V908" s="1858"/>
      <c r="W908" s="1858"/>
      <c r="X908" s="1858"/>
      <c r="Y908" s="1858"/>
      <c r="Z908" s="1858"/>
      <c r="AA908" s="1858"/>
      <c r="AB908" s="1858"/>
      <c r="AC908" s="1858"/>
      <c r="AD908" s="1858"/>
      <c r="AE908" s="1858"/>
      <c r="AF908" s="1858"/>
      <c r="AG908" s="1858"/>
      <c r="AH908" s="1858"/>
      <c r="AI908" s="1858"/>
      <c r="AJ908" s="1858"/>
    </row>
    <row r="909" spans="7:36">
      <c r="G909" s="1858"/>
      <c r="H909" s="1858"/>
      <c r="I909" s="1858"/>
      <c r="J909" s="1858"/>
      <c r="K909" s="1858"/>
      <c r="L909" s="1858"/>
      <c r="M909" s="1858"/>
      <c r="N909" s="1858"/>
      <c r="O909" s="1858"/>
      <c r="P909" s="1858"/>
      <c r="Q909" s="1858"/>
      <c r="R909" s="1858"/>
      <c r="S909" s="1858"/>
      <c r="T909" s="1858"/>
      <c r="U909" s="1858"/>
      <c r="V909" s="1858"/>
      <c r="W909" s="1858"/>
      <c r="X909" s="1858"/>
      <c r="Y909" s="1858"/>
      <c r="Z909" s="1858"/>
      <c r="AA909" s="1858"/>
      <c r="AB909" s="1858"/>
      <c r="AC909" s="1858"/>
      <c r="AD909" s="1858"/>
      <c r="AE909" s="1858"/>
      <c r="AF909" s="1858"/>
      <c r="AG909" s="1858"/>
      <c r="AH909" s="1858"/>
      <c r="AI909" s="1858"/>
      <c r="AJ909" s="1858"/>
    </row>
    <row r="910" spans="7:36">
      <c r="G910" s="1858"/>
      <c r="H910" s="1858"/>
      <c r="I910" s="1858"/>
      <c r="J910" s="1858"/>
      <c r="K910" s="1858"/>
      <c r="L910" s="1858"/>
      <c r="M910" s="1858"/>
      <c r="N910" s="1858"/>
      <c r="O910" s="1858"/>
      <c r="P910" s="1858"/>
      <c r="Q910" s="1858"/>
      <c r="R910" s="1858"/>
      <c r="S910" s="1858"/>
      <c r="T910" s="1858"/>
      <c r="U910" s="1858"/>
      <c r="V910" s="1858"/>
      <c r="W910" s="1858"/>
      <c r="X910" s="1858"/>
      <c r="Y910" s="1858"/>
      <c r="Z910" s="1858"/>
      <c r="AA910" s="1858"/>
      <c r="AB910" s="1858"/>
      <c r="AC910" s="1858"/>
      <c r="AD910" s="1858"/>
      <c r="AE910" s="1858"/>
      <c r="AF910" s="1858"/>
      <c r="AG910" s="1858"/>
      <c r="AH910" s="1858"/>
      <c r="AI910" s="1858"/>
      <c r="AJ910" s="1858"/>
    </row>
    <row r="911" spans="7:36">
      <c r="G911" s="1858"/>
      <c r="H911" s="1858"/>
      <c r="I911" s="1858"/>
      <c r="J911" s="1858"/>
      <c r="K911" s="1858"/>
      <c r="L911" s="1858"/>
      <c r="M911" s="1858"/>
      <c r="N911" s="1858"/>
      <c r="O911" s="1858"/>
      <c r="P911" s="1858"/>
      <c r="Q911" s="1858"/>
      <c r="R911" s="1858"/>
      <c r="S911" s="1858"/>
      <c r="T911" s="1858"/>
      <c r="U911" s="1858"/>
      <c r="V911" s="1858"/>
      <c r="W911" s="1858"/>
      <c r="X911" s="1858"/>
      <c r="Y911" s="1858"/>
      <c r="Z911" s="1858"/>
      <c r="AA911" s="1858"/>
      <c r="AB911" s="1858"/>
      <c r="AC911" s="1858"/>
      <c r="AD911" s="1858"/>
      <c r="AE911" s="1858"/>
      <c r="AF911" s="1858"/>
      <c r="AG911" s="1858"/>
      <c r="AH911" s="1858"/>
      <c r="AI911" s="1858"/>
      <c r="AJ911" s="1858"/>
    </row>
    <row r="912" spans="7:36">
      <c r="G912" s="1858"/>
      <c r="H912" s="1858"/>
      <c r="I912" s="1858"/>
      <c r="J912" s="1858"/>
      <c r="K912" s="1858"/>
      <c r="L912" s="1858"/>
      <c r="M912" s="1858"/>
      <c r="N912" s="1858"/>
      <c r="O912" s="1858"/>
      <c r="P912" s="1858"/>
      <c r="Q912" s="1858"/>
      <c r="R912" s="1858"/>
      <c r="S912" s="1858"/>
      <c r="T912" s="1858"/>
      <c r="U912" s="1858"/>
      <c r="V912" s="1858"/>
      <c r="W912" s="1858"/>
      <c r="X912" s="1858"/>
      <c r="Y912" s="1858"/>
      <c r="Z912" s="1858"/>
      <c r="AA912" s="1858"/>
      <c r="AB912" s="1858"/>
      <c r="AC912" s="1858"/>
      <c r="AD912" s="1858"/>
      <c r="AE912" s="1858"/>
      <c r="AF912" s="1858"/>
      <c r="AG912" s="1858"/>
      <c r="AH912" s="1858"/>
      <c r="AI912" s="1858"/>
      <c r="AJ912" s="1858"/>
    </row>
    <row r="913" spans="7:36">
      <c r="G913" s="1858"/>
      <c r="H913" s="1858"/>
      <c r="I913" s="1858"/>
      <c r="J913" s="1858"/>
      <c r="K913" s="1858"/>
      <c r="L913" s="1858"/>
      <c r="M913" s="1858"/>
      <c r="N913" s="1858"/>
      <c r="O913" s="1858"/>
      <c r="P913" s="1858"/>
      <c r="Q913" s="1858"/>
      <c r="R913" s="1858"/>
      <c r="S913" s="1858"/>
      <c r="T913" s="1858"/>
      <c r="U913" s="1858"/>
      <c r="V913" s="1858"/>
      <c r="W913" s="1858"/>
      <c r="X913" s="1858"/>
      <c r="Y913" s="1858"/>
      <c r="Z913" s="1858"/>
      <c r="AA913" s="1858"/>
      <c r="AB913" s="1858"/>
      <c r="AC913" s="1858"/>
      <c r="AD913" s="1858"/>
      <c r="AE913" s="1858"/>
      <c r="AF913" s="1858"/>
      <c r="AG913" s="1858"/>
      <c r="AH913" s="1858"/>
      <c r="AI913" s="1858"/>
      <c r="AJ913" s="1858"/>
    </row>
    <row r="914" spans="7:36">
      <c r="G914" s="1858"/>
      <c r="H914" s="1858"/>
      <c r="I914" s="1858"/>
      <c r="J914" s="1858"/>
      <c r="K914" s="1858"/>
      <c r="L914" s="1858"/>
      <c r="M914" s="1858"/>
      <c r="N914" s="1858"/>
      <c r="O914" s="1858"/>
      <c r="P914" s="1858"/>
      <c r="Q914" s="1858"/>
      <c r="R914" s="1858"/>
      <c r="S914" s="1858"/>
      <c r="T914" s="1858"/>
      <c r="U914" s="1858"/>
      <c r="V914" s="1858"/>
      <c r="W914" s="1858"/>
      <c r="X914" s="1858"/>
      <c r="Y914" s="1858"/>
      <c r="Z914" s="1858"/>
      <c r="AA914" s="1858"/>
      <c r="AB914" s="1858"/>
      <c r="AC914" s="1858"/>
      <c r="AD914" s="1858"/>
      <c r="AE914" s="1858"/>
      <c r="AF914" s="1858"/>
      <c r="AG914" s="1858"/>
      <c r="AH914" s="1858"/>
      <c r="AI914" s="1858"/>
      <c r="AJ914" s="1858"/>
    </row>
    <row r="915" spans="7:36">
      <c r="G915" s="1858"/>
      <c r="H915" s="1858"/>
      <c r="I915" s="1858"/>
      <c r="J915" s="1858"/>
      <c r="K915" s="1858"/>
      <c r="L915" s="1858"/>
      <c r="M915" s="1858"/>
      <c r="N915" s="1858"/>
      <c r="O915" s="1858"/>
      <c r="P915" s="1858"/>
      <c r="Q915" s="1858"/>
      <c r="R915" s="1858"/>
      <c r="S915" s="1858"/>
      <c r="T915" s="1858"/>
      <c r="U915" s="1858"/>
      <c r="V915" s="1858"/>
      <c r="W915" s="1858"/>
      <c r="X915" s="1858"/>
      <c r="Y915" s="1858"/>
      <c r="Z915" s="1858"/>
      <c r="AA915" s="1858"/>
      <c r="AB915" s="1858"/>
      <c r="AC915" s="1858"/>
      <c r="AD915" s="1858"/>
      <c r="AE915" s="1858"/>
      <c r="AF915" s="1858"/>
      <c r="AG915" s="1858"/>
      <c r="AH915" s="1858"/>
      <c r="AI915" s="1858"/>
      <c r="AJ915" s="1858"/>
    </row>
    <row r="916" spans="7:36">
      <c r="G916" s="1858"/>
      <c r="H916" s="1858"/>
      <c r="I916" s="1858"/>
      <c r="J916" s="1858"/>
      <c r="K916" s="1858"/>
      <c r="L916" s="1858"/>
      <c r="M916" s="1858"/>
      <c r="N916" s="1858"/>
      <c r="O916" s="1858"/>
      <c r="P916" s="1858"/>
      <c r="Q916" s="1858"/>
      <c r="R916" s="1858"/>
      <c r="S916" s="1858"/>
      <c r="T916" s="1858"/>
      <c r="U916" s="1858"/>
      <c r="V916" s="1858"/>
      <c r="W916" s="1858"/>
      <c r="X916" s="1858"/>
      <c r="Y916" s="1858"/>
      <c r="Z916" s="1858"/>
      <c r="AA916" s="1858"/>
      <c r="AB916" s="1858"/>
      <c r="AC916" s="1858"/>
      <c r="AD916" s="1858"/>
      <c r="AE916" s="1858"/>
      <c r="AF916" s="1858"/>
      <c r="AG916" s="1858"/>
      <c r="AH916" s="1858"/>
      <c r="AI916" s="1858"/>
      <c r="AJ916" s="1858"/>
    </row>
    <row r="917" spans="7:36">
      <c r="G917" s="1858"/>
      <c r="H917" s="1858"/>
      <c r="I917" s="1858"/>
      <c r="J917" s="1858"/>
      <c r="K917" s="1858"/>
      <c r="L917" s="1858"/>
      <c r="M917" s="1858"/>
      <c r="N917" s="1858"/>
      <c r="O917" s="1858"/>
      <c r="P917" s="1858"/>
      <c r="Q917" s="1858"/>
      <c r="R917" s="1858"/>
      <c r="S917" s="1858"/>
      <c r="T917" s="1858"/>
      <c r="U917" s="1858"/>
      <c r="V917" s="1858"/>
      <c r="W917" s="1858"/>
      <c r="X917" s="1858"/>
      <c r="Y917" s="1858"/>
      <c r="Z917" s="1858"/>
      <c r="AA917" s="1858"/>
      <c r="AB917" s="1858"/>
      <c r="AC917" s="1858"/>
      <c r="AD917" s="1858"/>
      <c r="AE917" s="1858"/>
      <c r="AF917" s="1858"/>
      <c r="AG917" s="1858"/>
      <c r="AH917" s="1858"/>
      <c r="AI917" s="1858"/>
      <c r="AJ917" s="1858"/>
    </row>
    <row r="918" spans="7:36">
      <c r="G918" s="1858"/>
      <c r="H918" s="1858"/>
      <c r="I918" s="1858"/>
      <c r="J918" s="1858"/>
      <c r="K918" s="1858"/>
      <c r="L918" s="1858"/>
      <c r="M918" s="1858"/>
      <c r="N918" s="1858"/>
      <c r="O918" s="1858"/>
      <c r="P918" s="1858"/>
      <c r="Q918" s="1858"/>
      <c r="R918" s="1858"/>
      <c r="S918" s="1858"/>
      <c r="T918" s="1858"/>
      <c r="U918" s="1858"/>
      <c r="V918" s="1858"/>
      <c r="W918" s="1858"/>
      <c r="X918" s="1858"/>
      <c r="Y918" s="1858"/>
      <c r="Z918" s="1858"/>
      <c r="AA918" s="1858"/>
      <c r="AB918" s="1858"/>
      <c r="AC918" s="1858"/>
      <c r="AD918" s="1858"/>
      <c r="AE918" s="1858"/>
      <c r="AF918" s="1858"/>
      <c r="AG918" s="1858"/>
      <c r="AH918" s="1858"/>
      <c r="AI918" s="1858"/>
      <c r="AJ918" s="1858"/>
    </row>
    <row r="919" spans="7:36">
      <c r="G919" s="1858"/>
      <c r="H919" s="1858"/>
      <c r="I919" s="1858"/>
      <c r="J919" s="1858"/>
      <c r="K919" s="1858"/>
      <c r="L919" s="1858"/>
      <c r="M919" s="1858"/>
      <c r="N919" s="1858"/>
      <c r="O919" s="1858"/>
      <c r="P919" s="1858"/>
      <c r="Q919" s="1858"/>
      <c r="R919" s="1858"/>
      <c r="S919" s="1858"/>
      <c r="T919" s="1858"/>
      <c r="U919" s="1858"/>
      <c r="V919" s="1858"/>
      <c r="W919" s="1858"/>
      <c r="X919" s="1858"/>
      <c r="Y919" s="1858"/>
      <c r="Z919" s="1858"/>
      <c r="AA919" s="1858"/>
      <c r="AB919" s="1858"/>
      <c r="AC919" s="1858"/>
      <c r="AD919" s="1858"/>
      <c r="AE919" s="1858"/>
      <c r="AF919" s="1858"/>
      <c r="AG919" s="1858"/>
      <c r="AH919" s="1858"/>
      <c r="AI919" s="1858"/>
      <c r="AJ919" s="1858"/>
    </row>
    <row r="920" spans="7:36">
      <c r="G920" s="1858"/>
      <c r="H920" s="1858"/>
      <c r="I920" s="1858"/>
      <c r="J920" s="1858"/>
      <c r="K920" s="1858"/>
      <c r="L920" s="1858"/>
      <c r="M920" s="1858"/>
      <c r="N920" s="1858"/>
      <c r="O920" s="1858"/>
      <c r="P920" s="1858"/>
      <c r="Q920" s="1858"/>
      <c r="R920" s="1858"/>
      <c r="S920" s="1858"/>
      <c r="T920" s="1858"/>
      <c r="U920" s="1858"/>
      <c r="V920" s="1858"/>
      <c r="W920" s="1858"/>
      <c r="X920" s="1858"/>
      <c r="Y920" s="1858"/>
      <c r="Z920" s="1858"/>
      <c r="AA920" s="1858"/>
      <c r="AB920" s="1858"/>
      <c r="AC920" s="1858"/>
      <c r="AD920" s="1858"/>
      <c r="AE920" s="1858"/>
      <c r="AF920" s="1858"/>
      <c r="AG920" s="1858"/>
      <c r="AH920" s="1858"/>
      <c r="AI920" s="1858"/>
      <c r="AJ920" s="1858"/>
    </row>
    <row r="921" spans="7:36">
      <c r="G921" s="1858"/>
      <c r="H921" s="1858"/>
      <c r="I921" s="1858"/>
      <c r="J921" s="1858"/>
      <c r="K921" s="1858"/>
      <c r="L921" s="1858"/>
      <c r="M921" s="1858"/>
      <c r="N921" s="1858"/>
      <c r="O921" s="1858"/>
      <c r="P921" s="1858"/>
      <c r="Q921" s="1858"/>
      <c r="R921" s="1858"/>
      <c r="S921" s="1858"/>
      <c r="T921" s="1858"/>
      <c r="U921" s="1858"/>
      <c r="V921" s="1858"/>
      <c r="W921" s="1858"/>
      <c r="X921" s="1858"/>
      <c r="Y921" s="1858"/>
      <c r="Z921" s="1858"/>
      <c r="AA921" s="1858"/>
      <c r="AB921" s="1858"/>
      <c r="AC921" s="1858"/>
      <c r="AD921" s="1858"/>
      <c r="AE921" s="1858"/>
      <c r="AF921" s="1858"/>
      <c r="AG921" s="1858"/>
      <c r="AH921" s="1858"/>
      <c r="AI921" s="1858"/>
      <c r="AJ921" s="1858"/>
    </row>
    <row r="922" spans="7:36">
      <c r="G922" s="1858"/>
      <c r="H922" s="1858"/>
      <c r="I922" s="1858"/>
      <c r="J922" s="1858"/>
      <c r="K922" s="1858"/>
      <c r="L922" s="1858"/>
      <c r="M922" s="1858"/>
      <c r="N922" s="1858"/>
      <c r="O922" s="1858"/>
      <c r="P922" s="1858"/>
      <c r="Q922" s="1858"/>
      <c r="R922" s="1858"/>
      <c r="S922" s="1858"/>
      <c r="T922" s="1858"/>
      <c r="U922" s="1858"/>
      <c r="V922" s="1858"/>
      <c r="W922" s="1858"/>
      <c r="X922" s="1858"/>
      <c r="Y922" s="1858"/>
      <c r="Z922" s="1858"/>
      <c r="AA922" s="1858"/>
      <c r="AB922" s="1858"/>
      <c r="AC922" s="1858"/>
      <c r="AD922" s="1858"/>
      <c r="AE922" s="1858"/>
      <c r="AF922" s="1858"/>
      <c r="AG922" s="1858"/>
      <c r="AH922" s="1858"/>
      <c r="AI922" s="1858"/>
      <c r="AJ922" s="1858"/>
    </row>
    <row r="923" spans="7:36">
      <c r="G923" s="1858"/>
      <c r="H923" s="1858"/>
      <c r="I923" s="1858"/>
      <c r="J923" s="1858"/>
      <c r="K923" s="1858"/>
      <c r="L923" s="1858"/>
      <c r="M923" s="1858"/>
      <c r="N923" s="1858"/>
      <c r="O923" s="1858"/>
      <c r="P923" s="1858"/>
      <c r="Q923" s="1858"/>
      <c r="R923" s="1858"/>
      <c r="S923" s="1858"/>
      <c r="T923" s="1858"/>
      <c r="U923" s="1858"/>
      <c r="V923" s="1858"/>
      <c r="W923" s="1858"/>
      <c r="X923" s="1858"/>
      <c r="Y923" s="1858"/>
      <c r="Z923" s="1858"/>
      <c r="AA923" s="1858"/>
      <c r="AB923" s="1858"/>
      <c r="AC923" s="1858"/>
      <c r="AD923" s="1858"/>
      <c r="AE923" s="1858"/>
      <c r="AF923" s="1858"/>
      <c r="AG923" s="1858"/>
      <c r="AH923" s="1858"/>
      <c r="AI923" s="1858"/>
      <c r="AJ923" s="1858"/>
    </row>
    <row r="924" spans="7:36">
      <c r="G924" s="1858"/>
      <c r="H924" s="1858"/>
      <c r="I924" s="1858"/>
      <c r="J924" s="1858"/>
      <c r="K924" s="1858"/>
      <c r="L924" s="1858"/>
      <c r="M924" s="1858"/>
      <c r="N924" s="1858"/>
      <c r="O924" s="1858"/>
      <c r="P924" s="1858"/>
      <c r="Q924" s="1858"/>
      <c r="R924" s="1858"/>
      <c r="S924" s="1858"/>
      <c r="T924" s="1858"/>
      <c r="U924" s="1858"/>
      <c r="V924" s="1858"/>
      <c r="W924" s="1858"/>
      <c r="X924" s="1858"/>
      <c r="Y924" s="1858"/>
      <c r="Z924" s="1858"/>
      <c r="AA924" s="1858"/>
      <c r="AB924" s="1858"/>
      <c r="AC924" s="1858"/>
      <c r="AD924" s="1858"/>
      <c r="AE924" s="1858"/>
      <c r="AF924" s="1858"/>
      <c r="AG924" s="1858"/>
      <c r="AH924" s="1858"/>
      <c r="AI924" s="1858"/>
      <c r="AJ924" s="1858"/>
    </row>
    <row r="925" spans="7:36">
      <c r="G925" s="1858"/>
      <c r="H925" s="1858"/>
      <c r="I925" s="1858"/>
      <c r="J925" s="1858"/>
      <c r="K925" s="1858"/>
      <c r="L925" s="1858"/>
      <c r="M925" s="1858"/>
      <c r="N925" s="1858"/>
      <c r="O925" s="1858"/>
      <c r="P925" s="1858"/>
      <c r="Q925" s="1858"/>
      <c r="R925" s="1858"/>
      <c r="S925" s="1858"/>
      <c r="T925" s="1858"/>
      <c r="U925" s="1858"/>
      <c r="V925" s="1858"/>
      <c r="W925" s="1858"/>
      <c r="X925" s="1858"/>
      <c r="Y925" s="1858"/>
      <c r="Z925" s="1858"/>
      <c r="AA925" s="1858"/>
      <c r="AB925" s="1858"/>
      <c r="AC925" s="1858"/>
      <c r="AD925" s="1858"/>
      <c r="AE925" s="1858"/>
      <c r="AF925" s="1858"/>
      <c r="AG925" s="1858"/>
      <c r="AH925" s="1858"/>
      <c r="AI925" s="1858"/>
      <c r="AJ925" s="1858"/>
    </row>
    <row r="926" spans="7:36">
      <c r="G926" s="1858"/>
      <c r="H926" s="1858"/>
      <c r="I926" s="1858"/>
      <c r="J926" s="1858"/>
      <c r="K926" s="1858"/>
      <c r="L926" s="1858"/>
      <c r="M926" s="1858"/>
      <c r="N926" s="1858"/>
      <c r="O926" s="1858"/>
      <c r="P926" s="1858"/>
      <c r="Q926" s="1858"/>
      <c r="R926" s="1858"/>
      <c r="S926" s="1858"/>
      <c r="T926" s="1858"/>
      <c r="U926" s="1858"/>
      <c r="V926" s="1858"/>
      <c r="W926" s="1858"/>
      <c r="X926" s="1858"/>
      <c r="Y926" s="1858"/>
      <c r="Z926" s="1858"/>
      <c r="AA926" s="1858"/>
      <c r="AB926" s="1858"/>
      <c r="AC926" s="1858"/>
      <c r="AD926" s="1858"/>
      <c r="AE926" s="1858"/>
      <c r="AF926" s="1858"/>
      <c r="AG926" s="1858"/>
      <c r="AH926" s="1858"/>
      <c r="AI926" s="1858"/>
      <c r="AJ926" s="1858"/>
    </row>
    <row r="927" spans="7:36">
      <c r="G927" s="1858"/>
      <c r="H927" s="1858"/>
      <c r="I927" s="1858"/>
      <c r="J927" s="1858"/>
      <c r="K927" s="1858"/>
      <c r="L927" s="1858"/>
      <c r="M927" s="1858"/>
      <c r="N927" s="1858"/>
      <c r="O927" s="1858"/>
      <c r="P927" s="1858"/>
      <c r="Q927" s="1858"/>
      <c r="R927" s="1858"/>
      <c r="S927" s="1858"/>
      <c r="T927" s="1858"/>
      <c r="U927" s="1858"/>
      <c r="V927" s="1858"/>
      <c r="W927" s="1858"/>
      <c r="X927" s="1858"/>
      <c r="Y927" s="1858"/>
      <c r="Z927" s="1858"/>
      <c r="AA927" s="1858"/>
      <c r="AB927" s="1858"/>
      <c r="AC927" s="1858"/>
      <c r="AD927" s="1858"/>
      <c r="AE927" s="1858"/>
      <c r="AF927" s="1858"/>
      <c r="AG927" s="1858"/>
      <c r="AH927" s="1858"/>
      <c r="AI927" s="1858"/>
      <c r="AJ927" s="1858"/>
    </row>
    <row r="928" spans="7:36">
      <c r="G928" s="1858"/>
      <c r="H928" s="1858"/>
      <c r="I928" s="1858"/>
      <c r="J928" s="1858"/>
      <c r="K928" s="1858"/>
      <c r="L928" s="1858"/>
      <c r="M928" s="1858"/>
      <c r="N928" s="1858"/>
      <c r="O928" s="1858"/>
      <c r="P928" s="1858"/>
      <c r="Q928" s="1858"/>
      <c r="R928" s="1858"/>
      <c r="S928" s="1858"/>
      <c r="T928" s="1858"/>
      <c r="U928" s="1858"/>
      <c r="V928" s="1858"/>
      <c r="W928" s="1858"/>
      <c r="X928" s="1858"/>
      <c r="Y928" s="1858"/>
      <c r="Z928" s="1858"/>
      <c r="AA928" s="1858"/>
      <c r="AB928" s="1858"/>
      <c r="AC928" s="1858"/>
      <c r="AD928" s="1858"/>
      <c r="AE928" s="1858"/>
      <c r="AF928" s="1858"/>
      <c r="AG928" s="1858"/>
      <c r="AH928" s="1858"/>
      <c r="AI928" s="1858"/>
      <c r="AJ928" s="1858"/>
    </row>
    <row r="929" spans="7:36">
      <c r="G929" s="1858"/>
      <c r="H929" s="1858"/>
      <c r="I929" s="1858"/>
      <c r="J929" s="1858"/>
      <c r="K929" s="1858"/>
      <c r="L929" s="1858"/>
      <c r="M929" s="1858"/>
      <c r="N929" s="1858"/>
      <c r="O929" s="1858"/>
      <c r="P929" s="1858"/>
      <c r="Q929" s="1858"/>
      <c r="R929" s="1858"/>
      <c r="S929" s="1858"/>
      <c r="T929" s="1858"/>
      <c r="U929" s="1858"/>
      <c r="V929" s="1858"/>
      <c r="W929" s="1858"/>
      <c r="X929" s="1858"/>
      <c r="Y929" s="1858"/>
      <c r="Z929" s="1858"/>
      <c r="AA929" s="1858"/>
      <c r="AB929" s="1858"/>
      <c r="AC929" s="1858"/>
      <c r="AD929" s="1858"/>
      <c r="AE929" s="1858"/>
      <c r="AF929" s="1858"/>
      <c r="AG929" s="1858"/>
      <c r="AH929" s="1858"/>
      <c r="AI929" s="1858"/>
      <c r="AJ929" s="1858"/>
    </row>
    <row r="930" spans="7:36">
      <c r="G930" s="1858"/>
      <c r="H930" s="1858"/>
      <c r="I930" s="1858"/>
      <c r="J930" s="1858"/>
      <c r="K930" s="1858"/>
      <c r="L930" s="1858"/>
      <c r="M930" s="1858"/>
      <c r="N930" s="1858"/>
      <c r="O930" s="1858"/>
      <c r="P930" s="1858"/>
      <c r="Q930" s="1858"/>
      <c r="R930" s="1858"/>
      <c r="S930" s="1858"/>
      <c r="T930" s="1858"/>
      <c r="U930" s="1858"/>
      <c r="V930" s="1858"/>
      <c r="W930" s="1858"/>
      <c r="X930" s="1858"/>
      <c r="Y930" s="1858"/>
      <c r="Z930" s="1858"/>
      <c r="AA930" s="1858"/>
      <c r="AB930" s="1858"/>
      <c r="AC930" s="1858"/>
      <c r="AD930" s="1858"/>
      <c r="AE930" s="1858"/>
      <c r="AF930" s="1858"/>
      <c r="AG930" s="1858"/>
      <c r="AH930" s="1858"/>
      <c r="AI930" s="1858"/>
      <c r="AJ930" s="1858"/>
    </row>
    <row r="931" spans="7:36">
      <c r="G931" s="1858"/>
      <c r="H931" s="1858"/>
      <c r="I931" s="1858"/>
      <c r="J931" s="1858"/>
      <c r="K931" s="1858"/>
      <c r="L931" s="1858"/>
      <c r="M931" s="1858"/>
      <c r="N931" s="1858"/>
      <c r="O931" s="1858"/>
      <c r="P931" s="1858"/>
      <c r="Q931" s="1858"/>
      <c r="R931" s="1858"/>
      <c r="S931" s="1858"/>
      <c r="T931" s="1858"/>
      <c r="U931" s="1858"/>
      <c r="V931" s="1858"/>
      <c r="W931" s="1858"/>
      <c r="X931" s="1858"/>
      <c r="Y931" s="1858"/>
      <c r="Z931" s="1858"/>
      <c r="AA931" s="1858"/>
      <c r="AB931" s="1858"/>
      <c r="AC931" s="1858"/>
      <c r="AD931" s="1858"/>
      <c r="AE931" s="1858"/>
      <c r="AF931" s="1858"/>
      <c r="AG931" s="1858"/>
      <c r="AH931" s="1858"/>
      <c r="AI931" s="1858"/>
      <c r="AJ931" s="1858"/>
    </row>
    <row r="932" spans="7:36">
      <c r="G932" s="1858"/>
      <c r="H932" s="1858"/>
      <c r="I932" s="1858"/>
      <c r="J932" s="1858"/>
      <c r="K932" s="1858"/>
      <c r="L932" s="1858"/>
      <c r="M932" s="1858"/>
      <c r="N932" s="1858"/>
      <c r="O932" s="1858"/>
      <c r="P932" s="1858"/>
      <c r="Q932" s="1858"/>
      <c r="R932" s="1858"/>
      <c r="S932" s="1858"/>
      <c r="T932" s="1858"/>
      <c r="U932" s="1858"/>
      <c r="V932" s="1858"/>
      <c r="W932" s="1858"/>
      <c r="X932" s="1858"/>
      <c r="Y932" s="1858"/>
      <c r="Z932" s="1858"/>
      <c r="AA932" s="1858"/>
      <c r="AB932" s="1858"/>
      <c r="AC932" s="1858"/>
      <c r="AD932" s="1858"/>
      <c r="AE932" s="1858"/>
      <c r="AF932" s="1858"/>
      <c r="AG932" s="1858"/>
      <c r="AH932" s="1858"/>
      <c r="AI932" s="1858"/>
      <c r="AJ932" s="1858"/>
    </row>
    <row r="933" spans="7:36">
      <c r="G933" s="1858"/>
      <c r="H933" s="1858"/>
      <c r="I933" s="1858"/>
      <c r="J933" s="1858"/>
      <c r="K933" s="1858"/>
      <c r="L933" s="1858"/>
      <c r="M933" s="1858"/>
      <c r="N933" s="1858"/>
      <c r="O933" s="1858"/>
      <c r="P933" s="1858"/>
      <c r="Q933" s="1858"/>
      <c r="R933" s="1858"/>
      <c r="S933" s="1858"/>
      <c r="T933" s="1858"/>
      <c r="U933" s="1858"/>
      <c r="V933" s="1858"/>
      <c r="W933" s="1858"/>
      <c r="X933" s="1858"/>
      <c r="Y933" s="1858"/>
      <c r="Z933" s="1858"/>
      <c r="AA933" s="1858"/>
      <c r="AB933" s="1858"/>
      <c r="AC933" s="1858"/>
      <c r="AD933" s="1858"/>
      <c r="AE933" s="1858"/>
      <c r="AF933" s="1858"/>
      <c r="AG933" s="1858"/>
      <c r="AH933" s="1858"/>
      <c r="AI933" s="1858"/>
      <c r="AJ933" s="1858"/>
    </row>
    <row r="934" spans="7:36">
      <c r="G934" s="1858"/>
      <c r="H934" s="1858"/>
      <c r="I934" s="1858"/>
      <c r="J934" s="1858"/>
      <c r="K934" s="1858"/>
      <c r="L934" s="1858"/>
      <c r="M934" s="1858"/>
      <c r="N934" s="1858"/>
      <c r="O934" s="1858"/>
      <c r="P934" s="1858"/>
      <c r="Q934" s="1858"/>
      <c r="R934" s="1858"/>
      <c r="S934" s="1858"/>
      <c r="T934" s="1858"/>
      <c r="U934" s="1858"/>
      <c r="V934" s="1858"/>
      <c r="W934" s="1858"/>
      <c r="X934" s="1858"/>
      <c r="Y934" s="1858"/>
      <c r="Z934" s="1858"/>
      <c r="AA934" s="1858"/>
      <c r="AB934" s="1858"/>
      <c r="AC934" s="1858"/>
      <c r="AD934" s="1858"/>
      <c r="AE934" s="1858"/>
      <c r="AF934" s="1858"/>
      <c r="AG934" s="1858"/>
      <c r="AH934" s="1858"/>
      <c r="AI934" s="1858"/>
      <c r="AJ934" s="1858"/>
    </row>
    <row r="935" spans="7:36">
      <c r="G935" s="1858"/>
      <c r="H935" s="1858"/>
      <c r="I935" s="1858"/>
      <c r="J935" s="1858"/>
      <c r="K935" s="1858"/>
      <c r="L935" s="1858"/>
      <c r="M935" s="1858"/>
      <c r="N935" s="1858"/>
      <c r="O935" s="1858"/>
      <c r="P935" s="1858"/>
      <c r="Q935" s="1858"/>
      <c r="R935" s="1858"/>
      <c r="S935" s="1858"/>
      <c r="T935" s="1858"/>
      <c r="U935" s="1858"/>
      <c r="V935" s="1858"/>
      <c r="W935" s="1858"/>
      <c r="X935" s="1858"/>
      <c r="Y935" s="1858"/>
      <c r="Z935" s="1858"/>
      <c r="AA935" s="1858"/>
      <c r="AB935" s="1858"/>
      <c r="AC935" s="1858"/>
      <c r="AD935" s="1858"/>
      <c r="AE935" s="1858"/>
      <c r="AF935" s="1858"/>
      <c r="AG935" s="1858"/>
      <c r="AH935" s="1858"/>
      <c r="AI935" s="1858"/>
      <c r="AJ935" s="1858"/>
    </row>
    <row r="936" spans="7:36">
      <c r="G936" s="1858"/>
      <c r="H936" s="1858"/>
      <c r="I936" s="1858"/>
      <c r="J936" s="1858"/>
      <c r="K936" s="1858"/>
      <c r="L936" s="1858"/>
      <c r="M936" s="1858"/>
      <c r="N936" s="1858"/>
      <c r="O936" s="1858"/>
      <c r="P936" s="1858"/>
      <c r="Q936" s="1858"/>
      <c r="R936" s="1858"/>
      <c r="S936" s="1858"/>
      <c r="T936" s="1858"/>
      <c r="U936" s="1858"/>
      <c r="V936" s="1858"/>
      <c r="W936" s="1858"/>
      <c r="X936" s="1858"/>
      <c r="Y936" s="1858"/>
      <c r="Z936" s="1858"/>
      <c r="AA936" s="1858"/>
      <c r="AB936" s="1858"/>
      <c r="AC936" s="1858"/>
      <c r="AD936" s="1858"/>
      <c r="AE936" s="1858"/>
      <c r="AF936" s="1858"/>
      <c r="AG936" s="1858"/>
      <c r="AH936" s="1858"/>
      <c r="AI936" s="1858"/>
      <c r="AJ936" s="1858"/>
    </row>
    <row r="937" spans="7:36">
      <c r="G937" s="1858"/>
      <c r="H937" s="1858"/>
      <c r="I937" s="1858"/>
      <c r="J937" s="1858"/>
      <c r="K937" s="1858"/>
      <c r="L937" s="1858"/>
      <c r="M937" s="1858"/>
      <c r="N937" s="1858"/>
      <c r="O937" s="1858"/>
      <c r="P937" s="1858"/>
      <c r="Q937" s="1858"/>
      <c r="R937" s="1858"/>
      <c r="S937" s="1858"/>
      <c r="T937" s="1858"/>
      <c r="U937" s="1858"/>
      <c r="V937" s="1858"/>
      <c r="W937" s="1858"/>
      <c r="X937" s="1858"/>
      <c r="Y937" s="1858"/>
      <c r="Z937" s="1858"/>
      <c r="AA937" s="1858"/>
      <c r="AB937" s="1858"/>
      <c r="AC937" s="1858"/>
      <c r="AD937" s="1858"/>
      <c r="AE937" s="1858"/>
      <c r="AF937" s="1858"/>
      <c r="AG937" s="1858"/>
      <c r="AH937" s="1858"/>
      <c r="AI937" s="1858"/>
      <c r="AJ937" s="1858"/>
    </row>
    <row r="938" spans="7:36">
      <c r="G938" s="1858"/>
      <c r="H938" s="1858"/>
      <c r="I938" s="1858"/>
      <c r="J938" s="1858"/>
      <c r="K938" s="1858"/>
      <c r="L938" s="1858"/>
      <c r="M938" s="1858"/>
      <c r="N938" s="1858"/>
      <c r="O938" s="1858"/>
      <c r="P938" s="1858"/>
      <c r="Q938" s="1858"/>
      <c r="R938" s="1858"/>
      <c r="S938" s="1858"/>
      <c r="T938" s="1858"/>
      <c r="U938" s="1858"/>
      <c r="V938" s="1858"/>
      <c r="W938" s="1858"/>
      <c r="X938" s="1858"/>
      <c r="Y938" s="1858"/>
      <c r="Z938" s="1858"/>
      <c r="AA938" s="1858"/>
      <c r="AB938" s="1858"/>
      <c r="AC938" s="1858"/>
      <c r="AD938" s="1858"/>
      <c r="AE938" s="1858"/>
      <c r="AF938" s="1858"/>
      <c r="AG938" s="1858"/>
      <c r="AH938" s="1858"/>
      <c r="AI938" s="1858"/>
      <c r="AJ938" s="1858"/>
    </row>
    <row r="939" spans="7:36">
      <c r="G939" s="1858"/>
      <c r="H939" s="1858"/>
      <c r="I939" s="1858"/>
      <c r="J939" s="1858"/>
      <c r="K939" s="1858"/>
      <c r="L939" s="1858"/>
      <c r="M939" s="1858"/>
      <c r="N939" s="1858"/>
      <c r="O939" s="1858"/>
      <c r="P939" s="1858"/>
      <c r="Q939" s="1858"/>
      <c r="R939" s="1858"/>
      <c r="S939" s="1858"/>
      <c r="T939" s="1858"/>
      <c r="U939" s="1858"/>
      <c r="V939" s="1858"/>
      <c r="W939" s="1858"/>
      <c r="X939" s="1858"/>
      <c r="Y939" s="1858"/>
      <c r="Z939" s="1858"/>
      <c r="AA939" s="1858"/>
      <c r="AB939" s="1858"/>
      <c r="AC939" s="1858"/>
      <c r="AD939" s="1858"/>
      <c r="AE939" s="1858"/>
      <c r="AF939" s="1858"/>
      <c r="AG939" s="1858"/>
      <c r="AH939" s="1858"/>
      <c r="AI939" s="1858"/>
      <c r="AJ939" s="1858"/>
    </row>
    <row r="940" spans="7:36">
      <c r="G940" s="1858"/>
      <c r="H940" s="1858"/>
      <c r="I940" s="1858"/>
      <c r="J940" s="1858"/>
      <c r="K940" s="1858"/>
      <c r="L940" s="1858"/>
      <c r="M940" s="1858"/>
      <c r="N940" s="1858"/>
      <c r="O940" s="1858"/>
      <c r="P940" s="1858"/>
      <c r="Q940" s="1858"/>
      <c r="R940" s="1858"/>
      <c r="S940" s="1858"/>
      <c r="T940" s="1858"/>
      <c r="U940" s="1858"/>
      <c r="V940" s="1858"/>
      <c r="W940" s="1858"/>
      <c r="X940" s="1858"/>
      <c r="Y940" s="1858"/>
      <c r="Z940" s="1858"/>
      <c r="AA940" s="1858"/>
      <c r="AB940" s="1858"/>
      <c r="AC940" s="1858"/>
      <c r="AD940" s="1858"/>
      <c r="AE940" s="1858"/>
      <c r="AF940" s="1858"/>
      <c r="AG940" s="1858"/>
      <c r="AH940" s="1858"/>
      <c r="AI940" s="1858"/>
      <c r="AJ940" s="1858"/>
    </row>
    <row r="941" spans="7:36">
      <c r="G941" s="1858"/>
      <c r="H941" s="1858"/>
      <c r="I941" s="1858"/>
      <c r="J941" s="1858"/>
      <c r="K941" s="1858"/>
      <c r="L941" s="1858"/>
      <c r="M941" s="1858"/>
      <c r="N941" s="1858"/>
      <c r="O941" s="1858"/>
      <c r="P941" s="1858"/>
      <c r="Q941" s="1858"/>
      <c r="R941" s="1858"/>
      <c r="S941" s="1858"/>
      <c r="T941" s="1858"/>
      <c r="U941" s="1858"/>
      <c r="V941" s="1858"/>
      <c r="W941" s="1858"/>
      <c r="X941" s="1858"/>
      <c r="Y941" s="1858"/>
      <c r="Z941" s="1858"/>
      <c r="AA941" s="1858"/>
      <c r="AB941" s="1858"/>
      <c r="AC941" s="1858"/>
      <c r="AD941" s="1858"/>
      <c r="AE941" s="1858"/>
      <c r="AF941" s="1858"/>
      <c r="AG941" s="1858"/>
      <c r="AH941" s="1858"/>
      <c r="AI941" s="1858"/>
      <c r="AJ941" s="1858"/>
    </row>
    <row r="942" spans="7:36">
      <c r="G942" s="1858"/>
      <c r="H942" s="1858"/>
      <c r="I942" s="1858"/>
      <c r="J942" s="1858"/>
      <c r="K942" s="1858"/>
      <c r="L942" s="1858"/>
      <c r="M942" s="1858"/>
      <c r="N942" s="1858"/>
      <c r="O942" s="1858"/>
      <c r="P942" s="1858"/>
      <c r="Q942" s="1858"/>
      <c r="R942" s="1858"/>
      <c r="S942" s="1858"/>
      <c r="T942" s="1858"/>
      <c r="U942" s="1858"/>
      <c r="V942" s="1858"/>
      <c r="W942" s="1858"/>
      <c r="X942" s="1858"/>
      <c r="Y942" s="1858"/>
      <c r="Z942" s="1858"/>
      <c r="AA942" s="1858"/>
      <c r="AB942" s="1858"/>
      <c r="AC942" s="1858"/>
      <c r="AD942" s="1858"/>
      <c r="AE942" s="1858"/>
      <c r="AF942" s="1858"/>
      <c r="AG942" s="1858"/>
      <c r="AH942" s="1858"/>
      <c r="AI942" s="1858"/>
      <c r="AJ942" s="1858"/>
    </row>
    <row r="943" spans="7:36">
      <c r="G943" s="1858"/>
      <c r="H943" s="1858"/>
      <c r="I943" s="1858"/>
      <c r="J943" s="1858"/>
      <c r="K943" s="1858"/>
      <c r="L943" s="1858"/>
      <c r="M943" s="1858"/>
      <c r="N943" s="1858"/>
      <c r="O943" s="1858"/>
      <c r="P943" s="1858"/>
      <c r="Q943" s="1858"/>
      <c r="R943" s="1858"/>
      <c r="S943" s="1858"/>
      <c r="T943" s="1858"/>
      <c r="U943" s="1858"/>
      <c r="V943" s="1858"/>
      <c r="W943" s="1858"/>
      <c r="X943" s="1858"/>
      <c r="Y943" s="1858"/>
      <c r="Z943" s="1858"/>
      <c r="AA943" s="1858"/>
      <c r="AB943" s="1858"/>
      <c r="AC943" s="1858"/>
      <c r="AD943" s="1858"/>
      <c r="AE943" s="1858"/>
      <c r="AF943" s="1858"/>
      <c r="AG943" s="1858"/>
      <c r="AH943" s="1858"/>
      <c r="AI943" s="1858"/>
      <c r="AJ943" s="1858"/>
    </row>
    <row r="944" spans="7:36">
      <c r="G944" s="1858"/>
      <c r="H944" s="1858"/>
      <c r="I944" s="1858"/>
      <c r="J944" s="1858"/>
      <c r="K944" s="1858"/>
      <c r="L944" s="1858"/>
      <c r="M944" s="1858"/>
      <c r="N944" s="1858"/>
      <c r="O944" s="1858"/>
      <c r="P944" s="1858"/>
      <c r="Q944" s="1858"/>
      <c r="R944" s="1858"/>
      <c r="S944" s="1858"/>
      <c r="T944" s="1858"/>
      <c r="U944" s="1858"/>
      <c r="V944" s="1858"/>
      <c r="W944" s="1858"/>
      <c r="X944" s="1858"/>
      <c r="Y944" s="1858"/>
      <c r="Z944" s="1858"/>
      <c r="AA944" s="1858"/>
      <c r="AB944" s="1858"/>
      <c r="AC944" s="1858"/>
      <c r="AD944" s="1858"/>
      <c r="AE944" s="1858"/>
      <c r="AF944" s="1858"/>
      <c r="AG944" s="1858"/>
      <c r="AH944" s="1858"/>
      <c r="AI944" s="1858"/>
      <c r="AJ944" s="1858"/>
    </row>
    <row r="945" spans="7:36">
      <c r="G945" s="1858"/>
      <c r="H945" s="1858"/>
      <c r="I945" s="1858"/>
      <c r="J945" s="1858"/>
      <c r="K945" s="1858"/>
      <c r="L945" s="1858"/>
      <c r="M945" s="1858"/>
      <c r="N945" s="1858"/>
      <c r="O945" s="1858"/>
      <c r="P945" s="1858"/>
      <c r="Q945" s="1858"/>
      <c r="R945" s="1858"/>
      <c r="S945" s="1858"/>
      <c r="T945" s="1858"/>
      <c r="U945" s="1858"/>
      <c r="V945" s="1858"/>
      <c r="W945" s="1858"/>
      <c r="X945" s="1858"/>
      <c r="Y945" s="1858"/>
      <c r="Z945" s="1858"/>
      <c r="AA945" s="1858"/>
      <c r="AB945" s="1858"/>
      <c r="AC945" s="1858"/>
      <c r="AD945" s="1858"/>
      <c r="AE945" s="1858"/>
      <c r="AF945" s="1858"/>
      <c r="AG945" s="1858"/>
      <c r="AH945" s="1858"/>
      <c r="AI945" s="1858"/>
      <c r="AJ945" s="1858"/>
    </row>
    <row r="946" spans="7:36">
      <c r="G946" s="1858"/>
      <c r="H946" s="1858"/>
      <c r="I946" s="1858"/>
      <c r="J946" s="1858"/>
      <c r="K946" s="1858"/>
      <c r="L946" s="1858"/>
      <c r="M946" s="1858"/>
      <c r="N946" s="1858"/>
      <c r="O946" s="1858"/>
      <c r="P946" s="1858"/>
      <c r="Q946" s="1858"/>
      <c r="R946" s="1858"/>
      <c r="S946" s="1858"/>
      <c r="T946" s="1858"/>
      <c r="U946" s="1858"/>
      <c r="V946" s="1858"/>
      <c r="W946" s="1858"/>
      <c r="X946" s="1858"/>
      <c r="Y946" s="1858"/>
      <c r="Z946" s="1858"/>
      <c r="AA946" s="1858"/>
      <c r="AB946" s="1858"/>
      <c r="AC946" s="1858"/>
      <c r="AD946" s="1858"/>
      <c r="AE946" s="1858"/>
      <c r="AF946" s="1858"/>
      <c r="AG946" s="1858"/>
      <c r="AH946" s="1858"/>
      <c r="AI946" s="1858"/>
      <c r="AJ946" s="1858"/>
    </row>
    <row r="947" spans="7:36">
      <c r="G947" s="1858"/>
      <c r="H947" s="1858"/>
      <c r="I947" s="1858"/>
      <c r="J947" s="1858"/>
      <c r="K947" s="1858"/>
      <c r="L947" s="1858"/>
      <c r="M947" s="1858"/>
      <c r="N947" s="1858"/>
      <c r="O947" s="1858"/>
      <c r="P947" s="1858"/>
      <c r="Q947" s="1858"/>
      <c r="R947" s="1858"/>
      <c r="S947" s="1858"/>
      <c r="T947" s="1858"/>
      <c r="U947" s="1858"/>
      <c r="V947" s="1858"/>
      <c r="W947" s="1858"/>
      <c r="X947" s="1858"/>
      <c r="Y947" s="1858"/>
      <c r="Z947" s="1858"/>
      <c r="AA947" s="1858"/>
      <c r="AB947" s="1858"/>
      <c r="AC947" s="1858"/>
      <c r="AD947" s="1858"/>
      <c r="AE947" s="1858"/>
      <c r="AF947" s="1858"/>
      <c r="AG947" s="1858"/>
      <c r="AH947" s="1858"/>
      <c r="AI947" s="1858"/>
      <c r="AJ947" s="1858"/>
    </row>
    <row r="948" spans="7:36">
      <c r="G948" s="1858"/>
      <c r="H948" s="1858"/>
      <c r="I948" s="1858"/>
      <c r="J948" s="1858"/>
      <c r="K948" s="1858"/>
      <c r="L948" s="1858"/>
      <c r="M948" s="1858"/>
      <c r="N948" s="1858"/>
      <c r="O948" s="1858"/>
      <c r="P948" s="1858"/>
      <c r="Q948" s="1858"/>
      <c r="R948" s="1858"/>
      <c r="S948" s="1858"/>
      <c r="T948" s="1858"/>
      <c r="U948" s="1858"/>
      <c r="V948" s="1858"/>
      <c r="W948" s="1858"/>
      <c r="X948" s="1858"/>
      <c r="Y948" s="1858"/>
      <c r="Z948" s="1858"/>
      <c r="AA948" s="1858"/>
      <c r="AB948" s="1858"/>
      <c r="AC948" s="1858"/>
      <c r="AD948" s="1858"/>
      <c r="AE948" s="1858"/>
      <c r="AF948" s="1858"/>
      <c r="AG948" s="1858"/>
      <c r="AH948" s="1858"/>
      <c r="AI948" s="1858"/>
      <c r="AJ948" s="1858"/>
    </row>
    <row r="949" spans="7:36">
      <c r="G949" s="1858"/>
      <c r="H949" s="1858"/>
      <c r="I949" s="1858"/>
      <c r="J949" s="1858"/>
      <c r="K949" s="1858"/>
      <c r="L949" s="1858"/>
      <c r="M949" s="1858"/>
      <c r="N949" s="1858"/>
      <c r="O949" s="1858"/>
      <c r="P949" s="1858"/>
      <c r="Q949" s="1858"/>
      <c r="R949" s="1858"/>
      <c r="S949" s="1858"/>
      <c r="T949" s="1858"/>
      <c r="U949" s="1858"/>
      <c r="V949" s="1858"/>
      <c r="W949" s="1858"/>
      <c r="X949" s="1858"/>
      <c r="Y949" s="1858"/>
      <c r="Z949" s="1858"/>
      <c r="AA949" s="1858"/>
      <c r="AB949" s="1858"/>
      <c r="AC949" s="1858"/>
      <c r="AD949" s="1858"/>
      <c r="AE949" s="1858"/>
      <c r="AF949" s="1858"/>
      <c r="AG949" s="1858"/>
      <c r="AH949" s="1858"/>
      <c r="AI949" s="1858"/>
      <c r="AJ949" s="1858"/>
    </row>
    <row r="950" spans="7:36">
      <c r="G950" s="1858"/>
      <c r="H950" s="1858"/>
      <c r="I950" s="1858"/>
      <c r="J950" s="1858"/>
      <c r="K950" s="1858"/>
      <c r="L950" s="1858"/>
      <c r="M950" s="1858"/>
      <c r="N950" s="1858"/>
      <c r="O950" s="1858"/>
      <c r="P950" s="1858"/>
      <c r="Q950" s="1858"/>
      <c r="R950" s="1858"/>
      <c r="S950" s="1858"/>
      <c r="T950" s="1858"/>
      <c r="U950" s="1858"/>
      <c r="V950" s="1858"/>
      <c r="W950" s="1858"/>
      <c r="X950" s="1858"/>
      <c r="Y950" s="1858"/>
      <c r="Z950" s="1858"/>
      <c r="AA950" s="1858"/>
      <c r="AB950" s="1858"/>
      <c r="AC950" s="1858"/>
      <c r="AD950" s="1858"/>
      <c r="AE950" s="1858"/>
      <c r="AF950" s="1858"/>
      <c r="AG950" s="1858"/>
      <c r="AH950" s="1858"/>
      <c r="AI950" s="1858"/>
      <c r="AJ950" s="1858"/>
    </row>
    <row r="951" spans="7:36">
      <c r="G951" s="1858"/>
      <c r="H951" s="1858"/>
      <c r="I951" s="1858"/>
      <c r="J951" s="1858"/>
      <c r="K951" s="1858"/>
      <c r="L951" s="1858"/>
      <c r="M951" s="1858"/>
      <c r="N951" s="1858"/>
      <c r="O951" s="1858"/>
      <c r="P951" s="1858"/>
      <c r="Q951" s="1858"/>
      <c r="R951" s="1858"/>
      <c r="S951" s="1858"/>
      <c r="T951" s="1858"/>
      <c r="U951" s="1858"/>
      <c r="V951" s="1858"/>
      <c r="W951" s="1858"/>
      <c r="X951" s="1858"/>
      <c r="Y951" s="1858"/>
      <c r="Z951" s="1858"/>
      <c r="AA951" s="1858"/>
      <c r="AB951" s="1858"/>
      <c r="AC951" s="1858"/>
      <c r="AD951" s="1858"/>
      <c r="AE951" s="1858"/>
      <c r="AF951" s="1858"/>
      <c r="AG951" s="1858"/>
      <c r="AH951" s="1858"/>
      <c r="AI951" s="1858"/>
      <c r="AJ951" s="1858"/>
    </row>
    <row r="952" spans="7:36">
      <c r="G952" s="1858"/>
      <c r="H952" s="1858"/>
      <c r="I952" s="1858"/>
      <c r="J952" s="1858"/>
      <c r="K952" s="1858"/>
      <c r="L952" s="1858"/>
      <c r="M952" s="1858"/>
      <c r="N952" s="1858"/>
      <c r="O952" s="1858"/>
      <c r="P952" s="1858"/>
      <c r="Q952" s="1858"/>
      <c r="R952" s="1858"/>
      <c r="S952" s="1858"/>
      <c r="T952" s="1858"/>
      <c r="U952" s="1858"/>
      <c r="V952" s="1858"/>
      <c r="W952" s="1858"/>
      <c r="X952" s="1858"/>
      <c r="Y952" s="1858"/>
      <c r="Z952" s="1858"/>
      <c r="AA952" s="1858"/>
      <c r="AB952" s="1858"/>
      <c r="AC952" s="1858"/>
      <c r="AD952" s="1858"/>
      <c r="AE952" s="1858"/>
      <c r="AF952" s="1858"/>
      <c r="AG952" s="1858"/>
      <c r="AH952" s="1858"/>
      <c r="AI952" s="1858"/>
      <c r="AJ952" s="1858"/>
    </row>
    <row r="953" spans="7:36">
      <c r="G953" s="1858"/>
      <c r="H953" s="1858"/>
      <c r="I953" s="1858"/>
      <c r="J953" s="1858"/>
      <c r="K953" s="1858"/>
      <c r="L953" s="1858"/>
      <c r="M953" s="1858"/>
      <c r="N953" s="1858"/>
      <c r="O953" s="1858"/>
      <c r="P953" s="1858"/>
      <c r="Q953" s="1858"/>
      <c r="R953" s="1858"/>
      <c r="S953" s="1858"/>
      <c r="T953" s="1858"/>
      <c r="U953" s="1858"/>
      <c r="V953" s="1858"/>
      <c r="W953" s="1858"/>
      <c r="X953" s="1858"/>
      <c r="Y953" s="1858"/>
      <c r="Z953" s="1858"/>
      <c r="AA953" s="1858"/>
      <c r="AB953" s="1858"/>
      <c r="AC953" s="1858"/>
      <c r="AD953" s="1858"/>
      <c r="AE953" s="1858"/>
      <c r="AF953" s="1858"/>
      <c r="AG953" s="1858"/>
      <c r="AH953" s="1858"/>
      <c r="AI953" s="1858"/>
      <c r="AJ953" s="1858"/>
    </row>
    <row r="954" spans="7:36">
      <c r="G954" s="1858"/>
      <c r="H954" s="1858"/>
      <c r="I954" s="1858"/>
      <c r="J954" s="1858"/>
      <c r="K954" s="1858"/>
      <c r="L954" s="1858"/>
      <c r="M954" s="1858"/>
      <c r="N954" s="1858"/>
      <c r="O954" s="1858"/>
      <c r="P954" s="1858"/>
      <c r="Q954" s="1858"/>
      <c r="R954" s="1858"/>
      <c r="S954" s="1858"/>
      <c r="T954" s="1858"/>
      <c r="U954" s="1858"/>
      <c r="V954" s="1858"/>
      <c r="W954" s="1858"/>
      <c r="X954" s="1858"/>
      <c r="Y954" s="1858"/>
      <c r="Z954" s="1858"/>
      <c r="AA954" s="1858"/>
      <c r="AB954" s="1858"/>
      <c r="AC954" s="1858"/>
      <c r="AD954" s="1858"/>
      <c r="AE954" s="1858"/>
      <c r="AF954" s="1858"/>
      <c r="AG954" s="1858"/>
      <c r="AH954" s="1858"/>
      <c r="AI954" s="1858"/>
      <c r="AJ954" s="1858"/>
    </row>
    <row r="955" spans="7:36">
      <c r="G955" s="1858"/>
      <c r="H955" s="1858"/>
      <c r="I955" s="1858"/>
      <c r="J955" s="1858"/>
      <c r="K955" s="1858"/>
      <c r="L955" s="1858"/>
      <c r="M955" s="1858"/>
      <c r="N955" s="1858"/>
      <c r="O955" s="1858"/>
      <c r="P955" s="1858"/>
      <c r="Q955" s="1858"/>
      <c r="R955" s="1858"/>
      <c r="S955" s="1858"/>
      <c r="T955" s="1858"/>
      <c r="U955" s="1858"/>
      <c r="V955" s="1858"/>
      <c r="W955" s="1858"/>
      <c r="X955" s="1858"/>
      <c r="Y955" s="1858"/>
      <c r="Z955" s="1858"/>
      <c r="AA955" s="1858"/>
      <c r="AB955" s="1858"/>
      <c r="AC955" s="1858"/>
      <c r="AD955" s="1858"/>
      <c r="AE955" s="1858"/>
      <c r="AF955" s="1858"/>
      <c r="AG955" s="1858"/>
      <c r="AH955" s="1858"/>
      <c r="AI955" s="1858"/>
      <c r="AJ955" s="1858"/>
    </row>
    <row r="956" spans="7:36">
      <c r="G956" s="1858"/>
      <c r="H956" s="1858"/>
      <c r="I956" s="1858"/>
      <c r="J956" s="1858"/>
      <c r="K956" s="1858"/>
      <c r="L956" s="1858"/>
      <c r="M956" s="1858"/>
      <c r="N956" s="1858"/>
      <c r="O956" s="1858"/>
      <c r="P956" s="1858"/>
      <c r="Q956" s="1858"/>
      <c r="R956" s="1858"/>
      <c r="S956" s="1858"/>
      <c r="T956" s="1858"/>
      <c r="U956" s="1858"/>
      <c r="V956" s="1858"/>
      <c r="W956" s="1858"/>
      <c r="X956" s="1858"/>
      <c r="Y956" s="1858"/>
      <c r="Z956" s="1858"/>
      <c r="AA956" s="1858"/>
      <c r="AB956" s="1858"/>
      <c r="AC956" s="1858"/>
      <c r="AD956" s="1858"/>
      <c r="AE956" s="1858"/>
      <c r="AF956" s="1858"/>
      <c r="AG956" s="1858"/>
      <c r="AH956" s="1858"/>
      <c r="AI956" s="1858"/>
      <c r="AJ956" s="1858"/>
    </row>
    <row r="957" spans="7:36">
      <c r="G957" s="1858"/>
      <c r="H957" s="1858"/>
      <c r="I957" s="1858"/>
      <c r="J957" s="1858"/>
      <c r="K957" s="1858"/>
      <c r="L957" s="1858"/>
      <c r="M957" s="1858"/>
      <c r="N957" s="1858"/>
      <c r="O957" s="1858"/>
      <c r="P957" s="1858"/>
      <c r="Q957" s="1858"/>
      <c r="R957" s="1858"/>
      <c r="S957" s="1858"/>
      <c r="T957" s="1858"/>
      <c r="U957" s="1858"/>
      <c r="V957" s="1858"/>
      <c r="W957" s="1858"/>
      <c r="X957" s="1858"/>
      <c r="Y957" s="1858"/>
      <c r="Z957" s="1858"/>
      <c r="AA957" s="1858"/>
      <c r="AB957" s="1858"/>
      <c r="AC957" s="1858"/>
      <c r="AD957" s="1858"/>
      <c r="AE957" s="1858"/>
      <c r="AF957" s="1858"/>
      <c r="AG957" s="1858"/>
      <c r="AH957" s="1858"/>
      <c r="AI957" s="1858"/>
      <c r="AJ957" s="1858"/>
    </row>
    <row r="958" spans="7:36">
      <c r="G958" s="1858"/>
      <c r="H958" s="1858"/>
      <c r="I958" s="1858"/>
      <c r="J958" s="1858"/>
      <c r="K958" s="1858"/>
      <c r="L958" s="1858"/>
      <c r="M958" s="1858"/>
      <c r="N958" s="1858"/>
      <c r="O958" s="1858"/>
      <c r="P958" s="1858"/>
      <c r="Q958" s="1858"/>
      <c r="R958" s="1858"/>
      <c r="S958" s="1858"/>
      <c r="T958" s="1858"/>
      <c r="U958" s="1858"/>
      <c r="V958" s="1858"/>
      <c r="W958" s="1858"/>
      <c r="X958" s="1858"/>
      <c r="Y958" s="1858"/>
      <c r="Z958" s="1858"/>
      <c r="AA958" s="1858"/>
      <c r="AB958" s="1858"/>
      <c r="AC958" s="1858"/>
      <c r="AD958" s="1858"/>
      <c r="AE958" s="1858"/>
      <c r="AF958" s="1858"/>
      <c r="AG958" s="1858"/>
      <c r="AH958" s="1858"/>
      <c r="AI958" s="1858"/>
      <c r="AJ958" s="1858"/>
    </row>
    <row r="959" spans="7:36">
      <c r="G959" s="1858"/>
      <c r="H959" s="1858"/>
      <c r="I959" s="1858"/>
      <c r="J959" s="1858"/>
      <c r="K959" s="1858"/>
      <c r="L959" s="1858"/>
      <c r="M959" s="1858"/>
      <c r="N959" s="1858"/>
      <c r="O959" s="1858"/>
      <c r="P959" s="1858"/>
      <c r="Q959" s="1858"/>
      <c r="R959" s="1858"/>
      <c r="S959" s="1858"/>
      <c r="T959" s="1858"/>
      <c r="U959" s="1858"/>
      <c r="V959" s="1858"/>
      <c r="W959" s="1858"/>
      <c r="X959" s="1858"/>
      <c r="Y959" s="1858"/>
      <c r="Z959" s="1858"/>
      <c r="AA959" s="1858"/>
      <c r="AB959" s="1858"/>
      <c r="AC959" s="1858"/>
      <c r="AD959" s="1858"/>
      <c r="AE959" s="1858"/>
      <c r="AF959" s="1858"/>
      <c r="AG959" s="1858"/>
      <c r="AH959" s="1858"/>
      <c r="AI959" s="1858"/>
      <c r="AJ959" s="1858"/>
    </row>
    <row r="960" spans="7:36">
      <c r="G960" s="1858"/>
      <c r="H960" s="1858"/>
      <c r="I960" s="1858"/>
      <c r="J960" s="1858"/>
      <c r="K960" s="1858"/>
      <c r="L960" s="1858"/>
      <c r="M960" s="1858"/>
      <c r="N960" s="1858"/>
      <c r="O960" s="1858"/>
      <c r="P960" s="1858"/>
      <c r="Q960" s="1858"/>
      <c r="R960" s="1858"/>
      <c r="S960" s="1858"/>
      <c r="T960" s="1858"/>
      <c r="U960" s="1858"/>
      <c r="V960" s="1858"/>
      <c r="W960" s="1858"/>
      <c r="X960" s="1858"/>
      <c r="Y960" s="1858"/>
      <c r="Z960" s="1858"/>
      <c r="AA960" s="1858"/>
      <c r="AB960" s="1858"/>
      <c r="AC960" s="1858"/>
      <c r="AD960" s="1858"/>
      <c r="AE960" s="1858"/>
      <c r="AF960" s="1858"/>
      <c r="AG960" s="1858"/>
      <c r="AH960" s="1858"/>
      <c r="AI960" s="1858"/>
      <c r="AJ960" s="1858"/>
    </row>
    <row r="961" spans="7:36">
      <c r="G961" s="1858"/>
      <c r="H961" s="1858"/>
      <c r="I961" s="1858"/>
      <c r="J961" s="1858"/>
      <c r="K961" s="1858"/>
      <c r="L961" s="1858"/>
      <c r="M961" s="1858"/>
      <c r="N961" s="1858"/>
      <c r="O961" s="1858"/>
      <c r="P961" s="1858"/>
      <c r="Q961" s="1858"/>
      <c r="R961" s="1858"/>
      <c r="S961" s="1858"/>
      <c r="T961" s="1858"/>
      <c r="U961" s="1858"/>
      <c r="V961" s="1858"/>
      <c r="W961" s="1858"/>
      <c r="X961" s="1858"/>
      <c r="Y961" s="1858"/>
      <c r="Z961" s="1858"/>
      <c r="AA961" s="1858"/>
      <c r="AB961" s="1858"/>
      <c r="AC961" s="1858"/>
      <c r="AD961" s="1858"/>
      <c r="AE961" s="1858"/>
      <c r="AF961" s="1858"/>
      <c r="AG961" s="1858"/>
      <c r="AH961" s="1858"/>
      <c r="AI961" s="1858"/>
      <c r="AJ961" s="1858"/>
    </row>
    <row r="962" spans="7:36">
      <c r="G962" s="1858"/>
      <c r="H962" s="1858"/>
      <c r="I962" s="1858"/>
      <c r="J962" s="1858"/>
      <c r="K962" s="1858"/>
      <c r="L962" s="1858"/>
      <c r="M962" s="1858"/>
      <c r="N962" s="1858"/>
      <c r="O962" s="1858"/>
      <c r="P962" s="1858"/>
      <c r="Q962" s="1858"/>
      <c r="R962" s="1858"/>
      <c r="S962" s="1858"/>
      <c r="T962" s="1858"/>
      <c r="U962" s="1858"/>
      <c r="V962" s="1858"/>
      <c r="W962" s="1858"/>
      <c r="X962" s="1858"/>
      <c r="Y962" s="1858"/>
      <c r="Z962" s="1858"/>
      <c r="AA962" s="1858"/>
      <c r="AB962" s="1858"/>
      <c r="AC962" s="1858"/>
      <c r="AD962" s="1858"/>
      <c r="AE962" s="1858"/>
      <c r="AF962" s="1858"/>
      <c r="AG962" s="1858"/>
      <c r="AH962" s="1858"/>
      <c r="AI962" s="1858"/>
      <c r="AJ962" s="1858"/>
    </row>
    <row r="963" spans="7:36">
      <c r="G963" s="1858"/>
      <c r="H963" s="1858"/>
      <c r="I963" s="1858"/>
      <c r="J963" s="1858"/>
      <c r="K963" s="1858"/>
      <c r="L963" s="1858"/>
      <c r="M963" s="1858"/>
      <c r="N963" s="1858"/>
      <c r="O963" s="1858"/>
      <c r="P963" s="1858"/>
      <c r="Q963" s="1858"/>
      <c r="R963" s="1858"/>
      <c r="S963" s="1858"/>
      <c r="T963" s="1858"/>
      <c r="U963" s="1858"/>
      <c r="V963" s="1858"/>
      <c r="W963" s="1858"/>
      <c r="X963" s="1858"/>
      <c r="Y963" s="1858"/>
      <c r="Z963" s="1858"/>
      <c r="AA963" s="1858"/>
      <c r="AB963" s="1858"/>
      <c r="AC963" s="1858"/>
      <c r="AD963" s="1858"/>
      <c r="AE963" s="1858"/>
      <c r="AF963" s="1858"/>
      <c r="AG963" s="1858"/>
      <c r="AH963" s="1858"/>
      <c r="AI963" s="1858"/>
      <c r="AJ963" s="1858"/>
    </row>
    <row r="964" spans="7:36">
      <c r="G964" s="1858"/>
      <c r="H964" s="1858"/>
      <c r="I964" s="1858"/>
      <c r="J964" s="1858"/>
      <c r="K964" s="1858"/>
      <c r="L964" s="1858"/>
      <c r="M964" s="1858"/>
      <c r="N964" s="1858"/>
      <c r="O964" s="1858"/>
      <c r="P964" s="1858"/>
      <c r="Q964" s="1858"/>
      <c r="R964" s="1858"/>
      <c r="S964" s="1858"/>
      <c r="T964" s="1858"/>
      <c r="U964" s="1858"/>
      <c r="V964" s="1858"/>
      <c r="W964" s="1858"/>
      <c r="X964" s="1858"/>
      <c r="Y964" s="1858"/>
      <c r="Z964" s="1858"/>
      <c r="AA964" s="1858"/>
      <c r="AB964" s="1858"/>
      <c r="AC964" s="1858"/>
      <c r="AD964" s="1858"/>
      <c r="AE964" s="1858"/>
      <c r="AF964" s="1858"/>
      <c r="AG964" s="1858"/>
      <c r="AH964" s="1858"/>
      <c r="AI964" s="1858"/>
      <c r="AJ964" s="1858"/>
    </row>
    <row r="965" spans="7:36">
      <c r="G965" s="1858"/>
      <c r="H965" s="1858"/>
      <c r="I965" s="1858"/>
      <c r="J965" s="1858"/>
      <c r="K965" s="1858"/>
      <c r="L965" s="1858"/>
      <c r="M965" s="1858"/>
      <c r="N965" s="1858"/>
      <c r="O965" s="1858"/>
      <c r="P965" s="1858"/>
      <c r="Q965" s="1858"/>
      <c r="R965" s="1858"/>
      <c r="S965" s="1858"/>
      <c r="T965" s="1858"/>
      <c r="U965" s="1858"/>
      <c r="V965" s="1858"/>
      <c r="W965" s="1858"/>
      <c r="X965" s="1858"/>
      <c r="Y965" s="1858"/>
      <c r="Z965" s="1858"/>
      <c r="AA965" s="1858"/>
      <c r="AB965" s="1858"/>
      <c r="AC965" s="1858"/>
      <c r="AD965" s="1858"/>
      <c r="AE965" s="1858"/>
      <c r="AF965" s="1858"/>
      <c r="AG965" s="1858"/>
      <c r="AH965" s="1858"/>
      <c r="AI965" s="1858"/>
      <c r="AJ965" s="1858"/>
    </row>
    <row r="966" spans="7:36">
      <c r="G966" s="1858"/>
      <c r="H966" s="1858"/>
      <c r="I966" s="1858"/>
      <c r="J966" s="1858"/>
      <c r="K966" s="1858"/>
      <c r="L966" s="1858"/>
      <c r="M966" s="1858"/>
      <c r="N966" s="1858"/>
      <c r="O966" s="1858"/>
      <c r="P966" s="1858"/>
      <c r="Q966" s="1858"/>
      <c r="R966" s="1858"/>
      <c r="S966" s="1858"/>
      <c r="T966" s="1858"/>
      <c r="U966" s="1858"/>
      <c r="V966" s="1858"/>
      <c r="W966" s="1858"/>
      <c r="X966" s="1858"/>
      <c r="Y966" s="1858"/>
      <c r="Z966" s="1858"/>
      <c r="AA966" s="1858"/>
      <c r="AB966" s="1858"/>
      <c r="AC966" s="1858"/>
      <c r="AD966" s="1858"/>
      <c r="AE966" s="1858"/>
      <c r="AF966" s="1858"/>
      <c r="AG966" s="1858"/>
      <c r="AH966" s="1858"/>
      <c r="AI966" s="1858"/>
      <c r="AJ966" s="1858"/>
    </row>
    <row r="967" spans="7:36">
      <c r="G967" s="1858"/>
      <c r="H967" s="1858"/>
      <c r="I967" s="1858"/>
      <c r="J967" s="1858"/>
      <c r="K967" s="1858"/>
      <c r="L967" s="1858"/>
      <c r="M967" s="1858"/>
      <c r="N967" s="1858"/>
      <c r="O967" s="1858"/>
      <c r="P967" s="1858"/>
      <c r="Q967" s="1858"/>
      <c r="R967" s="1858"/>
      <c r="S967" s="1858"/>
      <c r="T967" s="1858"/>
      <c r="U967" s="1858"/>
      <c r="V967" s="1858"/>
      <c r="W967" s="1858"/>
      <c r="X967" s="1858"/>
      <c r="Y967" s="1858"/>
      <c r="Z967" s="1858"/>
      <c r="AA967" s="1858"/>
      <c r="AB967" s="1858"/>
      <c r="AC967" s="1858"/>
      <c r="AD967" s="1858"/>
      <c r="AE967" s="1858"/>
      <c r="AF967" s="1858"/>
      <c r="AG967" s="1858"/>
      <c r="AH967" s="1858"/>
      <c r="AI967" s="1858"/>
      <c r="AJ967" s="1858"/>
    </row>
    <row r="968" spans="7:36">
      <c r="G968" s="1858"/>
      <c r="H968" s="1858"/>
      <c r="I968" s="1858"/>
      <c r="J968" s="1858"/>
      <c r="K968" s="1858"/>
      <c r="L968" s="1858"/>
      <c r="M968" s="1858"/>
      <c r="N968" s="1858"/>
      <c r="O968" s="1858"/>
      <c r="P968" s="1858"/>
      <c r="Q968" s="1858"/>
      <c r="R968" s="1858"/>
      <c r="S968" s="1858"/>
      <c r="T968" s="1858"/>
      <c r="U968" s="1858"/>
      <c r="V968" s="1858"/>
      <c r="W968" s="1858"/>
      <c r="X968" s="1858"/>
      <c r="Y968" s="1858"/>
      <c r="Z968" s="1858"/>
      <c r="AA968" s="1858"/>
      <c r="AB968" s="1858"/>
      <c r="AC968" s="1858"/>
      <c r="AD968" s="1858"/>
      <c r="AE968" s="1858"/>
      <c r="AF968" s="1858"/>
      <c r="AG968" s="1858"/>
      <c r="AH968" s="1858"/>
      <c r="AI968" s="1858"/>
      <c r="AJ968" s="1858"/>
    </row>
    <row r="969" spans="7:36">
      <c r="G969" s="1858"/>
      <c r="H969" s="1858"/>
      <c r="I969" s="1858"/>
      <c r="J969" s="1858"/>
      <c r="K969" s="1858"/>
      <c r="L969" s="1858"/>
      <c r="M969" s="1858"/>
      <c r="N969" s="1858"/>
      <c r="O969" s="1858"/>
      <c r="P969" s="1858"/>
      <c r="Q969" s="1858"/>
      <c r="R969" s="1858"/>
      <c r="S969" s="1858"/>
      <c r="T969" s="1858"/>
      <c r="U969" s="1858"/>
      <c r="V969" s="1858"/>
      <c r="W969" s="1858"/>
      <c r="X969" s="1858"/>
      <c r="Y969" s="1858"/>
      <c r="Z969" s="1858"/>
      <c r="AA969" s="1858"/>
      <c r="AB969" s="1858"/>
      <c r="AC969" s="1858"/>
      <c r="AD969" s="1858"/>
      <c r="AE969" s="1858"/>
      <c r="AF969" s="1858"/>
      <c r="AG969" s="1858"/>
      <c r="AH969" s="1858"/>
      <c r="AI969" s="1858"/>
      <c r="AJ969" s="1858"/>
    </row>
    <row r="970" spans="7:36">
      <c r="G970" s="1858"/>
      <c r="H970" s="1858"/>
      <c r="I970" s="1858"/>
      <c r="J970" s="1858"/>
      <c r="K970" s="1858"/>
      <c r="L970" s="1858"/>
      <c r="M970" s="1858"/>
      <c r="N970" s="1858"/>
      <c r="O970" s="1858"/>
      <c r="P970" s="1858"/>
      <c r="Q970" s="1858"/>
      <c r="R970" s="1858"/>
      <c r="S970" s="1858"/>
      <c r="T970" s="1858"/>
      <c r="U970" s="1858"/>
      <c r="V970" s="1858"/>
      <c r="W970" s="1858"/>
      <c r="X970" s="1858"/>
      <c r="Y970" s="1858"/>
      <c r="Z970" s="1858"/>
      <c r="AA970" s="1858"/>
      <c r="AB970" s="1858"/>
      <c r="AC970" s="1858"/>
      <c r="AD970" s="1858"/>
      <c r="AE970" s="1858"/>
      <c r="AF970" s="1858"/>
      <c r="AG970" s="1858"/>
      <c r="AH970" s="1858"/>
      <c r="AI970" s="1858"/>
      <c r="AJ970" s="1858"/>
    </row>
    <row r="971" spans="7:36">
      <c r="G971" s="1858"/>
      <c r="H971" s="1858"/>
      <c r="I971" s="1858"/>
      <c r="J971" s="1858"/>
      <c r="K971" s="1858"/>
      <c r="L971" s="1858"/>
      <c r="M971" s="1858"/>
      <c r="N971" s="1858"/>
      <c r="O971" s="1858"/>
      <c r="P971" s="1858"/>
      <c r="Q971" s="1858"/>
      <c r="R971" s="1858"/>
      <c r="S971" s="1858"/>
      <c r="T971" s="1858"/>
      <c r="U971" s="1858"/>
      <c r="V971" s="1858"/>
      <c r="W971" s="1858"/>
      <c r="X971" s="1858"/>
      <c r="Y971" s="1858"/>
      <c r="Z971" s="1858"/>
      <c r="AA971" s="1858"/>
      <c r="AB971" s="1858"/>
      <c r="AC971" s="1858"/>
      <c r="AD971" s="1858"/>
      <c r="AE971" s="1858"/>
      <c r="AF971" s="1858"/>
      <c r="AG971" s="1858"/>
      <c r="AH971" s="1858"/>
      <c r="AI971" s="1858"/>
      <c r="AJ971" s="1858"/>
    </row>
    <row r="972" spans="7:36">
      <c r="G972" s="1858"/>
      <c r="H972" s="1858"/>
      <c r="I972" s="1858"/>
      <c r="J972" s="1858"/>
      <c r="K972" s="1858"/>
      <c r="L972" s="1858"/>
      <c r="M972" s="1858"/>
      <c r="N972" s="1858"/>
      <c r="O972" s="1858"/>
      <c r="P972" s="1858"/>
      <c r="Q972" s="1858"/>
      <c r="R972" s="1858"/>
      <c r="S972" s="1858"/>
      <c r="T972" s="1858"/>
      <c r="U972" s="1858"/>
      <c r="V972" s="1858"/>
      <c r="W972" s="1858"/>
      <c r="X972" s="1858"/>
      <c r="Y972" s="1858"/>
      <c r="Z972" s="1858"/>
      <c r="AA972" s="1858"/>
      <c r="AB972" s="1858"/>
      <c r="AC972" s="1858"/>
      <c r="AD972" s="1858"/>
      <c r="AE972" s="1858"/>
      <c r="AF972" s="1858"/>
      <c r="AG972" s="1858"/>
      <c r="AH972" s="1858"/>
      <c r="AI972" s="1858"/>
      <c r="AJ972" s="1858"/>
    </row>
    <row r="973" spans="7:36">
      <c r="G973" s="1858"/>
      <c r="H973" s="1858"/>
      <c r="I973" s="1858"/>
      <c r="J973" s="1858"/>
      <c r="K973" s="1858"/>
      <c r="L973" s="1858"/>
      <c r="M973" s="1858"/>
      <c r="N973" s="1858"/>
      <c r="O973" s="1858"/>
      <c r="P973" s="1858"/>
      <c r="Q973" s="1858"/>
      <c r="R973" s="1858"/>
      <c r="S973" s="1858"/>
      <c r="T973" s="1858"/>
      <c r="U973" s="1858"/>
      <c r="V973" s="1858"/>
      <c r="W973" s="1858"/>
      <c r="X973" s="1858"/>
      <c r="Y973" s="1858"/>
      <c r="Z973" s="1858"/>
      <c r="AA973" s="1858"/>
      <c r="AB973" s="1858"/>
      <c r="AC973" s="1858"/>
      <c r="AD973" s="1858"/>
      <c r="AE973" s="1858"/>
      <c r="AF973" s="1858"/>
      <c r="AG973" s="1858"/>
      <c r="AH973" s="1858"/>
      <c r="AI973" s="1858"/>
      <c r="AJ973" s="1858"/>
    </row>
    <row r="974" spans="7:36">
      <c r="G974" s="1858"/>
      <c r="H974" s="1858"/>
      <c r="I974" s="1858"/>
      <c r="J974" s="1858"/>
      <c r="K974" s="1858"/>
      <c r="L974" s="1858"/>
      <c r="M974" s="1858"/>
      <c r="N974" s="1858"/>
      <c r="O974" s="1858"/>
      <c r="P974" s="1858"/>
      <c r="Q974" s="1858"/>
      <c r="R974" s="1858"/>
      <c r="S974" s="1858"/>
      <c r="T974" s="1858"/>
      <c r="U974" s="1858"/>
      <c r="V974" s="1858"/>
      <c r="W974" s="1858"/>
      <c r="X974" s="1858"/>
      <c r="Y974" s="1858"/>
      <c r="Z974" s="1858"/>
      <c r="AA974" s="1858"/>
      <c r="AB974" s="1858"/>
      <c r="AC974" s="1858"/>
      <c r="AD974" s="1858"/>
      <c r="AE974" s="1858"/>
      <c r="AF974" s="1858"/>
      <c r="AG974" s="1858"/>
      <c r="AH974" s="1858"/>
      <c r="AI974" s="1858"/>
      <c r="AJ974" s="1858"/>
    </row>
    <row r="975" spans="7:36">
      <c r="G975" s="1858"/>
      <c r="H975" s="1858"/>
      <c r="I975" s="1858"/>
      <c r="J975" s="1858"/>
      <c r="K975" s="1858"/>
      <c r="L975" s="1858"/>
      <c r="M975" s="1858"/>
      <c r="N975" s="1858"/>
      <c r="O975" s="1858"/>
      <c r="P975" s="1858"/>
      <c r="Q975" s="1858"/>
      <c r="R975" s="1858"/>
      <c r="S975" s="1858"/>
      <c r="T975" s="1858"/>
      <c r="U975" s="1858"/>
      <c r="V975" s="1858"/>
      <c r="W975" s="1858"/>
      <c r="X975" s="1858"/>
      <c r="Y975" s="1858"/>
      <c r="Z975" s="1858"/>
      <c r="AA975" s="1858"/>
      <c r="AB975" s="1858"/>
      <c r="AC975" s="1858"/>
      <c r="AD975" s="1858"/>
      <c r="AE975" s="1858"/>
      <c r="AF975" s="1858"/>
      <c r="AG975" s="1858"/>
      <c r="AH975" s="1858"/>
      <c r="AI975" s="1858"/>
      <c r="AJ975" s="1858"/>
    </row>
    <row r="976" spans="7:36">
      <c r="G976" s="1858"/>
      <c r="H976" s="1858"/>
      <c r="I976" s="1858"/>
      <c r="J976" s="1858"/>
      <c r="K976" s="1858"/>
      <c r="L976" s="1858"/>
      <c r="M976" s="1858"/>
      <c r="N976" s="1858"/>
      <c r="O976" s="1858"/>
      <c r="P976" s="1858"/>
      <c r="Q976" s="1858"/>
      <c r="R976" s="1858"/>
      <c r="S976" s="1858"/>
      <c r="T976" s="1858"/>
      <c r="U976" s="1858"/>
      <c r="V976" s="1858"/>
      <c r="W976" s="1858"/>
      <c r="X976" s="1858"/>
      <c r="Y976" s="1858"/>
      <c r="Z976" s="1858"/>
      <c r="AA976" s="1858"/>
      <c r="AB976" s="1858"/>
      <c r="AC976" s="1858"/>
      <c r="AD976" s="1858"/>
      <c r="AE976" s="1858"/>
      <c r="AF976" s="1858"/>
      <c r="AG976" s="1858"/>
      <c r="AH976" s="1858"/>
      <c r="AI976" s="1858"/>
      <c r="AJ976" s="1858"/>
    </row>
    <row r="977" spans="7:36">
      <c r="G977" s="1858"/>
      <c r="H977" s="1858"/>
      <c r="I977" s="1858"/>
      <c r="J977" s="1858"/>
      <c r="K977" s="1858"/>
      <c r="L977" s="1858"/>
      <c r="M977" s="1858"/>
      <c r="N977" s="1858"/>
      <c r="O977" s="1858"/>
      <c r="P977" s="1858"/>
      <c r="Q977" s="1858"/>
      <c r="R977" s="1858"/>
      <c r="S977" s="1858"/>
      <c r="T977" s="1858"/>
      <c r="U977" s="1858"/>
      <c r="V977" s="1858"/>
      <c r="W977" s="1858"/>
      <c r="X977" s="1858"/>
      <c r="Y977" s="1858"/>
      <c r="Z977" s="1858"/>
      <c r="AA977" s="1858"/>
      <c r="AB977" s="1858"/>
      <c r="AC977" s="1858"/>
      <c r="AD977" s="1858"/>
      <c r="AE977" s="1858"/>
      <c r="AF977" s="1858"/>
      <c r="AG977" s="1858"/>
      <c r="AH977" s="1858"/>
      <c r="AI977" s="1858"/>
      <c r="AJ977" s="1858"/>
    </row>
    <row r="978" spans="7:36">
      <c r="G978" s="1858"/>
      <c r="H978" s="1858"/>
      <c r="I978" s="1858"/>
      <c r="J978" s="1858"/>
      <c r="K978" s="1858"/>
      <c r="L978" s="1858"/>
      <c r="M978" s="1858"/>
      <c r="N978" s="1858"/>
      <c r="O978" s="1858"/>
      <c r="P978" s="1858"/>
      <c r="Q978" s="1858"/>
      <c r="R978" s="1858"/>
      <c r="S978" s="1858"/>
      <c r="T978" s="1858"/>
      <c r="U978" s="1858"/>
      <c r="V978" s="1858"/>
      <c r="W978" s="1858"/>
      <c r="X978" s="1858"/>
      <c r="Y978" s="1858"/>
      <c r="Z978" s="1858"/>
      <c r="AA978" s="1858"/>
      <c r="AB978" s="1858"/>
      <c r="AC978" s="1858"/>
      <c r="AD978" s="1858"/>
      <c r="AE978" s="1858"/>
      <c r="AF978" s="1858"/>
      <c r="AG978" s="1858"/>
      <c r="AH978" s="1858"/>
      <c r="AI978" s="1858"/>
      <c r="AJ978" s="1858"/>
    </row>
    <row r="979" spans="7:36">
      <c r="G979" s="1858"/>
      <c r="H979" s="1858"/>
      <c r="I979" s="1858"/>
      <c r="J979" s="1858"/>
      <c r="K979" s="1858"/>
      <c r="L979" s="1858"/>
      <c r="M979" s="1858"/>
      <c r="N979" s="1858"/>
      <c r="O979" s="1858"/>
      <c r="P979" s="1858"/>
      <c r="Q979" s="1858"/>
      <c r="R979" s="1858"/>
      <c r="S979" s="1858"/>
      <c r="T979" s="1858"/>
      <c r="U979" s="1858"/>
      <c r="V979" s="1858"/>
      <c r="W979" s="1858"/>
      <c r="X979" s="1858"/>
      <c r="Y979" s="1858"/>
      <c r="Z979" s="1858"/>
      <c r="AA979" s="1858"/>
      <c r="AB979" s="1858"/>
      <c r="AC979" s="1858"/>
      <c r="AD979" s="1858"/>
      <c r="AE979" s="1858"/>
      <c r="AF979" s="1858"/>
      <c r="AG979" s="1858"/>
      <c r="AH979" s="1858"/>
      <c r="AI979" s="1858"/>
      <c r="AJ979" s="1858"/>
    </row>
    <row r="980" spans="7:36">
      <c r="G980" s="1858"/>
      <c r="H980" s="1858"/>
      <c r="I980" s="1858"/>
      <c r="J980" s="1858"/>
      <c r="K980" s="1858"/>
      <c r="L980" s="1858"/>
      <c r="M980" s="1858"/>
      <c r="N980" s="1858"/>
      <c r="O980" s="1858"/>
      <c r="P980" s="1858"/>
      <c r="Q980" s="1858"/>
      <c r="R980" s="1858"/>
      <c r="S980" s="1858"/>
      <c r="T980" s="1858"/>
      <c r="U980" s="1858"/>
      <c r="V980" s="1858"/>
      <c r="W980" s="1858"/>
      <c r="X980" s="1858"/>
      <c r="Y980" s="1858"/>
      <c r="Z980" s="1858"/>
      <c r="AA980" s="1858"/>
      <c r="AB980" s="1858"/>
      <c r="AC980" s="1858"/>
      <c r="AD980" s="1858"/>
      <c r="AE980" s="1858"/>
      <c r="AF980" s="1858"/>
      <c r="AG980" s="1858"/>
      <c r="AH980" s="1858"/>
      <c r="AI980" s="1858"/>
      <c r="AJ980" s="1858"/>
    </row>
    <row r="981" spans="7:36">
      <c r="G981" s="1858"/>
      <c r="H981" s="1858"/>
      <c r="I981" s="1858"/>
      <c r="J981" s="1858"/>
      <c r="K981" s="1858"/>
      <c r="L981" s="1858"/>
      <c r="M981" s="1858"/>
      <c r="N981" s="1858"/>
      <c r="O981" s="1858"/>
      <c r="P981" s="1858"/>
      <c r="Q981" s="1858"/>
      <c r="R981" s="1858"/>
      <c r="S981" s="1858"/>
      <c r="T981" s="1858"/>
      <c r="U981" s="1858"/>
      <c r="V981" s="1858"/>
      <c r="W981" s="1858"/>
      <c r="X981" s="1858"/>
      <c r="Y981" s="1858"/>
      <c r="Z981" s="1858"/>
      <c r="AA981" s="1858"/>
      <c r="AB981" s="1858"/>
      <c r="AC981" s="1858"/>
      <c r="AD981" s="1858"/>
      <c r="AE981" s="1858"/>
      <c r="AF981" s="1858"/>
      <c r="AG981" s="1858"/>
      <c r="AH981" s="1858"/>
      <c r="AI981" s="1858"/>
      <c r="AJ981" s="1858"/>
    </row>
    <row r="982" spans="7:36">
      <c r="G982" s="1858"/>
      <c r="H982" s="1858"/>
      <c r="I982" s="1858"/>
      <c r="J982" s="1858"/>
      <c r="K982" s="1858"/>
      <c r="L982" s="1858"/>
      <c r="M982" s="1858"/>
      <c r="N982" s="1858"/>
      <c r="O982" s="1858"/>
      <c r="P982" s="1858"/>
      <c r="Q982" s="1858"/>
      <c r="R982" s="1858"/>
      <c r="S982" s="1858"/>
      <c r="T982" s="1858"/>
      <c r="U982" s="1858"/>
      <c r="V982" s="1858"/>
      <c r="W982" s="1858"/>
      <c r="X982" s="1858"/>
      <c r="Y982" s="1858"/>
      <c r="Z982" s="1858"/>
      <c r="AA982" s="1858"/>
      <c r="AB982" s="1858"/>
      <c r="AC982" s="1858"/>
      <c r="AD982" s="1858"/>
      <c r="AE982" s="1858"/>
      <c r="AF982" s="1858"/>
      <c r="AG982" s="1858"/>
      <c r="AH982" s="1858"/>
      <c r="AI982" s="1858"/>
      <c r="AJ982" s="1858"/>
    </row>
    <row r="983" spans="7:36">
      <c r="G983" s="1858"/>
      <c r="H983" s="1858"/>
      <c r="I983" s="1858"/>
      <c r="J983" s="1858"/>
      <c r="K983" s="1858"/>
      <c r="L983" s="1858"/>
      <c r="M983" s="1858"/>
      <c r="N983" s="1858"/>
      <c r="O983" s="1858"/>
      <c r="P983" s="1858"/>
      <c r="Q983" s="1858"/>
      <c r="R983" s="1858"/>
      <c r="S983" s="1858"/>
      <c r="T983" s="1858"/>
      <c r="U983" s="1858"/>
      <c r="V983" s="1858"/>
      <c r="W983" s="1858"/>
      <c r="X983" s="1858"/>
      <c r="Y983" s="1858"/>
      <c r="Z983" s="1858"/>
      <c r="AA983" s="1858"/>
      <c r="AB983" s="1858"/>
      <c r="AC983" s="1858"/>
      <c r="AD983" s="1858"/>
      <c r="AE983" s="1858"/>
      <c r="AF983" s="1858"/>
      <c r="AG983" s="1858"/>
      <c r="AH983" s="1858"/>
      <c r="AI983" s="1858"/>
      <c r="AJ983" s="1858"/>
    </row>
    <row r="984" spans="7:36">
      <c r="G984" s="1858"/>
      <c r="H984" s="1858"/>
      <c r="I984" s="1858"/>
      <c r="J984" s="1858"/>
      <c r="K984" s="1858"/>
      <c r="L984" s="1858"/>
      <c r="M984" s="1858"/>
      <c r="N984" s="1858"/>
      <c r="O984" s="1858"/>
      <c r="P984" s="1858"/>
      <c r="Q984" s="1858"/>
      <c r="R984" s="1858"/>
      <c r="S984" s="1858"/>
      <c r="T984" s="1858"/>
      <c r="U984" s="1858"/>
      <c r="V984" s="1858"/>
      <c r="W984" s="1858"/>
      <c r="X984" s="1858"/>
      <c r="Y984" s="1858"/>
      <c r="Z984" s="1858"/>
      <c r="AA984" s="1858"/>
      <c r="AB984" s="1858"/>
      <c r="AC984" s="1858"/>
      <c r="AD984" s="1858"/>
      <c r="AE984" s="1858"/>
      <c r="AF984" s="1858"/>
      <c r="AG984" s="1858"/>
      <c r="AH984" s="1858"/>
      <c r="AI984" s="1858"/>
      <c r="AJ984" s="1858"/>
    </row>
    <row r="985" spans="7:36">
      <c r="G985" s="1858"/>
      <c r="H985" s="1858"/>
      <c r="I985" s="1858"/>
      <c r="J985" s="1858"/>
      <c r="K985" s="1858"/>
      <c r="L985" s="1858"/>
      <c r="M985" s="1858"/>
      <c r="N985" s="1858"/>
      <c r="O985" s="1858"/>
      <c r="P985" s="1858"/>
      <c r="Q985" s="1858"/>
      <c r="R985" s="1858"/>
      <c r="S985" s="1858"/>
      <c r="T985" s="1858"/>
      <c r="U985" s="1858"/>
      <c r="V985" s="1858"/>
      <c r="W985" s="1858"/>
      <c r="X985" s="1858"/>
      <c r="Y985" s="1858"/>
      <c r="Z985" s="1858"/>
      <c r="AA985" s="1858"/>
      <c r="AB985" s="1858"/>
      <c r="AC985" s="1858"/>
      <c r="AD985" s="1858"/>
      <c r="AE985" s="1858"/>
      <c r="AF985" s="1858"/>
      <c r="AG985" s="1858"/>
      <c r="AH985" s="1858"/>
      <c r="AI985" s="1858"/>
      <c r="AJ985" s="1858"/>
    </row>
    <row r="986" spans="7:36">
      <c r="G986" s="1858"/>
      <c r="H986" s="1858"/>
      <c r="I986" s="1858"/>
      <c r="J986" s="1858"/>
      <c r="K986" s="1858"/>
      <c r="L986" s="1858"/>
      <c r="M986" s="1858"/>
      <c r="N986" s="1858"/>
      <c r="O986" s="1858"/>
      <c r="P986" s="1858"/>
      <c r="Q986" s="1858"/>
      <c r="R986" s="1858"/>
      <c r="S986" s="1858"/>
      <c r="T986" s="1858"/>
      <c r="U986" s="1858"/>
      <c r="V986" s="1858"/>
      <c r="W986" s="1858"/>
      <c r="X986" s="1858"/>
      <c r="Y986" s="1858"/>
      <c r="Z986" s="1858"/>
      <c r="AA986" s="1858"/>
      <c r="AB986" s="1858"/>
      <c r="AC986" s="1858"/>
      <c r="AD986" s="1858"/>
      <c r="AE986" s="1858"/>
      <c r="AF986" s="1858"/>
      <c r="AG986" s="1858"/>
      <c r="AH986" s="1858"/>
      <c r="AI986" s="1858"/>
      <c r="AJ986" s="1858"/>
    </row>
    <row r="987" spans="7:36">
      <c r="G987" s="1858"/>
      <c r="H987" s="1858"/>
      <c r="I987" s="1858"/>
      <c r="J987" s="1858"/>
      <c r="K987" s="1858"/>
      <c r="L987" s="1858"/>
      <c r="M987" s="1858"/>
      <c r="N987" s="1858"/>
      <c r="O987" s="1858"/>
      <c r="P987" s="1858"/>
      <c r="Q987" s="1858"/>
      <c r="R987" s="1858"/>
      <c r="S987" s="1858"/>
      <c r="T987" s="1858"/>
      <c r="U987" s="1858"/>
      <c r="V987" s="1858"/>
      <c r="W987" s="1858"/>
      <c r="X987" s="1858"/>
      <c r="Y987" s="1858"/>
      <c r="Z987" s="1858"/>
      <c r="AA987" s="1858"/>
      <c r="AB987" s="1858"/>
      <c r="AC987" s="1858"/>
      <c r="AD987" s="1858"/>
      <c r="AE987" s="1858"/>
      <c r="AF987" s="1858"/>
      <c r="AG987" s="1858"/>
      <c r="AH987" s="1858"/>
      <c r="AI987" s="1858"/>
      <c r="AJ987" s="1858"/>
    </row>
    <row r="988" spans="7:36">
      <c r="G988" s="1858"/>
      <c r="H988" s="1858"/>
      <c r="I988" s="1858"/>
      <c r="J988" s="1858"/>
      <c r="K988" s="1858"/>
      <c r="L988" s="1858"/>
      <c r="M988" s="1858"/>
      <c r="N988" s="1858"/>
      <c r="O988" s="1858"/>
      <c r="P988" s="1858"/>
      <c r="Q988" s="1858"/>
      <c r="R988" s="1858"/>
      <c r="S988" s="1858"/>
      <c r="T988" s="1858"/>
      <c r="U988" s="1858"/>
      <c r="V988" s="1858"/>
      <c r="W988" s="1858"/>
      <c r="X988" s="1858"/>
      <c r="Y988" s="1858"/>
      <c r="Z988" s="1858"/>
      <c r="AA988" s="1858"/>
      <c r="AB988" s="1858"/>
      <c r="AC988" s="1858"/>
      <c r="AD988" s="1858"/>
      <c r="AE988" s="1858"/>
      <c r="AF988" s="1858"/>
      <c r="AG988" s="1858"/>
      <c r="AH988" s="1858"/>
      <c r="AI988" s="1858"/>
      <c r="AJ988" s="1858"/>
    </row>
    <row r="989" spans="7:36">
      <c r="G989" s="1858"/>
      <c r="H989" s="1858"/>
      <c r="I989" s="1858"/>
      <c r="J989" s="1858"/>
      <c r="K989" s="1858"/>
      <c r="L989" s="1858"/>
      <c r="M989" s="1858"/>
      <c r="N989" s="1858"/>
      <c r="O989" s="1858"/>
      <c r="P989" s="1858"/>
      <c r="Q989" s="1858"/>
      <c r="R989" s="1858"/>
      <c r="S989" s="1858"/>
      <c r="T989" s="1858"/>
      <c r="U989" s="1858"/>
      <c r="V989" s="1858"/>
      <c r="W989" s="1858"/>
      <c r="X989" s="1858"/>
      <c r="Y989" s="1858"/>
      <c r="Z989" s="1858"/>
      <c r="AA989" s="1858"/>
      <c r="AB989" s="1858"/>
      <c r="AC989" s="1858"/>
      <c r="AD989" s="1858"/>
      <c r="AE989" s="1858"/>
      <c r="AF989" s="1858"/>
      <c r="AG989" s="1858"/>
      <c r="AH989" s="1858"/>
      <c r="AI989" s="1858"/>
      <c r="AJ989" s="1858"/>
    </row>
    <row r="990" spans="7:36">
      <c r="G990" s="1858"/>
      <c r="H990" s="1858"/>
      <c r="I990" s="1858"/>
      <c r="J990" s="1858"/>
      <c r="K990" s="1858"/>
      <c r="L990" s="1858"/>
      <c r="M990" s="1858"/>
      <c r="N990" s="1858"/>
      <c r="O990" s="1858"/>
      <c r="P990" s="1858"/>
      <c r="Q990" s="1858"/>
      <c r="R990" s="1858"/>
      <c r="S990" s="1858"/>
      <c r="T990" s="1858"/>
      <c r="U990" s="1858"/>
      <c r="V990" s="1858"/>
      <c r="W990" s="1858"/>
      <c r="X990" s="1858"/>
      <c r="Y990" s="1858"/>
      <c r="Z990" s="1858"/>
      <c r="AA990" s="1858"/>
      <c r="AB990" s="1858"/>
      <c r="AC990" s="1858"/>
      <c r="AD990" s="1858"/>
      <c r="AE990" s="1858"/>
      <c r="AF990" s="1858"/>
      <c r="AG990" s="1858"/>
      <c r="AH990" s="1858"/>
      <c r="AI990" s="1858"/>
      <c r="AJ990" s="1858"/>
    </row>
    <row r="991" spans="7:36">
      <c r="G991" s="1858"/>
      <c r="H991" s="1858"/>
      <c r="I991" s="1858"/>
      <c r="J991" s="1858"/>
      <c r="K991" s="1858"/>
      <c r="L991" s="1858"/>
      <c r="M991" s="1858"/>
      <c r="N991" s="1858"/>
      <c r="O991" s="1858"/>
      <c r="P991" s="1858"/>
      <c r="Q991" s="1858"/>
      <c r="R991" s="1858"/>
      <c r="S991" s="1858"/>
      <c r="T991" s="1858"/>
      <c r="U991" s="1858"/>
      <c r="V991" s="1858"/>
      <c r="W991" s="1858"/>
      <c r="X991" s="1858"/>
      <c r="Y991" s="1858"/>
      <c r="Z991" s="1858"/>
      <c r="AA991" s="1858"/>
      <c r="AB991" s="1858"/>
      <c r="AC991" s="1858"/>
      <c r="AD991" s="1858"/>
      <c r="AE991" s="1858"/>
      <c r="AF991" s="1858"/>
      <c r="AG991" s="1858"/>
      <c r="AH991" s="1858"/>
      <c r="AI991" s="1858"/>
      <c r="AJ991" s="1858"/>
    </row>
    <row r="992" spans="7:36">
      <c r="G992" s="1858"/>
      <c r="H992" s="1858"/>
      <c r="I992" s="1858"/>
      <c r="J992" s="1858"/>
      <c r="K992" s="1858"/>
      <c r="L992" s="1858"/>
      <c r="M992" s="1858"/>
      <c r="N992" s="1858"/>
      <c r="O992" s="1858"/>
      <c r="P992" s="1858"/>
      <c r="Q992" s="1858"/>
      <c r="R992" s="1858"/>
      <c r="S992" s="1858"/>
      <c r="T992" s="1858"/>
      <c r="U992" s="1858"/>
      <c r="V992" s="1858"/>
      <c r="W992" s="1858"/>
      <c r="X992" s="1858"/>
      <c r="Y992" s="1858"/>
      <c r="Z992" s="1858"/>
      <c r="AA992" s="1858"/>
      <c r="AB992" s="1858"/>
      <c r="AC992" s="1858"/>
      <c r="AD992" s="1858"/>
      <c r="AE992" s="1858"/>
      <c r="AF992" s="1858"/>
      <c r="AG992" s="1858"/>
      <c r="AH992" s="1858"/>
      <c r="AI992" s="1858"/>
      <c r="AJ992" s="1858"/>
    </row>
    <row r="993" spans="7:36">
      <c r="G993" s="1858"/>
      <c r="H993" s="1858"/>
      <c r="I993" s="1858"/>
      <c r="J993" s="1858"/>
      <c r="K993" s="1858"/>
      <c r="L993" s="1858"/>
      <c r="M993" s="1858"/>
      <c r="N993" s="1858"/>
      <c r="O993" s="1858"/>
      <c r="P993" s="1858"/>
      <c r="Q993" s="1858"/>
      <c r="R993" s="1858"/>
      <c r="S993" s="1858"/>
      <c r="T993" s="1858"/>
      <c r="U993" s="1858"/>
      <c r="V993" s="1858"/>
      <c r="W993" s="1858"/>
      <c r="X993" s="1858"/>
      <c r="Y993" s="1858"/>
      <c r="Z993" s="1858"/>
      <c r="AA993" s="1858"/>
      <c r="AB993" s="1858"/>
      <c r="AC993" s="1858"/>
      <c r="AD993" s="1858"/>
      <c r="AE993" s="1858"/>
      <c r="AF993" s="1858"/>
      <c r="AG993" s="1858"/>
      <c r="AH993" s="1858"/>
      <c r="AI993" s="1858"/>
      <c r="AJ993" s="1858"/>
    </row>
    <row r="994" spans="7:36">
      <c r="G994" s="1858"/>
      <c r="H994" s="1858"/>
      <c r="I994" s="1858"/>
      <c r="J994" s="1858"/>
      <c r="K994" s="1858"/>
      <c r="L994" s="1858"/>
      <c r="M994" s="1858"/>
      <c r="N994" s="1858"/>
      <c r="O994" s="1858"/>
      <c r="P994" s="1858"/>
      <c r="Q994" s="1858"/>
      <c r="R994" s="1858"/>
      <c r="S994" s="1858"/>
      <c r="T994" s="1858"/>
      <c r="U994" s="1858"/>
      <c r="V994" s="1858"/>
      <c r="W994" s="1858"/>
      <c r="X994" s="1858"/>
      <c r="Y994" s="1858"/>
      <c r="Z994" s="1858"/>
      <c r="AA994" s="1858"/>
      <c r="AB994" s="1858"/>
      <c r="AC994" s="1858"/>
      <c r="AD994" s="1858"/>
      <c r="AE994" s="1858"/>
      <c r="AF994" s="1858"/>
      <c r="AG994" s="1858"/>
      <c r="AH994" s="1858"/>
      <c r="AI994" s="1858"/>
      <c r="AJ994" s="1858"/>
    </row>
    <row r="995" spans="7:36">
      <c r="G995" s="1858"/>
      <c r="H995" s="1858"/>
      <c r="I995" s="1858"/>
      <c r="J995" s="1858"/>
      <c r="K995" s="1858"/>
      <c r="L995" s="1858"/>
      <c r="M995" s="1858"/>
      <c r="N995" s="1858"/>
      <c r="O995" s="1858"/>
      <c r="P995" s="1858"/>
      <c r="Q995" s="1858"/>
      <c r="R995" s="1858"/>
      <c r="S995" s="1858"/>
      <c r="T995" s="1858"/>
      <c r="U995" s="1858"/>
      <c r="V995" s="1858"/>
      <c r="W995" s="1858"/>
      <c r="X995" s="1858"/>
      <c r="Y995" s="1858"/>
      <c r="Z995" s="1858"/>
      <c r="AA995" s="1858"/>
      <c r="AB995" s="1858"/>
      <c r="AC995" s="1858"/>
      <c r="AD995" s="1858"/>
      <c r="AE995" s="1858"/>
      <c r="AF995" s="1858"/>
      <c r="AG995" s="1858"/>
      <c r="AH995" s="1858"/>
      <c r="AI995" s="1858"/>
      <c r="AJ995" s="1858"/>
    </row>
    <row r="996" spans="7:36">
      <c r="G996" s="1858"/>
      <c r="H996" s="1858"/>
      <c r="I996" s="1858"/>
      <c r="J996" s="1858"/>
      <c r="K996" s="1858"/>
      <c r="L996" s="1858"/>
      <c r="M996" s="1858"/>
      <c r="N996" s="1858"/>
      <c r="O996" s="1858"/>
      <c r="P996" s="1858"/>
      <c r="Q996" s="1858"/>
      <c r="R996" s="1858"/>
      <c r="S996" s="1858"/>
      <c r="T996" s="1858"/>
      <c r="U996" s="1858"/>
      <c r="V996" s="1858"/>
      <c r="W996" s="1858"/>
      <c r="X996" s="1858"/>
      <c r="Y996" s="1858"/>
      <c r="Z996" s="1858"/>
      <c r="AA996" s="1858"/>
      <c r="AB996" s="1858"/>
      <c r="AC996" s="1858"/>
      <c r="AD996" s="1858"/>
      <c r="AE996" s="1858"/>
      <c r="AF996" s="1858"/>
      <c r="AG996" s="1858"/>
      <c r="AH996" s="1858"/>
      <c r="AI996" s="1858"/>
      <c r="AJ996" s="1858"/>
    </row>
    <row r="997" spans="7:36">
      <c r="G997" s="1858"/>
      <c r="H997" s="1858"/>
      <c r="I997" s="1858"/>
      <c r="J997" s="1858"/>
      <c r="K997" s="1858"/>
      <c r="L997" s="1858"/>
      <c r="M997" s="1858"/>
      <c r="N997" s="1858"/>
      <c r="O997" s="1858"/>
      <c r="P997" s="1858"/>
      <c r="Q997" s="1858"/>
      <c r="R997" s="1858"/>
      <c r="S997" s="1858"/>
      <c r="T997" s="1858"/>
      <c r="U997" s="1858"/>
      <c r="V997" s="1858"/>
      <c r="W997" s="1858"/>
      <c r="X997" s="1858"/>
      <c r="Y997" s="1858"/>
      <c r="Z997" s="1858"/>
      <c r="AA997" s="1858"/>
      <c r="AB997" s="1858"/>
      <c r="AC997" s="1858"/>
      <c r="AD997" s="1858"/>
      <c r="AE997" s="1858"/>
      <c r="AF997" s="1858"/>
      <c r="AG997" s="1858"/>
      <c r="AH997" s="1858"/>
      <c r="AI997" s="1858"/>
      <c r="AJ997" s="1858"/>
    </row>
    <row r="998" spans="7:36">
      <c r="G998" s="1858"/>
      <c r="H998" s="1858"/>
      <c r="I998" s="1858"/>
      <c r="J998" s="1858"/>
      <c r="K998" s="1858"/>
      <c r="L998" s="1858"/>
      <c r="M998" s="1858"/>
      <c r="N998" s="1858"/>
      <c r="O998" s="1858"/>
      <c r="P998" s="1858"/>
      <c r="Q998" s="1858"/>
      <c r="R998" s="1858"/>
      <c r="S998" s="1858"/>
      <c r="T998" s="1858"/>
      <c r="U998" s="1858"/>
      <c r="V998" s="1858"/>
      <c r="W998" s="1858"/>
      <c r="X998" s="1858"/>
      <c r="Y998" s="1858"/>
      <c r="Z998" s="1858"/>
      <c r="AA998" s="1858"/>
      <c r="AB998" s="1858"/>
      <c r="AC998" s="1858"/>
      <c r="AD998" s="1858"/>
      <c r="AE998" s="1858"/>
      <c r="AF998" s="1858"/>
      <c r="AG998" s="1858"/>
      <c r="AH998" s="1858"/>
      <c r="AI998" s="1858"/>
      <c r="AJ998" s="1858"/>
    </row>
    <row r="999" spans="7:36">
      <c r="G999" s="1858"/>
      <c r="H999" s="1858"/>
      <c r="I999" s="1858"/>
      <c r="J999" s="1858"/>
      <c r="K999" s="1858"/>
      <c r="L999" s="1858"/>
      <c r="M999" s="1858"/>
      <c r="N999" s="1858"/>
      <c r="O999" s="1858"/>
      <c r="P999" s="1858"/>
      <c r="Q999" s="1858"/>
      <c r="R999" s="1858"/>
      <c r="S999" s="1858"/>
      <c r="T999" s="1858"/>
      <c r="U999" s="1858"/>
      <c r="V999" s="1858"/>
      <c r="W999" s="1858"/>
      <c r="X999" s="1858"/>
      <c r="Y999" s="1858"/>
      <c r="Z999" s="1858"/>
      <c r="AA999" s="1858"/>
      <c r="AB999" s="1858"/>
      <c r="AC999" s="1858"/>
      <c r="AD999" s="1858"/>
      <c r="AE999" s="1858"/>
      <c r="AF999" s="1858"/>
      <c r="AG999" s="1858"/>
      <c r="AH999" s="1858"/>
      <c r="AI999" s="1858"/>
      <c r="AJ999" s="1858"/>
    </row>
    <row r="1000" spans="7:36">
      <c r="G1000" s="1858"/>
      <c r="H1000" s="1858"/>
      <c r="I1000" s="1858"/>
      <c r="J1000" s="1858"/>
      <c r="K1000" s="1858"/>
      <c r="L1000" s="1858"/>
      <c r="M1000" s="1858"/>
      <c r="N1000" s="1858"/>
      <c r="O1000" s="1858"/>
      <c r="P1000" s="1858"/>
      <c r="Q1000" s="1858"/>
      <c r="R1000" s="1858"/>
      <c r="S1000" s="1858"/>
      <c r="T1000" s="1858"/>
      <c r="U1000" s="1858"/>
      <c r="V1000" s="1858"/>
      <c r="W1000" s="1858"/>
      <c r="X1000" s="1858"/>
      <c r="Y1000" s="1858"/>
      <c r="Z1000" s="1858"/>
      <c r="AA1000" s="1858"/>
      <c r="AB1000" s="1858"/>
      <c r="AC1000" s="1858"/>
      <c r="AD1000" s="1858"/>
      <c r="AE1000" s="1858"/>
      <c r="AF1000" s="1858"/>
      <c r="AG1000" s="1858"/>
      <c r="AH1000" s="1858"/>
      <c r="AI1000" s="1858"/>
      <c r="AJ1000" s="1858"/>
    </row>
    <row r="1001" spans="7:36">
      <c r="G1001" s="1858"/>
      <c r="H1001" s="1858"/>
      <c r="I1001" s="1858"/>
      <c r="J1001" s="1858"/>
      <c r="K1001" s="1858"/>
      <c r="L1001" s="1858"/>
      <c r="M1001" s="1858"/>
      <c r="N1001" s="1858"/>
      <c r="O1001" s="1858"/>
      <c r="P1001" s="1858"/>
      <c r="Q1001" s="1858"/>
      <c r="R1001" s="1858"/>
      <c r="S1001" s="1858"/>
      <c r="T1001" s="1858"/>
      <c r="U1001" s="1858"/>
      <c r="V1001" s="1858"/>
      <c r="W1001" s="1858"/>
      <c r="X1001" s="1858"/>
      <c r="Y1001" s="1858"/>
      <c r="Z1001" s="1858"/>
      <c r="AA1001" s="1858"/>
      <c r="AB1001" s="1858"/>
      <c r="AC1001" s="1858"/>
      <c r="AD1001" s="1858"/>
      <c r="AE1001" s="1858"/>
      <c r="AF1001" s="1858"/>
      <c r="AG1001" s="1858"/>
      <c r="AH1001" s="1858"/>
      <c r="AI1001" s="1858"/>
      <c r="AJ1001" s="1858"/>
    </row>
    <row r="1002" spans="7:36">
      <c r="G1002" s="1858"/>
      <c r="H1002" s="1858"/>
      <c r="I1002" s="1858"/>
      <c r="J1002" s="1858"/>
      <c r="K1002" s="1858"/>
      <c r="L1002" s="1858"/>
      <c r="M1002" s="1858"/>
      <c r="N1002" s="1858"/>
      <c r="O1002" s="1858"/>
      <c r="P1002" s="1858"/>
      <c r="Q1002" s="1858"/>
      <c r="R1002" s="1858"/>
      <c r="S1002" s="1858"/>
      <c r="T1002" s="1858"/>
      <c r="U1002" s="1858"/>
      <c r="V1002" s="1858"/>
      <c r="W1002" s="1858"/>
      <c r="X1002" s="1858"/>
      <c r="Y1002" s="1858"/>
      <c r="Z1002" s="1858"/>
      <c r="AA1002" s="1858"/>
      <c r="AB1002" s="1858"/>
      <c r="AC1002" s="1858"/>
      <c r="AD1002" s="1858"/>
      <c r="AE1002" s="1858"/>
      <c r="AF1002" s="1858"/>
      <c r="AG1002" s="1858"/>
      <c r="AH1002" s="1858"/>
      <c r="AI1002" s="1858"/>
      <c r="AJ1002" s="1858"/>
    </row>
    <row r="1003" spans="7:36">
      <c r="G1003" s="1858"/>
      <c r="H1003" s="1858"/>
      <c r="I1003" s="1858"/>
      <c r="J1003" s="1858"/>
      <c r="K1003" s="1858"/>
      <c r="L1003" s="1858"/>
      <c r="M1003" s="1858"/>
      <c r="N1003" s="1858"/>
      <c r="O1003" s="1858"/>
      <c r="P1003" s="1858"/>
      <c r="Q1003" s="1858"/>
      <c r="R1003" s="1858"/>
      <c r="S1003" s="1858"/>
      <c r="T1003" s="1858"/>
      <c r="U1003" s="1858"/>
      <c r="V1003" s="1858"/>
      <c r="W1003" s="1858"/>
      <c r="X1003" s="1858"/>
      <c r="Y1003" s="1858"/>
      <c r="Z1003" s="1858"/>
      <c r="AA1003" s="1858"/>
      <c r="AB1003" s="1858"/>
      <c r="AC1003" s="1858"/>
      <c r="AD1003" s="1858"/>
      <c r="AE1003" s="1858"/>
      <c r="AF1003" s="1858"/>
      <c r="AG1003" s="1858"/>
      <c r="AH1003" s="1858"/>
      <c r="AI1003" s="1858"/>
      <c r="AJ1003" s="1858"/>
    </row>
    <row r="1004" spans="7:36">
      <c r="G1004" s="1858"/>
      <c r="H1004" s="1858"/>
      <c r="I1004" s="1858"/>
      <c r="J1004" s="1858"/>
      <c r="K1004" s="1858"/>
      <c r="L1004" s="1858"/>
      <c r="M1004" s="1858"/>
      <c r="N1004" s="1858"/>
      <c r="O1004" s="1858"/>
      <c r="P1004" s="1858"/>
      <c r="Q1004" s="1858"/>
      <c r="R1004" s="1858"/>
      <c r="S1004" s="1858"/>
      <c r="T1004" s="1858"/>
      <c r="U1004" s="1858"/>
      <c r="V1004" s="1858"/>
      <c r="W1004" s="1858"/>
      <c r="X1004" s="1858"/>
      <c r="Y1004" s="1858"/>
      <c r="Z1004" s="1858"/>
      <c r="AA1004" s="1858"/>
      <c r="AB1004" s="1858"/>
      <c r="AC1004" s="1858"/>
      <c r="AD1004" s="1858"/>
      <c r="AE1004" s="1858"/>
      <c r="AF1004" s="1858"/>
      <c r="AG1004" s="1858"/>
      <c r="AH1004" s="1858"/>
      <c r="AI1004" s="1858"/>
      <c r="AJ1004" s="1858"/>
    </row>
    <row r="1005" spans="7:36">
      <c r="G1005" s="1858"/>
      <c r="H1005" s="1858"/>
      <c r="I1005" s="1858"/>
      <c r="J1005" s="1858"/>
      <c r="K1005" s="1858"/>
      <c r="L1005" s="1858"/>
      <c r="M1005" s="1858"/>
      <c r="N1005" s="1858"/>
      <c r="O1005" s="1858"/>
      <c r="P1005" s="1858"/>
      <c r="Q1005" s="1858"/>
      <c r="R1005" s="1858"/>
      <c r="S1005" s="1858"/>
      <c r="T1005" s="1858"/>
      <c r="U1005" s="1858"/>
      <c r="V1005" s="1858"/>
      <c r="W1005" s="1858"/>
      <c r="X1005" s="1858"/>
      <c r="Y1005" s="1858"/>
      <c r="Z1005" s="1858"/>
      <c r="AA1005" s="1858"/>
      <c r="AB1005" s="1858"/>
      <c r="AC1005" s="1858"/>
      <c r="AD1005" s="1858"/>
      <c r="AE1005" s="1858"/>
      <c r="AF1005" s="1858"/>
      <c r="AG1005" s="1858"/>
      <c r="AH1005" s="1858"/>
      <c r="AI1005" s="1858"/>
      <c r="AJ1005" s="1858"/>
    </row>
    <row r="1006" spans="7:36">
      <c r="G1006" s="1858"/>
      <c r="H1006" s="1858"/>
      <c r="I1006" s="1858"/>
      <c r="J1006" s="1858"/>
      <c r="K1006" s="1858"/>
      <c r="L1006" s="1858"/>
      <c r="M1006" s="1858"/>
      <c r="N1006" s="1858"/>
      <c r="O1006" s="1858"/>
      <c r="P1006" s="1858"/>
      <c r="Q1006" s="1858"/>
      <c r="R1006" s="1858"/>
      <c r="S1006" s="1858"/>
      <c r="T1006" s="1858"/>
      <c r="U1006" s="1858"/>
      <c r="V1006" s="1858"/>
      <c r="W1006" s="1858"/>
      <c r="X1006" s="1858"/>
      <c r="Y1006" s="1858"/>
      <c r="Z1006" s="1858"/>
      <c r="AA1006" s="1858"/>
      <c r="AB1006" s="1858"/>
      <c r="AC1006" s="1858"/>
      <c r="AD1006" s="1858"/>
      <c r="AE1006" s="1858"/>
      <c r="AF1006" s="1858"/>
      <c r="AG1006" s="1858"/>
      <c r="AH1006" s="1858"/>
      <c r="AI1006" s="1858"/>
      <c r="AJ1006" s="1858"/>
    </row>
    <row r="1007" spans="7:36">
      <c r="G1007" s="1858"/>
      <c r="H1007" s="1858"/>
      <c r="I1007" s="1858"/>
      <c r="J1007" s="1858"/>
      <c r="K1007" s="1858"/>
      <c r="L1007" s="1858"/>
      <c r="M1007" s="1858"/>
      <c r="N1007" s="1858"/>
      <c r="O1007" s="1858"/>
      <c r="P1007" s="1858"/>
      <c r="Q1007" s="1858"/>
      <c r="R1007" s="1858"/>
      <c r="S1007" s="1858"/>
      <c r="T1007" s="1858"/>
      <c r="U1007" s="1858"/>
      <c r="V1007" s="1858"/>
      <c r="W1007" s="1858"/>
      <c r="X1007" s="1858"/>
      <c r="Y1007" s="1858"/>
      <c r="Z1007" s="1858"/>
      <c r="AA1007" s="1858"/>
      <c r="AB1007" s="1858"/>
      <c r="AC1007" s="1858"/>
      <c r="AD1007" s="1858"/>
      <c r="AE1007" s="1858"/>
      <c r="AF1007" s="1858"/>
      <c r="AG1007" s="1858"/>
      <c r="AH1007" s="1858"/>
      <c r="AI1007" s="1858"/>
      <c r="AJ1007" s="1858"/>
    </row>
    <row r="1008" spans="7:36">
      <c r="G1008" s="1858"/>
      <c r="H1008" s="1858"/>
      <c r="I1008" s="1858"/>
      <c r="J1008" s="1858"/>
      <c r="K1008" s="1858"/>
      <c r="L1008" s="1858"/>
      <c r="M1008" s="1858"/>
      <c r="N1008" s="1858"/>
      <c r="O1008" s="1858"/>
      <c r="P1008" s="1858"/>
      <c r="Q1008" s="1858"/>
      <c r="R1008" s="1858"/>
      <c r="S1008" s="1858"/>
      <c r="T1008" s="1858"/>
      <c r="U1008" s="1858"/>
      <c r="V1008" s="1858"/>
      <c r="W1008" s="1858"/>
      <c r="X1008" s="1858"/>
      <c r="Y1008" s="1858"/>
      <c r="Z1008" s="1858"/>
      <c r="AA1008" s="1858"/>
      <c r="AB1008" s="1858"/>
      <c r="AC1008" s="1858"/>
      <c r="AD1008" s="1858"/>
      <c r="AE1008" s="1858"/>
      <c r="AF1008" s="1858"/>
      <c r="AG1008" s="1858"/>
      <c r="AH1008" s="1858"/>
      <c r="AI1008" s="1858"/>
      <c r="AJ1008" s="1858"/>
    </row>
    <row r="1009" spans="7:36">
      <c r="G1009" s="1858"/>
      <c r="H1009" s="1858"/>
      <c r="I1009" s="1858"/>
      <c r="J1009" s="1858"/>
      <c r="K1009" s="1858"/>
      <c r="L1009" s="1858"/>
      <c r="M1009" s="1858"/>
      <c r="N1009" s="1858"/>
      <c r="O1009" s="1858"/>
      <c r="P1009" s="1858"/>
      <c r="Q1009" s="1858"/>
      <c r="R1009" s="1858"/>
      <c r="S1009" s="1858"/>
      <c r="T1009" s="1858"/>
      <c r="U1009" s="1858"/>
      <c r="V1009" s="1858"/>
      <c r="W1009" s="1858"/>
      <c r="X1009" s="1858"/>
      <c r="Y1009" s="1858"/>
      <c r="Z1009" s="1858"/>
      <c r="AA1009" s="1858"/>
      <c r="AB1009" s="1858"/>
      <c r="AC1009" s="1858"/>
      <c r="AD1009" s="1858"/>
      <c r="AE1009" s="1858"/>
      <c r="AF1009" s="1858"/>
      <c r="AG1009" s="1858"/>
      <c r="AH1009" s="1858"/>
      <c r="AI1009" s="1858"/>
      <c r="AJ1009" s="1858"/>
    </row>
    <row r="1010" spans="7:36">
      <c r="G1010" s="1858"/>
      <c r="H1010" s="1858"/>
      <c r="I1010" s="1858"/>
      <c r="J1010" s="1858"/>
      <c r="K1010" s="1858"/>
      <c r="L1010" s="1858"/>
      <c r="M1010" s="1858"/>
      <c r="N1010" s="1858"/>
      <c r="O1010" s="1858"/>
      <c r="P1010" s="1858"/>
      <c r="Q1010" s="1858"/>
      <c r="R1010" s="1858"/>
      <c r="S1010" s="1858"/>
      <c r="T1010" s="1858"/>
      <c r="U1010" s="1858"/>
      <c r="V1010" s="1858"/>
      <c r="W1010" s="1858"/>
      <c r="X1010" s="1858"/>
      <c r="Y1010" s="1858"/>
      <c r="Z1010" s="1858"/>
      <c r="AA1010" s="1858"/>
      <c r="AB1010" s="1858"/>
      <c r="AC1010" s="1858"/>
      <c r="AD1010" s="1858"/>
      <c r="AE1010" s="1858"/>
      <c r="AF1010" s="1858"/>
      <c r="AG1010" s="1858"/>
      <c r="AH1010" s="1858"/>
      <c r="AI1010" s="1858"/>
      <c r="AJ1010" s="1858"/>
    </row>
    <row r="1011" spans="7:36">
      <c r="G1011" s="1858"/>
      <c r="H1011" s="1858"/>
      <c r="I1011" s="1858"/>
      <c r="J1011" s="1858"/>
      <c r="K1011" s="1858"/>
      <c r="L1011" s="1858"/>
      <c r="M1011" s="1858"/>
      <c r="N1011" s="1858"/>
      <c r="O1011" s="1858"/>
      <c r="P1011" s="1858"/>
      <c r="Q1011" s="1858"/>
      <c r="R1011" s="1858"/>
      <c r="S1011" s="1858"/>
      <c r="T1011" s="1858"/>
      <c r="U1011" s="1858"/>
      <c r="V1011" s="1858"/>
      <c r="W1011" s="1858"/>
      <c r="X1011" s="1858"/>
      <c r="Y1011" s="1858"/>
      <c r="Z1011" s="1858"/>
      <c r="AA1011" s="1858"/>
      <c r="AB1011" s="1858"/>
      <c r="AC1011" s="1858"/>
      <c r="AD1011" s="1858"/>
      <c r="AE1011" s="1858"/>
      <c r="AF1011" s="1858"/>
      <c r="AG1011" s="1858"/>
      <c r="AH1011" s="1858"/>
      <c r="AI1011" s="1858"/>
      <c r="AJ1011" s="1858"/>
    </row>
    <row r="1012" spans="7:36">
      <c r="G1012" s="1858"/>
      <c r="H1012" s="1858"/>
      <c r="I1012" s="1858"/>
      <c r="J1012" s="1858"/>
      <c r="K1012" s="1858"/>
      <c r="L1012" s="1858"/>
      <c r="M1012" s="1858"/>
      <c r="N1012" s="1858"/>
      <c r="O1012" s="1858"/>
      <c r="P1012" s="1858"/>
      <c r="Q1012" s="1858"/>
      <c r="R1012" s="1858"/>
      <c r="S1012" s="1858"/>
      <c r="T1012" s="1858"/>
      <c r="U1012" s="1858"/>
      <c r="V1012" s="1858"/>
      <c r="W1012" s="1858"/>
      <c r="X1012" s="1858"/>
      <c r="Y1012" s="1858"/>
      <c r="Z1012" s="1858"/>
      <c r="AA1012" s="1858"/>
      <c r="AB1012" s="1858"/>
      <c r="AC1012" s="1858"/>
      <c r="AD1012" s="1858"/>
      <c r="AE1012" s="1858"/>
      <c r="AF1012" s="1858"/>
      <c r="AG1012" s="1858"/>
      <c r="AH1012" s="1858"/>
      <c r="AI1012" s="1858"/>
      <c r="AJ1012" s="1858"/>
    </row>
    <row r="1013" spans="7:36">
      <c r="G1013" s="1858"/>
      <c r="H1013" s="1858"/>
      <c r="I1013" s="1858"/>
      <c r="J1013" s="1858"/>
      <c r="K1013" s="1858"/>
      <c r="L1013" s="1858"/>
      <c r="M1013" s="1858"/>
      <c r="N1013" s="1858"/>
      <c r="O1013" s="1858"/>
      <c r="P1013" s="1858"/>
      <c r="Q1013" s="1858"/>
      <c r="R1013" s="1858"/>
      <c r="S1013" s="1858"/>
      <c r="T1013" s="1858"/>
      <c r="U1013" s="1858"/>
      <c r="V1013" s="1858"/>
      <c r="W1013" s="1858"/>
      <c r="X1013" s="1858"/>
      <c r="Y1013" s="1858"/>
      <c r="Z1013" s="1858"/>
      <c r="AA1013" s="1858"/>
      <c r="AB1013" s="1858"/>
      <c r="AC1013" s="1858"/>
      <c r="AD1013" s="1858"/>
      <c r="AE1013" s="1858"/>
      <c r="AF1013" s="1858"/>
      <c r="AG1013" s="1858"/>
      <c r="AH1013" s="1858"/>
      <c r="AI1013" s="1858"/>
      <c r="AJ1013" s="1858"/>
    </row>
    <row r="1014" spans="7:36">
      <c r="G1014" s="1858"/>
      <c r="H1014" s="1858"/>
      <c r="I1014" s="1858"/>
      <c r="J1014" s="1858"/>
      <c r="K1014" s="1858"/>
      <c r="L1014" s="1858"/>
      <c r="M1014" s="1858"/>
      <c r="N1014" s="1858"/>
      <c r="O1014" s="1858"/>
      <c r="P1014" s="1858"/>
      <c r="Q1014" s="1858"/>
      <c r="R1014" s="1858"/>
      <c r="S1014" s="1858"/>
      <c r="T1014" s="1858"/>
      <c r="U1014" s="1858"/>
      <c r="V1014" s="1858"/>
      <c r="W1014" s="1858"/>
      <c r="X1014" s="1858"/>
      <c r="Y1014" s="1858"/>
      <c r="Z1014" s="1858"/>
      <c r="AA1014" s="1858"/>
      <c r="AB1014" s="1858"/>
      <c r="AC1014" s="1858"/>
      <c r="AD1014" s="1858"/>
      <c r="AE1014" s="1858"/>
      <c r="AF1014" s="1858"/>
      <c r="AG1014" s="1858"/>
      <c r="AH1014" s="1858"/>
      <c r="AI1014" s="1858"/>
      <c r="AJ1014" s="1858"/>
    </row>
    <row r="1015" spans="7:36">
      <c r="G1015" s="1858"/>
      <c r="H1015" s="1858"/>
      <c r="I1015" s="1858"/>
      <c r="J1015" s="1858"/>
      <c r="K1015" s="1858"/>
      <c r="L1015" s="1858"/>
      <c r="M1015" s="1858"/>
      <c r="N1015" s="1858"/>
      <c r="O1015" s="1858"/>
      <c r="P1015" s="1858"/>
      <c r="Q1015" s="1858"/>
      <c r="R1015" s="1858"/>
      <c r="S1015" s="1858"/>
      <c r="T1015" s="1858"/>
      <c r="U1015" s="1858"/>
      <c r="V1015" s="1858"/>
      <c r="W1015" s="1858"/>
      <c r="X1015" s="1858"/>
      <c r="Y1015" s="1858"/>
      <c r="Z1015" s="1858"/>
      <c r="AA1015" s="1858"/>
      <c r="AB1015" s="1858"/>
      <c r="AC1015" s="1858"/>
      <c r="AD1015" s="1858"/>
      <c r="AE1015" s="1858"/>
      <c r="AF1015" s="1858"/>
      <c r="AG1015" s="1858"/>
      <c r="AH1015" s="1858"/>
      <c r="AI1015" s="1858"/>
      <c r="AJ1015" s="1858"/>
    </row>
    <row r="1016" spans="7:36">
      <c r="G1016" s="1858"/>
      <c r="H1016" s="1858"/>
      <c r="I1016" s="1858"/>
      <c r="J1016" s="1858"/>
      <c r="K1016" s="1858"/>
      <c r="L1016" s="1858"/>
      <c r="M1016" s="1858"/>
      <c r="N1016" s="1858"/>
      <c r="O1016" s="1858"/>
      <c r="P1016" s="1858"/>
      <c r="Q1016" s="1858"/>
      <c r="R1016" s="1858"/>
      <c r="S1016" s="1858"/>
      <c r="T1016" s="1858"/>
      <c r="U1016" s="1858"/>
      <c r="V1016" s="1858"/>
      <c r="W1016" s="1858"/>
      <c r="X1016" s="1858"/>
      <c r="Y1016" s="1858"/>
      <c r="Z1016" s="1858"/>
      <c r="AA1016" s="1858"/>
      <c r="AB1016" s="1858"/>
      <c r="AC1016" s="1858"/>
      <c r="AD1016" s="1858"/>
      <c r="AE1016" s="1858"/>
      <c r="AF1016" s="1858"/>
      <c r="AG1016" s="1858"/>
      <c r="AH1016" s="1858"/>
      <c r="AI1016" s="1858"/>
      <c r="AJ1016" s="1858"/>
    </row>
    <row r="1017" spans="7:36">
      <c r="G1017" s="1858"/>
      <c r="H1017" s="1858"/>
      <c r="I1017" s="1858"/>
      <c r="J1017" s="1858"/>
      <c r="K1017" s="1858"/>
      <c r="L1017" s="1858"/>
      <c r="M1017" s="1858"/>
      <c r="N1017" s="1858"/>
      <c r="O1017" s="1858"/>
      <c r="P1017" s="1858"/>
      <c r="Q1017" s="1858"/>
      <c r="R1017" s="1858"/>
      <c r="S1017" s="1858"/>
      <c r="T1017" s="1858"/>
      <c r="U1017" s="1858"/>
      <c r="V1017" s="1858"/>
      <c r="W1017" s="1858"/>
      <c r="X1017" s="1858"/>
      <c r="Y1017" s="1858"/>
      <c r="Z1017" s="1858"/>
      <c r="AA1017" s="1858"/>
      <c r="AB1017" s="1858"/>
      <c r="AC1017" s="1858"/>
      <c r="AD1017" s="1858"/>
      <c r="AE1017" s="1858"/>
      <c r="AF1017" s="1858"/>
      <c r="AG1017" s="1858"/>
      <c r="AH1017" s="1858"/>
      <c r="AI1017" s="1858"/>
      <c r="AJ1017" s="1858"/>
    </row>
    <row r="1018" spans="7:36">
      <c r="G1018" s="1858"/>
      <c r="H1018" s="1858"/>
      <c r="I1018" s="1858"/>
      <c r="J1018" s="1858"/>
      <c r="K1018" s="1858"/>
      <c r="L1018" s="1858"/>
      <c r="M1018" s="1858"/>
      <c r="N1018" s="1858"/>
      <c r="O1018" s="1858"/>
      <c r="P1018" s="1858"/>
      <c r="Q1018" s="1858"/>
      <c r="R1018" s="1858"/>
      <c r="S1018" s="1858"/>
      <c r="T1018" s="1858"/>
      <c r="U1018" s="1858"/>
      <c r="V1018" s="1858"/>
      <c r="W1018" s="1858"/>
      <c r="X1018" s="1858"/>
      <c r="Y1018" s="1858"/>
      <c r="Z1018" s="1858"/>
      <c r="AA1018" s="1858"/>
      <c r="AB1018" s="1858"/>
      <c r="AC1018" s="1858"/>
      <c r="AD1018" s="1858"/>
      <c r="AE1018" s="1858"/>
      <c r="AF1018" s="1858"/>
      <c r="AG1018" s="1858"/>
      <c r="AH1018" s="1858"/>
      <c r="AI1018" s="1858"/>
      <c r="AJ1018" s="1858"/>
    </row>
    <row r="1019" spans="7:36">
      <c r="G1019" s="1858"/>
      <c r="H1019" s="1858"/>
      <c r="I1019" s="1858"/>
      <c r="J1019" s="1858"/>
      <c r="K1019" s="1858"/>
      <c r="L1019" s="1858"/>
      <c r="M1019" s="1858"/>
      <c r="N1019" s="1858"/>
      <c r="O1019" s="1858"/>
      <c r="P1019" s="1858"/>
      <c r="Q1019" s="1858"/>
      <c r="R1019" s="1858"/>
      <c r="S1019" s="1858"/>
      <c r="T1019" s="1858"/>
      <c r="U1019" s="1858"/>
      <c r="V1019" s="1858"/>
      <c r="W1019" s="1858"/>
      <c r="X1019" s="1858"/>
      <c r="Y1019" s="1858"/>
      <c r="Z1019" s="1858"/>
      <c r="AA1019" s="1858"/>
      <c r="AB1019" s="1858"/>
      <c r="AC1019" s="1858"/>
      <c r="AD1019" s="1858"/>
      <c r="AE1019" s="1858"/>
      <c r="AF1019" s="1858"/>
      <c r="AG1019" s="1858"/>
      <c r="AH1019" s="1858"/>
      <c r="AI1019" s="1858"/>
      <c r="AJ1019" s="1858"/>
    </row>
    <row r="1020" spans="7:36">
      <c r="G1020" s="1858"/>
      <c r="H1020" s="1858"/>
      <c r="I1020" s="1858"/>
      <c r="J1020" s="1858"/>
      <c r="K1020" s="1858"/>
      <c r="L1020" s="1858"/>
      <c r="M1020" s="1858"/>
      <c r="N1020" s="1858"/>
      <c r="O1020" s="1858"/>
      <c r="P1020" s="1858"/>
      <c r="Q1020" s="1858"/>
      <c r="R1020" s="1858"/>
      <c r="S1020" s="1858"/>
      <c r="T1020" s="1858"/>
      <c r="U1020" s="1858"/>
      <c r="V1020" s="1858"/>
      <c r="W1020" s="1858"/>
      <c r="X1020" s="1858"/>
      <c r="Y1020" s="1858"/>
      <c r="Z1020" s="1858"/>
      <c r="AA1020" s="1858"/>
      <c r="AB1020" s="1858"/>
      <c r="AC1020" s="1858"/>
      <c r="AD1020" s="1858"/>
      <c r="AE1020" s="1858"/>
      <c r="AF1020" s="1858"/>
      <c r="AG1020" s="1858"/>
      <c r="AH1020" s="1858"/>
      <c r="AI1020" s="1858"/>
      <c r="AJ1020" s="1858"/>
    </row>
    <row r="1021" spans="7:36">
      <c r="G1021" s="1858"/>
      <c r="H1021" s="1858"/>
      <c r="I1021" s="1858"/>
      <c r="J1021" s="1858"/>
      <c r="K1021" s="1858"/>
      <c r="L1021" s="1858"/>
      <c r="M1021" s="1858"/>
      <c r="N1021" s="1858"/>
      <c r="O1021" s="1858"/>
      <c r="P1021" s="1858"/>
      <c r="Q1021" s="1858"/>
      <c r="R1021" s="1858"/>
      <c r="S1021" s="1858"/>
      <c r="T1021" s="1858"/>
      <c r="U1021" s="1858"/>
      <c r="V1021" s="1858"/>
      <c r="W1021" s="1858"/>
      <c r="X1021" s="1858"/>
      <c r="Y1021" s="1858"/>
      <c r="Z1021" s="1858"/>
      <c r="AA1021" s="1858"/>
      <c r="AB1021" s="1858"/>
      <c r="AC1021" s="1858"/>
      <c r="AD1021" s="1858"/>
      <c r="AE1021" s="1858"/>
      <c r="AF1021" s="1858"/>
      <c r="AG1021" s="1858"/>
      <c r="AH1021" s="1858"/>
      <c r="AI1021" s="1858"/>
      <c r="AJ1021" s="1858"/>
    </row>
    <row r="1022" spans="7:36">
      <c r="G1022" s="1858"/>
      <c r="H1022" s="1858"/>
      <c r="I1022" s="1858"/>
      <c r="J1022" s="1858"/>
      <c r="K1022" s="1858"/>
      <c r="L1022" s="1858"/>
      <c r="M1022" s="1858"/>
      <c r="N1022" s="1858"/>
      <c r="O1022" s="1858"/>
      <c r="P1022" s="1858"/>
      <c r="Q1022" s="1858"/>
      <c r="R1022" s="1858"/>
      <c r="S1022" s="1858"/>
      <c r="T1022" s="1858"/>
      <c r="U1022" s="1858"/>
      <c r="V1022" s="1858"/>
      <c r="W1022" s="1858"/>
      <c r="X1022" s="1858"/>
      <c r="Y1022" s="1858"/>
      <c r="Z1022" s="1858"/>
      <c r="AA1022" s="1858"/>
      <c r="AB1022" s="1858"/>
      <c r="AC1022" s="1858"/>
      <c r="AD1022" s="1858"/>
      <c r="AE1022" s="1858"/>
      <c r="AF1022" s="1858"/>
      <c r="AG1022" s="1858"/>
      <c r="AH1022" s="1858"/>
      <c r="AI1022" s="1858"/>
      <c r="AJ1022" s="1858"/>
    </row>
    <row r="1023" spans="7:36">
      <c r="G1023" s="1858"/>
      <c r="H1023" s="1858"/>
      <c r="I1023" s="1858"/>
      <c r="J1023" s="1858"/>
      <c r="K1023" s="1858"/>
      <c r="L1023" s="1858"/>
      <c r="M1023" s="1858"/>
      <c r="N1023" s="1858"/>
      <c r="O1023" s="1858"/>
      <c r="P1023" s="1858"/>
      <c r="Q1023" s="1858"/>
      <c r="R1023" s="1858"/>
      <c r="S1023" s="1858"/>
      <c r="T1023" s="1858"/>
      <c r="U1023" s="1858"/>
      <c r="V1023" s="1858"/>
      <c r="W1023" s="1858"/>
      <c r="X1023" s="1858"/>
      <c r="Y1023" s="1858"/>
      <c r="Z1023" s="1858"/>
      <c r="AA1023" s="1858"/>
      <c r="AB1023" s="1858"/>
      <c r="AC1023" s="1858"/>
      <c r="AD1023" s="1858"/>
      <c r="AE1023" s="1858"/>
      <c r="AF1023" s="1858"/>
      <c r="AG1023" s="1858"/>
      <c r="AH1023" s="1858"/>
      <c r="AI1023" s="1858"/>
      <c r="AJ1023" s="1858"/>
    </row>
    <row r="1024" spans="7:36">
      <c r="G1024" s="1858"/>
      <c r="H1024" s="1858"/>
      <c r="I1024" s="1858"/>
      <c r="J1024" s="1858"/>
      <c r="K1024" s="1858"/>
      <c r="L1024" s="1858"/>
      <c r="M1024" s="1858"/>
      <c r="N1024" s="1858"/>
      <c r="O1024" s="1858"/>
      <c r="P1024" s="1858"/>
      <c r="Q1024" s="1858"/>
      <c r="R1024" s="1858"/>
      <c r="S1024" s="1858"/>
      <c r="T1024" s="1858"/>
      <c r="U1024" s="1858"/>
      <c r="V1024" s="1858"/>
      <c r="W1024" s="1858"/>
      <c r="X1024" s="1858"/>
      <c r="Y1024" s="1858"/>
      <c r="Z1024" s="1858"/>
      <c r="AA1024" s="1858"/>
      <c r="AB1024" s="1858"/>
      <c r="AC1024" s="1858"/>
      <c r="AD1024" s="1858"/>
      <c r="AE1024" s="1858"/>
      <c r="AF1024" s="1858"/>
      <c r="AG1024" s="1858"/>
      <c r="AH1024" s="1858"/>
      <c r="AI1024" s="1858"/>
      <c r="AJ1024" s="1858"/>
    </row>
    <row r="1025" spans="7:36">
      <c r="G1025" s="1858"/>
      <c r="H1025" s="1858"/>
      <c r="I1025" s="1858"/>
      <c r="J1025" s="1858"/>
      <c r="K1025" s="1858"/>
      <c r="L1025" s="1858"/>
      <c r="M1025" s="1858"/>
      <c r="N1025" s="1858"/>
      <c r="O1025" s="1858"/>
      <c r="P1025" s="1858"/>
      <c r="Q1025" s="1858"/>
      <c r="R1025" s="1858"/>
      <c r="S1025" s="1858"/>
      <c r="T1025" s="1858"/>
      <c r="U1025" s="1858"/>
      <c r="V1025" s="1858"/>
      <c r="W1025" s="1858"/>
      <c r="X1025" s="1858"/>
      <c r="Y1025" s="1858"/>
      <c r="Z1025" s="1858"/>
      <c r="AA1025" s="1858"/>
      <c r="AB1025" s="1858"/>
      <c r="AC1025" s="1858"/>
      <c r="AD1025" s="1858"/>
      <c r="AE1025" s="1858"/>
      <c r="AF1025" s="1858"/>
      <c r="AG1025" s="1858"/>
      <c r="AH1025" s="1858"/>
      <c r="AI1025" s="1858"/>
      <c r="AJ1025" s="1858"/>
    </row>
    <row r="1026" spans="7:36">
      <c r="G1026" s="1858"/>
      <c r="H1026" s="1858"/>
      <c r="I1026" s="1858"/>
      <c r="J1026" s="1858"/>
      <c r="K1026" s="1858"/>
      <c r="L1026" s="1858"/>
      <c r="M1026" s="1858"/>
      <c r="N1026" s="1858"/>
      <c r="O1026" s="1858"/>
      <c r="P1026" s="1858"/>
      <c r="Q1026" s="1858"/>
      <c r="R1026" s="1858"/>
      <c r="S1026" s="1858"/>
      <c r="T1026" s="1858"/>
      <c r="U1026" s="1858"/>
      <c r="V1026" s="1858"/>
      <c r="W1026" s="1858"/>
      <c r="X1026" s="1858"/>
      <c r="Y1026" s="1858"/>
      <c r="Z1026" s="1858"/>
      <c r="AA1026" s="1858"/>
      <c r="AB1026" s="1858"/>
      <c r="AC1026" s="1858"/>
      <c r="AD1026" s="1858"/>
      <c r="AE1026" s="1858"/>
      <c r="AF1026" s="1858"/>
      <c r="AG1026" s="1858"/>
      <c r="AH1026" s="1858"/>
      <c r="AI1026" s="1858"/>
      <c r="AJ1026" s="1858"/>
    </row>
    <row r="1027" spans="7:36">
      <c r="G1027" s="1858"/>
      <c r="H1027" s="1858"/>
      <c r="I1027" s="1858"/>
      <c r="J1027" s="1858"/>
      <c r="K1027" s="1858"/>
      <c r="L1027" s="1858"/>
      <c r="M1027" s="1858"/>
      <c r="N1027" s="1858"/>
      <c r="O1027" s="1858"/>
      <c r="P1027" s="1858"/>
      <c r="Q1027" s="1858"/>
      <c r="R1027" s="1858"/>
      <c r="S1027" s="1858"/>
      <c r="T1027" s="1858"/>
      <c r="U1027" s="1858"/>
      <c r="V1027" s="1858"/>
      <c r="W1027" s="1858"/>
      <c r="X1027" s="1858"/>
      <c r="Y1027" s="1858"/>
      <c r="Z1027" s="1858"/>
      <c r="AA1027" s="1858"/>
      <c r="AB1027" s="1858"/>
      <c r="AC1027" s="1858"/>
      <c r="AD1027" s="1858"/>
      <c r="AE1027" s="1858"/>
      <c r="AF1027" s="1858"/>
      <c r="AG1027" s="1858"/>
      <c r="AH1027" s="1858"/>
      <c r="AI1027" s="1858"/>
      <c r="AJ1027" s="1858"/>
    </row>
    <row r="1028" spans="7:36">
      <c r="G1028" s="1858"/>
      <c r="H1028" s="1858"/>
      <c r="I1028" s="1858"/>
      <c r="J1028" s="1858"/>
      <c r="K1028" s="1858"/>
      <c r="L1028" s="1858"/>
      <c r="M1028" s="1858"/>
      <c r="N1028" s="1858"/>
      <c r="O1028" s="1858"/>
      <c r="P1028" s="1858"/>
      <c r="Q1028" s="1858"/>
      <c r="R1028" s="1858"/>
      <c r="S1028" s="1858"/>
      <c r="T1028" s="1858"/>
      <c r="U1028" s="1858"/>
      <c r="V1028" s="1858"/>
      <c r="W1028" s="1858"/>
      <c r="X1028" s="1858"/>
      <c r="Y1028" s="1858"/>
      <c r="Z1028" s="1858"/>
      <c r="AA1028" s="1858"/>
      <c r="AB1028" s="1858"/>
      <c r="AC1028" s="1858"/>
      <c r="AD1028" s="1858"/>
      <c r="AE1028" s="1858"/>
      <c r="AF1028" s="1858"/>
      <c r="AG1028" s="1858"/>
      <c r="AH1028" s="1858"/>
      <c r="AI1028" s="1858"/>
      <c r="AJ1028" s="1858"/>
    </row>
    <row r="1029" spans="7:36">
      <c r="G1029" s="1858"/>
      <c r="H1029" s="1858"/>
      <c r="I1029" s="1858"/>
      <c r="J1029" s="1858"/>
      <c r="K1029" s="1858"/>
      <c r="L1029" s="1858"/>
      <c r="M1029" s="1858"/>
      <c r="N1029" s="1858"/>
      <c r="O1029" s="1858"/>
      <c r="P1029" s="1858"/>
      <c r="Q1029" s="1858"/>
      <c r="R1029" s="1858"/>
      <c r="S1029" s="1858"/>
      <c r="T1029" s="1858"/>
      <c r="U1029" s="1858"/>
      <c r="V1029" s="1858"/>
      <c r="W1029" s="1858"/>
      <c r="X1029" s="1858"/>
      <c r="Y1029" s="1858"/>
      <c r="Z1029" s="1858"/>
      <c r="AA1029" s="1858"/>
      <c r="AB1029" s="1858"/>
      <c r="AC1029" s="1858"/>
      <c r="AD1029" s="1858"/>
      <c r="AE1029" s="1858"/>
      <c r="AF1029" s="1858"/>
      <c r="AG1029" s="1858"/>
      <c r="AH1029" s="1858"/>
      <c r="AI1029" s="1858"/>
      <c r="AJ1029" s="1858"/>
    </row>
    <row r="1030" spans="7:36">
      <c r="G1030" s="1858"/>
      <c r="H1030" s="1858"/>
      <c r="I1030" s="1858"/>
      <c r="J1030" s="1858"/>
      <c r="K1030" s="1858"/>
      <c r="L1030" s="1858"/>
      <c r="M1030" s="1858"/>
      <c r="N1030" s="1858"/>
      <c r="O1030" s="1858"/>
      <c r="P1030" s="1858"/>
      <c r="Q1030" s="1858"/>
      <c r="R1030" s="1858"/>
      <c r="S1030" s="1858"/>
      <c r="T1030" s="1858"/>
      <c r="U1030" s="1858"/>
      <c r="V1030" s="1858"/>
      <c r="W1030" s="1858"/>
      <c r="X1030" s="1858"/>
      <c r="Y1030" s="1858"/>
      <c r="Z1030" s="1858"/>
      <c r="AA1030" s="1858"/>
      <c r="AB1030" s="1858"/>
      <c r="AC1030" s="1858"/>
      <c r="AD1030" s="1858"/>
      <c r="AE1030" s="1858"/>
      <c r="AF1030" s="1858"/>
      <c r="AG1030" s="1858"/>
      <c r="AH1030" s="1858"/>
      <c r="AI1030" s="1858"/>
      <c r="AJ1030" s="1858"/>
    </row>
    <row r="1031" spans="7:36">
      <c r="G1031" s="1858"/>
      <c r="H1031" s="1858"/>
      <c r="I1031" s="1858"/>
      <c r="J1031" s="1858"/>
      <c r="K1031" s="1858"/>
      <c r="L1031" s="1858"/>
      <c r="M1031" s="1858"/>
      <c r="N1031" s="1858"/>
      <c r="O1031" s="1858"/>
      <c r="P1031" s="1858"/>
      <c r="Q1031" s="1858"/>
      <c r="R1031" s="1858"/>
      <c r="S1031" s="1858"/>
      <c r="T1031" s="1858"/>
      <c r="U1031" s="1858"/>
      <c r="V1031" s="1858"/>
      <c r="W1031" s="1858"/>
      <c r="X1031" s="1858"/>
      <c r="Y1031" s="1858"/>
      <c r="Z1031" s="1858"/>
      <c r="AA1031" s="1858"/>
      <c r="AB1031" s="1858"/>
      <c r="AC1031" s="1858"/>
      <c r="AD1031" s="1858"/>
      <c r="AE1031" s="1858"/>
      <c r="AF1031" s="1858"/>
      <c r="AG1031" s="1858"/>
      <c r="AH1031" s="1858"/>
      <c r="AI1031" s="1858"/>
      <c r="AJ1031" s="1858"/>
    </row>
    <row r="1032" spans="7:36">
      <c r="G1032" s="1858"/>
      <c r="H1032" s="1858"/>
      <c r="I1032" s="1858"/>
      <c r="J1032" s="1858"/>
      <c r="K1032" s="1858"/>
      <c r="L1032" s="1858"/>
      <c r="M1032" s="1858"/>
      <c r="N1032" s="1858"/>
      <c r="O1032" s="1858"/>
      <c r="P1032" s="1858"/>
      <c r="Q1032" s="1858"/>
      <c r="R1032" s="1858"/>
      <c r="S1032" s="1858"/>
      <c r="T1032" s="1858"/>
      <c r="U1032" s="1858"/>
      <c r="V1032" s="1858"/>
      <c r="W1032" s="1858"/>
      <c r="X1032" s="1858"/>
      <c r="Y1032" s="1858"/>
      <c r="Z1032" s="1858"/>
      <c r="AA1032" s="1858"/>
      <c r="AB1032" s="1858"/>
      <c r="AC1032" s="1858"/>
      <c r="AD1032" s="1858"/>
      <c r="AE1032" s="1858"/>
      <c r="AF1032" s="1858"/>
      <c r="AG1032" s="1858"/>
      <c r="AH1032" s="1858"/>
      <c r="AI1032" s="1858"/>
      <c r="AJ1032" s="1858"/>
    </row>
    <row r="1033" spans="7:36">
      <c r="G1033" s="1858"/>
      <c r="H1033" s="1858"/>
      <c r="I1033" s="1858"/>
      <c r="J1033" s="1858"/>
      <c r="K1033" s="1858"/>
      <c r="L1033" s="1858"/>
      <c r="M1033" s="1858"/>
      <c r="N1033" s="1858"/>
      <c r="O1033" s="1858"/>
      <c r="P1033" s="1858"/>
      <c r="Q1033" s="1858"/>
      <c r="R1033" s="1858"/>
      <c r="S1033" s="1858"/>
      <c r="T1033" s="1858"/>
      <c r="U1033" s="1858"/>
      <c r="V1033" s="1858"/>
      <c r="W1033" s="1858"/>
      <c r="X1033" s="1858"/>
      <c r="Y1033" s="1858"/>
      <c r="Z1033" s="1858"/>
      <c r="AA1033" s="1858"/>
      <c r="AB1033" s="1858"/>
      <c r="AC1033" s="1858"/>
      <c r="AD1033" s="1858"/>
      <c r="AE1033" s="1858"/>
      <c r="AF1033" s="1858"/>
      <c r="AG1033" s="1858"/>
      <c r="AH1033" s="1858"/>
      <c r="AI1033" s="1858"/>
      <c r="AJ1033" s="1858"/>
    </row>
    <row r="1034" spans="7:36">
      <c r="G1034" s="1858"/>
      <c r="H1034" s="1858"/>
      <c r="I1034" s="1858"/>
      <c r="J1034" s="1858"/>
      <c r="K1034" s="1858"/>
      <c r="L1034" s="1858"/>
      <c r="M1034" s="1858"/>
      <c r="N1034" s="1858"/>
      <c r="O1034" s="1858"/>
      <c r="P1034" s="1858"/>
      <c r="Q1034" s="1858"/>
      <c r="R1034" s="1858"/>
      <c r="S1034" s="1858"/>
      <c r="T1034" s="1858"/>
      <c r="U1034" s="1858"/>
      <c r="V1034" s="1858"/>
      <c r="W1034" s="1858"/>
      <c r="X1034" s="1858"/>
      <c r="Y1034" s="1858"/>
      <c r="Z1034" s="1858"/>
      <c r="AA1034" s="1858"/>
      <c r="AB1034" s="1858"/>
      <c r="AC1034" s="1858"/>
      <c r="AD1034" s="1858"/>
      <c r="AE1034" s="1858"/>
      <c r="AF1034" s="1858"/>
      <c r="AG1034" s="1858"/>
      <c r="AH1034" s="1858"/>
      <c r="AI1034" s="1858"/>
      <c r="AJ1034" s="1858"/>
    </row>
    <row r="1035" spans="7:36">
      <c r="G1035" s="1858"/>
      <c r="H1035" s="1858"/>
      <c r="I1035" s="1858"/>
      <c r="J1035" s="1858"/>
      <c r="K1035" s="1858"/>
      <c r="L1035" s="1858"/>
      <c r="M1035" s="1858"/>
      <c r="N1035" s="1858"/>
      <c r="O1035" s="1858"/>
      <c r="P1035" s="1858"/>
      <c r="Q1035" s="1858"/>
      <c r="R1035" s="1858"/>
      <c r="S1035" s="1858"/>
      <c r="T1035" s="1858"/>
      <c r="U1035" s="1858"/>
      <c r="V1035" s="1858"/>
      <c r="W1035" s="1858"/>
      <c r="X1035" s="1858"/>
      <c r="Y1035" s="1858"/>
      <c r="Z1035" s="1858"/>
      <c r="AA1035" s="1858"/>
      <c r="AB1035" s="1858"/>
      <c r="AC1035" s="1858"/>
      <c r="AD1035" s="1858"/>
      <c r="AE1035" s="1858"/>
      <c r="AF1035" s="1858"/>
      <c r="AG1035" s="1858"/>
      <c r="AH1035" s="1858"/>
      <c r="AI1035" s="1858"/>
      <c r="AJ1035" s="1858"/>
    </row>
    <row r="1036" spans="7:36">
      <c r="G1036" s="1858"/>
      <c r="H1036" s="1858"/>
      <c r="I1036" s="1858"/>
      <c r="J1036" s="1858"/>
      <c r="K1036" s="1858"/>
      <c r="L1036" s="1858"/>
      <c r="M1036" s="1858"/>
      <c r="N1036" s="1858"/>
      <c r="O1036" s="1858"/>
      <c r="P1036" s="1858"/>
      <c r="Q1036" s="1858"/>
      <c r="R1036" s="1858"/>
      <c r="S1036" s="1858"/>
      <c r="T1036" s="1858"/>
      <c r="U1036" s="1858"/>
      <c r="V1036" s="1858"/>
      <c r="W1036" s="1858"/>
      <c r="X1036" s="1858"/>
      <c r="Y1036" s="1858"/>
      <c r="Z1036" s="1858"/>
      <c r="AA1036" s="1858"/>
      <c r="AB1036" s="1858"/>
      <c r="AC1036" s="1858"/>
      <c r="AD1036" s="1858"/>
      <c r="AE1036" s="1858"/>
      <c r="AF1036" s="1858"/>
      <c r="AG1036" s="1858"/>
      <c r="AH1036" s="1858"/>
      <c r="AI1036" s="1858"/>
      <c r="AJ1036" s="1858"/>
    </row>
    <row r="1037" spans="7:36">
      <c r="G1037" s="1858"/>
      <c r="H1037" s="1858"/>
      <c r="I1037" s="1858"/>
      <c r="J1037" s="1858"/>
      <c r="K1037" s="1858"/>
      <c r="L1037" s="1858"/>
      <c r="M1037" s="1858"/>
      <c r="N1037" s="1858"/>
      <c r="O1037" s="1858"/>
      <c r="P1037" s="1858"/>
      <c r="Q1037" s="1858"/>
      <c r="R1037" s="1858"/>
      <c r="S1037" s="1858"/>
      <c r="T1037" s="1858"/>
      <c r="U1037" s="1858"/>
      <c r="V1037" s="1858"/>
      <c r="W1037" s="1858"/>
      <c r="X1037" s="1858"/>
      <c r="Y1037" s="1858"/>
      <c r="Z1037" s="1858"/>
      <c r="AA1037" s="1858"/>
      <c r="AB1037" s="1858"/>
      <c r="AC1037" s="1858"/>
      <c r="AD1037" s="1858"/>
      <c r="AE1037" s="1858"/>
      <c r="AF1037" s="1858"/>
      <c r="AG1037" s="1858"/>
      <c r="AH1037" s="1858"/>
      <c r="AI1037" s="1858"/>
      <c r="AJ1037" s="1858"/>
    </row>
    <row r="1038" spans="7:36">
      <c r="G1038" s="1858"/>
      <c r="H1038" s="1858"/>
      <c r="I1038" s="1858"/>
      <c r="J1038" s="1858"/>
      <c r="K1038" s="1858"/>
      <c r="L1038" s="1858"/>
      <c r="M1038" s="1858"/>
      <c r="N1038" s="1858"/>
      <c r="O1038" s="1858"/>
      <c r="P1038" s="1858"/>
      <c r="Q1038" s="1858"/>
      <c r="R1038" s="1858"/>
      <c r="S1038" s="1858"/>
      <c r="T1038" s="1858"/>
      <c r="U1038" s="1858"/>
      <c r="V1038" s="1858"/>
      <c r="W1038" s="1858"/>
      <c r="X1038" s="1858"/>
      <c r="Y1038" s="1858"/>
      <c r="Z1038" s="1858"/>
      <c r="AA1038" s="1858"/>
      <c r="AB1038" s="1858"/>
      <c r="AC1038" s="1858"/>
      <c r="AD1038" s="1858"/>
      <c r="AE1038" s="1858"/>
      <c r="AF1038" s="1858"/>
      <c r="AG1038" s="1858"/>
      <c r="AH1038" s="1858"/>
      <c r="AI1038" s="1858"/>
      <c r="AJ1038" s="1858"/>
    </row>
    <row r="1039" spans="7:36">
      <c r="G1039" s="1858"/>
      <c r="H1039" s="1858"/>
      <c r="I1039" s="1858"/>
      <c r="J1039" s="1858"/>
      <c r="K1039" s="1858"/>
      <c r="L1039" s="1858"/>
      <c r="M1039" s="1858"/>
      <c r="N1039" s="1858"/>
      <c r="O1039" s="1858"/>
      <c r="P1039" s="1858"/>
      <c r="Q1039" s="1858"/>
      <c r="R1039" s="1858"/>
      <c r="S1039" s="1858"/>
      <c r="T1039" s="1858"/>
      <c r="U1039" s="1858"/>
      <c r="V1039" s="1858"/>
      <c r="W1039" s="1858"/>
      <c r="X1039" s="1858"/>
      <c r="Y1039" s="1858"/>
      <c r="Z1039" s="1858"/>
      <c r="AA1039" s="1858"/>
      <c r="AB1039" s="1858"/>
      <c r="AC1039" s="1858"/>
      <c r="AD1039" s="1858"/>
      <c r="AE1039" s="1858"/>
      <c r="AF1039" s="1858"/>
      <c r="AG1039" s="1858"/>
      <c r="AH1039" s="1858"/>
      <c r="AI1039" s="1858"/>
      <c r="AJ1039" s="1858"/>
    </row>
    <row r="1040" spans="7:36">
      <c r="G1040" s="1858"/>
      <c r="H1040" s="1858"/>
      <c r="I1040" s="1858"/>
      <c r="J1040" s="1858"/>
      <c r="K1040" s="1858"/>
      <c r="L1040" s="1858"/>
      <c r="M1040" s="1858"/>
      <c r="N1040" s="1858"/>
      <c r="O1040" s="1858"/>
      <c r="P1040" s="1858"/>
      <c r="Q1040" s="1858"/>
      <c r="R1040" s="1858"/>
      <c r="S1040" s="1858"/>
      <c r="T1040" s="1858"/>
      <c r="U1040" s="1858"/>
      <c r="V1040" s="1858"/>
      <c r="W1040" s="1858"/>
      <c r="X1040" s="1858"/>
      <c r="Y1040" s="1858"/>
      <c r="Z1040" s="1858"/>
      <c r="AA1040" s="1858"/>
      <c r="AB1040" s="1858"/>
      <c r="AC1040" s="1858"/>
      <c r="AD1040" s="1858"/>
      <c r="AE1040" s="1858"/>
      <c r="AF1040" s="1858"/>
      <c r="AG1040" s="1858"/>
      <c r="AH1040" s="1858"/>
      <c r="AI1040" s="1858"/>
      <c r="AJ1040" s="1858"/>
    </row>
    <row r="1041" spans="7:36">
      <c r="G1041" s="1858"/>
      <c r="H1041" s="1858"/>
      <c r="I1041" s="1858"/>
      <c r="J1041" s="1858"/>
      <c r="K1041" s="1858"/>
      <c r="L1041" s="1858"/>
      <c r="M1041" s="1858"/>
      <c r="N1041" s="1858"/>
      <c r="O1041" s="1858"/>
      <c r="P1041" s="1858"/>
      <c r="Q1041" s="1858"/>
      <c r="R1041" s="1858"/>
      <c r="S1041" s="1858"/>
      <c r="T1041" s="1858"/>
      <c r="U1041" s="1858"/>
      <c r="V1041" s="1858"/>
      <c r="W1041" s="1858"/>
      <c r="X1041" s="1858"/>
      <c r="Y1041" s="1858"/>
      <c r="Z1041" s="1858"/>
      <c r="AA1041" s="1858"/>
      <c r="AB1041" s="1858"/>
      <c r="AC1041" s="1858"/>
      <c r="AD1041" s="1858"/>
      <c r="AE1041" s="1858"/>
      <c r="AF1041" s="1858"/>
      <c r="AG1041" s="1858"/>
      <c r="AH1041" s="1858"/>
      <c r="AI1041" s="1858"/>
      <c r="AJ1041" s="1858"/>
    </row>
    <row r="1042" spans="7:36">
      <c r="G1042" s="1858"/>
      <c r="H1042" s="1858"/>
      <c r="I1042" s="1858"/>
      <c r="J1042" s="1858"/>
      <c r="K1042" s="1858"/>
      <c r="L1042" s="1858"/>
      <c r="M1042" s="1858"/>
      <c r="N1042" s="1858"/>
      <c r="O1042" s="1858"/>
      <c r="P1042" s="1858"/>
      <c r="Q1042" s="1858"/>
      <c r="R1042" s="1858"/>
      <c r="S1042" s="1858"/>
      <c r="T1042" s="1858"/>
      <c r="U1042" s="1858"/>
      <c r="V1042" s="1858"/>
      <c r="W1042" s="1858"/>
      <c r="X1042" s="1858"/>
      <c r="Y1042" s="1858"/>
      <c r="Z1042" s="1858"/>
      <c r="AA1042" s="1858"/>
      <c r="AB1042" s="1858"/>
      <c r="AC1042" s="1858"/>
      <c r="AD1042" s="1858"/>
      <c r="AE1042" s="1858"/>
      <c r="AF1042" s="1858"/>
      <c r="AG1042" s="1858"/>
      <c r="AH1042" s="1858"/>
      <c r="AI1042" s="1858"/>
      <c r="AJ1042" s="1858"/>
    </row>
    <row r="1043" spans="7:36">
      <c r="G1043" s="1858"/>
      <c r="H1043" s="1858"/>
      <c r="I1043" s="1858"/>
      <c r="J1043" s="1858"/>
      <c r="K1043" s="1858"/>
      <c r="L1043" s="1858"/>
      <c r="M1043" s="1858"/>
      <c r="N1043" s="1858"/>
      <c r="O1043" s="1858"/>
      <c r="P1043" s="1858"/>
      <c r="Q1043" s="1858"/>
      <c r="R1043" s="1858"/>
      <c r="S1043" s="1858"/>
      <c r="T1043" s="1858"/>
      <c r="U1043" s="1858"/>
      <c r="V1043" s="1858"/>
      <c r="W1043" s="1858"/>
      <c r="X1043" s="1858"/>
      <c r="Y1043" s="1858"/>
      <c r="Z1043" s="1858"/>
      <c r="AA1043" s="1858"/>
      <c r="AB1043" s="1858"/>
      <c r="AC1043" s="1858"/>
      <c r="AD1043" s="1858"/>
      <c r="AE1043" s="1858"/>
      <c r="AF1043" s="1858"/>
      <c r="AG1043" s="1858"/>
      <c r="AH1043" s="1858"/>
      <c r="AI1043" s="1858"/>
      <c r="AJ1043" s="1858"/>
    </row>
    <row r="1044" spans="7:36">
      <c r="G1044" s="1858"/>
      <c r="H1044" s="1858"/>
      <c r="I1044" s="1858"/>
      <c r="J1044" s="1858"/>
      <c r="K1044" s="1858"/>
      <c r="L1044" s="1858"/>
      <c r="M1044" s="1858"/>
      <c r="N1044" s="1858"/>
      <c r="O1044" s="1858"/>
      <c r="P1044" s="1858"/>
      <c r="Q1044" s="1858"/>
      <c r="R1044" s="1858"/>
      <c r="S1044" s="1858"/>
      <c r="T1044" s="1858"/>
      <c r="U1044" s="1858"/>
      <c r="V1044" s="1858"/>
      <c r="W1044" s="1858"/>
      <c r="X1044" s="1858"/>
      <c r="Y1044" s="1858"/>
      <c r="Z1044" s="1858"/>
      <c r="AA1044" s="1858"/>
      <c r="AB1044" s="1858"/>
      <c r="AC1044" s="1858"/>
      <c r="AD1044" s="1858"/>
      <c r="AE1044" s="1858"/>
      <c r="AF1044" s="1858"/>
      <c r="AG1044" s="1858"/>
      <c r="AH1044" s="1858"/>
      <c r="AI1044" s="1858"/>
      <c r="AJ1044" s="1858"/>
    </row>
    <row r="1045" spans="7:36">
      <c r="G1045" s="1858"/>
      <c r="H1045" s="1858"/>
      <c r="I1045" s="1858"/>
      <c r="J1045" s="1858"/>
      <c r="K1045" s="1858"/>
      <c r="L1045" s="1858"/>
      <c r="M1045" s="1858"/>
      <c r="N1045" s="1858"/>
      <c r="O1045" s="1858"/>
      <c r="P1045" s="1858"/>
      <c r="Q1045" s="1858"/>
      <c r="R1045" s="1858"/>
      <c r="S1045" s="1858"/>
      <c r="T1045" s="1858"/>
      <c r="U1045" s="1858"/>
      <c r="V1045" s="1858"/>
      <c r="W1045" s="1858"/>
      <c r="X1045" s="1858"/>
      <c r="Y1045" s="1858"/>
      <c r="Z1045" s="1858"/>
      <c r="AA1045" s="1858"/>
      <c r="AB1045" s="1858"/>
      <c r="AC1045" s="1858"/>
      <c r="AD1045" s="1858"/>
      <c r="AE1045" s="1858"/>
      <c r="AF1045" s="1858"/>
      <c r="AG1045" s="1858"/>
      <c r="AH1045" s="1858"/>
      <c r="AI1045" s="1858"/>
      <c r="AJ1045" s="1858"/>
    </row>
    <row r="1046" spans="7:36">
      <c r="G1046" s="1858"/>
      <c r="H1046" s="1858"/>
      <c r="I1046" s="1858"/>
      <c r="J1046" s="1858"/>
      <c r="K1046" s="1858"/>
      <c r="L1046" s="1858"/>
      <c r="M1046" s="1858"/>
      <c r="N1046" s="1858"/>
      <c r="O1046" s="1858"/>
      <c r="P1046" s="1858"/>
      <c r="Q1046" s="1858"/>
      <c r="R1046" s="1858"/>
      <c r="S1046" s="1858"/>
      <c r="T1046" s="1858"/>
      <c r="U1046" s="1858"/>
      <c r="V1046" s="1858"/>
      <c r="W1046" s="1858"/>
      <c r="X1046" s="1858"/>
      <c r="Y1046" s="1858"/>
      <c r="Z1046" s="1858"/>
      <c r="AA1046" s="1858"/>
      <c r="AB1046" s="1858"/>
      <c r="AC1046" s="1858"/>
      <c r="AD1046" s="1858"/>
      <c r="AE1046" s="1858"/>
      <c r="AF1046" s="1858"/>
      <c r="AG1046" s="1858"/>
      <c r="AH1046" s="1858"/>
      <c r="AI1046" s="1858"/>
      <c r="AJ1046" s="1858"/>
    </row>
    <row r="1047" spans="7:36">
      <c r="G1047" s="1858"/>
      <c r="H1047" s="1858"/>
      <c r="I1047" s="1858"/>
      <c r="J1047" s="1858"/>
      <c r="K1047" s="1858"/>
      <c r="L1047" s="1858"/>
      <c r="M1047" s="1858"/>
      <c r="N1047" s="1858"/>
      <c r="O1047" s="1858"/>
      <c r="P1047" s="1858"/>
      <c r="Q1047" s="1858"/>
      <c r="R1047" s="1858"/>
      <c r="S1047" s="1858"/>
      <c r="T1047" s="1858"/>
      <c r="U1047" s="1858"/>
      <c r="V1047" s="1858"/>
      <c r="W1047" s="1858"/>
      <c r="X1047" s="1858"/>
      <c r="Y1047" s="1858"/>
      <c r="Z1047" s="1858"/>
      <c r="AA1047" s="1858"/>
      <c r="AB1047" s="1858"/>
      <c r="AC1047" s="1858"/>
      <c r="AD1047" s="1858"/>
      <c r="AE1047" s="1858"/>
      <c r="AF1047" s="1858"/>
      <c r="AG1047" s="1858"/>
      <c r="AH1047" s="1858"/>
      <c r="AI1047" s="1858"/>
      <c r="AJ1047" s="1858"/>
    </row>
    <row r="1048" spans="7:36">
      <c r="G1048" s="1858"/>
      <c r="H1048" s="1858"/>
      <c r="I1048" s="1858"/>
      <c r="J1048" s="1858"/>
      <c r="K1048" s="1858"/>
      <c r="L1048" s="1858"/>
      <c r="M1048" s="1858"/>
      <c r="N1048" s="1858"/>
      <c r="O1048" s="1858"/>
      <c r="P1048" s="1858"/>
      <c r="Q1048" s="1858"/>
      <c r="R1048" s="1858"/>
      <c r="S1048" s="1858"/>
      <c r="T1048" s="1858"/>
      <c r="U1048" s="1858"/>
      <c r="V1048" s="1858"/>
      <c r="W1048" s="1858"/>
      <c r="X1048" s="1858"/>
      <c r="Y1048" s="1858"/>
      <c r="Z1048" s="1858"/>
      <c r="AA1048" s="1858"/>
      <c r="AB1048" s="1858"/>
      <c r="AC1048" s="1858"/>
      <c r="AD1048" s="1858"/>
      <c r="AE1048" s="1858"/>
      <c r="AF1048" s="1858"/>
      <c r="AG1048" s="1858"/>
      <c r="AH1048" s="1858"/>
      <c r="AI1048" s="1858"/>
      <c r="AJ1048" s="1858"/>
    </row>
    <row r="1049" spans="7:36">
      <c r="G1049" s="1858"/>
      <c r="H1049" s="1858"/>
      <c r="I1049" s="1858"/>
      <c r="J1049" s="1858"/>
      <c r="K1049" s="1858"/>
      <c r="L1049" s="1858"/>
      <c r="M1049" s="1858"/>
      <c r="N1049" s="1858"/>
      <c r="O1049" s="1858"/>
      <c r="P1049" s="1858"/>
      <c r="Q1049" s="1858"/>
      <c r="R1049" s="1858"/>
      <c r="S1049" s="1858"/>
      <c r="T1049" s="1858"/>
      <c r="U1049" s="1858"/>
      <c r="V1049" s="1858"/>
      <c r="W1049" s="1858"/>
      <c r="X1049" s="1858"/>
      <c r="Y1049" s="1858"/>
      <c r="Z1049" s="1858"/>
      <c r="AA1049" s="1858"/>
      <c r="AB1049" s="1858"/>
      <c r="AC1049" s="1858"/>
      <c r="AD1049" s="1858"/>
      <c r="AE1049" s="1858"/>
      <c r="AF1049" s="1858"/>
      <c r="AG1049" s="1858"/>
      <c r="AH1049" s="1858"/>
      <c r="AI1049" s="1858"/>
      <c r="AJ1049" s="1858"/>
    </row>
    <row r="1050" spans="7:36">
      <c r="G1050" s="1858"/>
      <c r="H1050" s="1858"/>
      <c r="I1050" s="1858"/>
      <c r="J1050" s="1858"/>
      <c r="K1050" s="1858"/>
      <c r="L1050" s="1858"/>
      <c r="M1050" s="1858"/>
      <c r="N1050" s="1858"/>
      <c r="O1050" s="1858"/>
      <c r="P1050" s="1858"/>
      <c r="Q1050" s="1858"/>
      <c r="R1050" s="1858"/>
      <c r="S1050" s="1858"/>
      <c r="T1050" s="1858"/>
      <c r="U1050" s="1858"/>
      <c r="V1050" s="1858"/>
      <c r="W1050" s="1858"/>
      <c r="X1050" s="1858"/>
      <c r="Y1050" s="1858"/>
      <c r="Z1050" s="1858"/>
      <c r="AA1050" s="1858"/>
      <c r="AB1050" s="1858"/>
      <c r="AC1050" s="1858"/>
      <c r="AD1050" s="1858"/>
      <c r="AE1050" s="1858"/>
      <c r="AF1050" s="1858"/>
      <c r="AG1050" s="1858"/>
      <c r="AH1050" s="1858"/>
      <c r="AI1050" s="1858"/>
      <c r="AJ1050" s="1858"/>
    </row>
    <row r="1051" spans="7:36">
      <c r="G1051" s="1858"/>
      <c r="H1051" s="1858"/>
      <c r="I1051" s="1858"/>
      <c r="J1051" s="1858"/>
      <c r="K1051" s="1858"/>
      <c r="L1051" s="1858"/>
      <c r="M1051" s="1858"/>
      <c r="N1051" s="1858"/>
      <c r="O1051" s="1858"/>
      <c r="P1051" s="1858"/>
      <c r="Q1051" s="1858"/>
      <c r="R1051" s="1858"/>
      <c r="S1051" s="1858"/>
      <c r="T1051" s="1858"/>
      <c r="U1051" s="1858"/>
      <c r="V1051" s="1858"/>
      <c r="W1051" s="1858"/>
      <c r="X1051" s="1858"/>
      <c r="Y1051" s="1858"/>
      <c r="Z1051" s="1858"/>
      <c r="AA1051" s="1858"/>
      <c r="AB1051" s="1858"/>
      <c r="AC1051" s="1858"/>
      <c r="AD1051" s="1858"/>
      <c r="AE1051" s="1858"/>
      <c r="AF1051" s="1858"/>
      <c r="AG1051" s="1858"/>
      <c r="AH1051" s="1858"/>
      <c r="AI1051" s="1858"/>
      <c r="AJ1051" s="1858"/>
    </row>
    <row r="1052" spans="7:36">
      <c r="G1052" s="1858"/>
      <c r="H1052" s="1858"/>
      <c r="I1052" s="1858"/>
      <c r="J1052" s="1858"/>
      <c r="K1052" s="1858"/>
      <c r="L1052" s="1858"/>
      <c r="M1052" s="1858"/>
      <c r="N1052" s="1858"/>
      <c r="O1052" s="1858"/>
      <c r="P1052" s="1858"/>
      <c r="Q1052" s="1858"/>
      <c r="R1052" s="1858"/>
      <c r="S1052" s="1858"/>
      <c r="T1052" s="1858"/>
      <c r="U1052" s="1858"/>
      <c r="V1052" s="1858"/>
      <c r="W1052" s="1858"/>
      <c r="X1052" s="1858"/>
      <c r="Y1052" s="1858"/>
      <c r="Z1052" s="1858"/>
      <c r="AA1052" s="1858"/>
      <c r="AB1052" s="1858"/>
      <c r="AC1052" s="1858"/>
      <c r="AD1052" s="1858"/>
      <c r="AE1052" s="1858"/>
      <c r="AF1052" s="1858"/>
      <c r="AG1052" s="1858"/>
      <c r="AH1052" s="1858"/>
      <c r="AI1052" s="1858"/>
      <c r="AJ1052" s="1858"/>
    </row>
    <row r="1053" spans="7:36">
      <c r="G1053" s="1858"/>
      <c r="H1053" s="1858"/>
      <c r="I1053" s="1858"/>
      <c r="J1053" s="1858"/>
      <c r="K1053" s="1858"/>
      <c r="L1053" s="1858"/>
      <c r="M1053" s="1858"/>
      <c r="N1053" s="1858"/>
      <c r="O1053" s="1858"/>
      <c r="P1053" s="1858"/>
      <c r="Q1053" s="1858"/>
      <c r="R1053" s="1858"/>
      <c r="S1053" s="1858"/>
      <c r="T1053" s="1858"/>
      <c r="U1053" s="1858"/>
      <c r="V1053" s="1858"/>
      <c r="W1053" s="1858"/>
      <c r="X1053" s="1858"/>
      <c r="Y1053" s="1858"/>
      <c r="Z1053" s="1858"/>
      <c r="AA1053" s="1858"/>
      <c r="AB1053" s="1858"/>
      <c r="AC1053" s="1858"/>
      <c r="AD1053" s="1858"/>
      <c r="AE1053" s="1858"/>
      <c r="AF1053" s="1858"/>
      <c r="AG1053" s="1858"/>
      <c r="AH1053" s="1858"/>
      <c r="AI1053" s="1858"/>
      <c r="AJ1053" s="1858"/>
    </row>
    <row r="1054" spans="7:36">
      <c r="G1054" s="1858"/>
      <c r="H1054" s="1858"/>
      <c r="I1054" s="1858"/>
      <c r="J1054" s="1858"/>
      <c r="K1054" s="1858"/>
      <c r="L1054" s="1858"/>
      <c r="M1054" s="1858"/>
      <c r="N1054" s="1858"/>
      <c r="O1054" s="1858"/>
      <c r="P1054" s="1858"/>
      <c r="Q1054" s="1858"/>
      <c r="R1054" s="1858"/>
      <c r="S1054" s="1858"/>
      <c r="T1054" s="1858"/>
      <c r="U1054" s="1858"/>
      <c r="V1054" s="1858"/>
      <c r="W1054" s="1858"/>
      <c r="X1054" s="1858"/>
      <c r="Y1054" s="1858"/>
      <c r="Z1054" s="1858"/>
      <c r="AA1054" s="1858"/>
      <c r="AB1054" s="1858"/>
      <c r="AC1054" s="1858"/>
      <c r="AD1054" s="1858"/>
      <c r="AE1054" s="1858"/>
      <c r="AF1054" s="1858"/>
      <c r="AG1054" s="1858"/>
      <c r="AH1054" s="1858"/>
      <c r="AI1054" s="1858"/>
      <c r="AJ1054" s="1858"/>
    </row>
    <row r="1055" spans="7:36">
      <c r="G1055" s="1858"/>
      <c r="H1055" s="1858"/>
      <c r="I1055" s="1858"/>
      <c r="J1055" s="1858"/>
      <c r="K1055" s="1858"/>
      <c r="L1055" s="1858"/>
      <c r="M1055" s="1858"/>
      <c r="N1055" s="1858"/>
      <c r="O1055" s="1858"/>
      <c r="P1055" s="1858"/>
      <c r="Q1055" s="1858"/>
      <c r="R1055" s="1858"/>
      <c r="S1055" s="1858"/>
      <c r="T1055" s="1858"/>
      <c r="U1055" s="1858"/>
      <c r="V1055" s="1858"/>
      <c r="W1055" s="1858"/>
      <c r="X1055" s="1858"/>
      <c r="Y1055" s="1858"/>
      <c r="Z1055" s="1858"/>
      <c r="AA1055" s="1858"/>
      <c r="AB1055" s="1858"/>
      <c r="AC1055" s="1858"/>
      <c r="AD1055" s="1858"/>
      <c r="AE1055" s="1858"/>
      <c r="AF1055" s="1858"/>
      <c r="AG1055" s="1858"/>
      <c r="AH1055" s="1858"/>
      <c r="AI1055" s="1858"/>
      <c r="AJ1055" s="1858"/>
    </row>
    <row r="1056" spans="7:36">
      <c r="G1056" s="1858"/>
      <c r="H1056" s="1858"/>
      <c r="I1056" s="1858"/>
      <c r="J1056" s="1858"/>
      <c r="K1056" s="1858"/>
      <c r="L1056" s="1858"/>
      <c r="M1056" s="1858"/>
      <c r="N1056" s="1858"/>
      <c r="O1056" s="1858"/>
      <c r="P1056" s="1858"/>
      <c r="Q1056" s="1858"/>
      <c r="R1056" s="1858"/>
      <c r="S1056" s="1858"/>
      <c r="T1056" s="1858"/>
      <c r="U1056" s="1858"/>
      <c r="V1056" s="1858"/>
      <c r="W1056" s="1858"/>
      <c r="X1056" s="1858"/>
      <c r="Y1056" s="1858"/>
      <c r="Z1056" s="1858"/>
      <c r="AA1056" s="1858"/>
      <c r="AB1056" s="1858"/>
      <c r="AC1056" s="1858"/>
      <c r="AD1056" s="1858"/>
      <c r="AE1056" s="1858"/>
      <c r="AF1056" s="1858"/>
      <c r="AG1056" s="1858"/>
      <c r="AH1056" s="1858"/>
      <c r="AI1056" s="1858"/>
      <c r="AJ1056" s="1858"/>
    </row>
    <row r="1057" spans="7:36">
      <c r="G1057" s="1858"/>
      <c r="H1057" s="1858"/>
      <c r="I1057" s="1858"/>
      <c r="J1057" s="1858"/>
      <c r="K1057" s="1858"/>
      <c r="L1057" s="1858"/>
      <c r="M1057" s="1858"/>
      <c r="N1057" s="1858"/>
      <c r="O1057" s="1858"/>
      <c r="P1057" s="1858"/>
      <c r="Q1057" s="1858"/>
      <c r="R1057" s="1858"/>
      <c r="S1057" s="1858"/>
      <c r="T1057" s="1858"/>
      <c r="U1057" s="1858"/>
      <c r="V1057" s="1858"/>
      <c r="W1057" s="1858"/>
      <c r="X1057" s="1858"/>
      <c r="Y1057" s="1858"/>
      <c r="Z1057" s="1858"/>
      <c r="AA1057" s="1858"/>
      <c r="AB1057" s="1858"/>
      <c r="AC1057" s="1858"/>
      <c r="AD1057" s="1858"/>
      <c r="AE1057" s="1858"/>
      <c r="AF1057" s="1858"/>
      <c r="AG1057" s="1858"/>
      <c r="AH1057" s="1858"/>
      <c r="AI1057" s="1858"/>
      <c r="AJ1057" s="1858"/>
    </row>
    <row r="1058" spans="7:36">
      <c r="G1058" s="1858"/>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row>
    <row r="1059" spans="7:36">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row>
    <row r="1060" spans="7:36">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row>
    <row r="1061" spans="7:36">
      <c r="G1061" s="1858"/>
      <c r="H1061" s="1858"/>
      <c r="I1061" s="1858"/>
      <c r="J1061" s="1858"/>
      <c r="K1061" s="1858"/>
      <c r="L1061" s="1858"/>
      <c r="M1061" s="1858"/>
      <c r="N1061" s="1858"/>
      <c r="O1061" s="1858"/>
      <c r="P1061" s="1858"/>
      <c r="Q1061" s="1858"/>
      <c r="R1061" s="1858"/>
      <c r="S1061" s="1858"/>
      <c r="T1061" s="1858"/>
      <c r="U1061" s="1858"/>
      <c r="V1061" s="1858"/>
      <c r="W1061" s="1858"/>
      <c r="X1061" s="1858"/>
      <c r="Y1061" s="1858"/>
      <c r="Z1061" s="1858"/>
      <c r="AA1061" s="1858"/>
      <c r="AB1061" s="1858"/>
      <c r="AC1061" s="1858"/>
      <c r="AD1061" s="1858"/>
      <c r="AE1061" s="1858"/>
      <c r="AF1061" s="1858"/>
      <c r="AG1061" s="1858"/>
      <c r="AH1061" s="1858"/>
      <c r="AI1061" s="1858"/>
      <c r="AJ1061" s="1858"/>
    </row>
    <row r="1062" spans="7:36">
      <c r="G1062" s="1858"/>
      <c r="H1062" s="1858"/>
      <c r="I1062" s="1858"/>
      <c r="J1062" s="1858"/>
      <c r="K1062" s="1858"/>
      <c r="L1062" s="1858"/>
      <c r="M1062" s="1858"/>
      <c r="N1062" s="1858"/>
      <c r="O1062" s="1858"/>
      <c r="P1062" s="1858"/>
      <c r="Q1062" s="1858"/>
      <c r="R1062" s="1858"/>
      <c r="S1062" s="1858"/>
      <c r="T1062" s="1858"/>
      <c r="U1062" s="1858"/>
      <c r="V1062" s="1858"/>
      <c r="W1062" s="1858"/>
      <c r="X1062" s="1858"/>
      <c r="Y1062" s="1858"/>
      <c r="Z1062" s="1858"/>
      <c r="AA1062" s="1858"/>
      <c r="AB1062" s="1858"/>
      <c r="AC1062" s="1858"/>
      <c r="AD1062" s="1858"/>
      <c r="AE1062" s="1858"/>
      <c r="AF1062" s="1858"/>
      <c r="AG1062" s="1858"/>
      <c r="AH1062" s="1858"/>
      <c r="AI1062" s="1858"/>
      <c r="AJ1062" s="1858"/>
    </row>
    <row r="1063" spans="7:36">
      <c r="G1063" s="1858"/>
      <c r="H1063" s="1858"/>
      <c r="I1063" s="1858"/>
      <c r="J1063" s="1858"/>
      <c r="K1063" s="1858"/>
      <c r="L1063" s="1858"/>
      <c r="M1063" s="1858"/>
      <c r="N1063" s="1858"/>
      <c r="O1063" s="1858"/>
      <c r="P1063" s="1858"/>
      <c r="Q1063" s="1858"/>
      <c r="R1063" s="1858"/>
      <c r="S1063" s="1858"/>
      <c r="T1063" s="1858"/>
      <c r="U1063" s="1858"/>
      <c r="V1063" s="1858"/>
      <c r="W1063" s="1858"/>
      <c r="X1063" s="1858"/>
      <c r="Y1063" s="1858"/>
      <c r="Z1063" s="1858"/>
      <c r="AA1063" s="1858"/>
      <c r="AB1063" s="1858"/>
      <c r="AC1063" s="1858"/>
      <c r="AD1063" s="1858"/>
      <c r="AE1063" s="1858"/>
      <c r="AF1063" s="1858"/>
      <c r="AG1063" s="1858"/>
      <c r="AH1063" s="1858"/>
      <c r="AI1063" s="1858"/>
      <c r="AJ1063" s="1858"/>
    </row>
    <row r="1064" spans="7:36">
      <c r="G1064" s="1858"/>
      <c r="H1064" s="1858"/>
      <c r="I1064" s="1858"/>
      <c r="J1064" s="1858"/>
      <c r="K1064" s="1858"/>
      <c r="L1064" s="1858"/>
      <c r="M1064" s="1858"/>
      <c r="N1064" s="1858"/>
      <c r="O1064" s="1858"/>
      <c r="P1064" s="1858"/>
      <c r="Q1064" s="1858"/>
      <c r="R1064" s="1858"/>
      <c r="S1064" s="1858"/>
      <c r="T1064" s="1858"/>
      <c r="U1064" s="1858"/>
      <c r="V1064" s="1858"/>
      <c r="W1064" s="1858"/>
      <c r="X1064" s="1858"/>
      <c r="Y1064" s="1858"/>
      <c r="Z1064" s="1858"/>
      <c r="AA1064" s="1858"/>
      <c r="AB1064" s="1858"/>
      <c r="AC1064" s="1858"/>
      <c r="AD1064" s="1858"/>
      <c r="AE1064" s="1858"/>
      <c r="AF1064" s="1858"/>
      <c r="AG1064" s="1858"/>
      <c r="AH1064" s="1858"/>
      <c r="AI1064" s="1858"/>
      <c r="AJ1064" s="1858"/>
    </row>
    <row r="1065" spans="7:36">
      <c r="G1065" s="1858"/>
      <c r="H1065" s="1858"/>
      <c r="I1065" s="1858"/>
      <c r="J1065" s="1858"/>
      <c r="K1065" s="1858"/>
      <c r="L1065" s="1858"/>
      <c r="M1065" s="1858"/>
      <c r="N1065" s="1858"/>
      <c r="O1065" s="1858"/>
      <c r="P1065" s="1858"/>
      <c r="Q1065" s="1858"/>
      <c r="R1065" s="1858"/>
      <c r="S1065" s="1858"/>
      <c r="T1065" s="1858"/>
      <c r="U1065" s="1858"/>
      <c r="V1065" s="1858"/>
      <c r="W1065" s="1858"/>
      <c r="X1065" s="1858"/>
      <c r="Y1065" s="1858"/>
      <c r="Z1065" s="1858"/>
      <c r="AA1065" s="1858"/>
      <c r="AB1065" s="1858"/>
      <c r="AC1065" s="1858"/>
      <c r="AD1065" s="1858"/>
      <c r="AE1065" s="1858"/>
      <c r="AF1065" s="1858"/>
      <c r="AG1065" s="1858"/>
      <c r="AH1065" s="1858"/>
      <c r="AI1065" s="1858"/>
      <c r="AJ1065" s="1858"/>
    </row>
    <row r="1066" spans="7:36">
      <c r="G1066" s="1858"/>
      <c r="H1066" s="1858"/>
      <c r="I1066" s="1858"/>
      <c r="J1066" s="1858"/>
      <c r="K1066" s="1858"/>
      <c r="L1066" s="1858"/>
      <c r="M1066" s="1858"/>
      <c r="N1066" s="1858"/>
      <c r="O1066" s="1858"/>
      <c r="P1066" s="1858"/>
      <c r="Q1066" s="1858"/>
      <c r="R1066" s="1858"/>
      <c r="S1066" s="1858"/>
      <c r="T1066" s="1858"/>
      <c r="U1066" s="1858"/>
      <c r="V1066" s="1858"/>
      <c r="W1066" s="1858"/>
      <c r="X1066" s="1858"/>
      <c r="Y1066" s="1858"/>
      <c r="Z1066" s="1858"/>
      <c r="AA1066" s="1858"/>
      <c r="AB1066" s="1858"/>
      <c r="AC1066" s="1858"/>
      <c r="AD1066" s="1858"/>
      <c r="AE1066" s="1858"/>
      <c r="AF1066" s="1858"/>
      <c r="AG1066" s="1858"/>
      <c r="AH1066" s="1858"/>
      <c r="AI1066" s="1858"/>
      <c r="AJ1066" s="1858"/>
    </row>
    <row r="1067" spans="7:36">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row>
    <row r="1068" spans="7:36">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row>
    <row r="1069" spans="7:36">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row>
    <row r="1070" spans="7:36">
      <c r="G1070" s="1858"/>
      <c r="H1070" s="1858"/>
      <c r="I1070" s="1858"/>
      <c r="J1070" s="1858"/>
      <c r="K1070" s="1858"/>
      <c r="L1070" s="1858"/>
      <c r="M1070" s="1858"/>
      <c r="N1070" s="1858"/>
      <c r="O1070" s="1858"/>
      <c r="P1070" s="1858"/>
      <c r="Q1070" s="1858"/>
      <c r="R1070" s="1858"/>
      <c r="S1070" s="1858"/>
      <c r="T1070" s="1858"/>
      <c r="U1070" s="1858"/>
      <c r="V1070" s="1858"/>
      <c r="W1070" s="1858"/>
      <c r="X1070" s="1858"/>
      <c r="Y1070" s="1858"/>
      <c r="Z1070" s="1858"/>
      <c r="AA1070" s="1858"/>
      <c r="AB1070" s="1858"/>
      <c r="AC1070" s="1858"/>
      <c r="AD1070" s="1858"/>
      <c r="AE1070" s="1858"/>
      <c r="AF1070" s="1858"/>
      <c r="AG1070" s="1858"/>
      <c r="AH1070" s="1858"/>
      <c r="AI1070" s="1858"/>
      <c r="AJ1070" s="1858"/>
    </row>
    <row r="1071" spans="7:36">
      <c r="G1071" s="1858"/>
      <c r="H1071" s="1858"/>
      <c r="I1071" s="1858"/>
      <c r="J1071" s="1858"/>
      <c r="K1071" s="1858"/>
      <c r="L1071" s="1858"/>
      <c r="M1071" s="1858"/>
      <c r="N1071" s="1858"/>
      <c r="O1071" s="1858"/>
      <c r="P1071" s="1858"/>
      <c r="Q1071" s="1858"/>
      <c r="R1071" s="1858"/>
      <c r="S1071" s="1858"/>
      <c r="T1071" s="1858"/>
      <c r="U1071" s="1858"/>
      <c r="V1071" s="1858"/>
      <c r="W1071" s="1858"/>
      <c r="X1071" s="1858"/>
      <c r="Y1071" s="1858"/>
      <c r="Z1071" s="1858"/>
      <c r="AA1071" s="1858"/>
      <c r="AB1071" s="1858"/>
      <c r="AC1071" s="1858"/>
      <c r="AD1071" s="1858"/>
      <c r="AE1071" s="1858"/>
      <c r="AF1071" s="1858"/>
      <c r="AG1071" s="1858"/>
      <c r="AH1071" s="1858"/>
      <c r="AI1071" s="1858"/>
      <c r="AJ1071" s="1858"/>
    </row>
    <row r="1072" spans="7:36">
      <c r="G1072" s="1858"/>
      <c r="H1072" s="1858"/>
      <c r="I1072" s="1858"/>
      <c r="J1072" s="1858"/>
      <c r="K1072" s="1858"/>
      <c r="L1072" s="1858"/>
      <c r="M1072" s="1858"/>
      <c r="N1072" s="1858"/>
      <c r="O1072" s="1858"/>
      <c r="P1072" s="1858"/>
      <c r="Q1072" s="1858"/>
      <c r="R1072" s="1858"/>
      <c r="S1072" s="1858"/>
      <c r="T1072" s="1858"/>
      <c r="U1072" s="1858"/>
      <c r="V1072" s="1858"/>
      <c r="W1072" s="1858"/>
      <c r="X1072" s="1858"/>
      <c r="Y1072" s="1858"/>
      <c r="Z1072" s="1858"/>
      <c r="AA1072" s="1858"/>
      <c r="AB1072" s="1858"/>
      <c r="AC1072" s="1858"/>
      <c r="AD1072" s="1858"/>
      <c r="AE1072" s="1858"/>
      <c r="AF1072" s="1858"/>
      <c r="AG1072" s="1858"/>
      <c r="AH1072" s="1858"/>
      <c r="AI1072" s="1858"/>
      <c r="AJ1072" s="1858"/>
    </row>
    <row r="1073" spans="7:36">
      <c r="G1073" s="1858"/>
      <c r="H1073" s="1858"/>
      <c r="I1073" s="1858"/>
      <c r="J1073" s="1858"/>
      <c r="K1073" s="1858"/>
      <c r="L1073" s="1858"/>
      <c r="M1073" s="1858"/>
      <c r="N1073" s="1858"/>
      <c r="O1073" s="1858"/>
      <c r="P1073" s="1858"/>
      <c r="Q1073" s="1858"/>
      <c r="R1073" s="1858"/>
      <c r="S1073" s="1858"/>
      <c r="T1073" s="1858"/>
      <c r="U1073" s="1858"/>
      <c r="V1073" s="1858"/>
      <c r="W1073" s="1858"/>
      <c r="X1073" s="1858"/>
      <c r="Y1073" s="1858"/>
      <c r="Z1073" s="1858"/>
      <c r="AA1073" s="1858"/>
      <c r="AB1073" s="1858"/>
      <c r="AC1073" s="1858"/>
      <c r="AD1073" s="1858"/>
      <c r="AE1073" s="1858"/>
      <c r="AF1073" s="1858"/>
      <c r="AG1073" s="1858"/>
      <c r="AH1073" s="1858"/>
      <c r="AI1073" s="1858"/>
      <c r="AJ1073" s="1858"/>
    </row>
    <row r="1074" spans="7:36">
      <c r="G1074" s="1858"/>
      <c r="H1074" s="1858"/>
      <c r="I1074" s="1858"/>
      <c r="J1074" s="1858"/>
      <c r="K1074" s="1858"/>
      <c r="L1074" s="1858"/>
      <c r="M1074" s="1858"/>
      <c r="N1074" s="1858"/>
      <c r="O1074" s="1858"/>
      <c r="P1074" s="1858"/>
      <c r="Q1074" s="1858"/>
      <c r="R1074" s="1858"/>
      <c r="S1074" s="1858"/>
      <c r="T1074" s="1858"/>
      <c r="U1074" s="1858"/>
      <c r="V1074" s="1858"/>
      <c r="W1074" s="1858"/>
      <c r="X1074" s="1858"/>
      <c r="Y1074" s="1858"/>
      <c r="Z1074" s="1858"/>
      <c r="AA1074" s="1858"/>
      <c r="AB1074" s="1858"/>
      <c r="AC1074" s="1858"/>
      <c r="AD1074" s="1858"/>
      <c r="AE1074" s="1858"/>
      <c r="AF1074" s="1858"/>
      <c r="AG1074" s="1858"/>
      <c r="AH1074" s="1858"/>
      <c r="AI1074" s="1858"/>
      <c r="AJ1074" s="1858"/>
    </row>
    <row r="1075" spans="7:36">
      <c r="G1075" s="1858"/>
      <c r="H1075" s="1858"/>
      <c r="I1075" s="1858"/>
      <c r="J1075" s="1858"/>
      <c r="K1075" s="1858"/>
      <c r="L1075" s="1858"/>
      <c r="M1075" s="1858"/>
      <c r="N1075" s="1858"/>
      <c r="O1075" s="1858"/>
      <c r="P1075" s="1858"/>
      <c r="Q1075" s="1858"/>
      <c r="R1075" s="1858"/>
      <c r="S1075" s="1858"/>
      <c r="T1075" s="1858"/>
      <c r="U1075" s="1858"/>
      <c r="V1075" s="1858"/>
      <c r="W1075" s="1858"/>
      <c r="X1075" s="1858"/>
      <c r="Y1075" s="1858"/>
      <c r="Z1075" s="1858"/>
      <c r="AA1075" s="1858"/>
      <c r="AB1075" s="1858"/>
      <c r="AC1075" s="1858"/>
      <c r="AD1075" s="1858"/>
      <c r="AE1075" s="1858"/>
      <c r="AF1075" s="1858"/>
      <c r="AG1075" s="1858"/>
      <c r="AH1075" s="1858"/>
      <c r="AI1075" s="1858"/>
      <c r="AJ1075" s="1858"/>
    </row>
    <row r="1076" spans="7:36">
      <c r="G1076" s="1858"/>
      <c r="H1076" s="1858"/>
      <c r="I1076" s="1858"/>
      <c r="J1076" s="1858"/>
      <c r="K1076" s="1858"/>
      <c r="L1076" s="1858"/>
      <c r="M1076" s="1858"/>
      <c r="N1076" s="1858"/>
      <c r="O1076" s="1858"/>
      <c r="P1076" s="1858"/>
      <c r="Q1076" s="1858"/>
      <c r="R1076" s="1858"/>
      <c r="S1076" s="1858"/>
      <c r="T1076" s="1858"/>
      <c r="U1076" s="1858"/>
      <c r="V1076" s="1858"/>
      <c r="W1076" s="1858"/>
      <c r="X1076" s="1858"/>
      <c r="Y1076" s="1858"/>
      <c r="Z1076" s="1858"/>
      <c r="AA1076" s="1858"/>
      <c r="AB1076" s="1858"/>
      <c r="AC1076" s="1858"/>
      <c r="AD1076" s="1858"/>
      <c r="AE1076" s="1858"/>
      <c r="AF1076" s="1858"/>
      <c r="AG1076" s="1858"/>
      <c r="AH1076" s="1858"/>
      <c r="AI1076" s="1858"/>
      <c r="AJ1076" s="1858"/>
    </row>
    <row r="1077" spans="7:36">
      <c r="G1077" s="1858"/>
      <c r="H1077" s="1858"/>
      <c r="I1077" s="1858"/>
      <c r="J1077" s="1858"/>
      <c r="K1077" s="1858"/>
      <c r="L1077" s="1858"/>
      <c r="M1077" s="1858"/>
      <c r="N1077" s="1858"/>
      <c r="O1077" s="1858"/>
      <c r="P1077" s="1858"/>
      <c r="Q1077" s="1858"/>
      <c r="R1077" s="1858"/>
      <c r="S1077" s="1858"/>
      <c r="T1077" s="1858"/>
      <c r="U1077" s="1858"/>
      <c r="V1077" s="1858"/>
      <c r="W1077" s="1858"/>
      <c r="X1077" s="1858"/>
      <c r="Y1077" s="1858"/>
      <c r="Z1077" s="1858"/>
      <c r="AA1077" s="1858"/>
      <c r="AB1077" s="1858"/>
      <c r="AC1077" s="1858"/>
      <c r="AD1077" s="1858"/>
      <c r="AE1077" s="1858"/>
      <c r="AF1077" s="1858"/>
      <c r="AG1077" s="1858"/>
      <c r="AH1077" s="1858"/>
      <c r="AI1077" s="1858"/>
      <c r="AJ1077" s="1858"/>
    </row>
    <row r="1078" spans="7:36">
      <c r="G1078" s="1858"/>
      <c r="H1078" s="1858"/>
      <c r="I1078" s="1858"/>
      <c r="J1078" s="1858"/>
      <c r="K1078" s="1858"/>
      <c r="L1078" s="1858"/>
      <c r="M1078" s="1858"/>
      <c r="N1078" s="1858"/>
      <c r="O1078" s="1858"/>
      <c r="P1078" s="1858"/>
      <c r="Q1078" s="1858"/>
      <c r="R1078" s="1858"/>
      <c r="S1078" s="1858"/>
      <c r="T1078" s="1858"/>
      <c r="U1078" s="1858"/>
      <c r="V1078" s="1858"/>
      <c r="W1078" s="1858"/>
      <c r="X1078" s="1858"/>
      <c r="Y1078" s="1858"/>
      <c r="Z1078" s="1858"/>
      <c r="AA1078" s="1858"/>
      <c r="AB1078" s="1858"/>
      <c r="AC1078" s="1858"/>
      <c r="AD1078" s="1858"/>
      <c r="AE1078" s="1858"/>
      <c r="AF1078" s="1858"/>
      <c r="AG1078" s="1858"/>
      <c r="AH1078" s="1858"/>
      <c r="AI1078" s="1858"/>
      <c r="AJ1078" s="1858"/>
    </row>
    <row r="1079" spans="7:36">
      <c r="G1079" s="1858"/>
      <c r="H1079" s="1858"/>
      <c r="I1079" s="1858"/>
      <c r="J1079" s="1858"/>
      <c r="K1079" s="1858"/>
      <c r="L1079" s="1858"/>
      <c r="M1079" s="1858"/>
      <c r="N1079" s="1858"/>
      <c r="O1079" s="1858"/>
      <c r="P1079" s="1858"/>
      <c r="Q1079" s="1858"/>
      <c r="R1079" s="1858"/>
      <c r="S1079" s="1858"/>
      <c r="T1079" s="1858"/>
      <c r="U1079" s="1858"/>
      <c r="V1079" s="1858"/>
      <c r="W1079" s="1858"/>
      <c r="X1079" s="1858"/>
      <c r="Y1079" s="1858"/>
      <c r="Z1079" s="1858"/>
      <c r="AA1079" s="1858"/>
      <c r="AB1079" s="1858"/>
      <c r="AC1079" s="1858"/>
      <c r="AD1079" s="1858"/>
      <c r="AE1079" s="1858"/>
      <c r="AF1079" s="1858"/>
      <c r="AG1079" s="1858"/>
      <c r="AH1079" s="1858"/>
      <c r="AI1079" s="1858"/>
      <c r="AJ1079" s="1858"/>
    </row>
    <row r="1080" spans="7:36">
      <c r="G1080" s="1858"/>
      <c r="H1080" s="1858"/>
      <c r="I1080" s="1858"/>
      <c r="J1080" s="1858"/>
      <c r="K1080" s="1858"/>
      <c r="L1080" s="1858"/>
      <c r="M1080" s="1858"/>
      <c r="N1080" s="1858"/>
      <c r="O1080" s="1858"/>
      <c r="P1080" s="1858"/>
      <c r="Q1080" s="1858"/>
      <c r="R1080" s="1858"/>
      <c r="S1080" s="1858"/>
      <c r="T1080" s="1858"/>
      <c r="U1080" s="1858"/>
      <c r="V1080" s="1858"/>
      <c r="W1080" s="1858"/>
      <c r="X1080" s="1858"/>
      <c r="Y1080" s="1858"/>
      <c r="Z1080" s="1858"/>
      <c r="AA1080" s="1858"/>
      <c r="AB1080" s="1858"/>
      <c r="AC1080" s="1858"/>
      <c r="AD1080" s="1858"/>
      <c r="AE1080" s="1858"/>
      <c r="AF1080" s="1858"/>
      <c r="AG1080" s="1858"/>
      <c r="AH1080" s="1858"/>
      <c r="AI1080" s="1858"/>
      <c r="AJ1080" s="1858"/>
    </row>
    <row r="1081" spans="7:36">
      <c r="G1081" s="1858"/>
      <c r="H1081" s="1858"/>
      <c r="I1081" s="1858"/>
      <c r="J1081" s="1858"/>
      <c r="K1081" s="1858"/>
      <c r="L1081" s="1858"/>
      <c r="M1081" s="1858"/>
      <c r="N1081" s="1858"/>
      <c r="O1081" s="1858"/>
      <c r="P1081" s="1858"/>
      <c r="Q1081" s="1858"/>
      <c r="R1081" s="1858"/>
      <c r="S1081" s="1858"/>
      <c r="T1081" s="1858"/>
      <c r="U1081" s="1858"/>
      <c r="V1081" s="1858"/>
      <c r="W1081" s="1858"/>
      <c r="X1081" s="1858"/>
      <c r="Y1081" s="1858"/>
      <c r="Z1081" s="1858"/>
      <c r="AA1081" s="1858"/>
      <c r="AB1081" s="1858"/>
      <c r="AC1081" s="1858"/>
      <c r="AD1081" s="1858"/>
      <c r="AE1081" s="1858"/>
      <c r="AF1081" s="1858"/>
      <c r="AG1081" s="1858"/>
      <c r="AH1081" s="1858"/>
      <c r="AI1081" s="1858"/>
      <c r="AJ1081" s="1858"/>
    </row>
    <row r="1082" spans="7:36">
      <c r="G1082" s="1858"/>
      <c r="H1082" s="1858"/>
      <c r="I1082" s="1858"/>
      <c r="J1082" s="1858"/>
      <c r="K1082" s="1858"/>
      <c r="L1082" s="1858"/>
      <c r="M1082" s="1858"/>
      <c r="N1082" s="1858"/>
      <c r="O1082" s="1858"/>
      <c r="P1082" s="1858"/>
      <c r="Q1082" s="1858"/>
      <c r="R1082" s="1858"/>
      <c r="S1082" s="1858"/>
      <c r="T1082" s="1858"/>
      <c r="U1082" s="1858"/>
      <c r="V1082" s="1858"/>
      <c r="W1082" s="1858"/>
      <c r="X1082" s="1858"/>
      <c r="Y1082" s="1858"/>
      <c r="Z1082" s="1858"/>
      <c r="AA1082" s="1858"/>
      <c r="AB1082" s="1858"/>
      <c r="AC1082" s="1858"/>
      <c r="AD1082" s="1858"/>
      <c r="AE1082" s="1858"/>
      <c r="AF1082" s="1858"/>
      <c r="AG1082" s="1858"/>
      <c r="AH1082" s="1858"/>
      <c r="AI1082" s="1858"/>
      <c r="AJ1082" s="1858"/>
    </row>
    <row r="1083" spans="7:36">
      <c r="G1083" s="1858"/>
      <c r="H1083" s="1858"/>
      <c r="I1083" s="1858"/>
      <c r="J1083" s="1858"/>
      <c r="K1083" s="1858"/>
      <c r="L1083" s="1858"/>
      <c r="M1083" s="1858"/>
      <c r="N1083" s="1858"/>
      <c r="O1083" s="1858"/>
      <c r="P1083" s="1858"/>
      <c r="Q1083" s="1858"/>
      <c r="R1083" s="1858"/>
      <c r="S1083" s="1858"/>
      <c r="T1083" s="1858"/>
      <c r="U1083" s="1858"/>
      <c r="V1083" s="1858"/>
      <c r="W1083" s="1858"/>
      <c r="X1083" s="1858"/>
      <c r="Y1083" s="1858"/>
      <c r="Z1083" s="1858"/>
      <c r="AA1083" s="1858"/>
      <c r="AB1083" s="1858"/>
      <c r="AC1083" s="1858"/>
      <c r="AD1083" s="1858"/>
      <c r="AE1083" s="1858"/>
      <c r="AF1083" s="1858"/>
      <c r="AG1083" s="1858"/>
      <c r="AH1083" s="1858"/>
      <c r="AI1083" s="1858"/>
      <c r="AJ1083" s="1858"/>
    </row>
    <row r="1084" spans="7:36">
      <c r="G1084" s="1858"/>
      <c r="H1084" s="1858"/>
      <c r="I1084" s="1858"/>
      <c r="J1084" s="1858"/>
      <c r="K1084" s="1858"/>
      <c r="L1084" s="1858"/>
      <c r="M1084" s="1858"/>
      <c r="N1084" s="1858"/>
      <c r="O1084" s="1858"/>
      <c r="P1084" s="1858"/>
      <c r="Q1084" s="1858"/>
      <c r="R1084" s="1858"/>
      <c r="S1084" s="1858"/>
      <c r="T1084" s="1858"/>
      <c r="U1084" s="1858"/>
      <c r="V1084" s="1858"/>
      <c r="W1084" s="1858"/>
      <c r="X1084" s="1858"/>
      <c r="Y1084" s="1858"/>
      <c r="Z1084" s="1858"/>
      <c r="AA1084" s="1858"/>
      <c r="AB1084" s="1858"/>
      <c r="AC1084" s="1858"/>
      <c r="AD1084" s="1858"/>
      <c r="AE1084" s="1858"/>
      <c r="AF1084" s="1858"/>
      <c r="AG1084" s="1858"/>
      <c r="AH1084" s="1858"/>
      <c r="AI1084" s="1858"/>
      <c r="AJ1084" s="1858"/>
    </row>
    <row r="1085" spans="7:36">
      <c r="AJ1085" s="1945"/>
    </row>
    <row r="1086" spans="7:36">
      <c r="AJ1086" s="1945"/>
    </row>
    <row r="1087" spans="7:36">
      <c r="AJ1087" s="1945"/>
    </row>
    <row r="1088" spans="7:36">
      <c r="AJ1088" s="1945"/>
    </row>
    <row r="1089" spans="36:36">
      <c r="AJ1089" s="1945"/>
    </row>
    <row r="1090" spans="36:36">
      <c r="AJ1090" s="1945"/>
    </row>
    <row r="1091" spans="36:36">
      <c r="AJ1091" s="1945"/>
    </row>
    <row r="1092" spans="36:36">
      <c r="AJ1092" s="1945"/>
    </row>
    <row r="1093" spans="36:36">
      <c r="AJ1093" s="1945"/>
    </row>
    <row r="1094" spans="36:36">
      <c r="AJ1094" s="1945"/>
    </row>
    <row r="1095" spans="36:36">
      <c r="AJ1095" s="1945"/>
    </row>
    <row r="1096" spans="36:36">
      <c r="AJ1096" s="1945"/>
    </row>
    <row r="1097" spans="36:36">
      <c r="AJ1097" s="1945"/>
    </row>
    <row r="1098" spans="36:36">
      <c r="AJ1098" s="1945"/>
    </row>
    <row r="1099" spans="36:36">
      <c r="AJ1099" s="1945"/>
    </row>
    <row r="1100" spans="36:36">
      <c r="AJ1100" s="1945"/>
    </row>
    <row r="1101" spans="36:36">
      <c r="AJ1101" s="1945"/>
    </row>
    <row r="1102" spans="36:36">
      <c r="AJ1102" s="1945"/>
    </row>
    <row r="1103" spans="36:36">
      <c r="AJ1103" s="1945"/>
    </row>
    <row r="1104" spans="36:36">
      <c r="AJ1104" s="1945"/>
    </row>
    <row r="1105" spans="36:36">
      <c r="AJ1105" s="1945"/>
    </row>
    <row r="1106" spans="36:36">
      <c r="AJ1106" s="1945"/>
    </row>
    <row r="1107" spans="36:36">
      <c r="AJ1107" s="1945"/>
    </row>
    <row r="1108" spans="36:36">
      <c r="AJ1108" s="1945"/>
    </row>
    <row r="1109" spans="36:36">
      <c r="AJ1109" s="1945"/>
    </row>
    <row r="1110" spans="36:36">
      <c r="AJ1110" s="1945"/>
    </row>
    <row r="1111" spans="36:36">
      <c r="AJ1111" s="1945"/>
    </row>
    <row r="1112" spans="36:36">
      <c r="AJ1112" s="1945"/>
    </row>
    <row r="1113" spans="36:36">
      <c r="AJ1113" s="1945"/>
    </row>
    <row r="1114" spans="36:36">
      <c r="AJ1114" s="1945"/>
    </row>
    <row r="1115" spans="36:36">
      <c r="AJ1115" s="1945"/>
    </row>
    <row r="1116" spans="36:36">
      <c r="AJ1116" s="1945"/>
    </row>
    <row r="1117" spans="36:36">
      <c r="AJ1117" s="1945"/>
    </row>
    <row r="1118" spans="36:36">
      <c r="AJ1118" s="1945"/>
    </row>
    <row r="1119" spans="36:36">
      <c r="AJ1119" s="1945"/>
    </row>
    <row r="1120" spans="36:36">
      <c r="AJ1120" s="1945"/>
    </row>
    <row r="1121" spans="36:36">
      <c r="AJ1121" s="1945"/>
    </row>
    <row r="1122" spans="36:36">
      <c r="AJ1122" s="1945"/>
    </row>
    <row r="1123" spans="36:36">
      <c r="AJ1123" s="1945"/>
    </row>
    <row r="1124" spans="36:36">
      <c r="AJ1124" s="1945"/>
    </row>
    <row r="1125" spans="36:36">
      <c r="AJ1125" s="1945"/>
    </row>
    <row r="1126" spans="36:36">
      <c r="AJ1126" s="1945"/>
    </row>
    <row r="1127" spans="36:36">
      <c r="AJ1127" s="1945"/>
    </row>
    <row r="1128" spans="36:36">
      <c r="AJ1128" s="1945"/>
    </row>
    <row r="1129" spans="36:36">
      <c r="AJ1129" s="1945"/>
    </row>
    <row r="1130" spans="36:36">
      <c r="AJ1130" s="1945"/>
    </row>
    <row r="1131" spans="36:36">
      <c r="AJ1131" s="1945"/>
    </row>
    <row r="1132" spans="36:36">
      <c r="AJ1132" s="1945"/>
    </row>
    <row r="1133" spans="36:36">
      <c r="AJ1133" s="1945"/>
    </row>
    <row r="1134" spans="36:36">
      <c r="AJ1134" s="1945"/>
    </row>
    <row r="1135" spans="36:36">
      <c r="AJ1135" s="1945"/>
    </row>
    <row r="1136" spans="36:36">
      <c r="AJ1136" s="1945"/>
    </row>
    <row r="1137" spans="36:36">
      <c r="AJ1137" s="1945"/>
    </row>
    <row r="1138" spans="36:36">
      <c r="AJ1138" s="1945"/>
    </row>
    <row r="1139" spans="36:36">
      <c r="AJ1139" s="1945"/>
    </row>
    <row r="1140" spans="36:36">
      <c r="AJ1140" s="1945"/>
    </row>
    <row r="1141" spans="36:36">
      <c r="AJ1141" s="1945"/>
    </row>
    <row r="1142" spans="36:36">
      <c r="AJ1142" s="1945"/>
    </row>
    <row r="1143" spans="36:36">
      <c r="AJ1143" s="1945"/>
    </row>
    <row r="1144" spans="36:36">
      <c r="AJ1144" s="1945"/>
    </row>
    <row r="1145" spans="36:36">
      <c r="AJ1145" s="1945"/>
    </row>
    <row r="1146" spans="36:36">
      <c r="AJ1146" s="1945"/>
    </row>
    <row r="1147" spans="36:36">
      <c r="AJ1147" s="1945"/>
    </row>
    <row r="1148" spans="36:36">
      <c r="AJ1148" s="1945"/>
    </row>
    <row r="1149" spans="36:36">
      <c r="AJ1149" s="1945"/>
    </row>
    <row r="1150" spans="36:36">
      <c r="AJ1150" s="1945"/>
    </row>
    <row r="1151" spans="36:36">
      <c r="AJ1151" s="1945"/>
    </row>
    <row r="1152" spans="36:36">
      <c r="AJ1152" s="1945"/>
    </row>
    <row r="1153" spans="36:36">
      <c r="AJ1153" s="1945"/>
    </row>
    <row r="1154" spans="36:36">
      <c r="AJ1154" s="1945"/>
    </row>
    <row r="1155" spans="36:36">
      <c r="AJ1155" s="1945"/>
    </row>
    <row r="1156" spans="36:36">
      <c r="AJ1156" s="1945"/>
    </row>
    <row r="1157" spans="36:36">
      <c r="AJ1157" s="1945"/>
    </row>
    <row r="1158" spans="36:36">
      <c r="AJ1158" s="1945"/>
    </row>
    <row r="1159" spans="36:36">
      <c r="AJ1159" s="1945"/>
    </row>
    <row r="1160" spans="36:36">
      <c r="AJ1160" s="1945"/>
    </row>
    <row r="1161" spans="36:36">
      <c r="AJ1161" s="1945"/>
    </row>
    <row r="1162" spans="36:36">
      <c r="AJ1162" s="1945"/>
    </row>
    <row r="1163" spans="36:36">
      <c r="AJ1163" s="1945"/>
    </row>
    <row r="1164" spans="36:36">
      <c r="AJ1164" s="1945"/>
    </row>
    <row r="1165" spans="36:36">
      <c r="AJ1165" s="1945"/>
    </row>
    <row r="1166" spans="36:36">
      <c r="AJ1166" s="1945"/>
    </row>
    <row r="1167" spans="36:36">
      <c r="AJ1167" s="1945"/>
    </row>
    <row r="1168" spans="36:36">
      <c r="AJ1168" s="1945"/>
    </row>
    <row r="1169" spans="36:36">
      <c r="AJ1169" s="1945"/>
    </row>
    <row r="1170" spans="36:36">
      <c r="AJ1170" s="1945"/>
    </row>
    <row r="1171" spans="36:36">
      <c r="AJ1171" s="1945"/>
    </row>
    <row r="1172" spans="36:36">
      <c r="AJ1172" s="1945"/>
    </row>
    <row r="1173" spans="36:36">
      <c r="AJ1173" s="1945"/>
    </row>
    <row r="1174" spans="36:36">
      <c r="AJ1174" s="1945"/>
    </row>
    <row r="1175" spans="36:36">
      <c r="AJ1175" s="1945"/>
    </row>
    <row r="1176" spans="36:36">
      <c r="AJ1176" s="1945"/>
    </row>
    <row r="1177" spans="36:36">
      <c r="AJ1177" s="1945"/>
    </row>
    <row r="1178" spans="36:36">
      <c r="AJ1178" s="1945"/>
    </row>
    <row r="1179" spans="36:36">
      <c r="AJ1179" s="1945"/>
    </row>
    <row r="1180" spans="36:36">
      <c r="AJ1180" s="1945"/>
    </row>
    <row r="1181" spans="36:36">
      <c r="AJ1181" s="1945"/>
    </row>
    <row r="1182" spans="36:36">
      <c r="AJ1182" s="1945"/>
    </row>
    <row r="1183" spans="36:36">
      <c r="AJ1183" s="1945"/>
    </row>
    <row r="1184" spans="36:36">
      <c r="AJ1184" s="1945"/>
    </row>
    <row r="1185" spans="36:36">
      <c r="AJ1185" s="1945"/>
    </row>
    <row r="1186" spans="36:36">
      <c r="AJ1186" s="1945"/>
    </row>
    <row r="1187" spans="36:36">
      <c r="AJ1187" s="1945"/>
    </row>
    <row r="1188" spans="36:36">
      <c r="AJ1188" s="1945"/>
    </row>
    <row r="1189" spans="36:36">
      <c r="AJ1189" s="1945"/>
    </row>
    <row r="1190" spans="36:36">
      <c r="AJ1190" s="1945"/>
    </row>
    <row r="1191" spans="36:36">
      <c r="AJ1191" s="1945"/>
    </row>
    <row r="1192" spans="36:36">
      <c r="AJ1192" s="1945"/>
    </row>
    <row r="1193" spans="36:36">
      <c r="AJ1193" s="1945"/>
    </row>
    <row r="1194" spans="36:36">
      <c r="AJ1194" s="1945"/>
    </row>
    <row r="1195" spans="36:36">
      <c r="AJ1195" s="1945"/>
    </row>
    <row r="1196" spans="36:36">
      <c r="AJ1196" s="1945"/>
    </row>
    <row r="1197" spans="36:36">
      <c r="AJ1197" s="1945"/>
    </row>
    <row r="1198" spans="36:36">
      <c r="AJ1198" s="1945"/>
    </row>
    <row r="1199" spans="36:36">
      <c r="AJ1199" s="1945"/>
    </row>
    <row r="1200" spans="36:36">
      <c r="AJ1200" s="1945"/>
    </row>
    <row r="1201" spans="36:36">
      <c r="AJ1201" s="1945"/>
    </row>
    <row r="1202" spans="36:36">
      <c r="AJ1202" s="1945"/>
    </row>
    <row r="1203" spans="36:36">
      <c r="AJ1203" s="1945"/>
    </row>
    <row r="1204" spans="36:36">
      <c r="AJ1204" s="1945"/>
    </row>
    <row r="1205" spans="36:36">
      <c r="AJ1205" s="1945"/>
    </row>
    <row r="1206" spans="36:36">
      <c r="AJ1206" s="1945"/>
    </row>
    <row r="1207" spans="36:36">
      <c r="AJ1207" s="1945"/>
    </row>
    <row r="1208" spans="36:36">
      <c r="AJ1208" s="1945"/>
    </row>
    <row r="1209" spans="36:36">
      <c r="AJ1209" s="1945"/>
    </row>
    <row r="1210" spans="36:36">
      <c r="AJ1210" s="1945"/>
    </row>
    <row r="1211" spans="36:36">
      <c r="AJ1211" s="1945"/>
    </row>
    <row r="1212" spans="36:36">
      <c r="AJ1212" s="1945"/>
    </row>
    <row r="1213" spans="36:36">
      <c r="AJ1213" s="1945"/>
    </row>
    <row r="1214" spans="36:36">
      <c r="AJ1214" s="1945"/>
    </row>
    <row r="1215" spans="36:36">
      <c r="AJ1215" s="1945"/>
    </row>
    <row r="1216" spans="36:36">
      <c r="AJ1216" s="1945"/>
    </row>
    <row r="1217" spans="36:36">
      <c r="AJ1217" s="1945"/>
    </row>
    <row r="1218" spans="36:36">
      <c r="AJ1218" s="1945"/>
    </row>
    <row r="1219" spans="36:36">
      <c r="AJ1219" s="1945"/>
    </row>
    <row r="1220" spans="36:36">
      <c r="AJ1220" s="1945"/>
    </row>
    <row r="1221" spans="36:36">
      <c r="AJ1221" s="1945"/>
    </row>
    <row r="1222" spans="36:36">
      <c r="AJ1222" s="1945"/>
    </row>
    <row r="1223" spans="36:36">
      <c r="AJ1223" s="1945"/>
    </row>
    <row r="1224" spans="36:36">
      <c r="AJ1224" s="1945"/>
    </row>
    <row r="1225" spans="36:36">
      <c r="AJ1225" s="1945"/>
    </row>
    <row r="1226" spans="36:36">
      <c r="AJ1226" s="1945"/>
    </row>
    <row r="1227" spans="36:36">
      <c r="AJ1227" s="1945"/>
    </row>
    <row r="1228" spans="36:36">
      <c r="AJ1228" s="1945"/>
    </row>
    <row r="1229" spans="36:36">
      <c r="AJ1229" s="1945"/>
    </row>
    <row r="1230" spans="36:36">
      <c r="AJ1230" s="1945"/>
    </row>
    <row r="1231" spans="36:36">
      <c r="AJ1231" s="1945"/>
    </row>
    <row r="1232" spans="36:36">
      <c r="AJ1232" s="1945"/>
    </row>
    <row r="1233" spans="36:36">
      <c r="AJ1233" s="1945"/>
    </row>
    <row r="1234" spans="36:36">
      <c r="AJ1234" s="1945"/>
    </row>
    <row r="1235" spans="36:36">
      <c r="AJ1235" s="1945"/>
    </row>
    <row r="1236" spans="36:36">
      <c r="AJ1236" s="1945"/>
    </row>
    <row r="1237" spans="36:36">
      <c r="AJ1237" s="1945"/>
    </row>
    <row r="1238" spans="36:36">
      <c r="AJ1238" s="1945"/>
    </row>
    <row r="1239" spans="36:36">
      <c r="AJ1239" s="1945"/>
    </row>
    <row r="1240" spans="36:36">
      <c r="AJ1240" s="1945"/>
    </row>
    <row r="1241" spans="36:36">
      <c r="AJ1241" s="1945"/>
    </row>
    <row r="1242" spans="36:36">
      <c r="AJ1242" s="1945"/>
    </row>
    <row r="1243" spans="36:36">
      <c r="AJ1243" s="1945"/>
    </row>
    <row r="1244" spans="36:36">
      <c r="AJ1244" s="1945"/>
    </row>
    <row r="1245" spans="36:36">
      <c r="AJ1245" s="1945"/>
    </row>
    <row r="1246" spans="36:36">
      <c r="AJ1246" s="1945"/>
    </row>
    <row r="1247" spans="36:36">
      <c r="AJ1247" s="1945"/>
    </row>
    <row r="1248" spans="36:36">
      <c r="AJ1248" s="1945"/>
    </row>
    <row r="1249" spans="36:36">
      <c r="AJ1249" s="1945"/>
    </row>
    <row r="1250" spans="36:36">
      <c r="AJ1250" s="1945"/>
    </row>
    <row r="1251" spans="36:36">
      <c r="AJ1251" s="1945"/>
    </row>
    <row r="1252" spans="36:36">
      <c r="AJ1252" s="1945"/>
    </row>
    <row r="1253" spans="36:36">
      <c r="AJ1253" s="1945"/>
    </row>
    <row r="1254" spans="36:36">
      <c r="AJ1254" s="1945"/>
    </row>
    <row r="1255" spans="36:36">
      <c r="AJ1255" s="1945"/>
    </row>
    <row r="1256" spans="36:36">
      <c r="AJ1256" s="1945"/>
    </row>
    <row r="1257" spans="36:36">
      <c r="AJ1257" s="1945"/>
    </row>
    <row r="1258" spans="36:36">
      <c r="AJ1258" s="1945"/>
    </row>
    <row r="1259" spans="36:36">
      <c r="AJ1259" s="1945"/>
    </row>
    <row r="1260" spans="36:36">
      <c r="AJ1260" s="1945"/>
    </row>
    <row r="1261" spans="36:36">
      <c r="AJ1261" s="1945"/>
    </row>
    <row r="1262" spans="36:36">
      <c r="AJ1262" s="1945"/>
    </row>
    <row r="1263" spans="36:36">
      <c r="AJ1263" s="1945"/>
    </row>
    <row r="1264" spans="36:36">
      <c r="AJ1264" s="1945"/>
    </row>
    <row r="1265" spans="36:36">
      <c r="AJ1265" s="1945"/>
    </row>
    <row r="1266" spans="36:36">
      <c r="AJ1266" s="1945"/>
    </row>
    <row r="1267" spans="36:36">
      <c r="AJ1267" s="1945"/>
    </row>
    <row r="1268" spans="36:36">
      <c r="AJ1268" s="1945"/>
    </row>
    <row r="1269" spans="36:36">
      <c r="AJ1269" s="1945"/>
    </row>
    <row r="1270" spans="36:36">
      <c r="AJ1270" s="1945"/>
    </row>
    <row r="1271" spans="36:36">
      <c r="AJ1271" s="1945"/>
    </row>
    <row r="1272" spans="36:36">
      <c r="AJ1272" s="1945"/>
    </row>
    <row r="1273" spans="36:36">
      <c r="AJ1273" s="1945"/>
    </row>
    <row r="1274" spans="36:36">
      <c r="AJ1274" s="1945"/>
    </row>
    <row r="1275" spans="36:36">
      <c r="AJ1275" s="1945"/>
    </row>
    <row r="1276" spans="36:36">
      <c r="AJ1276" s="1945"/>
    </row>
    <row r="1277" spans="36:36">
      <c r="AJ1277" s="1945"/>
    </row>
    <row r="1278" spans="36:36">
      <c r="AJ1278" s="1945"/>
    </row>
    <row r="1279" spans="36:36">
      <c r="AJ1279" s="1945"/>
    </row>
    <row r="1280" spans="36:36">
      <c r="AJ1280" s="1945"/>
    </row>
    <row r="1281" spans="36:36">
      <c r="AJ1281" s="1945"/>
    </row>
    <row r="1282" spans="36:36">
      <c r="AJ1282" s="1945"/>
    </row>
    <row r="1283" spans="36:36">
      <c r="AJ1283" s="1945"/>
    </row>
    <row r="1284" spans="36:36">
      <c r="AJ1284" s="1945"/>
    </row>
    <row r="1285" spans="36:36">
      <c r="AJ1285" s="1945"/>
    </row>
    <row r="1286" spans="36:36">
      <c r="AJ1286" s="1945"/>
    </row>
    <row r="1287" spans="36:36">
      <c r="AJ1287" s="1945"/>
    </row>
    <row r="1288" spans="36:36">
      <c r="AJ1288" s="1945"/>
    </row>
    <row r="1289" spans="36:36">
      <c r="AJ1289" s="1945"/>
    </row>
    <row r="1290" spans="36:36">
      <c r="AJ1290" s="1945"/>
    </row>
    <row r="1291" spans="36:36">
      <c r="AJ1291" s="1945"/>
    </row>
    <row r="1292" spans="36:36">
      <c r="AJ1292" s="1945"/>
    </row>
    <row r="1293" spans="36:36">
      <c r="AJ1293" s="1945"/>
    </row>
    <row r="1294" spans="36:36">
      <c r="AJ1294" s="1945"/>
    </row>
    <row r="1295" spans="36:36">
      <c r="AJ1295" s="1945"/>
    </row>
    <row r="1296" spans="36:36">
      <c r="AJ1296" s="1945"/>
    </row>
    <row r="1297" spans="36:36">
      <c r="AJ1297" s="1945"/>
    </row>
    <row r="1298" spans="36:36">
      <c r="AJ1298" s="1945"/>
    </row>
    <row r="1299" spans="36:36">
      <c r="AJ1299" s="1945"/>
    </row>
    <row r="1300" spans="36:36">
      <c r="AJ1300" s="1945"/>
    </row>
    <row r="1301" spans="36:36">
      <c r="AJ1301" s="1945"/>
    </row>
    <row r="1302" spans="36:36">
      <c r="AJ1302" s="1945"/>
    </row>
    <row r="1303" spans="36:36">
      <c r="AJ1303" s="1945"/>
    </row>
    <row r="1304" spans="36:36">
      <c r="AJ1304" s="1945"/>
    </row>
    <row r="1305" spans="36:36">
      <c r="AJ1305" s="1945"/>
    </row>
    <row r="1306" spans="36:36">
      <c r="AJ1306" s="1945"/>
    </row>
    <row r="1307" spans="36:36">
      <c r="AJ1307" s="1945"/>
    </row>
    <row r="1308" spans="36:36">
      <c r="AJ1308" s="1945"/>
    </row>
    <row r="1309" spans="36:36">
      <c r="AJ1309" s="1945"/>
    </row>
    <row r="1310" spans="36:36">
      <c r="AJ1310" s="1945"/>
    </row>
    <row r="1311" spans="36:36">
      <c r="AJ1311" s="1945"/>
    </row>
    <row r="1312" spans="36:36">
      <c r="AJ1312" s="1945"/>
    </row>
    <row r="1313" spans="36:36">
      <c r="AJ1313" s="1945"/>
    </row>
    <row r="1314" spans="36:36">
      <c r="AJ1314" s="1945"/>
    </row>
    <row r="1315" spans="36:36">
      <c r="AJ1315" s="1945"/>
    </row>
    <row r="1316" spans="36:36">
      <c r="AJ1316" s="1945"/>
    </row>
    <row r="1317" spans="36:36">
      <c r="AJ1317" s="1945"/>
    </row>
    <row r="1318" spans="36:36">
      <c r="AJ1318" s="1945"/>
    </row>
    <row r="1319" spans="36:36">
      <c r="AJ1319" s="1945"/>
    </row>
    <row r="1320" spans="36:36">
      <c r="AJ1320" s="1945"/>
    </row>
    <row r="1321" spans="36:36">
      <c r="AJ1321" s="1945"/>
    </row>
    <row r="1322" spans="36:36">
      <c r="AJ1322" s="1945"/>
    </row>
    <row r="1323" spans="36:36">
      <c r="AJ1323" s="1945"/>
    </row>
    <row r="1324" spans="36:36">
      <c r="AJ1324" s="1945"/>
    </row>
    <row r="1325" spans="36:36">
      <c r="AJ1325" s="1945"/>
    </row>
    <row r="1326" spans="36:36">
      <c r="AJ1326" s="1945"/>
    </row>
    <row r="1327" spans="36:36">
      <c r="AJ1327" s="1945"/>
    </row>
    <row r="1328" spans="36:36">
      <c r="AJ1328" s="1945"/>
    </row>
    <row r="1329" spans="36:36">
      <c r="AJ1329" s="1945"/>
    </row>
    <row r="1330" spans="36:36">
      <c r="AJ1330" s="1945"/>
    </row>
    <row r="1331" spans="36:36">
      <c r="AJ1331" s="1945"/>
    </row>
    <row r="1332" spans="36:36">
      <c r="AJ1332" s="1945"/>
    </row>
    <row r="1333" spans="36:36">
      <c r="AJ1333" s="1945"/>
    </row>
    <row r="1334" spans="36:36">
      <c r="AJ1334" s="1945"/>
    </row>
    <row r="1335" spans="36:36">
      <c r="AJ1335" s="1945"/>
    </row>
    <row r="1336" spans="36:36">
      <c r="AJ1336" s="1945"/>
    </row>
    <row r="1337" spans="36:36">
      <c r="AJ1337" s="1945"/>
    </row>
    <row r="1338" spans="36:36">
      <c r="AJ1338" s="1945"/>
    </row>
    <row r="1339" spans="36:36">
      <c r="AJ1339" s="1945"/>
    </row>
    <row r="1340" spans="36:36">
      <c r="AJ1340" s="1945"/>
    </row>
    <row r="1341" spans="36:36">
      <c r="AJ1341" s="1945"/>
    </row>
    <row r="1342" spans="36:36">
      <c r="AJ1342" s="1945"/>
    </row>
    <row r="1343" spans="36:36">
      <c r="AJ1343" s="1945"/>
    </row>
    <row r="1344" spans="36:36">
      <c r="AJ1344" s="1945"/>
    </row>
    <row r="1345" spans="36:36">
      <c r="AJ1345" s="1945"/>
    </row>
    <row r="1346" spans="36:36">
      <c r="AJ1346" s="1945"/>
    </row>
    <row r="1347" spans="36:36">
      <c r="AJ1347" s="1945"/>
    </row>
    <row r="1348" spans="36:36">
      <c r="AJ1348" s="1945"/>
    </row>
    <row r="1349" spans="36:36">
      <c r="AJ1349" s="1945"/>
    </row>
    <row r="1350" spans="36:36">
      <c r="AJ1350" s="1945"/>
    </row>
    <row r="1351" spans="36:36">
      <c r="AJ1351" s="1945"/>
    </row>
    <row r="1352" spans="36:36">
      <c r="AJ1352" s="1945"/>
    </row>
    <row r="1353" spans="36:36">
      <c r="AJ1353" s="1945"/>
    </row>
    <row r="1354" spans="36:36">
      <c r="AJ1354" s="1945"/>
    </row>
    <row r="1355" spans="36:36">
      <c r="AJ1355" s="1945"/>
    </row>
    <row r="1356" spans="36:36">
      <c r="AJ1356" s="1945"/>
    </row>
    <row r="1357" spans="36:36">
      <c r="AJ1357" s="1945"/>
    </row>
    <row r="1358" spans="36:36">
      <c r="AJ1358" s="1945"/>
    </row>
    <row r="1359" spans="36:36">
      <c r="AJ1359" s="1945"/>
    </row>
    <row r="1360" spans="36:36">
      <c r="AJ1360" s="1945"/>
    </row>
    <row r="1361" spans="36:36">
      <c r="AJ1361" s="1945"/>
    </row>
    <row r="1362" spans="36:36">
      <c r="AJ1362" s="1945"/>
    </row>
    <row r="1363" spans="36:36">
      <c r="AJ1363" s="1945"/>
    </row>
    <row r="1364" spans="36:36">
      <c r="AJ1364" s="1945"/>
    </row>
    <row r="1365" spans="36:36">
      <c r="AJ1365" s="1945"/>
    </row>
    <row r="1366" spans="36:36">
      <c r="AJ1366" s="1945"/>
    </row>
    <row r="1367" spans="36:36">
      <c r="AJ1367" s="1945"/>
    </row>
    <row r="1368" spans="36:36">
      <c r="AJ1368" s="1945"/>
    </row>
    <row r="1369" spans="36:36">
      <c r="AJ1369" s="1945"/>
    </row>
    <row r="1370" spans="36:36">
      <c r="AJ1370" s="1945"/>
    </row>
    <row r="1371" spans="36:36">
      <c r="AJ1371" s="1945"/>
    </row>
    <row r="1372" spans="36:36">
      <c r="AJ1372" s="1945"/>
    </row>
    <row r="1373" spans="36:36">
      <c r="AJ1373" s="1945"/>
    </row>
    <row r="1374" spans="36:36">
      <c r="AJ1374" s="1945"/>
    </row>
    <row r="1375" spans="36:36">
      <c r="AJ1375" s="1945"/>
    </row>
    <row r="1376" spans="36:36">
      <c r="AJ1376" s="1945"/>
    </row>
    <row r="1377" spans="36:36">
      <c r="AJ1377" s="1945"/>
    </row>
    <row r="1378" spans="36:36">
      <c r="AJ1378" s="1945"/>
    </row>
    <row r="1379" spans="36:36">
      <c r="AJ1379" s="1945"/>
    </row>
    <row r="1380" spans="36:36">
      <c r="AJ1380" s="1945"/>
    </row>
    <row r="1381" spans="36:36">
      <c r="AJ1381" s="1945"/>
    </row>
    <row r="1382" spans="36:36">
      <c r="AJ1382" s="1945"/>
    </row>
    <row r="1383" spans="36:36">
      <c r="AJ1383" s="1945"/>
    </row>
    <row r="1384" spans="36:36">
      <c r="AJ1384" s="1945"/>
    </row>
    <row r="1385" spans="36:36">
      <c r="AJ1385" s="1945"/>
    </row>
    <row r="1386" spans="36:36">
      <c r="AJ1386" s="1945"/>
    </row>
    <row r="1387" spans="36:36">
      <c r="AJ1387" s="1945"/>
    </row>
    <row r="1388" spans="36:36">
      <c r="AJ1388" s="1945"/>
    </row>
    <row r="1389" spans="36:36">
      <c r="AJ1389" s="1945"/>
    </row>
    <row r="1390" spans="36:36">
      <c r="AJ1390" s="1945"/>
    </row>
    <row r="1391" spans="36:36">
      <c r="AJ1391" s="1945"/>
    </row>
    <row r="1392" spans="36:36">
      <c r="AJ1392" s="1945"/>
    </row>
    <row r="1393" spans="36:36">
      <c r="AJ1393" s="1945"/>
    </row>
    <row r="1394" spans="36:36">
      <c r="AJ1394" s="1945"/>
    </row>
    <row r="1395" spans="36:36">
      <c r="AJ1395" s="1945"/>
    </row>
    <row r="1396" spans="36:36">
      <c r="AJ1396" s="1945"/>
    </row>
    <row r="1397" spans="36:36">
      <c r="AJ1397" s="1945"/>
    </row>
    <row r="1398" spans="36:36">
      <c r="AJ1398" s="1945"/>
    </row>
    <row r="1399" spans="36:36">
      <c r="AJ1399" s="1945"/>
    </row>
    <row r="1400" spans="36:36">
      <c r="AJ1400" s="1945"/>
    </row>
    <row r="1401" spans="36:36">
      <c r="AJ1401" s="1945"/>
    </row>
    <row r="1402" spans="36:36">
      <c r="AJ1402" s="1945"/>
    </row>
    <row r="1403" spans="36:36">
      <c r="AJ1403" s="1945"/>
    </row>
    <row r="1404" spans="36:36">
      <c r="AJ1404" s="1945"/>
    </row>
    <row r="1405" spans="36:36">
      <c r="AJ1405" s="1945"/>
    </row>
    <row r="1406" spans="36:36">
      <c r="AJ1406" s="1945"/>
    </row>
    <row r="1407" spans="36:36">
      <c r="AJ1407" s="1945"/>
    </row>
    <row r="1408" spans="36:36">
      <c r="AJ1408" s="1945"/>
    </row>
    <row r="1409" spans="36:36">
      <c r="AJ1409" s="1945"/>
    </row>
    <row r="1410" spans="36:36">
      <c r="AJ1410" s="1945"/>
    </row>
    <row r="1411" spans="36:36">
      <c r="AJ1411" s="1945"/>
    </row>
    <row r="1412" spans="36:36">
      <c r="AJ1412" s="1945"/>
    </row>
    <row r="1413" spans="36:36">
      <c r="AJ1413" s="1945"/>
    </row>
    <row r="1414" spans="36:36">
      <c r="AJ1414" s="1945"/>
    </row>
    <row r="1415" spans="36:36">
      <c r="AJ1415" s="1945"/>
    </row>
    <row r="1416" spans="36:36">
      <c r="AJ1416" s="1945"/>
    </row>
    <row r="1417" spans="36:36">
      <c r="AJ1417" s="1945"/>
    </row>
    <row r="1418" spans="36:36">
      <c r="AJ1418" s="1945"/>
    </row>
    <row r="1419" spans="36:36">
      <c r="AJ1419" s="1945"/>
    </row>
    <row r="1420" spans="36:36">
      <c r="AJ1420" s="1945"/>
    </row>
    <row r="1421" spans="36:36">
      <c r="AJ1421" s="1945"/>
    </row>
    <row r="1422" spans="36:36">
      <c r="AJ1422" s="1945"/>
    </row>
    <row r="1423" spans="36:36">
      <c r="AJ1423" s="1945"/>
    </row>
    <row r="1424" spans="36:36">
      <c r="AJ1424" s="1945"/>
    </row>
    <row r="1425" spans="36:36">
      <c r="AJ1425" s="1945"/>
    </row>
    <row r="1426" spans="36:36">
      <c r="AJ1426" s="1945"/>
    </row>
    <row r="1427" spans="36:36">
      <c r="AJ1427" s="1945"/>
    </row>
    <row r="1428" spans="36:36">
      <c r="AJ1428" s="1945"/>
    </row>
    <row r="1429" spans="36:36">
      <c r="AJ1429" s="1945"/>
    </row>
    <row r="1430" spans="36:36">
      <c r="AJ1430" s="1945"/>
    </row>
    <row r="1431" spans="36:36">
      <c r="AJ1431" s="1945"/>
    </row>
    <row r="1432" spans="36:36">
      <c r="AJ1432" s="1945"/>
    </row>
    <row r="1433" spans="36:36">
      <c r="AJ1433" s="1945"/>
    </row>
    <row r="1434" spans="36:36">
      <c r="AJ1434" s="1945"/>
    </row>
    <row r="1435" spans="36:36">
      <c r="AJ1435" s="1945"/>
    </row>
    <row r="1436" spans="36:36">
      <c r="AJ1436" s="1945"/>
    </row>
    <row r="1437" spans="36:36">
      <c r="AJ1437" s="1945"/>
    </row>
    <row r="1438" spans="36:36">
      <c r="AJ1438" s="1945"/>
    </row>
    <row r="1439" spans="36:36">
      <c r="AJ1439" s="1945"/>
    </row>
    <row r="1440" spans="36:36">
      <c r="AJ1440" s="1945"/>
    </row>
    <row r="1441" spans="36:36">
      <c r="AJ1441" s="1945"/>
    </row>
    <row r="1442" spans="36:36">
      <c r="AJ1442" s="1945"/>
    </row>
    <row r="1443" spans="36:36">
      <c r="AJ1443" s="1945"/>
    </row>
    <row r="1444" spans="36:36">
      <c r="AJ1444" s="1945"/>
    </row>
    <row r="1445" spans="36:36">
      <c r="AJ1445" s="1945"/>
    </row>
    <row r="1446" spans="36:36">
      <c r="AJ1446" s="1945"/>
    </row>
    <row r="1447" spans="36:36">
      <c r="AJ1447" s="1945"/>
    </row>
    <row r="1448" spans="36:36">
      <c r="AJ1448" s="1945"/>
    </row>
    <row r="1449" spans="36:36">
      <c r="AJ1449" s="1945"/>
    </row>
    <row r="1450" spans="36:36">
      <c r="AJ1450" s="1945"/>
    </row>
    <row r="1451" spans="36:36">
      <c r="AJ1451" s="1945"/>
    </row>
    <row r="1452" spans="36:36">
      <c r="AJ1452" s="1945"/>
    </row>
    <row r="1453" spans="36:36">
      <c r="AJ1453" s="1945"/>
    </row>
    <row r="1454" spans="36:36">
      <c r="AJ1454" s="1945"/>
    </row>
    <row r="1455" spans="36:36">
      <c r="AJ1455" s="1945"/>
    </row>
    <row r="1456" spans="36:36">
      <c r="AJ1456" s="1945"/>
    </row>
    <row r="1457" spans="36:36">
      <c r="AJ1457" s="1945"/>
    </row>
    <row r="1458" spans="36:36">
      <c r="AJ1458" s="1945"/>
    </row>
    <row r="1459" spans="36:36">
      <c r="AJ1459" s="1945"/>
    </row>
    <row r="1460" spans="36:36">
      <c r="AJ1460" s="1945"/>
    </row>
    <row r="1461" spans="36:36">
      <c r="AJ1461" s="1945"/>
    </row>
    <row r="1462" spans="36:36">
      <c r="AJ1462" s="1945"/>
    </row>
    <row r="1463" spans="36:36">
      <c r="AJ1463" s="1945"/>
    </row>
    <row r="1464" spans="36:36">
      <c r="AJ1464" s="1945"/>
    </row>
    <row r="1465" spans="36:36">
      <c r="AJ1465" s="1945"/>
    </row>
    <row r="1466" spans="36:36">
      <c r="AJ1466" s="1945"/>
    </row>
    <row r="1467" spans="36:36">
      <c r="AJ1467" s="1945"/>
    </row>
    <row r="1468" spans="36:36">
      <c r="AJ1468" s="1945"/>
    </row>
    <row r="1469" spans="36:36">
      <c r="AJ1469" s="1945"/>
    </row>
    <row r="1470" spans="36:36">
      <c r="AJ1470" s="1945"/>
    </row>
    <row r="1471" spans="36:36">
      <c r="AJ1471" s="1945"/>
    </row>
    <row r="1472" spans="36:36">
      <c r="AJ1472" s="1945"/>
    </row>
    <row r="1473" spans="36:36">
      <c r="AJ1473" s="1945"/>
    </row>
    <row r="1474" spans="36:36">
      <c r="AJ1474" s="1945"/>
    </row>
    <row r="1475" spans="36:36">
      <c r="AJ1475" s="1945"/>
    </row>
    <row r="1476" spans="36:36">
      <c r="AJ1476" s="1945"/>
    </row>
    <row r="1477" spans="36:36">
      <c r="AJ1477" s="1945"/>
    </row>
    <row r="1478" spans="36:36">
      <c r="AJ1478" s="1945"/>
    </row>
    <row r="1479" spans="36:36">
      <c r="AJ1479" s="1945"/>
    </row>
    <row r="1480" spans="36:36">
      <c r="AJ1480" s="1945"/>
    </row>
    <row r="1481" spans="36:36">
      <c r="AJ1481" s="1945"/>
    </row>
    <row r="1482" spans="36:36">
      <c r="AJ1482" s="1945"/>
    </row>
    <row r="1483" spans="36:36">
      <c r="AJ1483" s="1945"/>
    </row>
    <row r="1484" spans="36:36">
      <c r="AJ1484" s="1945"/>
    </row>
    <row r="1485" spans="36:36">
      <c r="AJ1485" s="1945"/>
    </row>
    <row r="1486" spans="36:36">
      <c r="AJ1486" s="1945"/>
    </row>
    <row r="1487" spans="36:36">
      <c r="AJ1487" s="1945"/>
    </row>
    <row r="1488" spans="36:36">
      <c r="AJ1488" s="1945"/>
    </row>
    <row r="1489" spans="36:36">
      <c r="AJ1489" s="1945"/>
    </row>
    <row r="1490" spans="36:36">
      <c r="AJ1490" s="1945"/>
    </row>
    <row r="1491" spans="36:36">
      <c r="AJ1491" s="1945"/>
    </row>
    <row r="1492" spans="36:36">
      <c r="AJ1492" s="1945"/>
    </row>
    <row r="1493" spans="36:36">
      <c r="AJ1493" s="1945"/>
    </row>
    <row r="1494" spans="36:36">
      <c r="AJ1494" s="1945"/>
    </row>
    <row r="1495" spans="36:36">
      <c r="AJ1495" s="1945"/>
    </row>
    <row r="1496" spans="36:36">
      <c r="AJ1496" s="1945"/>
    </row>
    <row r="1497" spans="36:36">
      <c r="AJ1497" s="1945"/>
    </row>
    <row r="1498" spans="36:36">
      <c r="AJ1498" s="1945"/>
    </row>
    <row r="1499" spans="36:36">
      <c r="AJ1499" s="1945"/>
    </row>
    <row r="1500" spans="36:36">
      <c r="AJ1500" s="1945"/>
    </row>
    <row r="1501" spans="36:36">
      <c r="AJ1501" s="1945"/>
    </row>
    <row r="1502" spans="36:36">
      <c r="AJ1502" s="1945"/>
    </row>
    <row r="1503" spans="36:36">
      <c r="AJ1503" s="1945"/>
    </row>
    <row r="1504" spans="36:36">
      <c r="AJ1504" s="1945"/>
    </row>
    <row r="1505" spans="36:36">
      <c r="AJ1505" s="1945"/>
    </row>
    <row r="1506" spans="36:36">
      <c r="AJ1506" s="1945"/>
    </row>
    <row r="1507" spans="36:36">
      <c r="AJ1507" s="1945"/>
    </row>
    <row r="1508" spans="36:36">
      <c r="AJ1508" s="1945"/>
    </row>
    <row r="1509" spans="36:36">
      <c r="AJ1509" s="1945"/>
    </row>
    <row r="1510" spans="36:36">
      <c r="AJ1510" s="1945"/>
    </row>
    <row r="1511" spans="36:36">
      <c r="AJ1511" s="1945"/>
    </row>
    <row r="1512" spans="36:36">
      <c r="AJ1512" s="1945"/>
    </row>
    <row r="1513" spans="36:36">
      <c r="AJ1513" s="1945"/>
    </row>
    <row r="1514" spans="36:36">
      <c r="AJ1514" s="1945"/>
    </row>
    <row r="1515" spans="36:36">
      <c r="AJ1515" s="1945"/>
    </row>
    <row r="1516" spans="36:36">
      <c r="AJ1516" s="1945"/>
    </row>
    <row r="1517" spans="36:36">
      <c r="AJ1517" s="1945"/>
    </row>
    <row r="1518" spans="36:36">
      <c r="AJ1518" s="1945"/>
    </row>
    <row r="1519" spans="36:36">
      <c r="AJ1519" s="1945"/>
    </row>
    <row r="1520" spans="36:36">
      <c r="AJ1520" s="1945"/>
    </row>
    <row r="1521" spans="36:36">
      <c r="AJ1521" s="1945"/>
    </row>
    <row r="1522" spans="36:36">
      <c r="AJ1522" s="1945"/>
    </row>
    <row r="1523" spans="36:36">
      <c r="AJ1523" s="1945"/>
    </row>
    <row r="1524" spans="36:36">
      <c r="AJ1524" s="1945"/>
    </row>
    <row r="1525" spans="36:36">
      <c r="AJ1525" s="1945"/>
    </row>
    <row r="1526" spans="36:36">
      <c r="AJ1526" s="1945"/>
    </row>
    <row r="1527" spans="36:36">
      <c r="AJ1527" s="1945"/>
    </row>
    <row r="1528" spans="36:36">
      <c r="AJ1528" s="1945"/>
    </row>
    <row r="1529" spans="36:36">
      <c r="AJ1529" s="1945"/>
    </row>
    <row r="1530" spans="36:36">
      <c r="AJ1530" s="1945"/>
    </row>
    <row r="1531" spans="36:36">
      <c r="AJ1531" s="1945"/>
    </row>
    <row r="1532" spans="36:36">
      <c r="AJ1532" s="1945"/>
    </row>
    <row r="1533" spans="36:36">
      <c r="AJ1533" s="1945"/>
    </row>
    <row r="1534" spans="36:36">
      <c r="AJ1534" s="1945"/>
    </row>
    <row r="1535" spans="36:36">
      <c r="AJ1535" s="1945"/>
    </row>
    <row r="1536" spans="36:36">
      <c r="AJ1536" s="1945"/>
    </row>
    <row r="1537" spans="36:36">
      <c r="AJ1537" s="1945"/>
    </row>
    <row r="1538" spans="36:36">
      <c r="AJ1538" s="1945"/>
    </row>
    <row r="1539" spans="36:36">
      <c r="AJ1539" s="1945"/>
    </row>
    <row r="1540" spans="36:36">
      <c r="AJ1540" s="1945"/>
    </row>
    <row r="1541" spans="36:36">
      <c r="AJ1541" s="1945"/>
    </row>
    <row r="1542" spans="36:36">
      <c r="AJ1542" s="1945"/>
    </row>
    <row r="1543" spans="36:36">
      <c r="AJ1543" s="1945"/>
    </row>
    <row r="1544" spans="36:36">
      <c r="AJ1544" s="1945"/>
    </row>
    <row r="1545" spans="36:36">
      <c r="AJ1545" s="1945"/>
    </row>
    <row r="1546" spans="36:36">
      <c r="AJ1546" s="1945"/>
    </row>
    <row r="1547" spans="36:36">
      <c r="AJ1547" s="1945"/>
    </row>
    <row r="1548" spans="36:36">
      <c r="AJ1548" s="1945"/>
    </row>
    <row r="1549" spans="36:36">
      <c r="AJ1549" s="1945"/>
    </row>
    <row r="1550" spans="36:36">
      <c r="AJ1550" s="1945"/>
    </row>
    <row r="1551" spans="36:36">
      <c r="AJ1551" s="1945"/>
    </row>
    <row r="1552" spans="36:36">
      <c r="AJ1552" s="1945"/>
    </row>
    <row r="1553" spans="36:36">
      <c r="AJ1553" s="1945"/>
    </row>
    <row r="1554" spans="36:36">
      <c r="AJ1554" s="1945"/>
    </row>
    <row r="1555" spans="36:36">
      <c r="AJ1555" s="1945"/>
    </row>
    <row r="1556" spans="36:36">
      <c r="AJ1556" s="1945"/>
    </row>
    <row r="1557" spans="36:36">
      <c r="AJ1557" s="1945"/>
    </row>
    <row r="1558" spans="36:36">
      <c r="AJ1558" s="1945"/>
    </row>
    <row r="1559" spans="36:36">
      <c r="AJ1559" s="1945"/>
    </row>
    <row r="1560" spans="36:36">
      <c r="AJ1560" s="1945"/>
    </row>
    <row r="1561" spans="36:36">
      <c r="AJ1561" s="1945"/>
    </row>
    <row r="1562" spans="36:36">
      <c r="AJ1562" s="1945"/>
    </row>
    <row r="1563" spans="36:36">
      <c r="AJ1563" s="1945"/>
    </row>
    <row r="1564" spans="36:36">
      <c r="AJ1564" s="1945"/>
    </row>
    <row r="1565" spans="36:36">
      <c r="AJ1565" s="1945"/>
    </row>
    <row r="1566" spans="36:36">
      <c r="AJ1566" s="1945"/>
    </row>
    <row r="1567" spans="36:36">
      <c r="AJ1567" s="1945"/>
    </row>
    <row r="1568" spans="36:36">
      <c r="AJ1568" s="1945"/>
    </row>
    <row r="1569" spans="36:36">
      <c r="AJ1569" s="1945"/>
    </row>
    <row r="1570" spans="36:36">
      <c r="AJ1570" s="1945"/>
    </row>
    <row r="1571" spans="36:36">
      <c r="AJ1571" s="1945"/>
    </row>
    <row r="1572" spans="36:36">
      <c r="AJ1572" s="1945"/>
    </row>
    <row r="1573" spans="36:36">
      <c r="AJ1573" s="1945"/>
    </row>
    <row r="1574" spans="36:36">
      <c r="AJ1574" s="1945"/>
    </row>
    <row r="1575" spans="36:36">
      <c r="AJ1575" s="1945"/>
    </row>
    <row r="1576" spans="36:36">
      <c r="AJ1576" s="1945"/>
    </row>
    <row r="1577" spans="36:36">
      <c r="AJ1577" s="1945"/>
    </row>
    <row r="1578" spans="36:36">
      <c r="AJ1578" s="1945"/>
    </row>
    <row r="1579" spans="36:36">
      <c r="AJ1579" s="1945"/>
    </row>
    <row r="1580" spans="36:36">
      <c r="AJ1580" s="1945"/>
    </row>
    <row r="1581" spans="36:36">
      <c r="AJ1581" s="1945"/>
    </row>
  </sheetData>
  <autoFilter ref="A10:A1581"/>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conditionalFormatting sqref="C612:C634">
    <cfRule type="duplicateValues" dxfId="8" priority="5"/>
  </conditionalFormatting>
  <conditionalFormatting sqref="C723:C730 C635:C694">
    <cfRule type="duplicateValues" dxfId="7" priority="6"/>
  </conditionalFormatting>
  <conditionalFormatting sqref="C260:C270">
    <cfRule type="duplicateValues" dxfId="6" priority="1"/>
  </conditionalFormatting>
  <conditionalFormatting sqref="C252:C259">
    <cfRule type="duplicateValues" dxfId="5" priority="2"/>
  </conditionalFormatting>
  <conditionalFormatting sqref="C384:C395">
    <cfRule type="duplicateValues" dxfId="4" priority="3"/>
  </conditionalFormatting>
  <conditionalFormatting sqref="C396:C402">
    <cfRule type="duplicateValues" dxfId="3" priority="4"/>
  </conditionalFormatting>
  <conditionalFormatting sqref="C271:C372">
    <cfRule type="duplicateValues" dxfId="2" priority="7"/>
  </conditionalFormatting>
  <conditionalFormatting sqref="C403:C430">
    <cfRule type="duplicateValues" dxfId="1" priority="8"/>
  </conditionalFormatting>
  <hyperlinks>
    <hyperlink ref="D742" r:id="rId1"/>
  </hyperlinks>
  <printOptions horizontalCentered="1"/>
  <pageMargins left="1" right="0" top="0.5" bottom="0.5" header="0.5" footer="0.5"/>
  <pageSetup paperSize="5" scale="46" firstPageNumber="217" orientation="landscape" useFirstPageNumber="1" r:id="rId2"/>
  <headerFooter alignWithMargins="0">
    <oddHeader>&amp;R&amp;"Times New Roman,Bold"&amp;14[ &amp;P ]</oddHeader>
  </headerFooter>
  <rowBreaks count="1" manualBreakCount="1">
    <brk id="732" max="3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J40"/>
  <sheetViews>
    <sheetView view="pageBreakPreview" zoomScale="55" zoomScaleNormal="100" zoomScaleSheetLayoutView="55" workbookViewId="0">
      <pane xSplit="1" ySplit="7" topLeftCell="B8" activePane="bottomRight" state="frozen"/>
      <selection activeCell="AI39" sqref="A1:XFD1048576"/>
      <selection pane="topRight" activeCell="AI39" sqref="A1:XFD1048576"/>
      <selection pane="bottomLeft" activeCell="AI39" sqref="A1:XFD1048576"/>
      <selection pane="bottomRight" activeCell="AI39" sqref="A1:XFD1048576"/>
    </sheetView>
  </sheetViews>
  <sheetFormatPr defaultColWidth="8" defaultRowHeight="18.75"/>
  <cols>
    <col min="1" max="1" width="8.125" style="1948" customWidth="1"/>
    <col min="2" max="2" width="10.875" style="2009" customWidth="1"/>
    <col min="3" max="3" width="30.125" style="1948" customWidth="1"/>
    <col min="4" max="4" width="10.75" style="1948" customWidth="1"/>
    <col min="5" max="5" width="9" style="1948" customWidth="1"/>
    <col min="6" max="6" width="8.625" style="1948" customWidth="1"/>
    <col min="7" max="7" width="9.75" style="2010" customWidth="1"/>
    <col min="8" max="8" width="8.25" style="2010" customWidth="1"/>
    <col min="9" max="9" width="6.5" style="2010" bestFit="1" customWidth="1"/>
    <col min="10" max="10" width="7.375" style="2010" bestFit="1" customWidth="1"/>
    <col min="11" max="12" width="9.875" style="2010" customWidth="1"/>
    <col min="13" max="13" width="7.125" style="2010" customWidth="1"/>
    <col min="14" max="14" width="8.5" style="2010" customWidth="1"/>
    <col min="15" max="15" width="12" style="2010" customWidth="1"/>
    <col min="16" max="23" width="8.375" style="2010" hidden="1" customWidth="1"/>
    <col min="24" max="25" width="8.375" style="2010" customWidth="1"/>
    <col min="26" max="26" width="12" style="2010" customWidth="1"/>
    <col min="27" max="35" width="8.375" style="2010" customWidth="1"/>
    <col min="36" max="36" width="8.625" style="2010" customWidth="1"/>
    <col min="37" max="16384" width="8" style="1948"/>
  </cols>
  <sheetData>
    <row r="1" spans="1:36" ht="27">
      <c r="A1" s="3629" t="s">
        <v>1994</v>
      </c>
      <c r="B1" s="3629"/>
      <c r="C1" s="3629"/>
      <c r="D1" s="3629"/>
      <c r="E1" s="3629"/>
      <c r="F1" s="3629"/>
      <c r="G1" s="3629"/>
      <c r="H1" s="3629"/>
      <c r="I1" s="3629"/>
      <c r="J1" s="3629"/>
      <c r="K1" s="3629"/>
      <c r="L1" s="3629"/>
      <c r="M1" s="3629"/>
      <c r="N1" s="3629"/>
      <c r="O1" s="3629"/>
      <c r="P1" s="3629"/>
      <c r="Q1" s="3629"/>
      <c r="R1" s="3629"/>
      <c r="S1" s="3629"/>
      <c r="T1" s="3629"/>
      <c r="U1" s="3629"/>
      <c r="V1" s="3629"/>
      <c r="W1" s="3629"/>
      <c r="X1" s="3629"/>
      <c r="Y1" s="3629"/>
      <c r="Z1" s="3629"/>
      <c r="AA1" s="3629"/>
      <c r="AB1" s="3629"/>
      <c r="AC1" s="3629"/>
      <c r="AD1" s="3629"/>
      <c r="AE1" s="3629"/>
      <c r="AF1" s="3629"/>
      <c r="AG1" s="3629"/>
      <c r="AH1" s="3629"/>
      <c r="AI1" s="3629"/>
      <c r="AJ1" s="3629"/>
    </row>
    <row r="2" spans="1:36" ht="25.5">
      <c r="A2" s="3630" t="s">
        <v>5894</v>
      </c>
      <c r="B2" s="3630"/>
      <c r="C2" s="3630"/>
      <c r="D2" s="3630"/>
      <c r="E2" s="3630"/>
      <c r="F2" s="3630"/>
      <c r="G2" s="3630"/>
      <c r="H2" s="3630"/>
      <c r="I2" s="3630"/>
      <c r="J2" s="3630"/>
      <c r="K2" s="3630"/>
      <c r="L2" s="3630"/>
      <c r="M2" s="3630"/>
      <c r="N2" s="3630"/>
      <c r="O2" s="3630"/>
      <c r="P2" s="3630"/>
      <c r="Q2" s="3630"/>
      <c r="R2" s="3630"/>
      <c r="S2" s="3630"/>
      <c r="T2" s="3630"/>
      <c r="U2" s="3630"/>
      <c r="V2" s="3630"/>
      <c r="W2" s="3630"/>
      <c r="X2" s="3630"/>
      <c r="Y2" s="3630"/>
      <c r="Z2" s="3630"/>
      <c r="AA2" s="3630"/>
      <c r="AB2" s="3630"/>
      <c r="AC2" s="3630"/>
      <c r="AD2" s="3630"/>
      <c r="AE2" s="3630"/>
      <c r="AF2" s="3630"/>
      <c r="AG2" s="3630"/>
      <c r="AH2" s="3630"/>
      <c r="AI2" s="3630"/>
      <c r="AJ2" s="3630"/>
    </row>
    <row r="3" spans="1:36">
      <c r="A3" s="1363"/>
      <c r="B3" s="1363"/>
      <c r="C3" s="1363"/>
      <c r="D3" s="1364"/>
      <c r="E3" s="1365"/>
      <c r="F3" s="1363"/>
      <c r="G3" s="1363"/>
      <c r="H3" s="1363"/>
      <c r="I3" s="1363"/>
      <c r="J3" s="1363"/>
      <c r="K3" s="1363"/>
      <c r="L3" s="1363"/>
      <c r="M3" s="1363"/>
      <c r="N3" s="1363"/>
      <c r="O3" s="1363"/>
      <c r="P3" s="1363"/>
      <c r="Q3" s="1363"/>
      <c r="R3" s="1363"/>
      <c r="S3" s="1363"/>
      <c r="T3" s="1363"/>
      <c r="U3" s="1363"/>
      <c r="V3" s="1363"/>
      <c r="W3" s="1363"/>
      <c r="X3" s="1363"/>
      <c r="Y3" s="1363"/>
      <c r="Z3" s="1363"/>
      <c r="AA3" s="1363"/>
      <c r="AB3" s="1363"/>
      <c r="AC3" s="1363"/>
      <c r="AD3" s="1363"/>
      <c r="AE3" s="1363"/>
      <c r="AF3" s="1363"/>
      <c r="AG3" s="1363"/>
      <c r="AH3" s="1363"/>
      <c r="AI3" s="1363"/>
      <c r="AJ3" s="1949"/>
    </row>
    <row r="4" spans="1:36" ht="18.75" customHeight="1">
      <c r="A4" s="3533" t="s">
        <v>334</v>
      </c>
      <c r="B4" s="3533" t="s">
        <v>132</v>
      </c>
      <c r="C4" s="3533" t="s">
        <v>15</v>
      </c>
      <c r="D4" s="3533" t="s">
        <v>335</v>
      </c>
      <c r="E4" s="3536" t="s">
        <v>192</v>
      </c>
      <c r="F4" s="3533" t="s">
        <v>358</v>
      </c>
      <c r="G4" s="3533" t="s">
        <v>18</v>
      </c>
      <c r="H4" s="3533" t="s">
        <v>338</v>
      </c>
      <c r="I4" s="3539" t="s">
        <v>20</v>
      </c>
      <c r="J4" s="3540"/>
      <c r="K4" s="3539" t="s">
        <v>339</v>
      </c>
      <c r="L4" s="3533" t="s">
        <v>340</v>
      </c>
      <c r="M4" s="3544" t="s">
        <v>23</v>
      </c>
      <c r="N4" s="3544"/>
      <c r="O4" s="3545"/>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23.25" customHeight="1">
      <c r="A5" s="3534"/>
      <c r="B5" s="3534"/>
      <c r="C5" s="3534"/>
      <c r="D5" s="3534"/>
      <c r="E5" s="3537"/>
      <c r="F5" s="3534"/>
      <c r="G5" s="3534"/>
      <c r="H5" s="3534"/>
      <c r="I5" s="3541"/>
      <c r="J5" s="3542"/>
      <c r="K5" s="3543"/>
      <c r="L5" s="3534"/>
      <c r="M5" s="3546"/>
      <c r="N5" s="3546"/>
      <c r="O5" s="3547"/>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24" customHeight="1">
      <c r="A6" s="3535"/>
      <c r="B6" s="3535"/>
      <c r="C6" s="3535"/>
      <c r="D6" s="3535"/>
      <c r="E6" s="3538"/>
      <c r="F6" s="3535"/>
      <c r="G6" s="3535"/>
      <c r="H6" s="3535"/>
      <c r="I6" s="1368" t="s">
        <v>2</v>
      </c>
      <c r="J6" s="1369" t="s">
        <v>25</v>
      </c>
      <c r="K6" s="3541"/>
      <c r="L6" s="3535"/>
      <c r="M6" s="1370" t="s">
        <v>4</v>
      </c>
      <c r="N6" s="1371" t="s">
        <v>5</v>
      </c>
      <c r="O6" s="137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c r="A7" s="1372">
        <v>1</v>
      </c>
      <c r="B7" s="1372">
        <v>2</v>
      </c>
      <c r="C7" s="1374">
        <v>3</v>
      </c>
      <c r="D7" s="1372">
        <v>4</v>
      </c>
      <c r="E7" s="1373">
        <v>5</v>
      </c>
      <c r="F7" s="1373">
        <v>6</v>
      </c>
      <c r="G7" s="1373">
        <v>7</v>
      </c>
      <c r="H7" s="1374">
        <v>8</v>
      </c>
      <c r="I7" s="1372">
        <v>9</v>
      </c>
      <c r="J7" s="1373">
        <v>10</v>
      </c>
      <c r="K7" s="1372">
        <v>11</v>
      </c>
      <c r="L7" s="1372">
        <v>12</v>
      </c>
      <c r="M7" s="1372">
        <v>13</v>
      </c>
      <c r="N7" s="1372">
        <v>14</v>
      </c>
      <c r="O7" s="1372">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1954" customFormat="1">
      <c r="A8" s="1950"/>
      <c r="B8" s="1950"/>
      <c r="C8" s="1951"/>
      <c r="D8" s="1952"/>
      <c r="E8" s="1952"/>
      <c r="F8" s="1952"/>
      <c r="G8" s="1953"/>
      <c r="H8" s="1953"/>
      <c r="I8" s="1953"/>
      <c r="J8" s="1953"/>
      <c r="K8" s="1953"/>
      <c r="L8" s="1953"/>
      <c r="M8" s="1953"/>
      <c r="N8" s="1953"/>
      <c r="O8" s="1953"/>
      <c r="P8" s="1953"/>
      <c r="Q8" s="1953"/>
      <c r="R8" s="1953"/>
      <c r="S8" s="1953"/>
      <c r="T8" s="1953"/>
      <c r="U8" s="1953"/>
      <c r="V8" s="1953"/>
      <c r="W8" s="1953"/>
      <c r="X8" s="1953"/>
      <c r="Y8" s="1953"/>
      <c r="Z8" s="1953"/>
      <c r="AA8" s="1953"/>
      <c r="AB8" s="1953"/>
      <c r="AC8" s="1953"/>
      <c r="AD8" s="1953"/>
      <c r="AE8" s="1953"/>
      <c r="AF8" s="1953"/>
      <c r="AG8" s="1953"/>
      <c r="AH8" s="1953"/>
      <c r="AI8" s="1953"/>
      <c r="AJ8" s="1953"/>
    </row>
    <row r="9" spans="1:36" ht="16.5" customHeight="1">
      <c r="A9" s="1955"/>
      <c r="B9" s="1955"/>
      <c r="C9" s="1956" t="s">
        <v>5895</v>
      </c>
      <c r="D9" s="1955"/>
      <c r="E9" s="1955"/>
      <c r="F9" s="1955"/>
      <c r="G9" s="1957"/>
      <c r="H9" s="1957"/>
      <c r="I9" s="1957"/>
      <c r="J9" s="1957"/>
      <c r="K9" s="1957"/>
      <c r="L9" s="1957"/>
      <c r="M9" s="1957"/>
      <c r="N9" s="1957"/>
      <c r="O9" s="1957"/>
      <c r="P9" s="1957"/>
      <c r="Q9" s="1957"/>
      <c r="R9" s="1957"/>
      <c r="S9" s="1957"/>
      <c r="T9" s="1957"/>
      <c r="U9" s="1957"/>
      <c r="V9" s="1957"/>
      <c r="W9" s="1957"/>
      <c r="X9" s="1957"/>
      <c r="Y9" s="1957"/>
      <c r="Z9" s="1957"/>
      <c r="AA9" s="1957"/>
      <c r="AB9" s="1957"/>
      <c r="AC9" s="1957"/>
      <c r="AD9" s="1957"/>
      <c r="AE9" s="1957"/>
      <c r="AF9" s="1957"/>
      <c r="AG9" s="1957"/>
      <c r="AH9" s="1957"/>
      <c r="AI9" s="1957"/>
      <c r="AJ9" s="1957"/>
    </row>
    <row r="10" spans="1:36">
      <c r="A10" s="1955"/>
      <c r="B10" s="1955"/>
      <c r="C10" s="1956" t="s">
        <v>5896</v>
      </c>
      <c r="D10" s="1955"/>
      <c r="E10" s="1955"/>
      <c r="F10" s="1955"/>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7"/>
      <c r="AJ10" s="1957"/>
    </row>
    <row r="11" spans="1:36" ht="9.75" customHeight="1">
      <c r="A11" s="1958"/>
      <c r="B11" s="1958"/>
      <c r="C11" s="1959"/>
      <c r="D11" s="1960"/>
      <c r="E11" s="1960"/>
      <c r="F11" s="1960"/>
      <c r="G11" s="1473"/>
      <c r="H11" s="1473"/>
      <c r="I11" s="1473"/>
      <c r="J11" s="1473"/>
      <c r="K11" s="1473"/>
      <c r="L11" s="1473"/>
      <c r="M11" s="1473"/>
      <c r="N11" s="1473"/>
      <c r="O11" s="1473"/>
      <c r="P11" s="1473"/>
      <c r="Q11" s="1473"/>
      <c r="R11" s="1473"/>
      <c r="S11" s="1473"/>
      <c r="T11" s="1473"/>
      <c r="U11" s="1473"/>
      <c r="V11" s="1473"/>
      <c r="W11" s="1473"/>
      <c r="X11" s="1473"/>
      <c r="Y11" s="1473"/>
      <c r="Z11" s="1473"/>
      <c r="AA11" s="1473"/>
      <c r="AB11" s="1473"/>
      <c r="AC11" s="1473"/>
      <c r="AD11" s="1473"/>
      <c r="AE11" s="1473"/>
      <c r="AF11" s="1473"/>
      <c r="AG11" s="1473"/>
      <c r="AH11" s="1473"/>
      <c r="AI11" s="1473"/>
      <c r="AJ11" s="1473"/>
    </row>
    <row r="12" spans="1:36" ht="96.75" customHeight="1">
      <c r="A12" s="991">
        <v>2458</v>
      </c>
      <c r="B12" s="1962" t="s">
        <v>5897</v>
      </c>
      <c r="C12" s="1963" t="s">
        <v>5898</v>
      </c>
      <c r="D12" s="1964" t="s">
        <v>72</v>
      </c>
      <c r="E12" s="1964" t="s">
        <v>5899</v>
      </c>
      <c r="F12" s="1965" t="s">
        <v>47</v>
      </c>
      <c r="G12" s="1966">
        <v>5306.2</v>
      </c>
      <c r="H12" s="1967">
        <v>5306.2</v>
      </c>
      <c r="I12" s="1968">
        <v>0</v>
      </c>
      <c r="J12" s="1967">
        <v>0</v>
      </c>
      <c r="K12" s="1969">
        <v>5306.2</v>
      </c>
      <c r="L12" s="1969">
        <v>0</v>
      </c>
      <c r="M12" s="1968">
        <v>50</v>
      </c>
      <c r="N12" s="1967">
        <v>0</v>
      </c>
      <c r="O12" s="1967">
        <v>50</v>
      </c>
      <c r="P12" s="1967"/>
      <c r="Q12" s="1967"/>
      <c r="R12" s="1967"/>
      <c r="S12" s="1967"/>
      <c r="T12" s="1967"/>
      <c r="U12" s="1967"/>
      <c r="V12" s="1967"/>
      <c r="W12" s="1967"/>
      <c r="X12" s="2843">
        <v>50</v>
      </c>
      <c r="Y12" s="2843">
        <v>0</v>
      </c>
      <c r="Z12" s="2108">
        <v>50</v>
      </c>
      <c r="AA12" s="2844"/>
      <c r="AB12" s="2844"/>
      <c r="AC12" s="2108">
        <v>0</v>
      </c>
      <c r="AD12" s="2108"/>
      <c r="AE12" s="2844"/>
      <c r="AF12" s="2844">
        <v>0</v>
      </c>
      <c r="AG12" s="2108">
        <v>0</v>
      </c>
      <c r="AH12" s="1968" t="s">
        <v>10018</v>
      </c>
      <c r="AI12" s="1967"/>
      <c r="AJ12" s="1967">
        <v>0</v>
      </c>
    </row>
    <row r="13" spans="1:36" ht="114.75" customHeight="1">
      <c r="A13" s="991">
        <v>2459</v>
      </c>
      <c r="B13" s="1962" t="s">
        <v>5900</v>
      </c>
      <c r="C13" s="1972" t="s">
        <v>5901</v>
      </c>
      <c r="D13" s="1973" t="s">
        <v>5902</v>
      </c>
      <c r="E13" s="1964" t="s">
        <v>5903</v>
      </c>
      <c r="F13" s="1973" t="s">
        <v>43</v>
      </c>
      <c r="G13" s="1967">
        <v>7000</v>
      </c>
      <c r="H13" s="1967">
        <v>3000</v>
      </c>
      <c r="I13" s="1968">
        <v>0</v>
      </c>
      <c r="J13" s="1967">
        <v>0</v>
      </c>
      <c r="K13" s="1969">
        <v>3000</v>
      </c>
      <c r="L13" s="1969">
        <v>4000</v>
      </c>
      <c r="M13" s="1968">
        <v>5</v>
      </c>
      <c r="N13" s="1967">
        <v>0</v>
      </c>
      <c r="O13" s="1967">
        <v>5</v>
      </c>
      <c r="P13" s="1967"/>
      <c r="Q13" s="1967"/>
      <c r="R13" s="1967"/>
      <c r="S13" s="1967"/>
      <c r="T13" s="1967"/>
      <c r="U13" s="1967"/>
      <c r="V13" s="1967"/>
      <c r="W13" s="1967"/>
      <c r="X13" s="2843">
        <v>5</v>
      </c>
      <c r="Y13" s="2843">
        <v>0</v>
      </c>
      <c r="Z13" s="2108">
        <v>5</v>
      </c>
      <c r="AA13" s="2844"/>
      <c r="AB13" s="2844"/>
      <c r="AC13" s="2108">
        <v>0</v>
      </c>
      <c r="AD13" s="2108"/>
      <c r="AE13" s="2844"/>
      <c r="AF13" s="2844">
        <v>0</v>
      </c>
      <c r="AG13" s="2108">
        <v>0</v>
      </c>
      <c r="AH13" s="1968" t="s">
        <v>10019</v>
      </c>
      <c r="AI13" s="1967"/>
      <c r="AJ13" s="1967">
        <v>0</v>
      </c>
    </row>
    <row r="14" spans="1:36" ht="66.75" customHeight="1">
      <c r="A14" s="991">
        <v>2460</v>
      </c>
      <c r="B14" s="1962" t="s">
        <v>5904</v>
      </c>
      <c r="C14" s="1974" t="s">
        <v>5905</v>
      </c>
      <c r="D14" s="1973" t="s">
        <v>400</v>
      </c>
      <c r="E14" s="1975" t="s">
        <v>5906</v>
      </c>
      <c r="F14" s="1965" t="s">
        <v>43</v>
      </c>
      <c r="G14" s="1976">
        <v>1899.2</v>
      </c>
      <c r="H14" s="1966">
        <v>0</v>
      </c>
      <c r="I14" s="1966">
        <v>0</v>
      </c>
      <c r="J14" s="1976">
        <v>0</v>
      </c>
      <c r="K14" s="1977">
        <v>0</v>
      </c>
      <c r="L14" s="1977">
        <v>1899.2</v>
      </c>
      <c r="M14" s="1966">
        <v>38</v>
      </c>
      <c r="N14" s="1976">
        <v>0</v>
      </c>
      <c r="O14" s="1976">
        <v>38</v>
      </c>
      <c r="P14" s="1976"/>
      <c r="Q14" s="1976"/>
      <c r="R14" s="1976"/>
      <c r="S14" s="1976"/>
      <c r="T14" s="1976"/>
      <c r="U14" s="1976"/>
      <c r="V14" s="1976"/>
      <c r="W14" s="1976"/>
      <c r="X14" s="2843">
        <v>38</v>
      </c>
      <c r="Y14" s="2843">
        <v>0</v>
      </c>
      <c r="Z14" s="2108">
        <v>38</v>
      </c>
      <c r="AA14" s="2844"/>
      <c r="AB14" s="2844"/>
      <c r="AC14" s="2108">
        <v>0</v>
      </c>
      <c r="AD14" s="2108"/>
      <c r="AE14" s="2844"/>
      <c r="AF14" s="2844">
        <v>0</v>
      </c>
      <c r="AG14" s="2108">
        <v>0</v>
      </c>
      <c r="AH14" s="1966" t="s">
        <v>10020</v>
      </c>
      <c r="AI14" s="1976"/>
      <c r="AJ14" s="1976">
        <v>0</v>
      </c>
    </row>
    <row r="15" spans="1:36" ht="131.25" customHeight="1">
      <c r="A15" s="991">
        <v>2461</v>
      </c>
      <c r="B15" s="1962" t="s">
        <v>5907</v>
      </c>
      <c r="C15" s="1974" t="s">
        <v>5908</v>
      </c>
      <c r="D15" s="1973" t="s">
        <v>384</v>
      </c>
      <c r="E15" s="1964" t="s">
        <v>5909</v>
      </c>
      <c r="F15" s="1978" t="s">
        <v>47</v>
      </c>
      <c r="G15" s="1966">
        <v>1002.25</v>
      </c>
      <c r="H15" s="1966">
        <v>100</v>
      </c>
      <c r="I15" s="1976">
        <v>70</v>
      </c>
      <c r="J15" s="1977">
        <v>297.75</v>
      </c>
      <c r="K15" s="1977">
        <v>170</v>
      </c>
      <c r="L15" s="1966">
        <v>832.25</v>
      </c>
      <c r="M15" s="1976">
        <v>332</v>
      </c>
      <c r="N15" s="1976">
        <v>0</v>
      </c>
      <c r="O15" s="1976">
        <v>332</v>
      </c>
      <c r="P15" s="1976"/>
      <c r="Q15" s="1976"/>
      <c r="R15" s="1976"/>
      <c r="S15" s="1976"/>
      <c r="T15" s="1976"/>
      <c r="U15" s="1976"/>
      <c r="V15" s="1976"/>
      <c r="W15" s="1976"/>
      <c r="X15" s="2843">
        <v>332</v>
      </c>
      <c r="Y15" s="2843">
        <v>0</v>
      </c>
      <c r="Z15" s="2108">
        <v>332</v>
      </c>
      <c r="AA15" s="2844">
        <v>82.17</v>
      </c>
      <c r="AB15" s="2844"/>
      <c r="AC15" s="2108">
        <v>82.17</v>
      </c>
      <c r="AD15" s="2108">
        <v>0.83</v>
      </c>
      <c r="AE15" s="2844"/>
      <c r="AF15" s="2844">
        <v>0</v>
      </c>
      <c r="AG15" s="2108">
        <v>0</v>
      </c>
      <c r="AH15" s="1976"/>
      <c r="AI15" s="1966" t="s">
        <v>9945</v>
      </c>
      <c r="AJ15" s="1976">
        <v>9000</v>
      </c>
    </row>
    <row r="16" spans="1:36" ht="94.5">
      <c r="A16" s="991">
        <v>2462</v>
      </c>
      <c r="B16" s="1962" t="s">
        <v>5910</v>
      </c>
      <c r="C16" s="1974" t="s">
        <v>5911</v>
      </c>
      <c r="D16" s="1973" t="s">
        <v>5912</v>
      </c>
      <c r="E16" s="1964" t="s">
        <v>5906</v>
      </c>
      <c r="F16" s="1978" t="s">
        <v>47</v>
      </c>
      <c r="G16" s="1966">
        <v>1656.56</v>
      </c>
      <c r="H16" s="1966">
        <v>0</v>
      </c>
      <c r="I16" s="1976">
        <v>0</v>
      </c>
      <c r="J16" s="1977">
        <v>0</v>
      </c>
      <c r="K16" s="1977">
        <v>0</v>
      </c>
      <c r="L16" s="1966">
        <v>1656.56</v>
      </c>
      <c r="M16" s="1976">
        <v>10</v>
      </c>
      <c r="N16" s="1976">
        <v>0</v>
      </c>
      <c r="O16" s="1976">
        <v>10</v>
      </c>
      <c r="P16" s="1976"/>
      <c r="Q16" s="1976"/>
      <c r="R16" s="1976"/>
      <c r="S16" s="1976"/>
      <c r="T16" s="1976"/>
      <c r="U16" s="1976"/>
      <c r="V16" s="1976"/>
      <c r="W16" s="1976"/>
      <c r="X16" s="2843">
        <v>10</v>
      </c>
      <c r="Y16" s="2843">
        <v>0</v>
      </c>
      <c r="Z16" s="2108">
        <v>10</v>
      </c>
      <c r="AA16" s="2844"/>
      <c r="AB16" s="2844"/>
      <c r="AC16" s="2108">
        <v>0</v>
      </c>
      <c r="AD16" s="2108"/>
      <c r="AE16" s="2844"/>
      <c r="AF16" s="2844">
        <v>0</v>
      </c>
      <c r="AG16" s="2108">
        <v>0</v>
      </c>
      <c r="AH16" s="1966" t="s">
        <v>10020</v>
      </c>
      <c r="AI16" s="1976"/>
      <c r="AJ16" s="1976">
        <v>0</v>
      </c>
    </row>
    <row r="17" spans="1:36">
      <c r="A17" s="991"/>
      <c r="B17" s="1962"/>
      <c r="C17" s="1974"/>
      <c r="D17" s="1973"/>
      <c r="E17" s="1964"/>
      <c r="F17" s="1978"/>
      <c r="G17" s="1966"/>
      <c r="H17" s="1966"/>
      <c r="I17" s="1976"/>
      <c r="J17" s="1977"/>
      <c r="K17" s="1977"/>
      <c r="L17" s="1966"/>
      <c r="M17" s="1976"/>
      <c r="N17" s="1976"/>
      <c r="O17" s="1976"/>
      <c r="P17" s="1976"/>
      <c r="Q17" s="1976"/>
      <c r="R17" s="1976"/>
      <c r="S17" s="1976"/>
      <c r="T17" s="1976"/>
      <c r="U17" s="1976"/>
      <c r="V17" s="1976"/>
      <c r="W17" s="1976"/>
      <c r="X17" s="2843"/>
      <c r="Y17" s="2843"/>
      <c r="Z17" s="2108"/>
      <c r="AA17" s="2844"/>
      <c r="AB17" s="2844"/>
      <c r="AC17" s="2108"/>
      <c r="AD17" s="2108"/>
      <c r="AE17" s="2844"/>
      <c r="AF17" s="2844"/>
      <c r="AG17" s="2108"/>
      <c r="AH17" s="1976"/>
      <c r="AI17" s="1976"/>
      <c r="AJ17" s="1976"/>
    </row>
    <row r="18" spans="1:36" ht="25.5" customHeight="1">
      <c r="A18" s="991" t="s">
        <v>188</v>
      </c>
      <c r="B18" s="1979"/>
      <c r="C18" s="1980" t="s">
        <v>5913</v>
      </c>
      <c r="D18" s="1981"/>
      <c r="E18" s="1981"/>
      <c r="F18" s="1981"/>
      <c r="G18" s="1982">
        <v>16864.210000000003</v>
      </c>
      <c r="H18" s="1982">
        <v>8406.2000000000007</v>
      </c>
      <c r="I18" s="1982">
        <v>70</v>
      </c>
      <c r="J18" s="1982">
        <v>297.75</v>
      </c>
      <c r="K18" s="1982">
        <v>8476.2000000000007</v>
      </c>
      <c r="L18" s="1982">
        <v>8388.01</v>
      </c>
      <c r="M18" s="1982">
        <v>435</v>
      </c>
      <c r="N18" s="1982">
        <v>0</v>
      </c>
      <c r="O18" s="1982">
        <v>435</v>
      </c>
      <c r="P18" s="1982">
        <v>0</v>
      </c>
      <c r="Q18" s="1982">
        <v>0</v>
      </c>
      <c r="R18" s="1982">
        <v>0</v>
      </c>
      <c r="S18" s="1982">
        <v>0</v>
      </c>
      <c r="T18" s="1982">
        <v>0</v>
      </c>
      <c r="U18" s="1982">
        <v>0</v>
      </c>
      <c r="V18" s="1982">
        <v>0</v>
      </c>
      <c r="W18" s="1982">
        <v>0</v>
      </c>
      <c r="X18" s="1982">
        <v>435</v>
      </c>
      <c r="Y18" s="1982">
        <v>0</v>
      </c>
      <c r="Z18" s="1982">
        <v>435</v>
      </c>
      <c r="AA18" s="1982">
        <v>82.17</v>
      </c>
      <c r="AB18" s="1982">
        <v>0</v>
      </c>
      <c r="AC18" s="1982">
        <v>82.17</v>
      </c>
      <c r="AD18" s="1982">
        <v>0.83</v>
      </c>
      <c r="AE18" s="1982">
        <v>0</v>
      </c>
      <c r="AF18" s="1982">
        <v>0</v>
      </c>
      <c r="AG18" s="1982">
        <v>0</v>
      </c>
      <c r="AH18" s="1982"/>
      <c r="AI18" s="1982"/>
      <c r="AJ18" s="1982">
        <v>9000</v>
      </c>
    </row>
    <row r="19" spans="1:36">
      <c r="A19" s="991"/>
      <c r="B19" s="1979"/>
      <c r="C19" s="1951"/>
      <c r="D19" s="1952"/>
      <c r="E19" s="1952"/>
      <c r="F19" s="1952"/>
      <c r="G19" s="1953"/>
      <c r="H19" s="1953"/>
      <c r="I19" s="1953"/>
      <c r="J19" s="1953"/>
      <c r="K19" s="1953"/>
      <c r="L19" s="1953"/>
      <c r="M19" s="1953"/>
      <c r="N19" s="1953"/>
      <c r="O19" s="1953"/>
      <c r="P19" s="1953"/>
      <c r="Q19" s="1953"/>
      <c r="R19" s="1953"/>
      <c r="S19" s="1953"/>
      <c r="T19" s="1953"/>
      <c r="U19" s="1953"/>
      <c r="V19" s="1953"/>
      <c r="W19" s="1953"/>
      <c r="X19" s="1953"/>
      <c r="Y19" s="1953"/>
      <c r="Z19" s="1953"/>
      <c r="AA19" s="1953"/>
      <c r="AB19" s="1953"/>
      <c r="AC19" s="1953"/>
      <c r="AD19" s="1953"/>
      <c r="AE19" s="1953"/>
      <c r="AF19" s="1953"/>
      <c r="AG19" s="1953"/>
      <c r="AH19" s="1953"/>
      <c r="AI19" s="1953"/>
      <c r="AJ19" s="1953"/>
    </row>
    <row r="20" spans="1:36">
      <c r="A20" s="991" t="s">
        <v>188</v>
      </c>
      <c r="B20" s="1971"/>
      <c r="C20" s="1983" t="s">
        <v>50</v>
      </c>
      <c r="D20" s="1973"/>
      <c r="E20" s="1964"/>
      <c r="F20" s="1965"/>
      <c r="G20" s="1976"/>
      <c r="H20" s="1966"/>
      <c r="I20" s="1966"/>
      <c r="J20" s="1976"/>
      <c r="K20" s="1977"/>
      <c r="L20" s="1977"/>
      <c r="M20" s="196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row>
    <row r="21" spans="1:36">
      <c r="A21" s="991" t="s">
        <v>188</v>
      </c>
      <c r="B21" s="1971"/>
      <c r="C21" s="1984" t="s">
        <v>1600</v>
      </c>
      <c r="D21" s="1973"/>
      <c r="E21" s="1964"/>
      <c r="F21" s="1965"/>
      <c r="G21" s="1976"/>
      <c r="H21" s="1966"/>
      <c r="I21" s="1966"/>
      <c r="J21" s="1976"/>
      <c r="K21" s="1977"/>
      <c r="L21" s="1977"/>
      <c r="M21" s="196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row>
    <row r="22" spans="1:36" ht="9.75" customHeight="1">
      <c r="A22" s="991" t="s">
        <v>188</v>
      </c>
      <c r="B22" s="1971"/>
      <c r="C22" s="1974"/>
      <c r="D22" s="1973"/>
      <c r="E22" s="1964"/>
      <c r="F22" s="1965"/>
      <c r="G22" s="1976"/>
      <c r="H22" s="1966"/>
      <c r="I22" s="1966"/>
      <c r="J22" s="1976"/>
      <c r="K22" s="1977"/>
      <c r="L22" s="1977"/>
      <c r="M22" s="196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row>
    <row r="23" spans="1:36" ht="94.5">
      <c r="A23" s="991">
        <v>2463</v>
      </c>
      <c r="B23" s="1962" t="s">
        <v>5914</v>
      </c>
      <c r="C23" s="1985" t="s">
        <v>5915</v>
      </c>
      <c r="D23" s="598" t="s">
        <v>51</v>
      </c>
      <c r="E23" s="598" t="s">
        <v>5916</v>
      </c>
      <c r="F23" s="1986" t="s">
        <v>47</v>
      </c>
      <c r="G23" s="1987">
        <v>780.85199999999998</v>
      </c>
      <c r="H23" s="1987">
        <v>0</v>
      </c>
      <c r="I23" s="1987">
        <v>0</v>
      </c>
      <c r="J23" s="1987">
        <v>0</v>
      </c>
      <c r="K23" s="1988">
        <v>0</v>
      </c>
      <c r="L23" s="616">
        <v>780.85199999999998</v>
      </c>
      <c r="M23" s="1987">
        <v>0</v>
      </c>
      <c r="N23" s="1987">
        <v>150</v>
      </c>
      <c r="O23" s="1987">
        <v>150</v>
      </c>
      <c r="P23" s="1987"/>
      <c r="Q23" s="1987"/>
      <c r="R23" s="1987"/>
      <c r="S23" s="1987"/>
      <c r="T23" s="1987"/>
      <c r="U23" s="1987"/>
      <c r="V23" s="1987"/>
      <c r="W23" s="1987"/>
      <c r="X23" s="2843">
        <v>0</v>
      </c>
      <c r="Y23" s="2843">
        <v>150</v>
      </c>
      <c r="Z23" s="2108">
        <v>150</v>
      </c>
      <c r="AA23" s="2844"/>
      <c r="AB23" s="2844"/>
      <c r="AC23" s="2108">
        <v>0</v>
      </c>
      <c r="AD23" s="2108"/>
      <c r="AE23" s="2844"/>
      <c r="AF23" s="2844">
        <v>0</v>
      </c>
      <c r="AG23" s="2108">
        <v>0</v>
      </c>
      <c r="AH23" s="1987" t="s">
        <v>10021</v>
      </c>
      <c r="AI23" s="1987"/>
      <c r="AJ23" s="1987">
        <v>0</v>
      </c>
    </row>
    <row r="24" spans="1:36" ht="86.25" customHeight="1">
      <c r="A24" s="991">
        <v>2464</v>
      </c>
      <c r="B24" s="1962" t="s">
        <v>5917</v>
      </c>
      <c r="C24" s="1985" t="s">
        <v>5918</v>
      </c>
      <c r="D24" s="598" t="s">
        <v>51</v>
      </c>
      <c r="E24" s="598" t="s">
        <v>5916</v>
      </c>
      <c r="F24" s="1986" t="s">
        <v>47</v>
      </c>
      <c r="G24" s="1987">
        <v>2097.3000000000002</v>
      </c>
      <c r="H24" s="1987">
        <v>0</v>
      </c>
      <c r="I24" s="1987">
        <v>0</v>
      </c>
      <c r="J24" s="1987">
        <v>0</v>
      </c>
      <c r="K24" s="1988">
        <v>0</v>
      </c>
      <c r="L24" s="616">
        <v>2097.3000000000002</v>
      </c>
      <c r="M24" s="1987">
        <v>0</v>
      </c>
      <c r="N24" s="1987">
        <v>300</v>
      </c>
      <c r="O24" s="1987">
        <v>300</v>
      </c>
      <c r="P24" s="1987"/>
      <c r="Q24" s="1987"/>
      <c r="R24" s="1987"/>
      <c r="S24" s="1987"/>
      <c r="T24" s="1987"/>
      <c r="U24" s="1987"/>
      <c r="V24" s="1987"/>
      <c r="W24" s="1987"/>
      <c r="X24" s="2843">
        <v>0</v>
      </c>
      <c r="Y24" s="2843">
        <v>300</v>
      </c>
      <c r="Z24" s="2108">
        <v>300</v>
      </c>
      <c r="AA24" s="2844"/>
      <c r="AB24" s="2844"/>
      <c r="AC24" s="2108">
        <v>0</v>
      </c>
      <c r="AD24" s="2108"/>
      <c r="AE24" s="2844"/>
      <c r="AF24" s="2844">
        <v>0</v>
      </c>
      <c r="AG24" s="2108">
        <v>0</v>
      </c>
      <c r="AH24" s="1987" t="s">
        <v>10021</v>
      </c>
      <c r="AI24" s="1987"/>
      <c r="AJ24" s="1987">
        <v>0</v>
      </c>
    </row>
    <row r="25" spans="1:36" ht="94.5">
      <c r="A25" s="991">
        <v>2465</v>
      </c>
      <c r="B25" s="1962" t="s">
        <v>5919</v>
      </c>
      <c r="C25" s="1985" t="s">
        <v>5920</v>
      </c>
      <c r="D25" s="598" t="s">
        <v>51</v>
      </c>
      <c r="E25" s="598" t="s">
        <v>5916</v>
      </c>
      <c r="F25" s="1986" t="s">
        <v>47</v>
      </c>
      <c r="G25" s="1987">
        <v>1608</v>
      </c>
      <c r="H25" s="1987">
        <v>0</v>
      </c>
      <c r="I25" s="1987">
        <v>0</v>
      </c>
      <c r="J25" s="1987">
        <v>0</v>
      </c>
      <c r="K25" s="1988">
        <v>0</v>
      </c>
      <c r="L25" s="616">
        <v>1608</v>
      </c>
      <c r="M25" s="1987">
        <v>0</v>
      </c>
      <c r="N25" s="1987">
        <v>300</v>
      </c>
      <c r="O25" s="1987">
        <v>300</v>
      </c>
      <c r="P25" s="1987"/>
      <c r="Q25" s="1987"/>
      <c r="R25" s="1987"/>
      <c r="S25" s="1987"/>
      <c r="T25" s="1987"/>
      <c r="U25" s="1987"/>
      <c r="V25" s="1987"/>
      <c r="W25" s="1987"/>
      <c r="X25" s="2843">
        <v>0</v>
      </c>
      <c r="Y25" s="2843">
        <v>300</v>
      </c>
      <c r="Z25" s="2108">
        <v>300</v>
      </c>
      <c r="AA25" s="2844"/>
      <c r="AB25" s="2844"/>
      <c r="AC25" s="2108">
        <v>0</v>
      </c>
      <c r="AD25" s="2108"/>
      <c r="AE25" s="2844"/>
      <c r="AF25" s="2844">
        <v>0</v>
      </c>
      <c r="AG25" s="2108">
        <v>0</v>
      </c>
      <c r="AH25" s="1987" t="s">
        <v>10021</v>
      </c>
      <c r="AI25" s="1987"/>
      <c r="AJ25" s="1987">
        <v>0</v>
      </c>
    </row>
    <row r="26" spans="1:36" ht="98.25" customHeight="1">
      <c r="A26" s="991">
        <v>2466</v>
      </c>
      <c r="B26" s="1962" t="s">
        <v>5921</v>
      </c>
      <c r="C26" s="1985" t="s">
        <v>5922</v>
      </c>
      <c r="D26" s="598" t="s">
        <v>51</v>
      </c>
      <c r="E26" s="598" t="s">
        <v>5916</v>
      </c>
      <c r="F26" s="1986" t="s">
        <v>47</v>
      </c>
      <c r="G26" s="1987">
        <v>2113</v>
      </c>
      <c r="H26" s="1987">
        <v>0</v>
      </c>
      <c r="I26" s="1987">
        <v>0</v>
      </c>
      <c r="J26" s="1987">
        <v>0</v>
      </c>
      <c r="K26" s="1988">
        <v>0</v>
      </c>
      <c r="L26" s="616">
        <v>2113</v>
      </c>
      <c r="M26" s="1987">
        <v>0</v>
      </c>
      <c r="N26" s="1987">
        <v>300</v>
      </c>
      <c r="O26" s="1987">
        <v>300</v>
      </c>
      <c r="P26" s="1987"/>
      <c r="Q26" s="1987"/>
      <c r="R26" s="1987"/>
      <c r="S26" s="1987"/>
      <c r="T26" s="1987"/>
      <c r="U26" s="1987"/>
      <c r="V26" s="1987"/>
      <c r="W26" s="1987"/>
      <c r="X26" s="2843">
        <v>0</v>
      </c>
      <c r="Y26" s="2843">
        <v>300</v>
      </c>
      <c r="Z26" s="2108">
        <v>300</v>
      </c>
      <c r="AA26" s="2844"/>
      <c r="AB26" s="2844"/>
      <c r="AC26" s="2108">
        <v>0</v>
      </c>
      <c r="AD26" s="2108"/>
      <c r="AE26" s="2844"/>
      <c r="AF26" s="2844">
        <v>0</v>
      </c>
      <c r="AG26" s="2108">
        <v>0</v>
      </c>
      <c r="AH26" s="1987" t="s">
        <v>10021</v>
      </c>
      <c r="AI26" s="1987"/>
      <c r="AJ26" s="1987">
        <v>0</v>
      </c>
    </row>
    <row r="27" spans="1:36" ht="12" customHeight="1">
      <c r="A27" s="991"/>
      <c r="B27" s="1962"/>
      <c r="C27" s="1985"/>
      <c r="D27" s="598"/>
      <c r="E27" s="598"/>
      <c r="F27" s="1986"/>
      <c r="G27" s="1987"/>
      <c r="H27" s="1987"/>
      <c r="I27" s="1987"/>
      <c r="J27" s="1987"/>
      <c r="K27" s="1988"/>
      <c r="L27" s="616"/>
      <c r="M27" s="1987"/>
      <c r="N27" s="1987"/>
      <c r="O27" s="1987"/>
      <c r="P27" s="1987"/>
      <c r="Q27" s="1987"/>
      <c r="R27" s="1987"/>
      <c r="S27" s="1987"/>
      <c r="T27" s="1987"/>
      <c r="U27" s="1987"/>
      <c r="V27" s="1987"/>
      <c r="W27" s="1987"/>
      <c r="X27" s="2843"/>
      <c r="Y27" s="2843"/>
      <c r="Z27" s="2108"/>
      <c r="AA27" s="2844"/>
      <c r="AB27" s="2844"/>
      <c r="AC27" s="2108"/>
      <c r="AD27" s="2108"/>
      <c r="AE27" s="2844"/>
      <c r="AF27" s="2844"/>
      <c r="AG27" s="2108"/>
      <c r="AH27" s="1987"/>
      <c r="AI27" s="1987"/>
      <c r="AJ27" s="1987"/>
    </row>
    <row r="28" spans="1:36">
      <c r="A28" s="991" t="s">
        <v>188</v>
      </c>
      <c r="B28" s="1989"/>
      <c r="C28" s="1990" t="s">
        <v>5923</v>
      </c>
      <c r="D28" s="1991"/>
      <c r="E28" s="1991"/>
      <c r="F28" s="1991"/>
      <c r="G28" s="1992">
        <v>6599.152</v>
      </c>
      <c r="H28" s="1992">
        <v>0</v>
      </c>
      <c r="I28" s="1992">
        <v>0</v>
      </c>
      <c r="J28" s="1992">
        <v>0</v>
      </c>
      <c r="K28" s="1992">
        <v>0</v>
      </c>
      <c r="L28" s="1992">
        <v>6599.152</v>
      </c>
      <c r="M28" s="1992">
        <v>0</v>
      </c>
      <c r="N28" s="1992">
        <v>1050</v>
      </c>
      <c r="O28" s="1992">
        <v>1050</v>
      </c>
      <c r="P28" s="1992">
        <v>0</v>
      </c>
      <c r="Q28" s="1992">
        <v>0</v>
      </c>
      <c r="R28" s="1992">
        <v>0</v>
      </c>
      <c r="S28" s="1992">
        <v>0</v>
      </c>
      <c r="T28" s="1992">
        <v>0</v>
      </c>
      <c r="U28" s="1992">
        <v>0</v>
      </c>
      <c r="V28" s="1992">
        <v>0</v>
      </c>
      <c r="W28" s="1992">
        <v>0</v>
      </c>
      <c r="X28" s="1992">
        <v>0</v>
      </c>
      <c r="Y28" s="1992">
        <v>1050</v>
      </c>
      <c r="Z28" s="1992">
        <v>1050</v>
      </c>
      <c r="AA28" s="1992">
        <v>0</v>
      </c>
      <c r="AB28" s="1992">
        <v>0</v>
      </c>
      <c r="AC28" s="1992">
        <v>0</v>
      </c>
      <c r="AD28" s="1992">
        <v>0</v>
      </c>
      <c r="AE28" s="1992">
        <v>0</v>
      </c>
      <c r="AF28" s="1992">
        <v>0</v>
      </c>
      <c r="AG28" s="1992">
        <v>0</v>
      </c>
      <c r="AH28" s="1992"/>
      <c r="AI28" s="1992"/>
      <c r="AJ28" s="1992">
        <v>0</v>
      </c>
    </row>
    <row r="29" spans="1:36">
      <c r="A29" s="991" t="s">
        <v>188</v>
      </c>
      <c r="B29" s="1989"/>
      <c r="C29" s="1993"/>
      <c r="D29" s="1243"/>
      <c r="E29" s="1243"/>
      <c r="F29" s="1243"/>
      <c r="G29" s="1994"/>
      <c r="H29" s="1994"/>
      <c r="I29" s="1994"/>
      <c r="J29" s="1994"/>
      <c r="K29" s="1994"/>
      <c r="L29" s="1994"/>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row>
    <row r="30" spans="1:36">
      <c r="A30" s="991" t="s">
        <v>188</v>
      </c>
      <c r="B30" s="1975"/>
      <c r="C30" s="1983" t="s">
        <v>5924</v>
      </c>
      <c r="D30" s="1973"/>
      <c r="E30" s="1964"/>
      <c r="F30" s="1965"/>
      <c r="G30" s="1976"/>
      <c r="H30" s="1966"/>
      <c r="I30" s="1966"/>
      <c r="J30" s="1976"/>
      <c r="K30" s="1977"/>
      <c r="L30" s="1977"/>
      <c r="M30" s="196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row>
    <row r="31" spans="1:36">
      <c r="A31" s="991" t="s">
        <v>188</v>
      </c>
      <c r="B31" s="1975"/>
      <c r="C31" s="1984" t="s">
        <v>39</v>
      </c>
      <c r="D31" s="1973"/>
      <c r="E31" s="1964"/>
      <c r="F31" s="1965"/>
      <c r="G31" s="1976"/>
      <c r="H31" s="1966"/>
      <c r="I31" s="1966"/>
      <c r="J31" s="1976"/>
      <c r="K31" s="1977"/>
      <c r="L31" s="1977"/>
      <c r="M31" s="196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row>
    <row r="32" spans="1:36">
      <c r="A32" s="991"/>
      <c r="B32" s="1975"/>
      <c r="C32" s="1984"/>
      <c r="D32" s="1973"/>
      <c r="E32" s="1964"/>
      <c r="F32" s="1965"/>
      <c r="G32" s="1976"/>
      <c r="H32" s="1966"/>
      <c r="I32" s="1966"/>
      <c r="J32" s="1976"/>
      <c r="K32" s="1977"/>
      <c r="L32" s="1977"/>
      <c r="M32" s="196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row>
    <row r="33" spans="1:36" ht="78.75">
      <c r="A33" s="991">
        <v>2467</v>
      </c>
      <c r="B33" s="1995" t="s">
        <v>5925</v>
      </c>
      <c r="C33" s="1996" t="s">
        <v>5926</v>
      </c>
      <c r="D33" s="1997" t="s">
        <v>51</v>
      </c>
      <c r="E33" s="1613" t="s">
        <v>42</v>
      </c>
      <c r="F33" s="1998" t="s">
        <v>109</v>
      </c>
      <c r="G33" s="1999">
        <v>1085.386</v>
      </c>
      <c r="H33" s="1999">
        <v>0</v>
      </c>
      <c r="I33" s="1999">
        <v>0</v>
      </c>
      <c r="J33" s="2000">
        <v>0</v>
      </c>
      <c r="K33" s="2000">
        <v>0</v>
      </c>
      <c r="L33" s="1999">
        <v>1085.386</v>
      </c>
      <c r="M33" s="1999">
        <v>0</v>
      </c>
      <c r="N33" s="1999">
        <v>65.218000000000004</v>
      </c>
      <c r="O33" s="1999">
        <v>65.218000000000004</v>
      </c>
      <c r="P33" s="1999"/>
      <c r="Q33" s="1999"/>
      <c r="R33" s="1999"/>
      <c r="S33" s="1999"/>
      <c r="T33" s="1999"/>
      <c r="U33" s="1999"/>
      <c r="V33" s="1999"/>
      <c r="W33" s="1999"/>
      <c r="X33" s="2843">
        <v>0</v>
      </c>
      <c r="Y33" s="2843">
        <v>65.218000000000004</v>
      </c>
      <c r="Z33" s="2108">
        <v>65.218000000000004</v>
      </c>
      <c r="AA33" s="2844"/>
      <c r="AB33" s="2844"/>
      <c r="AC33" s="2108">
        <v>0</v>
      </c>
      <c r="AD33" s="2108"/>
      <c r="AE33" s="2844"/>
      <c r="AF33" s="2844">
        <v>0</v>
      </c>
      <c r="AG33" s="2108">
        <v>0</v>
      </c>
      <c r="AH33" s="1999"/>
      <c r="AI33" s="1999"/>
      <c r="AJ33" s="2001">
        <v>0</v>
      </c>
    </row>
    <row r="34" spans="1:36" ht="78.75">
      <c r="A34" s="991">
        <v>2468</v>
      </c>
      <c r="B34" s="1995" t="s">
        <v>5927</v>
      </c>
      <c r="C34" s="1996" t="s">
        <v>5928</v>
      </c>
      <c r="D34" s="1997" t="s">
        <v>5929</v>
      </c>
      <c r="E34" s="1613" t="s">
        <v>42</v>
      </c>
      <c r="F34" s="1998" t="s">
        <v>5930</v>
      </c>
      <c r="G34" s="1999">
        <v>197.82</v>
      </c>
      <c r="H34" s="1999">
        <v>0</v>
      </c>
      <c r="I34" s="1999">
        <v>0</v>
      </c>
      <c r="J34" s="2000">
        <v>0</v>
      </c>
      <c r="K34" s="2000">
        <v>0</v>
      </c>
      <c r="L34" s="1999">
        <v>197.82</v>
      </c>
      <c r="M34" s="1999">
        <v>0</v>
      </c>
      <c r="N34" s="1999">
        <v>19.782</v>
      </c>
      <c r="O34" s="1999">
        <v>19.782</v>
      </c>
      <c r="P34" s="1999"/>
      <c r="Q34" s="1999"/>
      <c r="R34" s="1999"/>
      <c r="S34" s="1999"/>
      <c r="T34" s="1999"/>
      <c r="U34" s="1999"/>
      <c r="V34" s="1999"/>
      <c r="W34" s="1999"/>
      <c r="X34" s="2843">
        <v>0</v>
      </c>
      <c r="Y34" s="2843">
        <v>19.782</v>
      </c>
      <c r="Z34" s="2108">
        <v>19.782</v>
      </c>
      <c r="AA34" s="2844"/>
      <c r="AB34" s="2844"/>
      <c r="AC34" s="2108">
        <v>0</v>
      </c>
      <c r="AD34" s="2108"/>
      <c r="AE34" s="2844"/>
      <c r="AF34" s="2844">
        <v>0</v>
      </c>
      <c r="AG34" s="2108">
        <v>0</v>
      </c>
      <c r="AH34" s="1999"/>
      <c r="AI34" s="1999"/>
      <c r="AJ34" s="2001">
        <v>0</v>
      </c>
    </row>
    <row r="35" spans="1:36">
      <c r="A35" s="991"/>
      <c r="B35" s="1995"/>
      <c r="C35" s="1996"/>
      <c r="D35" s="1997"/>
      <c r="E35" s="1613"/>
      <c r="F35" s="1998"/>
      <c r="G35" s="1999"/>
      <c r="H35" s="1999"/>
      <c r="I35" s="1999"/>
      <c r="J35" s="2000"/>
      <c r="K35" s="2000"/>
      <c r="L35" s="1999"/>
      <c r="M35" s="1999"/>
      <c r="N35" s="1999"/>
      <c r="O35" s="1999"/>
      <c r="P35" s="1999"/>
      <c r="Q35" s="1999"/>
      <c r="R35" s="1999"/>
      <c r="S35" s="1999"/>
      <c r="T35" s="1999"/>
      <c r="U35" s="1999"/>
      <c r="V35" s="1999"/>
      <c r="W35" s="1999"/>
      <c r="X35" s="2843"/>
      <c r="Y35" s="2843"/>
      <c r="Z35" s="2108"/>
      <c r="AA35" s="2844"/>
      <c r="AB35" s="2844"/>
      <c r="AC35" s="2108"/>
      <c r="AD35" s="2108"/>
      <c r="AE35" s="2844"/>
      <c r="AF35" s="2844"/>
      <c r="AG35" s="2108"/>
      <c r="AH35" s="1999"/>
      <c r="AI35" s="1999"/>
      <c r="AJ35" s="2001"/>
    </row>
    <row r="36" spans="1:36">
      <c r="A36" s="991"/>
      <c r="B36" s="991"/>
      <c r="C36" s="1990" t="s">
        <v>5931</v>
      </c>
      <c r="D36" s="1991"/>
      <c r="E36" s="1991"/>
      <c r="F36" s="1991"/>
      <c r="G36" s="1992">
        <v>1283.2059999999999</v>
      </c>
      <c r="H36" s="1992">
        <v>0</v>
      </c>
      <c r="I36" s="1992">
        <v>0</v>
      </c>
      <c r="J36" s="1992">
        <v>0</v>
      </c>
      <c r="K36" s="1992">
        <v>0</v>
      </c>
      <c r="L36" s="1992">
        <v>1283.2059999999999</v>
      </c>
      <c r="M36" s="1992">
        <v>0</v>
      </c>
      <c r="N36" s="1992">
        <v>85</v>
      </c>
      <c r="O36" s="1992">
        <v>85</v>
      </c>
      <c r="P36" s="1992">
        <v>0</v>
      </c>
      <c r="Q36" s="1992">
        <v>0</v>
      </c>
      <c r="R36" s="1992">
        <v>0</v>
      </c>
      <c r="S36" s="1992">
        <v>0</v>
      </c>
      <c r="T36" s="1992">
        <v>0</v>
      </c>
      <c r="U36" s="1992">
        <v>0</v>
      </c>
      <c r="V36" s="1992">
        <v>0</v>
      </c>
      <c r="W36" s="1992">
        <v>0</v>
      </c>
      <c r="X36" s="1992">
        <v>0</v>
      </c>
      <c r="Y36" s="1992">
        <v>85</v>
      </c>
      <c r="Z36" s="1992">
        <v>85</v>
      </c>
      <c r="AA36" s="1992">
        <v>0</v>
      </c>
      <c r="AB36" s="1992">
        <v>0</v>
      </c>
      <c r="AC36" s="1992">
        <v>0</v>
      </c>
      <c r="AD36" s="1992">
        <v>0</v>
      </c>
      <c r="AE36" s="1992">
        <v>0</v>
      </c>
      <c r="AF36" s="1992">
        <v>0</v>
      </c>
      <c r="AG36" s="1992">
        <v>0</v>
      </c>
      <c r="AH36" s="1992"/>
      <c r="AI36" s="1992"/>
      <c r="AJ36" s="1992">
        <v>0</v>
      </c>
    </row>
    <row r="37" spans="1:36" ht="23.25" customHeight="1">
      <c r="A37" s="1989"/>
      <c r="B37" s="1989"/>
      <c r="C37" s="2002" t="s">
        <v>5932</v>
      </c>
      <c r="D37" s="2003"/>
      <c r="E37" s="2003"/>
      <c r="F37" s="2003"/>
      <c r="G37" s="2004">
        <v>23463.362000000001</v>
      </c>
      <c r="H37" s="2004">
        <v>8406.2000000000007</v>
      </c>
      <c r="I37" s="2004">
        <v>70</v>
      </c>
      <c r="J37" s="2004">
        <v>297.75</v>
      </c>
      <c r="K37" s="2004">
        <v>8476.2000000000007</v>
      </c>
      <c r="L37" s="2004">
        <v>14987.162</v>
      </c>
      <c r="M37" s="2004">
        <v>435</v>
      </c>
      <c r="N37" s="2004">
        <v>1050</v>
      </c>
      <c r="O37" s="2004">
        <v>1485</v>
      </c>
      <c r="P37" s="2004">
        <v>0</v>
      </c>
      <c r="Q37" s="2004">
        <v>0</v>
      </c>
      <c r="R37" s="2004">
        <v>0</v>
      </c>
      <c r="S37" s="2004">
        <v>0</v>
      </c>
      <c r="T37" s="2004">
        <v>0</v>
      </c>
      <c r="U37" s="2004">
        <v>0</v>
      </c>
      <c r="V37" s="2004">
        <v>0</v>
      </c>
      <c r="W37" s="2004">
        <v>0</v>
      </c>
      <c r="X37" s="2004">
        <v>435</v>
      </c>
      <c r="Y37" s="2004">
        <v>1050</v>
      </c>
      <c r="Z37" s="2004">
        <v>1485</v>
      </c>
      <c r="AA37" s="2004">
        <v>82.17</v>
      </c>
      <c r="AB37" s="2004">
        <v>0</v>
      </c>
      <c r="AC37" s="2004">
        <v>82.17</v>
      </c>
      <c r="AD37" s="2004">
        <v>0.83</v>
      </c>
      <c r="AE37" s="2004">
        <v>0</v>
      </c>
      <c r="AF37" s="2004">
        <v>0</v>
      </c>
      <c r="AG37" s="2004">
        <v>0</v>
      </c>
      <c r="AH37" s="2004"/>
      <c r="AI37" s="2004"/>
      <c r="AJ37" s="2004">
        <v>9000</v>
      </c>
    </row>
    <row r="38" spans="1:36" ht="21" customHeight="1">
      <c r="A38" s="1989"/>
      <c r="B38" s="1989"/>
      <c r="C38" s="2002" t="s">
        <v>5933</v>
      </c>
      <c r="D38" s="2003"/>
      <c r="E38" s="2003"/>
      <c r="F38" s="2003"/>
      <c r="G38" s="2004">
        <v>1283.2059999999999</v>
      </c>
      <c r="H38" s="2004">
        <v>0</v>
      </c>
      <c r="I38" s="2004">
        <v>0</v>
      </c>
      <c r="J38" s="2004">
        <v>0</v>
      </c>
      <c r="K38" s="2004">
        <v>0</v>
      </c>
      <c r="L38" s="2004">
        <v>1283.2059999999999</v>
      </c>
      <c r="M38" s="2004">
        <v>0</v>
      </c>
      <c r="N38" s="2004">
        <v>85</v>
      </c>
      <c r="O38" s="2004">
        <v>85</v>
      </c>
      <c r="P38" s="2004">
        <v>0</v>
      </c>
      <c r="Q38" s="2004">
        <v>0</v>
      </c>
      <c r="R38" s="2004">
        <v>0</v>
      </c>
      <c r="S38" s="2004">
        <v>0</v>
      </c>
      <c r="T38" s="2004">
        <v>0</v>
      </c>
      <c r="U38" s="2004">
        <v>0</v>
      </c>
      <c r="V38" s="2004">
        <v>0</v>
      </c>
      <c r="W38" s="2004">
        <v>0</v>
      </c>
      <c r="X38" s="2004">
        <v>0</v>
      </c>
      <c r="Y38" s="2004">
        <v>85</v>
      </c>
      <c r="Z38" s="2004">
        <v>85</v>
      </c>
      <c r="AA38" s="2004">
        <v>0</v>
      </c>
      <c r="AB38" s="2004">
        <v>0</v>
      </c>
      <c r="AC38" s="2004">
        <v>0</v>
      </c>
      <c r="AD38" s="2004">
        <v>0</v>
      </c>
      <c r="AE38" s="2004">
        <v>0</v>
      </c>
      <c r="AF38" s="2004">
        <v>0</v>
      </c>
      <c r="AG38" s="2004">
        <v>0</v>
      </c>
      <c r="AH38" s="2004"/>
      <c r="AI38" s="2004"/>
      <c r="AJ38" s="2004">
        <v>0</v>
      </c>
    </row>
    <row r="39" spans="1:36" s="2005" customFormat="1" ht="23.25" customHeight="1" thickBot="1">
      <c r="B39" s="2006"/>
      <c r="C39" s="2007" t="s">
        <v>5934</v>
      </c>
      <c r="D39" s="2007"/>
      <c r="E39" s="2007"/>
      <c r="F39" s="2007"/>
      <c r="G39" s="2008">
        <v>24746.567999999999</v>
      </c>
      <c r="H39" s="2008">
        <v>8406.2000000000007</v>
      </c>
      <c r="I39" s="2008">
        <v>70</v>
      </c>
      <c r="J39" s="2008">
        <v>297.75</v>
      </c>
      <c r="K39" s="2008">
        <v>8476.2000000000007</v>
      </c>
      <c r="L39" s="2008">
        <v>16270.368</v>
      </c>
      <c r="M39" s="2008">
        <v>435</v>
      </c>
      <c r="N39" s="2008">
        <v>1135</v>
      </c>
      <c r="O39" s="2008">
        <v>1570</v>
      </c>
      <c r="P39" s="2008">
        <v>0</v>
      </c>
      <c r="Q39" s="2008">
        <v>0</v>
      </c>
      <c r="R39" s="2008">
        <v>0</v>
      </c>
      <c r="S39" s="2008">
        <v>0</v>
      </c>
      <c r="T39" s="2008">
        <v>0</v>
      </c>
      <c r="U39" s="2008">
        <v>0</v>
      </c>
      <c r="V39" s="2008">
        <v>0</v>
      </c>
      <c r="W39" s="2008">
        <v>0</v>
      </c>
      <c r="X39" s="2008">
        <v>435</v>
      </c>
      <c r="Y39" s="2008">
        <v>1135</v>
      </c>
      <c r="Z39" s="2008">
        <v>1570</v>
      </c>
      <c r="AA39" s="2008">
        <v>82.17</v>
      </c>
      <c r="AB39" s="2008">
        <v>0</v>
      </c>
      <c r="AC39" s="2008">
        <v>82.17</v>
      </c>
      <c r="AD39" s="2008">
        <v>0.83</v>
      </c>
      <c r="AE39" s="2008">
        <v>0</v>
      </c>
      <c r="AF39" s="2008">
        <v>0</v>
      </c>
      <c r="AG39" s="2008">
        <v>0</v>
      </c>
      <c r="AH39" s="2008"/>
      <c r="AI39" s="2008"/>
      <c r="AJ39" s="2008">
        <v>9000</v>
      </c>
    </row>
    <row r="40" spans="1:36" ht="19.5" thickTop="1"/>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2.5" right="0" top="0.5" bottom="0.5" header="0.3" footer="0.5"/>
  <pageSetup paperSize="5" scale="48" firstPageNumber="338" fitToWidth="0" orientation="landscape" useFirstPageNumber="1" r:id="rId1"/>
  <headerFooter>
    <oddHeader>&amp;R&amp;"Times New Roman,Bold"&amp;14[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J59"/>
  <sheetViews>
    <sheetView view="pageBreakPreview" zoomScale="75" zoomScaleNormal="55" zoomScaleSheetLayoutView="75" workbookViewId="0">
      <pane xSplit="3" ySplit="7" topLeftCell="I23" activePane="bottomRight" state="frozen"/>
      <selection activeCell="AI39" sqref="A1:XFD1048576"/>
      <selection pane="topRight" activeCell="AI39" sqref="A1:XFD1048576"/>
      <selection pane="bottomLeft" activeCell="AI39" sqref="A1:XFD1048576"/>
      <selection pane="bottomRight" activeCell="AI39" sqref="A1:XFD1048576"/>
    </sheetView>
  </sheetViews>
  <sheetFormatPr defaultColWidth="8" defaultRowHeight="15.75"/>
  <cols>
    <col min="1" max="1" width="8.25" style="339" customWidth="1"/>
    <col min="2" max="2" width="12.375" style="339" customWidth="1"/>
    <col min="3" max="3" width="33.25" style="2068" customWidth="1"/>
    <col min="4" max="4" width="10.875" style="339" customWidth="1"/>
    <col min="5" max="5" width="9.625" style="339" customWidth="1"/>
    <col min="6" max="6" width="9.25" style="339" customWidth="1"/>
    <col min="7" max="7" width="9.75" style="2069" customWidth="1"/>
    <col min="8" max="8" width="8.875" style="2069" customWidth="1"/>
    <col min="9" max="9" width="8.75" style="2069" customWidth="1"/>
    <col min="10" max="10" width="6.625" style="2069" customWidth="1"/>
    <col min="11" max="11" width="10" style="2069" customWidth="1"/>
    <col min="12" max="12" width="9.75" style="2069" customWidth="1"/>
    <col min="13" max="13" width="9.5" style="2069" customWidth="1"/>
    <col min="14" max="14" width="8.375" style="2069" bestFit="1" customWidth="1"/>
    <col min="15" max="15" width="12.75" style="2069" customWidth="1"/>
    <col min="16" max="23" width="9.75" style="2069" hidden="1" customWidth="1"/>
    <col min="24" max="24" width="14.25" style="2069" customWidth="1"/>
    <col min="25" max="25" width="9.75" style="2069" customWidth="1"/>
    <col min="26" max="26" width="15" style="2069" customWidth="1"/>
    <col min="27" max="27" width="12.75" style="2069" customWidth="1"/>
    <col min="28" max="35" width="9.75" style="2069" customWidth="1"/>
    <col min="36" max="36" width="6.375" style="2069" customWidth="1"/>
    <col min="37" max="16384" width="8" style="1598"/>
  </cols>
  <sheetData>
    <row r="1" spans="1:36" ht="27">
      <c r="A1" s="3631" t="s">
        <v>12</v>
      </c>
      <c r="B1" s="3631"/>
      <c r="C1" s="3631"/>
      <c r="D1" s="3631"/>
      <c r="E1" s="3631"/>
      <c r="F1" s="3631"/>
      <c r="G1" s="3631"/>
      <c r="H1" s="3631"/>
      <c r="I1" s="3631"/>
      <c r="J1" s="3631"/>
      <c r="K1" s="3631"/>
      <c r="L1" s="3631"/>
      <c r="M1" s="3631"/>
      <c r="N1" s="3631"/>
      <c r="O1" s="3631"/>
      <c r="P1" s="3631"/>
      <c r="Q1" s="3631"/>
      <c r="R1" s="3631"/>
      <c r="S1" s="3631"/>
      <c r="T1" s="3631"/>
      <c r="U1" s="3631"/>
      <c r="V1" s="3631"/>
      <c r="W1" s="3631"/>
      <c r="X1" s="3631"/>
      <c r="Y1" s="3631"/>
      <c r="Z1" s="3631"/>
      <c r="AA1" s="3631"/>
      <c r="AB1" s="3631"/>
      <c r="AC1" s="3631"/>
      <c r="AD1" s="3631"/>
      <c r="AE1" s="3631"/>
      <c r="AF1" s="3631"/>
      <c r="AG1" s="3631"/>
      <c r="AH1" s="3631"/>
      <c r="AI1" s="3631"/>
      <c r="AJ1" s="3631"/>
    </row>
    <row r="2" spans="1:36" ht="27">
      <c r="A2" s="3631" t="s">
        <v>5935</v>
      </c>
      <c r="B2" s="3631"/>
      <c r="C2" s="3631"/>
      <c r="D2" s="3631"/>
      <c r="E2" s="3631"/>
      <c r="F2" s="3631"/>
      <c r="G2" s="3631"/>
      <c r="H2" s="3631"/>
      <c r="I2" s="3631"/>
      <c r="J2" s="3631"/>
      <c r="K2" s="3631"/>
      <c r="L2" s="3631"/>
      <c r="M2" s="3631"/>
      <c r="N2" s="3631"/>
      <c r="O2" s="3631"/>
      <c r="P2" s="3631"/>
      <c r="Q2" s="3631"/>
      <c r="R2" s="3631"/>
      <c r="S2" s="3631"/>
      <c r="T2" s="3631"/>
      <c r="U2" s="3631"/>
      <c r="V2" s="3631"/>
      <c r="W2" s="3631"/>
      <c r="X2" s="3631"/>
      <c r="Y2" s="3631"/>
      <c r="Z2" s="3631"/>
      <c r="AA2" s="3631"/>
      <c r="AB2" s="3631"/>
      <c r="AC2" s="3631"/>
      <c r="AD2" s="3631"/>
      <c r="AE2" s="3631"/>
      <c r="AF2" s="3631"/>
      <c r="AG2" s="3631"/>
      <c r="AH2" s="3631"/>
      <c r="AI2" s="3631"/>
      <c r="AJ2" s="3631"/>
    </row>
    <row r="3" spans="1:36">
      <c r="A3" s="3632"/>
      <c r="B3" s="3632"/>
      <c r="C3" s="3632"/>
      <c r="D3" s="3632"/>
      <c r="E3" s="3632"/>
      <c r="F3" s="3632"/>
      <c r="G3" s="3632"/>
      <c r="H3" s="3632"/>
      <c r="I3" s="3632"/>
      <c r="J3" s="3632"/>
      <c r="K3" s="3632"/>
      <c r="L3" s="3632"/>
      <c r="M3" s="3632"/>
      <c r="N3" s="3632"/>
      <c r="O3" s="3632"/>
      <c r="P3" s="3632"/>
      <c r="Q3" s="3632"/>
      <c r="R3" s="3632"/>
      <c r="S3" s="3632"/>
      <c r="T3" s="3632"/>
      <c r="U3" s="3632"/>
      <c r="V3" s="3632"/>
      <c r="W3" s="3632"/>
      <c r="X3" s="3632"/>
      <c r="Y3" s="3632"/>
      <c r="Z3" s="3632"/>
      <c r="AA3" s="3632"/>
      <c r="AB3" s="3632"/>
      <c r="AC3" s="3632"/>
      <c r="AD3" s="3632"/>
      <c r="AE3" s="3632"/>
      <c r="AF3" s="3632"/>
      <c r="AG3" s="3632"/>
      <c r="AH3" s="3632"/>
      <c r="AI3" s="3632"/>
      <c r="AJ3" s="3632"/>
    </row>
    <row r="4" spans="1:36">
      <c r="B4" s="2011"/>
      <c r="C4" s="2012"/>
      <c r="D4" s="2012"/>
      <c r="E4" s="2012"/>
      <c r="F4" s="2012"/>
      <c r="G4" s="2012"/>
      <c r="H4" s="2012"/>
      <c r="I4" s="2012"/>
      <c r="J4" s="2012"/>
      <c r="K4" s="2012"/>
      <c r="L4" s="2012"/>
      <c r="M4" s="2012"/>
      <c r="N4" s="2012"/>
      <c r="O4" s="2012"/>
      <c r="P4" s="2012"/>
      <c r="Q4" s="2012"/>
      <c r="R4" s="2012"/>
      <c r="S4" s="2012"/>
      <c r="T4" s="2012"/>
      <c r="U4" s="2012"/>
      <c r="V4" s="2012"/>
      <c r="W4" s="2012"/>
      <c r="X4" s="2012"/>
      <c r="Y4" s="2012"/>
      <c r="Z4" s="2012"/>
      <c r="AA4" s="2012"/>
      <c r="AB4" s="2012"/>
      <c r="AC4" s="2012"/>
      <c r="AD4" s="2012"/>
      <c r="AE4" s="2012"/>
      <c r="AF4" s="2012"/>
      <c r="AG4" s="2012"/>
      <c r="AH4" s="2012"/>
      <c r="AI4" s="2012"/>
      <c r="AJ4" s="2012"/>
    </row>
    <row r="5" spans="1:36" ht="15.75" customHeight="1">
      <c r="A5" s="3357" t="s">
        <v>191</v>
      </c>
      <c r="B5" s="3357" t="s">
        <v>132</v>
      </c>
      <c r="C5" s="3357" t="s">
        <v>15</v>
      </c>
      <c r="D5" s="3357" t="s">
        <v>16</v>
      </c>
      <c r="E5" s="3360" t="s">
        <v>357</v>
      </c>
      <c r="F5" s="3357" t="s">
        <v>2074</v>
      </c>
      <c r="G5" s="3357" t="s">
        <v>18</v>
      </c>
      <c r="H5" s="3357" t="s">
        <v>2261</v>
      </c>
      <c r="I5" s="3363" t="s">
        <v>5936</v>
      </c>
      <c r="J5" s="3364"/>
      <c r="K5" s="3357" t="s">
        <v>21</v>
      </c>
      <c r="L5" s="3357" t="s">
        <v>340</v>
      </c>
      <c r="M5" s="3633" t="s">
        <v>23</v>
      </c>
      <c r="N5" s="3599"/>
      <c r="O5" s="3600"/>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ht="25.5" customHeight="1">
      <c r="A6" s="3358"/>
      <c r="B6" s="3358"/>
      <c r="C6" s="3358"/>
      <c r="D6" s="3358"/>
      <c r="E6" s="3361"/>
      <c r="F6" s="3358"/>
      <c r="G6" s="3358"/>
      <c r="H6" s="3358"/>
      <c r="I6" s="3365"/>
      <c r="J6" s="3366"/>
      <c r="K6" s="3358"/>
      <c r="L6" s="3358"/>
      <c r="M6" s="3634"/>
      <c r="N6" s="3601"/>
      <c r="O6" s="3602"/>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ht="27" customHeight="1">
      <c r="A7" s="3359"/>
      <c r="B7" s="3359"/>
      <c r="C7" s="3359"/>
      <c r="D7" s="3359"/>
      <c r="E7" s="3362"/>
      <c r="F7" s="3359"/>
      <c r="G7" s="3359"/>
      <c r="H7" s="3359"/>
      <c r="I7" s="347" t="s">
        <v>2</v>
      </c>
      <c r="J7" s="348" t="s">
        <v>25</v>
      </c>
      <c r="K7" s="3359"/>
      <c r="L7" s="3359"/>
      <c r="M7" s="2013" t="s">
        <v>4</v>
      </c>
      <c r="N7" s="594" t="s">
        <v>5</v>
      </c>
      <c r="O7" s="594"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c r="A8" s="352">
        <v>1</v>
      </c>
      <c r="B8" s="352">
        <v>2</v>
      </c>
      <c r="C8" s="2014">
        <v>3</v>
      </c>
      <c r="D8" s="352">
        <v>4</v>
      </c>
      <c r="E8" s="2015">
        <v>5</v>
      </c>
      <c r="F8" s="2015">
        <v>6</v>
      </c>
      <c r="G8" s="2015">
        <v>7</v>
      </c>
      <c r="H8" s="2014">
        <v>8</v>
      </c>
      <c r="I8" s="352">
        <v>9</v>
      </c>
      <c r="J8" s="2015">
        <v>10</v>
      </c>
      <c r="K8" s="352">
        <v>11</v>
      </c>
      <c r="L8" s="2016">
        <v>12</v>
      </c>
      <c r="M8" s="352">
        <v>13</v>
      </c>
      <c r="N8" s="352">
        <v>14</v>
      </c>
      <c r="O8" s="352">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2017"/>
      <c r="B9" s="2018"/>
      <c r="C9" s="580"/>
      <c r="D9" s="2017"/>
      <c r="E9" s="2017"/>
      <c r="F9" s="2017"/>
      <c r="G9" s="2019"/>
      <c r="H9" s="2019"/>
      <c r="I9" s="2019"/>
      <c r="J9" s="2019"/>
      <c r="K9" s="2019"/>
      <c r="L9" s="2019"/>
      <c r="M9" s="2019"/>
      <c r="N9" s="2019"/>
      <c r="O9" s="2019"/>
      <c r="P9" s="2019"/>
      <c r="Q9" s="2019"/>
      <c r="R9" s="2019"/>
      <c r="S9" s="2019"/>
      <c r="T9" s="2019"/>
      <c r="U9" s="2019"/>
      <c r="V9" s="2019"/>
      <c r="W9" s="2019"/>
      <c r="X9" s="2019"/>
      <c r="Y9" s="2019"/>
      <c r="Z9" s="2019"/>
      <c r="AA9" s="2019"/>
      <c r="AB9" s="2019"/>
      <c r="AC9" s="2019"/>
      <c r="AD9" s="2019"/>
      <c r="AE9" s="2019"/>
      <c r="AF9" s="2019"/>
      <c r="AG9" s="2019"/>
      <c r="AH9" s="2019"/>
      <c r="AI9" s="2019"/>
      <c r="AJ9" s="2019"/>
    </row>
    <row r="10" spans="1:36">
      <c r="A10" s="2020"/>
      <c r="B10" s="2021"/>
      <c r="C10" s="2022" t="s">
        <v>5937</v>
      </c>
      <c r="D10" s="2023"/>
      <c r="E10" s="2023"/>
      <c r="F10" s="2023"/>
      <c r="G10" s="2024"/>
      <c r="H10" s="2024"/>
      <c r="I10" s="2024"/>
      <c r="J10" s="2024"/>
      <c r="K10" s="2024"/>
      <c r="L10" s="2024"/>
      <c r="M10" s="2024"/>
      <c r="N10" s="2024"/>
      <c r="O10" s="2024"/>
      <c r="P10" s="2024"/>
      <c r="Q10" s="2024"/>
      <c r="R10" s="2024"/>
      <c r="S10" s="2024"/>
      <c r="T10" s="2024"/>
      <c r="U10" s="2024"/>
      <c r="V10" s="2024"/>
      <c r="W10" s="2024"/>
      <c r="X10" s="2024"/>
      <c r="Y10" s="2024"/>
      <c r="Z10" s="2024"/>
      <c r="AA10" s="2024"/>
      <c r="AB10" s="2024"/>
      <c r="AC10" s="2024"/>
      <c r="AD10" s="2024"/>
      <c r="AE10" s="2024"/>
      <c r="AF10" s="2024"/>
      <c r="AG10" s="2024"/>
      <c r="AH10" s="2024"/>
      <c r="AI10" s="2024"/>
      <c r="AJ10" s="2024"/>
    </row>
    <row r="11" spans="1:36">
      <c r="A11" s="2023"/>
      <c r="B11" s="2025"/>
      <c r="C11" s="2022" t="s">
        <v>1600</v>
      </c>
      <c r="D11" s="2023"/>
      <c r="E11" s="2023"/>
      <c r="F11" s="2023"/>
      <c r="G11" s="2024"/>
      <c r="H11" s="2024"/>
      <c r="I11" s="2024"/>
      <c r="J11" s="2024"/>
      <c r="K11" s="2024"/>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2024"/>
      <c r="AI11" s="2024"/>
      <c r="AJ11" s="2024"/>
    </row>
    <row r="12" spans="1:36">
      <c r="A12" s="2023"/>
      <c r="B12" s="2025"/>
      <c r="C12" s="2026"/>
      <c r="D12" s="2023"/>
      <c r="E12" s="2023"/>
      <c r="F12" s="2023"/>
      <c r="G12" s="2024"/>
      <c r="H12" s="2024"/>
      <c r="I12" s="2024"/>
      <c r="J12" s="2024"/>
      <c r="K12" s="2024"/>
      <c r="L12" s="2024"/>
      <c r="M12" s="2024"/>
      <c r="N12" s="2024"/>
      <c r="O12" s="2024"/>
      <c r="P12" s="2024"/>
      <c r="Q12" s="2024"/>
      <c r="R12" s="2024"/>
      <c r="S12" s="2024"/>
      <c r="T12" s="2024"/>
      <c r="U12" s="2024"/>
      <c r="V12" s="2024"/>
      <c r="W12" s="2024"/>
      <c r="X12" s="2024"/>
      <c r="Y12" s="2024"/>
      <c r="Z12" s="2024"/>
      <c r="AA12" s="2024"/>
      <c r="AB12" s="2024"/>
      <c r="AC12" s="2024"/>
      <c r="AD12" s="2024"/>
      <c r="AE12" s="2024"/>
      <c r="AF12" s="2024"/>
      <c r="AG12" s="2024"/>
      <c r="AH12" s="2024"/>
      <c r="AI12" s="2024"/>
      <c r="AJ12" s="2024"/>
    </row>
    <row r="13" spans="1:36" ht="31.5">
      <c r="A13" s="991">
        <v>2469</v>
      </c>
      <c r="B13" s="228" t="s">
        <v>5938</v>
      </c>
      <c r="C13" s="2027" t="s">
        <v>5939</v>
      </c>
      <c r="D13" s="2028" t="s">
        <v>321</v>
      </c>
      <c r="E13" s="2029" t="s">
        <v>1754</v>
      </c>
      <c r="F13" s="2030" t="s">
        <v>30</v>
      </c>
      <c r="G13" s="2031">
        <v>214.46600000000001</v>
      </c>
      <c r="H13" s="2031">
        <v>112.12299999999999</v>
      </c>
      <c r="I13" s="2032">
        <v>0</v>
      </c>
      <c r="J13" s="2031">
        <v>0</v>
      </c>
      <c r="K13" s="2033">
        <v>112.12299999999999</v>
      </c>
      <c r="L13" s="2034">
        <v>102.34300000000002</v>
      </c>
      <c r="M13" s="2031">
        <v>102.34300000000002</v>
      </c>
      <c r="N13" s="2031">
        <v>0</v>
      </c>
      <c r="O13" s="2031">
        <v>102.34300000000002</v>
      </c>
      <c r="P13" s="2031"/>
      <c r="Q13" s="2031"/>
      <c r="R13" s="2031"/>
      <c r="S13" s="2031"/>
      <c r="T13" s="2031"/>
      <c r="U13" s="2031"/>
      <c r="V13" s="2031"/>
      <c r="W13" s="2031"/>
      <c r="X13" s="2843">
        <v>102.34300000000002</v>
      </c>
      <c r="Y13" s="2843">
        <v>0</v>
      </c>
      <c r="Z13" s="2108">
        <v>102.34300000000002</v>
      </c>
      <c r="AA13" s="2844">
        <v>50.66</v>
      </c>
      <c r="AB13" s="2844"/>
      <c r="AC13" s="2108">
        <v>50.66</v>
      </c>
      <c r="AD13" s="2108">
        <v>0.51200000000000001</v>
      </c>
      <c r="AE13" s="2844"/>
      <c r="AF13" s="2844">
        <v>0</v>
      </c>
      <c r="AG13" s="2108">
        <v>0</v>
      </c>
      <c r="AH13" s="2031"/>
      <c r="AI13" s="2031" t="s">
        <v>9941</v>
      </c>
      <c r="AJ13" s="2031">
        <v>0</v>
      </c>
    </row>
    <row r="14" spans="1:36" ht="63">
      <c r="A14" s="991">
        <v>2470</v>
      </c>
      <c r="B14" s="228" t="s">
        <v>5940</v>
      </c>
      <c r="C14" s="2035" t="s">
        <v>5941</v>
      </c>
      <c r="D14" s="2036" t="s">
        <v>321</v>
      </c>
      <c r="E14" s="2037" t="s">
        <v>79</v>
      </c>
      <c r="F14" s="2030" t="s">
        <v>30</v>
      </c>
      <c r="G14" s="2038">
        <v>2392.9490000000001</v>
      </c>
      <c r="H14" s="2031">
        <v>200</v>
      </c>
      <c r="I14" s="2032">
        <v>837.71794</v>
      </c>
      <c r="J14" s="2033">
        <v>0</v>
      </c>
      <c r="K14" s="2033">
        <v>1037.71794</v>
      </c>
      <c r="L14" s="2034">
        <v>1355.2310600000001</v>
      </c>
      <c r="M14" s="2031">
        <v>1355.231</v>
      </c>
      <c r="N14" s="2038">
        <v>0</v>
      </c>
      <c r="O14" s="2031">
        <v>1355.231</v>
      </c>
      <c r="P14" s="2031"/>
      <c r="Q14" s="2031"/>
      <c r="R14" s="2031"/>
      <c r="S14" s="2031"/>
      <c r="T14" s="2031"/>
      <c r="U14" s="2031"/>
      <c r="V14" s="2031"/>
      <c r="W14" s="2031"/>
      <c r="X14" s="2843">
        <v>1355.231</v>
      </c>
      <c r="Y14" s="2843">
        <v>0</v>
      </c>
      <c r="Z14" s="2108">
        <v>1355.231</v>
      </c>
      <c r="AA14" s="2844">
        <v>670.83967250000001</v>
      </c>
      <c r="AB14" s="2844"/>
      <c r="AC14" s="2108">
        <v>670.83967250000001</v>
      </c>
      <c r="AD14" s="2108">
        <v>6.7760774999999995</v>
      </c>
      <c r="AE14" s="2844"/>
      <c r="AF14" s="2844">
        <v>335.42</v>
      </c>
      <c r="AG14" s="2108">
        <v>335.42</v>
      </c>
      <c r="AH14" s="2031"/>
      <c r="AI14" s="2031" t="s">
        <v>10033</v>
      </c>
      <c r="AJ14" s="2031">
        <v>0</v>
      </c>
    </row>
    <row r="15" spans="1:36" ht="63">
      <c r="A15" s="991">
        <v>2471</v>
      </c>
      <c r="B15" s="228" t="s">
        <v>5942</v>
      </c>
      <c r="C15" s="2039" t="s">
        <v>5943</v>
      </c>
      <c r="D15" s="2036" t="s">
        <v>88</v>
      </c>
      <c r="E15" s="2036" t="s">
        <v>419</v>
      </c>
      <c r="F15" s="2030" t="s">
        <v>30</v>
      </c>
      <c r="G15" s="2038">
        <v>1303.83</v>
      </c>
      <c r="H15" s="2038">
        <v>0</v>
      </c>
      <c r="I15" s="2032">
        <v>325.95699999999999</v>
      </c>
      <c r="J15" s="2038">
        <v>0</v>
      </c>
      <c r="K15" s="2033">
        <v>325.95699999999999</v>
      </c>
      <c r="L15" s="2034">
        <v>977.87299999999993</v>
      </c>
      <c r="M15" s="2031">
        <v>977.87299999999993</v>
      </c>
      <c r="N15" s="2038">
        <v>0</v>
      </c>
      <c r="O15" s="2038">
        <v>977.87299999999993</v>
      </c>
      <c r="P15" s="2038"/>
      <c r="Q15" s="2038"/>
      <c r="R15" s="2038"/>
      <c r="S15" s="2038"/>
      <c r="T15" s="2038"/>
      <c r="U15" s="2038"/>
      <c r="V15" s="2038"/>
      <c r="W15" s="2038"/>
      <c r="X15" s="2843">
        <v>977.87299999999993</v>
      </c>
      <c r="Y15" s="2843">
        <v>0</v>
      </c>
      <c r="Z15" s="2108">
        <v>977.87299999999993</v>
      </c>
      <c r="AA15" s="2844">
        <v>484.04756750000001</v>
      </c>
      <c r="AB15" s="2844"/>
      <c r="AC15" s="2108">
        <v>484.04756750000001</v>
      </c>
      <c r="AD15" s="2108">
        <v>4.8896824999999993</v>
      </c>
      <c r="AE15" s="2844"/>
      <c r="AF15" s="2844">
        <v>0</v>
      </c>
      <c r="AG15" s="2108">
        <v>0</v>
      </c>
      <c r="AH15" s="2038"/>
      <c r="AI15" s="2031" t="s">
        <v>10033</v>
      </c>
      <c r="AJ15" s="2031">
        <v>0</v>
      </c>
    </row>
    <row r="16" spans="1:36" ht="63">
      <c r="A16" s="991">
        <v>2472</v>
      </c>
      <c r="B16" s="228" t="s">
        <v>5944</v>
      </c>
      <c r="C16" s="2039" t="s">
        <v>5945</v>
      </c>
      <c r="D16" s="2036" t="s">
        <v>88</v>
      </c>
      <c r="E16" s="2036" t="s">
        <v>419</v>
      </c>
      <c r="F16" s="2030" t="s">
        <v>30</v>
      </c>
      <c r="G16" s="2038">
        <v>439.68</v>
      </c>
      <c r="H16" s="2038">
        <v>0</v>
      </c>
      <c r="I16" s="2032">
        <v>370</v>
      </c>
      <c r="J16" s="2038">
        <v>0</v>
      </c>
      <c r="K16" s="2033">
        <v>370</v>
      </c>
      <c r="L16" s="2034">
        <v>69.680000000000007</v>
      </c>
      <c r="M16" s="2031">
        <v>69.680000000000007</v>
      </c>
      <c r="N16" s="2038">
        <v>0</v>
      </c>
      <c r="O16" s="2038">
        <v>69.680000000000007</v>
      </c>
      <c r="P16" s="2038"/>
      <c r="Q16" s="2038"/>
      <c r="R16" s="2038"/>
      <c r="S16" s="2038"/>
      <c r="T16" s="2038"/>
      <c r="U16" s="2038"/>
      <c r="V16" s="2038"/>
      <c r="W16" s="2038"/>
      <c r="X16" s="2843">
        <v>69.680000000000007</v>
      </c>
      <c r="Y16" s="2843">
        <v>0</v>
      </c>
      <c r="Z16" s="2108">
        <v>69.680000000000007</v>
      </c>
      <c r="AA16" s="2844">
        <v>68.983000000000004</v>
      </c>
      <c r="AB16" s="2844"/>
      <c r="AC16" s="2108">
        <v>68.983000000000004</v>
      </c>
      <c r="AD16" s="2108">
        <v>0.69700000000000006</v>
      </c>
      <c r="AE16" s="2844"/>
      <c r="AF16" s="2844">
        <v>0</v>
      </c>
      <c r="AG16" s="2108">
        <v>0</v>
      </c>
      <c r="AH16" s="2038"/>
      <c r="AI16" s="2031" t="s">
        <v>10033</v>
      </c>
      <c r="AJ16" s="2031">
        <v>0</v>
      </c>
    </row>
    <row r="17" spans="1:36" ht="63">
      <c r="A17" s="991">
        <v>2473</v>
      </c>
      <c r="B17" s="228" t="s">
        <v>5946</v>
      </c>
      <c r="C17" s="2039" t="s">
        <v>5947</v>
      </c>
      <c r="D17" s="2036" t="s">
        <v>88</v>
      </c>
      <c r="E17" s="2036" t="s">
        <v>419</v>
      </c>
      <c r="F17" s="2030" t="s">
        <v>30</v>
      </c>
      <c r="G17" s="2038">
        <v>491.89499999999998</v>
      </c>
      <c r="H17" s="2038">
        <v>0</v>
      </c>
      <c r="I17" s="2032">
        <v>122.99299999999999</v>
      </c>
      <c r="J17" s="2038">
        <v>0</v>
      </c>
      <c r="K17" s="2033">
        <v>122.99299999999999</v>
      </c>
      <c r="L17" s="2034">
        <v>368.90199999999999</v>
      </c>
      <c r="M17" s="2031">
        <v>368.90199999999999</v>
      </c>
      <c r="N17" s="2038">
        <v>0</v>
      </c>
      <c r="O17" s="2038">
        <v>368.90199999999999</v>
      </c>
      <c r="P17" s="2038"/>
      <c r="Q17" s="2038"/>
      <c r="R17" s="2038"/>
      <c r="S17" s="2038"/>
      <c r="T17" s="2038"/>
      <c r="U17" s="2038"/>
      <c r="V17" s="2038"/>
      <c r="W17" s="2038"/>
      <c r="X17" s="2843">
        <v>368.90199999999999</v>
      </c>
      <c r="Y17" s="2843">
        <v>0</v>
      </c>
      <c r="Z17" s="2108">
        <v>368.90199999999999</v>
      </c>
      <c r="AA17" s="2844">
        <v>182.606245</v>
      </c>
      <c r="AB17" s="2844"/>
      <c r="AC17" s="2108">
        <v>182.606245</v>
      </c>
      <c r="AD17" s="2108">
        <v>1.844255</v>
      </c>
      <c r="AE17" s="2844"/>
      <c r="AF17" s="2844">
        <v>0</v>
      </c>
      <c r="AG17" s="2108">
        <v>0</v>
      </c>
      <c r="AH17" s="2038"/>
      <c r="AI17" s="2031" t="s">
        <v>10033</v>
      </c>
      <c r="AJ17" s="2031">
        <v>0</v>
      </c>
    </row>
    <row r="18" spans="1:36" ht="63">
      <c r="A18" s="991">
        <v>2474</v>
      </c>
      <c r="B18" s="228" t="s">
        <v>5948</v>
      </c>
      <c r="C18" s="2039" t="s">
        <v>5949</v>
      </c>
      <c r="D18" s="2036" t="s">
        <v>88</v>
      </c>
      <c r="E18" s="2036" t="s">
        <v>108</v>
      </c>
      <c r="F18" s="2030" t="s">
        <v>30</v>
      </c>
      <c r="G18" s="2038">
        <v>208.47300000000001</v>
      </c>
      <c r="H18" s="2038">
        <v>0</v>
      </c>
      <c r="I18" s="2032">
        <v>200</v>
      </c>
      <c r="J18" s="2038">
        <v>0</v>
      </c>
      <c r="K18" s="2033">
        <v>200</v>
      </c>
      <c r="L18" s="2034">
        <v>8.4730000000000132</v>
      </c>
      <c r="M18" s="2031">
        <v>8.4730000000000132</v>
      </c>
      <c r="N18" s="2038">
        <v>0</v>
      </c>
      <c r="O18" s="2038">
        <v>8.4730000000000132</v>
      </c>
      <c r="P18" s="2038"/>
      <c r="Q18" s="2038"/>
      <c r="R18" s="2038"/>
      <c r="S18" s="2038"/>
      <c r="T18" s="2038"/>
      <c r="U18" s="2038"/>
      <c r="V18" s="2038"/>
      <c r="W18" s="2038"/>
      <c r="X18" s="2843">
        <v>8.4730000000000132</v>
      </c>
      <c r="Y18" s="2843">
        <v>0</v>
      </c>
      <c r="Z18" s="2108">
        <v>8.4730000000000132</v>
      </c>
      <c r="AA18" s="2844">
        <v>8.3879999999999999</v>
      </c>
      <c r="AB18" s="2844"/>
      <c r="AC18" s="2108">
        <v>8.3879999999999999</v>
      </c>
      <c r="AD18" s="2108">
        <v>8.5000000000000006E-2</v>
      </c>
      <c r="AE18" s="2844"/>
      <c r="AF18" s="2844">
        <v>0</v>
      </c>
      <c r="AG18" s="2108">
        <v>0</v>
      </c>
      <c r="AH18" s="2038"/>
      <c r="AI18" s="2031" t="s">
        <v>10033</v>
      </c>
      <c r="AJ18" s="2031">
        <v>0</v>
      </c>
    </row>
    <row r="19" spans="1:36" ht="47.25">
      <c r="A19" s="991">
        <v>2475</v>
      </c>
      <c r="B19" s="228" t="s">
        <v>5950</v>
      </c>
      <c r="C19" s="2039" t="s">
        <v>5951</v>
      </c>
      <c r="D19" s="2036" t="s">
        <v>88</v>
      </c>
      <c r="E19" s="2036" t="s">
        <v>2245</v>
      </c>
      <c r="F19" s="2030" t="s">
        <v>30</v>
      </c>
      <c r="G19" s="2038">
        <v>209.33500000000001</v>
      </c>
      <c r="H19" s="2038">
        <v>0</v>
      </c>
      <c r="I19" s="2032">
        <v>100</v>
      </c>
      <c r="J19" s="2038">
        <v>0</v>
      </c>
      <c r="K19" s="2033">
        <v>100</v>
      </c>
      <c r="L19" s="2034">
        <v>109.33500000000001</v>
      </c>
      <c r="M19" s="2031">
        <v>109.33500000000001</v>
      </c>
      <c r="N19" s="2038">
        <v>0</v>
      </c>
      <c r="O19" s="2038">
        <v>109.33500000000001</v>
      </c>
      <c r="P19" s="2038"/>
      <c r="Q19" s="2038"/>
      <c r="R19" s="2038"/>
      <c r="S19" s="2038"/>
      <c r="T19" s="2038"/>
      <c r="U19" s="2038"/>
      <c r="V19" s="2038"/>
      <c r="W19" s="2038"/>
      <c r="X19" s="2843">
        <v>109.33500000000001</v>
      </c>
      <c r="Y19" s="2843">
        <v>0</v>
      </c>
      <c r="Z19" s="2108">
        <v>109.33500000000001</v>
      </c>
      <c r="AA19" s="2844">
        <v>54.121000000000002</v>
      </c>
      <c r="AB19" s="2844"/>
      <c r="AC19" s="2108">
        <v>54.121000000000002</v>
      </c>
      <c r="AD19" s="2108">
        <v>0.54700000000000004</v>
      </c>
      <c r="AE19" s="2844"/>
      <c r="AF19" s="2844">
        <v>0</v>
      </c>
      <c r="AG19" s="2108">
        <v>0</v>
      </c>
      <c r="AH19" s="2038"/>
      <c r="AI19" s="2031" t="s">
        <v>9941</v>
      </c>
      <c r="AJ19" s="2031">
        <v>0</v>
      </c>
    </row>
    <row r="20" spans="1:36" ht="63">
      <c r="A20" s="991">
        <v>2476</v>
      </c>
      <c r="B20" s="228" t="s">
        <v>5952</v>
      </c>
      <c r="C20" s="2039" t="s">
        <v>5953</v>
      </c>
      <c r="D20" s="2036" t="s">
        <v>88</v>
      </c>
      <c r="E20" s="2036" t="s">
        <v>5954</v>
      </c>
      <c r="F20" s="2030" t="s">
        <v>30</v>
      </c>
      <c r="G20" s="2038">
        <v>258.14400000000001</v>
      </c>
      <c r="H20" s="2038">
        <v>0</v>
      </c>
      <c r="I20" s="2032">
        <v>208.14400000000001</v>
      </c>
      <c r="J20" s="2038">
        <v>0</v>
      </c>
      <c r="K20" s="2033">
        <v>208.14400000000001</v>
      </c>
      <c r="L20" s="2034">
        <v>50</v>
      </c>
      <c r="M20" s="2031">
        <v>49.204000000000001</v>
      </c>
      <c r="N20" s="2038">
        <v>0</v>
      </c>
      <c r="O20" s="2038">
        <v>49.204000000000001</v>
      </c>
      <c r="P20" s="2038"/>
      <c r="Q20" s="2038"/>
      <c r="R20" s="2038"/>
      <c r="S20" s="2038"/>
      <c r="T20" s="2038"/>
      <c r="U20" s="2038"/>
      <c r="V20" s="2038"/>
      <c r="W20" s="2038"/>
      <c r="X20" s="2843">
        <v>49.204000000000001</v>
      </c>
      <c r="Y20" s="2843">
        <v>0</v>
      </c>
      <c r="Z20" s="2108">
        <v>49.204000000000001</v>
      </c>
      <c r="AA20" s="2844">
        <v>12.178000000000001</v>
      </c>
      <c r="AB20" s="2844"/>
      <c r="AC20" s="2108">
        <v>12.178000000000001</v>
      </c>
      <c r="AD20" s="2108">
        <v>0.123</v>
      </c>
      <c r="AE20" s="2844"/>
      <c r="AF20" s="2844">
        <v>0</v>
      </c>
      <c r="AG20" s="2108">
        <v>0</v>
      </c>
      <c r="AH20" s="373" t="s">
        <v>10037</v>
      </c>
      <c r="AI20" s="2031" t="s">
        <v>9941</v>
      </c>
      <c r="AJ20" s="2031">
        <v>0</v>
      </c>
    </row>
    <row r="21" spans="1:36" ht="78.75">
      <c r="A21" s="991">
        <v>2477</v>
      </c>
      <c r="B21" s="228" t="s">
        <v>5955</v>
      </c>
      <c r="C21" s="2039" t="s">
        <v>5956</v>
      </c>
      <c r="D21" s="2036" t="s">
        <v>88</v>
      </c>
      <c r="E21" s="2036" t="s">
        <v>5957</v>
      </c>
      <c r="F21" s="2030" t="s">
        <v>30</v>
      </c>
      <c r="G21" s="2038">
        <v>933.928</v>
      </c>
      <c r="H21" s="2038">
        <v>0</v>
      </c>
      <c r="I21" s="2032">
        <v>650.99800000000005</v>
      </c>
      <c r="J21" s="2038">
        <v>0</v>
      </c>
      <c r="K21" s="2033">
        <v>650.99800000000005</v>
      </c>
      <c r="L21" s="2034">
        <v>282.92999999999995</v>
      </c>
      <c r="M21" s="2031">
        <v>282.92999999999995</v>
      </c>
      <c r="N21" s="2038">
        <v>0</v>
      </c>
      <c r="O21" s="2038">
        <v>282.92999999999995</v>
      </c>
      <c r="P21" s="2038"/>
      <c r="Q21" s="2038"/>
      <c r="R21" s="2038"/>
      <c r="S21" s="2038"/>
      <c r="T21" s="2038"/>
      <c r="U21" s="2038"/>
      <c r="V21" s="2038"/>
      <c r="W21" s="2038"/>
      <c r="X21" s="2843">
        <v>282.92999999999995</v>
      </c>
      <c r="Y21" s="2843">
        <v>0</v>
      </c>
      <c r="Z21" s="2108">
        <v>282.92999999999995</v>
      </c>
      <c r="AA21" s="2844">
        <v>140.05017500000002</v>
      </c>
      <c r="AB21" s="2844"/>
      <c r="AC21" s="2108">
        <v>140.05017500000002</v>
      </c>
      <c r="AD21" s="2108">
        <v>1.4143249999999998</v>
      </c>
      <c r="AE21" s="2844"/>
      <c r="AF21" s="2844">
        <v>0</v>
      </c>
      <c r="AG21" s="2108">
        <v>0</v>
      </c>
      <c r="AH21" s="2038"/>
      <c r="AI21" s="2031" t="s">
        <v>10033</v>
      </c>
      <c r="AJ21" s="2031">
        <v>0</v>
      </c>
    </row>
    <row r="22" spans="1:36" ht="63">
      <c r="A22" s="991">
        <v>2478</v>
      </c>
      <c r="B22" s="228" t="s">
        <v>5958</v>
      </c>
      <c r="C22" s="2039" t="s">
        <v>5959</v>
      </c>
      <c r="D22" s="2036" t="s">
        <v>88</v>
      </c>
      <c r="E22" s="2036" t="s">
        <v>2225</v>
      </c>
      <c r="F22" s="2030" t="s">
        <v>30</v>
      </c>
      <c r="G22" s="2038">
        <v>219.50200000000001</v>
      </c>
      <c r="H22" s="2038">
        <v>0</v>
      </c>
      <c r="I22" s="2032">
        <v>99</v>
      </c>
      <c r="J22" s="2038">
        <v>0</v>
      </c>
      <c r="K22" s="2033">
        <v>99</v>
      </c>
      <c r="L22" s="2034">
        <v>120.50200000000001</v>
      </c>
      <c r="M22" s="2031">
        <v>120.50200000000001</v>
      </c>
      <c r="N22" s="2038">
        <v>0</v>
      </c>
      <c r="O22" s="2038">
        <v>120.50200000000001</v>
      </c>
      <c r="P22" s="2038"/>
      <c r="Q22" s="2038"/>
      <c r="R22" s="2038"/>
      <c r="S22" s="2038"/>
      <c r="T22" s="2038"/>
      <c r="U22" s="2038"/>
      <c r="V22" s="2038"/>
      <c r="W22" s="2038"/>
      <c r="X22" s="2843">
        <v>120.50200000000001</v>
      </c>
      <c r="Y22" s="2843">
        <v>0</v>
      </c>
      <c r="Z22" s="2108">
        <v>120.50200000000001</v>
      </c>
      <c r="AA22" s="2844">
        <v>59.648245000000003</v>
      </c>
      <c r="AB22" s="2844"/>
      <c r="AC22" s="2108">
        <v>59.648245000000003</v>
      </c>
      <c r="AD22" s="2108">
        <v>0.60225499999999998</v>
      </c>
      <c r="AE22" s="2844"/>
      <c r="AF22" s="2844">
        <v>0</v>
      </c>
      <c r="AG22" s="2108">
        <v>0</v>
      </c>
      <c r="AH22" s="2038"/>
      <c r="AI22" s="2031" t="s">
        <v>10033</v>
      </c>
      <c r="AJ22" s="2031">
        <v>0</v>
      </c>
    </row>
    <row r="23" spans="1:36" ht="47.25">
      <c r="A23" s="991">
        <v>2479</v>
      </c>
      <c r="B23" s="228" t="s">
        <v>5960</v>
      </c>
      <c r="C23" s="2039" t="s">
        <v>5961</v>
      </c>
      <c r="D23" s="2036" t="s">
        <v>88</v>
      </c>
      <c r="E23" s="2036" t="s">
        <v>419</v>
      </c>
      <c r="F23" s="2030" t="s">
        <v>30</v>
      </c>
      <c r="G23" s="2038">
        <v>2046.3009999999999</v>
      </c>
      <c r="H23" s="2038">
        <v>0</v>
      </c>
      <c r="I23" s="2032">
        <v>313.84800000000001</v>
      </c>
      <c r="J23" s="2038">
        <v>0</v>
      </c>
      <c r="K23" s="2033">
        <v>313.84800000000001</v>
      </c>
      <c r="L23" s="2034">
        <v>1732.453</v>
      </c>
      <c r="M23" s="2031">
        <v>1732.453</v>
      </c>
      <c r="N23" s="2038">
        <v>0</v>
      </c>
      <c r="O23" s="2038">
        <v>1732.453</v>
      </c>
      <c r="P23" s="2038"/>
      <c r="Q23" s="2038"/>
      <c r="R23" s="2038"/>
      <c r="S23" s="2038"/>
      <c r="T23" s="2038"/>
      <c r="U23" s="2038"/>
      <c r="V23" s="2038"/>
      <c r="W23" s="2038"/>
      <c r="X23" s="2843">
        <v>1732.453</v>
      </c>
      <c r="Y23" s="2843">
        <v>0</v>
      </c>
      <c r="Z23" s="2108">
        <v>1732.453</v>
      </c>
      <c r="AA23" s="2844">
        <v>857.56399999999996</v>
      </c>
      <c r="AB23" s="2844"/>
      <c r="AC23" s="2108">
        <v>857.56399999999996</v>
      </c>
      <c r="AD23" s="2108">
        <v>8.6620000000000008</v>
      </c>
      <c r="AE23" s="2844"/>
      <c r="AF23" s="2844">
        <v>0</v>
      </c>
      <c r="AG23" s="2108">
        <v>0</v>
      </c>
      <c r="AH23" s="2038"/>
      <c r="AI23" s="2031" t="s">
        <v>9941</v>
      </c>
      <c r="AJ23" s="2031">
        <v>0</v>
      </c>
    </row>
    <row r="24" spans="1:36" ht="52.5" customHeight="1">
      <c r="A24" s="991">
        <v>2480</v>
      </c>
      <c r="B24" s="228" t="s">
        <v>5962</v>
      </c>
      <c r="C24" s="2039" t="s">
        <v>5963</v>
      </c>
      <c r="D24" s="2036" t="s">
        <v>88</v>
      </c>
      <c r="E24" s="2036" t="s">
        <v>4394</v>
      </c>
      <c r="F24" s="2030" t="s">
        <v>30</v>
      </c>
      <c r="G24" s="2038">
        <v>1075.8910000000001</v>
      </c>
      <c r="H24" s="2038">
        <v>0</v>
      </c>
      <c r="I24" s="2032">
        <v>495</v>
      </c>
      <c r="J24" s="2038">
        <v>0</v>
      </c>
      <c r="K24" s="2033">
        <v>495</v>
      </c>
      <c r="L24" s="2034">
        <v>580.89100000000008</v>
      </c>
      <c r="M24" s="2031">
        <v>580.89100000000008</v>
      </c>
      <c r="N24" s="2038">
        <v>0</v>
      </c>
      <c r="O24" s="2038">
        <v>580.89100000000008</v>
      </c>
      <c r="P24" s="2038"/>
      <c r="Q24" s="2038"/>
      <c r="R24" s="2038"/>
      <c r="S24" s="2038"/>
      <c r="T24" s="2038"/>
      <c r="U24" s="2038"/>
      <c r="V24" s="2038"/>
      <c r="W24" s="2038"/>
      <c r="X24" s="2843">
        <v>580.89100000000008</v>
      </c>
      <c r="Y24" s="2843">
        <v>0</v>
      </c>
      <c r="Z24" s="2108">
        <v>580.89100000000008</v>
      </c>
      <c r="AA24" s="2844">
        <v>287.54152249999999</v>
      </c>
      <c r="AB24" s="2844"/>
      <c r="AC24" s="2108">
        <v>287.54152249999999</v>
      </c>
      <c r="AD24" s="2108">
        <v>2.9042275000000002</v>
      </c>
      <c r="AE24" s="2844"/>
      <c r="AF24" s="2844">
        <v>0</v>
      </c>
      <c r="AG24" s="2108">
        <v>0</v>
      </c>
      <c r="AH24" s="2038"/>
      <c r="AI24" s="2031" t="s">
        <v>10033</v>
      </c>
      <c r="AJ24" s="2031">
        <v>0</v>
      </c>
    </row>
    <row r="25" spans="1:36" ht="83.25" customHeight="1">
      <c r="A25" s="991">
        <v>2481</v>
      </c>
      <c r="B25" s="228" t="s">
        <v>5964</v>
      </c>
      <c r="C25" s="2039" t="s">
        <v>5965</v>
      </c>
      <c r="D25" s="2036" t="s">
        <v>88</v>
      </c>
      <c r="E25" s="2036" t="s">
        <v>2438</v>
      </c>
      <c r="F25" s="2030" t="s">
        <v>30</v>
      </c>
      <c r="G25" s="2038">
        <v>789.12699999999995</v>
      </c>
      <c r="H25" s="2038">
        <v>0</v>
      </c>
      <c r="I25" s="2032">
        <v>390.61799999999999</v>
      </c>
      <c r="J25" s="2038">
        <v>0</v>
      </c>
      <c r="K25" s="2033">
        <v>390.61799999999999</v>
      </c>
      <c r="L25" s="2034">
        <v>398.50899999999996</v>
      </c>
      <c r="M25" s="2031">
        <v>398.50899999999996</v>
      </c>
      <c r="N25" s="2038">
        <v>0</v>
      </c>
      <c r="O25" s="2038">
        <v>398.50899999999996</v>
      </c>
      <c r="P25" s="2038"/>
      <c r="Q25" s="2038"/>
      <c r="R25" s="2038"/>
      <c r="S25" s="2038"/>
      <c r="T25" s="2038"/>
      <c r="U25" s="2038"/>
      <c r="V25" s="2038"/>
      <c r="W25" s="2038"/>
      <c r="X25" s="2843">
        <v>398.50899999999996</v>
      </c>
      <c r="Y25" s="2843">
        <v>0</v>
      </c>
      <c r="Z25" s="2108">
        <v>398.50899999999996</v>
      </c>
      <c r="AA25" s="2844">
        <v>197.2619775</v>
      </c>
      <c r="AB25" s="2844"/>
      <c r="AC25" s="2108">
        <v>197.2619775</v>
      </c>
      <c r="AD25" s="2108">
        <v>1.9922724999999999</v>
      </c>
      <c r="AE25" s="2844"/>
      <c r="AF25" s="2844">
        <v>0</v>
      </c>
      <c r="AG25" s="2108">
        <v>0</v>
      </c>
      <c r="AH25" s="2038"/>
      <c r="AI25" s="2031" t="s">
        <v>10033</v>
      </c>
      <c r="AJ25" s="2031">
        <v>0</v>
      </c>
    </row>
    <row r="26" spans="1:36" ht="31.5">
      <c r="A26" s="991">
        <v>2482</v>
      </c>
      <c r="B26" s="228" t="s">
        <v>5966</v>
      </c>
      <c r="C26" s="2039" t="s">
        <v>5967</v>
      </c>
      <c r="D26" s="2036" t="s">
        <v>88</v>
      </c>
      <c r="E26" s="2036" t="s">
        <v>2111</v>
      </c>
      <c r="F26" s="2030" t="s">
        <v>30</v>
      </c>
      <c r="G26" s="2038">
        <v>250</v>
      </c>
      <c r="H26" s="2038">
        <v>0</v>
      </c>
      <c r="I26" s="2032">
        <v>0</v>
      </c>
      <c r="J26" s="2038">
        <v>0</v>
      </c>
      <c r="K26" s="2033">
        <v>0</v>
      </c>
      <c r="L26" s="2034">
        <v>250</v>
      </c>
      <c r="M26" s="2031">
        <v>250</v>
      </c>
      <c r="N26" s="2038">
        <v>0</v>
      </c>
      <c r="O26" s="2038">
        <v>250</v>
      </c>
      <c r="P26" s="2038"/>
      <c r="Q26" s="2038"/>
      <c r="R26" s="2038"/>
      <c r="S26" s="2038"/>
      <c r="T26" s="2038"/>
      <c r="U26" s="2038"/>
      <c r="V26" s="2038"/>
      <c r="W26" s="2038"/>
      <c r="X26" s="2843">
        <v>250</v>
      </c>
      <c r="Y26" s="2843">
        <v>0</v>
      </c>
      <c r="Z26" s="2108">
        <v>250</v>
      </c>
      <c r="AA26" s="2844">
        <v>123.75</v>
      </c>
      <c r="AB26" s="2844"/>
      <c r="AC26" s="2108">
        <v>123.75</v>
      </c>
      <c r="AD26" s="2108">
        <v>1.25</v>
      </c>
      <c r="AE26" s="2844"/>
      <c r="AF26" s="2844">
        <v>0</v>
      </c>
      <c r="AG26" s="2108">
        <v>0</v>
      </c>
      <c r="AH26" s="2038"/>
      <c r="AI26" s="2038" t="s">
        <v>10064</v>
      </c>
      <c r="AJ26" s="2031">
        <v>0</v>
      </c>
    </row>
    <row r="27" spans="1:36" ht="54" customHeight="1">
      <c r="A27" s="991">
        <v>2483</v>
      </c>
      <c r="B27" s="228" t="s">
        <v>5968</v>
      </c>
      <c r="C27" s="2039" t="s">
        <v>5969</v>
      </c>
      <c r="D27" s="2036" t="s">
        <v>88</v>
      </c>
      <c r="E27" s="2036" t="s">
        <v>2225</v>
      </c>
      <c r="F27" s="2030" t="s">
        <v>30</v>
      </c>
      <c r="G27" s="2038">
        <v>434.62700000000001</v>
      </c>
      <c r="H27" s="2038">
        <v>0</v>
      </c>
      <c r="I27" s="2032">
        <v>74.25</v>
      </c>
      <c r="J27" s="2038">
        <v>0</v>
      </c>
      <c r="K27" s="2033">
        <v>74.25</v>
      </c>
      <c r="L27" s="2034">
        <v>360.37700000000001</v>
      </c>
      <c r="M27" s="2031">
        <v>360.37700000000001</v>
      </c>
      <c r="N27" s="2038">
        <v>0</v>
      </c>
      <c r="O27" s="2038">
        <v>360.37700000000001</v>
      </c>
      <c r="P27" s="2038"/>
      <c r="Q27" s="2038"/>
      <c r="R27" s="2038"/>
      <c r="S27" s="2038"/>
      <c r="T27" s="2038"/>
      <c r="U27" s="2038"/>
      <c r="V27" s="2038"/>
      <c r="W27" s="2038"/>
      <c r="X27" s="2843">
        <v>360.37700000000001</v>
      </c>
      <c r="Y27" s="2843">
        <v>0</v>
      </c>
      <c r="Z27" s="2108">
        <v>360.37700000000001</v>
      </c>
      <c r="AA27" s="2844">
        <v>178.38630749999999</v>
      </c>
      <c r="AB27" s="2844"/>
      <c r="AC27" s="2108">
        <v>178.38630749999999</v>
      </c>
      <c r="AD27" s="2108">
        <v>1.8019425</v>
      </c>
      <c r="AE27" s="2844"/>
      <c r="AF27" s="2844">
        <v>0</v>
      </c>
      <c r="AG27" s="2108">
        <v>0</v>
      </c>
      <c r="AH27" s="2038"/>
      <c r="AI27" s="2031" t="s">
        <v>10033</v>
      </c>
      <c r="AJ27" s="2031">
        <v>0</v>
      </c>
    </row>
    <row r="28" spans="1:36" ht="54" customHeight="1">
      <c r="A28" s="991">
        <v>2484</v>
      </c>
      <c r="B28" s="228" t="s">
        <v>5970</v>
      </c>
      <c r="C28" s="2039" t="s">
        <v>5971</v>
      </c>
      <c r="D28" s="2040" t="s">
        <v>5972</v>
      </c>
      <c r="E28" s="2041" t="s">
        <v>2245</v>
      </c>
      <c r="F28" s="2042" t="s">
        <v>30</v>
      </c>
      <c r="G28" s="2043">
        <v>424</v>
      </c>
      <c r="H28" s="2044">
        <v>0</v>
      </c>
      <c r="I28" s="2045">
        <v>49.5</v>
      </c>
      <c r="J28" s="2044">
        <v>0</v>
      </c>
      <c r="K28" s="2033">
        <v>49.5</v>
      </c>
      <c r="L28" s="2046">
        <v>374.5</v>
      </c>
      <c r="M28" s="2031">
        <v>374.5</v>
      </c>
      <c r="N28" s="2044">
        <v>0</v>
      </c>
      <c r="O28" s="2046">
        <v>374.5</v>
      </c>
      <c r="P28" s="2046"/>
      <c r="Q28" s="2046"/>
      <c r="R28" s="2046"/>
      <c r="S28" s="2046"/>
      <c r="T28" s="2046"/>
      <c r="U28" s="2046"/>
      <c r="V28" s="2046"/>
      <c r="W28" s="2046"/>
      <c r="X28" s="2843">
        <v>374.5</v>
      </c>
      <c r="Y28" s="2843">
        <v>0</v>
      </c>
      <c r="Z28" s="2108">
        <v>374.5</v>
      </c>
      <c r="AA28" s="2844">
        <v>185.37799999999999</v>
      </c>
      <c r="AB28" s="2844"/>
      <c r="AC28" s="2108">
        <v>185.37799999999999</v>
      </c>
      <c r="AD28" s="2108">
        <v>1.8720000000000001</v>
      </c>
      <c r="AE28" s="2844"/>
      <c r="AF28" s="2844">
        <v>0</v>
      </c>
      <c r="AG28" s="2108">
        <v>0</v>
      </c>
      <c r="AH28" s="2046" t="s">
        <v>10051</v>
      </c>
      <c r="AI28" s="2046" t="s">
        <v>10039</v>
      </c>
      <c r="AJ28" s="2044">
        <v>0</v>
      </c>
    </row>
    <row r="29" spans="1:36" ht="84.75" customHeight="1">
      <c r="A29" s="991">
        <v>2485</v>
      </c>
      <c r="B29" s="636" t="s">
        <v>5973</v>
      </c>
      <c r="C29" s="2039" t="s">
        <v>5974</v>
      </c>
      <c r="D29" s="2040" t="s">
        <v>88</v>
      </c>
      <c r="E29" s="2041" t="s">
        <v>5443</v>
      </c>
      <c r="F29" s="2042" t="s">
        <v>30</v>
      </c>
      <c r="G29" s="2043">
        <v>516</v>
      </c>
      <c r="H29" s="2044">
        <v>0</v>
      </c>
      <c r="I29" s="2045">
        <v>0</v>
      </c>
      <c r="J29" s="2044">
        <v>0</v>
      </c>
      <c r="K29" s="2033">
        <v>0</v>
      </c>
      <c r="L29" s="2046">
        <v>516</v>
      </c>
      <c r="M29" s="2031">
        <v>516</v>
      </c>
      <c r="N29" s="2044">
        <v>0</v>
      </c>
      <c r="O29" s="2046">
        <v>516</v>
      </c>
      <c r="P29" s="2046"/>
      <c r="Q29" s="2046"/>
      <c r="R29" s="2046"/>
      <c r="S29" s="2046"/>
      <c r="T29" s="2046"/>
      <c r="U29" s="2046"/>
      <c r="V29" s="2046"/>
      <c r="W29" s="2046"/>
      <c r="X29" s="2843">
        <v>516</v>
      </c>
      <c r="Y29" s="2843">
        <v>0</v>
      </c>
      <c r="Z29" s="2108">
        <v>516</v>
      </c>
      <c r="AA29" s="2844">
        <v>255.42</v>
      </c>
      <c r="AB29" s="2844"/>
      <c r="AC29" s="2108">
        <v>255.42</v>
      </c>
      <c r="AD29" s="2108">
        <v>2.58</v>
      </c>
      <c r="AE29" s="2844"/>
      <c r="AF29" s="2844">
        <v>0</v>
      </c>
      <c r="AG29" s="2108">
        <v>0</v>
      </c>
      <c r="AH29" s="2046"/>
      <c r="AI29" s="2031" t="s">
        <v>9941</v>
      </c>
      <c r="AJ29" s="2044">
        <v>0</v>
      </c>
    </row>
    <row r="30" spans="1:36" ht="83.25" customHeight="1">
      <c r="A30" s="991">
        <v>2486</v>
      </c>
      <c r="B30" s="636" t="s">
        <v>5975</v>
      </c>
      <c r="C30" s="2039" t="s">
        <v>5976</v>
      </c>
      <c r="D30" s="2040" t="s">
        <v>5977</v>
      </c>
      <c r="E30" s="2041" t="s">
        <v>5443</v>
      </c>
      <c r="F30" s="2042" t="s">
        <v>30</v>
      </c>
      <c r="G30" s="2043">
        <v>62.796999999999997</v>
      </c>
      <c r="H30" s="2044">
        <v>0</v>
      </c>
      <c r="I30" s="2045">
        <v>0</v>
      </c>
      <c r="J30" s="2044">
        <v>0</v>
      </c>
      <c r="K30" s="2033">
        <v>0</v>
      </c>
      <c r="L30" s="2046">
        <v>62.796999999999997</v>
      </c>
      <c r="M30" s="2031">
        <v>62.796999999999997</v>
      </c>
      <c r="N30" s="2044">
        <v>0</v>
      </c>
      <c r="O30" s="2046">
        <v>62.796999999999997</v>
      </c>
      <c r="P30" s="2046"/>
      <c r="Q30" s="2046"/>
      <c r="R30" s="2046"/>
      <c r="S30" s="2046"/>
      <c r="T30" s="2046"/>
      <c r="U30" s="2046"/>
      <c r="V30" s="2046"/>
      <c r="W30" s="2046"/>
      <c r="X30" s="2843">
        <v>62.796999999999997</v>
      </c>
      <c r="Y30" s="2843">
        <v>0</v>
      </c>
      <c r="Z30" s="2108">
        <v>62.796999999999997</v>
      </c>
      <c r="AA30" s="2844">
        <v>62.168999999999997</v>
      </c>
      <c r="AB30" s="2844"/>
      <c r="AC30" s="2108">
        <v>62.168999999999997</v>
      </c>
      <c r="AD30" s="2108">
        <v>0.628</v>
      </c>
      <c r="AE30" s="2844"/>
      <c r="AF30" s="2844">
        <v>0</v>
      </c>
      <c r="AG30" s="2108">
        <v>0</v>
      </c>
      <c r="AH30" s="2046"/>
      <c r="AI30" s="2031" t="s">
        <v>9941</v>
      </c>
      <c r="AJ30" s="2044">
        <v>0</v>
      </c>
    </row>
    <row r="31" spans="1:36">
      <c r="A31" s="991" t="s">
        <v>188</v>
      </c>
      <c r="B31" s="2036"/>
      <c r="C31" s="2035"/>
      <c r="D31" s="2036"/>
      <c r="E31" s="2037"/>
      <c r="F31" s="2047"/>
      <c r="G31" s="2038"/>
      <c r="H31" s="2033"/>
      <c r="I31" s="2031"/>
      <c r="J31" s="2033"/>
      <c r="K31" s="2033"/>
      <c r="L31" s="2034"/>
      <c r="M31" s="2033"/>
      <c r="N31" s="2038"/>
      <c r="O31" s="2033"/>
      <c r="P31" s="2033"/>
      <c r="Q31" s="2033"/>
      <c r="R31" s="2033"/>
      <c r="S31" s="2033"/>
      <c r="T31" s="2033"/>
      <c r="U31" s="2033"/>
      <c r="V31" s="2033"/>
      <c r="W31" s="2033"/>
      <c r="X31" s="2033"/>
      <c r="Y31" s="2033"/>
      <c r="Z31" s="2033"/>
      <c r="AA31" s="2033"/>
      <c r="AB31" s="2033"/>
      <c r="AC31" s="2033"/>
      <c r="AD31" s="2033"/>
      <c r="AE31" s="2033"/>
      <c r="AF31" s="2033"/>
      <c r="AG31" s="2033"/>
      <c r="AH31" s="2033"/>
      <c r="AI31" s="2033"/>
      <c r="AJ31" s="2031"/>
    </row>
    <row r="32" spans="1:36" ht="22.5" customHeight="1">
      <c r="A32" s="991" t="s">
        <v>188</v>
      </c>
      <c r="B32" s="2048"/>
      <c r="C32" s="2049" t="s">
        <v>5978</v>
      </c>
      <c r="D32" s="2050"/>
      <c r="E32" s="2050"/>
      <c r="F32" s="2050"/>
      <c r="G32" s="2051">
        <v>12270.945000000002</v>
      </c>
      <c r="H32" s="2051">
        <v>312.12299999999999</v>
      </c>
      <c r="I32" s="2051">
        <v>4238.0259399999995</v>
      </c>
      <c r="J32" s="2051">
        <v>0</v>
      </c>
      <c r="K32" s="2051">
        <v>4550.14894</v>
      </c>
      <c r="L32" s="2051">
        <v>7720.7960599999997</v>
      </c>
      <c r="M32" s="2051">
        <v>7719.9999999999991</v>
      </c>
      <c r="N32" s="2051">
        <v>0</v>
      </c>
      <c r="O32" s="2051">
        <v>7719.9999999999991</v>
      </c>
      <c r="P32" s="2051">
        <v>0</v>
      </c>
      <c r="Q32" s="2051">
        <v>0</v>
      </c>
      <c r="R32" s="2051">
        <v>0</v>
      </c>
      <c r="S32" s="2051">
        <v>0</v>
      </c>
      <c r="T32" s="2051">
        <v>0</v>
      </c>
      <c r="U32" s="2051">
        <v>0</v>
      </c>
      <c r="V32" s="2051">
        <v>0</v>
      </c>
      <c r="W32" s="2051">
        <v>0</v>
      </c>
      <c r="X32" s="2051">
        <v>7719.9999999999991</v>
      </c>
      <c r="Y32" s="2051">
        <v>0</v>
      </c>
      <c r="Z32" s="2051">
        <v>7719.9999999999991</v>
      </c>
      <c r="AA32" s="2051">
        <v>3878.9927124999999</v>
      </c>
      <c r="AB32" s="2051">
        <v>0</v>
      </c>
      <c r="AC32" s="2051">
        <v>3878.9927124999999</v>
      </c>
      <c r="AD32" s="2051">
        <v>39.181037499999995</v>
      </c>
      <c r="AE32" s="2051">
        <v>0</v>
      </c>
      <c r="AF32" s="2051">
        <v>335.42</v>
      </c>
      <c r="AG32" s="2051">
        <v>335.42</v>
      </c>
      <c r="AH32" s="2051"/>
      <c r="AI32" s="2051"/>
      <c r="AJ32" s="2051">
        <v>0</v>
      </c>
    </row>
    <row r="33" spans="1:36">
      <c r="A33" s="991"/>
      <c r="B33" s="2052"/>
      <c r="C33" s="2053"/>
      <c r="D33" s="2052"/>
      <c r="E33" s="2052"/>
      <c r="F33" s="2052"/>
      <c r="G33" s="2054"/>
      <c r="H33" s="2054"/>
      <c r="I33" s="2054"/>
      <c r="J33" s="2054"/>
      <c r="K33" s="2054"/>
      <c r="L33" s="2054"/>
      <c r="M33" s="2054"/>
      <c r="N33" s="2054"/>
      <c r="O33" s="2054"/>
      <c r="P33" s="2054"/>
      <c r="Q33" s="2054"/>
      <c r="R33" s="2054"/>
      <c r="S33" s="2054"/>
      <c r="T33" s="2054"/>
      <c r="U33" s="2054"/>
      <c r="V33" s="2054"/>
      <c r="W33" s="2054"/>
      <c r="X33" s="2054"/>
      <c r="Y33" s="2054"/>
      <c r="Z33" s="2054"/>
      <c r="AA33" s="2054"/>
      <c r="AB33" s="2054"/>
      <c r="AC33" s="2054"/>
      <c r="AD33" s="2054"/>
      <c r="AE33" s="2054"/>
      <c r="AF33" s="2054"/>
      <c r="AG33" s="2054"/>
      <c r="AH33" s="2054"/>
      <c r="AI33" s="2054"/>
      <c r="AJ33" s="2054"/>
    </row>
    <row r="34" spans="1:36">
      <c r="A34" s="991" t="s">
        <v>188</v>
      </c>
      <c r="B34" s="2052"/>
      <c r="C34" s="2055" t="s">
        <v>5937</v>
      </c>
      <c r="D34" s="2052"/>
      <c r="E34" s="2052"/>
      <c r="F34" s="2052"/>
      <c r="G34" s="2054"/>
      <c r="H34" s="2054"/>
      <c r="I34" s="2054"/>
      <c r="J34" s="2054"/>
      <c r="K34" s="2054"/>
      <c r="L34" s="2054"/>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row>
    <row r="35" spans="1:36">
      <c r="A35" s="991" t="s">
        <v>188</v>
      </c>
      <c r="B35" s="2052"/>
      <c r="C35" s="2055" t="s">
        <v>39</v>
      </c>
      <c r="D35" s="2052"/>
      <c r="E35" s="2052"/>
      <c r="F35" s="2052"/>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4"/>
    </row>
    <row r="36" spans="1:36">
      <c r="A36" s="991" t="s">
        <v>188</v>
      </c>
      <c r="B36" s="2052"/>
      <c r="C36" s="2055"/>
      <c r="D36" s="2052"/>
      <c r="E36" s="2052"/>
      <c r="F36" s="2052"/>
      <c r="G36" s="2054"/>
      <c r="H36" s="2054"/>
      <c r="I36" s="2054"/>
      <c r="J36" s="2054"/>
      <c r="K36" s="2054"/>
      <c r="L36" s="2054"/>
      <c r="M36" s="2054"/>
      <c r="N36" s="2054"/>
      <c r="O36" s="2054"/>
      <c r="P36" s="2054"/>
      <c r="Q36" s="2054"/>
      <c r="R36" s="2054"/>
      <c r="S36" s="2054"/>
      <c r="T36" s="2054"/>
      <c r="U36" s="2054"/>
      <c r="V36" s="2054"/>
      <c r="W36" s="2054"/>
      <c r="X36" s="2054"/>
      <c r="Y36" s="2054"/>
      <c r="Z36" s="2054"/>
      <c r="AA36" s="2054"/>
      <c r="AB36" s="2054"/>
      <c r="AC36" s="2054"/>
      <c r="AD36" s="2054"/>
      <c r="AE36" s="2054"/>
      <c r="AF36" s="2054"/>
      <c r="AG36" s="2054"/>
      <c r="AH36" s="2054"/>
      <c r="AI36" s="2054"/>
      <c r="AJ36" s="2054"/>
    </row>
    <row r="37" spans="1:36" ht="31.5">
      <c r="A37" s="991">
        <v>2487</v>
      </c>
      <c r="B37" s="636" t="s">
        <v>5979</v>
      </c>
      <c r="C37" s="2039" t="s">
        <v>5980</v>
      </c>
      <c r="D37" s="2056" t="s">
        <v>88</v>
      </c>
      <c r="E37" s="2041" t="s">
        <v>42</v>
      </c>
      <c r="F37" s="2056" t="s">
        <v>47</v>
      </c>
      <c r="G37" s="2043">
        <v>1000</v>
      </c>
      <c r="H37" s="2043">
        <v>0</v>
      </c>
      <c r="I37" s="2043">
        <v>0</v>
      </c>
      <c r="J37" s="2043">
        <v>0</v>
      </c>
      <c r="K37" s="2057">
        <v>0</v>
      </c>
      <c r="L37" s="2058">
        <v>1000</v>
      </c>
      <c r="M37" s="2043">
        <v>1000</v>
      </c>
      <c r="N37" s="2043">
        <v>0</v>
      </c>
      <c r="O37" s="2058">
        <v>1000</v>
      </c>
      <c r="P37" s="2058"/>
      <c r="Q37" s="2058"/>
      <c r="R37" s="2058"/>
      <c r="S37" s="2058"/>
      <c r="T37" s="2058"/>
      <c r="U37" s="2058"/>
      <c r="V37" s="2058"/>
      <c r="W37" s="2058"/>
      <c r="X37" s="2843">
        <v>1000</v>
      </c>
      <c r="Y37" s="2843">
        <v>0</v>
      </c>
      <c r="Z37" s="2108">
        <v>1000</v>
      </c>
      <c r="AA37" s="2844"/>
      <c r="AB37" s="2844"/>
      <c r="AC37" s="2108">
        <v>0</v>
      </c>
      <c r="AD37" s="2108"/>
      <c r="AE37" s="2844"/>
      <c r="AF37" s="2844">
        <v>0</v>
      </c>
      <c r="AG37" s="2108">
        <v>0</v>
      </c>
      <c r="AH37" s="2058"/>
      <c r="AI37" s="2058"/>
      <c r="AJ37" s="2043">
        <v>0</v>
      </c>
    </row>
    <row r="38" spans="1:36" ht="47.25">
      <c r="A38" s="991">
        <v>2488</v>
      </c>
      <c r="B38" s="636" t="s">
        <v>5981</v>
      </c>
      <c r="C38" s="2039" t="s">
        <v>5982</v>
      </c>
      <c r="D38" s="2056" t="s">
        <v>5983</v>
      </c>
      <c r="E38" s="2041" t="s">
        <v>42</v>
      </c>
      <c r="F38" s="2056" t="s">
        <v>47</v>
      </c>
      <c r="G38" s="2043">
        <v>500</v>
      </c>
      <c r="H38" s="2043">
        <v>0</v>
      </c>
      <c r="I38" s="2043">
        <v>0</v>
      </c>
      <c r="J38" s="2043">
        <v>0</v>
      </c>
      <c r="K38" s="2057">
        <v>0</v>
      </c>
      <c r="L38" s="2058">
        <v>500</v>
      </c>
      <c r="M38" s="2043">
        <v>500</v>
      </c>
      <c r="N38" s="2043">
        <v>0</v>
      </c>
      <c r="O38" s="2058">
        <v>500</v>
      </c>
      <c r="P38" s="2058"/>
      <c r="Q38" s="2058"/>
      <c r="R38" s="2058"/>
      <c r="S38" s="2058"/>
      <c r="T38" s="2058"/>
      <c r="U38" s="2058"/>
      <c r="V38" s="2058"/>
      <c r="W38" s="2058"/>
      <c r="X38" s="2843">
        <v>500</v>
      </c>
      <c r="Y38" s="2843">
        <v>0</v>
      </c>
      <c r="Z38" s="2108">
        <v>500</v>
      </c>
      <c r="AA38" s="2844"/>
      <c r="AB38" s="2844"/>
      <c r="AC38" s="2108">
        <v>0</v>
      </c>
      <c r="AD38" s="2108"/>
      <c r="AE38" s="2844"/>
      <c r="AF38" s="2844">
        <v>0</v>
      </c>
      <c r="AG38" s="2108">
        <v>0</v>
      </c>
      <c r="AH38" s="2058"/>
      <c r="AI38" s="2058"/>
      <c r="AJ38" s="2043">
        <v>0</v>
      </c>
    </row>
    <row r="39" spans="1:36" ht="63">
      <c r="A39" s="991">
        <v>2489</v>
      </c>
      <c r="B39" s="636" t="s">
        <v>5984</v>
      </c>
      <c r="C39" s="2039" t="s">
        <v>5985</v>
      </c>
      <c r="D39" s="2056" t="s">
        <v>5986</v>
      </c>
      <c r="E39" s="2041" t="s">
        <v>42</v>
      </c>
      <c r="F39" s="2056" t="s">
        <v>47</v>
      </c>
      <c r="G39" s="2043">
        <v>450</v>
      </c>
      <c r="H39" s="2043">
        <v>0</v>
      </c>
      <c r="I39" s="2043">
        <v>0</v>
      </c>
      <c r="J39" s="2043">
        <v>0</v>
      </c>
      <c r="K39" s="2057">
        <v>0</v>
      </c>
      <c r="L39" s="2058">
        <v>450</v>
      </c>
      <c r="M39" s="2043">
        <v>450</v>
      </c>
      <c r="N39" s="2043">
        <v>0</v>
      </c>
      <c r="O39" s="2058">
        <v>450</v>
      </c>
      <c r="P39" s="2058"/>
      <c r="Q39" s="2058"/>
      <c r="R39" s="2058"/>
      <c r="S39" s="2058"/>
      <c r="T39" s="2058"/>
      <c r="U39" s="2058"/>
      <c r="V39" s="2058"/>
      <c r="W39" s="2058"/>
      <c r="X39" s="2843">
        <v>450</v>
      </c>
      <c r="Y39" s="2843">
        <v>0</v>
      </c>
      <c r="Z39" s="2108">
        <v>450</v>
      </c>
      <c r="AA39" s="2844"/>
      <c r="AB39" s="2844"/>
      <c r="AC39" s="2108">
        <v>0</v>
      </c>
      <c r="AD39" s="2108"/>
      <c r="AE39" s="2844"/>
      <c r="AF39" s="2844">
        <v>0</v>
      </c>
      <c r="AG39" s="2108">
        <v>0</v>
      </c>
      <c r="AH39" s="2058"/>
      <c r="AI39" s="2058"/>
      <c r="AJ39" s="2043">
        <v>0</v>
      </c>
    </row>
    <row r="40" spans="1:36" ht="47.25">
      <c r="A40" s="991">
        <v>2490</v>
      </c>
      <c r="B40" s="636" t="s">
        <v>5987</v>
      </c>
      <c r="C40" s="2039" t="s">
        <v>5988</v>
      </c>
      <c r="D40" s="2056" t="s">
        <v>5989</v>
      </c>
      <c r="E40" s="2041" t="s">
        <v>42</v>
      </c>
      <c r="F40" s="2056" t="s">
        <v>47</v>
      </c>
      <c r="G40" s="2043">
        <v>600</v>
      </c>
      <c r="H40" s="2043">
        <v>0</v>
      </c>
      <c r="I40" s="2043">
        <v>0</v>
      </c>
      <c r="J40" s="2043">
        <v>0</v>
      </c>
      <c r="K40" s="2057">
        <v>0</v>
      </c>
      <c r="L40" s="2058">
        <v>600</v>
      </c>
      <c r="M40" s="2043">
        <v>600</v>
      </c>
      <c r="N40" s="2043">
        <v>0</v>
      </c>
      <c r="O40" s="2058">
        <v>600</v>
      </c>
      <c r="P40" s="2058"/>
      <c r="Q40" s="2058"/>
      <c r="R40" s="2058"/>
      <c r="S40" s="2058"/>
      <c r="T40" s="2058"/>
      <c r="U40" s="2058"/>
      <c r="V40" s="2058"/>
      <c r="W40" s="2058"/>
      <c r="X40" s="2843">
        <v>600</v>
      </c>
      <c r="Y40" s="2843">
        <v>0</v>
      </c>
      <c r="Z40" s="2108">
        <v>600</v>
      </c>
      <c r="AA40" s="2844"/>
      <c r="AB40" s="2844"/>
      <c r="AC40" s="2108">
        <v>0</v>
      </c>
      <c r="AD40" s="2108"/>
      <c r="AE40" s="2844"/>
      <c r="AF40" s="2844">
        <v>0</v>
      </c>
      <c r="AG40" s="2108">
        <v>0</v>
      </c>
      <c r="AH40" s="2058"/>
      <c r="AI40" s="2058"/>
      <c r="AJ40" s="2043">
        <v>0</v>
      </c>
    </row>
    <row r="41" spans="1:36" ht="47.25">
      <c r="A41" s="991">
        <v>2491</v>
      </c>
      <c r="B41" s="636" t="s">
        <v>5990</v>
      </c>
      <c r="C41" s="2039" t="s">
        <v>5991</v>
      </c>
      <c r="D41" s="2056" t="s">
        <v>5992</v>
      </c>
      <c r="E41" s="2041" t="s">
        <v>42</v>
      </c>
      <c r="F41" s="2056" t="s">
        <v>47</v>
      </c>
      <c r="G41" s="2043">
        <v>300</v>
      </c>
      <c r="H41" s="2043">
        <v>0</v>
      </c>
      <c r="I41" s="2043">
        <v>0</v>
      </c>
      <c r="J41" s="2043">
        <v>0</v>
      </c>
      <c r="K41" s="2057">
        <v>0</v>
      </c>
      <c r="L41" s="2058">
        <v>300</v>
      </c>
      <c r="M41" s="2043">
        <v>300</v>
      </c>
      <c r="N41" s="2043">
        <v>0</v>
      </c>
      <c r="O41" s="2058">
        <v>300</v>
      </c>
      <c r="P41" s="2058"/>
      <c r="Q41" s="2058"/>
      <c r="R41" s="2058"/>
      <c r="S41" s="2058"/>
      <c r="T41" s="2058"/>
      <c r="U41" s="2058"/>
      <c r="V41" s="2058"/>
      <c r="W41" s="2058"/>
      <c r="X41" s="2843">
        <v>300</v>
      </c>
      <c r="Y41" s="2843">
        <v>0</v>
      </c>
      <c r="Z41" s="2108">
        <v>300</v>
      </c>
      <c r="AA41" s="2844"/>
      <c r="AB41" s="2844"/>
      <c r="AC41" s="2108">
        <v>0</v>
      </c>
      <c r="AD41" s="2108"/>
      <c r="AE41" s="2844"/>
      <c r="AF41" s="2844">
        <v>0</v>
      </c>
      <c r="AG41" s="2108">
        <v>0</v>
      </c>
      <c r="AH41" s="2058"/>
      <c r="AI41" s="2058"/>
      <c r="AJ41" s="2043">
        <v>0</v>
      </c>
    </row>
    <row r="42" spans="1:36" ht="47.25">
      <c r="A42" s="991">
        <v>2492</v>
      </c>
      <c r="B42" s="636" t="s">
        <v>5993</v>
      </c>
      <c r="C42" s="2039" t="s">
        <v>5994</v>
      </c>
      <c r="D42" s="2056" t="s">
        <v>5992</v>
      </c>
      <c r="E42" s="2041" t="s">
        <v>42</v>
      </c>
      <c r="F42" s="2056" t="s">
        <v>47</v>
      </c>
      <c r="G42" s="2043">
        <v>250</v>
      </c>
      <c r="H42" s="2043">
        <v>0</v>
      </c>
      <c r="I42" s="2043">
        <v>0</v>
      </c>
      <c r="J42" s="2043">
        <v>0</v>
      </c>
      <c r="K42" s="2057">
        <v>0</v>
      </c>
      <c r="L42" s="2058">
        <v>250</v>
      </c>
      <c r="M42" s="2043">
        <v>250</v>
      </c>
      <c r="N42" s="2043">
        <v>0</v>
      </c>
      <c r="O42" s="2058">
        <v>250</v>
      </c>
      <c r="P42" s="2058"/>
      <c r="Q42" s="2058"/>
      <c r="R42" s="2058"/>
      <c r="S42" s="2058"/>
      <c r="T42" s="2058"/>
      <c r="U42" s="2058"/>
      <c r="V42" s="2058"/>
      <c r="W42" s="2058"/>
      <c r="X42" s="2843">
        <v>250</v>
      </c>
      <c r="Y42" s="2843">
        <v>0</v>
      </c>
      <c r="Z42" s="2108">
        <v>250</v>
      </c>
      <c r="AA42" s="2844"/>
      <c r="AB42" s="2844"/>
      <c r="AC42" s="2108">
        <v>0</v>
      </c>
      <c r="AD42" s="2108"/>
      <c r="AE42" s="2844"/>
      <c r="AF42" s="2844">
        <v>0</v>
      </c>
      <c r="AG42" s="2108">
        <v>0</v>
      </c>
      <c r="AH42" s="2058"/>
      <c r="AI42" s="2058"/>
      <c r="AJ42" s="2043">
        <v>0</v>
      </c>
    </row>
    <row r="43" spans="1:36">
      <c r="A43" s="2052"/>
      <c r="B43" s="2052"/>
      <c r="C43" s="2053"/>
      <c r="D43" s="2052"/>
      <c r="E43" s="2052"/>
      <c r="F43" s="2052"/>
      <c r="G43" s="2054"/>
      <c r="H43" s="2054"/>
      <c r="I43" s="2054"/>
      <c r="J43" s="2054"/>
      <c r="K43" s="2054"/>
      <c r="L43" s="2054"/>
      <c r="M43" s="2054"/>
      <c r="N43" s="2054"/>
      <c r="O43" s="2054"/>
      <c r="P43" s="2054"/>
      <c r="Q43" s="2054"/>
      <c r="R43" s="2054"/>
      <c r="S43" s="2054"/>
      <c r="T43" s="2054"/>
      <c r="U43" s="2054"/>
      <c r="V43" s="2054"/>
      <c r="W43" s="2054"/>
      <c r="X43" s="2054"/>
      <c r="Y43" s="2054"/>
      <c r="Z43" s="2054"/>
      <c r="AA43" s="2054"/>
      <c r="AB43" s="2054"/>
      <c r="AC43" s="2054"/>
      <c r="AD43" s="2054"/>
      <c r="AE43" s="2054"/>
      <c r="AF43" s="2054"/>
      <c r="AG43" s="2054"/>
      <c r="AH43" s="2054"/>
      <c r="AI43" s="2054"/>
      <c r="AJ43" s="2054"/>
    </row>
    <row r="44" spans="1:36" ht="21" customHeight="1">
      <c r="A44" s="2048"/>
      <c r="B44" s="2048"/>
      <c r="C44" s="2049" t="s">
        <v>5995</v>
      </c>
      <c r="D44" s="2050"/>
      <c r="E44" s="2050"/>
      <c r="F44" s="2050"/>
      <c r="G44" s="2051">
        <v>3100</v>
      </c>
      <c r="H44" s="2051">
        <v>0</v>
      </c>
      <c r="I44" s="2051">
        <v>0</v>
      </c>
      <c r="J44" s="2051">
        <v>0</v>
      </c>
      <c r="K44" s="2051">
        <v>0</v>
      </c>
      <c r="L44" s="2051">
        <v>3100</v>
      </c>
      <c r="M44" s="2051">
        <v>3100</v>
      </c>
      <c r="N44" s="2051">
        <v>0</v>
      </c>
      <c r="O44" s="2051">
        <v>3100</v>
      </c>
      <c r="P44" s="2051">
        <v>0</v>
      </c>
      <c r="Q44" s="2051">
        <v>0</v>
      </c>
      <c r="R44" s="2051">
        <v>0</v>
      </c>
      <c r="S44" s="2051">
        <v>0</v>
      </c>
      <c r="T44" s="2051">
        <v>0</v>
      </c>
      <c r="U44" s="2051">
        <v>0</v>
      </c>
      <c r="V44" s="2051">
        <v>0</v>
      </c>
      <c r="W44" s="2051">
        <v>0</v>
      </c>
      <c r="X44" s="2051">
        <v>3100</v>
      </c>
      <c r="Y44" s="2051">
        <v>0</v>
      </c>
      <c r="Z44" s="2051">
        <v>3100</v>
      </c>
      <c r="AA44" s="2051">
        <v>0</v>
      </c>
      <c r="AB44" s="2051">
        <v>0</v>
      </c>
      <c r="AC44" s="2051">
        <v>0</v>
      </c>
      <c r="AD44" s="2051">
        <v>0</v>
      </c>
      <c r="AE44" s="2051">
        <v>0</v>
      </c>
      <c r="AF44" s="2051">
        <v>0</v>
      </c>
      <c r="AG44" s="2051">
        <v>0</v>
      </c>
      <c r="AH44" s="2051"/>
      <c r="AI44" s="2051"/>
      <c r="AJ44" s="2051">
        <v>0</v>
      </c>
    </row>
    <row r="45" spans="1:36" ht="24" customHeight="1" thickBot="1">
      <c r="A45" s="2048"/>
      <c r="B45" s="2048"/>
      <c r="C45" s="2059" t="s">
        <v>5996</v>
      </c>
      <c r="D45" s="2060"/>
      <c r="E45" s="2060"/>
      <c r="F45" s="2060"/>
      <c r="G45" s="2061">
        <v>15370.945000000002</v>
      </c>
      <c r="H45" s="2061">
        <v>312.12299999999999</v>
      </c>
      <c r="I45" s="2061">
        <v>4238.0259399999995</v>
      </c>
      <c r="J45" s="2061">
        <v>0</v>
      </c>
      <c r="K45" s="2061">
        <v>4550.14894</v>
      </c>
      <c r="L45" s="2061">
        <v>10820.796060000001</v>
      </c>
      <c r="M45" s="2061">
        <v>10820</v>
      </c>
      <c r="N45" s="2061">
        <v>0</v>
      </c>
      <c r="O45" s="2061">
        <v>10820</v>
      </c>
      <c r="P45" s="2061">
        <v>0</v>
      </c>
      <c r="Q45" s="2061">
        <v>0</v>
      </c>
      <c r="R45" s="2061">
        <v>0</v>
      </c>
      <c r="S45" s="2061">
        <v>0</v>
      </c>
      <c r="T45" s="2061">
        <v>0</v>
      </c>
      <c r="U45" s="2061">
        <v>0</v>
      </c>
      <c r="V45" s="2061">
        <v>0</v>
      </c>
      <c r="W45" s="2061">
        <v>0</v>
      </c>
      <c r="X45" s="2061">
        <v>10820</v>
      </c>
      <c r="Y45" s="2061">
        <v>0</v>
      </c>
      <c r="Z45" s="2061">
        <v>10820</v>
      </c>
      <c r="AA45" s="2061">
        <v>3878.9927124999999</v>
      </c>
      <c r="AB45" s="2061">
        <v>0</v>
      </c>
      <c r="AC45" s="2061">
        <v>3878.9927124999999</v>
      </c>
      <c r="AD45" s="2061">
        <v>39.181037499999995</v>
      </c>
      <c r="AE45" s="2061">
        <v>0</v>
      </c>
      <c r="AF45" s="2061">
        <v>335.42</v>
      </c>
      <c r="AG45" s="2061">
        <v>335.42</v>
      </c>
      <c r="AH45" s="2061"/>
      <c r="AI45" s="2061"/>
      <c r="AJ45" s="2061">
        <v>0</v>
      </c>
    </row>
    <row r="46" spans="1:36" ht="16.5" thickTop="1">
      <c r="A46" s="991"/>
      <c r="B46" s="991"/>
      <c r="C46" s="2062"/>
      <c r="D46" s="2063"/>
      <c r="E46" s="2063"/>
      <c r="F46" s="1293"/>
      <c r="G46" s="2064"/>
      <c r="H46" s="2064"/>
      <c r="I46" s="1294"/>
      <c r="J46" s="2064"/>
      <c r="K46" s="2044"/>
      <c r="L46" s="2065"/>
      <c r="M46" s="2064"/>
      <c r="N46" s="2064"/>
      <c r="O46" s="2064"/>
      <c r="P46" s="2064"/>
      <c r="Q46" s="2064"/>
      <c r="R46" s="2064"/>
      <c r="S46" s="2064"/>
      <c r="T46" s="2064"/>
      <c r="U46" s="2064"/>
      <c r="V46" s="2064"/>
      <c r="W46" s="2064"/>
      <c r="X46" s="2064"/>
      <c r="Y46" s="2064"/>
      <c r="Z46" s="2064"/>
      <c r="AA46" s="2064"/>
      <c r="AB46" s="2064"/>
      <c r="AC46" s="2064"/>
      <c r="AD46" s="2064"/>
      <c r="AE46" s="2064"/>
      <c r="AF46" s="2064"/>
      <c r="AG46" s="2064"/>
      <c r="AH46" s="2064"/>
      <c r="AI46" s="2064"/>
      <c r="AJ46" s="1294"/>
    </row>
    <row r="47" spans="1:36">
      <c r="A47" s="991"/>
      <c r="B47" s="991"/>
      <c r="C47" s="2062"/>
      <c r="D47" s="2063"/>
      <c r="E47" s="2063"/>
      <c r="F47" s="1293"/>
      <c r="G47" s="2064"/>
      <c r="H47" s="2064"/>
      <c r="I47" s="1294"/>
      <c r="J47" s="2064"/>
      <c r="K47" s="2044"/>
      <c r="L47" s="2065"/>
      <c r="M47" s="2064"/>
      <c r="N47" s="2064"/>
      <c r="O47" s="2064"/>
      <c r="P47" s="2064"/>
      <c r="Q47" s="2064"/>
      <c r="R47" s="2064"/>
      <c r="S47" s="2064"/>
      <c r="T47" s="2064"/>
      <c r="U47" s="2064"/>
      <c r="V47" s="2064"/>
      <c r="W47" s="2064"/>
      <c r="X47" s="2064"/>
      <c r="Y47" s="2064"/>
      <c r="Z47" s="2064"/>
      <c r="AA47" s="2064"/>
      <c r="AB47" s="2064"/>
      <c r="AC47" s="2064"/>
      <c r="AD47" s="2064"/>
      <c r="AE47" s="2064"/>
      <c r="AF47" s="2064"/>
      <c r="AG47" s="2064"/>
      <c r="AH47" s="2064"/>
      <c r="AI47" s="2064"/>
      <c r="AJ47" s="1294"/>
    </row>
    <row r="48" spans="1:36">
      <c r="A48" s="991"/>
      <c r="B48" s="991"/>
      <c r="C48" s="2062"/>
      <c r="D48" s="2063"/>
      <c r="E48" s="2063"/>
      <c r="F48" s="1293"/>
      <c r="G48" s="2064"/>
      <c r="H48" s="2064"/>
      <c r="I48" s="1294"/>
      <c r="J48" s="2064"/>
      <c r="K48" s="2044"/>
      <c r="L48" s="2065"/>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1294"/>
    </row>
    <row r="49" spans="1:36">
      <c r="A49" s="991"/>
      <c r="B49" s="991"/>
      <c r="C49" s="2062"/>
      <c r="D49" s="2063"/>
      <c r="E49" s="2063"/>
      <c r="F49" s="1293"/>
      <c r="G49" s="2064"/>
      <c r="H49" s="2064"/>
      <c r="I49" s="1294"/>
      <c r="J49" s="2064"/>
      <c r="K49" s="2044"/>
      <c r="L49" s="2065"/>
      <c r="M49" s="2064"/>
      <c r="N49" s="2064"/>
      <c r="O49" s="2064"/>
      <c r="P49" s="2064"/>
      <c r="Q49" s="2064"/>
      <c r="R49" s="2064"/>
      <c r="S49" s="2064"/>
      <c r="T49" s="2064"/>
      <c r="U49" s="2064"/>
      <c r="V49" s="2064"/>
      <c r="W49" s="2064"/>
      <c r="X49" s="2064"/>
      <c r="Y49" s="2064"/>
      <c r="Z49" s="2064"/>
      <c r="AA49" s="2064"/>
      <c r="AB49" s="2064"/>
      <c r="AC49" s="2064"/>
      <c r="AD49" s="2064"/>
      <c r="AE49" s="2064"/>
      <c r="AF49" s="2064"/>
      <c r="AG49" s="2064"/>
      <c r="AH49" s="2064"/>
      <c r="AI49" s="2064"/>
      <c r="AJ49" s="1294"/>
    </row>
    <row r="50" spans="1:36">
      <c r="A50" s="991"/>
      <c r="B50" s="991"/>
      <c r="C50" s="2062"/>
      <c r="D50" s="2063"/>
      <c r="E50" s="2063"/>
      <c r="F50" s="1293"/>
      <c r="G50" s="2064"/>
      <c r="H50" s="2064"/>
      <c r="I50" s="1294"/>
      <c r="J50" s="2064"/>
      <c r="K50" s="2044"/>
      <c r="L50" s="2065"/>
      <c r="M50" s="2064"/>
      <c r="N50" s="2064"/>
      <c r="O50" s="2064"/>
      <c r="P50" s="2064"/>
      <c r="Q50" s="2064"/>
      <c r="R50" s="2064"/>
      <c r="S50" s="2064"/>
      <c r="T50" s="2064"/>
      <c r="U50" s="2064"/>
      <c r="V50" s="2064"/>
      <c r="W50" s="2064"/>
      <c r="X50" s="2064"/>
      <c r="Y50" s="2064"/>
      <c r="Z50" s="2064"/>
      <c r="AA50" s="2064"/>
      <c r="AB50" s="2064"/>
      <c r="AC50" s="2064"/>
      <c r="AD50" s="2064"/>
      <c r="AE50" s="2064"/>
      <c r="AF50" s="2064"/>
      <c r="AG50" s="2064"/>
      <c r="AH50" s="2064"/>
      <c r="AI50" s="2064"/>
      <c r="AJ50" s="1294"/>
    </row>
    <row r="51" spans="1:36">
      <c r="A51" s="991"/>
      <c r="B51" s="991"/>
      <c r="C51" s="2062"/>
      <c r="D51" s="2063"/>
      <c r="E51" s="2063"/>
      <c r="F51" s="1293"/>
      <c r="G51" s="2064"/>
      <c r="H51" s="2064"/>
      <c r="I51" s="1294"/>
      <c r="J51" s="2064"/>
      <c r="K51" s="2044"/>
      <c r="L51" s="2065"/>
      <c r="M51" s="2064"/>
      <c r="N51" s="2064"/>
      <c r="O51" s="2064"/>
      <c r="P51" s="2064"/>
      <c r="Q51" s="2064"/>
      <c r="R51" s="2064"/>
      <c r="S51" s="2064"/>
      <c r="T51" s="2064"/>
      <c r="U51" s="2064"/>
      <c r="V51" s="2064"/>
      <c r="W51" s="2064"/>
      <c r="X51" s="2064"/>
      <c r="Y51" s="2064"/>
      <c r="Z51" s="2064"/>
      <c r="AA51" s="2064"/>
      <c r="AB51" s="2064"/>
      <c r="AC51" s="2064"/>
      <c r="AD51" s="2064"/>
      <c r="AE51" s="2064"/>
      <c r="AF51" s="2064"/>
      <c r="AG51" s="2064"/>
      <c r="AH51" s="2064"/>
      <c r="AI51" s="2064"/>
      <c r="AJ51" s="1294"/>
    </row>
    <row r="52" spans="1:36">
      <c r="A52" s="991"/>
      <c r="B52" s="991"/>
      <c r="C52" s="2062"/>
      <c r="D52" s="2063"/>
      <c r="E52" s="2063"/>
      <c r="F52" s="1293"/>
      <c r="G52" s="2064"/>
      <c r="H52" s="2064"/>
      <c r="I52" s="1294"/>
      <c r="J52" s="2064"/>
      <c r="K52" s="2044"/>
      <c r="L52" s="2065"/>
      <c r="M52" s="2064"/>
      <c r="N52" s="2064"/>
      <c r="O52" s="2064"/>
      <c r="P52" s="2064"/>
      <c r="Q52" s="2064"/>
      <c r="R52" s="2064"/>
      <c r="S52" s="2064"/>
      <c r="T52" s="2064"/>
      <c r="U52" s="2064"/>
      <c r="V52" s="2064"/>
      <c r="W52" s="2064"/>
      <c r="X52" s="2064"/>
      <c r="Y52" s="2064"/>
      <c r="Z52" s="2064"/>
      <c r="AA52" s="2064"/>
      <c r="AB52" s="2064"/>
      <c r="AC52" s="2064"/>
      <c r="AD52" s="2064"/>
      <c r="AE52" s="2064"/>
      <c r="AF52" s="2064"/>
      <c r="AG52" s="2064"/>
      <c r="AH52" s="2064"/>
      <c r="AI52" s="2064"/>
      <c r="AJ52" s="1294"/>
    </row>
    <row r="53" spans="1:36">
      <c r="A53" s="991"/>
      <c r="B53" s="991"/>
      <c r="C53" s="2062"/>
      <c r="D53" s="2063"/>
      <c r="E53" s="2063"/>
      <c r="F53" s="1293"/>
      <c r="G53" s="2064"/>
      <c r="H53" s="2064"/>
      <c r="I53" s="1294"/>
      <c r="J53" s="2064"/>
      <c r="K53" s="2044"/>
      <c r="L53" s="2065"/>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1294"/>
    </row>
    <row r="54" spans="1:36">
      <c r="A54" s="991"/>
      <c r="B54" s="991"/>
      <c r="C54" s="2062"/>
      <c r="D54" s="2063"/>
      <c r="E54" s="2063"/>
      <c r="F54" s="1293"/>
      <c r="G54" s="2064"/>
      <c r="H54" s="2064"/>
      <c r="I54" s="1294"/>
      <c r="J54" s="2064"/>
      <c r="K54" s="2044"/>
      <c r="L54" s="2065"/>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1294"/>
    </row>
    <row r="55" spans="1:36">
      <c r="A55" s="991"/>
      <c r="B55" s="991"/>
      <c r="C55" s="2062"/>
      <c r="D55" s="2063"/>
      <c r="E55" s="2063"/>
      <c r="F55" s="1293"/>
      <c r="G55" s="2064"/>
      <c r="H55" s="2064"/>
      <c r="I55" s="1294"/>
      <c r="J55" s="2064"/>
      <c r="K55" s="2044"/>
      <c r="L55" s="2065"/>
      <c r="M55" s="2064"/>
      <c r="N55" s="2064"/>
      <c r="O55" s="2064"/>
      <c r="P55" s="2064"/>
      <c r="Q55" s="2064"/>
      <c r="R55" s="2064"/>
      <c r="S55" s="2064"/>
      <c r="T55" s="2064"/>
      <c r="U55" s="2064"/>
      <c r="V55" s="2064"/>
      <c r="W55" s="2064"/>
      <c r="X55" s="2064"/>
      <c r="Y55" s="2064"/>
      <c r="Z55" s="2064"/>
      <c r="AA55" s="2064"/>
      <c r="AB55" s="2064"/>
      <c r="AC55" s="2064"/>
      <c r="AD55" s="2064"/>
      <c r="AE55" s="2064"/>
      <c r="AF55" s="2064"/>
      <c r="AG55" s="2064"/>
      <c r="AH55" s="2064"/>
      <c r="AI55" s="2064"/>
      <c r="AJ55" s="1294"/>
    </row>
    <row r="56" spans="1:36">
      <c r="A56" s="991"/>
      <c r="B56" s="991"/>
      <c r="C56" s="2062"/>
      <c r="D56" s="2063"/>
      <c r="E56" s="2063"/>
      <c r="F56" s="1293"/>
      <c r="G56" s="2064"/>
      <c r="H56" s="2064"/>
      <c r="I56" s="1294"/>
      <c r="J56" s="2064"/>
      <c r="K56" s="2044"/>
      <c r="L56" s="2065"/>
      <c r="M56" s="2064"/>
      <c r="N56" s="2064"/>
      <c r="O56" s="2064"/>
      <c r="P56" s="2064"/>
      <c r="Q56" s="2064"/>
      <c r="R56" s="2064"/>
      <c r="S56" s="2064"/>
      <c r="T56" s="2064"/>
      <c r="U56" s="2064"/>
      <c r="V56" s="2064"/>
      <c r="W56" s="2064"/>
      <c r="X56" s="2064"/>
      <c r="Y56" s="2064"/>
      <c r="Z56" s="2064"/>
      <c r="AA56" s="2064"/>
      <c r="AB56" s="2064"/>
      <c r="AC56" s="2064"/>
      <c r="AD56" s="2064"/>
      <c r="AE56" s="2064"/>
      <c r="AF56" s="2064"/>
      <c r="AG56" s="2064"/>
      <c r="AH56" s="2064"/>
      <c r="AI56" s="2064"/>
      <c r="AJ56" s="1294"/>
    </row>
    <row r="57" spans="1:36">
      <c r="A57" s="991"/>
      <c r="B57" s="991"/>
      <c r="C57" s="2062"/>
      <c r="D57" s="2063"/>
      <c r="E57" s="2063"/>
      <c r="F57" s="1293"/>
      <c r="G57" s="2064"/>
      <c r="H57" s="2064"/>
      <c r="I57" s="1294"/>
      <c r="J57" s="2064"/>
      <c r="K57" s="2044"/>
      <c r="L57" s="2065"/>
      <c r="M57" s="2064"/>
      <c r="N57" s="2064"/>
      <c r="O57" s="2064"/>
      <c r="P57" s="2064"/>
      <c r="Q57" s="2064"/>
      <c r="R57" s="2064"/>
      <c r="S57" s="2064"/>
      <c r="T57" s="2064"/>
      <c r="U57" s="2064"/>
      <c r="V57" s="2064"/>
      <c r="W57" s="2064"/>
      <c r="X57" s="2064"/>
      <c r="Y57" s="2064"/>
      <c r="Z57" s="2064"/>
      <c r="AA57" s="2064"/>
      <c r="AB57" s="2064"/>
      <c r="AC57" s="2064"/>
      <c r="AD57" s="2064"/>
      <c r="AE57" s="2064"/>
      <c r="AF57" s="2064"/>
      <c r="AG57" s="2064"/>
      <c r="AH57" s="2064"/>
      <c r="AI57" s="2064"/>
      <c r="AJ57" s="1294"/>
    </row>
    <row r="58" spans="1:36">
      <c r="A58" s="991"/>
      <c r="B58" s="991"/>
      <c r="C58" s="2062"/>
      <c r="D58" s="2063"/>
      <c r="E58" s="2063"/>
      <c r="F58" s="1293"/>
      <c r="G58" s="2064"/>
      <c r="H58" s="2064"/>
      <c r="I58" s="1294"/>
      <c r="J58" s="2064"/>
      <c r="K58" s="2044"/>
      <c r="L58" s="2065"/>
      <c r="M58" s="2064"/>
      <c r="N58" s="2064"/>
      <c r="O58" s="2064"/>
      <c r="P58" s="2064"/>
      <c r="Q58" s="2064"/>
      <c r="R58" s="2064"/>
      <c r="S58" s="2064"/>
      <c r="T58" s="2064"/>
      <c r="U58" s="2064"/>
      <c r="V58" s="2064"/>
      <c r="W58" s="2064"/>
      <c r="X58" s="2064"/>
      <c r="Y58" s="2064"/>
      <c r="Z58" s="2064"/>
      <c r="AA58" s="2064"/>
      <c r="AB58" s="2064"/>
      <c r="AC58" s="2064"/>
      <c r="AD58" s="2064"/>
      <c r="AE58" s="2064"/>
      <c r="AF58" s="2064"/>
      <c r="AG58" s="2064"/>
      <c r="AH58" s="2064"/>
      <c r="AI58" s="2064"/>
      <c r="AJ58" s="1294"/>
    </row>
    <row r="59" spans="1:36">
      <c r="A59" s="2066"/>
      <c r="B59" s="2066"/>
      <c r="C59" s="2062"/>
      <c r="D59" s="2063"/>
      <c r="E59" s="2067"/>
      <c r="F59" s="2067"/>
      <c r="G59" s="2064"/>
      <c r="H59" s="2064"/>
      <c r="I59" s="1294"/>
      <c r="J59" s="2064"/>
      <c r="K59" s="2044"/>
      <c r="L59" s="2065"/>
      <c r="M59" s="2064"/>
      <c r="N59" s="2064"/>
      <c r="O59" s="2064"/>
      <c r="P59" s="2064"/>
      <c r="Q59" s="2064"/>
      <c r="R59" s="2064"/>
      <c r="S59" s="2064"/>
      <c r="T59" s="2064"/>
      <c r="U59" s="2064"/>
      <c r="V59" s="2064"/>
      <c r="W59" s="2064"/>
      <c r="X59" s="2064"/>
      <c r="Y59" s="2064"/>
      <c r="Z59" s="2064"/>
      <c r="AA59" s="2064"/>
      <c r="AB59" s="2064"/>
      <c r="AC59" s="2064"/>
      <c r="AD59" s="2064"/>
      <c r="AE59" s="2064"/>
      <c r="AF59" s="2064"/>
      <c r="AG59" s="2064"/>
      <c r="AH59" s="2064"/>
      <c r="AI59" s="2064"/>
      <c r="AJ59" s="1294"/>
    </row>
  </sheetData>
  <autoFilter ref="A11:A45"/>
  <mergeCells count="25">
    <mergeCell ref="A1:AJ1"/>
    <mergeCell ref="A2:AJ2"/>
    <mergeCell ref="A3:AJ3"/>
    <mergeCell ref="A5:A7"/>
    <mergeCell ref="B5:B7"/>
    <mergeCell ref="C5:C7"/>
    <mergeCell ref="D5:D7"/>
    <mergeCell ref="E5:E7"/>
    <mergeCell ref="F5:F7"/>
    <mergeCell ref="G5:G7"/>
    <mergeCell ref="H5:H7"/>
    <mergeCell ref="I5:J6"/>
    <mergeCell ref="K5:K7"/>
    <mergeCell ref="L5:L7"/>
    <mergeCell ref="M5:O6"/>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17" footer="0.3"/>
  <pageSetup paperSize="5" scale="50" firstPageNumber="342" fitToHeight="3" orientation="landscape" useFirstPageNumber="1" r:id="rId1"/>
  <headerFooter alignWithMargins="0">
    <oddHeader>&amp;R&amp;"Times New Roman,Bold"&amp;14[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J455"/>
  <sheetViews>
    <sheetView view="pageBreakPreview" zoomScale="70" zoomScaleNormal="98" zoomScaleSheetLayoutView="70" workbookViewId="0">
      <pane xSplit="3" ySplit="8" topLeftCell="L9" activePane="bottomRight" state="frozen"/>
      <selection activeCell="AI39" sqref="A1:XFD1048576"/>
      <selection pane="topRight" activeCell="AI39" sqref="A1:XFD1048576"/>
      <selection pane="bottomLeft" activeCell="AI39" sqref="A1:XFD1048576"/>
      <selection pane="bottomRight" activeCell="AI39" sqref="A1:XFD1048576"/>
    </sheetView>
  </sheetViews>
  <sheetFormatPr defaultRowHeight="15.75"/>
  <cols>
    <col min="1" max="1" width="5.125" style="363" customWidth="1"/>
    <col min="2" max="2" width="11.5" style="363" customWidth="1"/>
    <col min="3" max="3" width="33.875" style="1465" customWidth="1"/>
    <col min="4" max="4" width="9.375" style="363" customWidth="1"/>
    <col min="5" max="5" width="9.5" style="363" customWidth="1"/>
    <col min="6" max="6" width="9.125" style="363" customWidth="1"/>
    <col min="7" max="7" width="9.625" style="363" customWidth="1"/>
    <col min="8" max="8" width="8.75" style="363" customWidth="1"/>
    <col min="9" max="9" width="6.5" style="363" customWidth="1"/>
    <col min="10" max="10" width="6.125" style="363" customWidth="1"/>
    <col min="11" max="11" width="9.875" style="363" customWidth="1"/>
    <col min="12" max="12" width="9.125" style="363" customWidth="1"/>
    <col min="13" max="13" width="7.625" style="363" customWidth="1"/>
    <col min="14" max="14" width="8.125" style="363" customWidth="1"/>
    <col min="15" max="15" width="7.375" style="363" customWidth="1"/>
    <col min="16" max="23" width="7.375" style="363" hidden="1" customWidth="1"/>
    <col min="24" max="35" width="7.375" style="363" customWidth="1"/>
    <col min="36" max="36" width="6.875" style="363" customWidth="1"/>
    <col min="37" max="261" width="9" style="1465"/>
    <col min="262" max="262" width="5.5" style="1465" customWidth="1"/>
    <col min="263" max="263" width="32.875" style="1465" customWidth="1"/>
    <col min="264" max="264" width="10.625" style="1465" customWidth="1"/>
    <col min="265" max="265" width="9.375" style="1465" customWidth="1"/>
    <col min="266" max="266" width="10.25" style="1465" customWidth="1"/>
    <col min="267" max="267" width="9.375" style="1465" customWidth="1"/>
    <col min="268" max="268" width="8.75" style="1465" customWidth="1"/>
    <col min="269" max="269" width="6.75" style="1465" customWidth="1"/>
    <col min="270" max="270" width="6.375" style="1465" customWidth="1"/>
    <col min="271" max="271" width="9.5" style="1465" customWidth="1"/>
    <col min="272" max="272" width="9.875" style="1465" customWidth="1"/>
    <col min="273" max="274" width="8.125" style="1465" customWidth="1"/>
    <col min="275" max="275" width="7.75" style="1465" customWidth="1"/>
    <col min="276" max="276" width="6.875" style="1465" customWidth="1"/>
    <col min="277" max="277" width="6.375" style="1465" customWidth="1"/>
    <col min="278" max="278" width="7.125" style="1465" customWidth="1"/>
    <col min="279" max="279" width="7.75" style="1465" customWidth="1"/>
    <col min="280" max="280" width="7.875" style="1465" customWidth="1"/>
    <col min="281" max="517" width="9" style="1465"/>
    <col min="518" max="518" width="5.5" style="1465" customWidth="1"/>
    <col min="519" max="519" width="32.875" style="1465" customWidth="1"/>
    <col min="520" max="520" width="10.625" style="1465" customWidth="1"/>
    <col min="521" max="521" width="9.375" style="1465" customWidth="1"/>
    <col min="522" max="522" width="10.25" style="1465" customWidth="1"/>
    <col min="523" max="523" width="9.375" style="1465" customWidth="1"/>
    <col min="524" max="524" width="8.75" style="1465" customWidth="1"/>
    <col min="525" max="525" width="6.75" style="1465" customWidth="1"/>
    <col min="526" max="526" width="6.375" style="1465" customWidth="1"/>
    <col min="527" max="527" width="9.5" style="1465" customWidth="1"/>
    <col min="528" max="528" width="9.875" style="1465" customWidth="1"/>
    <col min="529" max="530" width="8.125" style="1465" customWidth="1"/>
    <col min="531" max="531" width="7.75" style="1465" customWidth="1"/>
    <col min="532" max="532" width="6.875" style="1465" customWidth="1"/>
    <col min="533" max="533" width="6.375" style="1465" customWidth="1"/>
    <col min="534" max="534" width="7.125" style="1465" customWidth="1"/>
    <col min="535" max="535" width="7.75" style="1465" customWidth="1"/>
    <col min="536" max="536" width="7.875" style="1465" customWidth="1"/>
    <col min="537" max="773" width="9" style="1465"/>
    <col min="774" max="774" width="5.5" style="1465" customWidth="1"/>
    <col min="775" max="775" width="32.875" style="1465" customWidth="1"/>
    <col min="776" max="776" width="10.625" style="1465" customWidth="1"/>
    <col min="777" max="777" width="9.375" style="1465" customWidth="1"/>
    <col min="778" max="778" width="10.25" style="1465" customWidth="1"/>
    <col min="779" max="779" width="9.375" style="1465" customWidth="1"/>
    <col min="780" max="780" width="8.75" style="1465" customWidth="1"/>
    <col min="781" max="781" width="6.75" style="1465" customWidth="1"/>
    <col min="782" max="782" width="6.375" style="1465" customWidth="1"/>
    <col min="783" max="783" width="9.5" style="1465" customWidth="1"/>
    <col min="784" max="784" width="9.875" style="1465" customWidth="1"/>
    <col min="785" max="786" width="8.125" style="1465" customWidth="1"/>
    <col min="787" max="787" width="7.75" style="1465" customWidth="1"/>
    <col min="788" max="788" width="6.875" style="1465" customWidth="1"/>
    <col min="789" max="789" width="6.375" style="1465" customWidth="1"/>
    <col min="790" max="790" width="7.125" style="1465" customWidth="1"/>
    <col min="791" max="791" width="7.75" style="1465" customWidth="1"/>
    <col min="792" max="792" width="7.875" style="1465" customWidth="1"/>
    <col min="793" max="1029" width="9" style="1465"/>
    <col min="1030" max="1030" width="5.5" style="1465" customWidth="1"/>
    <col min="1031" max="1031" width="32.875" style="1465" customWidth="1"/>
    <col min="1032" max="1032" width="10.625" style="1465" customWidth="1"/>
    <col min="1033" max="1033" width="9.375" style="1465" customWidth="1"/>
    <col min="1034" max="1034" width="10.25" style="1465" customWidth="1"/>
    <col min="1035" max="1035" width="9.375" style="1465" customWidth="1"/>
    <col min="1036" max="1036" width="8.75" style="1465" customWidth="1"/>
    <col min="1037" max="1037" width="6.75" style="1465" customWidth="1"/>
    <col min="1038" max="1038" width="6.375" style="1465" customWidth="1"/>
    <col min="1039" max="1039" width="9.5" style="1465" customWidth="1"/>
    <col min="1040" max="1040" width="9.875" style="1465" customWidth="1"/>
    <col min="1041" max="1042" width="8.125" style="1465" customWidth="1"/>
    <col min="1043" max="1043" width="7.75" style="1465" customWidth="1"/>
    <col min="1044" max="1044" width="6.875" style="1465" customWidth="1"/>
    <col min="1045" max="1045" width="6.375" style="1465" customWidth="1"/>
    <col min="1046" max="1046" width="7.125" style="1465" customWidth="1"/>
    <col min="1047" max="1047" width="7.75" style="1465" customWidth="1"/>
    <col min="1048" max="1048" width="7.875" style="1465" customWidth="1"/>
    <col min="1049" max="1285" width="9" style="1465"/>
    <col min="1286" max="1286" width="5.5" style="1465" customWidth="1"/>
    <col min="1287" max="1287" width="32.875" style="1465" customWidth="1"/>
    <col min="1288" max="1288" width="10.625" style="1465" customWidth="1"/>
    <col min="1289" max="1289" width="9.375" style="1465" customWidth="1"/>
    <col min="1290" max="1290" width="10.25" style="1465" customWidth="1"/>
    <col min="1291" max="1291" width="9.375" style="1465" customWidth="1"/>
    <col min="1292" max="1292" width="8.75" style="1465" customWidth="1"/>
    <col min="1293" max="1293" width="6.75" style="1465" customWidth="1"/>
    <col min="1294" max="1294" width="6.375" style="1465" customWidth="1"/>
    <col min="1295" max="1295" width="9.5" style="1465" customWidth="1"/>
    <col min="1296" max="1296" width="9.875" style="1465" customWidth="1"/>
    <col min="1297" max="1298" width="8.125" style="1465" customWidth="1"/>
    <col min="1299" max="1299" width="7.75" style="1465" customWidth="1"/>
    <col min="1300" max="1300" width="6.875" style="1465" customWidth="1"/>
    <col min="1301" max="1301" width="6.375" style="1465" customWidth="1"/>
    <col min="1302" max="1302" width="7.125" style="1465" customWidth="1"/>
    <col min="1303" max="1303" width="7.75" style="1465" customWidth="1"/>
    <col min="1304" max="1304" width="7.875" style="1465" customWidth="1"/>
    <col min="1305" max="1541" width="9" style="1465"/>
    <col min="1542" max="1542" width="5.5" style="1465" customWidth="1"/>
    <col min="1543" max="1543" width="32.875" style="1465" customWidth="1"/>
    <col min="1544" max="1544" width="10.625" style="1465" customWidth="1"/>
    <col min="1545" max="1545" width="9.375" style="1465" customWidth="1"/>
    <col min="1546" max="1546" width="10.25" style="1465" customWidth="1"/>
    <col min="1547" max="1547" width="9.375" style="1465" customWidth="1"/>
    <col min="1548" max="1548" width="8.75" style="1465" customWidth="1"/>
    <col min="1549" max="1549" width="6.75" style="1465" customWidth="1"/>
    <col min="1550" max="1550" width="6.375" style="1465" customWidth="1"/>
    <col min="1551" max="1551" width="9.5" style="1465" customWidth="1"/>
    <col min="1552" max="1552" width="9.875" style="1465" customWidth="1"/>
    <col min="1553" max="1554" width="8.125" style="1465" customWidth="1"/>
    <col min="1555" max="1555" width="7.75" style="1465" customWidth="1"/>
    <col min="1556" max="1556" width="6.875" style="1465" customWidth="1"/>
    <col min="1557" max="1557" width="6.375" style="1465" customWidth="1"/>
    <col min="1558" max="1558" width="7.125" style="1465" customWidth="1"/>
    <col min="1559" max="1559" width="7.75" style="1465" customWidth="1"/>
    <col min="1560" max="1560" width="7.875" style="1465" customWidth="1"/>
    <col min="1561" max="1797" width="9" style="1465"/>
    <col min="1798" max="1798" width="5.5" style="1465" customWidth="1"/>
    <col min="1799" max="1799" width="32.875" style="1465" customWidth="1"/>
    <col min="1800" max="1800" width="10.625" style="1465" customWidth="1"/>
    <col min="1801" max="1801" width="9.375" style="1465" customWidth="1"/>
    <col min="1802" max="1802" width="10.25" style="1465" customWidth="1"/>
    <col min="1803" max="1803" width="9.375" style="1465" customWidth="1"/>
    <col min="1804" max="1804" width="8.75" style="1465" customWidth="1"/>
    <col min="1805" max="1805" width="6.75" style="1465" customWidth="1"/>
    <col min="1806" max="1806" width="6.375" style="1465" customWidth="1"/>
    <col min="1807" max="1807" width="9.5" style="1465" customWidth="1"/>
    <col min="1808" max="1808" width="9.875" style="1465" customWidth="1"/>
    <col min="1809" max="1810" width="8.125" style="1465" customWidth="1"/>
    <col min="1811" max="1811" width="7.75" style="1465" customWidth="1"/>
    <col min="1812" max="1812" width="6.875" style="1465" customWidth="1"/>
    <col min="1813" max="1813" width="6.375" style="1465" customWidth="1"/>
    <col min="1814" max="1814" width="7.125" style="1465" customWidth="1"/>
    <col min="1815" max="1815" width="7.75" style="1465" customWidth="1"/>
    <col min="1816" max="1816" width="7.875" style="1465" customWidth="1"/>
    <col min="1817" max="2053" width="9" style="1465"/>
    <col min="2054" max="2054" width="5.5" style="1465" customWidth="1"/>
    <col min="2055" max="2055" width="32.875" style="1465" customWidth="1"/>
    <col min="2056" max="2056" width="10.625" style="1465" customWidth="1"/>
    <col min="2057" max="2057" width="9.375" style="1465" customWidth="1"/>
    <col min="2058" max="2058" width="10.25" style="1465" customWidth="1"/>
    <col min="2059" max="2059" width="9.375" style="1465" customWidth="1"/>
    <col min="2060" max="2060" width="8.75" style="1465" customWidth="1"/>
    <col min="2061" max="2061" width="6.75" style="1465" customWidth="1"/>
    <col min="2062" max="2062" width="6.375" style="1465" customWidth="1"/>
    <col min="2063" max="2063" width="9.5" style="1465" customWidth="1"/>
    <col min="2064" max="2064" width="9.875" style="1465" customWidth="1"/>
    <col min="2065" max="2066" width="8.125" style="1465" customWidth="1"/>
    <col min="2067" max="2067" width="7.75" style="1465" customWidth="1"/>
    <col min="2068" max="2068" width="6.875" style="1465" customWidth="1"/>
    <col min="2069" max="2069" width="6.375" style="1465" customWidth="1"/>
    <col min="2070" max="2070" width="7.125" style="1465" customWidth="1"/>
    <col min="2071" max="2071" width="7.75" style="1465" customWidth="1"/>
    <col min="2072" max="2072" width="7.875" style="1465" customWidth="1"/>
    <col min="2073" max="2309" width="9" style="1465"/>
    <col min="2310" max="2310" width="5.5" style="1465" customWidth="1"/>
    <col min="2311" max="2311" width="32.875" style="1465" customWidth="1"/>
    <col min="2312" max="2312" width="10.625" style="1465" customWidth="1"/>
    <col min="2313" max="2313" width="9.375" style="1465" customWidth="1"/>
    <col min="2314" max="2314" width="10.25" style="1465" customWidth="1"/>
    <col min="2315" max="2315" width="9.375" style="1465" customWidth="1"/>
    <col min="2316" max="2316" width="8.75" style="1465" customWidth="1"/>
    <col min="2317" max="2317" width="6.75" style="1465" customWidth="1"/>
    <col min="2318" max="2318" width="6.375" style="1465" customWidth="1"/>
    <col min="2319" max="2319" width="9.5" style="1465" customWidth="1"/>
    <col min="2320" max="2320" width="9.875" style="1465" customWidth="1"/>
    <col min="2321" max="2322" width="8.125" style="1465" customWidth="1"/>
    <col min="2323" max="2323" width="7.75" style="1465" customWidth="1"/>
    <col min="2324" max="2324" width="6.875" style="1465" customWidth="1"/>
    <col min="2325" max="2325" width="6.375" style="1465" customWidth="1"/>
    <col min="2326" max="2326" width="7.125" style="1465" customWidth="1"/>
    <col min="2327" max="2327" width="7.75" style="1465" customWidth="1"/>
    <col min="2328" max="2328" width="7.875" style="1465" customWidth="1"/>
    <col min="2329" max="2565" width="9" style="1465"/>
    <col min="2566" max="2566" width="5.5" style="1465" customWidth="1"/>
    <col min="2567" max="2567" width="32.875" style="1465" customWidth="1"/>
    <col min="2568" max="2568" width="10.625" style="1465" customWidth="1"/>
    <col min="2569" max="2569" width="9.375" style="1465" customWidth="1"/>
    <col min="2570" max="2570" width="10.25" style="1465" customWidth="1"/>
    <col min="2571" max="2571" width="9.375" style="1465" customWidth="1"/>
    <col min="2572" max="2572" width="8.75" style="1465" customWidth="1"/>
    <col min="2573" max="2573" width="6.75" style="1465" customWidth="1"/>
    <col min="2574" max="2574" width="6.375" style="1465" customWidth="1"/>
    <col min="2575" max="2575" width="9.5" style="1465" customWidth="1"/>
    <col min="2576" max="2576" width="9.875" style="1465" customWidth="1"/>
    <col min="2577" max="2578" width="8.125" style="1465" customWidth="1"/>
    <col min="2579" max="2579" width="7.75" style="1465" customWidth="1"/>
    <col min="2580" max="2580" width="6.875" style="1465" customWidth="1"/>
    <col min="2581" max="2581" width="6.375" style="1465" customWidth="1"/>
    <col min="2582" max="2582" width="7.125" style="1465" customWidth="1"/>
    <col min="2583" max="2583" width="7.75" style="1465" customWidth="1"/>
    <col min="2584" max="2584" width="7.875" style="1465" customWidth="1"/>
    <col min="2585" max="2821" width="9" style="1465"/>
    <col min="2822" max="2822" width="5.5" style="1465" customWidth="1"/>
    <col min="2823" max="2823" width="32.875" style="1465" customWidth="1"/>
    <col min="2824" max="2824" width="10.625" style="1465" customWidth="1"/>
    <col min="2825" max="2825" width="9.375" style="1465" customWidth="1"/>
    <col min="2826" max="2826" width="10.25" style="1465" customWidth="1"/>
    <col min="2827" max="2827" width="9.375" style="1465" customWidth="1"/>
    <col min="2828" max="2828" width="8.75" style="1465" customWidth="1"/>
    <col min="2829" max="2829" width="6.75" style="1465" customWidth="1"/>
    <col min="2830" max="2830" width="6.375" style="1465" customWidth="1"/>
    <col min="2831" max="2831" width="9.5" style="1465" customWidth="1"/>
    <col min="2832" max="2832" width="9.875" style="1465" customWidth="1"/>
    <col min="2833" max="2834" width="8.125" style="1465" customWidth="1"/>
    <col min="2835" max="2835" width="7.75" style="1465" customWidth="1"/>
    <col min="2836" max="2836" width="6.875" style="1465" customWidth="1"/>
    <col min="2837" max="2837" width="6.375" style="1465" customWidth="1"/>
    <col min="2838" max="2838" width="7.125" style="1465" customWidth="1"/>
    <col min="2839" max="2839" width="7.75" style="1465" customWidth="1"/>
    <col min="2840" max="2840" width="7.875" style="1465" customWidth="1"/>
    <col min="2841" max="3077" width="9" style="1465"/>
    <col min="3078" max="3078" width="5.5" style="1465" customWidth="1"/>
    <col min="3079" max="3079" width="32.875" style="1465" customWidth="1"/>
    <col min="3080" max="3080" width="10.625" style="1465" customWidth="1"/>
    <col min="3081" max="3081" width="9.375" style="1465" customWidth="1"/>
    <col min="3082" max="3082" width="10.25" style="1465" customWidth="1"/>
    <col min="3083" max="3083" width="9.375" style="1465" customWidth="1"/>
    <col min="3084" max="3084" width="8.75" style="1465" customWidth="1"/>
    <col min="3085" max="3085" width="6.75" style="1465" customWidth="1"/>
    <col min="3086" max="3086" width="6.375" style="1465" customWidth="1"/>
    <col min="3087" max="3087" width="9.5" style="1465" customWidth="1"/>
    <col min="3088" max="3088" width="9.875" style="1465" customWidth="1"/>
    <col min="3089" max="3090" width="8.125" style="1465" customWidth="1"/>
    <col min="3091" max="3091" width="7.75" style="1465" customWidth="1"/>
    <col min="3092" max="3092" width="6.875" style="1465" customWidth="1"/>
    <col min="3093" max="3093" width="6.375" style="1465" customWidth="1"/>
    <col min="3094" max="3094" width="7.125" style="1465" customWidth="1"/>
    <col min="3095" max="3095" width="7.75" style="1465" customWidth="1"/>
    <col min="3096" max="3096" width="7.875" style="1465" customWidth="1"/>
    <col min="3097" max="3333" width="9" style="1465"/>
    <col min="3334" max="3334" width="5.5" style="1465" customWidth="1"/>
    <col min="3335" max="3335" width="32.875" style="1465" customWidth="1"/>
    <col min="3336" max="3336" width="10.625" style="1465" customWidth="1"/>
    <col min="3337" max="3337" width="9.375" style="1465" customWidth="1"/>
    <col min="3338" max="3338" width="10.25" style="1465" customWidth="1"/>
    <col min="3339" max="3339" width="9.375" style="1465" customWidth="1"/>
    <col min="3340" max="3340" width="8.75" style="1465" customWidth="1"/>
    <col min="3341" max="3341" width="6.75" style="1465" customWidth="1"/>
    <col min="3342" max="3342" width="6.375" style="1465" customWidth="1"/>
    <col min="3343" max="3343" width="9.5" style="1465" customWidth="1"/>
    <col min="3344" max="3344" width="9.875" style="1465" customWidth="1"/>
    <col min="3345" max="3346" width="8.125" style="1465" customWidth="1"/>
    <col min="3347" max="3347" width="7.75" style="1465" customWidth="1"/>
    <col min="3348" max="3348" width="6.875" style="1465" customWidth="1"/>
    <col min="3349" max="3349" width="6.375" style="1465" customWidth="1"/>
    <col min="3350" max="3350" width="7.125" style="1465" customWidth="1"/>
    <col min="3351" max="3351" width="7.75" style="1465" customWidth="1"/>
    <col min="3352" max="3352" width="7.875" style="1465" customWidth="1"/>
    <col min="3353" max="3589" width="9" style="1465"/>
    <col min="3590" max="3590" width="5.5" style="1465" customWidth="1"/>
    <col min="3591" max="3591" width="32.875" style="1465" customWidth="1"/>
    <col min="3592" max="3592" width="10.625" style="1465" customWidth="1"/>
    <col min="3593" max="3593" width="9.375" style="1465" customWidth="1"/>
    <col min="3594" max="3594" width="10.25" style="1465" customWidth="1"/>
    <col min="3595" max="3595" width="9.375" style="1465" customWidth="1"/>
    <col min="3596" max="3596" width="8.75" style="1465" customWidth="1"/>
    <col min="3597" max="3597" width="6.75" style="1465" customWidth="1"/>
    <col min="3598" max="3598" width="6.375" style="1465" customWidth="1"/>
    <col min="3599" max="3599" width="9.5" style="1465" customWidth="1"/>
    <col min="3600" max="3600" width="9.875" style="1465" customWidth="1"/>
    <col min="3601" max="3602" width="8.125" style="1465" customWidth="1"/>
    <col min="3603" max="3603" width="7.75" style="1465" customWidth="1"/>
    <col min="3604" max="3604" width="6.875" style="1465" customWidth="1"/>
    <col min="3605" max="3605" width="6.375" style="1465" customWidth="1"/>
    <col min="3606" max="3606" width="7.125" style="1465" customWidth="1"/>
    <col min="3607" max="3607" width="7.75" style="1465" customWidth="1"/>
    <col min="3608" max="3608" width="7.875" style="1465" customWidth="1"/>
    <col min="3609" max="3845" width="9" style="1465"/>
    <col min="3846" max="3846" width="5.5" style="1465" customWidth="1"/>
    <col min="3847" max="3847" width="32.875" style="1465" customWidth="1"/>
    <col min="3848" max="3848" width="10.625" style="1465" customWidth="1"/>
    <col min="3849" max="3849" width="9.375" style="1465" customWidth="1"/>
    <col min="3850" max="3850" width="10.25" style="1465" customWidth="1"/>
    <col min="3851" max="3851" width="9.375" style="1465" customWidth="1"/>
    <col min="3852" max="3852" width="8.75" style="1465" customWidth="1"/>
    <col min="3853" max="3853" width="6.75" style="1465" customWidth="1"/>
    <col min="3854" max="3854" width="6.375" style="1465" customWidth="1"/>
    <col min="3855" max="3855" width="9.5" style="1465" customWidth="1"/>
    <col min="3856" max="3856" width="9.875" style="1465" customWidth="1"/>
    <col min="3857" max="3858" width="8.125" style="1465" customWidth="1"/>
    <col min="3859" max="3859" width="7.75" style="1465" customWidth="1"/>
    <col min="3860" max="3860" width="6.875" style="1465" customWidth="1"/>
    <col min="3861" max="3861" width="6.375" style="1465" customWidth="1"/>
    <col min="3862" max="3862" width="7.125" style="1465" customWidth="1"/>
    <col min="3863" max="3863" width="7.75" style="1465" customWidth="1"/>
    <col min="3864" max="3864" width="7.875" style="1465" customWidth="1"/>
    <col min="3865" max="4101" width="9" style="1465"/>
    <col min="4102" max="4102" width="5.5" style="1465" customWidth="1"/>
    <col min="4103" max="4103" width="32.875" style="1465" customWidth="1"/>
    <col min="4104" max="4104" width="10.625" style="1465" customWidth="1"/>
    <col min="4105" max="4105" width="9.375" style="1465" customWidth="1"/>
    <col min="4106" max="4106" width="10.25" style="1465" customWidth="1"/>
    <col min="4107" max="4107" width="9.375" style="1465" customWidth="1"/>
    <col min="4108" max="4108" width="8.75" style="1465" customWidth="1"/>
    <col min="4109" max="4109" width="6.75" style="1465" customWidth="1"/>
    <col min="4110" max="4110" width="6.375" style="1465" customWidth="1"/>
    <col min="4111" max="4111" width="9.5" style="1465" customWidth="1"/>
    <col min="4112" max="4112" width="9.875" style="1465" customWidth="1"/>
    <col min="4113" max="4114" width="8.125" style="1465" customWidth="1"/>
    <col min="4115" max="4115" width="7.75" style="1465" customWidth="1"/>
    <col min="4116" max="4116" width="6.875" style="1465" customWidth="1"/>
    <col min="4117" max="4117" width="6.375" style="1465" customWidth="1"/>
    <col min="4118" max="4118" width="7.125" style="1465" customWidth="1"/>
    <col min="4119" max="4119" width="7.75" style="1465" customWidth="1"/>
    <col min="4120" max="4120" width="7.875" style="1465" customWidth="1"/>
    <col min="4121" max="4357" width="9" style="1465"/>
    <col min="4358" max="4358" width="5.5" style="1465" customWidth="1"/>
    <col min="4359" max="4359" width="32.875" style="1465" customWidth="1"/>
    <col min="4360" max="4360" width="10.625" style="1465" customWidth="1"/>
    <col min="4361" max="4361" width="9.375" style="1465" customWidth="1"/>
    <col min="4362" max="4362" width="10.25" style="1465" customWidth="1"/>
    <col min="4363" max="4363" width="9.375" style="1465" customWidth="1"/>
    <col min="4364" max="4364" width="8.75" style="1465" customWidth="1"/>
    <col min="4365" max="4365" width="6.75" style="1465" customWidth="1"/>
    <col min="4366" max="4366" width="6.375" style="1465" customWidth="1"/>
    <col min="4367" max="4367" width="9.5" style="1465" customWidth="1"/>
    <col min="4368" max="4368" width="9.875" style="1465" customWidth="1"/>
    <col min="4369" max="4370" width="8.125" style="1465" customWidth="1"/>
    <col min="4371" max="4371" width="7.75" style="1465" customWidth="1"/>
    <col min="4372" max="4372" width="6.875" style="1465" customWidth="1"/>
    <col min="4373" max="4373" width="6.375" style="1465" customWidth="1"/>
    <col min="4374" max="4374" width="7.125" style="1465" customWidth="1"/>
    <col min="4375" max="4375" width="7.75" style="1465" customWidth="1"/>
    <col min="4376" max="4376" width="7.875" style="1465" customWidth="1"/>
    <col min="4377" max="4613" width="9" style="1465"/>
    <col min="4614" max="4614" width="5.5" style="1465" customWidth="1"/>
    <col min="4615" max="4615" width="32.875" style="1465" customWidth="1"/>
    <col min="4616" max="4616" width="10.625" style="1465" customWidth="1"/>
    <col min="4617" max="4617" width="9.375" style="1465" customWidth="1"/>
    <col min="4618" max="4618" width="10.25" style="1465" customWidth="1"/>
    <col min="4619" max="4619" width="9.375" style="1465" customWidth="1"/>
    <col min="4620" max="4620" width="8.75" style="1465" customWidth="1"/>
    <col min="4621" max="4621" width="6.75" style="1465" customWidth="1"/>
    <col min="4622" max="4622" width="6.375" style="1465" customWidth="1"/>
    <col min="4623" max="4623" width="9.5" style="1465" customWidth="1"/>
    <col min="4624" max="4624" width="9.875" style="1465" customWidth="1"/>
    <col min="4625" max="4626" width="8.125" style="1465" customWidth="1"/>
    <col min="4627" max="4627" width="7.75" style="1465" customWidth="1"/>
    <col min="4628" max="4628" width="6.875" style="1465" customWidth="1"/>
    <col min="4629" max="4629" width="6.375" style="1465" customWidth="1"/>
    <col min="4630" max="4630" width="7.125" style="1465" customWidth="1"/>
    <col min="4631" max="4631" width="7.75" style="1465" customWidth="1"/>
    <col min="4632" max="4632" width="7.875" style="1465" customWidth="1"/>
    <col min="4633" max="4869" width="9" style="1465"/>
    <col min="4870" max="4870" width="5.5" style="1465" customWidth="1"/>
    <col min="4871" max="4871" width="32.875" style="1465" customWidth="1"/>
    <col min="4872" max="4872" width="10.625" style="1465" customWidth="1"/>
    <col min="4873" max="4873" width="9.375" style="1465" customWidth="1"/>
    <col min="4874" max="4874" width="10.25" style="1465" customWidth="1"/>
    <col min="4875" max="4875" width="9.375" style="1465" customWidth="1"/>
    <col min="4876" max="4876" width="8.75" style="1465" customWidth="1"/>
    <col min="4877" max="4877" width="6.75" style="1465" customWidth="1"/>
    <col min="4878" max="4878" width="6.375" style="1465" customWidth="1"/>
    <col min="4879" max="4879" width="9.5" style="1465" customWidth="1"/>
    <col min="4880" max="4880" width="9.875" style="1465" customWidth="1"/>
    <col min="4881" max="4882" width="8.125" style="1465" customWidth="1"/>
    <col min="4883" max="4883" width="7.75" style="1465" customWidth="1"/>
    <col min="4884" max="4884" width="6.875" style="1465" customWidth="1"/>
    <col min="4885" max="4885" width="6.375" style="1465" customWidth="1"/>
    <col min="4886" max="4886" width="7.125" style="1465" customWidth="1"/>
    <col min="4887" max="4887" width="7.75" style="1465" customWidth="1"/>
    <col min="4888" max="4888" width="7.875" style="1465" customWidth="1"/>
    <col min="4889" max="5125" width="9" style="1465"/>
    <col min="5126" max="5126" width="5.5" style="1465" customWidth="1"/>
    <col min="5127" max="5127" width="32.875" style="1465" customWidth="1"/>
    <col min="5128" max="5128" width="10.625" style="1465" customWidth="1"/>
    <col min="5129" max="5129" width="9.375" style="1465" customWidth="1"/>
    <col min="5130" max="5130" width="10.25" style="1465" customWidth="1"/>
    <col min="5131" max="5131" width="9.375" style="1465" customWidth="1"/>
    <col min="5132" max="5132" width="8.75" style="1465" customWidth="1"/>
    <col min="5133" max="5133" width="6.75" style="1465" customWidth="1"/>
    <col min="5134" max="5134" width="6.375" style="1465" customWidth="1"/>
    <col min="5135" max="5135" width="9.5" style="1465" customWidth="1"/>
    <col min="5136" max="5136" width="9.875" style="1465" customWidth="1"/>
    <col min="5137" max="5138" width="8.125" style="1465" customWidth="1"/>
    <col min="5139" max="5139" width="7.75" style="1465" customWidth="1"/>
    <col min="5140" max="5140" width="6.875" style="1465" customWidth="1"/>
    <col min="5141" max="5141" width="6.375" style="1465" customWidth="1"/>
    <col min="5142" max="5142" width="7.125" style="1465" customWidth="1"/>
    <col min="5143" max="5143" width="7.75" style="1465" customWidth="1"/>
    <col min="5144" max="5144" width="7.875" style="1465" customWidth="1"/>
    <col min="5145" max="5381" width="9" style="1465"/>
    <col min="5382" max="5382" width="5.5" style="1465" customWidth="1"/>
    <col min="5383" max="5383" width="32.875" style="1465" customWidth="1"/>
    <col min="5384" max="5384" width="10.625" style="1465" customWidth="1"/>
    <col min="5385" max="5385" width="9.375" style="1465" customWidth="1"/>
    <col min="5386" max="5386" width="10.25" style="1465" customWidth="1"/>
    <col min="5387" max="5387" width="9.375" style="1465" customWidth="1"/>
    <col min="5388" max="5388" width="8.75" style="1465" customWidth="1"/>
    <col min="5389" max="5389" width="6.75" style="1465" customWidth="1"/>
    <col min="5390" max="5390" width="6.375" style="1465" customWidth="1"/>
    <col min="5391" max="5391" width="9.5" style="1465" customWidth="1"/>
    <col min="5392" max="5392" width="9.875" style="1465" customWidth="1"/>
    <col min="5393" max="5394" width="8.125" style="1465" customWidth="1"/>
    <col min="5395" max="5395" width="7.75" style="1465" customWidth="1"/>
    <col min="5396" max="5396" width="6.875" style="1465" customWidth="1"/>
    <col min="5397" max="5397" width="6.375" style="1465" customWidth="1"/>
    <col min="5398" max="5398" width="7.125" style="1465" customWidth="1"/>
    <col min="5399" max="5399" width="7.75" style="1465" customWidth="1"/>
    <col min="5400" max="5400" width="7.875" style="1465" customWidth="1"/>
    <col min="5401" max="5637" width="9" style="1465"/>
    <col min="5638" max="5638" width="5.5" style="1465" customWidth="1"/>
    <col min="5639" max="5639" width="32.875" style="1465" customWidth="1"/>
    <col min="5640" max="5640" width="10.625" style="1465" customWidth="1"/>
    <col min="5641" max="5641" width="9.375" style="1465" customWidth="1"/>
    <col min="5642" max="5642" width="10.25" style="1465" customWidth="1"/>
    <col min="5643" max="5643" width="9.375" style="1465" customWidth="1"/>
    <col min="5644" max="5644" width="8.75" style="1465" customWidth="1"/>
    <col min="5645" max="5645" width="6.75" style="1465" customWidth="1"/>
    <col min="5646" max="5646" width="6.375" style="1465" customWidth="1"/>
    <col min="5647" max="5647" width="9.5" style="1465" customWidth="1"/>
    <col min="5648" max="5648" width="9.875" style="1465" customWidth="1"/>
    <col min="5649" max="5650" width="8.125" style="1465" customWidth="1"/>
    <col min="5651" max="5651" width="7.75" style="1465" customWidth="1"/>
    <col min="5652" max="5652" width="6.875" style="1465" customWidth="1"/>
    <col min="5653" max="5653" width="6.375" style="1465" customWidth="1"/>
    <col min="5654" max="5654" width="7.125" style="1465" customWidth="1"/>
    <col min="5655" max="5655" width="7.75" style="1465" customWidth="1"/>
    <col min="5656" max="5656" width="7.875" style="1465" customWidth="1"/>
    <col min="5657" max="5893" width="9" style="1465"/>
    <col min="5894" max="5894" width="5.5" style="1465" customWidth="1"/>
    <col min="5895" max="5895" width="32.875" style="1465" customWidth="1"/>
    <col min="5896" max="5896" width="10.625" style="1465" customWidth="1"/>
    <col min="5897" max="5897" width="9.375" style="1465" customWidth="1"/>
    <col min="5898" max="5898" width="10.25" style="1465" customWidth="1"/>
    <col min="5899" max="5899" width="9.375" style="1465" customWidth="1"/>
    <col min="5900" max="5900" width="8.75" style="1465" customWidth="1"/>
    <col min="5901" max="5901" width="6.75" style="1465" customWidth="1"/>
    <col min="5902" max="5902" width="6.375" style="1465" customWidth="1"/>
    <col min="5903" max="5903" width="9.5" style="1465" customWidth="1"/>
    <col min="5904" max="5904" width="9.875" style="1465" customWidth="1"/>
    <col min="5905" max="5906" width="8.125" style="1465" customWidth="1"/>
    <col min="5907" max="5907" width="7.75" style="1465" customWidth="1"/>
    <col min="5908" max="5908" width="6.875" style="1465" customWidth="1"/>
    <col min="5909" max="5909" width="6.375" style="1465" customWidth="1"/>
    <col min="5910" max="5910" width="7.125" style="1465" customWidth="1"/>
    <col min="5911" max="5911" width="7.75" style="1465" customWidth="1"/>
    <col min="5912" max="5912" width="7.875" style="1465" customWidth="1"/>
    <col min="5913" max="6149" width="9" style="1465"/>
    <col min="6150" max="6150" width="5.5" style="1465" customWidth="1"/>
    <col min="6151" max="6151" width="32.875" style="1465" customWidth="1"/>
    <col min="6152" max="6152" width="10.625" style="1465" customWidth="1"/>
    <col min="6153" max="6153" width="9.375" style="1465" customWidth="1"/>
    <col min="6154" max="6154" width="10.25" style="1465" customWidth="1"/>
    <col min="6155" max="6155" width="9.375" style="1465" customWidth="1"/>
    <col min="6156" max="6156" width="8.75" style="1465" customWidth="1"/>
    <col min="6157" max="6157" width="6.75" style="1465" customWidth="1"/>
    <col min="6158" max="6158" width="6.375" style="1465" customWidth="1"/>
    <col min="6159" max="6159" width="9.5" style="1465" customWidth="1"/>
    <col min="6160" max="6160" width="9.875" style="1465" customWidth="1"/>
    <col min="6161" max="6162" width="8.125" style="1465" customWidth="1"/>
    <col min="6163" max="6163" width="7.75" style="1465" customWidth="1"/>
    <col min="6164" max="6164" width="6.875" style="1465" customWidth="1"/>
    <col min="6165" max="6165" width="6.375" style="1465" customWidth="1"/>
    <col min="6166" max="6166" width="7.125" style="1465" customWidth="1"/>
    <col min="6167" max="6167" width="7.75" style="1465" customWidth="1"/>
    <col min="6168" max="6168" width="7.875" style="1465" customWidth="1"/>
    <col min="6169" max="6405" width="9" style="1465"/>
    <col min="6406" max="6406" width="5.5" style="1465" customWidth="1"/>
    <col min="6407" max="6407" width="32.875" style="1465" customWidth="1"/>
    <col min="6408" max="6408" width="10.625" style="1465" customWidth="1"/>
    <col min="6409" max="6409" width="9.375" style="1465" customWidth="1"/>
    <col min="6410" max="6410" width="10.25" style="1465" customWidth="1"/>
    <col min="6411" max="6411" width="9.375" style="1465" customWidth="1"/>
    <col min="6412" max="6412" width="8.75" style="1465" customWidth="1"/>
    <col min="6413" max="6413" width="6.75" style="1465" customWidth="1"/>
    <col min="6414" max="6414" width="6.375" style="1465" customWidth="1"/>
    <col min="6415" max="6415" width="9.5" style="1465" customWidth="1"/>
    <col min="6416" max="6416" width="9.875" style="1465" customWidth="1"/>
    <col min="6417" max="6418" width="8.125" style="1465" customWidth="1"/>
    <col min="6419" max="6419" width="7.75" style="1465" customWidth="1"/>
    <col min="6420" max="6420" width="6.875" style="1465" customWidth="1"/>
    <col min="6421" max="6421" width="6.375" style="1465" customWidth="1"/>
    <col min="6422" max="6422" width="7.125" style="1465" customWidth="1"/>
    <col min="6423" max="6423" width="7.75" style="1465" customWidth="1"/>
    <col min="6424" max="6424" width="7.875" style="1465" customWidth="1"/>
    <col min="6425" max="6661" width="9" style="1465"/>
    <col min="6662" max="6662" width="5.5" style="1465" customWidth="1"/>
    <col min="6663" max="6663" width="32.875" style="1465" customWidth="1"/>
    <col min="6664" max="6664" width="10.625" style="1465" customWidth="1"/>
    <col min="6665" max="6665" width="9.375" style="1465" customWidth="1"/>
    <col min="6666" max="6666" width="10.25" style="1465" customWidth="1"/>
    <col min="6667" max="6667" width="9.375" style="1465" customWidth="1"/>
    <col min="6668" max="6668" width="8.75" style="1465" customWidth="1"/>
    <col min="6669" max="6669" width="6.75" style="1465" customWidth="1"/>
    <col min="6670" max="6670" width="6.375" style="1465" customWidth="1"/>
    <col min="6671" max="6671" width="9.5" style="1465" customWidth="1"/>
    <col min="6672" max="6672" width="9.875" style="1465" customWidth="1"/>
    <col min="6673" max="6674" width="8.125" style="1465" customWidth="1"/>
    <col min="6675" max="6675" width="7.75" style="1465" customWidth="1"/>
    <col min="6676" max="6676" width="6.875" style="1465" customWidth="1"/>
    <col min="6677" max="6677" width="6.375" style="1465" customWidth="1"/>
    <col min="6678" max="6678" width="7.125" style="1465" customWidth="1"/>
    <col min="6679" max="6679" width="7.75" style="1465" customWidth="1"/>
    <col min="6680" max="6680" width="7.875" style="1465" customWidth="1"/>
    <col min="6681" max="6917" width="9" style="1465"/>
    <col min="6918" max="6918" width="5.5" style="1465" customWidth="1"/>
    <col min="6919" max="6919" width="32.875" style="1465" customWidth="1"/>
    <col min="6920" max="6920" width="10.625" style="1465" customWidth="1"/>
    <col min="6921" max="6921" width="9.375" style="1465" customWidth="1"/>
    <col min="6922" max="6922" width="10.25" style="1465" customWidth="1"/>
    <col min="6923" max="6923" width="9.375" style="1465" customWidth="1"/>
    <col min="6924" max="6924" width="8.75" style="1465" customWidth="1"/>
    <col min="6925" max="6925" width="6.75" style="1465" customWidth="1"/>
    <col min="6926" max="6926" width="6.375" style="1465" customWidth="1"/>
    <col min="6927" max="6927" width="9.5" style="1465" customWidth="1"/>
    <col min="6928" max="6928" width="9.875" style="1465" customWidth="1"/>
    <col min="6929" max="6930" width="8.125" style="1465" customWidth="1"/>
    <col min="6931" max="6931" width="7.75" style="1465" customWidth="1"/>
    <col min="6932" max="6932" width="6.875" style="1465" customWidth="1"/>
    <col min="6933" max="6933" width="6.375" style="1465" customWidth="1"/>
    <col min="6934" max="6934" width="7.125" style="1465" customWidth="1"/>
    <col min="6935" max="6935" width="7.75" style="1465" customWidth="1"/>
    <col min="6936" max="6936" width="7.875" style="1465" customWidth="1"/>
    <col min="6937" max="7173" width="9" style="1465"/>
    <col min="7174" max="7174" width="5.5" style="1465" customWidth="1"/>
    <col min="7175" max="7175" width="32.875" style="1465" customWidth="1"/>
    <col min="7176" max="7176" width="10.625" style="1465" customWidth="1"/>
    <col min="7177" max="7177" width="9.375" style="1465" customWidth="1"/>
    <col min="7178" max="7178" width="10.25" style="1465" customWidth="1"/>
    <col min="7179" max="7179" width="9.375" style="1465" customWidth="1"/>
    <col min="7180" max="7180" width="8.75" style="1465" customWidth="1"/>
    <col min="7181" max="7181" width="6.75" style="1465" customWidth="1"/>
    <col min="7182" max="7182" width="6.375" style="1465" customWidth="1"/>
    <col min="7183" max="7183" width="9.5" style="1465" customWidth="1"/>
    <col min="7184" max="7184" width="9.875" style="1465" customWidth="1"/>
    <col min="7185" max="7186" width="8.125" style="1465" customWidth="1"/>
    <col min="7187" max="7187" width="7.75" style="1465" customWidth="1"/>
    <col min="7188" max="7188" width="6.875" style="1465" customWidth="1"/>
    <col min="7189" max="7189" width="6.375" style="1465" customWidth="1"/>
    <col min="7190" max="7190" width="7.125" style="1465" customWidth="1"/>
    <col min="7191" max="7191" width="7.75" style="1465" customWidth="1"/>
    <col min="7192" max="7192" width="7.875" style="1465" customWidth="1"/>
    <col min="7193" max="7429" width="9" style="1465"/>
    <col min="7430" max="7430" width="5.5" style="1465" customWidth="1"/>
    <col min="7431" max="7431" width="32.875" style="1465" customWidth="1"/>
    <col min="7432" max="7432" width="10.625" style="1465" customWidth="1"/>
    <col min="7433" max="7433" width="9.375" style="1465" customWidth="1"/>
    <col min="7434" max="7434" width="10.25" style="1465" customWidth="1"/>
    <col min="7435" max="7435" width="9.375" style="1465" customWidth="1"/>
    <col min="7436" max="7436" width="8.75" style="1465" customWidth="1"/>
    <col min="7437" max="7437" width="6.75" style="1465" customWidth="1"/>
    <col min="7438" max="7438" width="6.375" style="1465" customWidth="1"/>
    <col min="7439" max="7439" width="9.5" style="1465" customWidth="1"/>
    <col min="7440" max="7440" width="9.875" style="1465" customWidth="1"/>
    <col min="7441" max="7442" width="8.125" style="1465" customWidth="1"/>
    <col min="7443" max="7443" width="7.75" style="1465" customWidth="1"/>
    <col min="7444" max="7444" width="6.875" style="1465" customWidth="1"/>
    <col min="7445" max="7445" width="6.375" style="1465" customWidth="1"/>
    <col min="7446" max="7446" width="7.125" style="1465" customWidth="1"/>
    <col min="7447" max="7447" width="7.75" style="1465" customWidth="1"/>
    <col min="7448" max="7448" width="7.875" style="1465" customWidth="1"/>
    <col min="7449" max="7685" width="9" style="1465"/>
    <col min="7686" max="7686" width="5.5" style="1465" customWidth="1"/>
    <col min="7687" max="7687" width="32.875" style="1465" customWidth="1"/>
    <col min="7688" max="7688" width="10.625" style="1465" customWidth="1"/>
    <col min="7689" max="7689" width="9.375" style="1465" customWidth="1"/>
    <col min="7690" max="7690" width="10.25" style="1465" customWidth="1"/>
    <col min="7691" max="7691" width="9.375" style="1465" customWidth="1"/>
    <col min="7692" max="7692" width="8.75" style="1465" customWidth="1"/>
    <col min="7693" max="7693" width="6.75" style="1465" customWidth="1"/>
    <col min="7694" max="7694" width="6.375" style="1465" customWidth="1"/>
    <col min="7695" max="7695" width="9.5" style="1465" customWidth="1"/>
    <col min="7696" max="7696" width="9.875" style="1465" customWidth="1"/>
    <col min="7697" max="7698" width="8.125" style="1465" customWidth="1"/>
    <col min="7699" max="7699" width="7.75" style="1465" customWidth="1"/>
    <col min="7700" max="7700" width="6.875" style="1465" customWidth="1"/>
    <col min="7701" max="7701" width="6.375" style="1465" customWidth="1"/>
    <col min="7702" max="7702" width="7.125" style="1465" customWidth="1"/>
    <col min="7703" max="7703" width="7.75" style="1465" customWidth="1"/>
    <col min="7704" max="7704" width="7.875" style="1465" customWidth="1"/>
    <col min="7705" max="7941" width="9" style="1465"/>
    <col min="7942" max="7942" width="5.5" style="1465" customWidth="1"/>
    <col min="7943" max="7943" width="32.875" style="1465" customWidth="1"/>
    <col min="7944" max="7944" width="10.625" style="1465" customWidth="1"/>
    <col min="7945" max="7945" width="9.375" style="1465" customWidth="1"/>
    <col min="7946" max="7946" width="10.25" style="1465" customWidth="1"/>
    <col min="7947" max="7947" width="9.375" style="1465" customWidth="1"/>
    <col min="7948" max="7948" width="8.75" style="1465" customWidth="1"/>
    <col min="7949" max="7949" width="6.75" style="1465" customWidth="1"/>
    <col min="7950" max="7950" width="6.375" style="1465" customWidth="1"/>
    <col min="7951" max="7951" width="9.5" style="1465" customWidth="1"/>
    <col min="7952" max="7952" width="9.875" style="1465" customWidth="1"/>
    <col min="7953" max="7954" width="8.125" style="1465" customWidth="1"/>
    <col min="7955" max="7955" width="7.75" style="1465" customWidth="1"/>
    <col min="7956" max="7956" width="6.875" style="1465" customWidth="1"/>
    <col min="7957" max="7957" width="6.375" style="1465" customWidth="1"/>
    <col min="7958" max="7958" width="7.125" style="1465" customWidth="1"/>
    <col min="7959" max="7959" width="7.75" style="1465" customWidth="1"/>
    <col min="7960" max="7960" width="7.875" style="1465" customWidth="1"/>
    <col min="7961" max="8197" width="9" style="1465"/>
    <col min="8198" max="8198" width="5.5" style="1465" customWidth="1"/>
    <col min="8199" max="8199" width="32.875" style="1465" customWidth="1"/>
    <col min="8200" max="8200" width="10.625" style="1465" customWidth="1"/>
    <col min="8201" max="8201" width="9.375" style="1465" customWidth="1"/>
    <col min="8202" max="8202" width="10.25" style="1465" customWidth="1"/>
    <col min="8203" max="8203" width="9.375" style="1465" customWidth="1"/>
    <col min="8204" max="8204" width="8.75" style="1465" customWidth="1"/>
    <col min="8205" max="8205" width="6.75" style="1465" customWidth="1"/>
    <col min="8206" max="8206" width="6.375" style="1465" customWidth="1"/>
    <col min="8207" max="8207" width="9.5" style="1465" customWidth="1"/>
    <col min="8208" max="8208" width="9.875" style="1465" customWidth="1"/>
    <col min="8209" max="8210" width="8.125" style="1465" customWidth="1"/>
    <col min="8211" max="8211" width="7.75" style="1465" customWidth="1"/>
    <col min="8212" max="8212" width="6.875" style="1465" customWidth="1"/>
    <col min="8213" max="8213" width="6.375" style="1465" customWidth="1"/>
    <col min="8214" max="8214" width="7.125" style="1465" customWidth="1"/>
    <col min="8215" max="8215" width="7.75" style="1465" customWidth="1"/>
    <col min="8216" max="8216" width="7.875" style="1465" customWidth="1"/>
    <col min="8217" max="8453" width="9" style="1465"/>
    <col min="8454" max="8454" width="5.5" style="1465" customWidth="1"/>
    <col min="8455" max="8455" width="32.875" style="1465" customWidth="1"/>
    <col min="8456" max="8456" width="10.625" style="1465" customWidth="1"/>
    <col min="8457" max="8457" width="9.375" style="1465" customWidth="1"/>
    <col min="8458" max="8458" width="10.25" style="1465" customWidth="1"/>
    <col min="8459" max="8459" width="9.375" style="1465" customWidth="1"/>
    <col min="8460" max="8460" width="8.75" style="1465" customWidth="1"/>
    <col min="8461" max="8461" width="6.75" style="1465" customWidth="1"/>
    <col min="8462" max="8462" width="6.375" style="1465" customWidth="1"/>
    <col min="8463" max="8463" width="9.5" style="1465" customWidth="1"/>
    <col min="8464" max="8464" width="9.875" style="1465" customWidth="1"/>
    <col min="8465" max="8466" width="8.125" style="1465" customWidth="1"/>
    <col min="8467" max="8467" width="7.75" style="1465" customWidth="1"/>
    <col min="8468" max="8468" width="6.875" style="1465" customWidth="1"/>
    <col min="8469" max="8469" width="6.375" style="1465" customWidth="1"/>
    <col min="8470" max="8470" width="7.125" style="1465" customWidth="1"/>
    <col min="8471" max="8471" width="7.75" style="1465" customWidth="1"/>
    <col min="8472" max="8472" width="7.875" style="1465" customWidth="1"/>
    <col min="8473" max="8709" width="9" style="1465"/>
    <col min="8710" max="8710" width="5.5" style="1465" customWidth="1"/>
    <col min="8711" max="8711" width="32.875" style="1465" customWidth="1"/>
    <col min="8712" max="8712" width="10.625" style="1465" customWidth="1"/>
    <col min="8713" max="8713" width="9.375" style="1465" customWidth="1"/>
    <col min="8714" max="8714" width="10.25" style="1465" customWidth="1"/>
    <col min="8715" max="8715" width="9.375" style="1465" customWidth="1"/>
    <col min="8716" max="8716" width="8.75" style="1465" customWidth="1"/>
    <col min="8717" max="8717" width="6.75" style="1465" customWidth="1"/>
    <col min="8718" max="8718" width="6.375" style="1465" customWidth="1"/>
    <col min="8719" max="8719" width="9.5" style="1465" customWidth="1"/>
    <col min="8720" max="8720" width="9.875" style="1465" customWidth="1"/>
    <col min="8721" max="8722" width="8.125" style="1465" customWidth="1"/>
    <col min="8723" max="8723" width="7.75" style="1465" customWidth="1"/>
    <col min="8724" max="8724" width="6.875" style="1465" customWidth="1"/>
    <col min="8725" max="8725" width="6.375" style="1465" customWidth="1"/>
    <col min="8726" max="8726" width="7.125" style="1465" customWidth="1"/>
    <col min="8727" max="8727" width="7.75" style="1465" customWidth="1"/>
    <col min="8728" max="8728" width="7.875" style="1465" customWidth="1"/>
    <col min="8729" max="8965" width="9" style="1465"/>
    <col min="8966" max="8966" width="5.5" style="1465" customWidth="1"/>
    <col min="8967" max="8967" width="32.875" style="1465" customWidth="1"/>
    <col min="8968" max="8968" width="10.625" style="1465" customWidth="1"/>
    <col min="8969" max="8969" width="9.375" style="1465" customWidth="1"/>
    <col min="8970" max="8970" width="10.25" style="1465" customWidth="1"/>
    <col min="8971" max="8971" width="9.375" style="1465" customWidth="1"/>
    <col min="8972" max="8972" width="8.75" style="1465" customWidth="1"/>
    <col min="8973" max="8973" width="6.75" style="1465" customWidth="1"/>
    <col min="8974" max="8974" width="6.375" style="1465" customWidth="1"/>
    <col min="8975" max="8975" width="9.5" style="1465" customWidth="1"/>
    <col min="8976" max="8976" width="9.875" style="1465" customWidth="1"/>
    <col min="8977" max="8978" width="8.125" style="1465" customWidth="1"/>
    <col min="8979" max="8979" width="7.75" style="1465" customWidth="1"/>
    <col min="8980" max="8980" width="6.875" style="1465" customWidth="1"/>
    <col min="8981" max="8981" width="6.375" style="1465" customWidth="1"/>
    <col min="8982" max="8982" width="7.125" style="1465" customWidth="1"/>
    <col min="8983" max="8983" width="7.75" style="1465" customWidth="1"/>
    <col min="8984" max="8984" width="7.875" style="1465" customWidth="1"/>
    <col min="8985" max="9221" width="9" style="1465"/>
    <col min="9222" max="9222" width="5.5" style="1465" customWidth="1"/>
    <col min="9223" max="9223" width="32.875" style="1465" customWidth="1"/>
    <col min="9224" max="9224" width="10.625" style="1465" customWidth="1"/>
    <col min="9225" max="9225" width="9.375" style="1465" customWidth="1"/>
    <col min="9226" max="9226" width="10.25" style="1465" customWidth="1"/>
    <col min="9227" max="9227" width="9.375" style="1465" customWidth="1"/>
    <col min="9228" max="9228" width="8.75" style="1465" customWidth="1"/>
    <col min="9229" max="9229" width="6.75" style="1465" customWidth="1"/>
    <col min="9230" max="9230" width="6.375" style="1465" customWidth="1"/>
    <col min="9231" max="9231" width="9.5" style="1465" customWidth="1"/>
    <col min="9232" max="9232" width="9.875" style="1465" customWidth="1"/>
    <col min="9233" max="9234" width="8.125" style="1465" customWidth="1"/>
    <col min="9235" max="9235" width="7.75" style="1465" customWidth="1"/>
    <col min="9236" max="9236" width="6.875" style="1465" customWidth="1"/>
    <col min="9237" max="9237" width="6.375" style="1465" customWidth="1"/>
    <col min="9238" max="9238" width="7.125" style="1465" customWidth="1"/>
    <col min="9239" max="9239" width="7.75" style="1465" customWidth="1"/>
    <col min="9240" max="9240" width="7.875" style="1465" customWidth="1"/>
    <col min="9241" max="9477" width="9" style="1465"/>
    <col min="9478" max="9478" width="5.5" style="1465" customWidth="1"/>
    <col min="9479" max="9479" width="32.875" style="1465" customWidth="1"/>
    <col min="9480" max="9480" width="10.625" style="1465" customWidth="1"/>
    <col min="9481" max="9481" width="9.375" style="1465" customWidth="1"/>
    <col min="9482" max="9482" width="10.25" style="1465" customWidth="1"/>
    <col min="9483" max="9483" width="9.375" style="1465" customWidth="1"/>
    <col min="9484" max="9484" width="8.75" style="1465" customWidth="1"/>
    <col min="9485" max="9485" width="6.75" style="1465" customWidth="1"/>
    <col min="9486" max="9486" width="6.375" style="1465" customWidth="1"/>
    <col min="9487" max="9487" width="9.5" style="1465" customWidth="1"/>
    <col min="9488" max="9488" width="9.875" style="1465" customWidth="1"/>
    <col min="9489" max="9490" width="8.125" style="1465" customWidth="1"/>
    <col min="9491" max="9491" width="7.75" style="1465" customWidth="1"/>
    <col min="9492" max="9492" width="6.875" style="1465" customWidth="1"/>
    <col min="9493" max="9493" width="6.375" style="1465" customWidth="1"/>
    <col min="9494" max="9494" width="7.125" style="1465" customWidth="1"/>
    <col min="9495" max="9495" width="7.75" style="1465" customWidth="1"/>
    <col min="9496" max="9496" width="7.875" style="1465" customWidth="1"/>
    <col min="9497" max="9733" width="9" style="1465"/>
    <col min="9734" max="9734" width="5.5" style="1465" customWidth="1"/>
    <col min="9735" max="9735" width="32.875" style="1465" customWidth="1"/>
    <col min="9736" max="9736" width="10.625" style="1465" customWidth="1"/>
    <col min="9737" max="9737" width="9.375" style="1465" customWidth="1"/>
    <col min="9738" max="9738" width="10.25" style="1465" customWidth="1"/>
    <col min="9739" max="9739" width="9.375" style="1465" customWidth="1"/>
    <col min="9740" max="9740" width="8.75" style="1465" customWidth="1"/>
    <col min="9741" max="9741" width="6.75" style="1465" customWidth="1"/>
    <col min="9742" max="9742" width="6.375" style="1465" customWidth="1"/>
    <col min="9743" max="9743" width="9.5" style="1465" customWidth="1"/>
    <col min="9744" max="9744" width="9.875" style="1465" customWidth="1"/>
    <col min="9745" max="9746" width="8.125" style="1465" customWidth="1"/>
    <col min="9747" max="9747" width="7.75" style="1465" customWidth="1"/>
    <col min="9748" max="9748" width="6.875" style="1465" customWidth="1"/>
    <col min="9749" max="9749" width="6.375" style="1465" customWidth="1"/>
    <col min="9750" max="9750" width="7.125" style="1465" customWidth="1"/>
    <col min="9751" max="9751" width="7.75" style="1465" customWidth="1"/>
    <col min="9752" max="9752" width="7.875" style="1465" customWidth="1"/>
    <col min="9753" max="9989" width="9" style="1465"/>
    <col min="9990" max="9990" width="5.5" style="1465" customWidth="1"/>
    <col min="9991" max="9991" width="32.875" style="1465" customWidth="1"/>
    <col min="9992" max="9992" width="10.625" style="1465" customWidth="1"/>
    <col min="9993" max="9993" width="9.375" style="1465" customWidth="1"/>
    <col min="9994" max="9994" width="10.25" style="1465" customWidth="1"/>
    <col min="9995" max="9995" width="9.375" style="1465" customWidth="1"/>
    <col min="9996" max="9996" width="8.75" style="1465" customWidth="1"/>
    <col min="9997" max="9997" width="6.75" style="1465" customWidth="1"/>
    <col min="9998" max="9998" width="6.375" style="1465" customWidth="1"/>
    <col min="9999" max="9999" width="9.5" style="1465" customWidth="1"/>
    <col min="10000" max="10000" width="9.875" style="1465" customWidth="1"/>
    <col min="10001" max="10002" width="8.125" style="1465" customWidth="1"/>
    <col min="10003" max="10003" width="7.75" style="1465" customWidth="1"/>
    <col min="10004" max="10004" width="6.875" style="1465" customWidth="1"/>
    <col min="10005" max="10005" width="6.375" style="1465" customWidth="1"/>
    <col min="10006" max="10006" width="7.125" style="1465" customWidth="1"/>
    <col min="10007" max="10007" width="7.75" style="1465" customWidth="1"/>
    <col min="10008" max="10008" width="7.875" style="1465" customWidth="1"/>
    <col min="10009" max="10245" width="9" style="1465"/>
    <col min="10246" max="10246" width="5.5" style="1465" customWidth="1"/>
    <col min="10247" max="10247" width="32.875" style="1465" customWidth="1"/>
    <col min="10248" max="10248" width="10.625" style="1465" customWidth="1"/>
    <col min="10249" max="10249" width="9.375" style="1465" customWidth="1"/>
    <col min="10250" max="10250" width="10.25" style="1465" customWidth="1"/>
    <col min="10251" max="10251" width="9.375" style="1465" customWidth="1"/>
    <col min="10252" max="10252" width="8.75" style="1465" customWidth="1"/>
    <col min="10253" max="10253" width="6.75" style="1465" customWidth="1"/>
    <col min="10254" max="10254" width="6.375" style="1465" customWidth="1"/>
    <col min="10255" max="10255" width="9.5" style="1465" customWidth="1"/>
    <col min="10256" max="10256" width="9.875" style="1465" customWidth="1"/>
    <col min="10257" max="10258" width="8.125" style="1465" customWidth="1"/>
    <col min="10259" max="10259" width="7.75" style="1465" customWidth="1"/>
    <col min="10260" max="10260" width="6.875" style="1465" customWidth="1"/>
    <col min="10261" max="10261" width="6.375" style="1465" customWidth="1"/>
    <col min="10262" max="10262" width="7.125" style="1465" customWidth="1"/>
    <col min="10263" max="10263" width="7.75" style="1465" customWidth="1"/>
    <col min="10264" max="10264" width="7.875" style="1465" customWidth="1"/>
    <col min="10265" max="10501" width="9" style="1465"/>
    <col min="10502" max="10502" width="5.5" style="1465" customWidth="1"/>
    <col min="10503" max="10503" width="32.875" style="1465" customWidth="1"/>
    <col min="10504" max="10504" width="10.625" style="1465" customWidth="1"/>
    <col min="10505" max="10505" width="9.375" style="1465" customWidth="1"/>
    <col min="10506" max="10506" width="10.25" style="1465" customWidth="1"/>
    <col min="10507" max="10507" width="9.375" style="1465" customWidth="1"/>
    <col min="10508" max="10508" width="8.75" style="1465" customWidth="1"/>
    <col min="10509" max="10509" width="6.75" style="1465" customWidth="1"/>
    <col min="10510" max="10510" width="6.375" style="1465" customWidth="1"/>
    <col min="10511" max="10511" width="9.5" style="1465" customWidth="1"/>
    <col min="10512" max="10512" width="9.875" style="1465" customWidth="1"/>
    <col min="10513" max="10514" width="8.125" style="1465" customWidth="1"/>
    <col min="10515" max="10515" width="7.75" style="1465" customWidth="1"/>
    <col min="10516" max="10516" width="6.875" style="1465" customWidth="1"/>
    <col min="10517" max="10517" width="6.375" style="1465" customWidth="1"/>
    <col min="10518" max="10518" width="7.125" style="1465" customWidth="1"/>
    <col min="10519" max="10519" width="7.75" style="1465" customWidth="1"/>
    <col min="10520" max="10520" width="7.875" style="1465" customWidth="1"/>
    <col min="10521" max="10757" width="9" style="1465"/>
    <col min="10758" max="10758" width="5.5" style="1465" customWidth="1"/>
    <col min="10759" max="10759" width="32.875" style="1465" customWidth="1"/>
    <col min="10760" max="10760" width="10.625" style="1465" customWidth="1"/>
    <col min="10761" max="10761" width="9.375" style="1465" customWidth="1"/>
    <col min="10762" max="10762" width="10.25" style="1465" customWidth="1"/>
    <col min="10763" max="10763" width="9.375" style="1465" customWidth="1"/>
    <col min="10764" max="10764" width="8.75" style="1465" customWidth="1"/>
    <col min="10765" max="10765" width="6.75" style="1465" customWidth="1"/>
    <col min="10766" max="10766" width="6.375" style="1465" customWidth="1"/>
    <col min="10767" max="10767" width="9.5" style="1465" customWidth="1"/>
    <col min="10768" max="10768" width="9.875" style="1465" customWidth="1"/>
    <col min="10769" max="10770" width="8.125" style="1465" customWidth="1"/>
    <col min="10771" max="10771" width="7.75" style="1465" customWidth="1"/>
    <col min="10772" max="10772" width="6.875" style="1465" customWidth="1"/>
    <col min="10773" max="10773" width="6.375" style="1465" customWidth="1"/>
    <col min="10774" max="10774" width="7.125" style="1465" customWidth="1"/>
    <col min="10775" max="10775" width="7.75" style="1465" customWidth="1"/>
    <col min="10776" max="10776" width="7.875" style="1465" customWidth="1"/>
    <col min="10777" max="11013" width="9" style="1465"/>
    <col min="11014" max="11014" width="5.5" style="1465" customWidth="1"/>
    <col min="11015" max="11015" width="32.875" style="1465" customWidth="1"/>
    <col min="11016" max="11016" width="10.625" style="1465" customWidth="1"/>
    <col min="11017" max="11017" width="9.375" style="1465" customWidth="1"/>
    <col min="11018" max="11018" width="10.25" style="1465" customWidth="1"/>
    <col min="11019" max="11019" width="9.375" style="1465" customWidth="1"/>
    <col min="11020" max="11020" width="8.75" style="1465" customWidth="1"/>
    <col min="11021" max="11021" width="6.75" style="1465" customWidth="1"/>
    <col min="11022" max="11022" width="6.375" style="1465" customWidth="1"/>
    <col min="11023" max="11023" width="9.5" style="1465" customWidth="1"/>
    <col min="11024" max="11024" width="9.875" style="1465" customWidth="1"/>
    <col min="11025" max="11026" width="8.125" style="1465" customWidth="1"/>
    <col min="11027" max="11027" width="7.75" style="1465" customWidth="1"/>
    <col min="11028" max="11028" width="6.875" style="1465" customWidth="1"/>
    <col min="11029" max="11029" width="6.375" style="1465" customWidth="1"/>
    <col min="11030" max="11030" width="7.125" style="1465" customWidth="1"/>
    <col min="11031" max="11031" width="7.75" style="1465" customWidth="1"/>
    <col min="11032" max="11032" width="7.875" style="1465" customWidth="1"/>
    <col min="11033" max="11269" width="9" style="1465"/>
    <col min="11270" max="11270" width="5.5" style="1465" customWidth="1"/>
    <col min="11271" max="11271" width="32.875" style="1465" customWidth="1"/>
    <col min="11272" max="11272" width="10.625" style="1465" customWidth="1"/>
    <col min="11273" max="11273" width="9.375" style="1465" customWidth="1"/>
    <col min="11274" max="11274" width="10.25" style="1465" customWidth="1"/>
    <col min="11275" max="11275" width="9.375" style="1465" customWidth="1"/>
    <col min="11276" max="11276" width="8.75" style="1465" customWidth="1"/>
    <col min="11277" max="11277" width="6.75" style="1465" customWidth="1"/>
    <col min="11278" max="11278" width="6.375" style="1465" customWidth="1"/>
    <col min="11279" max="11279" width="9.5" style="1465" customWidth="1"/>
    <col min="11280" max="11280" width="9.875" style="1465" customWidth="1"/>
    <col min="11281" max="11282" width="8.125" style="1465" customWidth="1"/>
    <col min="11283" max="11283" width="7.75" style="1465" customWidth="1"/>
    <col min="11284" max="11284" width="6.875" style="1465" customWidth="1"/>
    <col min="11285" max="11285" width="6.375" style="1465" customWidth="1"/>
    <col min="11286" max="11286" width="7.125" style="1465" customWidth="1"/>
    <col min="11287" max="11287" width="7.75" style="1465" customWidth="1"/>
    <col min="11288" max="11288" width="7.875" style="1465" customWidth="1"/>
    <col min="11289" max="11525" width="9" style="1465"/>
    <col min="11526" max="11526" width="5.5" style="1465" customWidth="1"/>
    <col min="11527" max="11527" width="32.875" style="1465" customWidth="1"/>
    <col min="11528" max="11528" width="10.625" style="1465" customWidth="1"/>
    <col min="11529" max="11529" width="9.375" style="1465" customWidth="1"/>
    <col min="11530" max="11530" width="10.25" style="1465" customWidth="1"/>
    <col min="11531" max="11531" width="9.375" style="1465" customWidth="1"/>
    <col min="11532" max="11532" width="8.75" style="1465" customWidth="1"/>
    <col min="11533" max="11533" width="6.75" style="1465" customWidth="1"/>
    <col min="11534" max="11534" width="6.375" style="1465" customWidth="1"/>
    <col min="11535" max="11535" width="9.5" style="1465" customWidth="1"/>
    <col min="11536" max="11536" width="9.875" style="1465" customWidth="1"/>
    <col min="11537" max="11538" width="8.125" style="1465" customWidth="1"/>
    <col min="11539" max="11539" width="7.75" style="1465" customWidth="1"/>
    <col min="11540" max="11540" width="6.875" style="1465" customWidth="1"/>
    <col min="11541" max="11541" width="6.375" style="1465" customWidth="1"/>
    <col min="11542" max="11542" width="7.125" style="1465" customWidth="1"/>
    <col min="11543" max="11543" width="7.75" style="1465" customWidth="1"/>
    <col min="11544" max="11544" width="7.875" style="1465" customWidth="1"/>
    <col min="11545" max="11781" width="9" style="1465"/>
    <col min="11782" max="11782" width="5.5" style="1465" customWidth="1"/>
    <col min="11783" max="11783" width="32.875" style="1465" customWidth="1"/>
    <col min="11784" max="11784" width="10.625" style="1465" customWidth="1"/>
    <col min="11785" max="11785" width="9.375" style="1465" customWidth="1"/>
    <col min="11786" max="11786" width="10.25" style="1465" customWidth="1"/>
    <col min="11787" max="11787" width="9.375" style="1465" customWidth="1"/>
    <col min="11788" max="11788" width="8.75" style="1465" customWidth="1"/>
    <col min="11789" max="11789" width="6.75" style="1465" customWidth="1"/>
    <col min="11790" max="11790" width="6.375" style="1465" customWidth="1"/>
    <col min="11791" max="11791" width="9.5" style="1465" customWidth="1"/>
    <col min="11792" max="11792" width="9.875" style="1465" customWidth="1"/>
    <col min="11793" max="11794" width="8.125" style="1465" customWidth="1"/>
    <col min="11795" max="11795" width="7.75" style="1465" customWidth="1"/>
    <col min="11796" max="11796" width="6.875" style="1465" customWidth="1"/>
    <col min="11797" max="11797" width="6.375" style="1465" customWidth="1"/>
    <col min="11798" max="11798" width="7.125" style="1465" customWidth="1"/>
    <col min="11799" max="11799" width="7.75" style="1465" customWidth="1"/>
    <col min="11800" max="11800" width="7.875" style="1465" customWidth="1"/>
    <col min="11801" max="12037" width="9" style="1465"/>
    <col min="12038" max="12038" width="5.5" style="1465" customWidth="1"/>
    <col min="12039" max="12039" width="32.875" style="1465" customWidth="1"/>
    <col min="12040" max="12040" width="10.625" style="1465" customWidth="1"/>
    <col min="12041" max="12041" width="9.375" style="1465" customWidth="1"/>
    <col min="12042" max="12042" width="10.25" style="1465" customWidth="1"/>
    <col min="12043" max="12043" width="9.375" style="1465" customWidth="1"/>
    <col min="12044" max="12044" width="8.75" style="1465" customWidth="1"/>
    <col min="12045" max="12045" width="6.75" style="1465" customWidth="1"/>
    <col min="12046" max="12046" width="6.375" style="1465" customWidth="1"/>
    <col min="12047" max="12047" width="9.5" style="1465" customWidth="1"/>
    <col min="12048" max="12048" width="9.875" style="1465" customWidth="1"/>
    <col min="12049" max="12050" width="8.125" style="1465" customWidth="1"/>
    <col min="12051" max="12051" width="7.75" style="1465" customWidth="1"/>
    <col min="12052" max="12052" width="6.875" style="1465" customWidth="1"/>
    <col min="12053" max="12053" width="6.375" style="1465" customWidth="1"/>
    <col min="12054" max="12054" width="7.125" style="1465" customWidth="1"/>
    <col min="12055" max="12055" width="7.75" style="1465" customWidth="1"/>
    <col min="12056" max="12056" width="7.875" style="1465" customWidth="1"/>
    <col min="12057" max="12293" width="9" style="1465"/>
    <col min="12294" max="12294" width="5.5" style="1465" customWidth="1"/>
    <col min="12295" max="12295" width="32.875" style="1465" customWidth="1"/>
    <col min="12296" max="12296" width="10.625" style="1465" customWidth="1"/>
    <col min="12297" max="12297" width="9.375" style="1465" customWidth="1"/>
    <col min="12298" max="12298" width="10.25" style="1465" customWidth="1"/>
    <col min="12299" max="12299" width="9.375" style="1465" customWidth="1"/>
    <col min="12300" max="12300" width="8.75" style="1465" customWidth="1"/>
    <col min="12301" max="12301" width="6.75" style="1465" customWidth="1"/>
    <col min="12302" max="12302" width="6.375" style="1465" customWidth="1"/>
    <col min="12303" max="12303" width="9.5" style="1465" customWidth="1"/>
    <col min="12304" max="12304" width="9.875" style="1465" customWidth="1"/>
    <col min="12305" max="12306" width="8.125" style="1465" customWidth="1"/>
    <col min="12307" max="12307" width="7.75" style="1465" customWidth="1"/>
    <col min="12308" max="12308" width="6.875" style="1465" customWidth="1"/>
    <col min="12309" max="12309" width="6.375" style="1465" customWidth="1"/>
    <col min="12310" max="12310" width="7.125" style="1465" customWidth="1"/>
    <col min="12311" max="12311" width="7.75" style="1465" customWidth="1"/>
    <col min="12312" max="12312" width="7.875" style="1465" customWidth="1"/>
    <col min="12313" max="12549" width="9" style="1465"/>
    <col min="12550" max="12550" width="5.5" style="1465" customWidth="1"/>
    <col min="12551" max="12551" width="32.875" style="1465" customWidth="1"/>
    <col min="12552" max="12552" width="10.625" style="1465" customWidth="1"/>
    <col min="12553" max="12553" width="9.375" style="1465" customWidth="1"/>
    <col min="12554" max="12554" width="10.25" style="1465" customWidth="1"/>
    <col min="12555" max="12555" width="9.375" style="1465" customWidth="1"/>
    <col min="12556" max="12556" width="8.75" style="1465" customWidth="1"/>
    <col min="12557" max="12557" width="6.75" style="1465" customWidth="1"/>
    <col min="12558" max="12558" width="6.375" style="1465" customWidth="1"/>
    <col min="12559" max="12559" width="9.5" style="1465" customWidth="1"/>
    <col min="12560" max="12560" width="9.875" style="1465" customWidth="1"/>
    <col min="12561" max="12562" width="8.125" style="1465" customWidth="1"/>
    <col min="12563" max="12563" width="7.75" style="1465" customWidth="1"/>
    <col min="12564" max="12564" width="6.875" style="1465" customWidth="1"/>
    <col min="12565" max="12565" width="6.375" style="1465" customWidth="1"/>
    <col min="12566" max="12566" width="7.125" style="1465" customWidth="1"/>
    <col min="12567" max="12567" width="7.75" style="1465" customWidth="1"/>
    <col min="12568" max="12568" width="7.875" style="1465" customWidth="1"/>
    <col min="12569" max="12805" width="9" style="1465"/>
    <col min="12806" max="12806" width="5.5" style="1465" customWidth="1"/>
    <col min="12807" max="12807" width="32.875" style="1465" customWidth="1"/>
    <col min="12808" max="12808" width="10.625" style="1465" customWidth="1"/>
    <col min="12809" max="12809" width="9.375" style="1465" customWidth="1"/>
    <col min="12810" max="12810" width="10.25" style="1465" customWidth="1"/>
    <col min="12811" max="12811" width="9.375" style="1465" customWidth="1"/>
    <col min="12812" max="12812" width="8.75" style="1465" customWidth="1"/>
    <col min="12813" max="12813" width="6.75" style="1465" customWidth="1"/>
    <col min="12814" max="12814" width="6.375" style="1465" customWidth="1"/>
    <col min="12815" max="12815" width="9.5" style="1465" customWidth="1"/>
    <col min="12816" max="12816" width="9.875" style="1465" customWidth="1"/>
    <col min="12817" max="12818" width="8.125" style="1465" customWidth="1"/>
    <col min="12819" max="12819" width="7.75" style="1465" customWidth="1"/>
    <col min="12820" max="12820" width="6.875" style="1465" customWidth="1"/>
    <col min="12821" max="12821" width="6.375" style="1465" customWidth="1"/>
    <col min="12822" max="12822" width="7.125" style="1465" customWidth="1"/>
    <col min="12823" max="12823" width="7.75" style="1465" customWidth="1"/>
    <col min="12824" max="12824" width="7.875" style="1465" customWidth="1"/>
    <col min="12825" max="13061" width="9" style="1465"/>
    <col min="13062" max="13062" width="5.5" style="1465" customWidth="1"/>
    <col min="13063" max="13063" width="32.875" style="1465" customWidth="1"/>
    <col min="13064" max="13064" width="10.625" style="1465" customWidth="1"/>
    <col min="13065" max="13065" width="9.375" style="1465" customWidth="1"/>
    <col min="13066" max="13066" width="10.25" style="1465" customWidth="1"/>
    <col min="13067" max="13067" width="9.375" style="1465" customWidth="1"/>
    <col min="13068" max="13068" width="8.75" style="1465" customWidth="1"/>
    <col min="13069" max="13069" width="6.75" style="1465" customWidth="1"/>
    <col min="13070" max="13070" width="6.375" style="1465" customWidth="1"/>
    <col min="13071" max="13071" width="9.5" style="1465" customWidth="1"/>
    <col min="13072" max="13072" width="9.875" style="1465" customWidth="1"/>
    <col min="13073" max="13074" width="8.125" style="1465" customWidth="1"/>
    <col min="13075" max="13075" width="7.75" style="1465" customWidth="1"/>
    <col min="13076" max="13076" width="6.875" style="1465" customWidth="1"/>
    <col min="13077" max="13077" width="6.375" style="1465" customWidth="1"/>
    <col min="13078" max="13078" width="7.125" style="1465" customWidth="1"/>
    <col min="13079" max="13079" width="7.75" style="1465" customWidth="1"/>
    <col min="13080" max="13080" width="7.875" style="1465" customWidth="1"/>
    <col min="13081" max="13317" width="9" style="1465"/>
    <col min="13318" max="13318" width="5.5" style="1465" customWidth="1"/>
    <col min="13319" max="13319" width="32.875" style="1465" customWidth="1"/>
    <col min="13320" max="13320" width="10.625" style="1465" customWidth="1"/>
    <col min="13321" max="13321" width="9.375" style="1465" customWidth="1"/>
    <col min="13322" max="13322" width="10.25" style="1465" customWidth="1"/>
    <col min="13323" max="13323" width="9.375" style="1465" customWidth="1"/>
    <col min="13324" max="13324" width="8.75" style="1465" customWidth="1"/>
    <col min="13325" max="13325" width="6.75" style="1465" customWidth="1"/>
    <col min="13326" max="13326" width="6.375" style="1465" customWidth="1"/>
    <col min="13327" max="13327" width="9.5" style="1465" customWidth="1"/>
    <col min="13328" max="13328" width="9.875" style="1465" customWidth="1"/>
    <col min="13329" max="13330" width="8.125" style="1465" customWidth="1"/>
    <col min="13331" max="13331" width="7.75" style="1465" customWidth="1"/>
    <col min="13332" max="13332" width="6.875" style="1465" customWidth="1"/>
    <col min="13333" max="13333" width="6.375" style="1465" customWidth="1"/>
    <col min="13334" max="13334" width="7.125" style="1465" customWidth="1"/>
    <col min="13335" max="13335" width="7.75" style="1465" customWidth="1"/>
    <col min="13336" max="13336" width="7.875" style="1465" customWidth="1"/>
    <col min="13337" max="13573" width="9" style="1465"/>
    <col min="13574" max="13574" width="5.5" style="1465" customWidth="1"/>
    <col min="13575" max="13575" width="32.875" style="1465" customWidth="1"/>
    <col min="13576" max="13576" width="10.625" style="1465" customWidth="1"/>
    <col min="13577" max="13577" width="9.375" style="1465" customWidth="1"/>
    <col min="13578" max="13578" width="10.25" style="1465" customWidth="1"/>
    <col min="13579" max="13579" width="9.375" style="1465" customWidth="1"/>
    <col min="13580" max="13580" width="8.75" style="1465" customWidth="1"/>
    <col min="13581" max="13581" width="6.75" style="1465" customWidth="1"/>
    <col min="13582" max="13582" width="6.375" style="1465" customWidth="1"/>
    <col min="13583" max="13583" width="9.5" style="1465" customWidth="1"/>
    <col min="13584" max="13584" width="9.875" style="1465" customWidth="1"/>
    <col min="13585" max="13586" width="8.125" style="1465" customWidth="1"/>
    <col min="13587" max="13587" width="7.75" style="1465" customWidth="1"/>
    <col min="13588" max="13588" width="6.875" style="1465" customWidth="1"/>
    <col min="13589" max="13589" width="6.375" style="1465" customWidth="1"/>
    <col min="13590" max="13590" width="7.125" style="1465" customWidth="1"/>
    <col min="13591" max="13591" width="7.75" style="1465" customWidth="1"/>
    <col min="13592" max="13592" width="7.875" style="1465" customWidth="1"/>
    <col min="13593" max="13829" width="9" style="1465"/>
    <col min="13830" max="13830" width="5.5" style="1465" customWidth="1"/>
    <col min="13831" max="13831" width="32.875" style="1465" customWidth="1"/>
    <col min="13832" max="13832" width="10.625" style="1465" customWidth="1"/>
    <col min="13833" max="13833" width="9.375" style="1465" customWidth="1"/>
    <col min="13834" max="13834" width="10.25" style="1465" customWidth="1"/>
    <col min="13835" max="13835" width="9.375" style="1465" customWidth="1"/>
    <col min="13836" max="13836" width="8.75" style="1465" customWidth="1"/>
    <col min="13837" max="13837" width="6.75" style="1465" customWidth="1"/>
    <col min="13838" max="13838" width="6.375" style="1465" customWidth="1"/>
    <col min="13839" max="13839" width="9.5" style="1465" customWidth="1"/>
    <col min="13840" max="13840" width="9.875" style="1465" customWidth="1"/>
    <col min="13841" max="13842" width="8.125" style="1465" customWidth="1"/>
    <col min="13843" max="13843" width="7.75" style="1465" customWidth="1"/>
    <col min="13844" max="13844" width="6.875" style="1465" customWidth="1"/>
    <col min="13845" max="13845" width="6.375" style="1465" customWidth="1"/>
    <col min="13846" max="13846" width="7.125" style="1465" customWidth="1"/>
    <col min="13847" max="13847" width="7.75" style="1465" customWidth="1"/>
    <col min="13848" max="13848" width="7.875" style="1465" customWidth="1"/>
    <col min="13849" max="14085" width="9" style="1465"/>
    <col min="14086" max="14086" width="5.5" style="1465" customWidth="1"/>
    <col min="14087" max="14087" width="32.875" style="1465" customWidth="1"/>
    <col min="14088" max="14088" width="10.625" style="1465" customWidth="1"/>
    <col min="14089" max="14089" width="9.375" style="1465" customWidth="1"/>
    <col min="14090" max="14090" width="10.25" style="1465" customWidth="1"/>
    <col min="14091" max="14091" width="9.375" style="1465" customWidth="1"/>
    <col min="14092" max="14092" width="8.75" style="1465" customWidth="1"/>
    <col min="14093" max="14093" width="6.75" style="1465" customWidth="1"/>
    <col min="14094" max="14094" width="6.375" style="1465" customWidth="1"/>
    <col min="14095" max="14095" width="9.5" style="1465" customWidth="1"/>
    <col min="14096" max="14096" width="9.875" style="1465" customWidth="1"/>
    <col min="14097" max="14098" width="8.125" style="1465" customWidth="1"/>
    <col min="14099" max="14099" width="7.75" style="1465" customWidth="1"/>
    <col min="14100" max="14100" width="6.875" style="1465" customWidth="1"/>
    <col min="14101" max="14101" width="6.375" style="1465" customWidth="1"/>
    <col min="14102" max="14102" width="7.125" style="1465" customWidth="1"/>
    <col min="14103" max="14103" width="7.75" style="1465" customWidth="1"/>
    <col min="14104" max="14104" width="7.875" style="1465" customWidth="1"/>
    <col min="14105" max="14341" width="9" style="1465"/>
    <col min="14342" max="14342" width="5.5" style="1465" customWidth="1"/>
    <col min="14343" max="14343" width="32.875" style="1465" customWidth="1"/>
    <col min="14344" max="14344" width="10.625" style="1465" customWidth="1"/>
    <col min="14345" max="14345" width="9.375" style="1465" customWidth="1"/>
    <col min="14346" max="14346" width="10.25" style="1465" customWidth="1"/>
    <col min="14347" max="14347" width="9.375" style="1465" customWidth="1"/>
    <col min="14348" max="14348" width="8.75" style="1465" customWidth="1"/>
    <col min="14349" max="14349" width="6.75" style="1465" customWidth="1"/>
    <col min="14350" max="14350" width="6.375" style="1465" customWidth="1"/>
    <col min="14351" max="14351" width="9.5" style="1465" customWidth="1"/>
    <col min="14352" max="14352" width="9.875" style="1465" customWidth="1"/>
    <col min="14353" max="14354" width="8.125" style="1465" customWidth="1"/>
    <col min="14355" max="14355" width="7.75" style="1465" customWidth="1"/>
    <col min="14356" max="14356" width="6.875" style="1465" customWidth="1"/>
    <col min="14357" max="14357" width="6.375" style="1465" customWidth="1"/>
    <col min="14358" max="14358" width="7.125" style="1465" customWidth="1"/>
    <col min="14359" max="14359" width="7.75" style="1465" customWidth="1"/>
    <col min="14360" max="14360" width="7.875" style="1465" customWidth="1"/>
    <col min="14361" max="14597" width="9" style="1465"/>
    <col min="14598" max="14598" width="5.5" style="1465" customWidth="1"/>
    <col min="14599" max="14599" width="32.875" style="1465" customWidth="1"/>
    <col min="14600" max="14600" width="10.625" style="1465" customWidth="1"/>
    <col min="14601" max="14601" width="9.375" style="1465" customWidth="1"/>
    <col min="14602" max="14602" width="10.25" style="1465" customWidth="1"/>
    <col min="14603" max="14603" width="9.375" style="1465" customWidth="1"/>
    <col min="14604" max="14604" width="8.75" style="1465" customWidth="1"/>
    <col min="14605" max="14605" width="6.75" style="1465" customWidth="1"/>
    <col min="14606" max="14606" width="6.375" style="1465" customWidth="1"/>
    <col min="14607" max="14607" width="9.5" style="1465" customWidth="1"/>
    <col min="14608" max="14608" width="9.875" style="1465" customWidth="1"/>
    <col min="14609" max="14610" width="8.125" style="1465" customWidth="1"/>
    <col min="14611" max="14611" width="7.75" style="1465" customWidth="1"/>
    <col min="14612" max="14612" width="6.875" style="1465" customWidth="1"/>
    <col min="14613" max="14613" width="6.375" style="1465" customWidth="1"/>
    <col min="14614" max="14614" width="7.125" style="1465" customWidth="1"/>
    <col min="14615" max="14615" width="7.75" style="1465" customWidth="1"/>
    <col min="14616" max="14616" width="7.875" style="1465" customWidth="1"/>
    <col min="14617" max="14853" width="9" style="1465"/>
    <col min="14854" max="14854" width="5.5" style="1465" customWidth="1"/>
    <col min="14855" max="14855" width="32.875" style="1465" customWidth="1"/>
    <col min="14856" max="14856" width="10.625" style="1465" customWidth="1"/>
    <col min="14857" max="14857" width="9.375" style="1465" customWidth="1"/>
    <col min="14858" max="14858" width="10.25" style="1465" customWidth="1"/>
    <col min="14859" max="14859" width="9.375" style="1465" customWidth="1"/>
    <col min="14860" max="14860" width="8.75" style="1465" customWidth="1"/>
    <col min="14861" max="14861" width="6.75" style="1465" customWidth="1"/>
    <col min="14862" max="14862" width="6.375" style="1465" customWidth="1"/>
    <col min="14863" max="14863" width="9.5" style="1465" customWidth="1"/>
    <col min="14864" max="14864" width="9.875" style="1465" customWidth="1"/>
    <col min="14865" max="14866" width="8.125" style="1465" customWidth="1"/>
    <col min="14867" max="14867" width="7.75" style="1465" customWidth="1"/>
    <col min="14868" max="14868" width="6.875" style="1465" customWidth="1"/>
    <col min="14869" max="14869" width="6.375" style="1465" customWidth="1"/>
    <col min="14870" max="14870" width="7.125" style="1465" customWidth="1"/>
    <col min="14871" max="14871" width="7.75" style="1465" customWidth="1"/>
    <col min="14872" max="14872" width="7.875" style="1465" customWidth="1"/>
    <col min="14873" max="15109" width="9" style="1465"/>
    <col min="15110" max="15110" width="5.5" style="1465" customWidth="1"/>
    <col min="15111" max="15111" width="32.875" style="1465" customWidth="1"/>
    <col min="15112" max="15112" width="10.625" style="1465" customWidth="1"/>
    <col min="15113" max="15113" width="9.375" style="1465" customWidth="1"/>
    <col min="15114" max="15114" width="10.25" style="1465" customWidth="1"/>
    <col min="15115" max="15115" width="9.375" style="1465" customWidth="1"/>
    <col min="15116" max="15116" width="8.75" style="1465" customWidth="1"/>
    <col min="15117" max="15117" width="6.75" style="1465" customWidth="1"/>
    <col min="15118" max="15118" width="6.375" style="1465" customWidth="1"/>
    <col min="15119" max="15119" width="9.5" style="1465" customWidth="1"/>
    <col min="15120" max="15120" width="9.875" style="1465" customWidth="1"/>
    <col min="15121" max="15122" width="8.125" style="1465" customWidth="1"/>
    <col min="15123" max="15123" width="7.75" style="1465" customWidth="1"/>
    <col min="15124" max="15124" width="6.875" style="1465" customWidth="1"/>
    <col min="15125" max="15125" width="6.375" style="1465" customWidth="1"/>
    <col min="15126" max="15126" width="7.125" style="1465" customWidth="1"/>
    <col min="15127" max="15127" width="7.75" style="1465" customWidth="1"/>
    <col min="15128" max="15128" width="7.875" style="1465" customWidth="1"/>
    <col min="15129" max="15365" width="9" style="1465"/>
    <col min="15366" max="15366" width="5.5" style="1465" customWidth="1"/>
    <col min="15367" max="15367" width="32.875" style="1465" customWidth="1"/>
    <col min="15368" max="15368" width="10.625" style="1465" customWidth="1"/>
    <col min="15369" max="15369" width="9.375" style="1465" customWidth="1"/>
    <col min="15370" max="15370" width="10.25" style="1465" customWidth="1"/>
    <col min="15371" max="15371" width="9.375" style="1465" customWidth="1"/>
    <col min="15372" max="15372" width="8.75" style="1465" customWidth="1"/>
    <col min="15373" max="15373" width="6.75" style="1465" customWidth="1"/>
    <col min="15374" max="15374" width="6.375" style="1465" customWidth="1"/>
    <col min="15375" max="15375" width="9.5" style="1465" customWidth="1"/>
    <col min="15376" max="15376" width="9.875" style="1465" customWidth="1"/>
    <col min="15377" max="15378" width="8.125" style="1465" customWidth="1"/>
    <col min="15379" max="15379" width="7.75" style="1465" customWidth="1"/>
    <col min="15380" max="15380" width="6.875" style="1465" customWidth="1"/>
    <col min="15381" max="15381" width="6.375" style="1465" customWidth="1"/>
    <col min="15382" max="15382" width="7.125" style="1465" customWidth="1"/>
    <col min="15383" max="15383" width="7.75" style="1465" customWidth="1"/>
    <col min="15384" max="15384" width="7.875" style="1465" customWidth="1"/>
    <col min="15385" max="15621" width="9" style="1465"/>
    <col min="15622" max="15622" width="5.5" style="1465" customWidth="1"/>
    <col min="15623" max="15623" width="32.875" style="1465" customWidth="1"/>
    <col min="15624" max="15624" width="10.625" style="1465" customWidth="1"/>
    <col min="15625" max="15625" width="9.375" style="1465" customWidth="1"/>
    <col min="15626" max="15626" width="10.25" style="1465" customWidth="1"/>
    <col min="15627" max="15627" width="9.375" style="1465" customWidth="1"/>
    <col min="15628" max="15628" width="8.75" style="1465" customWidth="1"/>
    <col min="15629" max="15629" width="6.75" style="1465" customWidth="1"/>
    <col min="15630" max="15630" width="6.375" style="1465" customWidth="1"/>
    <col min="15631" max="15631" width="9.5" style="1465" customWidth="1"/>
    <col min="15632" max="15632" width="9.875" style="1465" customWidth="1"/>
    <col min="15633" max="15634" width="8.125" style="1465" customWidth="1"/>
    <col min="15635" max="15635" width="7.75" style="1465" customWidth="1"/>
    <col min="15636" max="15636" width="6.875" style="1465" customWidth="1"/>
    <col min="15637" max="15637" width="6.375" style="1465" customWidth="1"/>
    <col min="15638" max="15638" width="7.125" style="1465" customWidth="1"/>
    <col min="15639" max="15639" width="7.75" style="1465" customWidth="1"/>
    <col min="15640" max="15640" width="7.875" style="1465" customWidth="1"/>
    <col min="15641" max="15877" width="9" style="1465"/>
    <col min="15878" max="15878" width="5.5" style="1465" customWidth="1"/>
    <col min="15879" max="15879" width="32.875" style="1465" customWidth="1"/>
    <col min="15880" max="15880" width="10.625" style="1465" customWidth="1"/>
    <col min="15881" max="15881" width="9.375" style="1465" customWidth="1"/>
    <col min="15882" max="15882" width="10.25" style="1465" customWidth="1"/>
    <col min="15883" max="15883" width="9.375" style="1465" customWidth="1"/>
    <col min="15884" max="15884" width="8.75" style="1465" customWidth="1"/>
    <col min="15885" max="15885" width="6.75" style="1465" customWidth="1"/>
    <col min="15886" max="15886" width="6.375" style="1465" customWidth="1"/>
    <col min="15887" max="15887" width="9.5" style="1465" customWidth="1"/>
    <col min="15888" max="15888" width="9.875" style="1465" customWidth="1"/>
    <col min="15889" max="15890" width="8.125" style="1465" customWidth="1"/>
    <col min="15891" max="15891" width="7.75" style="1465" customWidth="1"/>
    <col min="15892" max="15892" width="6.875" style="1465" customWidth="1"/>
    <col min="15893" max="15893" width="6.375" style="1465" customWidth="1"/>
    <col min="15894" max="15894" width="7.125" style="1465" customWidth="1"/>
    <col min="15895" max="15895" width="7.75" style="1465" customWidth="1"/>
    <col min="15896" max="15896" width="7.875" style="1465" customWidth="1"/>
    <col min="15897" max="16133" width="9" style="1465"/>
    <col min="16134" max="16134" width="5.5" style="1465" customWidth="1"/>
    <col min="16135" max="16135" width="32.875" style="1465" customWidth="1"/>
    <col min="16136" max="16136" width="10.625" style="1465" customWidth="1"/>
    <col min="16137" max="16137" width="9.375" style="1465" customWidth="1"/>
    <col min="16138" max="16138" width="10.25" style="1465" customWidth="1"/>
    <col min="16139" max="16139" width="9.375" style="1465" customWidth="1"/>
    <col min="16140" max="16140" width="8.75" style="1465" customWidth="1"/>
    <col min="16141" max="16141" width="6.75" style="1465" customWidth="1"/>
    <col min="16142" max="16142" width="6.375" style="1465" customWidth="1"/>
    <col min="16143" max="16143" width="9.5" style="1465" customWidth="1"/>
    <col min="16144" max="16144" width="9.875" style="1465" customWidth="1"/>
    <col min="16145" max="16146" width="8.125" style="1465" customWidth="1"/>
    <col min="16147" max="16147" width="7.75" style="1465" customWidth="1"/>
    <col min="16148" max="16148" width="6.875" style="1465" customWidth="1"/>
    <col min="16149" max="16149" width="6.375" style="1465" customWidth="1"/>
    <col min="16150" max="16150" width="7.125" style="1465" customWidth="1"/>
    <col min="16151" max="16151" width="7.75" style="1465" customWidth="1"/>
    <col min="16152" max="16152" width="7.875" style="1465" customWidth="1"/>
    <col min="16153" max="16384" width="9" style="1465"/>
  </cols>
  <sheetData>
    <row r="1" spans="1:36" ht="27">
      <c r="A1" s="3568" t="s">
        <v>12</v>
      </c>
      <c r="B1" s="3568"/>
      <c r="C1" s="3568"/>
      <c r="D1" s="3568"/>
      <c r="E1" s="3568"/>
      <c r="F1" s="3568"/>
      <c r="G1" s="3568"/>
      <c r="H1" s="3568"/>
      <c r="I1" s="3568"/>
      <c r="J1" s="3568"/>
      <c r="K1" s="3568"/>
      <c r="L1" s="3568"/>
      <c r="M1" s="3568"/>
      <c r="N1" s="3568"/>
      <c r="O1" s="3568"/>
      <c r="P1" s="3568"/>
      <c r="Q1" s="3568"/>
      <c r="R1" s="3568"/>
      <c r="S1" s="3568"/>
      <c r="T1" s="3568"/>
      <c r="U1" s="3568"/>
      <c r="V1" s="3568"/>
      <c r="W1" s="3568"/>
      <c r="X1" s="3568"/>
      <c r="Y1" s="3568"/>
      <c r="Z1" s="3568"/>
      <c r="AA1" s="3568"/>
      <c r="AB1" s="3568"/>
      <c r="AC1" s="3568"/>
      <c r="AD1" s="3568"/>
      <c r="AE1" s="3568"/>
      <c r="AF1" s="3568"/>
      <c r="AG1" s="3568"/>
      <c r="AH1" s="3568"/>
      <c r="AI1" s="3568"/>
      <c r="AJ1" s="3568"/>
    </row>
    <row r="2" spans="1:36" s="1290" customFormat="1" ht="25.5">
      <c r="A2" s="3569" t="s">
        <v>5997</v>
      </c>
      <c r="B2" s="3569"/>
      <c r="C2" s="3569"/>
      <c r="D2" s="3569"/>
      <c r="E2" s="3569"/>
      <c r="F2" s="3569"/>
      <c r="G2" s="3569"/>
      <c r="H2" s="3569"/>
      <c r="I2" s="3569"/>
      <c r="J2" s="3569"/>
      <c r="K2" s="3569"/>
      <c r="L2" s="3569"/>
      <c r="M2" s="3569"/>
      <c r="N2" s="3569"/>
      <c r="O2" s="3569"/>
      <c r="P2" s="3569"/>
      <c r="Q2" s="3569"/>
      <c r="R2" s="3569"/>
      <c r="S2" s="3569"/>
      <c r="T2" s="3569"/>
      <c r="U2" s="3569"/>
      <c r="V2" s="3569"/>
      <c r="W2" s="3569"/>
      <c r="X2" s="3569"/>
      <c r="Y2" s="3569"/>
      <c r="Z2" s="3569"/>
      <c r="AA2" s="3569"/>
      <c r="AB2" s="3569"/>
      <c r="AC2" s="3569"/>
      <c r="AD2" s="3569"/>
      <c r="AE2" s="3569"/>
      <c r="AF2" s="3569"/>
      <c r="AG2" s="3569"/>
      <c r="AH2" s="3569"/>
      <c r="AI2" s="3569"/>
      <c r="AJ2" s="3569"/>
    </row>
    <row r="3" spans="1:36" s="2070" customFormat="1">
      <c r="A3" s="356"/>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row>
    <row r="4" spans="1:36" s="2070" customFormat="1" ht="15.75" customHeight="1">
      <c r="A4" s="1465"/>
      <c r="B4" s="1465"/>
      <c r="C4" s="1465"/>
      <c r="D4" s="2071"/>
      <c r="E4" s="2072"/>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row>
    <row r="5" spans="1:36" s="2070" customFormat="1" ht="21" customHeight="1">
      <c r="A5" s="3553" t="s">
        <v>14</v>
      </c>
      <c r="B5" s="3553" t="s">
        <v>132</v>
      </c>
      <c r="C5" s="3553" t="s">
        <v>15</v>
      </c>
      <c r="D5" s="3553" t="s">
        <v>16</v>
      </c>
      <c r="E5" s="3635" t="s">
        <v>192</v>
      </c>
      <c r="F5" s="3553" t="s">
        <v>17</v>
      </c>
      <c r="G5" s="3553" t="s">
        <v>18</v>
      </c>
      <c r="H5" s="3553" t="s">
        <v>5998</v>
      </c>
      <c r="I5" s="3638" t="s">
        <v>20</v>
      </c>
      <c r="J5" s="3639"/>
      <c r="K5" s="3638" t="s">
        <v>21</v>
      </c>
      <c r="L5" s="3553" t="s">
        <v>3982</v>
      </c>
      <c r="M5" s="3643" t="s">
        <v>23</v>
      </c>
      <c r="N5" s="3643"/>
      <c r="O5" s="3644"/>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s="2070" customFormat="1" ht="33" customHeight="1">
      <c r="A6" s="3554"/>
      <c r="B6" s="3554"/>
      <c r="C6" s="3554"/>
      <c r="D6" s="3554"/>
      <c r="E6" s="3636"/>
      <c r="F6" s="3554"/>
      <c r="G6" s="3554"/>
      <c r="H6" s="3554"/>
      <c r="I6" s="3640"/>
      <c r="J6" s="3641"/>
      <c r="K6" s="3642"/>
      <c r="L6" s="3554"/>
      <c r="M6" s="3645"/>
      <c r="N6" s="3645"/>
      <c r="O6" s="3646"/>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s="2070" customFormat="1" ht="21.75" customHeight="1">
      <c r="A7" s="3555"/>
      <c r="B7" s="3555"/>
      <c r="C7" s="3555"/>
      <c r="D7" s="3555"/>
      <c r="E7" s="3637"/>
      <c r="F7" s="3555"/>
      <c r="G7" s="3555"/>
      <c r="H7" s="3555"/>
      <c r="I7" s="2073" t="s">
        <v>2</v>
      </c>
      <c r="J7" s="2074" t="s">
        <v>197</v>
      </c>
      <c r="K7" s="3640"/>
      <c r="L7" s="3555"/>
      <c r="M7" s="2075" t="s">
        <v>4</v>
      </c>
      <c r="N7" s="2076" t="s">
        <v>5</v>
      </c>
      <c r="O7" s="2076"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s="2070" customFormat="1">
      <c r="A8" s="2077">
        <v>1</v>
      </c>
      <c r="B8" s="2077">
        <v>2</v>
      </c>
      <c r="C8" s="2078">
        <v>3</v>
      </c>
      <c r="D8" s="2079">
        <v>4</v>
      </c>
      <c r="E8" s="2078">
        <v>5</v>
      </c>
      <c r="F8" s="2077">
        <v>6</v>
      </c>
      <c r="G8" s="2079">
        <v>7</v>
      </c>
      <c r="H8" s="2077">
        <v>8</v>
      </c>
      <c r="I8" s="2079">
        <v>9</v>
      </c>
      <c r="J8" s="2077">
        <v>10</v>
      </c>
      <c r="K8" s="2079">
        <v>11</v>
      </c>
      <c r="L8" s="2077">
        <v>12</v>
      </c>
      <c r="M8" s="2079">
        <v>13</v>
      </c>
      <c r="N8" s="2077">
        <v>14</v>
      </c>
      <c r="O8" s="2079">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2070" customFormat="1" ht="12.75" customHeight="1">
      <c r="A9" s="1465"/>
      <c r="B9" s="1465"/>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c r="AG9" s="1465"/>
      <c r="AH9" s="1465"/>
      <c r="AI9" s="1465"/>
      <c r="AJ9" s="1465"/>
    </row>
    <row r="10" spans="1:36" s="2070" customFormat="1">
      <c r="A10" s="1465"/>
      <c r="B10" s="1465"/>
      <c r="C10" s="2080" t="s">
        <v>5999</v>
      </c>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row>
    <row r="11" spans="1:36" s="2070" customFormat="1">
      <c r="A11" s="1465"/>
      <c r="B11" s="1465"/>
      <c r="C11" s="2080" t="s">
        <v>6000</v>
      </c>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row>
    <row r="12" spans="1:36" s="2070" customFormat="1" ht="12.75" customHeight="1">
      <c r="A12" s="1465"/>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row>
    <row r="13" spans="1:36" s="2086" customFormat="1" ht="94.5">
      <c r="A13" s="991">
        <v>2493</v>
      </c>
      <c r="B13" s="1962" t="s">
        <v>6001</v>
      </c>
      <c r="C13" s="2081" t="s">
        <v>6002</v>
      </c>
      <c r="D13" s="2082" t="s">
        <v>51</v>
      </c>
      <c r="E13" s="1237" t="s">
        <v>6003</v>
      </c>
      <c r="F13" s="1428" t="s">
        <v>30</v>
      </c>
      <c r="G13" s="1391">
        <v>39.799999999999997</v>
      </c>
      <c r="H13" s="1474">
        <v>0</v>
      </c>
      <c r="I13" s="2083">
        <v>0</v>
      </c>
      <c r="J13" s="1474">
        <v>0</v>
      </c>
      <c r="K13" s="2084">
        <v>0</v>
      </c>
      <c r="L13" s="1474">
        <v>39.799999999999997</v>
      </c>
      <c r="M13" s="1474">
        <v>0</v>
      </c>
      <c r="N13" s="1474">
        <v>19.5</v>
      </c>
      <c r="O13" s="1474">
        <v>19.5</v>
      </c>
      <c r="P13" s="1474"/>
      <c r="Q13" s="1474"/>
      <c r="R13" s="1474"/>
      <c r="S13" s="1474"/>
      <c r="T13" s="1474"/>
      <c r="U13" s="1474"/>
      <c r="V13" s="1474"/>
      <c r="W13" s="1474"/>
      <c r="X13" s="2843">
        <v>0</v>
      </c>
      <c r="Y13" s="2843">
        <v>19.5</v>
      </c>
      <c r="Z13" s="2108">
        <v>19.5</v>
      </c>
      <c r="AA13" s="2844"/>
      <c r="AB13" s="2844"/>
      <c r="AC13" s="2108">
        <v>0</v>
      </c>
      <c r="AD13" s="2108"/>
      <c r="AE13" s="2844"/>
      <c r="AF13" s="2844">
        <v>0</v>
      </c>
      <c r="AG13" s="2108">
        <v>0</v>
      </c>
      <c r="AH13" s="158" t="s">
        <v>9970</v>
      </c>
      <c r="AI13" s="1474"/>
      <c r="AJ13" s="2085">
        <v>0</v>
      </c>
    </row>
    <row r="14" spans="1:36" s="2086" customFormat="1">
      <c r="A14" s="991"/>
      <c r="B14" s="1962"/>
      <c r="C14" s="2081"/>
      <c r="D14" s="2082"/>
      <c r="E14" s="1237"/>
      <c r="F14" s="1428"/>
      <c r="G14" s="1391"/>
      <c r="H14" s="1474"/>
      <c r="I14" s="2083"/>
      <c r="J14" s="1474"/>
      <c r="K14" s="2084"/>
      <c r="L14" s="1474"/>
      <c r="M14" s="1474"/>
      <c r="N14" s="1474"/>
      <c r="O14" s="1474"/>
      <c r="P14" s="1474"/>
      <c r="Q14" s="1474"/>
      <c r="R14" s="1474"/>
      <c r="S14" s="1474"/>
      <c r="T14" s="1474"/>
      <c r="U14" s="1474"/>
      <c r="V14" s="1474"/>
      <c r="W14" s="1474"/>
      <c r="X14" s="2843"/>
      <c r="Y14" s="2843"/>
      <c r="Z14" s="2108"/>
      <c r="AA14" s="2844"/>
      <c r="AB14" s="2844"/>
      <c r="AC14" s="2108"/>
      <c r="AD14" s="2108"/>
      <c r="AE14" s="2844"/>
      <c r="AF14" s="2844"/>
      <c r="AG14" s="2108"/>
      <c r="AH14" s="1474"/>
      <c r="AI14" s="1474"/>
      <c r="AJ14" s="2085"/>
    </row>
    <row r="15" spans="1:36" s="1290" customFormat="1" ht="30.75" customHeight="1">
      <c r="A15" s="2087"/>
      <c r="B15" s="2087"/>
      <c r="C15" s="1382" t="s">
        <v>6004</v>
      </c>
      <c r="D15" s="2088"/>
      <c r="E15" s="2088"/>
      <c r="F15" s="2088"/>
      <c r="G15" s="1437">
        <v>39.799999999999997</v>
      </c>
      <c r="H15" s="1437">
        <v>0</v>
      </c>
      <c r="I15" s="1437">
        <v>0</v>
      </c>
      <c r="J15" s="1437">
        <v>0</v>
      </c>
      <c r="K15" s="1437">
        <v>0</v>
      </c>
      <c r="L15" s="1437">
        <v>39.799999999999997</v>
      </c>
      <c r="M15" s="1437">
        <v>0</v>
      </c>
      <c r="N15" s="1437">
        <v>19.5</v>
      </c>
      <c r="O15" s="1437">
        <v>19.5</v>
      </c>
      <c r="P15" s="1437">
        <v>0</v>
      </c>
      <c r="Q15" s="1437">
        <v>0</v>
      </c>
      <c r="R15" s="1437">
        <v>0</v>
      </c>
      <c r="S15" s="1437">
        <v>0</v>
      </c>
      <c r="T15" s="1437">
        <v>0</v>
      </c>
      <c r="U15" s="1437">
        <v>0</v>
      </c>
      <c r="V15" s="1437">
        <v>0</v>
      </c>
      <c r="W15" s="1437">
        <v>0</v>
      </c>
      <c r="X15" s="1437">
        <v>0</v>
      </c>
      <c r="Y15" s="1437">
        <v>19.5</v>
      </c>
      <c r="Z15" s="1437">
        <v>19.5</v>
      </c>
      <c r="AA15" s="1437">
        <v>0</v>
      </c>
      <c r="AB15" s="1437">
        <v>0</v>
      </c>
      <c r="AC15" s="1437">
        <v>0</v>
      </c>
      <c r="AD15" s="1437">
        <v>0</v>
      </c>
      <c r="AE15" s="1437">
        <v>0</v>
      </c>
      <c r="AF15" s="1437">
        <v>0</v>
      </c>
      <c r="AG15" s="1437">
        <v>0</v>
      </c>
      <c r="AH15" s="1437"/>
      <c r="AI15" s="1437"/>
      <c r="AJ15" s="483">
        <v>0</v>
      </c>
    </row>
    <row r="16" spans="1:36">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2089"/>
    </row>
    <row r="17" spans="1:36">
      <c r="C17" s="2080" t="s">
        <v>6005</v>
      </c>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2089"/>
    </row>
    <row r="18" spans="1:36">
      <c r="C18" s="2080"/>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2089"/>
    </row>
    <row r="19" spans="1:36" ht="31.5">
      <c r="A19" s="991">
        <v>2494</v>
      </c>
      <c r="B19" s="636" t="s">
        <v>6006</v>
      </c>
      <c r="C19" s="357" t="s">
        <v>6007</v>
      </c>
      <c r="D19" s="360" t="s">
        <v>88</v>
      </c>
      <c r="E19" s="1443" t="s">
        <v>42</v>
      </c>
      <c r="F19" s="1428" t="s">
        <v>47</v>
      </c>
      <c r="G19" s="1474">
        <v>95</v>
      </c>
      <c r="H19" s="2084">
        <v>0</v>
      </c>
      <c r="I19" s="2084">
        <v>0</v>
      </c>
      <c r="J19" s="1474">
        <v>0</v>
      </c>
      <c r="K19" s="2084">
        <v>0</v>
      </c>
      <c r="L19" s="1474">
        <v>95</v>
      </c>
      <c r="M19" s="1474">
        <v>19.832999999999998</v>
      </c>
      <c r="N19" s="1474">
        <v>13.667</v>
      </c>
      <c r="O19" s="1474">
        <v>33.5</v>
      </c>
      <c r="P19" s="1474"/>
      <c r="Q19" s="1474"/>
      <c r="R19" s="1474"/>
      <c r="S19" s="1474"/>
      <c r="T19" s="1474"/>
      <c r="U19" s="1474"/>
      <c r="V19" s="1474"/>
      <c r="W19" s="1474"/>
      <c r="X19" s="2843">
        <v>19.832999999999998</v>
      </c>
      <c r="Y19" s="2843">
        <v>13.667</v>
      </c>
      <c r="Z19" s="2108">
        <v>33.5</v>
      </c>
      <c r="AA19" s="2844"/>
      <c r="AB19" s="2844"/>
      <c r="AC19" s="2108">
        <v>0</v>
      </c>
      <c r="AD19" s="2108"/>
      <c r="AE19" s="2844"/>
      <c r="AF19" s="2844">
        <v>0</v>
      </c>
      <c r="AG19" s="2108">
        <v>0</v>
      </c>
      <c r="AH19" s="1474"/>
      <c r="AI19" s="1474"/>
      <c r="AJ19" s="2085">
        <v>0</v>
      </c>
    </row>
    <row r="20" spans="1:36" ht="31.5">
      <c r="A20" s="991">
        <v>2495</v>
      </c>
      <c r="B20" s="636" t="s">
        <v>6008</v>
      </c>
      <c r="C20" s="357" t="s">
        <v>6009</v>
      </c>
      <c r="D20" s="360" t="s">
        <v>88</v>
      </c>
      <c r="E20" s="1443" t="s">
        <v>42</v>
      </c>
      <c r="F20" s="1428" t="s">
        <v>47</v>
      </c>
      <c r="G20" s="1474">
        <v>46</v>
      </c>
      <c r="H20" s="2084">
        <v>0</v>
      </c>
      <c r="I20" s="2084">
        <v>0</v>
      </c>
      <c r="J20" s="1474">
        <v>0</v>
      </c>
      <c r="K20" s="2084">
        <v>0</v>
      </c>
      <c r="L20" s="1474">
        <v>46</v>
      </c>
      <c r="M20" s="1474">
        <v>0</v>
      </c>
      <c r="N20" s="1474">
        <v>15.333</v>
      </c>
      <c r="O20" s="1474">
        <v>15.333</v>
      </c>
      <c r="P20" s="1474"/>
      <c r="Q20" s="1474"/>
      <c r="R20" s="1474"/>
      <c r="S20" s="1474"/>
      <c r="T20" s="1474"/>
      <c r="U20" s="1474"/>
      <c r="V20" s="1474"/>
      <c r="W20" s="1474"/>
      <c r="X20" s="2843">
        <v>0</v>
      </c>
      <c r="Y20" s="2843">
        <v>15.333</v>
      </c>
      <c r="Z20" s="2108">
        <v>15.333</v>
      </c>
      <c r="AA20" s="2844"/>
      <c r="AB20" s="2844"/>
      <c r="AC20" s="2108">
        <v>0</v>
      </c>
      <c r="AD20" s="2108"/>
      <c r="AE20" s="2844"/>
      <c r="AF20" s="2844">
        <v>0</v>
      </c>
      <c r="AG20" s="2108">
        <v>0</v>
      </c>
      <c r="AH20" s="1474"/>
      <c r="AI20" s="1474"/>
      <c r="AJ20" s="2085">
        <v>0</v>
      </c>
    </row>
    <row r="21" spans="1:36" ht="47.25">
      <c r="A21" s="991">
        <v>2496</v>
      </c>
      <c r="B21" s="636" t="s">
        <v>6010</v>
      </c>
      <c r="C21" s="357" t="s">
        <v>6011</v>
      </c>
      <c r="D21" s="360" t="s">
        <v>51</v>
      </c>
      <c r="E21" s="1443" t="s">
        <v>42</v>
      </c>
      <c r="F21" s="1428" t="s">
        <v>47</v>
      </c>
      <c r="G21" s="1474">
        <v>50</v>
      </c>
      <c r="H21" s="2084">
        <v>0</v>
      </c>
      <c r="I21" s="2084">
        <v>0</v>
      </c>
      <c r="J21" s="1474">
        <v>0</v>
      </c>
      <c r="K21" s="2084">
        <v>0</v>
      </c>
      <c r="L21" s="1474">
        <v>50</v>
      </c>
      <c r="M21" s="1474">
        <v>0</v>
      </c>
      <c r="N21" s="1474">
        <v>16.667000000000002</v>
      </c>
      <c r="O21" s="1474">
        <v>16.667000000000002</v>
      </c>
      <c r="P21" s="1474"/>
      <c r="Q21" s="1474"/>
      <c r="R21" s="1474"/>
      <c r="S21" s="1474"/>
      <c r="T21" s="1474"/>
      <c r="U21" s="1474"/>
      <c r="V21" s="1474"/>
      <c r="W21" s="1474"/>
      <c r="X21" s="2843">
        <v>0</v>
      </c>
      <c r="Y21" s="2843">
        <v>16.667000000000002</v>
      </c>
      <c r="Z21" s="2108">
        <v>16.667000000000002</v>
      </c>
      <c r="AA21" s="2844"/>
      <c r="AB21" s="2844"/>
      <c r="AC21" s="2108">
        <v>0</v>
      </c>
      <c r="AD21" s="2108"/>
      <c r="AE21" s="2844"/>
      <c r="AF21" s="2844">
        <v>0</v>
      </c>
      <c r="AG21" s="2108">
        <v>0</v>
      </c>
      <c r="AH21" s="1474"/>
      <c r="AI21" s="1474"/>
      <c r="AJ21" s="2085">
        <v>0</v>
      </c>
    </row>
    <row r="22" spans="1:36">
      <c r="A22" s="991"/>
      <c r="B22" s="636"/>
      <c r="C22" s="357"/>
      <c r="D22" s="360"/>
      <c r="E22" s="1443"/>
      <c r="F22" s="1428"/>
      <c r="G22" s="1474"/>
      <c r="H22" s="2084"/>
      <c r="I22" s="2084"/>
      <c r="J22" s="1474"/>
      <c r="K22" s="2084"/>
      <c r="L22" s="1474"/>
      <c r="M22" s="1474"/>
      <c r="N22" s="1474"/>
      <c r="O22" s="1474"/>
      <c r="P22" s="1474"/>
      <c r="Q22" s="1474"/>
      <c r="R22" s="1474"/>
      <c r="S22" s="1474"/>
      <c r="T22" s="1474"/>
      <c r="U22" s="1474"/>
      <c r="V22" s="1474"/>
      <c r="W22" s="1474"/>
      <c r="X22" s="2843"/>
      <c r="Y22" s="2843"/>
      <c r="Z22" s="2108"/>
      <c r="AA22" s="2844"/>
      <c r="AB22" s="2844"/>
      <c r="AC22" s="2108"/>
      <c r="AD22" s="2108"/>
      <c r="AE22" s="2844"/>
      <c r="AF22" s="2844"/>
      <c r="AG22" s="2108"/>
      <c r="AH22" s="1474"/>
      <c r="AI22" s="1474"/>
      <c r="AJ22" s="2085"/>
    </row>
    <row r="23" spans="1:36" ht="26.25" customHeight="1">
      <c r="C23" s="1382" t="s">
        <v>6012</v>
      </c>
      <c r="D23" s="2088"/>
      <c r="E23" s="2088"/>
      <c r="F23" s="2088"/>
      <c r="G23" s="1437">
        <v>191</v>
      </c>
      <c r="H23" s="1437">
        <v>0</v>
      </c>
      <c r="I23" s="1437">
        <v>0</v>
      </c>
      <c r="J23" s="1437">
        <v>0</v>
      </c>
      <c r="K23" s="1437">
        <v>0</v>
      </c>
      <c r="L23" s="1437">
        <v>191</v>
      </c>
      <c r="M23" s="1437">
        <v>19.832999999999998</v>
      </c>
      <c r="N23" s="1437">
        <v>45.667000000000002</v>
      </c>
      <c r="O23" s="1437">
        <v>65.5</v>
      </c>
      <c r="P23" s="1437">
        <v>0</v>
      </c>
      <c r="Q23" s="1437">
        <v>0</v>
      </c>
      <c r="R23" s="1437">
        <v>0</v>
      </c>
      <c r="S23" s="1437">
        <v>0</v>
      </c>
      <c r="T23" s="1437">
        <v>0</v>
      </c>
      <c r="U23" s="1437">
        <v>0</v>
      </c>
      <c r="V23" s="1437">
        <v>0</v>
      </c>
      <c r="W23" s="1437">
        <v>0</v>
      </c>
      <c r="X23" s="1437">
        <v>19.832999999999998</v>
      </c>
      <c r="Y23" s="1437">
        <v>45.667000000000002</v>
      </c>
      <c r="Z23" s="1437">
        <v>65.5</v>
      </c>
      <c r="AA23" s="1437">
        <v>0</v>
      </c>
      <c r="AB23" s="1437">
        <v>0</v>
      </c>
      <c r="AC23" s="1437">
        <v>0</v>
      </c>
      <c r="AD23" s="1437">
        <v>0</v>
      </c>
      <c r="AE23" s="1437">
        <v>0</v>
      </c>
      <c r="AF23" s="1437">
        <v>0</v>
      </c>
      <c r="AG23" s="1437">
        <v>0</v>
      </c>
      <c r="AH23" s="1437"/>
      <c r="AI23" s="1437"/>
      <c r="AJ23" s="483">
        <v>0</v>
      </c>
    </row>
    <row r="24" spans="1:36" ht="30.75" customHeight="1" thickBot="1">
      <c r="A24" s="366"/>
      <c r="B24" s="366"/>
      <c r="C24" s="1394" t="s">
        <v>6013</v>
      </c>
      <c r="D24" s="1396"/>
      <c r="E24" s="1396"/>
      <c r="F24" s="1396"/>
      <c r="G24" s="1482">
        <v>230.8</v>
      </c>
      <c r="H24" s="1482">
        <v>0</v>
      </c>
      <c r="I24" s="1482">
        <v>0</v>
      </c>
      <c r="J24" s="1482">
        <v>0</v>
      </c>
      <c r="K24" s="1482">
        <v>0</v>
      </c>
      <c r="L24" s="1482">
        <v>230.8</v>
      </c>
      <c r="M24" s="1482">
        <v>19.832999999999998</v>
      </c>
      <c r="N24" s="1482">
        <v>65.167000000000002</v>
      </c>
      <c r="O24" s="1482">
        <v>85</v>
      </c>
      <c r="P24" s="1482">
        <v>0</v>
      </c>
      <c r="Q24" s="1482">
        <v>0</v>
      </c>
      <c r="R24" s="1482">
        <v>0</v>
      </c>
      <c r="S24" s="1482">
        <v>0</v>
      </c>
      <c r="T24" s="1482">
        <v>0</v>
      </c>
      <c r="U24" s="1482">
        <v>0</v>
      </c>
      <c r="V24" s="1482">
        <v>0</v>
      </c>
      <c r="W24" s="1482">
        <v>0</v>
      </c>
      <c r="X24" s="1482">
        <v>19.832999999999998</v>
      </c>
      <c r="Y24" s="1482">
        <v>65.167000000000002</v>
      </c>
      <c r="Z24" s="1482">
        <v>85</v>
      </c>
      <c r="AA24" s="1482">
        <v>0</v>
      </c>
      <c r="AB24" s="1482">
        <v>0</v>
      </c>
      <c r="AC24" s="1482">
        <v>0</v>
      </c>
      <c r="AD24" s="1482">
        <v>0</v>
      </c>
      <c r="AE24" s="1482">
        <v>0</v>
      </c>
      <c r="AF24" s="1482">
        <v>0</v>
      </c>
      <c r="AG24" s="1482">
        <v>0</v>
      </c>
      <c r="AH24" s="1482"/>
      <c r="AI24" s="1482"/>
      <c r="AJ24" s="487">
        <v>0</v>
      </c>
    </row>
    <row r="25" spans="1:36" ht="16.5" thickTop="1">
      <c r="G25" s="365"/>
      <c r="H25" s="365"/>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row>
    <row r="26" spans="1:36">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row>
    <row r="27" spans="1:36">
      <c r="G27" s="365"/>
      <c r="H27" s="365"/>
      <c r="I27" s="365"/>
      <c r="J27" s="365"/>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row>
    <row r="28" spans="1:36">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row>
    <row r="29" spans="1:36">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row>
    <row r="30" spans="1:36">
      <c r="G30" s="365"/>
      <c r="H30" s="365"/>
      <c r="I30" s="365"/>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row>
    <row r="31" spans="1:36">
      <c r="G31" s="365"/>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row>
    <row r="32" spans="1:36">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row>
    <row r="33" spans="7:36">
      <c r="G33" s="36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row>
    <row r="34" spans="7:36">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row>
    <row r="35" spans="7:36">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row>
    <row r="36" spans="7:36">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row>
    <row r="37" spans="7:36">
      <c r="G37" s="365"/>
      <c r="H37" s="365"/>
      <c r="I37" s="365"/>
      <c r="J37" s="365"/>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row>
    <row r="38" spans="7:36">
      <c r="G38" s="365"/>
      <c r="H38" s="365"/>
      <c r="I38" s="365"/>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row>
    <row r="39" spans="7:36">
      <c r="G39" s="365"/>
      <c r="H39" s="365"/>
      <c r="I39" s="365"/>
      <c r="J39" s="365"/>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row>
    <row r="40" spans="7:36">
      <c r="G40" s="365"/>
      <c r="H40" s="365"/>
      <c r="I40" s="365"/>
      <c r="J40" s="365"/>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row>
    <row r="41" spans="7:36">
      <c r="G41" s="365"/>
      <c r="H41" s="365"/>
      <c r="I41" s="365"/>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row>
    <row r="42" spans="7:36">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row>
    <row r="43" spans="7:36">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row>
    <row r="44" spans="7:36">
      <c r="G44" s="365"/>
      <c r="H44" s="365"/>
      <c r="I44" s="365"/>
      <c r="J44" s="365"/>
      <c r="K44" s="365"/>
      <c r="L44" s="365"/>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row>
    <row r="45" spans="7:36">
      <c r="G45" s="365"/>
      <c r="H45" s="365"/>
      <c r="I45" s="365"/>
      <c r="J45" s="365"/>
      <c r="K45" s="365"/>
      <c r="L45" s="365"/>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row>
    <row r="46" spans="7:36">
      <c r="G46" s="365"/>
      <c r="H46" s="365"/>
      <c r="I46" s="365"/>
      <c r="J46" s="365"/>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row>
    <row r="47" spans="7:36">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row>
    <row r="48" spans="7:36">
      <c r="G48" s="365"/>
      <c r="H48" s="365"/>
      <c r="I48" s="365"/>
      <c r="J48" s="365"/>
      <c r="K48" s="365"/>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row>
    <row r="49" spans="7:36">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row>
    <row r="50" spans="7:36">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row>
    <row r="51" spans="7:36">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row>
    <row r="52" spans="7:36">
      <c r="G52" s="365"/>
      <c r="H52" s="365"/>
      <c r="I52" s="365"/>
      <c r="J52" s="365"/>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row>
    <row r="53" spans="7:36">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row>
    <row r="54" spans="7:36">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row>
    <row r="55" spans="7:36">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row>
    <row r="56" spans="7:36">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row>
    <row r="57" spans="7:36">
      <c r="G57" s="365"/>
      <c r="H57" s="365"/>
      <c r="I57" s="365"/>
      <c r="J57" s="365"/>
      <c r="K57" s="365"/>
      <c r="L57" s="365"/>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365"/>
    </row>
    <row r="58" spans="7:36">
      <c r="G58" s="365"/>
      <c r="H58" s="365"/>
      <c r="I58" s="365"/>
      <c r="J58" s="365"/>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row>
    <row r="59" spans="7:36">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row>
    <row r="60" spans="7:36">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row>
    <row r="61" spans="7:36">
      <c r="G61" s="365"/>
      <c r="H61" s="365"/>
      <c r="I61" s="365"/>
      <c r="J61" s="365"/>
      <c r="K61" s="365"/>
      <c r="L61" s="365"/>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row>
    <row r="62" spans="7:36">
      <c r="G62" s="365"/>
      <c r="H62" s="365"/>
      <c r="I62" s="365"/>
      <c r="J62" s="365"/>
      <c r="K62" s="365"/>
      <c r="L62" s="365"/>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row>
    <row r="63" spans="7:36">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row>
    <row r="64" spans="7:36">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row>
    <row r="65" spans="7:36">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row>
    <row r="66" spans="7:36">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row>
    <row r="67" spans="7:36">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row>
    <row r="68" spans="7:36">
      <c r="G68" s="365"/>
      <c r="H68" s="365"/>
      <c r="I68" s="365"/>
      <c r="J68" s="365"/>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row>
    <row r="69" spans="7:36">
      <c r="G69" s="365"/>
      <c r="H69" s="365"/>
      <c r="I69" s="365"/>
      <c r="J69" s="365"/>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row>
    <row r="70" spans="7:36">
      <c r="G70" s="365"/>
      <c r="H70" s="365"/>
      <c r="I70" s="365"/>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row>
    <row r="71" spans="7:36">
      <c r="G71" s="365"/>
      <c r="H71" s="365"/>
      <c r="I71" s="365"/>
      <c r="J71" s="365"/>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row>
    <row r="72" spans="7:36">
      <c r="G72" s="365"/>
      <c r="H72" s="365"/>
      <c r="I72" s="365"/>
      <c r="J72" s="365"/>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row>
    <row r="73" spans="7:36">
      <c r="G73" s="365"/>
      <c r="H73" s="365"/>
      <c r="I73" s="365"/>
      <c r="J73" s="365"/>
      <c r="K73" s="365"/>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365"/>
    </row>
    <row r="74" spans="7:36">
      <c r="G74" s="365"/>
      <c r="H74" s="365"/>
      <c r="I74" s="365"/>
      <c r="J74" s="365"/>
      <c r="K74" s="365"/>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row>
    <row r="75" spans="7:36">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row>
    <row r="76" spans="7:36">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row>
    <row r="77" spans="7:36">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row>
    <row r="78" spans="7:36">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row>
    <row r="79" spans="7:36">
      <c r="G79" s="365"/>
      <c r="H79" s="365"/>
      <c r="I79" s="365"/>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row>
    <row r="80" spans="7:36">
      <c r="G80" s="365"/>
      <c r="H80" s="365"/>
      <c r="I80" s="365"/>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row>
    <row r="81" spans="7:36">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row>
    <row r="82" spans="7:36">
      <c r="G82" s="365"/>
      <c r="H82" s="365"/>
      <c r="I82" s="365"/>
      <c r="J82" s="365"/>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row>
    <row r="83" spans="7:36">
      <c r="G83" s="365"/>
      <c r="H83" s="365"/>
      <c r="I83" s="365"/>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row>
    <row r="84" spans="7:36">
      <c r="G84" s="365"/>
      <c r="H84" s="365"/>
      <c r="I84" s="365"/>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row>
    <row r="85" spans="7:36">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row>
    <row r="86" spans="7:36">
      <c r="G86" s="365"/>
      <c r="H86" s="365"/>
      <c r="I86" s="365"/>
      <c r="J86" s="365"/>
      <c r="K86" s="365"/>
      <c r="L86" s="365"/>
      <c r="M86" s="365"/>
      <c r="N86" s="365"/>
      <c r="O86" s="365"/>
      <c r="P86" s="365"/>
      <c r="Q86" s="365"/>
      <c r="R86" s="365"/>
      <c r="S86" s="365"/>
      <c r="T86" s="365"/>
      <c r="U86" s="365"/>
      <c r="V86" s="365"/>
      <c r="W86" s="365"/>
      <c r="X86" s="365"/>
      <c r="Y86" s="365"/>
      <c r="Z86" s="365"/>
      <c r="AA86" s="365"/>
      <c r="AB86" s="365"/>
      <c r="AC86" s="365"/>
      <c r="AD86" s="365"/>
      <c r="AE86" s="365"/>
      <c r="AF86" s="365"/>
      <c r="AG86" s="365"/>
      <c r="AH86" s="365"/>
      <c r="AI86" s="365"/>
      <c r="AJ86" s="365"/>
    </row>
    <row r="87" spans="7:36">
      <c r="G87" s="365"/>
      <c r="H87" s="365"/>
      <c r="I87" s="365"/>
      <c r="J87" s="365"/>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row>
    <row r="88" spans="7:36">
      <c r="G88" s="365"/>
      <c r="H88" s="365"/>
      <c r="I88" s="365"/>
      <c r="J88" s="365"/>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row>
    <row r="89" spans="7:36">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row>
    <row r="90" spans="7:36">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row>
    <row r="91" spans="7:36">
      <c r="G91" s="365"/>
      <c r="H91" s="365"/>
      <c r="I91" s="365"/>
      <c r="J91" s="365"/>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row>
    <row r="92" spans="7:36">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row>
    <row r="93" spans="7:36">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row>
    <row r="94" spans="7:36">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row>
    <row r="95" spans="7:36">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row>
    <row r="96" spans="7:36">
      <c r="G96" s="365"/>
      <c r="H96" s="365"/>
      <c r="I96" s="365"/>
      <c r="J96" s="365"/>
      <c r="K96" s="365"/>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row>
    <row r="97" spans="7:36">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row>
    <row r="98" spans="7:36">
      <c r="G98" s="365"/>
      <c r="H98" s="365"/>
      <c r="I98" s="365"/>
      <c r="J98" s="365"/>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row>
    <row r="99" spans="7:36">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row>
    <row r="100" spans="7:36">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c r="AF100" s="365"/>
      <c r="AG100" s="365"/>
      <c r="AH100" s="365"/>
      <c r="AI100" s="365"/>
      <c r="AJ100" s="365"/>
    </row>
    <row r="101" spans="7:36">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row>
    <row r="102" spans="7:36">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c r="AC102" s="365"/>
      <c r="AD102" s="365"/>
      <c r="AE102" s="365"/>
      <c r="AF102" s="365"/>
      <c r="AG102" s="365"/>
      <c r="AH102" s="365"/>
      <c r="AI102" s="365"/>
      <c r="AJ102" s="365"/>
    </row>
    <row r="103" spans="7:36">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row>
    <row r="104" spans="7:36">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row>
    <row r="105" spans="7:36">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row>
    <row r="106" spans="7:36">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row>
    <row r="107" spans="7:36">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row>
    <row r="108" spans="7:36">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row>
    <row r="109" spans="7:36">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row>
    <row r="110" spans="7:36">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row>
    <row r="111" spans="7:36">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row>
    <row r="112" spans="7:36">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row>
    <row r="113" spans="7:36">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row>
    <row r="114" spans="7:36">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row>
    <row r="115" spans="7:36">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row>
    <row r="116" spans="7:36">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row>
    <row r="117" spans="7:36">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row>
    <row r="118" spans="7:36">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row>
    <row r="119" spans="7:36">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row>
    <row r="120" spans="7:36">
      <c r="G120" s="365"/>
      <c r="H120" s="365"/>
      <c r="I120" s="365"/>
      <c r="J120" s="365"/>
      <c r="K120" s="365"/>
      <c r="L120" s="365"/>
      <c r="M120" s="365"/>
      <c r="N120" s="365"/>
      <c r="O120" s="365"/>
      <c r="P120" s="365"/>
      <c r="Q120" s="365"/>
      <c r="R120" s="365"/>
      <c r="S120" s="365"/>
      <c r="T120" s="365"/>
      <c r="U120" s="365"/>
      <c r="V120" s="365"/>
      <c r="W120" s="365"/>
      <c r="X120" s="365"/>
      <c r="Y120" s="365"/>
      <c r="Z120" s="365"/>
      <c r="AA120" s="365"/>
      <c r="AB120" s="365"/>
      <c r="AC120" s="365"/>
      <c r="AD120" s="365"/>
      <c r="AE120" s="365"/>
      <c r="AF120" s="365"/>
      <c r="AG120" s="365"/>
      <c r="AH120" s="365"/>
      <c r="AI120" s="365"/>
      <c r="AJ120" s="365"/>
    </row>
    <row r="121" spans="7:36">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c r="AC121" s="365"/>
      <c r="AD121" s="365"/>
      <c r="AE121" s="365"/>
      <c r="AF121" s="365"/>
      <c r="AG121" s="365"/>
      <c r="AH121" s="365"/>
      <c r="AI121" s="365"/>
      <c r="AJ121" s="365"/>
    </row>
    <row r="122" spans="7:36">
      <c r="G122" s="365"/>
      <c r="H122" s="365"/>
      <c r="I122" s="365"/>
      <c r="J122" s="365"/>
      <c r="K122" s="365"/>
      <c r="L122" s="365"/>
      <c r="M122" s="365"/>
      <c r="N122" s="365"/>
      <c r="O122" s="365"/>
      <c r="P122" s="365"/>
      <c r="Q122" s="365"/>
      <c r="R122" s="365"/>
      <c r="S122" s="365"/>
      <c r="T122" s="365"/>
      <c r="U122" s="365"/>
      <c r="V122" s="365"/>
      <c r="W122" s="365"/>
      <c r="X122" s="365"/>
      <c r="Y122" s="365"/>
      <c r="Z122" s="365"/>
      <c r="AA122" s="365"/>
      <c r="AB122" s="365"/>
      <c r="AC122" s="365"/>
      <c r="AD122" s="365"/>
      <c r="AE122" s="365"/>
      <c r="AF122" s="365"/>
      <c r="AG122" s="365"/>
      <c r="AH122" s="365"/>
      <c r="AI122" s="365"/>
      <c r="AJ122" s="365"/>
    </row>
    <row r="123" spans="7:36">
      <c r="G123" s="365"/>
      <c r="H123" s="365"/>
      <c r="I123" s="365"/>
      <c r="J123" s="365"/>
      <c r="K123" s="365"/>
      <c r="L123" s="365"/>
      <c r="M123" s="365"/>
      <c r="N123" s="365"/>
      <c r="O123" s="365"/>
      <c r="P123" s="365"/>
      <c r="Q123" s="365"/>
      <c r="R123" s="365"/>
      <c r="S123" s="365"/>
      <c r="T123" s="365"/>
      <c r="U123" s="365"/>
      <c r="V123" s="365"/>
      <c r="W123" s="365"/>
      <c r="X123" s="365"/>
      <c r="Y123" s="365"/>
      <c r="Z123" s="365"/>
      <c r="AA123" s="365"/>
      <c r="AB123" s="365"/>
      <c r="AC123" s="365"/>
      <c r="AD123" s="365"/>
      <c r="AE123" s="365"/>
      <c r="AF123" s="365"/>
      <c r="AG123" s="365"/>
      <c r="AH123" s="365"/>
      <c r="AI123" s="365"/>
      <c r="AJ123" s="365"/>
    </row>
    <row r="124" spans="7:36">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s="365"/>
      <c r="AG124" s="365"/>
      <c r="AH124" s="365"/>
      <c r="AI124" s="365"/>
      <c r="AJ124" s="365"/>
    </row>
    <row r="125" spans="7:36">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c r="AC125" s="365"/>
      <c r="AD125" s="365"/>
      <c r="AE125" s="365"/>
      <c r="AF125" s="365"/>
      <c r="AG125" s="365"/>
      <c r="AH125" s="365"/>
      <c r="AI125" s="365"/>
      <c r="AJ125" s="365"/>
    </row>
    <row r="126" spans="7:36">
      <c r="G126" s="365"/>
      <c r="H126" s="365"/>
      <c r="I126" s="365"/>
      <c r="J126" s="365"/>
      <c r="K126" s="365"/>
      <c r="L126" s="365"/>
      <c r="M126" s="365"/>
      <c r="N126" s="365"/>
      <c r="O126" s="365"/>
      <c r="P126" s="365"/>
      <c r="Q126" s="365"/>
      <c r="R126" s="365"/>
      <c r="S126" s="365"/>
      <c r="T126" s="365"/>
      <c r="U126" s="365"/>
      <c r="V126" s="365"/>
      <c r="W126" s="365"/>
      <c r="X126" s="365"/>
      <c r="Y126" s="365"/>
      <c r="Z126" s="365"/>
      <c r="AA126" s="365"/>
      <c r="AB126" s="365"/>
      <c r="AC126" s="365"/>
      <c r="AD126" s="365"/>
      <c r="AE126" s="365"/>
      <c r="AF126" s="365"/>
      <c r="AG126" s="365"/>
      <c r="AH126" s="365"/>
      <c r="AI126" s="365"/>
      <c r="AJ126" s="365"/>
    </row>
    <row r="127" spans="7:36">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row>
    <row r="128" spans="7:36">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row>
    <row r="129" spans="7:36">
      <c r="G129" s="365"/>
      <c r="H129" s="365"/>
      <c r="I129" s="365"/>
      <c r="J129" s="365"/>
      <c r="K129" s="365"/>
      <c r="L129" s="365"/>
      <c r="M129" s="365"/>
      <c r="N129" s="365"/>
      <c r="O129" s="365"/>
      <c r="P129" s="365"/>
      <c r="Q129" s="365"/>
      <c r="R129" s="365"/>
      <c r="S129" s="365"/>
      <c r="T129" s="365"/>
      <c r="U129" s="365"/>
      <c r="V129" s="365"/>
      <c r="W129" s="365"/>
      <c r="X129" s="365"/>
      <c r="Y129" s="365"/>
      <c r="Z129" s="365"/>
      <c r="AA129" s="365"/>
      <c r="AB129" s="365"/>
      <c r="AC129" s="365"/>
      <c r="AD129" s="365"/>
      <c r="AE129" s="365"/>
      <c r="AF129" s="365"/>
      <c r="AG129" s="365"/>
      <c r="AH129" s="365"/>
      <c r="AI129" s="365"/>
      <c r="AJ129" s="365"/>
    </row>
    <row r="130" spans="7:36">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c r="AC130" s="365"/>
      <c r="AD130" s="365"/>
      <c r="AE130" s="365"/>
      <c r="AF130" s="365"/>
      <c r="AG130" s="365"/>
      <c r="AH130" s="365"/>
      <c r="AI130" s="365"/>
      <c r="AJ130" s="365"/>
    </row>
    <row r="131" spans="7:36">
      <c r="G131" s="365"/>
      <c r="H131" s="365"/>
      <c r="I131" s="365"/>
      <c r="J131" s="365"/>
      <c r="K131" s="365"/>
      <c r="L131" s="365"/>
      <c r="M131" s="365"/>
      <c r="N131" s="365"/>
      <c r="O131" s="365"/>
      <c r="P131" s="365"/>
      <c r="Q131" s="365"/>
      <c r="R131" s="365"/>
      <c r="S131" s="365"/>
      <c r="T131" s="365"/>
      <c r="U131" s="365"/>
      <c r="V131" s="365"/>
      <c r="W131" s="365"/>
      <c r="X131" s="365"/>
      <c r="Y131" s="365"/>
      <c r="Z131" s="365"/>
      <c r="AA131" s="365"/>
      <c r="AB131" s="365"/>
      <c r="AC131" s="365"/>
      <c r="AD131" s="365"/>
      <c r="AE131" s="365"/>
      <c r="AF131" s="365"/>
      <c r="AG131" s="365"/>
      <c r="AH131" s="365"/>
      <c r="AI131" s="365"/>
      <c r="AJ131" s="365"/>
    </row>
    <row r="132" spans="7:36">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F132" s="365"/>
      <c r="AG132" s="365"/>
      <c r="AH132" s="365"/>
      <c r="AI132" s="365"/>
      <c r="AJ132" s="365"/>
    </row>
    <row r="133" spans="7:36">
      <c r="G133" s="365"/>
      <c r="H133" s="365"/>
      <c r="I133" s="365"/>
      <c r="J133" s="365"/>
      <c r="K133" s="365"/>
      <c r="L133" s="365"/>
      <c r="M133" s="365"/>
      <c r="N133" s="365"/>
      <c r="O133" s="365"/>
      <c r="P133" s="365"/>
      <c r="Q133" s="365"/>
      <c r="R133" s="365"/>
      <c r="S133" s="365"/>
      <c r="T133" s="365"/>
      <c r="U133" s="365"/>
      <c r="V133" s="365"/>
      <c r="W133" s="365"/>
      <c r="X133" s="365"/>
      <c r="Y133" s="365"/>
      <c r="Z133" s="365"/>
      <c r="AA133" s="365"/>
      <c r="AB133" s="365"/>
      <c r="AC133" s="365"/>
      <c r="AD133" s="365"/>
      <c r="AE133" s="365"/>
      <c r="AF133" s="365"/>
      <c r="AG133" s="365"/>
      <c r="AH133" s="365"/>
      <c r="AI133" s="365"/>
      <c r="AJ133" s="365"/>
    </row>
    <row r="134" spans="7:36">
      <c r="G134" s="365"/>
      <c r="H134" s="365"/>
      <c r="I134" s="365"/>
      <c r="J134" s="365"/>
      <c r="K134" s="365"/>
      <c r="L134" s="365"/>
      <c r="M134" s="365"/>
      <c r="N134" s="365"/>
      <c r="O134" s="365"/>
      <c r="P134" s="365"/>
      <c r="Q134" s="365"/>
      <c r="R134" s="365"/>
      <c r="S134" s="365"/>
      <c r="T134" s="365"/>
      <c r="U134" s="365"/>
      <c r="V134" s="365"/>
      <c r="W134" s="365"/>
      <c r="X134" s="365"/>
      <c r="Y134" s="365"/>
      <c r="Z134" s="365"/>
      <c r="AA134" s="365"/>
      <c r="AB134" s="365"/>
      <c r="AC134" s="365"/>
      <c r="AD134" s="365"/>
      <c r="AE134" s="365"/>
      <c r="AF134" s="365"/>
      <c r="AG134" s="365"/>
      <c r="AH134" s="365"/>
      <c r="AI134" s="365"/>
      <c r="AJ134" s="365"/>
    </row>
    <row r="135" spans="7:36">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c r="AC135" s="365"/>
      <c r="AD135" s="365"/>
      <c r="AE135" s="365"/>
      <c r="AF135" s="365"/>
      <c r="AG135" s="365"/>
      <c r="AH135" s="365"/>
      <c r="AI135" s="365"/>
      <c r="AJ135" s="365"/>
    </row>
    <row r="136" spans="7:36">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c r="AC136" s="365"/>
      <c r="AD136" s="365"/>
      <c r="AE136" s="365"/>
      <c r="AF136" s="365"/>
      <c r="AG136" s="365"/>
      <c r="AH136" s="365"/>
      <c r="AI136" s="365"/>
      <c r="AJ136" s="365"/>
    </row>
    <row r="137" spans="7:36">
      <c r="G137" s="365"/>
      <c r="H137" s="365"/>
      <c r="I137" s="365"/>
      <c r="J137" s="365"/>
      <c r="K137" s="365"/>
      <c r="L137" s="365"/>
      <c r="M137" s="365"/>
      <c r="N137" s="365"/>
      <c r="O137" s="365"/>
      <c r="P137" s="365"/>
      <c r="Q137" s="365"/>
      <c r="R137" s="365"/>
      <c r="S137" s="365"/>
      <c r="T137" s="365"/>
      <c r="U137" s="365"/>
      <c r="V137" s="365"/>
      <c r="W137" s="365"/>
      <c r="X137" s="365"/>
      <c r="Y137" s="365"/>
      <c r="Z137" s="365"/>
      <c r="AA137" s="365"/>
      <c r="AB137" s="365"/>
      <c r="AC137" s="365"/>
      <c r="AD137" s="365"/>
      <c r="AE137" s="365"/>
      <c r="AF137" s="365"/>
      <c r="AG137" s="365"/>
      <c r="AH137" s="365"/>
      <c r="AI137" s="365"/>
      <c r="AJ137" s="365"/>
    </row>
    <row r="138" spans="7:36">
      <c r="G138" s="365"/>
      <c r="H138" s="365"/>
      <c r="I138" s="365"/>
      <c r="J138" s="365"/>
      <c r="K138" s="365"/>
      <c r="L138" s="365"/>
      <c r="M138" s="365"/>
      <c r="N138" s="365"/>
      <c r="O138" s="365"/>
      <c r="P138" s="365"/>
      <c r="Q138" s="365"/>
      <c r="R138" s="365"/>
      <c r="S138" s="365"/>
      <c r="T138" s="365"/>
      <c r="U138" s="365"/>
      <c r="V138" s="365"/>
      <c r="W138" s="365"/>
      <c r="X138" s="365"/>
      <c r="Y138" s="365"/>
      <c r="Z138" s="365"/>
      <c r="AA138" s="365"/>
      <c r="AB138" s="365"/>
      <c r="AC138" s="365"/>
      <c r="AD138" s="365"/>
      <c r="AE138" s="365"/>
      <c r="AF138" s="365"/>
      <c r="AG138" s="365"/>
      <c r="AH138" s="365"/>
      <c r="AI138" s="365"/>
      <c r="AJ138" s="365"/>
    </row>
    <row r="139" spans="7:36">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row>
    <row r="140" spans="7:36">
      <c r="G140" s="365"/>
      <c r="H140" s="365"/>
      <c r="I140" s="365"/>
      <c r="J140" s="365"/>
      <c r="K140" s="365"/>
      <c r="L140" s="365"/>
      <c r="M140" s="365"/>
      <c r="N140" s="365"/>
      <c r="O140" s="365"/>
      <c r="P140" s="365"/>
      <c r="Q140" s="365"/>
      <c r="R140" s="365"/>
      <c r="S140" s="365"/>
      <c r="T140" s="365"/>
      <c r="U140" s="365"/>
      <c r="V140" s="365"/>
      <c r="W140" s="365"/>
      <c r="X140" s="365"/>
      <c r="Y140" s="365"/>
      <c r="Z140" s="365"/>
      <c r="AA140" s="365"/>
      <c r="AB140" s="365"/>
      <c r="AC140" s="365"/>
      <c r="AD140" s="365"/>
      <c r="AE140" s="365"/>
      <c r="AF140" s="365"/>
      <c r="AG140" s="365"/>
      <c r="AH140" s="365"/>
      <c r="AI140" s="365"/>
      <c r="AJ140" s="365"/>
    </row>
    <row r="141" spans="7:36">
      <c r="G141" s="365"/>
      <c r="H141" s="365"/>
      <c r="I141" s="365"/>
      <c r="J141" s="365"/>
      <c r="K141" s="365"/>
      <c r="L141" s="365"/>
      <c r="M141" s="365"/>
      <c r="N141" s="365"/>
      <c r="O141" s="365"/>
      <c r="P141" s="365"/>
      <c r="Q141" s="365"/>
      <c r="R141" s="365"/>
      <c r="S141" s="365"/>
      <c r="T141" s="365"/>
      <c r="U141" s="365"/>
      <c r="V141" s="365"/>
      <c r="W141" s="365"/>
      <c r="X141" s="365"/>
      <c r="Y141" s="365"/>
      <c r="Z141" s="365"/>
      <c r="AA141" s="365"/>
      <c r="AB141" s="365"/>
      <c r="AC141" s="365"/>
      <c r="AD141" s="365"/>
      <c r="AE141" s="365"/>
      <c r="AF141" s="365"/>
      <c r="AG141" s="365"/>
      <c r="AH141" s="365"/>
      <c r="AI141" s="365"/>
      <c r="AJ141" s="365"/>
    </row>
    <row r="142" spans="7:36">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365"/>
      <c r="AE142" s="365"/>
      <c r="AF142" s="365"/>
      <c r="AG142" s="365"/>
      <c r="AH142" s="365"/>
      <c r="AI142" s="365"/>
      <c r="AJ142" s="365"/>
    </row>
    <row r="143" spans="7:36">
      <c r="G143" s="365"/>
      <c r="H143" s="365"/>
      <c r="I143" s="365"/>
      <c r="J143" s="365"/>
      <c r="K143" s="365"/>
      <c r="L143" s="365"/>
      <c r="M143" s="365"/>
      <c r="N143" s="365"/>
      <c r="O143" s="365"/>
      <c r="P143" s="365"/>
      <c r="Q143" s="365"/>
      <c r="R143" s="365"/>
      <c r="S143" s="365"/>
      <c r="T143" s="365"/>
      <c r="U143" s="365"/>
      <c r="V143" s="365"/>
      <c r="W143" s="365"/>
      <c r="X143" s="365"/>
      <c r="Y143" s="365"/>
      <c r="Z143" s="365"/>
      <c r="AA143" s="365"/>
      <c r="AB143" s="365"/>
      <c r="AC143" s="365"/>
      <c r="AD143" s="365"/>
      <c r="AE143" s="365"/>
      <c r="AF143" s="365"/>
      <c r="AG143" s="365"/>
      <c r="AH143" s="365"/>
      <c r="AI143" s="365"/>
      <c r="AJ143" s="365"/>
    </row>
    <row r="144" spans="7:36">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c r="AC144" s="365"/>
      <c r="AD144" s="365"/>
      <c r="AE144" s="365"/>
      <c r="AF144" s="365"/>
      <c r="AG144" s="365"/>
      <c r="AH144" s="365"/>
      <c r="AI144" s="365"/>
      <c r="AJ144" s="365"/>
    </row>
    <row r="145" spans="7:36">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c r="AC145" s="365"/>
      <c r="AD145" s="365"/>
      <c r="AE145" s="365"/>
      <c r="AF145" s="365"/>
      <c r="AG145" s="365"/>
      <c r="AH145" s="365"/>
      <c r="AI145" s="365"/>
      <c r="AJ145" s="365"/>
    </row>
    <row r="146" spans="7:36">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c r="AC146" s="365"/>
      <c r="AD146" s="365"/>
      <c r="AE146" s="365"/>
      <c r="AF146" s="365"/>
      <c r="AG146" s="365"/>
      <c r="AH146" s="365"/>
      <c r="AI146" s="365"/>
      <c r="AJ146" s="365"/>
    </row>
    <row r="147" spans="7:36">
      <c r="G147" s="365"/>
      <c r="H147" s="365"/>
      <c r="I147" s="365"/>
      <c r="J147" s="365"/>
      <c r="K147" s="365"/>
      <c r="L147" s="365"/>
      <c r="M147" s="365"/>
      <c r="N147" s="365"/>
      <c r="O147" s="365"/>
      <c r="P147" s="365"/>
      <c r="Q147" s="365"/>
      <c r="R147" s="365"/>
      <c r="S147" s="365"/>
      <c r="T147" s="365"/>
      <c r="U147" s="365"/>
      <c r="V147" s="365"/>
      <c r="W147" s="365"/>
      <c r="X147" s="365"/>
      <c r="Y147" s="365"/>
      <c r="Z147" s="365"/>
      <c r="AA147" s="365"/>
      <c r="AB147" s="365"/>
      <c r="AC147" s="365"/>
      <c r="AD147" s="365"/>
      <c r="AE147" s="365"/>
      <c r="AF147" s="365"/>
      <c r="AG147" s="365"/>
      <c r="AH147" s="365"/>
      <c r="AI147" s="365"/>
      <c r="AJ147" s="365"/>
    </row>
    <row r="148" spans="7:36">
      <c r="G148" s="365"/>
      <c r="H148" s="365"/>
      <c r="I148" s="365"/>
      <c r="J148" s="365"/>
      <c r="K148" s="365"/>
      <c r="L148" s="365"/>
      <c r="M148" s="365"/>
      <c r="N148" s="365"/>
      <c r="O148" s="365"/>
      <c r="P148" s="365"/>
      <c r="Q148" s="365"/>
      <c r="R148" s="365"/>
      <c r="S148" s="365"/>
      <c r="T148" s="365"/>
      <c r="U148" s="365"/>
      <c r="V148" s="365"/>
      <c r="W148" s="365"/>
      <c r="X148" s="365"/>
      <c r="Y148" s="365"/>
      <c r="Z148" s="365"/>
      <c r="AA148" s="365"/>
      <c r="AB148" s="365"/>
      <c r="AC148" s="365"/>
      <c r="AD148" s="365"/>
      <c r="AE148" s="365"/>
      <c r="AF148" s="365"/>
      <c r="AG148" s="365"/>
      <c r="AH148" s="365"/>
      <c r="AI148" s="365"/>
      <c r="AJ148" s="365"/>
    </row>
    <row r="149" spans="7:36">
      <c r="G149" s="365"/>
      <c r="H149" s="365"/>
      <c r="I149" s="365"/>
      <c r="J149" s="365"/>
      <c r="K149" s="365"/>
      <c r="L149" s="365"/>
      <c r="M149" s="365"/>
      <c r="N149" s="365"/>
      <c r="O149" s="365"/>
      <c r="P149" s="365"/>
      <c r="Q149" s="365"/>
      <c r="R149" s="365"/>
      <c r="S149" s="365"/>
      <c r="T149" s="365"/>
      <c r="U149" s="365"/>
      <c r="V149" s="365"/>
      <c r="W149" s="365"/>
      <c r="X149" s="365"/>
      <c r="Y149" s="365"/>
      <c r="Z149" s="365"/>
      <c r="AA149" s="365"/>
      <c r="AB149" s="365"/>
      <c r="AC149" s="365"/>
      <c r="AD149" s="365"/>
      <c r="AE149" s="365"/>
      <c r="AF149" s="365"/>
      <c r="AG149" s="365"/>
      <c r="AH149" s="365"/>
      <c r="AI149" s="365"/>
      <c r="AJ149" s="365"/>
    </row>
    <row r="150" spans="7:36">
      <c r="G150" s="365"/>
      <c r="H150" s="365"/>
      <c r="I150" s="365"/>
      <c r="J150" s="365"/>
      <c r="K150" s="365"/>
      <c r="L150" s="365"/>
      <c r="M150" s="365"/>
      <c r="N150" s="365"/>
      <c r="O150" s="365"/>
      <c r="P150" s="365"/>
      <c r="Q150" s="365"/>
      <c r="R150" s="365"/>
      <c r="S150" s="365"/>
      <c r="T150" s="365"/>
      <c r="U150" s="365"/>
      <c r="V150" s="365"/>
      <c r="W150" s="365"/>
      <c r="X150" s="365"/>
      <c r="Y150" s="365"/>
      <c r="Z150" s="365"/>
      <c r="AA150" s="365"/>
      <c r="AB150" s="365"/>
      <c r="AC150" s="365"/>
      <c r="AD150" s="365"/>
      <c r="AE150" s="365"/>
      <c r="AF150" s="365"/>
      <c r="AG150" s="365"/>
      <c r="AH150" s="365"/>
      <c r="AI150" s="365"/>
      <c r="AJ150" s="365"/>
    </row>
    <row r="151" spans="7:36">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c r="AC151" s="365"/>
      <c r="AD151" s="365"/>
      <c r="AE151" s="365"/>
      <c r="AF151" s="365"/>
      <c r="AG151" s="365"/>
      <c r="AH151" s="365"/>
      <c r="AI151" s="365"/>
      <c r="AJ151" s="365"/>
    </row>
    <row r="152" spans="7:36">
      <c r="G152" s="365"/>
      <c r="H152" s="365"/>
      <c r="I152" s="365"/>
      <c r="J152" s="365"/>
      <c r="K152" s="365"/>
      <c r="L152" s="365"/>
      <c r="M152" s="365"/>
      <c r="N152" s="365"/>
      <c r="O152" s="365"/>
      <c r="P152" s="365"/>
      <c r="Q152" s="365"/>
      <c r="R152" s="365"/>
      <c r="S152" s="365"/>
      <c r="T152" s="365"/>
      <c r="U152" s="365"/>
      <c r="V152" s="365"/>
      <c r="W152" s="365"/>
      <c r="X152" s="365"/>
      <c r="Y152" s="365"/>
      <c r="Z152" s="365"/>
      <c r="AA152" s="365"/>
      <c r="AB152" s="365"/>
      <c r="AC152" s="365"/>
      <c r="AD152" s="365"/>
      <c r="AE152" s="365"/>
      <c r="AF152" s="365"/>
      <c r="AG152" s="365"/>
      <c r="AH152" s="365"/>
      <c r="AI152" s="365"/>
      <c r="AJ152" s="365"/>
    </row>
    <row r="153" spans="7:36">
      <c r="G153" s="365"/>
      <c r="H153" s="365"/>
      <c r="I153" s="365"/>
      <c r="J153" s="365"/>
      <c r="K153" s="365"/>
      <c r="L153" s="365"/>
      <c r="M153" s="365"/>
      <c r="N153" s="365"/>
      <c r="O153" s="365"/>
      <c r="P153" s="365"/>
      <c r="Q153" s="365"/>
      <c r="R153" s="365"/>
      <c r="S153" s="365"/>
      <c r="T153" s="365"/>
      <c r="U153" s="365"/>
      <c r="V153" s="365"/>
      <c r="W153" s="365"/>
      <c r="X153" s="365"/>
      <c r="Y153" s="365"/>
      <c r="Z153" s="365"/>
      <c r="AA153" s="365"/>
      <c r="AB153" s="365"/>
      <c r="AC153" s="365"/>
      <c r="AD153" s="365"/>
      <c r="AE153" s="365"/>
      <c r="AF153" s="365"/>
      <c r="AG153" s="365"/>
      <c r="AH153" s="365"/>
      <c r="AI153" s="365"/>
      <c r="AJ153" s="365"/>
    </row>
    <row r="154" spans="7:36">
      <c r="G154" s="365"/>
      <c r="H154" s="365"/>
      <c r="I154" s="365"/>
      <c r="J154" s="365"/>
      <c r="K154" s="365"/>
      <c r="L154" s="365"/>
      <c r="M154" s="365"/>
      <c r="N154" s="365"/>
      <c r="O154" s="365"/>
      <c r="P154" s="365"/>
      <c r="Q154" s="365"/>
      <c r="R154" s="365"/>
      <c r="S154" s="365"/>
      <c r="T154" s="365"/>
      <c r="U154" s="365"/>
      <c r="V154" s="365"/>
      <c r="W154" s="365"/>
      <c r="X154" s="365"/>
      <c r="Y154" s="365"/>
      <c r="Z154" s="365"/>
      <c r="AA154" s="365"/>
      <c r="AB154" s="365"/>
      <c r="AC154" s="365"/>
      <c r="AD154" s="365"/>
      <c r="AE154" s="365"/>
      <c r="AF154" s="365"/>
      <c r="AG154" s="365"/>
      <c r="AH154" s="365"/>
      <c r="AI154" s="365"/>
      <c r="AJ154" s="365"/>
    </row>
    <row r="155" spans="7:36">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c r="AC155" s="365"/>
      <c r="AD155" s="365"/>
      <c r="AE155" s="365"/>
      <c r="AF155" s="365"/>
      <c r="AG155" s="365"/>
      <c r="AH155" s="365"/>
      <c r="AI155" s="365"/>
      <c r="AJ155" s="365"/>
    </row>
    <row r="156" spans="7:36">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c r="AC156" s="365"/>
      <c r="AD156" s="365"/>
      <c r="AE156" s="365"/>
      <c r="AF156" s="365"/>
      <c r="AG156" s="365"/>
      <c r="AH156" s="365"/>
      <c r="AI156" s="365"/>
      <c r="AJ156" s="365"/>
    </row>
    <row r="157" spans="7:36">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c r="AC157" s="365"/>
      <c r="AD157" s="365"/>
      <c r="AE157" s="365"/>
      <c r="AF157" s="365"/>
      <c r="AG157" s="365"/>
      <c r="AH157" s="365"/>
      <c r="AI157" s="365"/>
      <c r="AJ157" s="365"/>
    </row>
    <row r="158" spans="7:36">
      <c r="G158" s="365"/>
      <c r="H158" s="365"/>
      <c r="I158" s="365"/>
      <c r="J158" s="365"/>
      <c r="K158" s="365"/>
      <c r="L158" s="365"/>
      <c r="M158" s="365"/>
      <c r="N158" s="365"/>
      <c r="O158" s="365"/>
      <c r="P158" s="365"/>
      <c r="Q158" s="365"/>
      <c r="R158" s="365"/>
      <c r="S158" s="365"/>
      <c r="T158" s="365"/>
      <c r="U158" s="365"/>
      <c r="V158" s="365"/>
      <c r="W158" s="365"/>
      <c r="X158" s="365"/>
      <c r="Y158" s="365"/>
      <c r="Z158" s="365"/>
      <c r="AA158" s="365"/>
      <c r="AB158" s="365"/>
      <c r="AC158" s="365"/>
      <c r="AD158" s="365"/>
      <c r="AE158" s="365"/>
      <c r="AF158" s="365"/>
      <c r="AG158" s="365"/>
      <c r="AH158" s="365"/>
      <c r="AI158" s="365"/>
      <c r="AJ158" s="365"/>
    </row>
    <row r="159" spans="7:36">
      <c r="G159" s="365"/>
      <c r="H159" s="365"/>
      <c r="I159" s="365"/>
      <c r="J159" s="365"/>
      <c r="K159" s="365"/>
      <c r="L159" s="365"/>
      <c r="M159" s="365"/>
      <c r="N159" s="365"/>
      <c r="O159" s="365"/>
      <c r="P159" s="365"/>
      <c r="Q159" s="365"/>
      <c r="R159" s="365"/>
      <c r="S159" s="365"/>
      <c r="T159" s="365"/>
      <c r="U159" s="365"/>
      <c r="V159" s="365"/>
      <c r="W159" s="365"/>
      <c r="X159" s="365"/>
      <c r="Y159" s="365"/>
      <c r="Z159" s="365"/>
      <c r="AA159" s="365"/>
      <c r="AB159" s="365"/>
      <c r="AC159" s="365"/>
      <c r="AD159" s="365"/>
      <c r="AE159" s="365"/>
      <c r="AF159" s="365"/>
      <c r="AG159" s="365"/>
      <c r="AH159" s="365"/>
      <c r="AI159" s="365"/>
      <c r="AJ159" s="365"/>
    </row>
    <row r="160" spans="7:36">
      <c r="G160" s="365"/>
      <c r="H160" s="365"/>
      <c r="I160" s="365"/>
      <c r="J160" s="365"/>
      <c r="K160" s="365"/>
      <c r="L160" s="365"/>
      <c r="M160" s="365"/>
      <c r="N160" s="365"/>
      <c r="O160" s="365"/>
      <c r="P160" s="365"/>
      <c r="Q160" s="365"/>
      <c r="R160" s="365"/>
      <c r="S160" s="365"/>
      <c r="T160" s="365"/>
      <c r="U160" s="365"/>
      <c r="V160" s="365"/>
      <c r="W160" s="365"/>
      <c r="X160" s="365"/>
      <c r="Y160" s="365"/>
      <c r="Z160" s="365"/>
      <c r="AA160" s="365"/>
      <c r="AB160" s="365"/>
      <c r="AC160" s="365"/>
      <c r="AD160" s="365"/>
      <c r="AE160" s="365"/>
      <c r="AF160" s="365"/>
      <c r="AG160" s="365"/>
      <c r="AH160" s="365"/>
      <c r="AI160" s="365"/>
      <c r="AJ160" s="365"/>
    </row>
    <row r="161" spans="7:36">
      <c r="G161" s="365"/>
      <c r="H161" s="365"/>
      <c r="I161" s="365"/>
      <c r="J161" s="365"/>
      <c r="K161" s="365"/>
      <c r="L161" s="365"/>
      <c r="M161" s="365"/>
      <c r="N161" s="365"/>
      <c r="O161" s="365"/>
      <c r="P161" s="365"/>
      <c r="Q161" s="365"/>
      <c r="R161" s="365"/>
      <c r="S161" s="365"/>
      <c r="T161" s="365"/>
      <c r="U161" s="365"/>
      <c r="V161" s="365"/>
      <c r="W161" s="365"/>
      <c r="X161" s="365"/>
      <c r="Y161" s="365"/>
      <c r="Z161" s="365"/>
      <c r="AA161" s="365"/>
      <c r="AB161" s="365"/>
      <c r="AC161" s="365"/>
      <c r="AD161" s="365"/>
      <c r="AE161" s="365"/>
      <c r="AF161" s="365"/>
      <c r="AG161" s="365"/>
      <c r="AH161" s="365"/>
      <c r="AI161" s="365"/>
      <c r="AJ161" s="365"/>
    </row>
    <row r="162" spans="7:36">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F162" s="365"/>
      <c r="AG162" s="365"/>
      <c r="AH162" s="365"/>
      <c r="AI162" s="365"/>
      <c r="AJ162" s="365"/>
    </row>
    <row r="163" spans="7:36">
      <c r="G163" s="365"/>
      <c r="H163" s="365"/>
      <c r="I163" s="365"/>
      <c r="J163" s="365"/>
      <c r="K163" s="365"/>
      <c r="L163" s="365"/>
      <c r="M163" s="365"/>
      <c r="N163" s="365"/>
      <c r="O163" s="365"/>
      <c r="P163" s="365"/>
      <c r="Q163" s="365"/>
      <c r="R163" s="365"/>
      <c r="S163" s="365"/>
      <c r="T163" s="365"/>
      <c r="U163" s="365"/>
      <c r="V163" s="365"/>
      <c r="W163" s="365"/>
      <c r="X163" s="365"/>
      <c r="Y163" s="365"/>
      <c r="Z163" s="365"/>
      <c r="AA163" s="365"/>
      <c r="AB163" s="365"/>
      <c r="AC163" s="365"/>
      <c r="AD163" s="365"/>
      <c r="AE163" s="365"/>
      <c r="AF163" s="365"/>
      <c r="AG163" s="365"/>
      <c r="AH163" s="365"/>
      <c r="AI163" s="365"/>
      <c r="AJ163" s="365"/>
    </row>
    <row r="164" spans="7:36">
      <c r="G164" s="365"/>
      <c r="H164" s="365"/>
      <c r="I164" s="365"/>
      <c r="J164" s="365"/>
      <c r="K164" s="365"/>
      <c r="L164" s="365"/>
      <c r="M164" s="365"/>
      <c r="N164" s="365"/>
      <c r="O164" s="365"/>
      <c r="P164" s="365"/>
      <c r="Q164" s="365"/>
      <c r="R164" s="365"/>
      <c r="S164" s="365"/>
      <c r="T164" s="365"/>
      <c r="U164" s="365"/>
      <c r="V164" s="365"/>
      <c r="W164" s="365"/>
      <c r="X164" s="365"/>
      <c r="Y164" s="365"/>
      <c r="Z164" s="365"/>
      <c r="AA164" s="365"/>
      <c r="AB164" s="365"/>
      <c r="AC164" s="365"/>
      <c r="AD164" s="365"/>
      <c r="AE164" s="365"/>
      <c r="AF164" s="365"/>
      <c r="AG164" s="365"/>
      <c r="AH164" s="365"/>
      <c r="AI164" s="365"/>
      <c r="AJ164" s="365"/>
    </row>
    <row r="165" spans="7:36">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row>
    <row r="166" spans="7:36">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c r="AC166" s="365"/>
      <c r="AD166" s="365"/>
      <c r="AE166" s="365"/>
      <c r="AF166" s="365"/>
      <c r="AG166" s="365"/>
      <c r="AH166" s="365"/>
      <c r="AI166" s="365"/>
      <c r="AJ166" s="365"/>
    </row>
    <row r="167" spans="7:36">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c r="AC167" s="365"/>
      <c r="AD167" s="365"/>
      <c r="AE167" s="365"/>
      <c r="AF167" s="365"/>
      <c r="AG167" s="365"/>
      <c r="AH167" s="365"/>
      <c r="AI167" s="365"/>
      <c r="AJ167" s="365"/>
    </row>
    <row r="168" spans="7:36">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c r="AJ168" s="365"/>
    </row>
    <row r="169" spans="7:36">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c r="AC169" s="365"/>
      <c r="AD169" s="365"/>
      <c r="AE169" s="365"/>
      <c r="AF169" s="365"/>
      <c r="AG169" s="365"/>
      <c r="AH169" s="365"/>
      <c r="AI169" s="365"/>
      <c r="AJ169" s="365"/>
    </row>
    <row r="170" spans="7:36">
      <c r="G170" s="365"/>
      <c r="H170" s="365"/>
      <c r="I170" s="365"/>
      <c r="J170" s="365"/>
      <c r="K170" s="365"/>
      <c r="L170" s="365"/>
      <c r="M170" s="365"/>
      <c r="N170" s="365"/>
      <c r="O170" s="365"/>
      <c r="P170" s="365"/>
      <c r="Q170" s="365"/>
      <c r="R170" s="365"/>
      <c r="S170" s="365"/>
      <c r="T170" s="365"/>
      <c r="U170" s="365"/>
      <c r="V170" s="365"/>
      <c r="W170" s="365"/>
      <c r="X170" s="365"/>
      <c r="Y170" s="365"/>
      <c r="Z170" s="365"/>
      <c r="AA170" s="365"/>
      <c r="AB170" s="365"/>
      <c r="AC170" s="365"/>
      <c r="AD170" s="365"/>
      <c r="AE170" s="365"/>
      <c r="AF170" s="365"/>
      <c r="AG170" s="365"/>
      <c r="AH170" s="365"/>
      <c r="AI170" s="365"/>
      <c r="AJ170" s="365"/>
    </row>
    <row r="171" spans="7:36">
      <c r="G171" s="365"/>
      <c r="H171" s="365"/>
      <c r="I171" s="365"/>
      <c r="J171" s="365"/>
      <c r="K171" s="365"/>
      <c r="L171" s="365"/>
      <c r="M171" s="365"/>
      <c r="N171" s="365"/>
      <c r="O171" s="365"/>
      <c r="P171" s="365"/>
      <c r="Q171" s="365"/>
      <c r="R171" s="365"/>
      <c r="S171" s="365"/>
      <c r="T171" s="365"/>
      <c r="U171" s="365"/>
      <c r="V171" s="365"/>
      <c r="W171" s="365"/>
      <c r="X171" s="365"/>
      <c r="Y171" s="365"/>
      <c r="Z171" s="365"/>
      <c r="AA171" s="365"/>
      <c r="AB171" s="365"/>
      <c r="AC171" s="365"/>
      <c r="AD171" s="365"/>
      <c r="AE171" s="365"/>
      <c r="AF171" s="365"/>
      <c r="AG171" s="365"/>
      <c r="AH171" s="365"/>
      <c r="AI171" s="365"/>
      <c r="AJ171" s="365"/>
    </row>
    <row r="172" spans="7:36">
      <c r="G172" s="365"/>
      <c r="H172" s="365"/>
      <c r="I172" s="365"/>
      <c r="J172" s="365"/>
      <c r="K172" s="365"/>
      <c r="L172" s="365"/>
      <c r="M172" s="365"/>
      <c r="N172" s="365"/>
      <c r="O172" s="365"/>
      <c r="P172" s="365"/>
      <c r="Q172" s="365"/>
      <c r="R172" s="365"/>
      <c r="S172" s="365"/>
      <c r="T172" s="365"/>
      <c r="U172" s="365"/>
      <c r="V172" s="365"/>
      <c r="W172" s="365"/>
      <c r="X172" s="365"/>
      <c r="Y172" s="365"/>
      <c r="Z172" s="365"/>
      <c r="AA172" s="365"/>
      <c r="AB172" s="365"/>
      <c r="AC172" s="365"/>
      <c r="AD172" s="365"/>
      <c r="AE172" s="365"/>
      <c r="AF172" s="365"/>
      <c r="AG172" s="365"/>
      <c r="AH172" s="365"/>
      <c r="AI172" s="365"/>
      <c r="AJ172" s="365"/>
    </row>
    <row r="173" spans="7:36">
      <c r="G173" s="365"/>
      <c r="H173" s="365"/>
      <c r="I173" s="365"/>
      <c r="J173" s="365"/>
      <c r="K173" s="365"/>
      <c r="L173" s="365"/>
      <c r="M173" s="365"/>
      <c r="N173" s="365"/>
      <c r="O173" s="365"/>
      <c r="P173" s="365"/>
      <c r="Q173" s="365"/>
      <c r="R173" s="365"/>
      <c r="S173" s="365"/>
      <c r="T173" s="365"/>
      <c r="U173" s="365"/>
      <c r="V173" s="365"/>
      <c r="W173" s="365"/>
      <c r="X173" s="365"/>
      <c r="Y173" s="365"/>
      <c r="Z173" s="365"/>
      <c r="AA173" s="365"/>
      <c r="AB173" s="365"/>
      <c r="AC173" s="365"/>
      <c r="AD173" s="365"/>
      <c r="AE173" s="365"/>
      <c r="AF173" s="365"/>
      <c r="AG173" s="365"/>
      <c r="AH173" s="365"/>
      <c r="AI173" s="365"/>
      <c r="AJ173" s="365"/>
    </row>
    <row r="174" spans="7:36">
      <c r="G174" s="365"/>
      <c r="H174" s="365"/>
      <c r="I174" s="365"/>
      <c r="J174" s="365"/>
      <c r="K174" s="365"/>
      <c r="L174" s="365"/>
      <c r="M174" s="365"/>
      <c r="N174" s="365"/>
      <c r="O174" s="365"/>
      <c r="P174" s="365"/>
      <c r="Q174" s="365"/>
      <c r="R174" s="365"/>
      <c r="S174" s="365"/>
      <c r="T174" s="365"/>
      <c r="U174" s="365"/>
      <c r="V174" s="365"/>
      <c r="W174" s="365"/>
      <c r="X174" s="365"/>
      <c r="Y174" s="365"/>
      <c r="Z174" s="365"/>
      <c r="AA174" s="365"/>
      <c r="AB174" s="365"/>
      <c r="AC174" s="365"/>
      <c r="AD174" s="365"/>
      <c r="AE174" s="365"/>
      <c r="AF174" s="365"/>
      <c r="AG174" s="365"/>
      <c r="AH174" s="365"/>
      <c r="AI174" s="365"/>
      <c r="AJ174" s="365"/>
    </row>
    <row r="175" spans="7:36">
      <c r="G175" s="365"/>
      <c r="H175" s="365"/>
      <c r="I175" s="365"/>
      <c r="J175" s="365"/>
      <c r="K175" s="365"/>
      <c r="L175" s="365"/>
      <c r="M175" s="365"/>
      <c r="N175" s="365"/>
      <c r="O175" s="365"/>
      <c r="P175" s="365"/>
      <c r="Q175" s="365"/>
      <c r="R175" s="365"/>
      <c r="S175" s="365"/>
      <c r="T175" s="365"/>
      <c r="U175" s="365"/>
      <c r="V175" s="365"/>
      <c r="W175" s="365"/>
      <c r="X175" s="365"/>
      <c r="Y175" s="365"/>
      <c r="Z175" s="365"/>
      <c r="AA175" s="365"/>
      <c r="AB175" s="365"/>
      <c r="AC175" s="365"/>
      <c r="AD175" s="365"/>
      <c r="AE175" s="365"/>
      <c r="AF175" s="365"/>
      <c r="AG175" s="365"/>
      <c r="AH175" s="365"/>
      <c r="AI175" s="365"/>
      <c r="AJ175" s="365"/>
    </row>
    <row r="176" spans="7:36">
      <c r="G176" s="365"/>
      <c r="H176" s="365"/>
      <c r="I176" s="365"/>
      <c r="J176" s="365"/>
      <c r="K176" s="365"/>
      <c r="L176" s="365"/>
      <c r="M176" s="365"/>
      <c r="N176" s="365"/>
      <c r="O176" s="365"/>
      <c r="P176" s="365"/>
      <c r="Q176" s="365"/>
      <c r="R176" s="365"/>
      <c r="S176" s="365"/>
      <c r="T176" s="365"/>
      <c r="U176" s="365"/>
      <c r="V176" s="365"/>
      <c r="W176" s="365"/>
      <c r="X176" s="365"/>
      <c r="Y176" s="365"/>
      <c r="Z176" s="365"/>
      <c r="AA176" s="365"/>
      <c r="AB176" s="365"/>
      <c r="AC176" s="365"/>
      <c r="AD176" s="365"/>
      <c r="AE176" s="365"/>
      <c r="AF176" s="365"/>
      <c r="AG176" s="365"/>
      <c r="AH176" s="365"/>
      <c r="AI176" s="365"/>
      <c r="AJ176" s="365"/>
    </row>
    <row r="177" spans="7:36">
      <c r="G177" s="365"/>
      <c r="H177" s="365"/>
      <c r="I177" s="365"/>
      <c r="J177" s="365"/>
      <c r="K177" s="365"/>
      <c r="L177" s="365"/>
      <c r="M177" s="365"/>
      <c r="N177" s="365"/>
      <c r="O177" s="365"/>
      <c r="P177" s="365"/>
      <c r="Q177" s="365"/>
      <c r="R177" s="365"/>
      <c r="S177" s="365"/>
      <c r="T177" s="365"/>
      <c r="U177" s="365"/>
      <c r="V177" s="365"/>
      <c r="W177" s="365"/>
      <c r="X177" s="365"/>
      <c r="Y177" s="365"/>
      <c r="Z177" s="365"/>
      <c r="AA177" s="365"/>
      <c r="AB177" s="365"/>
      <c r="AC177" s="365"/>
      <c r="AD177" s="365"/>
      <c r="AE177" s="365"/>
      <c r="AF177" s="365"/>
      <c r="AG177" s="365"/>
      <c r="AH177" s="365"/>
      <c r="AI177" s="365"/>
      <c r="AJ177" s="365"/>
    </row>
    <row r="178" spans="7:36">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c r="AC178" s="365"/>
      <c r="AD178" s="365"/>
      <c r="AE178" s="365"/>
      <c r="AF178" s="365"/>
      <c r="AG178" s="365"/>
      <c r="AH178" s="365"/>
      <c r="AI178" s="365"/>
      <c r="AJ178" s="365"/>
    </row>
    <row r="179" spans="7:36">
      <c r="G179" s="365"/>
      <c r="H179" s="365"/>
      <c r="I179" s="365"/>
      <c r="J179" s="365"/>
      <c r="K179" s="365"/>
      <c r="L179" s="365"/>
      <c r="M179" s="365"/>
      <c r="N179" s="365"/>
      <c r="O179" s="365"/>
      <c r="P179" s="365"/>
      <c r="Q179" s="365"/>
      <c r="R179" s="365"/>
      <c r="S179" s="365"/>
      <c r="T179" s="365"/>
      <c r="U179" s="365"/>
      <c r="V179" s="365"/>
      <c r="W179" s="365"/>
      <c r="X179" s="365"/>
      <c r="Y179" s="365"/>
      <c r="Z179" s="365"/>
      <c r="AA179" s="365"/>
      <c r="AB179" s="365"/>
      <c r="AC179" s="365"/>
      <c r="AD179" s="365"/>
      <c r="AE179" s="365"/>
      <c r="AF179" s="365"/>
      <c r="AG179" s="365"/>
      <c r="AH179" s="365"/>
      <c r="AI179" s="365"/>
      <c r="AJ179" s="365"/>
    </row>
    <row r="180" spans="7:36">
      <c r="G180" s="365"/>
      <c r="H180" s="365"/>
      <c r="I180" s="365"/>
      <c r="J180" s="365"/>
      <c r="K180" s="365"/>
      <c r="L180" s="365"/>
      <c r="M180" s="365"/>
      <c r="N180" s="365"/>
      <c r="O180" s="365"/>
      <c r="P180" s="365"/>
      <c r="Q180" s="365"/>
      <c r="R180" s="365"/>
      <c r="S180" s="365"/>
      <c r="T180" s="365"/>
      <c r="U180" s="365"/>
      <c r="V180" s="365"/>
      <c r="W180" s="365"/>
      <c r="X180" s="365"/>
      <c r="Y180" s="365"/>
      <c r="Z180" s="365"/>
      <c r="AA180" s="365"/>
      <c r="AB180" s="365"/>
      <c r="AC180" s="365"/>
      <c r="AD180" s="365"/>
      <c r="AE180" s="365"/>
      <c r="AF180" s="365"/>
      <c r="AG180" s="365"/>
      <c r="AH180" s="365"/>
      <c r="AI180" s="365"/>
      <c r="AJ180" s="365"/>
    </row>
    <row r="181" spans="7:36">
      <c r="G181" s="365"/>
      <c r="H181" s="365"/>
      <c r="I181" s="365"/>
      <c r="J181" s="365"/>
      <c r="K181" s="365"/>
      <c r="L181" s="365"/>
      <c r="M181" s="365"/>
      <c r="N181" s="365"/>
      <c r="O181" s="365"/>
      <c r="P181" s="365"/>
      <c r="Q181" s="365"/>
      <c r="R181" s="365"/>
      <c r="S181" s="365"/>
      <c r="T181" s="365"/>
      <c r="U181" s="365"/>
      <c r="V181" s="365"/>
      <c r="W181" s="365"/>
      <c r="X181" s="365"/>
      <c r="Y181" s="365"/>
      <c r="Z181" s="365"/>
      <c r="AA181" s="365"/>
      <c r="AB181" s="365"/>
      <c r="AC181" s="365"/>
      <c r="AD181" s="365"/>
      <c r="AE181" s="365"/>
      <c r="AF181" s="365"/>
      <c r="AG181" s="365"/>
      <c r="AH181" s="365"/>
      <c r="AI181" s="365"/>
      <c r="AJ181" s="365"/>
    </row>
    <row r="182" spans="7:36">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c r="AC182" s="365"/>
      <c r="AD182" s="365"/>
      <c r="AE182" s="365"/>
      <c r="AF182" s="365"/>
      <c r="AG182" s="365"/>
      <c r="AH182" s="365"/>
      <c r="AI182" s="365"/>
      <c r="AJ182" s="365"/>
    </row>
    <row r="183" spans="7:36">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c r="AC183" s="365"/>
      <c r="AD183" s="365"/>
      <c r="AE183" s="365"/>
      <c r="AF183" s="365"/>
      <c r="AG183" s="365"/>
      <c r="AH183" s="365"/>
      <c r="AI183" s="365"/>
      <c r="AJ183" s="365"/>
    </row>
    <row r="184" spans="7:36">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c r="AC184" s="365"/>
      <c r="AD184" s="365"/>
      <c r="AE184" s="365"/>
      <c r="AF184" s="365"/>
      <c r="AG184" s="365"/>
      <c r="AH184" s="365"/>
      <c r="AI184" s="365"/>
      <c r="AJ184" s="365"/>
    </row>
    <row r="185" spans="7:36">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c r="AC185" s="365"/>
      <c r="AD185" s="365"/>
      <c r="AE185" s="365"/>
      <c r="AF185" s="365"/>
      <c r="AG185" s="365"/>
      <c r="AH185" s="365"/>
      <c r="AI185" s="365"/>
      <c r="AJ185" s="365"/>
    </row>
    <row r="186" spans="7:36">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c r="AC186" s="365"/>
      <c r="AD186" s="365"/>
      <c r="AE186" s="365"/>
      <c r="AF186" s="365"/>
      <c r="AG186" s="365"/>
      <c r="AH186" s="365"/>
      <c r="AI186" s="365"/>
      <c r="AJ186" s="365"/>
    </row>
    <row r="187" spans="7:36">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c r="AC187" s="365"/>
      <c r="AD187" s="365"/>
      <c r="AE187" s="365"/>
      <c r="AF187" s="365"/>
      <c r="AG187" s="365"/>
      <c r="AH187" s="365"/>
      <c r="AI187" s="365"/>
      <c r="AJ187" s="365"/>
    </row>
    <row r="188" spans="7:36">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c r="AC188" s="365"/>
      <c r="AD188" s="365"/>
      <c r="AE188" s="365"/>
      <c r="AF188" s="365"/>
      <c r="AG188" s="365"/>
      <c r="AH188" s="365"/>
      <c r="AI188" s="365"/>
      <c r="AJ188" s="365"/>
    </row>
    <row r="189" spans="7:36">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c r="AC189" s="365"/>
      <c r="AD189" s="365"/>
      <c r="AE189" s="365"/>
      <c r="AF189" s="365"/>
      <c r="AG189" s="365"/>
      <c r="AH189" s="365"/>
      <c r="AI189" s="365"/>
      <c r="AJ189" s="365"/>
    </row>
    <row r="190" spans="7:36">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c r="AC190" s="365"/>
      <c r="AD190" s="365"/>
      <c r="AE190" s="365"/>
      <c r="AF190" s="365"/>
      <c r="AG190" s="365"/>
      <c r="AH190" s="365"/>
      <c r="AI190" s="365"/>
      <c r="AJ190" s="365"/>
    </row>
    <row r="191" spans="7:36">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c r="AC191" s="365"/>
      <c r="AD191" s="365"/>
      <c r="AE191" s="365"/>
      <c r="AF191" s="365"/>
      <c r="AG191" s="365"/>
      <c r="AH191" s="365"/>
      <c r="AI191" s="365"/>
      <c r="AJ191" s="365"/>
    </row>
    <row r="192" spans="7:36">
      <c r="G192" s="365"/>
      <c r="H192" s="365"/>
      <c r="I192" s="365"/>
      <c r="J192" s="365"/>
      <c r="K192" s="365"/>
      <c r="L192" s="365"/>
      <c r="M192" s="365"/>
      <c r="N192" s="365"/>
      <c r="O192" s="365"/>
      <c r="P192" s="365"/>
      <c r="Q192" s="365"/>
      <c r="R192" s="365"/>
      <c r="S192" s="365"/>
      <c r="T192" s="365"/>
      <c r="U192" s="365"/>
      <c r="V192" s="365"/>
      <c r="W192" s="365"/>
      <c r="X192" s="365"/>
      <c r="Y192" s="365"/>
      <c r="Z192" s="365"/>
      <c r="AA192" s="365"/>
      <c r="AB192" s="365"/>
      <c r="AC192" s="365"/>
      <c r="AD192" s="365"/>
      <c r="AE192" s="365"/>
      <c r="AF192" s="365"/>
      <c r="AG192" s="365"/>
      <c r="AH192" s="365"/>
      <c r="AI192" s="365"/>
      <c r="AJ192" s="365"/>
    </row>
    <row r="193" spans="7:36">
      <c r="G193" s="365"/>
      <c r="H193" s="365"/>
      <c r="I193" s="365"/>
      <c r="J193" s="365"/>
      <c r="K193" s="365"/>
      <c r="L193" s="365"/>
      <c r="M193" s="365"/>
      <c r="N193" s="365"/>
      <c r="O193" s="365"/>
      <c r="P193" s="365"/>
      <c r="Q193" s="365"/>
      <c r="R193" s="365"/>
      <c r="S193" s="365"/>
      <c r="T193" s="365"/>
      <c r="U193" s="365"/>
      <c r="V193" s="365"/>
      <c r="W193" s="365"/>
      <c r="X193" s="365"/>
      <c r="Y193" s="365"/>
      <c r="Z193" s="365"/>
      <c r="AA193" s="365"/>
      <c r="AB193" s="365"/>
      <c r="AC193" s="365"/>
      <c r="AD193" s="365"/>
      <c r="AE193" s="365"/>
      <c r="AF193" s="365"/>
      <c r="AG193" s="365"/>
      <c r="AH193" s="365"/>
      <c r="AI193" s="365"/>
      <c r="AJ193" s="365"/>
    </row>
    <row r="194" spans="7:36">
      <c r="G194" s="365"/>
      <c r="H194" s="365"/>
      <c r="I194" s="365"/>
      <c r="J194" s="365"/>
      <c r="K194" s="365"/>
      <c r="L194" s="365"/>
      <c r="M194" s="365"/>
      <c r="N194" s="365"/>
      <c r="O194" s="365"/>
      <c r="P194" s="365"/>
      <c r="Q194" s="365"/>
      <c r="R194" s="365"/>
      <c r="S194" s="365"/>
      <c r="T194" s="365"/>
      <c r="U194" s="365"/>
      <c r="V194" s="365"/>
      <c r="W194" s="365"/>
      <c r="X194" s="365"/>
      <c r="Y194" s="365"/>
      <c r="Z194" s="365"/>
      <c r="AA194" s="365"/>
      <c r="AB194" s="365"/>
      <c r="AC194" s="365"/>
      <c r="AD194" s="365"/>
      <c r="AE194" s="365"/>
      <c r="AF194" s="365"/>
      <c r="AG194" s="365"/>
      <c r="AH194" s="365"/>
      <c r="AI194" s="365"/>
      <c r="AJ194" s="365"/>
    </row>
    <row r="195" spans="7:36">
      <c r="G195" s="365"/>
      <c r="H195" s="365"/>
      <c r="I195" s="365"/>
      <c r="J195" s="365"/>
      <c r="K195" s="365"/>
      <c r="L195" s="365"/>
      <c r="M195" s="365"/>
      <c r="N195" s="365"/>
      <c r="O195" s="365"/>
      <c r="P195" s="365"/>
      <c r="Q195" s="365"/>
      <c r="R195" s="365"/>
      <c r="S195" s="365"/>
      <c r="T195" s="365"/>
      <c r="U195" s="365"/>
      <c r="V195" s="365"/>
      <c r="W195" s="365"/>
      <c r="X195" s="365"/>
      <c r="Y195" s="365"/>
      <c r="Z195" s="365"/>
      <c r="AA195" s="365"/>
      <c r="AB195" s="365"/>
      <c r="AC195" s="365"/>
      <c r="AD195" s="365"/>
      <c r="AE195" s="365"/>
      <c r="AF195" s="365"/>
      <c r="AG195" s="365"/>
      <c r="AH195" s="365"/>
      <c r="AI195" s="365"/>
      <c r="AJ195" s="365"/>
    </row>
    <row r="196" spans="7:36">
      <c r="G196" s="365"/>
      <c r="H196" s="365"/>
      <c r="I196" s="365"/>
      <c r="J196" s="365"/>
      <c r="K196" s="365"/>
      <c r="L196" s="365"/>
      <c r="M196" s="365"/>
      <c r="N196" s="365"/>
      <c r="O196" s="365"/>
      <c r="P196" s="365"/>
      <c r="Q196" s="365"/>
      <c r="R196" s="365"/>
      <c r="S196" s="365"/>
      <c r="T196" s="365"/>
      <c r="U196" s="365"/>
      <c r="V196" s="365"/>
      <c r="W196" s="365"/>
      <c r="X196" s="365"/>
      <c r="Y196" s="365"/>
      <c r="Z196" s="365"/>
      <c r="AA196" s="365"/>
      <c r="AB196" s="365"/>
      <c r="AC196" s="365"/>
      <c r="AD196" s="365"/>
      <c r="AE196" s="365"/>
      <c r="AF196" s="365"/>
      <c r="AG196" s="365"/>
      <c r="AH196" s="365"/>
      <c r="AI196" s="365"/>
      <c r="AJ196" s="365"/>
    </row>
    <row r="197" spans="7:36">
      <c r="G197" s="365"/>
      <c r="H197" s="365"/>
      <c r="I197" s="365"/>
      <c r="J197" s="365"/>
      <c r="K197" s="365"/>
      <c r="L197" s="365"/>
      <c r="M197" s="365"/>
      <c r="N197" s="365"/>
      <c r="O197" s="365"/>
      <c r="P197" s="365"/>
      <c r="Q197" s="365"/>
      <c r="R197" s="365"/>
      <c r="S197" s="365"/>
      <c r="T197" s="365"/>
      <c r="U197" s="365"/>
      <c r="V197" s="365"/>
      <c r="W197" s="365"/>
      <c r="X197" s="365"/>
      <c r="Y197" s="365"/>
      <c r="Z197" s="365"/>
      <c r="AA197" s="365"/>
      <c r="AB197" s="365"/>
      <c r="AC197" s="365"/>
      <c r="AD197" s="365"/>
      <c r="AE197" s="365"/>
      <c r="AF197" s="365"/>
      <c r="AG197" s="365"/>
      <c r="AH197" s="365"/>
      <c r="AI197" s="365"/>
      <c r="AJ197" s="365"/>
    </row>
    <row r="198" spans="7:36">
      <c r="G198" s="365"/>
      <c r="H198" s="365"/>
      <c r="I198" s="365"/>
      <c r="J198" s="365"/>
      <c r="K198" s="365"/>
      <c r="L198" s="365"/>
      <c r="M198" s="365"/>
      <c r="N198" s="365"/>
      <c r="O198" s="365"/>
      <c r="P198" s="365"/>
      <c r="Q198" s="365"/>
      <c r="R198" s="365"/>
      <c r="S198" s="365"/>
      <c r="T198" s="365"/>
      <c r="U198" s="365"/>
      <c r="V198" s="365"/>
      <c r="W198" s="365"/>
      <c r="X198" s="365"/>
      <c r="Y198" s="365"/>
      <c r="Z198" s="365"/>
      <c r="AA198" s="365"/>
      <c r="AB198" s="365"/>
      <c r="AC198" s="365"/>
      <c r="AD198" s="365"/>
      <c r="AE198" s="365"/>
      <c r="AF198" s="365"/>
      <c r="AG198" s="365"/>
      <c r="AH198" s="365"/>
      <c r="AI198" s="365"/>
      <c r="AJ198" s="365"/>
    </row>
    <row r="199" spans="7:36">
      <c r="G199" s="365"/>
      <c r="H199" s="365"/>
      <c r="I199" s="365"/>
      <c r="J199" s="365"/>
      <c r="K199" s="365"/>
      <c r="L199" s="365"/>
      <c r="M199" s="365"/>
      <c r="N199" s="365"/>
      <c r="O199" s="365"/>
      <c r="P199" s="365"/>
      <c r="Q199" s="365"/>
      <c r="R199" s="365"/>
      <c r="S199" s="365"/>
      <c r="T199" s="365"/>
      <c r="U199" s="365"/>
      <c r="V199" s="365"/>
      <c r="W199" s="365"/>
      <c r="X199" s="365"/>
      <c r="Y199" s="365"/>
      <c r="Z199" s="365"/>
      <c r="AA199" s="365"/>
      <c r="AB199" s="365"/>
      <c r="AC199" s="365"/>
      <c r="AD199" s="365"/>
      <c r="AE199" s="365"/>
      <c r="AF199" s="365"/>
      <c r="AG199" s="365"/>
      <c r="AH199" s="365"/>
      <c r="AI199" s="365"/>
      <c r="AJ199" s="365"/>
    </row>
    <row r="200" spans="7:36">
      <c r="G200" s="365"/>
      <c r="H200" s="365"/>
      <c r="I200" s="365"/>
      <c r="J200" s="365"/>
      <c r="K200" s="365"/>
      <c r="L200" s="365"/>
      <c r="M200" s="365"/>
      <c r="N200" s="365"/>
      <c r="O200" s="365"/>
      <c r="P200" s="365"/>
      <c r="Q200" s="365"/>
      <c r="R200" s="365"/>
      <c r="S200" s="365"/>
      <c r="T200" s="365"/>
      <c r="U200" s="365"/>
      <c r="V200" s="365"/>
      <c r="W200" s="365"/>
      <c r="X200" s="365"/>
      <c r="Y200" s="365"/>
      <c r="Z200" s="365"/>
      <c r="AA200" s="365"/>
      <c r="AB200" s="365"/>
      <c r="AC200" s="365"/>
      <c r="AD200" s="365"/>
      <c r="AE200" s="365"/>
      <c r="AF200" s="365"/>
      <c r="AG200" s="365"/>
      <c r="AH200" s="365"/>
      <c r="AI200" s="365"/>
      <c r="AJ200" s="365"/>
    </row>
    <row r="201" spans="7:36">
      <c r="G201" s="365"/>
      <c r="H201" s="365"/>
      <c r="I201" s="365"/>
      <c r="J201" s="365"/>
      <c r="K201" s="365"/>
      <c r="L201" s="365"/>
      <c r="M201" s="365"/>
      <c r="N201" s="365"/>
      <c r="O201" s="365"/>
      <c r="P201" s="365"/>
      <c r="Q201" s="365"/>
      <c r="R201" s="365"/>
      <c r="S201" s="365"/>
      <c r="T201" s="365"/>
      <c r="U201" s="365"/>
      <c r="V201" s="365"/>
      <c r="W201" s="365"/>
      <c r="X201" s="365"/>
      <c r="Y201" s="365"/>
      <c r="Z201" s="365"/>
      <c r="AA201" s="365"/>
      <c r="AB201" s="365"/>
      <c r="AC201" s="365"/>
      <c r="AD201" s="365"/>
      <c r="AE201" s="365"/>
      <c r="AF201" s="365"/>
      <c r="AG201" s="365"/>
      <c r="AH201" s="365"/>
      <c r="AI201" s="365"/>
      <c r="AJ201" s="365"/>
    </row>
    <row r="202" spans="7:36">
      <c r="G202" s="365"/>
      <c r="H202" s="365"/>
      <c r="I202" s="365"/>
      <c r="J202" s="365"/>
      <c r="K202" s="365"/>
      <c r="L202" s="365"/>
      <c r="M202" s="365"/>
      <c r="N202" s="365"/>
      <c r="O202" s="365"/>
      <c r="P202" s="365"/>
      <c r="Q202" s="365"/>
      <c r="R202" s="365"/>
      <c r="S202" s="365"/>
      <c r="T202" s="365"/>
      <c r="U202" s="365"/>
      <c r="V202" s="365"/>
      <c r="W202" s="365"/>
      <c r="X202" s="365"/>
      <c r="Y202" s="365"/>
      <c r="Z202" s="365"/>
      <c r="AA202" s="365"/>
      <c r="AB202" s="365"/>
      <c r="AC202" s="365"/>
      <c r="AD202" s="365"/>
      <c r="AE202" s="365"/>
      <c r="AF202" s="365"/>
      <c r="AG202" s="365"/>
      <c r="AH202" s="365"/>
      <c r="AI202" s="365"/>
      <c r="AJ202" s="365"/>
    </row>
    <row r="203" spans="7:36">
      <c r="G203" s="365"/>
      <c r="H203" s="365"/>
      <c r="I203" s="365"/>
      <c r="J203" s="365"/>
      <c r="K203" s="365"/>
      <c r="L203" s="365"/>
      <c r="M203" s="365"/>
      <c r="N203" s="365"/>
      <c r="O203" s="365"/>
      <c r="P203" s="365"/>
      <c r="Q203" s="365"/>
      <c r="R203" s="365"/>
      <c r="S203" s="365"/>
      <c r="T203" s="365"/>
      <c r="U203" s="365"/>
      <c r="V203" s="365"/>
      <c r="W203" s="365"/>
      <c r="X203" s="365"/>
      <c r="Y203" s="365"/>
      <c r="Z203" s="365"/>
      <c r="AA203" s="365"/>
      <c r="AB203" s="365"/>
      <c r="AC203" s="365"/>
      <c r="AD203" s="365"/>
      <c r="AE203" s="365"/>
      <c r="AF203" s="365"/>
      <c r="AG203" s="365"/>
      <c r="AH203" s="365"/>
      <c r="AI203" s="365"/>
      <c r="AJ203" s="365"/>
    </row>
    <row r="204" spans="7:36">
      <c r="G204" s="365"/>
      <c r="H204" s="365"/>
      <c r="I204" s="365"/>
      <c r="J204" s="365"/>
      <c r="K204" s="365"/>
      <c r="L204" s="365"/>
      <c r="M204" s="365"/>
      <c r="N204" s="365"/>
      <c r="O204" s="365"/>
      <c r="P204" s="365"/>
      <c r="Q204" s="365"/>
      <c r="R204" s="365"/>
      <c r="S204" s="365"/>
      <c r="T204" s="365"/>
      <c r="U204" s="365"/>
      <c r="V204" s="365"/>
      <c r="W204" s="365"/>
      <c r="X204" s="365"/>
      <c r="Y204" s="365"/>
      <c r="Z204" s="365"/>
      <c r="AA204" s="365"/>
      <c r="AB204" s="365"/>
      <c r="AC204" s="365"/>
      <c r="AD204" s="365"/>
      <c r="AE204" s="365"/>
      <c r="AF204" s="365"/>
      <c r="AG204" s="365"/>
      <c r="AH204" s="365"/>
      <c r="AI204" s="365"/>
      <c r="AJ204" s="365"/>
    </row>
    <row r="205" spans="7:36">
      <c r="G205" s="365"/>
      <c r="H205" s="365"/>
      <c r="I205" s="365"/>
      <c r="J205" s="365"/>
      <c r="K205" s="365"/>
      <c r="L205" s="365"/>
      <c r="M205" s="365"/>
      <c r="N205" s="365"/>
      <c r="O205" s="365"/>
      <c r="P205" s="365"/>
      <c r="Q205" s="365"/>
      <c r="R205" s="365"/>
      <c r="S205" s="365"/>
      <c r="T205" s="365"/>
      <c r="U205" s="365"/>
      <c r="V205" s="365"/>
      <c r="W205" s="365"/>
      <c r="X205" s="365"/>
      <c r="Y205" s="365"/>
      <c r="Z205" s="365"/>
      <c r="AA205" s="365"/>
      <c r="AB205" s="365"/>
      <c r="AC205" s="365"/>
      <c r="AD205" s="365"/>
      <c r="AE205" s="365"/>
      <c r="AF205" s="365"/>
      <c r="AG205" s="365"/>
      <c r="AH205" s="365"/>
      <c r="AI205" s="365"/>
      <c r="AJ205" s="365"/>
    </row>
    <row r="206" spans="7:36">
      <c r="G206" s="365"/>
      <c r="H206" s="365"/>
      <c r="I206" s="365"/>
      <c r="J206" s="365"/>
      <c r="K206" s="365"/>
      <c r="L206" s="365"/>
      <c r="M206" s="365"/>
      <c r="N206" s="365"/>
      <c r="O206" s="365"/>
      <c r="P206" s="365"/>
      <c r="Q206" s="365"/>
      <c r="R206" s="365"/>
      <c r="S206" s="365"/>
      <c r="T206" s="365"/>
      <c r="U206" s="365"/>
      <c r="V206" s="365"/>
      <c r="W206" s="365"/>
      <c r="X206" s="365"/>
      <c r="Y206" s="365"/>
      <c r="Z206" s="365"/>
      <c r="AA206" s="365"/>
      <c r="AB206" s="365"/>
      <c r="AC206" s="365"/>
      <c r="AD206" s="365"/>
      <c r="AE206" s="365"/>
      <c r="AF206" s="365"/>
      <c r="AG206" s="365"/>
      <c r="AH206" s="365"/>
      <c r="AI206" s="365"/>
      <c r="AJ206" s="365"/>
    </row>
    <row r="207" spans="7:36">
      <c r="G207" s="365"/>
      <c r="H207" s="365"/>
      <c r="I207" s="365"/>
      <c r="J207" s="365"/>
      <c r="K207" s="365"/>
      <c r="L207" s="365"/>
      <c r="M207" s="365"/>
      <c r="N207" s="365"/>
      <c r="O207" s="365"/>
      <c r="P207" s="365"/>
      <c r="Q207" s="365"/>
      <c r="R207" s="365"/>
      <c r="S207" s="365"/>
      <c r="T207" s="365"/>
      <c r="U207" s="365"/>
      <c r="V207" s="365"/>
      <c r="W207" s="365"/>
      <c r="X207" s="365"/>
      <c r="Y207" s="365"/>
      <c r="Z207" s="365"/>
      <c r="AA207" s="365"/>
      <c r="AB207" s="365"/>
      <c r="AC207" s="365"/>
      <c r="AD207" s="365"/>
      <c r="AE207" s="365"/>
      <c r="AF207" s="365"/>
      <c r="AG207" s="365"/>
      <c r="AH207" s="365"/>
      <c r="AI207" s="365"/>
      <c r="AJ207" s="365"/>
    </row>
    <row r="208" spans="7:36">
      <c r="G208" s="365"/>
      <c r="H208" s="365"/>
      <c r="I208" s="365"/>
      <c r="J208" s="365"/>
      <c r="K208" s="365"/>
      <c r="L208" s="365"/>
      <c r="M208" s="365"/>
      <c r="N208" s="365"/>
      <c r="O208" s="365"/>
      <c r="P208" s="365"/>
      <c r="Q208" s="365"/>
      <c r="R208" s="365"/>
      <c r="S208" s="365"/>
      <c r="T208" s="365"/>
      <c r="U208" s="365"/>
      <c r="V208" s="365"/>
      <c r="W208" s="365"/>
      <c r="X208" s="365"/>
      <c r="Y208" s="365"/>
      <c r="Z208" s="365"/>
      <c r="AA208" s="365"/>
      <c r="AB208" s="365"/>
      <c r="AC208" s="365"/>
      <c r="AD208" s="365"/>
      <c r="AE208" s="365"/>
      <c r="AF208" s="365"/>
      <c r="AG208" s="365"/>
      <c r="AH208" s="365"/>
      <c r="AI208" s="365"/>
      <c r="AJ208" s="365"/>
    </row>
    <row r="209" spans="7:36">
      <c r="G209" s="365"/>
      <c r="H209" s="365"/>
      <c r="I209" s="365"/>
      <c r="J209" s="365"/>
      <c r="K209" s="365"/>
      <c r="L209" s="365"/>
      <c r="M209" s="365"/>
      <c r="N209" s="365"/>
      <c r="O209" s="365"/>
      <c r="P209" s="365"/>
      <c r="Q209" s="365"/>
      <c r="R209" s="365"/>
      <c r="S209" s="365"/>
      <c r="T209" s="365"/>
      <c r="U209" s="365"/>
      <c r="V209" s="365"/>
      <c r="W209" s="365"/>
      <c r="X209" s="365"/>
      <c r="Y209" s="365"/>
      <c r="Z209" s="365"/>
      <c r="AA209" s="365"/>
      <c r="AB209" s="365"/>
      <c r="AC209" s="365"/>
      <c r="AD209" s="365"/>
      <c r="AE209" s="365"/>
      <c r="AF209" s="365"/>
      <c r="AG209" s="365"/>
      <c r="AH209" s="365"/>
      <c r="AI209" s="365"/>
      <c r="AJ209" s="365"/>
    </row>
    <row r="210" spans="7:36">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c r="AC210" s="365"/>
      <c r="AD210" s="365"/>
      <c r="AE210" s="365"/>
      <c r="AF210" s="365"/>
      <c r="AG210" s="365"/>
      <c r="AH210" s="365"/>
      <c r="AI210" s="365"/>
      <c r="AJ210" s="365"/>
    </row>
    <row r="211" spans="7:36">
      <c r="G211" s="365"/>
      <c r="H211" s="365"/>
      <c r="I211" s="365"/>
      <c r="J211" s="365"/>
      <c r="K211" s="365"/>
      <c r="L211" s="365"/>
      <c r="M211" s="365"/>
      <c r="N211" s="365"/>
      <c r="O211" s="365"/>
      <c r="P211" s="365"/>
      <c r="Q211" s="365"/>
      <c r="R211" s="365"/>
      <c r="S211" s="365"/>
      <c r="T211" s="365"/>
      <c r="U211" s="365"/>
      <c r="V211" s="365"/>
      <c r="W211" s="365"/>
      <c r="X211" s="365"/>
      <c r="Y211" s="365"/>
      <c r="Z211" s="365"/>
      <c r="AA211" s="365"/>
      <c r="AB211" s="365"/>
      <c r="AC211" s="365"/>
      <c r="AD211" s="365"/>
      <c r="AE211" s="365"/>
      <c r="AF211" s="365"/>
      <c r="AG211" s="365"/>
      <c r="AH211" s="365"/>
      <c r="AI211" s="365"/>
      <c r="AJ211" s="365"/>
    </row>
    <row r="212" spans="7:36">
      <c r="G212" s="365"/>
      <c r="H212" s="365"/>
      <c r="I212" s="365"/>
      <c r="J212" s="365"/>
      <c r="K212" s="365"/>
      <c r="L212" s="365"/>
      <c r="M212" s="365"/>
      <c r="N212" s="365"/>
      <c r="O212" s="365"/>
      <c r="P212" s="365"/>
      <c r="Q212" s="365"/>
      <c r="R212" s="365"/>
      <c r="S212" s="365"/>
      <c r="T212" s="365"/>
      <c r="U212" s="365"/>
      <c r="V212" s="365"/>
      <c r="W212" s="365"/>
      <c r="X212" s="365"/>
      <c r="Y212" s="365"/>
      <c r="Z212" s="365"/>
      <c r="AA212" s="365"/>
      <c r="AB212" s="365"/>
      <c r="AC212" s="365"/>
      <c r="AD212" s="365"/>
      <c r="AE212" s="365"/>
      <c r="AF212" s="365"/>
      <c r="AG212" s="365"/>
      <c r="AH212" s="365"/>
      <c r="AI212" s="365"/>
      <c r="AJ212" s="365"/>
    </row>
    <row r="213" spans="7:36">
      <c r="G213" s="365"/>
      <c r="H213" s="365"/>
      <c r="I213" s="365"/>
      <c r="J213" s="365"/>
      <c r="K213" s="365"/>
      <c r="L213" s="365"/>
      <c r="M213" s="365"/>
      <c r="N213" s="365"/>
      <c r="O213" s="365"/>
      <c r="P213" s="365"/>
      <c r="Q213" s="365"/>
      <c r="R213" s="365"/>
      <c r="S213" s="365"/>
      <c r="T213" s="365"/>
      <c r="U213" s="365"/>
      <c r="V213" s="365"/>
      <c r="W213" s="365"/>
      <c r="X213" s="365"/>
      <c r="Y213" s="365"/>
      <c r="Z213" s="365"/>
      <c r="AA213" s="365"/>
      <c r="AB213" s="365"/>
      <c r="AC213" s="365"/>
      <c r="AD213" s="365"/>
      <c r="AE213" s="365"/>
      <c r="AF213" s="365"/>
      <c r="AG213" s="365"/>
      <c r="AH213" s="365"/>
      <c r="AI213" s="365"/>
      <c r="AJ213" s="365"/>
    </row>
    <row r="214" spans="7:36">
      <c r="G214" s="365"/>
      <c r="H214" s="365"/>
      <c r="I214" s="365"/>
      <c r="J214" s="365"/>
      <c r="K214" s="365"/>
      <c r="L214" s="365"/>
      <c r="M214" s="365"/>
      <c r="N214" s="365"/>
      <c r="O214" s="365"/>
      <c r="P214" s="365"/>
      <c r="Q214" s="365"/>
      <c r="R214" s="365"/>
      <c r="S214" s="365"/>
      <c r="T214" s="365"/>
      <c r="U214" s="365"/>
      <c r="V214" s="365"/>
      <c r="W214" s="365"/>
      <c r="X214" s="365"/>
      <c r="Y214" s="365"/>
      <c r="Z214" s="365"/>
      <c r="AA214" s="365"/>
      <c r="AB214" s="365"/>
      <c r="AC214" s="365"/>
      <c r="AD214" s="365"/>
      <c r="AE214" s="365"/>
      <c r="AF214" s="365"/>
      <c r="AG214" s="365"/>
      <c r="AH214" s="365"/>
      <c r="AI214" s="365"/>
      <c r="AJ214" s="365"/>
    </row>
    <row r="215" spans="7:36">
      <c r="G215" s="365"/>
      <c r="H215" s="365"/>
      <c r="I215" s="365"/>
      <c r="J215" s="365"/>
      <c r="K215" s="365"/>
      <c r="L215" s="365"/>
      <c r="M215" s="365"/>
      <c r="N215" s="365"/>
      <c r="O215" s="365"/>
      <c r="P215" s="365"/>
      <c r="Q215" s="365"/>
      <c r="R215" s="365"/>
      <c r="S215" s="365"/>
      <c r="T215" s="365"/>
      <c r="U215" s="365"/>
      <c r="V215" s="365"/>
      <c r="W215" s="365"/>
      <c r="X215" s="365"/>
      <c r="Y215" s="365"/>
      <c r="Z215" s="365"/>
      <c r="AA215" s="365"/>
      <c r="AB215" s="365"/>
      <c r="AC215" s="365"/>
      <c r="AD215" s="365"/>
      <c r="AE215" s="365"/>
      <c r="AF215" s="365"/>
      <c r="AG215" s="365"/>
      <c r="AH215" s="365"/>
      <c r="AI215" s="365"/>
      <c r="AJ215" s="365"/>
    </row>
    <row r="216" spans="7:36">
      <c r="G216" s="365"/>
      <c r="H216" s="365"/>
      <c r="I216" s="365"/>
      <c r="J216" s="365"/>
      <c r="K216" s="365"/>
      <c r="L216" s="365"/>
      <c r="M216" s="365"/>
      <c r="N216" s="365"/>
      <c r="O216" s="365"/>
      <c r="P216" s="365"/>
      <c r="Q216" s="365"/>
      <c r="R216" s="365"/>
      <c r="S216" s="365"/>
      <c r="T216" s="365"/>
      <c r="U216" s="365"/>
      <c r="V216" s="365"/>
      <c r="W216" s="365"/>
      <c r="X216" s="365"/>
      <c r="Y216" s="365"/>
      <c r="Z216" s="365"/>
      <c r="AA216" s="365"/>
      <c r="AB216" s="365"/>
      <c r="AC216" s="365"/>
      <c r="AD216" s="365"/>
      <c r="AE216" s="365"/>
      <c r="AF216" s="365"/>
      <c r="AG216" s="365"/>
      <c r="AH216" s="365"/>
      <c r="AI216" s="365"/>
      <c r="AJ216" s="365"/>
    </row>
    <row r="217" spans="7:36">
      <c r="G217" s="365"/>
      <c r="H217" s="365"/>
      <c r="I217" s="365"/>
      <c r="J217" s="365"/>
      <c r="K217" s="365"/>
      <c r="L217" s="365"/>
      <c r="M217" s="365"/>
      <c r="N217" s="365"/>
      <c r="O217" s="365"/>
      <c r="P217" s="365"/>
      <c r="Q217" s="365"/>
      <c r="R217" s="365"/>
      <c r="S217" s="365"/>
      <c r="T217" s="365"/>
      <c r="U217" s="365"/>
      <c r="V217" s="365"/>
      <c r="W217" s="365"/>
      <c r="X217" s="365"/>
      <c r="Y217" s="365"/>
      <c r="Z217" s="365"/>
      <c r="AA217" s="365"/>
      <c r="AB217" s="365"/>
      <c r="AC217" s="365"/>
      <c r="AD217" s="365"/>
      <c r="AE217" s="365"/>
      <c r="AF217" s="365"/>
      <c r="AG217" s="365"/>
      <c r="AH217" s="365"/>
      <c r="AI217" s="365"/>
      <c r="AJ217" s="365"/>
    </row>
    <row r="218" spans="7:36">
      <c r="G218" s="365"/>
      <c r="H218" s="365"/>
      <c r="I218" s="365"/>
      <c r="J218" s="365"/>
      <c r="K218" s="365"/>
      <c r="L218" s="365"/>
      <c r="M218" s="365"/>
      <c r="N218" s="365"/>
      <c r="O218" s="365"/>
      <c r="P218" s="365"/>
      <c r="Q218" s="365"/>
      <c r="R218" s="365"/>
      <c r="S218" s="365"/>
      <c r="T218" s="365"/>
      <c r="U218" s="365"/>
      <c r="V218" s="365"/>
      <c r="W218" s="365"/>
      <c r="X218" s="365"/>
      <c r="Y218" s="365"/>
      <c r="Z218" s="365"/>
      <c r="AA218" s="365"/>
      <c r="AB218" s="365"/>
      <c r="AC218" s="365"/>
      <c r="AD218" s="365"/>
      <c r="AE218" s="365"/>
      <c r="AF218" s="365"/>
      <c r="AG218" s="365"/>
      <c r="AH218" s="365"/>
      <c r="AI218" s="365"/>
      <c r="AJ218" s="365"/>
    </row>
    <row r="219" spans="7:36">
      <c r="G219" s="365"/>
      <c r="H219" s="365"/>
      <c r="I219" s="365"/>
      <c r="J219" s="365"/>
      <c r="K219" s="365"/>
      <c r="L219" s="365"/>
      <c r="M219" s="365"/>
      <c r="N219" s="365"/>
      <c r="O219" s="365"/>
      <c r="P219" s="365"/>
      <c r="Q219" s="365"/>
      <c r="R219" s="365"/>
      <c r="S219" s="365"/>
      <c r="T219" s="365"/>
      <c r="U219" s="365"/>
      <c r="V219" s="365"/>
      <c r="W219" s="365"/>
      <c r="X219" s="365"/>
      <c r="Y219" s="365"/>
      <c r="Z219" s="365"/>
      <c r="AA219" s="365"/>
      <c r="AB219" s="365"/>
      <c r="AC219" s="365"/>
      <c r="AD219" s="365"/>
      <c r="AE219" s="365"/>
      <c r="AF219" s="365"/>
      <c r="AG219" s="365"/>
      <c r="AH219" s="365"/>
      <c r="AI219" s="365"/>
      <c r="AJ219" s="365"/>
    </row>
    <row r="220" spans="7:36">
      <c r="G220" s="365"/>
      <c r="H220" s="365"/>
      <c r="I220" s="365"/>
      <c r="J220" s="365"/>
      <c r="K220" s="365"/>
      <c r="L220" s="365"/>
      <c r="M220" s="365"/>
      <c r="N220" s="365"/>
      <c r="O220" s="365"/>
      <c r="P220" s="365"/>
      <c r="Q220" s="365"/>
      <c r="R220" s="365"/>
      <c r="S220" s="365"/>
      <c r="T220" s="365"/>
      <c r="U220" s="365"/>
      <c r="V220" s="365"/>
      <c r="W220" s="365"/>
      <c r="X220" s="365"/>
      <c r="Y220" s="365"/>
      <c r="Z220" s="365"/>
      <c r="AA220" s="365"/>
      <c r="AB220" s="365"/>
      <c r="AC220" s="365"/>
      <c r="AD220" s="365"/>
      <c r="AE220" s="365"/>
      <c r="AF220" s="365"/>
      <c r="AG220" s="365"/>
      <c r="AH220" s="365"/>
      <c r="AI220" s="365"/>
      <c r="AJ220" s="365"/>
    </row>
    <row r="221" spans="7:36">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c r="AC221" s="365"/>
      <c r="AD221" s="365"/>
      <c r="AE221" s="365"/>
      <c r="AF221" s="365"/>
      <c r="AG221" s="365"/>
      <c r="AH221" s="365"/>
      <c r="AI221" s="365"/>
      <c r="AJ221" s="365"/>
    </row>
    <row r="222" spans="7:36">
      <c r="G222" s="365"/>
      <c r="H222" s="365"/>
      <c r="I222" s="365"/>
      <c r="J222" s="365"/>
      <c r="K222" s="365"/>
      <c r="L222" s="365"/>
      <c r="M222" s="365"/>
      <c r="N222" s="365"/>
      <c r="O222" s="365"/>
      <c r="P222" s="365"/>
      <c r="Q222" s="365"/>
      <c r="R222" s="365"/>
      <c r="S222" s="365"/>
      <c r="T222" s="365"/>
      <c r="U222" s="365"/>
      <c r="V222" s="365"/>
      <c r="W222" s="365"/>
      <c r="X222" s="365"/>
      <c r="Y222" s="365"/>
      <c r="Z222" s="365"/>
      <c r="AA222" s="365"/>
      <c r="AB222" s="365"/>
      <c r="AC222" s="365"/>
      <c r="AD222" s="365"/>
      <c r="AE222" s="365"/>
      <c r="AF222" s="365"/>
      <c r="AG222" s="365"/>
      <c r="AH222" s="365"/>
      <c r="AI222" s="365"/>
      <c r="AJ222" s="365"/>
    </row>
    <row r="223" spans="7:36">
      <c r="G223" s="365"/>
      <c r="H223" s="365"/>
      <c r="I223" s="365"/>
      <c r="J223" s="365"/>
      <c r="K223" s="365"/>
      <c r="L223" s="365"/>
      <c r="M223" s="365"/>
      <c r="N223" s="365"/>
      <c r="O223" s="365"/>
      <c r="P223" s="365"/>
      <c r="Q223" s="365"/>
      <c r="R223" s="365"/>
      <c r="S223" s="365"/>
      <c r="T223" s="365"/>
      <c r="U223" s="365"/>
      <c r="V223" s="365"/>
      <c r="W223" s="365"/>
      <c r="X223" s="365"/>
      <c r="Y223" s="365"/>
      <c r="Z223" s="365"/>
      <c r="AA223" s="365"/>
      <c r="AB223" s="365"/>
      <c r="AC223" s="365"/>
      <c r="AD223" s="365"/>
      <c r="AE223" s="365"/>
      <c r="AF223" s="365"/>
      <c r="AG223" s="365"/>
      <c r="AH223" s="365"/>
      <c r="AI223" s="365"/>
      <c r="AJ223" s="365"/>
    </row>
    <row r="224" spans="7:36">
      <c r="G224" s="365"/>
      <c r="H224" s="365"/>
      <c r="I224" s="365"/>
      <c r="J224" s="365"/>
      <c r="K224" s="365"/>
      <c r="L224" s="365"/>
      <c r="M224" s="365"/>
      <c r="N224" s="365"/>
      <c r="O224" s="365"/>
      <c r="P224" s="365"/>
      <c r="Q224" s="365"/>
      <c r="R224" s="365"/>
      <c r="S224" s="365"/>
      <c r="T224" s="365"/>
      <c r="U224" s="365"/>
      <c r="V224" s="365"/>
      <c r="W224" s="365"/>
      <c r="X224" s="365"/>
      <c r="Y224" s="365"/>
      <c r="Z224" s="365"/>
      <c r="AA224" s="365"/>
      <c r="AB224" s="365"/>
      <c r="AC224" s="365"/>
      <c r="AD224" s="365"/>
      <c r="AE224" s="365"/>
      <c r="AF224" s="365"/>
      <c r="AG224" s="365"/>
      <c r="AH224" s="365"/>
      <c r="AI224" s="365"/>
      <c r="AJ224" s="365"/>
    </row>
    <row r="225" spans="7:36">
      <c r="G225" s="365"/>
      <c r="H225" s="365"/>
      <c r="I225" s="365"/>
      <c r="J225" s="365"/>
      <c r="K225" s="365"/>
      <c r="L225" s="365"/>
      <c r="M225" s="365"/>
      <c r="N225" s="365"/>
      <c r="O225" s="365"/>
      <c r="P225" s="365"/>
      <c r="Q225" s="365"/>
      <c r="R225" s="365"/>
      <c r="S225" s="365"/>
      <c r="T225" s="365"/>
      <c r="U225" s="365"/>
      <c r="V225" s="365"/>
      <c r="W225" s="365"/>
      <c r="X225" s="365"/>
      <c r="Y225" s="365"/>
      <c r="Z225" s="365"/>
      <c r="AA225" s="365"/>
      <c r="AB225" s="365"/>
      <c r="AC225" s="365"/>
      <c r="AD225" s="365"/>
      <c r="AE225" s="365"/>
      <c r="AF225" s="365"/>
      <c r="AG225" s="365"/>
      <c r="AH225" s="365"/>
      <c r="AI225" s="365"/>
      <c r="AJ225" s="365"/>
    </row>
    <row r="226" spans="7:36">
      <c r="G226" s="365"/>
      <c r="H226" s="365"/>
      <c r="I226" s="365"/>
      <c r="J226" s="365"/>
      <c r="K226" s="365"/>
      <c r="L226" s="365"/>
      <c r="M226" s="365"/>
      <c r="N226" s="365"/>
      <c r="O226" s="365"/>
      <c r="P226" s="365"/>
      <c r="Q226" s="365"/>
      <c r="R226" s="365"/>
      <c r="S226" s="365"/>
      <c r="T226" s="365"/>
      <c r="U226" s="365"/>
      <c r="V226" s="365"/>
      <c r="W226" s="365"/>
      <c r="X226" s="365"/>
      <c r="Y226" s="365"/>
      <c r="Z226" s="365"/>
      <c r="AA226" s="365"/>
      <c r="AB226" s="365"/>
      <c r="AC226" s="365"/>
      <c r="AD226" s="365"/>
      <c r="AE226" s="365"/>
      <c r="AF226" s="365"/>
      <c r="AG226" s="365"/>
      <c r="AH226" s="365"/>
      <c r="AI226" s="365"/>
      <c r="AJ226" s="365"/>
    </row>
    <row r="227" spans="7:36">
      <c r="G227" s="365"/>
      <c r="H227" s="365"/>
      <c r="I227" s="365"/>
      <c r="J227" s="365"/>
      <c r="K227" s="365"/>
      <c r="L227" s="365"/>
      <c r="M227" s="365"/>
      <c r="N227" s="365"/>
      <c r="O227" s="365"/>
      <c r="P227" s="365"/>
      <c r="Q227" s="365"/>
      <c r="R227" s="365"/>
      <c r="S227" s="365"/>
      <c r="T227" s="365"/>
      <c r="U227" s="365"/>
      <c r="V227" s="365"/>
      <c r="W227" s="365"/>
      <c r="X227" s="365"/>
      <c r="Y227" s="365"/>
      <c r="Z227" s="365"/>
      <c r="AA227" s="365"/>
      <c r="AB227" s="365"/>
      <c r="AC227" s="365"/>
      <c r="AD227" s="365"/>
      <c r="AE227" s="365"/>
      <c r="AF227" s="365"/>
      <c r="AG227" s="365"/>
      <c r="AH227" s="365"/>
      <c r="AI227" s="365"/>
      <c r="AJ227" s="365"/>
    </row>
    <row r="228" spans="7:36">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c r="AC228" s="365"/>
      <c r="AD228" s="365"/>
      <c r="AE228" s="365"/>
      <c r="AF228" s="365"/>
      <c r="AG228" s="365"/>
      <c r="AH228" s="365"/>
      <c r="AI228" s="365"/>
      <c r="AJ228" s="365"/>
    </row>
    <row r="229" spans="7:36">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c r="AC229" s="365"/>
      <c r="AD229" s="365"/>
      <c r="AE229" s="365"/>
      <c r="AF229" s="365"/>
      <c r="AG229" s="365"/>
      <c r="AH229" s="365"/>
      <c r="AI229" s="365"/>
      <c r="AJ229" s="365"/>
    </row>
    <row r="230" spans="7:36">
      <c r="G230" s="365"/>
      <c r="H230" s="365"/>
      <c r="I230" s="365"/>
      <c r="J230" s="365"/>
      <c r="K230" s="365"/>
      <c r="L230" s="365"/>
      <c r="M230" s="365"/>
      <c r="N230" s="365"/>
      <c r="O230" s="365"/>
      <c r="P230" s="365"/>
      <c r="Q230" s="365"/>
      <c r="R230" s="365"/>
      <c r="S230" s="365"/>
      <c r="T230" s="365"/>
      <c r="U230" s="365"/>
      <c r="V230" s="365"/>
      <c r="W230" s="365"/>
      <c r="X230" s="365"/>
      <c r="Y230" s="365"/>
      <c r="Z230" s="365"/>
      <c r="AA230" s="365"/>
      <c r="AB230" s="365"/>
      <c r="AC230" s="365"/>
      <c r="AD230" s="365"/>
      <c r="AE230" s="365"/>
      <c r="AF230" s="365"/>
      <c r="AG230" s="365"/>
      <c r="AH230" s="365"/>
      <c r="AI230" s="365"/>
      <c r="AJ230" s="365"/>
    </row>
    <row r="231" spans="7:36">
      <c r="G231" s="365"/>
      <c r="H231" s="365"/>
      <c r="I231" s="365"/>
      <c r="J231" s="365"/>
      <c r="K231" s="365"/>
      <c r="L231" s="365"/>
      <c r="M231" s="365"/>
      <c r="N231" s="365"/>
      <c r="O231" s="365"/>
      <c r="P231" s="365"/>
      <c r="Q231" s="365"/>
      <c r="R231" s="365"/>
      <c r="S231" s="365"/>
      <c r="T231" s="365"/>
      <c r="U231" s="365"/>
      <c r="V231" s="365"/>
      <c r="W231" s="365"/>
      <c r="X231" s="365"/>
      <c r="Y231" s="365"/>
      <c r="Z231" s="365"/>
      <c r="AA231" s="365"/>
      <c r="AB231" s="365"/>
      <c r="AC231" s="365"/>
      <c r="AD231" s="365"/>
      <c r="AE231" s="365"/>
      <c r="AF231" s="365"/>
      <c r="AG231" s="365"/>
      <c r="AH231" s="365"/>
      <c r="AI231" s="365"/>
      <c r="AJ231" s="365"/>
    </row>
    <row r="232" spans="7:36">
      <c r="G232" s="365"/>
      <c r="H232" s="365"/>
      <c r="I232" s="365"/>
      <c r="J232" s="365"/>
      <c r="K232" s="365"/>
      <c r="L232" s="365"/>
      <c r="M232" s="365"/>
      <c r="N232" s="365"/>
      <c r="O232" s="365"/>
      <c r="P232" s="365"/>
      <c r="Q232" s="365"/>
      <c r="R232" s="365"/>
      <c r="S232" s="365"/>
      <c r="T232" s="365"/>
      <c r="U232" s="365"/>
      <c r="V232" s="365"/>
      <c r="W232" s="365"/>
      <c r="X232" s="365"/>
      <c r="Y232" s="365"/>
      <c r="Z232" s="365"/>
      <c r="AA232" s="365"/>
      <c r="AB232" s="365"/>
      <c r="AC232" s="365"/>
      <c r="AD232" s="365"/>
      <c r="AE232" s="365"/>
      <c r="AF232" s="365"/>
      <c r="AG232" s="365"/>
      <c r="AH232" s="365"/>
      <c r="AI232" s="365"/>
      <c r="AJ232" s="365"/>
    </row>
    <row r="233" spans="7:36">
      <c r="G233" s="365"/>
      <c r="H233" s="365"/>
      <c r="I233" s="365"/>
      <c r="J233" s="365"/>
      <c r="K233" s="365"/>
      <c r="L233" s="365"/>
      <c r="M233" s="365"/>
      <c r="N233" s="365"/>
      <c r="O233" s="365"/>
      <c r="P233" s="365"/>
      <c r="Q233" s="365"/>
      <c r="R233" s="365"/>
      <c r="S233" s="365"/>
      <c r="T233" s="365"/>
      <c r="U233" s="365"/>
      <c r="V233" s="365"/>
      <c r="W233" s="365"/>
      <c r="X233" s="365"/>
      <c r="Y233" s="365"/>
      <c r="Z233" s="365"/>
      <c r="AA233" s="365"/>
      <c r="AB233" s="365"/>
      <c r="AC233" s="365"/>
      <c r="AD233" s="365"/>
      <c r="AE233" s="365"/>
      <c r="AF233" s="365"/>
      <c r="AG233" s="365"/>
      <c r="AH233" s="365"/>
      <c r="AI233" s="365"/>
      <c r="AJ233" s="365"/>
    </row>
    <row r="234" spans="7:36">
      <c r="G234" s="365"/>
      <c r="H234" s="365"/>
      <c r="I234" s="365"/>
      <c r="J234" s="365"/>
      <c r="K234" s="365"/>
      <c r="L234" s="365"/>
      <c r="M234" s="365"/>
      <c r="N234" s="365"/>
      <c r="O234" s="365"/>
      <c r="P234" s="365"/>
      <c r="Q234" s="365"/>
      <c r="R234" s="365"/>
      <c r="S234" s="365"/>
      <c r="T234" s="365"/>
      <c r="U234" s="365"/>
      <c r="V234" s="365"/>
      <c r="W234" s="365"/>
      <c r="X234" s="365"/>
      <c r="Y234" s="365"/>
      <c r="Z234" s="365"/>
      <c r="AA234" s="365"/>
      <c r="AB234" s="365"/>
      <c r="AC234" s="365"/>
      <c r="AD234" s="365"/>
      <c r="AE234" s="365"/>
      <c r="AF234" s="365"/>
      <c r="AG234" s="365"/>
      <c r="AH234" s="365"/>
      <c r="AI234" s="365"/>
      <c r="AJ234" s="365"/>
    </row>
    <row r="235" spans="7:36">
      <c r="G235" s="365"/>
      <c r="H235" s="365"/>
      <c r="I235" s="365"/>
      <c r="J235" s="365"/>
      <c r="K235" s="365"/>
      <c r="L235" s="365"/>
      <c r="M235" s="365"/>
      <c r="N235" s="365"/>
      <c r="O235" s="365"/>
      <c r="P235" s="365"/>
      <c r="Q235" s="365"/>
      <c r="R235" s="365"/>
      <c r="S235" s="365"/>
      <c r="T235" s="365"/>
      <c r="U235" s="365"/>
      <c r="V235" s="365"/>
      <c r="W235" s="365"/>
      <c r="X235" s="365"/>
      <c r="Y235" s="365"/>
      <c r="Z235" s="365"/>
      <c r="AA235" s="365"/>
      <c r="AB235" s="365"/>
      <c r="AC235" s="365"/>
      <c r="AD235" s="365"/>
      <c r="AE235" s="365"/>
      <c r="AF235" s="365"/>
      <c r="AG235" s="365"/>
      <c r="AH235" s="365"/>
      <c r="AI235" s="365"/>
      <c r="AJ235" s="365"/>
    </row>
    <row r="236" spans="7:36">
      <c r="G236" s="365"/>
      <c r="H236" s="365"/>
      <c r="I236" s="365"/>
      <c r="J236" s="365"/>
      <c r="K236" s="365"/>
      <c r="L236" s="365"/>
      <c r="M236" s="365"/>
      <c r="N236" s="365"/>
      <c r="O236" s="365"/>
      <c r="P236" s="365"/>
      <c r="Q236" s="365"/>
      <c r="R236" s="365"/>
      <c r="S236" s="365"/>
      <c r="T236" s="365"/>
      <c r="U236" s="365"/>
      <c r="V236" s="365"/>
      <c r="W236" s="365"/>
      <c r="X236" s="365"/>
      <c r="Y236" s="365"/>
      <c r="Z236" s="365"/>
      <c r="AA236" s="365"/>
      <c r="AB236" s="365"/>
      <c r="AC236" s="365"/>
      <c r="AD236" s="365"/>
      <c r="AE236" s="365"/>
      <c r="AF236" s="365"/>
      <c r="AG236" s="365"/>
      <c r="AH236" s="365"/>
      <c r="AI236" s="365"/>
      <c r="AJ236" s="365"/>
    </row>
    <row r="237" spans="7:36">
      <c r="G237" s="365"/>
      <c r="H237" s="365"/>
      <c r="I237" s="365"/>
      <c r="J237" s="365"/>
      <c r="K237" s="365"/>
      <c r="L237" s="365"/>
      <c r="M237" s="365"/>
      <c r="N237" s="365"/>
      <c r="O237" s="365"/>
      <c r="P237" s="365"/>
      <c r="Q237" s="365"/>
      <c r="R237" s="365"/>
      <c r="S237" s="365"/>
      <c r="T237" s="365"/>
      <c r="U237" s="365"/>
      <c r="V237" s="365"/>
      <c r="W237" s="365"/>
      <c r="X237" s="365"/>
      <c r="Y237" s="365"/>
      <c r="Z237" s="365"/>
      <c r="AA237" s="365"/>
      <c r="AB237" s="365"/>
      <c r="AC237" s="365"/>
      <c r="AD237" s="365"/>
      <c r="AE237" s="365"/>
      <c r="AF237" s="365"/>
      <c r="AG237" s="365"/>
      <c r="AH237" s="365"/>
      <c r="AI237" s="365"/>
      <c r="AJ237" s="365"/>
    </row>
    <row r="238" spans="7:36">
      <c r="G238" s="365"/>
      <c r="H238" s="365"/>
      <c r="I238" s="365"/>
      <c r="J238" s="365"/>
      <c r="K238" s="365"/>
      <c r="L238" s="365"/>
      <c r="M238" s="365"/>
      <c r="N238" s="365"/>
      <c r="O238" s="365"/>
      <c r="P238" s="365"/>
      <c r="Q238" s="365"/>
      <c r="R238" s="365"/>
      <c r="S238" s="365"/>
      <c r="T238" s="365"/>
      <c r="U238" s="365"/>
      <c r="V238" s="365"/>
      <c r="W238" s="365"/>
      <c r="X238" s="365"/>
      <c r="Y238" s="365"/>
      <c r="Z238" s="365"/>
      <c r="AA238" s="365"/>
      <c r="AB238" s="365"/>
      <c r="AC238" s="365"/>
      <c r="AD238" s="365"/>
      <c r="AE238" s="365"/>
      <c r="AF238" s="365"/>
      <c r="AG238" s="365"/>
      <c r="AH238" s="365"/>
      <c r="AI238" s="365"/>
      <c r="AJ238" s="365"/>
    </row>
    <row r="239" spans="7:36">
      <c r="G239" s="365"/>
      <c r="H239" s="365"/>
      <c r="I239" s="365"/>
      <c r="J239" s="365"/>
      <c r="K239" s="365"/>
      <c r="L239" s="365"/>
      <c r="M239" s="365"/>
      <c r="N239" s="365"/>
      <c r="O239" s="365"/>
      <c r="P239" s="365"/>
      <c r="Q239" s="365"/>
      <c r="R239" s="365"/>
      <c r="S239" s="365"/>
      <c r="T239" s="365"/>
      <c r="U239" s="365"/>
      <c r="V239" s="365"/>
      <c r="W239" s="365"/>
      <c r="X239" s="365"/>
      <c r="Y239" s="365"/>
      <c r="Z239" s="365"/>
      <c r="AA239" s="365"/>
      <c r="AB239" s="365"/>
      <c r="AC239" s="365"/>
      <c r="AD239" s="365"/>
      <c r="AE239" s="365"/>
      <c r="AF239" s="365"/>
      <c r="AG239" s="365"/>
      <c r="AH239" s="365"/>
      <c r="AI239" s="365"/>
      <c r="AJ239" s="365"/>
    </row>
    <row r="240" spans="7:36">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5"/>
      <c r="AC240" s="365"/>
      <c r="AD240" s="365"/>
      <c r="AE240" s="365"/>
      <c r="AF240" s="365"/>
      <c r="AG240" s="365"/>
      <c r="AH240" s="365"/>
      <c r="AI240" s="365"/>
      <c r="AJ240" s="365"/>
    </row>
    <row r="241" spans="7:36">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c r="AC241" s="365"/>
      <c r="AD241" s="365"/>
      <c r="AE241" s="365"/>
      <c r="AF241" s="365"/>
      <c r="AG241" s="365"/>
      <c r="AH241" s="365"/>
      <c r="AI241" s="365"/>
      <c r="AJ241" s="365"/>
    </row>
    <row r="242" spans="7:36">
      <c r="G242" s="365"/>
      <c r="H242" s="365"/>
      <c r="I242" s="365"/>
      <c r="J242" s="365"/>
      <c r="K242" s="365"/>
      <c r="L242" s="365"/>
      <c r="M242" s="365"/>
      <c r="N242" s="365"/>
      <c r="O242" s="365"/>
      <c r="P242" s="365"/>
      <c r="Q242" s="365"/>
      <c r="R242" s="365"/>
      <c r="S242" s="365"/>
      <c r="T242" s="365"/>
      <c r="U242" s="365"/>
      <c r="V242" s="365"/>
      <c r="W242" s="365"/>
      <c r="X242" s="365"/>
      <c r="Y242" s="365"/>
      <c r="Z242" s="365"/>
      <c r="AA242" s="365"/>
      <c r="AB242" s="365"/>
      <c r="AC242" s="365"/>
      <c r="AD242" s="365"/>
      <c r="AE242" s="365"/>
      <c r="AF242" s="365"/>
      <c r="AG242" s="365"/>
      <c r="AH242" s="365"/>
      <c r="AI242" s="365"/>
      <c r="AJ242" s="365"/>
    </row>
    <row r="243" spans="7:36">
      <c r="G243" s="365"/>
      <c r="H243" s="365"/>
      <c r="I243" s="365"/>
      <c r="J243" s="365"/>
      <c r="K243" s="365"/>
      <c r="L243" s="365"/>
      <c r="M243" s="365"/>
      <c r="N243" s="365"/>
      <c r="O243" s="365"/>
      <c r="P243" s="365"/>
      <c r="Q243" s="365"/>
      <c r="R243" s="365"/>
      <c r="S243" s="365"/>
      <c r="T243" s="365"/>
      <c r="U243" s="365"/>
      <c r="V243" s="365"/>
      <c r="W243" s="365"/>
      <c r="X243" s="365"/>
      <c r="Y243" s="365"/>
      <c r="Z243" s="365"/>
      <c r="AA243" s="365"/>
      <c r="AB243" s="365"/>
      <c r="AC243" s="365"/>
      <c r="AD243" s="365"/>
      <c r="AE243" s="365"/>
      <c r="AF243" s="365"/>
      <c r="AG243" s="365"/>
      <c r="AH243" s="365"/>
      <c r="AI243" s="365"/>
      <c r="AJ243" s="365"/>
    </row>
    <row r="244" spans="7:36">
      <c r="G244" s="365"/>
      <c r="H244" s="365"/>
      <c r="I244" s="365"/>
      <c r="J244" s="365"/>
      <c r="K244" s="365"/>
      <c r="L244" s="365"/>
      <c r="M244" s="365"/>
      <c r="N244" s="365"/>
      <c r="O244" s="365"/>
      <c r="P244" s="365"/>
      <c r="Q244" s="365"/>
      <c r="R244" s="365"/>
      <c r="S244" s="365"/>
      <c r="T244" s="365"/>
      <c r="U244" s="365"/>
      <c r="V244" s="365"/>
      <c r="W244" s="365"/>
      <c r="X244" s="365"/>
      <c r="Y244" s="365"/>
      <c r="Z244" s="365"/>
      <c r="AA244" s="365"/>
      <c r="AB244" s="365"/>
      <c r="AC244" s="365"/>
      <c r="AD244" s="365"/>
      <c r="AE244" s="365"/>
      <c r="AF244" s="365"/>
      <c r="AG244" s="365"/>
      <c r="AH244" s="365"/>
      <c r="AI244" s="365"/>
      <c r="AJ244" s="365"/>
    </row>
    <row r="245" spans="7:36">
      <c r="G245" s="365"/>
      <c r="H245" s="365"/>
      <c r="I245" s="365"/>
      <c r="J245" s="365"/>
      <c r="K245" s="365"/>
      <c r="L245" s="365"/>
      <c r="M245" s="365"/>
      <c r="N245" s="365"/>
      <c r="O245" s="365"/>
      <c r="P245" s="365"/>
      <c r="Q245" s="365"/>
      <c r="R245" s="365"/>
      <c r="S245" s="365"/>
      <c r="T245" s="365"/>
      <c r="U245" s="365"/>
      <c r="V245" s="365"/>
      <c r="W245" s="365"/>
      <c r="X245" s="365"/>
      <c r="Y245" s="365"/>
      <c r="Z245" s="365"/>
      <c r="AA245" s="365"/>
      <c r="AB245" s="365"/>
      <c r="AC245" s="365"/>
      <c r="AD245" s="365"/>
      <c r="AE245" s="365"/>
      <c r="AF245" s="365"/>
      <c r="AG245" s="365"/>
      <c r="AH245" s="365"/>
      <c r="AI245" s="365"/>
      <c r="AJ245" s="365"/>
    </row>
    <row r="246" spans="7:36">
      <c r="G246" s="365"/>
      <c r="H246" s="365"/>
      <c r="I246" s="365"/>
      <c r="J246" s="365"/>
      <c r="K246" s="365"/>
      <c r="L246" s="365"/>
      <c r="M246" s="365"/>
      <c r="N246" s="365"/>
      <c r="O246" s="365"/>
      <c r="P246" s="365"/>
      <c r="Q246" s="365"/>
      <c r="R246" s="365"/>
      <c r="S246" s="365"/>
      <c r="T246" s="365"/>
      <c r="U246" s="365"/>
      <c r="V246" s="365"/>
      <c r="W246" s="365"/>
      <c r="X246" s="365"/>
      <c r="Y246" s="365"/>
      <c r="Z246" s="365"/>
      <c r="AA246" s="365"/>
      <c r="AB246" s="365"/>
      <c r="AC246" s="365"/>
      <c r="AD246" s="365"/>
      <c r="AE246" s="365"/>
      <c r="AF246" s="365"/>
      <c r="AG246" s="365"/>
      <c r="AH246" s="365"/>
      <c r="AI246" s="365"/>
      <c r="AJ246" s="365"/>
    </row>
    <row r="247" spans="7:36">
      <c r="G247" s="365"/>
      <c r="H247" s="365"/>
      <c r="I247" s="365"/>
      <c r="J247" s="365"/>
      <c r="K247" s="365"/>
      <c r="L247" s="365"/>
      <c r="M247" s="365"/>
      <c r="N247" s="365"/>
      <c r="O247" s="365"/>
      <c r="P247" s="365"/>
      <c r="Q247" s="365"/>
      <c r="R247" s="365"/>
      <c r="S247" s="365"/>
      <c r="T247" s="365"/>
      <c r="U247" s="365"/>
      <c r="V247" s="365"/>
      <c r="W247" s="365"/>
      <c r="X247" s="365"/>
      <c r="Y247" s="365"/>
      <c r="Z247" s="365"/>
      <c r="AA247" s="365"/>
      <c r="AB247" s="365"/>
      <c r="AC247" s="365"/>
      <c r="AD247" s="365"/>
      <c r="AE247" s="365"/>
      <c r="AF247" s="365"/>
      <c r="AG247" s="365"/>
      <c r="AH247" s="365"/>
      <c r="AI247" s="365"/>
      <c r="AJ247" s="365"/>
    </row>
    <row r="248" spans="7:36">
      <c r="G248" s="365"/>
      <c r="H248" s="365"/>
      <c r="I248" s="365"/>
      <c r="J248" s="365"/>
      <c r="K248" s="365"/>
      <c r="L248" s="365"/>
      <c r="M248" s="365"/>
      <c r="N248" s="365"/>
      <c r="O248" s="365"/>
      <c r="P248" s="365"/>
      <c r="Q248" s="365"/>
      <c r="R248" s="365"/>
      <c r="S248" s="365"/>
      <c r="T248" s="365"/>
      <c r="U248" s="365"/>
      <c r="V248" s="365"/>
      <c r="W248" s="365"/>
      <c r="X248" s="365"/>
      <c r="Y248" s="365"/>
      <c r="Z248" s="365"/>
      <c r="AA248" s="365"/>
      <c r="AB248" s="365"/>
      <c r="AC248" s="365"/>
      <c r="AD248" s="365"/>
      <c r="AE248" s="365"/>
      <c r="AF248" s="365"/>
      <c r="AG248" s="365"/>
      <c r="AH248" s="365"/>
      <c r="AI248" s="365"/>
      <c r="AJ248" s="365"/>
    </row>
    <row r="249" spans="7:36">
      <c r="G249" s="365"/>
      <c r="H249" s="365"/>
      <c r="I249" s="365"/>
      <c r="J249" s="365"/>
      <c r="K249" s="365"/>
      <c r="L249" s="365"/>
      <c r="M249" s="365"/>
      <c r="N249" s="365"/>
      <c r="O249" s="365"/>
      <c r="P249" s="365"/>
      <c r="Q249" s="365"/>
      <c r="R249" s="365"/>
      <c r="S249" s="365"/>
      <c r="T249" s="365"/>
      <c r="U249" s="365"/>
      <c r="V249" s="365"/>
      <c r="W249" s="365"/>
      <c r="X249" s="365"/>
      <c r="Y249" s="365"/>
      <c r="Z249" s="365"/>
      <c r="AA249" s="365"/>
      <c r="AB249" s="365"/>
      <c r="AC249" s="365"/>
      <c r="AD249" s="365"/>
      <c r="AE249" s="365"/>
      <c r="AF249" s="365"/>
      <c r="AG249" s="365"/>
      <c r="AH249" s="365"/>
      <c r="AI249" s="365"/>
      <c r="AJ249" s="365"/>
    </row>
    <row r="250" spans="7:36">
      <c r="G250" s="365"/>
      <c r="H250" s="365"/>
      <c r="I250" s="365"/>
      <c r="J250" s="365"/>
      <c r="K250" s="365"/>
      <c r="L250" s="365"/>
      <c r="M250" s="365"/>
      <c r="N250" s="365"/>
      <c r="O250" s="365"/>
      <c r="P250" s="365"/>
      <c r="Q250" s="365"/>
      <c r="R250" s="365"/>
      <c r="S250" s="365"/>
      <c r="T250" s="365"/>
      <c r="U250" s="365"/>
      <c r="V250" s="365"/>
      <c r="W250" s="365"/>
      <c r="X250" s="365"/>
      <c r="Y250" s="365"/>
      <c r="Z250" s="365"/>
      <c r="AA250" s="365"/>
      <c r="AB250" s="365"/>
      <c r="AC250" s="365"/>
      <c r="AD250" s="365"/>
      <c r="AE250" s="365"/>
      <c r="AF250" s="365"/>
      <c r="AG250" s="365"/>
      <c r="AH250" s="365"/>
      <c r="AI250" s="365"/>
      <c r="AJ250" s="365"/>
    </row>
    <row r="251" spans="7:36">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c r="AC251" s="365"/>
      <c r="AD251" s="365"/>
      <c r="AE251" s="365"/>
      <c r="AF251" s="365"/>
      <c r="AG251" s="365"/>
      <c r="AH251" s="365"/>
      <c r="AI251" s="365"/>
      <c r="AJ251" s="365"/>
    </row>
    <row r="252" spans="7:36">
      <c r="G252" s="365"/>
      <c r="H252" s="365"/>
      <c r="I252" s="365"/>
      <c r="J252" s="365"/>
      <c r="K252" s="365"/>
      <c r="L252" s="365"/>
      <c r="M252" s="365"/>
      <c r="N252" s="365"/>
      <c r="O252" s="365"/>
      <c r="P252" s="365"/>
      <c r="Q252" s="365"/>
      <c r="R252" s="365"/>
      <c r="S252" s="365"/>
      <c r="T252" s="365"/>
      <c r="U252" s="365"/>
      <c r="V252" s="365"/>
      <c r="W252" s="365"/>
      <c r="X252" s="365"/>
      <c r="Y252" s="365"/>
      <c r="Z252" s="365"/>
      <c r="AA252" s="365"/>
      <c r="AB252" s="365"/>
      <c r="AC252" s="365"/>
      <c r="AD252" s="365"/>
      <c r="AE252" s="365"/>
      <c r="AF252" s="365"/>
      <c r="AG252" s="365"/>
      <c r="AH252" s="365"/>
      <c r="AI252" s="365"/>
      <c r="AJ252" s="365"/>
    </row>
    <row r="253" spans="7:36">
      <c r="G253" s="365"/>
      <c r="H253" s="365"/>
      <c r="I253" s="365"/>
      <c r="J253" s="365"/>
      <c r="K253" s="365"/>
      <c r="L253" s="365"/>
      <c r="M253" s="365"/>
      <c r="N253" s="365"/>
      <c r="O253" s="365"/>
      <c r="P253" s="365"/>
      <c r="Q253" s="365"/>
      <c r="R253" s="365"/>
      <c r="S253" s="365"/>
      <c r="T253" s="365"/>
      <c r="U253" s="365"/>
      <c r="V253" s="365"/>
      <c r="W253" s="365"/>
      <c r="X253" s="365"/>
      <c r="Y253" s="365"/>
      <c r="Z253" s="365"/>
      <c r="AA253" s="365"/>
      <c r="AB253" s="365"/>
      <c r="AC253" s="365"/>
      <c r="AD253" s="365"/>
      <c r="AE253" s="365"/>
      <c r="AF253" s="365"/>
      <c r="AG253" s="365"/>
      <c r="AH253" s="365"/>
      <c r="AI253" s="365"/>
      <c r="AJ253" s="365"/>
    </row>
    <row r="254" spans="7:36">
      <c r="G254" s="365"/>
      <c r="H254" s="365"/>
      <c r="I254" s="365"/>
      <c r="J254" s="365"/>
      <c r="K254" s="365"/>
      <c r="L254" s="365"/>
      <c r="M254" s="365"/>
      <c r="N254" s="365"/>
      <c r="O254" s="365"/>
      <c r="P254" s="365"/>
      <c r="Q254" s="365"/>
      <c r="R254" s="365"/>
      <c r="S254" s="365"/>
      <c r="T254" s="365"/>
      <c r="U254" s="365"/>
      <c r="V254" s="365"/>
      <c r="W254" s="365"/>
      <c r="X254" s="365"/>
      <c r="Y254" s="365"/>
      <c r="Z254" s="365"/>
      <c r="AA254" s="365"/>
      <c r="AB254" s="365"/>
      <c r="AC254" s="365"/>
      <c r="AD254" s="365"/>
      <c r="AE254" s="365"/>
      <c r="AF254" s="365"/>
      <c r="AG254" s="365"/>
      <c r="AH254" s="365"/>
      <c r="AI254" s="365"/>
      <c r="AJ254" s="365"/>
    </row>
    <row r="255" spans="7:36">
      <c r="G255" s="365"/>
      <c r="H255" s="365"/>
      <c r="I255" s="365"/>
      <c r="J255" s="365"/>
      <c r="K255" s="365"/>
      <c r="L255" s="365"/>
      <c r="M255" s="365"/>
      <c r="N255" s="365"/>
      <c r="O255" s="365"/>
      <c r="P255" s="365"/>
      <c r="Q255" s="365"/>
      <c r="R255" s="365"/>
      <c r="S255" s="365"/>
      <c r="T255" s="365"/>
      <c r="U255" s="365"/>
      <c r="V255" s="365"/>
      <c r="W255" s="365"/>
      <c r="X255" s="365"/>
      <c r="Y255" s="365"/>
      <c r="Z255" s="365"/>
      <c r="AA255" s="365"/>
      <c r="AB255" s="365"/>
      <c r="AC255" s="365"/>
      <c r="AD255" s="365"/>
      <c r="AE255" s="365"/>
      <c r="AF255" s="365"/>
      <c r="AG255" s="365"/>
      <c r="AH255" s="365"/>
      <c r="AI255" s="365"/>
      <c r="AJ255" s="365"/>
    </row>
    <row r="256" spans="7:36">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c r="AC256" s="365"/>
      <c r="AD256" s="365"/>
      <c r="AE256" s="365"/>
      <c r="AF256" s="365"/>
      <c r="AG256" s="365"/>
      <c r="AH256" s="365"/>
      <c r="AI256" s="365"/>
      <c r="AJ256" s="365"/>
    </row>
    <row r="257" spans="7:36">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c r="AC257" s="365"/>
      <c r="AD257" s="365"/>
      <c r="AE257" s="365"/>
      <c r="AF257" s="365"/>
      <c r="AG257" s="365"/>
      <c r="AH257" s="365"/>
      <c r="AI257" s="365"/>
      <c r="AJ257" s="365"/>
    </row>
    <row r="258" spans="7:36">
      <c r="G258" s="365"/>
      <c r="H258" s="365"/>
      <c r="I258" s="365"/>
      <c r="J258" s="365"/>
      <c r="K258" s="365"/>
      <c r="L258" s="365"/>
      <c r="M258" s="365"/>
      <c r="N258" s="365"/>
      <c r="O258" s="365"/>
      <c r="P258" s="365"/>
      <c r="Q258" s="365"/>
      <c r="R258" s="365"/>
      <c r="S258" s="365"/>
      <c r="T258" s="365"/>
      <c r="U258" s="365"/>
      <c r="V258" s="365"/>
      <c r="W258" s="365"/>
      <c r="X258" s="365"/>
      <c r="Y258" s="365"/>
      <c r="Z258" s="365"/>
      <c r="AA258" s="365"/>
      <c r="AB258" s="365"/>
      <c r="AC258" s="365"/>
      <c r="AD258" s="365"/>
      <c r="AE258" s="365"/>
      <c r="AF258" s="365"/>
      <c r="AG258" s="365"/>
      <c r="AH258" s="365"/>
      <c r="AI258" s="365"/>
      <c r="AJ258" s="365"/>
    </row>
    <row r="259" spans="7:36">
      <c r="G259" s="365"/>
      <c r="H259" s="365"/>
      <c r="I259" s="365"/>
      <c r="J259" s="365"/>
      <c r="K259" s="365"/>
      <c r="L259" s="365"/>
      <c r="M259" s="365"/>
      <c r="N259" s="365"/>
      <c r="O259" s="365"/>
      <c r="P259" s="365"/>
      <c r="Q259" s="365"/>
      <c r="R259" s="365"/>
      <c r="S259" s="365"/>
      <c r="T259" s="365"/>
      <c r="U259" s="365"/>
      <c r="V259" s="365"/>
      <c r="W259" s="365"/>
      <c r="X259" s="365"/>
      <c r="Y259" s="365"/>
      <c r="Z259" s="365"/>
      <c r="AA259" s="365"/>
      <c r="AB259" s="365"/>
      <c r="AC259" s="365"/>
      <c r="AD259" s="365"/>
      <c r="AE259" s="365"/>
      <c r="AF259" s="365"/>
      <c r="AG259" s="365"/>
      <c r="AH259" s="365"/>
      <c r="AI259" s="365"/>
      <c r="AJ259" s="365"/>
    </row>
    <row r="260" spans="7:36">
      <c r="G260" s="365"/>
      <c r="H260" s="365"/>
      <c r="I260" s="365"/>
      <c r="J260" s="365"/>
      <c r="K260" s="365"/>
      <c r="L260" s="365"/>
      <c r="M260" s="365"/>
      <c r="N260" s="365"/>
      <c r="O260" s="365"/>
      <c r="P260" s="365"/>
      <c r="Q260" s="365"/>
      <c r="R260" s="365"/>
      <c r="S260" s="365"/>
      <c r="T260" s="365"/>
      <c r="U260" s="365"/>
      <c r="V260" s="365"/>
      <c r="W260" s="365"/>
      <c r="X260" s="365"/>
      <c r="Y260" s="365"/>
      <c r="Z260" s="365"/>
      <c r="AA260" s="365"/>
      <c r="AB260" s="365"/>
      <c r="AC260" s="365"/>
      <c r="AD260" s="365"/>
      <c r="AE260" s="365"/>
      <c r="AF260" s="365"/>
      <c r="AG260" s="365"/>
      <c r="AH260" s="365"/>
      <c r="AI260" s="365"/>
      <c r="AJ260" s="365"/>
    </row>
    <row r="261" spans="7:36">
      <c r="G261" s="365"/>
      <c r="H261" s="365"/>
      <c r="I261" s="365"/>
      <c r="J261" s="365"/>
      <c r="K261" s="365"/>
      <c r="L261" s="365"/>
      <c r="M261" s="365"/>
      <c r="N261" s="365"/>
      <c r="O261" s="365"/>
      <c r="P261" s="365"/>
      <c r="Q261" s="365"/>
      <c r="R261" s="365"/>
      <c r="S261" s="365"/>
      <c r="T261" s="365"/>
      <c r="U261" s="365"/>
      <c r="V261" s="365"/>
      <c r="W261" s="365"/>
      <c r="X261" s="365"/>
      <c r="Y261" s="365"/>
      <c r="Z261" s="365"/>
      <c r="AA261" s="365"/>
      <c r="AB261" s="365"/>
      <c r="AC261" s="365"/>
      <c r="AD261" s="365"/>
      <c r="AE261" s="365"/>
      <c r="AF261" s="365"/>
      <c r="AG261" s="365"/>
      <c r="AH261" s="365"/>
      <c r="AI261" s="365"/>
      <c r="AJ261" s="365"/>
    </row>
    <row r="262" spans="7:36">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c r="AC262" s="365"/>
      <c r="AD262" s="365"/>
      <c r="AE262" s="365"/>
      <c r="AF262" s="365"/>
      <c r="AG262" s="365"/>
      <c r="AH262" s="365"/>
      <c r="AI262" s="365"/>
      <c r="AJ262" s="365"/>
    </row>
    <row r="263" spans="7:36">
      <c r="G263" s="365"/>
      <c r="H263" s="365"/>
      <c r="I263" s="365"/>
      <c r="J263" s="365"/>
      <c r="K263" s="365"/>
      <c r="L263" s="365"/>
      <c r="M263" s="365"/>
      <c r="N263" s="365"/>
      <c r="O263" s="365"/>
      <c r="P263" s="365"/>
      <c r="Q263" s="365"/>
      <c r="R263" s="365"/>
      <c r="S263" s="365"/>
      <c r="T263" s="365"/>
      <c r="U263" s="365"/>
      <c r="V263" s="365"/>
      <c r="W263" s="365"/>
      <c r="X263" s="365"/>
      <c r="Y263" s="365"/>
      <c r="Z263" s="365"/>
      <c r="AA263" s="365"/>
      <c r="AB263" s="365"/>
      <c r="AC263" s="365"/>
      <c r="AD263" s="365"/>
      <c r="AE263" s="365"/>
      <c r="AF263" s="365"/>
      <c r="AG263" s="365"/>
      <c r="AH263" s="365"/>
      <c r="AI263" s="365"/>
      <c r="AJ263" s="365"/>
    </row>
    <row r="264" spans="7:36">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5"/>
      <c r="AC264" s="365"/>
      <c r="AD264" s="365"/>
      <c r="AE264" s="365"/>
      <c r="AF264" s="365"/>
      <c r="AG264" s="365"/>
      <c r="AH264" s="365"/>
      <c r="AI264" s="365"/>
      <c r="AJ264" s="365"/>
    </row>
    <row r="265" spans="7:36">
      <c r="G265" s="365"/>
      <c r="H265" s="365"/>
      <c r="I265" s="365"/>
      <c r="J265" s="365"/>
      <c r="K265" s="365"/>
      <c r="L265" s="365"/>
      <c r="M265" s="365"/>
      <c r="N265" s="365"/>
      <c r="O265" s="365"/>
      <c r="P265" s="365"/>
      <c r="Q265" s="365"/>
      <c r="R265" s="365"/>
      <c r="S265" s="365"/>
      <c r="T265" s="365"/>
      <c r="U265" s="365"/>
      <c r="V265" s="365"/>
      <c r="W265" s="365"/>
      <c r="X265" s="365"/>
      <c r="Y265" s="365"/>
      <c r="Z265" s="365"/>
      <c r="AA265" s="365"/>
      <c r="AB265" s="365"/>
      <c r="AC265" s="365"/>
      <c r="AD265" s="365"/>
      <c r="AE265" s="365"/>
      <c r="AF265" s="365"/>
      <c r="AG265" s="365"/>
      <c r="AH265" s="365"/>
      <c r="AI265" s="365"/>
      <c r="AJ265" s="365"/>
    </row>
    <row r="266" spans="7:36">
      <c r="G266" s="365"/>
      <c r="H266" s="365"/>
      <c r="I266" s="365"/>
      <c r="J266" s="365"/>
      <c r="K266" s="365"/>
      <c r="L266" s="365"/>
      <c r="M266" s="365"/>
      <c r="N266" s="365"/>
      <c r="O266" s="365"/>
      <c r="P266" s="365"/>
      <c r="Q266" s="365"/>
      <c r="R266" s="365"/>
      <c r="S266" s="365"/>
      <c r="T266" s="365"/>
      <c r="U266" s="365"/>
      <c r="V266" s="365"/>
      <c r="W266" s="365"/>
      <c r="X266" s="365"/>
      <c r="Y266" s="365"/>
      <c r="Z266" s="365"/>
      <c r="AA266" s="365"/>
      <c r="AB266" s="365"/>
      <c r="AC266" s="365"/>
      <c r="AD266" s="365"/>
      <c r="AE266" s="365"/>
      <c r="AF266" s="365"/>
      <c r="AG266" s="365"/>
      <c r="AH266" s="365"/>
      <c r="AI266" s="365"/>
      <c r="AJ266" s="365"/>
    </row>
    <row r="267" spans="7:36">
      <c r="G267" s="365"/>
      <c r="H267" s="365"/>
      <c r="I267" s="365"/>
      <c r="J267" s="365"/>
      <c r="K267" s="365"/>
      <c r="L267" s="365"/>
      <c r="M267" s="365"/>
      <c r="N267" s="365"/>
      <c r="O267" s="365"/>
      <c r="P267" s="365"/>
      <c r="Q267" s="365"/>
      <c r="R267" s="365"/>
      <c r="S267" s="365"/>
      <c r="T267" s="365"/>
      <c r="U267" s="365"/>
      <c r="V267" s="365"/>
      <c r="W267" s="365"/>
      <c r="X267" s="365"/>
      <c r="Y267" s="365"/>
      <c r="Z267" s="365"/>
      <c r="AA267" s="365"/>
      <c r="AB267" s="365"/>
      <c r="AC267" s="365"/>
      <c r="AD267" s="365"/>
      <c r="AE267" s="365"/>
      <c r="AF267" s="365"/>
      <c r="AG267" s="365"/>
      <c r="AH267" s="365"/>
      <c r="AI267" s="365"/>
      <c r="AJ267" s="365"/>
    </row>
    <row r="268" spans="7:36">
      <c r="G268" s="365"/>
      <c r="H268" s="365"/>
      <c r="I268" s="365"/>
      <c r="J268" s="365"/>
      <c r="K268" s="365"/>
      <c r="L268" s="365"/>
      <c r="M268" s="365"/>
      <c r="N268" s="365"/>
      <c r="O268" s="365"/>
      <c r="P268" s="365"/>
      <c r="Q268" s="365"/>
      <c r="R268" s="365"/>
      <c r="S268" s="365"/>
      <c r="T268" s="365"/>
      <c r="U268" s="365"/>
      <c r="V268" s="365"/>
      <c r="W268" s="365"/>
      <c r="X268" s="365"/>
      <c r="Y268" s="365"/>
      <c r="Z268" s="365"/>
      <c r="AA268" s="365"/>
      <c r="AB268" s="365"/>
      <c r="AC268" s="365"/>
      <c r="AD268" s="365"/>
      <c r="AE268" s="365"/>
      <c r="AF268" s="365"/>
      <c r="AG268" s="365"/>
      <c r="AH268" s="365"/>
      <c r="AI268" s="365"/>
      <c r="AJ268" s="365"/>
    </row>
    <row r="269" spans="7:36">
      <c r="G269" s="365"/>
      <c r="H269" s="365"/>
      <c r="I269" s="365"/>
      <c r="J269" s="365"/>
      <c r="K269" s="365"/>
      <c r="L269" s="365"/>
      <c r="M269" s="365"/>
      <c r="N269" s="365"/>
      <c r="O269" s="365"/>
      <c r="P269" s="365"/>
      <c r="Q269" s="365"/>
      <c r="R269" s="365"/>
      <c r="S269" s="365"/>
      <c r="T269" s="365"/>
      <c r="U269" s="365"/>
      <c r="V269" s="365"/>
      <c r="W269" s="365"/>
      <c r="X269" s="365"/>
      <c r="Y269" s="365"/>
      <c r="Z269" s="365"/>
      <c r="AA269" s="365"/>
      <c r="AB269" s="365"/>
      <c r="AC269" s="365"/>
      <c r="AD269" s="365"/>
      <c r="AE269" s="365"/>
      <c r="AF269" s="365"/>
      <c r="AG269" s="365"/>
      <c r="AH269" s="365"/>
      <c r="AI269" s="365"/>
      <c r="AJ269" s="365"/>
    </row>
    <row r="270" spans="7:36">
      <c r="G270" s="365"/>
      <c r="H270" s="365"/>
      <c r="I270" s="365"/>
      <c r="J270" s="365"/>
      <c r="K270" s="365"/>
      <c r="L270" s="365"/>
      <c r="M270" s="365"/>
      <c r="N270" s="365"/>
      <c r="O270" s="365"/>
      <c r="P270" s="365"/>
      <c r="Q270" s="365"/>
      <c r="R270" s="365"/>
      <c r="S270" s="365"/>
      <c r="T270" s="365"/>
      <c r="U270" s="365"/>
      <c r="V270" s="365"/>
      <c r="W270" s="365"/>
      <c r="X270" s="365"/>
      <c r="Y270" s="365"/>
      <c r="Z270" s="365"/>
      <c r="AA270" s="365"/>
      <c r="AB270" s="365"/>
      <c r="AC270" s="365"/>
      <c r="AD270" s="365"/>
      <c r="AE270" s="365"/>
      <c r="AF270" s="365"/>
      <c r="AG270" s="365"/>
      <c r="AH270" s="365"/>
      <c r="AI270" s="365"/>
      <c r="AJ270" s="365"/>
    </row>
    <row r="271" spans="7:36">
      <c r="G271" s="365"/>
      <c r="H271" s="365"/>
      <c r="I271" s="365"/>
      <c r="J271" s="365"/>
      <c r="K271" s="365"/>
      <c r="L271" s="365"/>
      <c r="M271" s="365"/>
      <c r="N271" s="365"/>
      <c r="O271" s="365"/>
      <c r="P271" s="365"/>
      <c r="Q271" s="365"/>
      <c r="R271" s="365"/>
      <c r="S271" s="365"/>
      <c r="T271" s="365"/>
      <c r="U271" s="365"/>
      <c r="V271" s="365"/>
      <c r="W271" s="365"/>
      <c r="X271" s="365"/>
      <c r="Y271" s="365"/>
      <c r="Z271" s="365"/>
      <c r="AA271" s="365"/>
      <c r="AB271" s="365"/>
      <c r="AC271" s="365"/>
      <c r="AD271" s="365"/>
      <c r="AE271" s="365"/>
      <c r="AF271" s="365"/>
      <c r="AG271" s="365"/>
      <c r="AH271" s="365"/>
      <c r="AI271" s="365"/>
      <c r="AJ271" s="365"/>
    </row>
    <row r="272" spans="7:36">
      <c r="G272" s="365"/>
      <c r="H272" s="365"/>
      <c r="I272" s="365"/>
      <c r="J272" s="365"/>
      <c r="K272" s="365"/>
      <c r="L272" s="365"/>
      <c r="M272" s="365"/>
      <c r="N272" s="365"/>
      <c r="O272" s="365"/>
      <c r="P272" s="365"/>
      <c r="Q272" s="365"/>
      <c r="R272" s="365"/>
      <c r="S272" s="365"/>
      <c r="T272" s="365"/>
      <c r="U272" s="365"/>
      <c r="V272" s="365"/>
      <c r="W272" s="365"/>
      <c r="X272" s="365"/>
      <c r="Y272" s="365"/>
      <c r="Z272" s="365"/>
      <c r="AA272" s="365"/>
      <c r="AB272" s="365"/>
      <c r="AC272" s="365"/>
      <c r="AD272" s="365"/>
      <c r="AE272" s="365"/>
      <c r="AF272" s="365"/>
      <c r="AG272" s="365"/>
      <c r="AH272" s="365"/>
      <c r="AI272" s="365"/>
      <c r="AJ272" s="365"/>
    </row>
    <row r="273" spans="7:36">
      <c r="G273" s="365"/>
      <c r="H273" s="365"/>
      <c r="I273" s="365"/>
      <c r="J273" s="365"/>
      <c r="K273" s="365"/>
      <c r="L273" s="365"/>
      <c r="M273" s="365"/>
      <c r="N273" s="365"/>
      <c r="O273" s="365"/>
      <c r="P273" s="365"/>
      <c r="Q273" s="365"/>
      <c r="R273" s="365"/>
      <c r="S273" s="365"/>
      <c r="T273" s="365"/>
      <c r="U273" s="365"/>
      <c r="V273" s="365"/>
      <c r="W273" s="365"/>
      <c r="X273" s="365"/>
      <c r="Y273" s="365"/>
      <c r="Z273" s="365"/>
      <c r="AA273" s="365"/>
      <c r="AB273" s="365"/>
      <c r="AC273" s="365"/>
      <c r="AD273" s="365"/>
      <c r="AE273" s="365"/>
      <c r="AF273" s="365"/>
      <c r="AG273" s="365"/>
      <c r="AH273" s="365"/>
      <c r="AI273" s="365"/>
      <c r="AJ273" s="365"/>
    </row>
    <row r="274" spans="7:36">
      <c r="G274" s="365"/>
      <c r="H274" s="365"/>
      <c r="I274" s="365"/>
      <c r="J274" s="365"/>
      <c r="K274" s="365"/>
      <c r="L274" s="365"/>
      <c r="M274" s="365"/>
      <c r="N274" s="365"/>
      <c r="O274" s="365"/>
      <c r="P274" s="365"/>
      <c r="Q274" s="365"/>
      <c r="R274" s="365"/>
      <c r="S274" s="365"/>
      <c r="T274" s="365"/>
      <c r="U274" s="365"/>
      <c r="V274" s="365"/>
      <c r="W274" s="365"/>
      <c r="X274" s="365"/>
      <c r="Y274" s="365"/>
      <c r="Z274" s="365"/>
      <c r="AA274" s="365"/>
      <c r="AB274" s="365"/>
      <c r="AC274" s="365"/>
      <c r="AD274" s="365"/>
      <c r="AE274" s="365"/>
      <c r="AF274" s="365"/>
      <c r="AG274" s="365"/>
      <c r="AH274" s="365"/>
      <c r="AI274" s="365"/>
      <c r="AJ274" s="365"/>
    </row>
    <row r="275" spans="7:36">
      <c r="G275" s="365"/>
      <c r="H275" s="365"/>
      <c r="I275" s="365"/>
      <c r="J275" s="365"/>
      <c r="K275" s="365"/>
      <c r="L275" s="365"/>
      <c r="M275" s="365"/>
      <c r="N275" s="365"/>
      <c r="O275" s="365"/>
      <c r="P275" s="365"/>
      <c r="Q275" s="365"/>
      <c r="R275" s="365"/>
      <c r="S275" s="365"/>
      <c r="T275" s="365"/>
      <c r="U275" s="365"/>
      <c r="V275" s="365"/>
      <c r="W275" s="365"/>
      <c r="X275" s="365"/>
      <c r="Y275" s="365"/>
      <c r="Z275" s="365"/>
      <c r="AA275" s="365"/>
      <c r="AB275" s="365"/>
      <c r="AC275" s="365"/>
      <c r="AD275" s="365"/>
      <c r="AE275" s="365"/>
      <c r="AF275" s="365"/>
      <c r="AG275" s="365"/>
      <c r="AH275" s="365"/>
      <c r="AI275" s="365"/>
      <c r="AJ275" s="365"/>
    </row>
    <row r="276" spans="7:36">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5"/>
      <c r="AC276" s="365"/>
      <c r="AD276" s="365"/>
      <c r="AE276" s="365"/>
      <c r="AF276" s="365"/>
      <c r="AG276" s="365"/>
      <c r="AH276" s="365"/>
      <c r="AI276" s="365"/>
      <c r="AJ276" s="365"/>
    </row>
    <row r="277" spans="7:36">
      <c r="G277" s="365"/>
      <c r="H277" s="365"/>
      <c r="I277" s="365"/>
      <c r="J277" s="365"/>
      <c r="K277" s="365"/>
      <c r="L277" s="365"/>
      <c r="M277" s="365"/>
      <c r="N277" s="365"/>
      <c r="O277" s="365"/>
      <c r="P277" s="365"/>
      <c r="Q277" s="365"/>
      <c r="R277" s="365"/>
      <c r="S277" s="365"/>
      <c r="T277" s="365"/>
      <c r="U277" s="365"/>
      <c r="V277" s="365"/>
      <c r="W277" s="365"/>
      <c r="X277" s="365"/>
      <c r="Y277" s="365"/>
      <c r="Z277" s="365"/>
      <c r="AA277" s="365"/>
      <c r="AB277" s="365"/>
      <c r="AC277" s="365"/>
      <c r="AD277" s="365"/>
      <c r="AE277" s="365"/>
      <c r="AF277" s="365"/>
      <c r="AG277" s="365"/>
      <c r="AH277" s="365"/>
      <c r="AI277" s="365"/>
      <c r="AJ277" s="365"/>
    </row>
    <row r="278" spans="7:36">
      <c r="G278" s="365"/>
      <c r="H278" s="365"/>
      <c r="I278" s="365"/>
      <c r="J278" s="365"/>
      <c r="K278" s="365"/>
      <c r="L278" s="365"/>
      <c r="M278" s="365"/>
      <c r="N278" s="365"/>
      <c r="O278" s="365"/>
      <c r="P278" s="365"/>
      <c r="Q278" s="365"/>
      <c r="R278" s="365"/>
      <c r="S278" s="365"/>
      <c r="T278" s="365"/>
      <c r="U278" s="365"/>
      <c r="V278" s="365"/>
      <c r="W278" s="365"/>
      <c r="X278" s="365"/>
      <c r="Y278" s="365"/>
      <c r="Z278" s="365"/>
      <c r="AA278" s="365"/>
      <c r="AB278" s="365"/>
      <c r="AC278" s="365"/>
      <c r="AD278" s="365"/>
      <c r="AE278" s="365"/>
      <c r="AF278" s="365"/>
      <c r="AG278" s="365"/>
      <c r="AH278" s="365"/>
      <c r="AI278" s="365"/>
      <c r="AJ278" s="365"/>
    </row>
    <row r="279" spans="7:36">
      <c r="G279" s="365"/>
      <c r="H279" s="365"/>
      <c r="I279" s="365"/>
      <c r="J279" s="365"/>
      <c r="K279" s="365"/>
      <c r="L279" s="365"/>
      <c r="M279" s="365"/>
      <c r="N279" s="365"/>
      <c r="O279" s="365"/>
      <c r="P279" s="365"/>
      <c r="Q279" s="365"/>
      <c r="R279" s="365"/>
      <c r="S279" s="365"/>
      <c r="T279" s="365"/>
      <c r="U279" s="365"/>
      <c r="V279" s="365"/>
      <c r="W279" s="365"/>
      <c r="X279" s="365"/>
      <c r="Y279" s="365"/>
      <c r="Z279" s="365"/>
      <c r="AA279" s="365"/>
      <c r="AB279" s="365"/>
      <c r="AC279" s="365"/>
      <c r="AD279" s="365"/>
      <c r="AE279" s="365"/>
      <c r="AF279" s="365"/>
      <c r="AG279" s="365"/>
      <c r="AH279" s="365"/>
      <c r="AI279" s="365"/>
      <c r="AJ279" s="365"/>
    </row>
    <row r="280" spans="7:36">
      <c r="G280" s="365"/>
      <c r="H280" s="365"/>
      <c r="I280" s="365"/>
      <c r="J280" s="365"/>
      <c r="K280" s="365"/>
      <c r="L280" s="365"/>
      <c r="M280" s="365"/>
      <c r="N280" s="365"/>
      <c r="O280" s="365"/>
      <c r="P280" s="365"/>
      <c r="Q280" s="365"/>
      <c r="R280" s="365"/>
      <c r="S280" s="365"/>
      <c r="T280" s="365"/>
      <c r="U280" s="365"/>
      <c r="V280" s="365"/>
      <c r="W280" s="365"/>
      <c r="X280" s="365"/>
      <c r="Y280" s="365"/>
      <c r="Z280" s="365"/>
      <c r="AA280" s="365"/>
      <c r="AB280" s="365"/>
      <c r="AC280" s="365"/>
      <c r="AD280" s="365"/>
      <c r="AE280" s="365"/>
      <c r="AF280" s="365"/>
      <c r="AG280" s="365"/>
      <c r="AH280" s="365"/>
      <c r="AI280" s="365"/>
      <c r="AJ280" s="365"/>
    </row>
    <row r="281" spans="7:36">
      <c r="G281" s="365"/>
      <c r="H281" s="365"/>
      <c r="I281" s="365"/>
      <c r="J281" s="365"/>
      <c r="K281" s="365"/>
      <c r="L281" s="365"/>
      <c r="M281" s="365"/>
      <c r="N281" s="365"/>
      <c r="O281" s="365"/>
      <c r="P281" s="365"/>
      <c r="Q281" s="365"/>
      <c r="R281" s="365"/>
      <c r="S281" s="365"/>
      <c r="T281" s="365"/>
      <c r="U281" s="365"/>
      <c r="V281" s="365"/>
      <c r="W281" s="365"/>
      <c r="X281" s="365"/>
      <c r="Y281" s="365"/>
      <c r="Z281" s="365"/>
      <c r="AA281" s="365"/>
      <c r="AB281" s="365"/>
      <c r="AC281" s="365"/>
      <c r="AD281" s="365"/>
      <c r="AE281" s="365"/>
      <c r="AF281" s="365"/>
      <c r="AG281" s="365"/>
      <c r="AH281" s="365"/>
      <c r="AI281" s="365"/>
      <c r="AJ281" s="365"/>
    </row>
    <row r="282" spans="7:36">
      <c r="G282" s="365"/>
      <c r="H282" s="365"/>
      <c r="I282" s="365"/>
      <c r="J282" s="365"/>
      <c r="K282" s="365"/>
      <c r="L282" s="365"/>
      <c r="M282" s="365"/>
      <c r="N282" s="365"/>
      <c r="O282" s="365"/>
      <c r="P282" s="365"/>
      <c r="Q282" s="365"/>
      <c r="R282" s="365"/>
      <c r="S282" s="365"/>
      <c r="T282" s="365"/>
      <c r="U282" s="365"/>
      <c r="V282" s="365"/>
      <c r="W282" s="365"/>
      <c r="X282" s="365"/>
      <c r="Y282" s="365"/>
      <c r="Z282" s="365"/>
      <c r="AA282" s="365"/>
      <c r="AB282" s="365"/>
      <c r="AC282" s="365"/>
      <c r="AD282" s="365"/>
      <c r="AE282" s="365"/>
      <c r="AF282" s="365"/>
      <c r="AG282" s="365"/>
      <c r="AH282" s="365"/>
      <c r="AI282" s="365"/>
      <c r="AJ282" s="365"/>
    </row>
    <row r="283" spans="7:36">
      <c r="G283" s="365"/>
      <c r="H283" s="365"/>
      <c r="I283" s="365"/>
      <c r="J283" s="365"/>
      <c r="K283" s="365"/>
      <c r="L283" s="365"/>
      <c r="M283" s="365"/>
      <c r="N283" s="365"/>
      <c r="O283" s="365"/>
      <c r="P283" s="365"/>
      <c r="Q283" s="365"/>
      <c r="R283" s="365"/>
      <c r="S283" s="365"/>
      <c r="T283" s="365"/>
      <c r="U283" s="365"/>
      <c r="V283" s="365"/>
      <c r="W283" s="365"/>
      <c r="X283" s="365"/>
      <c r="Y283" s="365"/>
      <c r="Z283" s="365"/>
      <c r="AA283" s="365"/>
      <c r="AB283" s="365"/>
      <c r="AC283" s="365"/>
      <c r="AD283" s="365"/>
      <c r="AE283" s="365"/>
      <c r="AF283" s="365"/>
      <c r="AG283" s="365"/>
      <c r="AH283" s="365"/>
      <c r="AI283" s="365"/>
      <c r="AJ283" s="365"/>
    </row>
    <row r="284" spans="7:36">
      <c r="G284" s="365"/>
      <c r="H284" s="365"/>
      <c r="I284" s="365"/>
      <c r="J284" s="365"/>
      <c r="K284" s="365"/>
      <c r="L284" s="365"/>
      <c r="M284" s="365"/>
      <c r="N284" s="365"/>
      <c r="O284" s="365"/>
      <c r="P284" s="365"/>
      <c r="Q284" s="365"/>
      <c r="R284" s="365"/>
      <c r="S284" s="365"/>
      <c r="T284" s="365"/>
      <c r="U284" s="365"/>
      <c r="V284" s="365"/>
      <c r="W284" s="365"/>
      <c r="X284" s="365"/>
      <c r="Y284" s="365"/>
      <c r="Z284" s="365"/>
      <c r="AA284" s="365"/>
      <c r="AB284" s="365"/>
      <c r="AC284" s="365"/>
      <c r="AD284" s="365"/>
      <c r="AE284" s="365"/>
      <c r="AF284" s="365"/>
      <c r="AG284" s="365"/>
      <c r="AH284" s="365"/>
      <c r="AI284" s="365"/>
      <c r="AJ284" s="365"/>
    </row>
    <row r="285" spans="7:36">
      <c r="G285" s="365"/>
      <c r="H285" s="365"/>
      <c r="I285" s="365"/>
      <c r="J285" s="365"/>
      <c r="K285" s="365"/>
      <c r="L285" s="365"/>
      <c r="M285" s="365"/>
      <c r="N285" s="365"/>
      <c r="O285" s="365"/>
      <c r="P285" s="365"/>
      <c r="Q285" s="365"/>
      <c r="R285" s="365"/>
      <c r="S285" s="365"/>
      <c r="T285" s="365"/>
      <c r="U285" s="365"/>
      <c r="V285" s="365"/>
      <c r="W285" s="365"/>
      <c r="X285" s="365"/>
      <c r="Y285" s="365"/>
      <c r="Z285" s="365"/>
      <c r="AA285" s="365"/>
      <c r="AB285" s="365"/>
      <c r="AC285" s="365"/>
      <c r="AD285" s="365"/>
      <c r="AE285" s="365"/>
      <c r="AF285" s="365"/>
      <c r="AG285" s="365"/>
      <c r="AH285" s="365"/>
      <c r="AI285" s="365"/>
      <c r="AJ285" s="365"/>
    </row>
    <row r="286" spans="7:36">
      <c r="G286" s="365"/>
      <c r="H286" s="365"/>
      <c r="I286" s="365"/>
      <c r="J286" s="365"/>
      <c r="K286" s="365"/>
      <c r="L286" s="365"/>
      <c r="M286" s="365"/>
      <c r="N286" s="365"/>
      <c r="O286" s="365"/>
      <c r="P286" s="365"/>
      <c r="Q286" s="365"/>
      <c r="R286" s="365"/>
      <c r="S286" s="365"/>
      <c r="T286" s="365"/>
      <c r="U286" s="365"/>
      <c r="V286" s="365"/>
      <c r="W286" s="365"/>
      <c r="X286" s="365"/>
      <c r="Y286" s="365"/>
      <c r="Z286" s="365"/>
      <c r="AA286" s="365"/>
      <c r="AB286" s="365"/>
      <c r="AC286" s="365"/>
      <c r="AD286" s="365"/>
      <c r="AE286" s="365"/>
      <c r="AF286" s="365"/>
      <c r="AG286" s="365"/>
      <c r="AH286" s="365"/>
      <c r="AI286" s="365"/>
      <c r="AJ286" s="365"/>
    </row>
    <row r="287" spans="7:36">
      <c r="G287" s="365"/>
      <c r="H287" s="365"/>
      <c r="I287" s="365"/>
      <c r="J287" s="365"/>
      <c r="K287" s="365"/>
      <c r="L287" s="365"/>
      <c r="M287" s="365"/>
      <c r="N287" s="365"/>
      <c r="O287" s="365"/>
      <c r="P287" s="365"/>
      <c r="Q287" s="365"/>
      <c r="R287" s="365"/>
      <c r="S287" s="365"/>
      <c r="T287" s="365"/>
      <c r="U287" s="365"/>
      <c r="V287" s="365"/>
      <c r="W287" s="365"/>
      <c r="X287" s="365"/>
      <c r="Y287" s="365"/>
      <c r="Z287" s="365"/>
      <c r="AA287" s="365"/>
      <c r="AB287" s="365"/>
      <c r="AC287" s="365"/>
      <c r="AD287" s="365"/>
      <c r="AE287" s="365"/>
      <c r="AF287" s="365"/>
      <c r="AG287" s="365"/>
      <c r="AH287" s="365"/>
      <c r="AI287" s="365"/>
      <c r="AJ287" s="365"/>
    </row>
    <row r="288" spans="7:36">
      <c r="G288" s="365"/>
      <c r="H288" s="365"/>
      <c r="I288" s="365"/>
      <c r="J288" s="365"/>
      <c r="K288" s="365"/>
      <c r="L288" s="365"/>
      <c r="M288" s="365"/>
      <c r="N288" s="365"/>
      <c r="O288" s="365"/>
      <c r="P288" s="365"/>
      <c r="Q288" s="365"/>
      <c r="R288" s="365"/>
      <c r="S288" s="365"/>
      <c r="T288" s="365"/>
      <c r="U288" s="365"/>
      <c r="V288" s="365"/>
      <c r="W288" s="365"/>
      <c r="X288" s="365"/>
      <c r="Y288" s="365"/>
      <c r="Z288" s="365"/>
      <c r="AA288" s="365"/>
      <c r="AB288" s="365"/>
      <c r="AC288" s="365"/>
      <c r="AD288" s="365"/>
      <c r="AE288" s="365"/>
      <c r="AF288" s="365"/>
      <c r="AG288" s="365"/>
      <c r="AH288" s="365"/>
      <c r="AI288" s="365"/>
      <c r="AJ288" s="365"/>
    </row>
    <row r="289" spans="7:36">
      <c r="G289" s="365"/>
      <c r="H289" s="365"/>
      <c r="I289" s="365"/>
      <c r="J289" s="365"/>
      <c r="K289" s="365"/>
      <c r="L289" s="365"/>
      <c r="M289" s="365"/>
      <c r="N289" s="365"/>
      <c r="O289" s="365"/>
      <c r="P289" s="365"/>
      <c r="Q289" s="365"/>
      <c r="R289" s="365"/>
      <c r="S289" s="365"/>
      <c r="T289" s="365"/>
      <c r="U289" s="365"/>
      <c r="V289" s="365"/>
      <c r="W289" s="365"/>
      <c r="X289" s="365"/>
      <c r="Y289" s="365"/>
      <c r="Z289" s="365"/>
      <c r="AA289" s="365"/>
      <c r="AB289" s="365"/>
      <c r="AC289" s="365"/>
      <c r="AD289" s="365"/>
      <c r="AE289" s="365"/>
      <c r="AF289" s="365"/>
      <c r="AG289" s="365"/>
      <c r="AH289" s="365"/>
      <c r="AI289" s="365"/>
      <c r="AJ289" s="365"/>
    </row>
    <row r="290" spans="7:36">
      <c r="G290" s="365"/>
      <c r="H290" s="365"/>
      <c r="I290" s="365"/>
      <c r="J290" s="365"/>
      <c r="K290" s="365"/>
      <c r="L290" s="365"/>
      <c r="M290" s="365"/>
      <c r="N290" s="365"/>
      <c r="O290" s="365"/>
      <c r="P290" s="365"/>
      <c r="Q290" s="365"/>
      <c r="R290" s="365"/>
      <c r="S290" s="365"/>
      <c r="T290" s="365"/>
      <c r="U290" s="365"/>
      <c r="V290" s="365"/>
      <c r="W290" s="365"/>
      <c r="X290" s="365"/>
      <c r="Y290" s="365"/>
      <c r="Z290" s="365"/>
      <c r="AA290" s="365"/>
      <c r="AB290" s="365"/>
      <c r="AC290" s="365"/>
      <c r="AD290" s="365"/>
      <c r="AE290" s="365"/>
      <c r="AF290" s="365"/>
      <c r="AG290" s="365"/>
      <c r="AH290" s="365"/>
      <c r="AI290" s="365"/>
      <c r="AJ290" s="365"/>
    </row>
    <row r="291" spans="7:36">
      <c r="G291" s="365"/>
      <c r="H291" s="365"/>
      <c r="I291" s="365"/>
      <c r="J291" s="365"/>
      <c r="K291" s="365"/>
      <c r="L291" s="365"/>
      <c r="M291" s="365"/>
      <c r="N291" s="365"/>
      <c r="O291" s="365"/>
      <c r="P291" s="365"/>
      <c r="Q291" s="365"/>
      <c r="R291" s="365"/>
      <c r="S291" s="365"/>
      <c r="T291" s="365"/>
      <c r="U291" s="365"/>
      <c r="V291" s="365"/>
      <c r="W291" s="365"/>
      <c r="X291" s="365"/>
      <c r="Y291" s="365"/>
      <c r="Z291" s="365"/>
      <c r="AA291" s="365"/>
      <c r="AB291" s="365"/>
      <c r="AC291" s="365"/>
      <c r="AD291" s="365"/>
      <c r="AE291" s="365"/>
      <c r="AF291" s="365"/>
      <c r="AG291" s="365"/>
      <c r="AH291" s="365"/>
      <c r="AI291" s="365"/>
      <c r="AJ291" s="365"/>
    </row>
    <row r="292" spans="7:36">
      <c r="G292" s="365"/>
      <c r="H292" s="365"/>
      <c r="I292" s="365"/>
      <c r="J292" s="365"/>
      <c r="K292" s="365"/>
      <c r="L292" s="365"/>
      <c r="M292" s="365"/>
      <c r="N292" s="365"/>
      <c r="O292" s="365"/>
      <c r="P292" s="365"/>
      <c r="Q292" s="365"/>
      <c r="R292" s="365"/>
      <c r="S292" s="365"/>
      <c r="T292" s="365"/>
      <c r="U292" s="365"/>
      <c r="V292" s="365"/>
      <c r="W292" s="365"/>
      <c r="X292" s="365"/>
      <c r="Y292" s="365"/>
      <c r="Z292" s="365"/>
      <c r="AA292" s="365"/>
      <c r="AB292" s="365"/>
      <c r="AC292" s="365"/>
      <c r="AD292" s="365"/>
      <c r="AE292" s="365"/>
      <c r="AF292" s="365"/>
      <c r="AG292" s="365"/>
      <c r="AH292" s="365"/>
      <c r="AI292" s="365"/>
      <c r="AJ292" s="365"/>
    </row>
    <row r="293" spans="7:36">
      <c r="G293" s="365"/>
      <c r="H293" s="365"/>
      <c r="I293" s="365"/>
      <c r="J293" s="365"/>
      <c r="K293" s="365"/>
      <c r="L293" s="365"/>
      <c r="M293" s="365"/>
      <c r="N293" s="365"/>
      <c r="O293" s="365"/>
      <c r="P293" s="365"/>
      <c r="Q293" s="365"/>
      <c r="R293" s="365"/>
      <c r="S293" s="365"/>
      <c r="T293" s="365"/>
      <c r="U293" s="365"/>
      <c r="V293" s="365"/>
      <c r="W293" s="365"/>
      <c r="X293" s="365"/>
      <c r="Y293" s="365"/>
      <c r="Z293" s="365"/>
      <c r="AA293" s="365"/>
      <c r="AB293" s="365"/>
      <c r="AC293" s="365"/>
      <c r="AD293" s="365"/>
      <c r="AE293" s="365"/>
      <c r="AF293" s="365"/>
      <c r="AG293" s="365"/>
      <c r="AH293" s="365"/>
      <c r="AI293" s="365"/>
      <c r="AJ293" s="365"/>
    </row>
    <row r="294" spans="7:36">
      <c r="G294" s="365"/>
      <c r="H294" s="365"/>
      <c r="I294" s="365"/>
      <c r="J294" s="365"/>
      <c r="K294" s="365"/>
      <c r="L294" s="365"/>
      <c r="M294" s="365"/>
      <c r="N294" s="365"/>
      <c r="O294" s="365"/>
      <c r="P294" s="365"/>
      <c r="Q294" s="365"/>
      <c r="R294" s="365"/>
      <c r="S294" s="365"/>
      <c r="T294" s="365"/>
      <c r="U294" s="365"/>
      <c r="V294" s="365"/>
      <c r="W294" s="365"/>
      <c r="X294" s="365"/>
      <c r="Y294" s="365"/>
      <c r="Z294" s="365"/>
      <c r="AA294" s="365"/>
      <c r="AB294" s="365"/>
      <c r="AC294" s="365"/>
      <c r="AD294" s="365"/>
      <c r="AE294" s="365"/>
      <c r="AF294" s="365"/>
      <c r="AG294" s="365"/>
      <c r="AH294" s="365"/>
      <c r="AI294" s="365"/>
      <c r="AJ294" s="365"/>
    </row>
    <row r="295" spans="7:36">
      <c r="G295" s="365"/>
      <c r="H295" s="365"/>
      <c r="I295" s="365"/>
      <c r="J295" s="365"/>
      <c r="K295" s="365"/>
      <c r="L295" s="365"/>
      <c r="M295" s="365"/>
      <c r="N295" s="365"/>
      <c r="O295" s="365"/>
      <c r="P295" s="365"/>
      <c r="Q295" s="365"/>
      <c r="R295" s="365"/>
      <c r="S295" s="365"/>
      <c r="T295" s="365"/>
      <c r="U295" s="365"/>
      <c r="V295" s="365"/>
      <c r="W295" s="365"/>
      <c r="X295" s="365"/>
      <c r="Y295" s="365"/>
      <c r="Z295" s="365"/>
      <c r="AA295" s="365"/>
      <c r="AB295" s="365"/>
      <c r="AC295" s="365"/>
      <c r="AD295" s="365"/>
      <c r="AE295" s="365"/>
      <c r="AF295" s="365"/>
      <c r="AG295" s="365"/>
      <c r="AH295" s="365"/>
      <c r="AI295" s="365"/>
      <c r="AJ295" s="365"/>
    </row>
    <row r="296" spans="7:36">
      <c r="G296" s="365"/>
      <c r="H296" s="365"/>
      <c r="I296" s="365"/>
      <c r="J296" s="365"/>
      <c r="K296" s="365"/>
      <c r="L296" s="365"/>
      <c r="M296" s="365"/>
      <c r="N296" s="365"/>
      <c r="O296" s="365"/>
      <c r="P296" s="365"/>
      <c r="Q296" s="365"/>
      <c r="R296" s="365"/>
      <c r="S296" s="365"/>
      <c r="T296" s="365"/>
      <c r="U296" s="365"/>
      <c r="V296" s="365"/>
      <c r="W296" s="365"/>
      <c r="X296" s="365"/>
      <c r="Y296" s="365"/>
      <c r="Z296" s="365"/>
      <c r="AA296" s="365"/>
      <c r="AB296" s="365"/>
      <c r="AC296" s="365"/>
      <c r="AD296" s="365"/>
      <c r="AE296" s="365"/>
      <c r="AF296" s="365"/>
      <c r="AG296" s="365"/>
      <c r="AH296" s="365"/>
      <c r="AI296" s="365"/>
      <c r="AJ296" s="365"/>
    </row>
    <row r="297" spans="7:36">
      <c r="G297" s="365"/>
      <c r="H297" s="365"/>
      <c r="I297" s="365"/>
      <c r="J297" s="365"/>
      <c r="K297" s="365"/>
      <c r="L297" s="365"/>
      <c r="M297" s="365"/>
      <c r="N297" s="365"/>
      <c r="O297" s="365"/>
      <c r="P297" s="365"/>
      <c r="Q297" s="365"/>
      <c r="R297" s="365"/>
      <c r="S297" s="365"/>
      <c r="T297" s="365"/>
      <c r="U297" s="365"/>
      <c r="V297" s="365"/>
      <c r="W297" s="365"/>
      <c r="X297" s="365"/>
      <c r="Y297" s="365"/>
      <c r="Z297" s="365"/>
      <c r="AA297" s="365"/>
      <c r="AB297" s="365"/>
      <c r="AC297" s="365"/>
      <c r="AD297" s="365"/>
      <c r="AE297" s="365"/>
      <c r="AF297" s="365"/>
      <c r="AG297" s="365"/>
      <c r="AH297" s="365"/>
      <c r="AI297" s="365"/>
      <c r="AJ297" s="365"/>
    </row>
    <row r="298" spans="7:36">
      <c r="G298" s="365"/>
      <c r="H298" s="365"/>
      <c r="I298" s="365"/>
      <c r="J298" s="365"/>
      <c r="K298" s="365"/>
      <c r="L298" s="365"/>
      <c r="M298" s="365"/>
      <c r="N298" s="365"/>
      <c r="O298" s="365"/>
      <c r="P298" s="365"/>
      <c r="Q298" s="365"/>
      <c r="R298" s="365"/>
      <c r="S298" s="365"/>
      <c r="T298" s="365"/>
      <c r="U298" s="365"/>
      <c r="V298" s="365"/>
      <c r="W298" s="365"/>
      <c r="X298" s="365"/>
      <c r="Y298" s="365"/>
      <c r="Z298" s="365"/>
      <c r="AA298" s="365"/>
      <c r="AB298" s="365"/>
      <c r="AC298" s="365"/>
      <c r="AD298" s="365"/>
      <c r="AE298" s="365"/>
      <c r="AF298" s="365"/>
      <c r="AG298" s="365"/>
      <c r="AH298" s="365"/>
      <c r="AI298" s="365"/>
      <c r="AJ298" s="365"/>
    </row>
    <row r="299" spans="7:36">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5"/>
      <c r="AC299" s="365"/>
      <c r="AD299" s="365"/>
      <c r="AE299" s="365"/>
      <c r="AF299" s="365"/>
      <c r="AG299" s="365"/>
      <c r="AH299" s="365"/>
      <c r="AI299" s="365"/>
      <c r="AJ299" s="365"/>
    </row>
    <row r="300" spans="7:36">
      <c r="G300" s="365"/>
      <c r="H300" s="365"/>
      <c r="I300" s="365"/>
      <c r="J300" s="365"/>
      <c r="K300" s="365"/>
      <c r="L300" s="365"/>
      <c r="M300" s="365"/>
      <c r="N300" s="365"/>
      <c r="O300" s="365"/>
      <c r="P300" s="365"/>
      <c r="Q300" s="365"/>
      <c r="R300" s="365"/>
      <c r="S300" s="365"/>
      <c r="T300" s="365"/>
      <c r="U300" s="365"/>
      <c r="V300" s="365"/>
      <c r="W300" s="365"/>
      <c r="X300" s="365"/>
      <c r="Y300" s="365"/>
      <c r="Z300" s="365"/>
      <c r="AA300" s="365"/>
      <c r="AB300" s="365"/>
      <c r="AC300" s="365"/>
      <c r="AD300" s="365"/>
      <c r="AE300" s="365"/>
      <c r="AF300" s="365"/>
      <c r="AG300" s="365"/>
      <c r="AH300" s="365"/>
      <c r="AI300" s="365"/>
      <c r="AJ300" s="365"/>
    </row>
    <row r="301" spans="7:36">
      <c r="G301" s="365"/>
      <c r="H301" s="365"/>
      <c r="I301" s="365"/>
      <c r="J301" s="365"/>
      <c r="K301" s="365"/>
      <c r="L301" s="365"/>
      <c r="M301" s="365"/>
      <c r="N301" s="365"/>
      <c r="O301" s="365"/>
      <c r="P301" s="365"/>
      <c r="Q301" s="365"/>
      <c r="R301" s="365"/>
      <c r="S301" s="365"/>
      <c r="T301" s="365"/>
      <c r="U301" s="365"/>
      <c r="V301" s="365"/>
      <c r="W301" s="365"/>
      <c r="X301" s="365"/>
      <c r="Y301" s="365"/>
      <c r="Z301" s="365"/>
      <c r="AA301" s="365"/>
      <c r="AB301" s="365"/>
      <c r="AC301" s="365"/>
      <c r="AD301" s="365"/>
      <c r="AE301" s="365"/>
      <c r="AF301" s="365"/>
      <c r="AG301" s="365"/>
      <c r="AH301" s="365"/>
      <c r="AI301" s="365"/>
      <c r="AJ301" s="365"/>
    </row>
    <row r="302" spans="7:36">
      <c r="G302" s="365"/>
      <c r="H302" s="365"/>
      <c r="I302" s="365"/>
      <c r="J302" s="365"/>
      <c r="K302" s="365"/>
      <c r="L302" s="365"/>
      <c r="M302" s="365"/>
      <c r="N302" s="365"/>
      <c r="O302" s="365"/>
      <c r="P302" s="365"/>
      <c r="Q302" s="365"/>
      <c r="R302" s="365"/>
      <c r="S302" s="365"/>
      <c r="T302" s="365"/>
      <c r="U302" s="365"/>
      <c r="V302" s="365"/>
      <c r="W302" s="365"/>
      <c r="X302" s="365"/>
      <c r="Y302" s="365"/>
      <c r="Z302" s="365"/>
      <c r="AA302" s="365"/>
      <c r="AB302" s="365"/>
      <c r="AC302" s="365"/>
      <c r="AD302" s="365"/>
      <c r="AE302" s="365"/>
      <c r="AF302" s="365"/>
      <c r="AG302" s="365"/>
      <c r="AH302" s="365"/>
      <c r="AI302" s="365"/>
      <c r="AJ302" s="365"/>
    </row>
    <row r="303" spans="7:36">
      <c r="G303" s="365"/>
      <c r="H303" s="365"/>
      <c r="I303" s="365"/>
      <c r="J303" s="365"/>
      <c r="K303" s="365"/>
      <c r="L303" s="365"/>
      <c r="M303" s="365"/>
      <c r="N303" s="365"/>
      <c r="O303" s="365"/>
      <c r="P303" s="365"/>
      <c r="Q303" s="365"/>
      <c r="R303" s="365"/>
      <c r="S303" s="365"/>
      <c r="T303" s="365"/>
      <c r="U303" s="365"/>
      <c r="V303" s="365"/>
      <c r="W303" s="365"/>
      <c r="X303" s="365"/>
      <c r="Y303" s="365"/>
      <c r="Z303" s="365"/>
      <c r="AA303" s="365"/>
      <c r="AB303" s="365"/>
      <c r="AC303" s="365"/>
      <c r="AD303" s="365"/>
      <c r="AE303" s="365"/>
      <c r="AF303" s="365"/>
      <c r="AG303" s="365"/>
      <c r="AH303" s="365"/>
      <c r="AI303" s="365"/>
      <c r="AJ303" s="365"/>
    </row>
    <row r="304" spans="7:36">
      <c r="G304" s="365"/>
      <c r="H304" s="365"/>
      <c r="I304" s="365"/>
      <c r="J304" s="365"/>
      <c r="K304" s="365"/>
      <c r="L304" s="365"/>
      <c r="M304" s="365"/>
      <c r="N304" s="365"/>
      <c r="O304" s="365"/>
      <c r="P304" s="365"/>
      <c r="Q304" s="365"/>
      <c r="R304" s="365"/>
      <c r="S304" s="365"/>
      <c r="T304" s="365"/>
      <c r="U304" s="365"/>
      <c r="V304" s="365"/>
      <c r="W304" s="365"/>
      <c r="X304" s="365"/>
      <c r="Y304" s="365"/>
      <c r="Z304" s="365"/>
      <c r="AA304" s="365"/>
      <c r="AB304" s="365"/>
      <c r="AC304" s="365"/>
      <c r="AD304" s="365"/>
      <c r="AE304" s="365"/>
      <c r="AF304" s="365"/>
      <c r="AG304" s="365"/>
      <c r="AH304" s="365"/>
      <c r="AI304" s="365"/>
      <c r="AJ304" s="365"/>
    </row>
    <row r="305" spans="7:36">
      <c r="G305" s="365"/>
      <c r="H305" s="365"/>
      <c r="I305" s="365"/>
      <c r="J305" s="365"/>
      <c r="K305" s="365"/>
      <c r="L305" s="365"/>
      <c r="M305" s="365"/>
      <c r="N305" s="365"/>
      <c r="O305" s="365"/>
      <c r="P305" s="365"/>
      <c r="Q305" s="365"/>
      <c r="R305" s="365"/>
      <c r="S305" s="365"/>
      <c r="T305" s="365"/>
      <c r="U305" s="365"/>
      <c r="V305" s="365"/>
      <c r="W305" s="365"/>
      <c r="X305" s="365"/>
      <c r="Y305" s="365"/>
      <c r="Z305" s="365"/>
      <c r="AA305" s="365"/>
      <c r="AB305" s="365"/>
      <c r="AC305" s="365"/>
      <c r="AD305" s="365"/>
      <c r="AE305" s="365"/>
      <c r="AF305" s="365"/>
      <c r="AG305" s="365"/>
      <c r="AH305" s="365"/>
      <c r="AI305" s="365"/>
      <c r="AJ305" s="365"/>
    </row>
    <row r="306" spans="7:36">
      <c r="G306" s="365"/>
      <c r="H306" s="365"/>
      <c r="I306" s="365"/>
      <c r="J306" s="365"/>
      <c r="K306" s="365"/>
      <c r="L306" s="365"/>
      <c r="M306" s="365"/>
      <c r="N306" s="365"/>
      <c r="O306" s="365"/>
      <c r="P306" s="365"/>
      <c r="Q306" s="365"/>
      <c r="R306" s="365"/>
      <c r="S306" s="365"/>
      <c r="T306" s="365"/>
      <c r="U306" s="365"/>
      <c r="V306" s="365"/>
      <c r="W306" s="365"/>
      <c r="X306" s="365"/>
      <c r="Y306" s="365"/>
      <c r="Z306" s="365"/>
      <c r="AA306" s="365"/>
      <c r="AB306" s="365"/>
      <c r="AC306" s="365"/>
      <c r="AD306" s="365"/>
      <c r="AE306" s="365"/>
      <c r="AF306" s="365"/>
      <c r="AG306" s="365"/>
      <c r="AH306" s="365"/>
      <c r="AI306" s="365"/>
      <c r="AJ306" s="365"/>
    </row>
    <row r="307" spans="7:36">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5"/>
      <c r="AC307" s="365"/>
      <c r="AD307" s="365"/>
      <c r="AE307" s="365"/>
      <c r="AF307" s="365"/>
      <c r="AG307" s="365"/>
      <c r="AH307" s="365"/>
      <c r="AI307" s="365"/>
      <c r="AJ307" s="365"/>
    </row>
    <row r="308" spans="7:36">
      <c r="G308" s="365"/>
      <c r="H308" s="365"/>
      <c r="I308" s="365"/>
      <c r="J308" s="365"/>
      <c r="K308" s="365"/>
      <c r="L308" s="365"/>
      <c r="M308" s="365"/>
      <c r="N308" s="365"/>
      <c r="O308" s="365"/>
      <c r="P308" s="365"/>
      <c r="Q308" s="365"/>
      <c r="R308" s="365"/>
      <c r="S308" s="365"/>
      <c r="T308" s="365"/>
      <c r="U308" s="365"/>
      <c r="V308" s="365"/>
      <c r="W308" s="365"/>
      <c r="X308" s="365"/>
      <c r="Y308" s="365"/>
      <c r="Z308" s="365"/>
      <c r="AA308" s="365"/>
      <c r="AB308" s="365"/>
      <c r="AC308" s="365"/>
      <c r="AD308" s="365"/>
      <c r="AE308" s="365"/>
      <c r="AF308" s="365"/>
      <c r="AG308" s="365"/>
      <c r="AH308" s="365"/>
      <c r="AI308" s="365"/>
      <c r="AJ308" s="365"/>
    </row>
    <row r="309" spans="7:36">
      <c r="G309" s="365"/>
      <c r="H309" s="365"/>
      <c r="I309" s="365"/>
      <c r="J309" s="365"/>
      <c r="K309" s="365"/>
      <c r="L309" s="365"/>
      <c r="M309" s="365"/>
      <c r="N309" s="365"/>
      <c r="O309" s="365"/>
      <c r="P309" s="365"/>
      <c r="Q309" s="365"/>
      <c r="R309" s="365"/>
      <c r="S309" s="365"/>
      <c r="T309" s="365"/>
      <c r="U309" s="365"/>
      <c r="V309" s="365"/>
      <c r="W309" s="365"/>
      <c r="X309" s="365"/>
      <c r="Y309" s="365"/>
      <c r="Z309" s="365"/>
      <c r="AA309" s="365"/>
      <c r="AB309" s="365"/>
      <c r="AC309" s="365"/>
      <c r="AD309" s="365"/>
      <c r="AE309" s="365"/>
      <c r="AF309" s="365"/>
      <c r="AG309" s="365"/>
      <c r="AH309" s="365"/>
      <c r="AI309" s="365"/>
      <c r="AJ309" s="365"/>
    </row>
    <row r="310" spans="7:36">
      <c r="G310" s="365"/>
      <c r="H310" s="365"/>
      <c r="I310" s="365"/>
      <c r="J310" s="365"/>
      <c r="K310" s="365"/>
      <c r="L310" s="365"/>
      <c r="M310" s="365"/>
      <c r="N310" s="365"/>
      <c r="O310" s="365"/>
      <c r="P310" s="365"/>
      <c r="Q310" s="365"/>
      <c r="R310" s="365"/>
      <c r="S310" s="365"/>
      <c r="T310" s="365"/>
      <c r="U310" s="365"/>
      <c r="V310" s="365"/>
      <c r="W310" s="365"/>
      <c r="X310" s="365"/>
      <c r="Y310" s="365"/>
      <c r="Z310" s="365"/>
      <c r="AA310" s="365"/>
      <c r="AB310" s="365"/>
      <c r="AC310" s="365"/>
      <c r="AD310" s="365"/>
      <c r="AE310" s="365"/>
      <c r="AF310" s="365"/>
      <c r="AG310" s="365"/>
      <c r="AH310" s="365"/>
      <c r="AI310" s="365"/>
      <c r="AJ310" s="365"/>
    </row>
    <row r="311" spans="7:36">
      <c r="G311" s="365"/>
      <c r="H311" s="365"/>
      <c r="I311" s="365"/>
      <c r="J311" s="365"/>
      <c r="K311" s="365"/>
      <c r="L311" s="365"/>
      <c r="M311" s="365"/>
      <c r="N311" s="365"/>
      <c r="O311" s="365"/>
      <c r="P311" s="365"/>
      <c r="Q311" s="365"/>
      <c r="R311" s="365"/>
      <c r="S311" s="365"/>
      <c r="T311" s="365"/>
      <c r="U311" s="365"/>
      <c r="V311" s="365"/>
      <c r="W311" s="365"/>
      <c r="X311" s="365"/>
      <c r="Y311" s="365"/>
      <c r="Z311" s="365"/>
      <c r="AA311" s="365"/>
      <c r="AB311" s="365"/>
      <c r="AC311" s="365"/>
      <c r="AD311" s="365"/>
      <c r="AE311" s="365"/>
      <c r="AF311" s="365"/>
      <c r="AG311" s="365"/>
      <c r="AH311" s="365"/>
      <c r="AI311" s="365"/>
      <c r="AJ311" s="365"/>
    </row>
    <row r="312" spans="7:36">
      <c r="G312" s="365"/>
      <c r="H312" s="365"/>
      <c r="I312" s="365"/>
      <c r="J312" s="365"/>
      <c r="K312" s="365"/>
      <c r="L312" s="365"/>
      <c r="M312" s="365"/>
      <c r="N312" s="365"/>
      <c r="O312" s="365"/>
      <c r="P312" s="365"/>
      <c r="Q312" s="365"/>
      <c r="R312" s="365"/>
      <c r="S312" s="365"/>
      <c r="T312" s="365"/>
      <c r="U312" s="365"/>
      <c r="V312" s="365"/>
      <c r="W312" s="365"/>
      <c r="X312" s="365"/>
      <c r="Y312" s="365"/>
      <c r="Z312" s="365"/>
      <c r="AA312" s="365"/>
      <c r="AB312" s="365"/>
      <c r="AC312" s="365"/>
      <c r="AD312" s="365"/>
      <c r="AE312" s="365"/>
      <c r="AF312" s="365"/>
      <c r="AG312" s="365"/>
      <c r="AH312" s="365"/>
      <c r="AI312" s="365"/>
      <c r="AJ312" s="365"/>
    </row>
    <row r="313" spans="7:36">
      <c r="G313" s="365"/>
      <c r="H313" s="365"/>
      <c r="I313" s="365"/>
      <c r="J313" s="365"/>
      <c r="K313" s="365"/>
      <c r="L313" s="365"/>
      <c r="M313" s="365"/>
      <c r="N313" s="365"/>
      <c r="O313" s="365"/>
      <c r="P313" s="365"/>
      <c r="Q313" s="365"/>
      <c r="R313" s="365"/>
      <c r="S313" s="365"/>
      <c r="T313" s="365"/>
      <c r="U313" s="365"/>
      <c r="V313" s="365"/>
      <c r="W313" s="365"/>
      <c r="X313" s="365"/>
      <c r="Y313" s="365"/>
      <c r="Z313" s="365"/>
      <c r="AA313" s="365"/>
      <c r="AB313" s="365"/>
      <c r="AC313" s="365"/>
      <c r="AD313" s="365"/>
      <c r="AE313" s="365"/>
      <c r="AF313" s="365"/>
      <c r="AG313" s="365"/>
      <c r="AH313" s="365"/>
      <c r="AI313" s="365"/>
      <c r="AJ313" s="365"/>
    </row>
    <row r="314" spans="7:36">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5"/>
      <c r="AC314" s="365"/>
      <c r="AD314" s="365"/>
      <c r="AE314" s="365"/>
      <c r="AF314" s="365"/>
      <c r="AG314" s="365"/>
      <c r="AH314" s="365"/>
      <c r="AI314" s="365"/>
      <c r="AJ314" s="365"/>
    </row>
    <row r="315" spans="7:36">
      <c r="G315" s="365"/>
      <c r="H315" s="365"/>
      <c r="I315" s="365"/>
      <c r="J315" s="365"/>
      <c r="K315" s="365"/>
      <c r="L315" s="365"/>
      <c r="M315" s="365"/>
      <c r="N315" s="365"/>
      <c r="O315" s="365"/>
      <c r="P315" s="365"/>
      <c r="Q315" s="365"/>
      <c r="R315" s="365"/>
      <c r="S315" s="365"/>
      <c r="T315" s="365"/>
      <c r="U315" s="365"/>
      <c r="V315" s="365"/>
      <c r="W315" s="365"/>
      <c r="X315" s="365"/>
      <c r="Y315" s="365"/>
      <c r="Z315" s="365"/>
      <c r="AA315" s="365"/>
      <c r="AB315" s="365"/>
      <c r="AC315" s="365"/>
      <c r="AD315" s="365"/>
      <c r="AE315" s="365"/>
      <c r="AF315" s="365"/>
      <c r="AG315" s="365"/>
      <c r="AH315" s="365"/>
      <c r="AI315" s="365"/>
      <c r="AJ315" s="365"/>
    </row>
    <row r="316" spans="7:36">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5"/>
      <c r="AC316" s="365"/>
      <c r="AD316" s="365"/>
      <c r="AE316" s="365"/>
      <c r="AF316" s="365"/>
      <c r="AG316" s="365"/>
      <c r="AH316" s="365"/>
      <c r="AI316" s="365"/>
      <c r="AJ316" s="365"/>
    </row>
    <row r="317" spans="7:36">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5"/>
      <c r="AC317" s="365"/>
      <c r="AD317" s="365"/>
      <c r="AE317" s="365"/>
      <c r="AF317" s="365"/>
      <c r="AG317" s="365"/>
      <c r="AH317" s="365"/>
      <c r="AI317" s="365"/>
      <c r="AJ317" s="365"/>
    </row>
    <row r="318" spans="7:36">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5"/>
      <c r="AC318" s="365"/>
      <c r="AD318" s="365"/>
      <c r="AE318" s="365"/>
      <c r="AF318" s="365"/>
      <c r="AG318" s="365"/>
      <c r="AH318" s="365"/>
      <c r="AI318" s="365"/>
      <c r="AJ318" s="365"/>
    </row>
    <row r="319" spans="7:36">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5"/>
      <c r="AC319" s="365"/>
      <c r="AD319" s="365"/>
      <c r="AE319" s="365"/>
      <c r="AF319" s="365"/>
      <c r="AG319" s="365"/>
      <c r="AH319" s="365"/>
      <c r="AI319" s="365"/>
      <c r="AJ319" s="365"/>
    </row>
    <row r="320" spans="7:36">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5"/>
      <c r="AC320" s="365"/>
      <c r="AD320" s="365"/>
      <c r="AE320" s="365"/>
      <c r="AF320" s="365"/>
      <c r="AG320" s="365"/>
      <c r="AH320" s="365"/>
      <c r="AI320" s="365"/>
      <c r="AJ320" s="365"/>
    </row>
    <row r="321" spans="7:36">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c r="AC321" s="365"/>
      <c r="AD321" s="365"/>
      <c r="AE321" s="365"/>
      <c r="AF321" s="365"/>
      <c r="AG321" s="365"/>
      <c r="AH321" s="365"/>
      <c r="AI321" s="365"/>
      <c r="AJ321" s="365"/>
    </row>
    <row r="322" spans="7:36">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5"/>
      <c r="AC322" s="365"/>
      <c r="AD322" s="365"/>
      <c r="AE322" s="365"/>
      <c r="AF322" s="365"/>
      <c r="AG322" s="365"/>
      <c r="AH322" s="365"/>
      <c r="AI322" s="365"/>
      <c r="AJ322" s="365"/>
    </row>
    <row r="323" spans="7:36">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5"/>
      <c r="AC323" s="365"/>
      <c r="AD323" s="365"/>
      <c r="AE323" s="365"/>
      <c r="AF323" s="365"/>
      <c r="AG323" s="365"/>
      <c r="AH323" s="365"/>
      <c r="AI323" s="365"/>
      <c r="AJ323" s="365"/>
    </row>
    <row r="324" spans="7:36">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5"/>
      <c r="AC324" s="365"/>
      <c r="AD324" s="365"/>
      <c r="AE324" s="365"/>
      <c r="AF324" s="365"/>
      <c r="AG324" s="365"/>
      <c r="AH324" s="365"/>
      <c r="AI324" s="365"/>
      <c r="AJ324" s="365"/>
    </row>
    <row r="325" spans="7:36">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c r="AC325" s="365"/>
      <c r="AD325" s="365"/>
      <c r="AE325" s="365"/>
      <c r="AF325" s="365"/>
      <c r="AG325" s="365"/>
      <c r="AH325" s="365"/>
      <c r="AI325" s="365"/>
      <c r="AJ325" s="365"/>
    </row>
    <row r="326" spans="7:36">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5"/>
      <c r="AC326" s="365"/>
      <c r="AD326" s="365"/>
      <c r="AE326" s="365"/>
      <c r="AF326" s="365"/>
      <c r="AG326" s="365"/>
      <c r="AH326" s="365"/>
      <c r="AI326" s="365"/>
      <c r="AJ326" s="365"/>
    </row>
    <row r="327" spans="7:36">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F327" s="365"/>
      <c r="AG327" s="365"/>
      <c r="AH327" s="365"/>
      <c r="AI327" s="365"/>
      <c r="AJ327" s="365"/>
    </row>
    <row r="328" spans="7:36">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5"/>
      <c r="AC328" s="365"/>
      <c r="AD328" s="365"/>
      <c r="AE328" s="365"/>
      <c r="AF328" s="365"/>
      <c r="AG328" s="365"/>
      <c r="AH328" s="365"/>
      <c r="AI328" s="365"/>
      <c r="AJ328" s="365"/>
    </row>
    <row r="329" spans="7:36">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c r="AC329" s="365"/>
      <c r="AD329" s="365"/>
      <c r="AE329" s="365"/>
      <c r="AF329" s="365"/>
      <c r="AG329" s="365"/>
      <c r="AH329" s="365"/>
      <c r="AI329" s="365"/>
      <c r="AJ329" s="365"/>
    </row>
    <row r="330" spans="7:36">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5"/>
      <c r="AC330" s="365"/>
      <c r="AD330" s="365"/>
      <c r="AE330" s="365"/>
      <c r="AF330" s="365"/>
      <c r="AG330" s="365"/>
      <c r="AH330" s="365"/>
      <c r="AI330" s="365"/>
      <c r="AJ330" s="365"/>
    </row>
    <row r="331" spans="7:36">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5"/>
      <c r="AC331" s="365"/>
      <c r="AD331" s="365"/>
      <c r="AE331" s="365"/>
      <c r="AF331" s="365"/>
      <c r="AG331" s="365"/>
      <c r="AH331" s="365"/>
      <c r="AI331" s="365"/>
      <c r="AJ331" s="365"/>
    </row>
    <row r="332" spans="7:36">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c r="AC332" s="365"/>
      <c r="AD332" s="365"/>
      <c r="AE332" s="365"/>
      <c r="AF332" s="365"/>
      <c r="AG332" s="365"/>
      <c r="AH332" s="365"/>
      <c r="AI332" s="365"/>
      <c r="AJ332" s="365"/>
    </row>
    <row r="333" spans="7:36">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5"/>
      <c r="AC333" s="365"/>
      <c r="AD333" s="365"/>
      <c r="AE333" s="365"/>
      <c r="AF333" s="365"/>
      <c r="AG333" s="365"/>
      <c r="AH333" s="365"/>
      <c r="AI333" s="365"/>
      <c r="AJ333" s="365"/>
    </row>
    <row r="334" spans="7:36">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5"/>
      <c r="AC334" s="365"/>
      <c r="AD334" s="365"/>
      <c r="AE334" s="365"/>
      <c r="AF334" s="365"/>
      <c r="AG334" s="365"/>
      <c r="AH334" s="365"/>
      <c r="AI334" s="365"/>
      <c r="AJ334" s="365"/>
    </row>
    <row r="335" spans="7:36">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5"/>
      <c r="AC335" s="365"/>
      <c r="AD335" s="365"/>
      <c r="AE335" s="365"/>
      <c r="AF335" s="365"/>
      <c r="AG335" s="365"/>
      <c r="AH335" s="365"/>
      <c r="AI335" s="365"/>
      <c r="AJ335" s="365"/>
    </row>
    <row r="336" spans="7:36">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5"/>
      <c r="AC336" s="365"/>
      <c r="AD336" s="365"/>
      <c r="AE336" s="365"/>
      <c r="AF336" s="365"/>
      <c r="AG336" s="365"/>
      <c r="AH336" s="365"/>
      <c r="AI336" s="365"/>
      <c r="AJ336" s="365"/>
    </row>
    <row r="337" spans="7:36">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c r="AC337" s="365"/>
      <c r="AD337" s="365"/>
      <c r="AE337" s="365"/>
      <c r="AF337" s="365"/>
      <c r="AG337" s="365"/>
      <c r="AH337" s="365"/>
      <c r="AI337" s="365"/>
      <c r="AJ337" s="365"/>
    </row>
    <row r="338" spans="7:36">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c r="AC338" s="365"/>
      <c r="AD338" s="365"/>
      <c r="AE338" s="365"/>
      <c r="AF338" s="365"/>
      <c r="AG338" s="365"/>
      <c r="AH338" s="365"/>
      <c r="AI338" s="365"/>
      <c r="AJ338" s="365"/>
    </row>
    <row r="339" spans="7:36">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c r="AC339" s="365"/>
      <c r="AD339" s="365"/>
      <c r="AE339" s="365"/>
      <c r="AF339" s="365"/>
      <c r="AG339" s="365"/>
      <c r="AH339" s="365"/>
      <c r="AI339" s="365"/>
      <c r="AJ339" s="365"/>
    </row>
    <row r="340" spans="7:36">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c r="AC340" s="365"/>
      <c r="AD340" s="365"/>
      <c r="AE340" s="365"/>
      <c r="AF340" s="365"/>
      <c r="AG340" s="365"/>
      <c r="AH340" s="365"/>
      <c r="AI340" s="365"/>
      <c r="AJ340" s="365"/>
    </row>
    <row r="341" spans="7:36">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c r="AC341" s="365"/>
      <c r="AD341" s="365"/>
      <c r="AE341" s="365"/>
      <c r="AF341" s="365"/>
      <c r="AG341" s="365"/>
      <c r="AH341" s="365"/>
      <c r="AI341" s="365"/>
      <c r="AJ341" s="365"/>
    </row>
    <row r="342" spans="7:36">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c r="AC342" s="365"/>
      <c r="AD342" s="365"/>
      <c r="AE342" s="365"/>
      <c r="AF342" s="365"/>
      <c r="AG342" s="365"/>
      <c r="AH342" s="365"/>
      <c r="AI342" s="365"/>
      <c r="AJ342" s="365"/>
    </row>
    <row r="343" spans="7:36">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c r="AC343" s="365"/>
      <c r="AD343" s="365"/>
      <c r="AE343" s="365"/>
      <c r="AF343" s="365"/>
      <c r="AG343" s="365"/>
      <c r="AH343" s="365"/>
      <c r="AI343" s="365"/>
      <c r="AJ343" s="365"/>
    </row>
    <row r="344" spans="7:36">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c r="AC344" s="365"/>
      <c r="AD344" s="365"/>
      <c r="AE344" s="365"/>
      <c r="AF344" s="365"/>
      <c r="AG344" s="365"/>
      <c r="AH344" s="365"/>
      <c r="AI344" s="365"/>
      <c r="AJ344" s="365"/>
    </row>
    <row r="345" spans="7:36">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c r="AC345" s="365"/>
      <c r="AD345" s="365"/>
      <c r="AE345" s="365"/>
      <c r="AF345" s="365"/>
      <c r="AG345" s="365"/>
      <c r="AH345" s="365"/>
      <c r="AI345" s="365"/>
      <c r="AJ345" s="365"/>
    </row>
    <row r="346" spans="7:36">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c r="AC346" s="365"/>
      <c r="AD346" s="365"/>
      <c r="AE346" s="365"/>
      <c r="AF346" s="365"/>
      <c r="AG346" s="365"/>
      <c r="AH346" s="365"/>
      <c r="AI346" s="365"/>
      <c r="AJ346" s="365"/>
    </row>
    <row r="347" spans="7:36">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c r="AC347" s="365"/>
      <c r="AD347" s="365"/>
      <c r="AE347" s="365"/>
      <c r="AF347" s="365"/>
      <c r="AG347" s="365"/>
      <c r="AH347" s="365"/>
      <c r="AI347" s="365"/>
      <c r="AJ347" s="365"/>
    </row>
    <row r="348" spans="7:36">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5"/>
      <c r="AC348" s="365"/>
      <c r="AD348" s="365"/>
      <c r="AE348" s="365"/>
      <c r="AF348" s="365"/>
      <c r="AG348" s="365"/>
      <c r="AH348" s="365"/>
      <c r="AI348" s="365"/>
      <c r="AJ348" s="365"/>
    </row>
    <row r="349" spans="7:36">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5"/>
      <c r="AC349" s="365"/>
      <c r="AD349" s="365"/>
      <c r="AE349" s="365"/>
      <c r="AF349" s="365"/>
      <c r="AG349" s="365"/>
      <c r="AH349" s="365"/>
      <c r="AI349" s="365"/>
      <c r="AJ349" s="365"/>
    </row>
    <row r="350" spans="7:36">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c r="AC350" s="365"/>
      <c r="AD350" s="365"/>
      <c r="AE350" s="365"/>
      <c r="AF350" s="365"/>
      <c r="AG350" s="365"/>
      <c r="AH350" s="365"/>
      <c r="AI350" s="365"/>
      <c r="AJ350" s="365"/>
    </row>
    <row r="351" spans="7:36">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c r="AC351" s="365"/>
      <c r="AD351" s="365"/>
      <c r="AE351" s="365"/>
      <c r="AF351" s="365"/>
      <c r="AG351" s="365"/>
      <c r="AH351" s="365"/>
      <c r="AI351" s="365"/>
      <c r="AJ351" s="365"/>
    </row>
    <row r="352" spans="7:36">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c r="AC352" s="365"/>
      <c r="AD352" s="365"/>
      <c r="AE352" s="365"/>
      <c r="AF352" s="365"/>
      <c r="AG352" s="365"/>
      <c r="AH352" s="365"/>
      <c r="AI352" s="365"/>
      <c r="AJ352" s="365"/>
    </row>
    <row r="353" spans="7:36">
      <c r="G353" s="365"/>
      <c r="H353" s="365"/>
      <c r="I353" s="365"/>
      <c r="J353" s="365"/>
      <c r="K353" s="365"/>
      <c r="L353" s="365"/>
      <c r="M353" s="365"/>
      <c r="N353" s="365"/>
      <c r="O353" s="365"/>
      <c r="P353" s="365"/>
      <c r="Q353" s="365"/>
      <c r="R353" s="365"/>
      <c r="S353" s="365"/>
      <c r="T353" s="365"/>
      <c r="U353" s="365"/>
      <c r="V353" s="365"/>
      <c r="W353" s="365"/>
      <c r="X353" s="365"/>
      <c r="Y353" s="365"/>
      <c r="Z353" s="365"/>
      <c r="AA353" s="365"/>
      <c r="AB353" s="365"/>
      <c r="AC353" s="365"/>
      <c r="AD353" s="365"/>
      <c r="AE353" s="365"/>
      <c r="AF353" s="365"/>
      <c r="AG353" s="365"/>
      <c r="AH353" s="365"/>
      <c r="AI353" s="365"/>
      <c r="AJ353" s="365"/>
    </row>
    <row r="354" spans="7:36">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c r="AC354" s="365"/>
      <c r="AD354" s="365"/>
      <c r="AE354" s="365"/>
      <c r="AF354" s="365"/>
      <c r="AG354" s="365"/>
      <c r="AH354" s="365"/>
      <c r="AI354" s="365"/>
      <c r="AJ354" s="365"/>
    </row>
    <row r="355" spans="7:36">
      <c r="G355" s="365"/>
      <c r="H355" s="365"/>
      <c r="I355" s="365"/>
      <c r="J355" s="365"/>
      <c r="K355" s="365"/>
      <c r="L355" s="365"/>
      <c r="M355" s="365"/>
      <c r="N355" s="365"/>
      <c r="O355" s="365"/>
      <c r="P355" s="365"/>
      <c r="Q355" s="365"/>
      <c r="R355" s="365"/>
      <c r="S355" s="365"/>
      <c r="T355" s="365"/>
      <c r="U355" s="365"/>
      <c r="V355" s="365"/>
      <c r="W355" s="365"/>
      <c r="X355" s="365"/>
      <c r="Y355" s="365"/>
      <c r="Z355" s="365"/>
      <c r="AA355" s="365"/>
      <c r="AB355" s="365"/>
      <c r="AC355" s="365"/>
      <c r="AD355" s="365"/>
      <c r="AE355" s="365"/>
      <c r="AF355" s="365"/>
      <c r="AG355" s="365"/>
      <c r="AH355" s="365"/>
      <c r="AI355" s="365"/>
      <c r="AJ355" s="365"/>
    </row>
    <row r="356" spans="7:36">
      <c r="G356" s="365"/>
      <c r="H356" s="365"/>
      <c r="I356" s="365"/>
      <c r="J356" s="365"/>
      <c r="K356" s="365"/>
      <c r="L356" s="365"/>
      <c r="M356" s="365"/>
      <c r="N356" s="365"/>
      <c r="O356" s="365"/>
      <c r="P356" s="365"/>
      <c r="Q356" s="365"/>
      <c r="R356" s="365"/>
      <c r="S356" s="365"/>
      <c r="T356" s="365"/>
      <c r="U356" s="365"/>
      <c r="V356" s="365"/>
      <c r="W356" s="365"/>
      <c r="X356" s="365"/>
      <c r="Y356" s="365"/>
      <c r="Z356" s="365"/>
      <c r="AA356" s="365"/>
      <c r="AB356" s="365"/>
      <c r="AC356" s="365"/>
      <c r="AD356" s="365"/>
      <c r="AE356" s="365"/>
      <c r="AF356" s="365"/>
      <c r="AG356" s="365"/>
      <c r="AH356" s="365"/>
      <c r="AI356" s="365"/>
      <c r="AJ356" s="365"/>
    </row>
    <row r="357" spans="7:36">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c r="AC357" s="365"/>
      <c r="AD357" s="365"/>
      <c r="AE357" s="365"/>
      <c r="AF357" s="365"/>
      <c r="AG357" s="365"/>
      <c r="AH357" s="365"/>
      <c r="AI357" s="365"/>
      <c r="AJ357" s="365"/>
    </row>
    <row r="358" spans="7:36">
      <c r="G358" s="365"/>
      <c r="H358" s="365"/>
      <c r="I358" s="365"/>
      <c r="J358" s="365"/>
      <c r="K358" s="365"/>
      <c r="L358" s="365"/>
      <c r="M358" s="365"/>
      <c r="N358" s="365"/>
      <c r="O358" s="365"/>
      <c r="P358" s="365"/>
      <c r="Q358" s="365"/>
      <c r="R358" s="365"/>
      <c r="S358" s="365"/>
      <c r="T358" s="365"/>
      <c r="U358" s="365"/>
      <c r="V358" s="365"/>
      <c r="W358" s="365"/>
      <c r="X358" s="365"/>
      <c r="Y358" s="365"/>
      <c r="Z358" s="365"/>
      <c r="AA358" s="365"/>
      <c r="AB358" s="365"/>
      <c r="AC358" s="365"/>
      <c r="AD358" s="365"/>
      <c r="AE358" s="365"/>
      <c r="AF358" s="365"/>
      <c r="AG358" s="365"/>
      <c r="AH358" s="365"/>
      <c r="AI358" s="365"/>
      <c r="AJ358" s="365"/>
    </row>
    <row r="359" spans="7:36">
      <c r="G359" s="365"/>
      <c r="H359" s="365"/>
      <c r="I359" s="365"/>
      <c r="J359" s="365"/>
      <c r="K359" s="365"/>
      <c r="L359" s="365"/>
      <c r="M359" s="365"/>
      <c r="N359" s="365"/>
      <c r="O359" s="365"/>
      <c r="P359" s="365"/>
      <c r="Q359" s="365"/>
      <c r="R359" s="365"/>
      <c r="S359" s="365"/>
      <c r="T359" s="365"/>
      <c r="U359" s="365"/>
      <c r="V359" s="365"/>
      <c r="W359" s="365"/>
      <c r="X359" s="365"/>
      <c r="Y359" s="365"/>
      <c r="Z359" s="365"/>
      <c r="AA359" s="365"/>
      <c r="AB359" s="365"/>
      <c r="AC359" s="365"/>
      <c r="AD359" s="365"/>
      <c r="AE359" s="365"/>
      <c r="AF359" s="365"/>
      <c r="AG359" s="365"/>
      <c r="AH359" s="365"/>
      <c r="AI359" s="365"/>
      <c r="AJ359" s="365"/>
    </row>
    <row r="360" spans="7:36">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F360" s="365"/>
      <c r="AG360" s="365"/>
      <c r="AH360" s="365"/>
      <c r="AI360" s="365"/>
      <c r="AJ360" s="365"/>
    </row>
    <row r="361" spans="7:36">
      <c r="G361" s="365"/>
      <c r="H361" s="365"/>
      <c r="I361" s="365"/>
      <c r="J361" s="365"/>
      <c r="K361" s="365"/>
      <c r="L361" s="365"/>
      <c r="M361" s="365"/>
      <c r="N361" s="365"/>
      <c r="O361" s="365"/>
      <c r="P361" s="365"/>
      <c r="Q361" s="365"/>
      <c r="R361" s="365"/>
      <c r="S361" s="365"/>
      <c r="T361" s="365"/>
      <c r="U361" s="365"/>
      <c r="V361" s="365"/>
      <c r="W361" s="365"/>
      <c r="X361" s="365"/>
      <c r="Y361" s="365"/>
      <c r="Z361" s="365"/>
      <c r="AA361" s="365"/>
      <c r="AB361" s="365"/>
      <c r="AC361" s="365"/>
      <c r="AD361" s="365"/>
      <c r="AE361" s="365"/>
      <c r="AF361" s="365"/>
      <c r="AG361" s="365"/>
      <c r="AH361" s="365"/>
      <c r="AI361" s="365"/>
      <c r="AJ361" s="365"/>
    </row>
    <row r="362" spans="7:36">
      <c r="G362" s="365"/>
      <c r="H362" s="365"/>
      <c r="I362" s="365"/>
      <c r="J362" s="365"/>
      <c r="K362" s="365"/>
      <c r="L362" s="365"/>
      <c r="M362" s="365"/>
      <c r="N362" s="365"/>
      <c r="O362" s="365"/>
      <c r="P362" s="365"/>
      <c r="Q362" s="365"/>
      <c r="R362" s="365"/>
      <c r="S362" s="365"/>
      <c r="T362" s="365"/>
      <c r="U362" s="365"/>
      <c r="V362" s="365"/>
      <c r="W362" s="365"/>
      <c r="X362" s="365"/>
      <c r="Y362" s="365"/>
      <c r="Z362" s="365"/>
      <c r="AA362" s="365"/>
      <c r="AB362" s="365"/>
      <c r="AC362" s="365"/>
      <c r="AD362" s="365"/>
      <c r="AE362" s="365"/>
      <c r="AF362" s="365"/>
      <c r="AG362" s="365"/>
      <c r="AH362" s="365"/>
      <c r="AI362" s="365"/>
      <c r="AJ362" s="365"/>
    </row>
    <row r="363" spans="7:36">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5"/>
      <c r="AC363" s="365"/>
      <c r="AD363" s="365"/>
      <c r="AE363" s="365"/>
      <c r="AF363" s="365"/>
      <c r="AG363" s="365"/>
      <c r="AH363" s="365"/>
      <c r="AI363" s="365"/>
      <c r="AJ363" s="365"/>
    </row>
    <row r="364" spans="7:36">
      <c r="G364" s="365"/>
      <c r="H364" s="365"/>
      <c r="I364" s="365"/>
      <c r="J364" s="365"/>
      <c r="K364" s="365"/>
      <c r="L364" s="365"/>
      <c r="M364" s="365"/>
      <c r="N364" s="365"/>
      <c r="O364" s="365"/>
      <c r="P364" s="365"/>
      <c r="Q364" s="365"/>
      <c r="R364" s="365"/>
      <c r="S364" s="365"/>
      <c r="T364" s="365"/>
      <c r="U364" s="365"/>
      <c r="V364" s="365"/>
      <c r="W364" s="365"/>
      <c r="X364" s="365"/>
      <c r="Y364" s="365"/>
      <c r="Z364" s="365"/>
      <c r="AA364" s="365"/>
      <c r="AB364" s="365"/>
      <c r="AC364" s="365"/>
      <c r="AD364" s="365"/>
      <c r="AE364" s="365"/>
      <c r="AF364" s="365"/>
      <c r="AG364" s="365"/>
      <c r="AH364" s="365"/>
      <c r="AI364" s="365"/>
      <c r="AJ364" s="365"/>
    </row>
    <row r="365" spans="7:36">
      <c r="G365" s="365"/>
      <c r="H365" s="365"/>
      <c r="I365" s="365"/>
      <c r="J365" s="365"/>
      <c r="K365" s="365"/>
      <c r="L365" s="365"/>
      <c r="M365" s="365"/>
      <c r="N365" s="365"/>
      <c r="O365" s="365"/>
      <c r="P365" s="365"/>
      <c r="Q365" s="365"/>
      <c r="R365" s="365"/>
      <c r="S365" s="365"/>
      <c r="T365" s="365"/>
      <c r="U365" s="365"/>
      <c r="V365" s="365"/>
      <c r="W365" s="365"/>
      <c r="X365" s="365"/>
      <c r="Y365" s="365"/>
      <c r="Z365" s="365"/>
      <c r="AA365" s="365"/>
      <c r="AB365" s="365"/>
      <c r="AC365" s="365"/>
      <c r="AD365" s="365"/>
      <c r="AE365" s="365"/>
      <c r="AF365" s="365"/>
      <c r="AG365" s="365"/>
      <c r="AH365" s="365"/>
      <c r="AI365" s="365"/>
      <c r="AJ365" s="365"/>
    </row>
    <row r="366" spans="7:36">
      <c r="G366" s="365"/>
      <c r="H366" s="365"/>
      <c r="I366" s="365"/>
      <c r="J366" s="365"/>
      <c r="K366" s="365"/>
      <c r="L366" s="365"/>
      <c r="M366" s="365"/>
      <c r="N366" s="365"/>
      <c r="O366" s="365"/>
      <c r="P366" s="365"/>
      <c r="Q366" s="365"/>
      <c r="R366" s="365"/>
      <c r="S366" s="365"/>
      <c r="T366" s="365"/>
      <c r="U366" s="365"/>
      <c r="V366" s="365"/>
      <c r="W366" s="365"/>
      <c r="X366" s="365"/>
      <c r="Y366" s="365"/>
      <c r="Z366" s="365"/>
      <c r="AA366" s="365"/>
      <c r="AB366" s="365"/>
      <c r="AC366" s="365"/>
      <c r="AD366" s="365"/>
      <c r="AE366" s="365"/>
      <c r="AF366" s="365"/>
      <c r="AG366" s="365"/>
      <c r="AH366" s="365"/>
      <c r="AI366" s="365"/>
      <c r="AJ366" s="365"/>
    </row>
    <row r="367" spans="7:36">
      <c r="G367" s="365"/>
      <c r="H367" s="365"/>
      <c r="I367" s="365"/>
      <c r="J367" s="365"/>
      <c r="K367" s="365"/>
      <c r="L367" s="365"/>
      <c r="M367" s="365"/>
      <c r="N367" s="365"/>
      <c r="O367" s="365"/>
      <c r="P367" s="365"/>
      <c r="Q367" s="365"/>
      <c r="R367" s="365"/>
      <c r="S367" s="365"/>
      <c r="T367" s="365"/>
      <c r="U367" s="365"/>
      <c r="V367" s="365"/>
      <c r="W367" s="365"/>
      <c r="X367" s="365"/>
      <c r="Y367" s="365"/>
      <c r="Z367" s="365"/>
      <c r="AA367" s="365"/>
      <c r="AB367" s="365"/>
      <c r="AC367" s="365"/>
      <c r="AD367" s="365"/>
      <c r="AE367" s="365"/>
      <c r="AF367" s="365"/>
      <c r="AG367" s="365"/>
      <c r="AH367" s="365"/>
      <c r="AI367" s="365"/>
      <c r="AJ367" s="365"/>
    </row>
    <row r="368" spans="7:36">
      <c r="G368" s="365"/>
      <c r="H368" s="365"/>
      <c r="I368" s="365"/>
      <c r="J368" s="365"/>
      <c r="K368" s="365"/>
      <c r="L368" s="365"/>
      <c r="M368" s="365"/>
      <c r="N368" s="365"/>
      <c r="O368" s="365"/>
      <c r="P368" s="365"/>
      <c r="Q368" s="365"/>
      <c r="R368" s="365"/>
      <c r="S368" s="365"/>
      <c r="T368" s="365"/>
      <c r="U368" s="365"/>
      <c r="V368" s="365"/>
      <c r="W368" s="365"/>
      <c r="X368" s="365"/>
      <c r="Y368" s="365"/>
      <c r="Z368" s="365"/>
      <c r="AA368" s="365"/>
      <c r="AB368" s="365"/>
      <c r="AC368" s="365"/>
      <c r="AD368" s="365"/>
      <c r="AE368" s="365"/>
      <c r="AF368" s="365"/>
      <c r="AG368" s="365"/>
      <c r="AH368" s="365"/>
      <c r="AI368" s="365"/>
      <c r="AJ368" s="365"/>
    </row>
    <row r="369" spans="7:36">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c r="AI369" s="365"/>
      <c r="AJ369" s="365"/>
    </row>
    <row r="370" spans="7:36">
      <c r="G370" s="365"/>
      <c r="H370" s="365"/>
      <c r="I370" s="365"/>
      <c r="J370" s="365"/>
      <c r="K370" s="365"/>
      <c r="L370" s="365"/>
      <c r="M370" s="365"/>
      <c r="N370" s="365"/>
      <c r="O370" s="365"/>
      <c r="P370" s="365"/>
      <c r="Q370" s="365"/>
      <c r="R370" s="365"/>
      <c r="S370" s="365"/>
      <c r="T370" s="365"/>
      <c r="U370" s="365"/>
      <c r="V370" s="365"/>
      <c r="W370" s="365"/>
      <c r="X370" s="365"/>
      <c r="Y370" s="365"/>
      <c r="Z370" s="365"/>
      <c r="AA370" s="365"/>
      <c r="AB370" s="365"/>
      <c r="AC370" s="365"/>
      <c r="AD370" s="365"/>
      <c r="AE370" s="365"/>
      <c r="AF370" s="365"/>
      <c r="AG370" s="365"/>
      <c r="AH370" s="365"/>
      <c r="AI370" s="365"/>
      <c r="AJ370" s="365"/>
    </row>
    <row r="371" spans="7:36">
      <c r="G371" s="365"/>
      <c r="H371" s="365"/>
      <c r="I371" s="365"/>
      <c r="J371" s="365"/>
      <c r="K371" s="365"/>
      <c r="L371" s="365"/>
      <c r="M371" s="365"/>
      <c r="N371" s="365"/>
      <c r="O371" s="365"/>
      <c r="P371" s="365"/>
      <c r="Q371" s="365"/>
      <c r="R371" s="365"/>
      <c r="S371" s="365"/>
      <c r="T371" s="365"/>
      <c r="U371" s="365"/>
      <c r="V371" s="365"/>
      <c r="W371" s="365"/>
      <c r="X371" s="365"/>
      <c r="Y371" s="365"/>
      <c r="Z371" s="365"/>
      <c r="AA371" s="365"/>
      <c r="AB371" s="365"/>
      <c r="AC371" s="365"/>
      <c r="AD371" s="365"/>
      <c r="AE371" s="365"/>
      <c r="AF371" s="365"/>
      <c r="AG371" s="365"/>
      <c r="AH371" s="365"/>
      <c r="AI371" s="365"/>
      <c r="AJ371" s="365"/>
    </row>
    <row r="372" spans="7:36">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365"/>
      <c r="AH372" s="365"/>
      <c r="AI372" s="365"/>
      <c r="AJ372" s="365"/>
    </row>
    <row r="373" spans="7:36">
      <c r="G373" s="365"/>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365"/>
      <c r="AH373" s="365"/>
      <c r="AI373" s="365"/>
      <c r="AJ373" s="365"/>
    </row>
    <row r="374" spans="7:36">
      <c r="G374" s="365"/>
      <c r="H374" s="365"/>
      <c r="I374" s="365"/>
      <c r="J374" s="365"/>
      <c r="K374" s="365"/>
      <c r="L374" s="365"/>
      <c r="M374" s="365"/>
      <c r="N374" s="365"/>
      <c r="O374" s="365"/>
      <c r="P374" s="365"/>
      <c r="Q374" s="365"/>
      <c r="R374" s="365"/>
      <c r="S374" s="365"/>
      <c r="T374" s="365"/>
      <c r="U374" s="365"/>
      <c r="V374" s="365"/>
      <c r="W374" s="365"/>
      <c r="X374" s="365"/>
      <c r="Y374" s="365"/>
      <c r="Z374" s="365"/>
      <c r="AA374" s="365"/>
      <c r="AB374" s="365"/>
      <c r="AC374" s="365"/>
      <c r="AD374" s="365"/>
      <c r="AE374" s="365"/>
      <c r="AF374" s="365"/>
      <c r="AG374" s="365"/>
      <c r="AH374" s="365"/>
      <c r="AI374" s="365"/>
      <c r="AJ374" s="365"/>
    </row>
    <row r="375" spans="7:36">
      <c r="G375" s="365"/>
      <c r="H375" s="365"/>
      <c r="I375" s="365"/>
      <c r="J375" s="365"/>
      <c r="K375" s="365"/>
      <c r="L375" s="365"/>
      <c r="M375" s="365"/>
      <c r="N375" s="365"/>
      <c r="O375" s="365"/>
      <c r="P375" s="365"/>
      <c r="Q375" s="365"/>
      <c r="R375" s="365"/>
      <c r="S375" s="365"/>
      <c r="T375" s="365"/>
      <c r="U375" s="365"/>
      <c r="V375" s="365"/>
      <c r="W375" s="365"/>
      <c r="X375" s="365"/>
      <c r="Y375" s="365"/>
      <c r="Z375" s="365"/>
      <c r="AA375" s="365"/>
      <c r="AB375" s="365"/>
      <c r="AC375" s="365"/>
      <c r="AD375" s="365"/>
      <c r="AE375" s="365"/>
      <c r="AF375" s="365"/>
      <c r="AG375" s="365"/>
      <c r="AH375" s="365"/>
      <c r="AI375" s="365"/>
      <c r="AJ375" s="365"/>
    </row>
    <row r="376" spans="7:36">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c r="AI376" s="365"/>
      <c r="AJ376" s="365"/>
    </row>
    <row r="377" spans="7:36">
      <c r="G377" s="365"/>
      <c r="H377" s="365"/>
      <c r="I377" s="365"/>
      <c r="J377" s="365"/>
      <c r="K377" s="365"/>
      <c r="L377" s="365"/>
      <c r="M377" s="365"/>
      <c r="N377" s="365"/>
      <c r="O377" s="365"/>
      <c r="P377" s="365"/>
      <c r="Q377" s="365"/>
      <c r="R377" s="365"/>
      <c r="S377" s="365"/>
      <c r="T377" s="365"/>
      <c r="U377" s="365"/>
      <c r="V377" s="365"/>
      <c r="W377" s="365"/>
      <c r="X377" s="365"/>
      <c r="Y377" s="365"/>
      <c r="Z377" s="365"/>
      <c r="AA377" s="365"/>
      <c r="AB377" s="365"/>
      <c r="AC377" s="365"/>
      <c r="AD377" s="365"/>
      <c r="AE377" s="365"/>
      <c r="AF377" s="365"/>
      <c r="AG377" s="365"/>
      <c r="AH377" s="365"/>
      <c r="AI377" s="365"/>
      <c r="AJ377" s="365"/>
    </row>
    <row r="378" spans="7:36">
      <c r="G378" s="365"/>
      <c r="H378" s="365"/>
      <c r="I378" s="365"/>
      <c r="J378" s="365"/>
      <c r="K378" s="365"/>
      <c r="L378" s="365"/>
      <c r="M378" s="365"/>
      <c r="N378" s="365"/>
      <c r="O378" s="365"/>
      <c r="P378" s="365"/>
      <c r="Q378" s="365"/>
      <c r="R378" s="365"/>
      <c r="S378" s="365"/>
      <c r="T378" s="365"/>
      <c r="U378" s="365"/>
      <c r="V378" s="365"/>
      <c r="W378" s="365"/>
      <c r="X378" s="365"/>
      <c r="Y378" s="365"/>
      <c r="Z378" s="365"/>
      <c r="AA378" s="365"/>
      <c r="AB378" s="365"/>
      <c r="AC378" s="365"/>
      <c r="AD378" s="365"/>
      <c r="AE378" s="365"/>
      <c r="AF378" s="365"/>
      <c r="AG378" s="365"/>
      <c r="AH378" s="365"/>
      <c r="AI378" s="365"/>
      <c r="AJ378" s="365"/>
    </row>
    <row r="379" spans="7:36">
      <c r="G379" s="365"/>
      <c r="H379" s="365"/>
      <c r="I379" s="365"/>
      <c r="J379" s="365"/>
      <c r="K379" s="365"/>
      <c r="L379" s="365"/>
      <c r="M379" s="365"/>
      <c r="N379" s="365"/>
      <c r="O379" s="365"/>
      <c r="P379" s="365"/>
      <c r="Q379" s="365"/>
      <c r="R379" s="365"/>
      <c r="S379" s="365"/>
      <c r="T379" s="365"/>
      <c r="U379" s="365"/>
      <c r="V379" s="365"/>
      <c r="W379" s="365"/>
      <c r="X379" s="365"/>
      <c r="Y379" s="365"/>
      <c r="Z379" s="365"/>
      <c r="AA379" s="365"/>
      <c r="AB379" s="365"/>
      <c r="AC379" s="365"/>
      <c r="AD379" s="365"/>
      <c r="AE379" s="365"/>
      <c r="AF379" s="365"/>
      <c r="AG379" s="365"/>
      <c r="AH379" s="365"/>
      <c r="AI379" s="365"/>
      <c r="AJ379" s="365"/>
    </row>
    <row r="380" spans="7:36">
      <c r="G380" s="365"/>
      <c r="H380" s="365"/>
      <c r="I380" s="365"/>
      <c r="J380" s="365"/>
      <c r="K380" s="365"/>
      <c r="L380" s="365"/>
      <c r="M380" s="365"/>
      <c r="N380" s="365"/>
      <c r="O380" s="365"/>
      <c r="P380" s="365"/>
      <c r="Q380" s="365"/>
      <c r="R380" s="365"/>
      <c r="S380" s="365"/>
      <c r="T380" s="365"/>
      <c r="U380" s="365"/>
      <c r="V380" s="365"/>
      <c r="W380" s="365"/>
      <c r="X380" s="365"/>
      <c r="Y380" s="365"/>
      <c r="Z380" s="365"/>
      <c r="AA380" s="365"/>
      <c r="AB380" s="365"/>
      <c r="AC380" s="365"/>
      <c r="AD380" s="365"/>
      <c r="AE380" s="365"/>
      <c r="AF380" s="365"/>
      <c r="AG380" s="365"/>
      <c r="AH380" s="365"/>
      <c r="AI380" s="365"/>
      <c r="AJ380" s="365"/>
    </row>
    <row r="381" spans="7:36">
      <c r="G381" s="365"/>
      <c r="H381" s="365"/>
      <c r="I381" s="365"/>
      <c r="J381" s="365"/>
      <c r="K381" s="365"/>
      <c r="L381" s="365"/>
      <c r="M381" s="365"/>
      <c r="N381" s="365"/>
      <c r="O381" s="365"/>
      <c r="P381" s="365"/>
      <c r="Q381" s="365"/>
      <c r="R381" s="365"/>
      <c r="S381" s="365"/>
      <c r="T381" s="365"/>
      <c r="U381" s="365"/>
      <c r="V381" s="365"/>
      <c r="W381" s="365"/>
      <c r="X381" s="365"/>
      <c r="Y381" s="365"/>
      <c r="Z381" s="365"/>
      <c r="AA381" s="365"/>
      <c r="AB381" s="365"/>
      <c r="AC381" s="365"/>
      <c r="AD381" s="365"/>
      <c r="AE381" s="365"/>
      <c r="AF381" s="365"/>
      <c r="AG381" s="365"/>
      <c r="AH381" s="365"/>
      <c r="AI381" s="365"/>
      <c r="AJ381" s="365"/>
    </row>
    <row r="382" spans="7:36">
      <c r="G382" s="365"/>
      <c r="H382" s="365"/>
      <c r="I382" s="365"/>
      <c r="J382" s="365"/>
      <c r="K382" s="365"/>
      <c r="L382" s="365"/>
      <c r="M382" s="365"/>
      <c r="N382" s="365"/>
      <c r="O382" s="365"/>
      <c r="P382" s="365"/>
      <c r="Q382" s="365"/>
      <c r="R382" s="365"/>
      <c r="S382" s="365"/>
      <c r="T382" s="365"/>
      <c r="U382" s="365"/>
      <c r="V382" s="365"/>
      <c r="W382" s="365"/>
      <c r="X382" s="365"/>
      <c r="Y382" s="365"/>
      <c r="Z382" s="365"/>
      <c r="AA382" s="365"/>
      <c r="AB382" s="365"/>
      <c r="AC382" s="365"/>
      <c r="AD382" s="365"/>
      <c r="AE382" s="365"/>
      <c r="AF382" s="365"/>
      <c r="AG382" s="365"/>
      <c r="AH382" s="365"/>
      <c r="AI382" s="365"/>
      <c r="AJ382" s="365"/>
    </row>
    <row r="383" spans="7:36">
      <c r="G383" s="365"/>
      <c r="H383" s="365"/>
      <c r="I383" s="365"/>
      <c r="J383" s="365"/>
      <c r="K383" s="365"/>
      <c r="L383" s="365"/>
      <c r="M383" s="365"/>
      <c r="N383" s="365"/>
      <c r="O383" s="365"/>
      <c r="P383" s="365"/>
      <c r="Q383" s="365"/>
      <c r="R383" s="365"/>
      <c r="S383" s="365"/>
      <c r="T383" s="365"/>
      <c r="U383" s="365"/>
      <c r="V383" s="365"/>
      <c r="W383" s="365"/>
      <c r="X383" s="365"/>
      <c r="Y383" s="365"/>
      <c r="Z383" s="365"/>
      <c r="AA383" s="365"/>
      <c r="AB383" s="365"/>
      <c r="AC383" s="365"/>
      <c r="AD383" s="365"/>
      <c r="AE383" s="365"/>
      <c r="AF383" s="365"/>
      <c r="AG383" s="365"/>
      <c r="AH383" s="365"/>
      <c r="AI383" s="365"/>
      <c r="AJ383" s="365"/>
    </row>
    <row r="384" spans="7:36">
      <c r="G384" s="365"/>
      <c r="H384" s="365"/>
      <c r="I384" s="365"/>
      <c r="J384" s="365"/>
      <c r="K384" s="365"/>
      <c r="L384" s="365"/>
      <c r="M384" s="365"/>
      <c r="N384" s="365"/>
      <c r="O384" s="365"/>
      <c r="P384" s="365"/>
      <c r="Q384" s="365"/>
      <c r="R384" s="365"/>
      <c r="S384" s="365"/>
      <c r="T384" s="365"/>
      <c r="U384" s="365"/>
      <c r="V384" s="365"/>
      <c r="W384" s="365"/>
      <c r="X384" s="365"/>
      <c r="Y384" s="365"/>
      <c r="Z384" s="365"/>
      <c r="AA384" s="365"/>
      <c r="AB384" s="365"/>
      <c r="AC384" s="365"/>
      <c r="AD384" s="365"/>
      <c r="AE384" s="365"/>
      <c r="AF384" s="365"/>
      <c r="AG384" s="365"/>
      <c r="AH384" s="365"/>
      <c r="AI384" s="365"/>
      <c r="AJ384" s="365"/>
    </row>
    <row r="385" spans="7:36">
      <c r="G385" s="365"/>
      <c r="H385" s="365"/>
      <c r="I385" s="365"/>
      <c r="J385" s="365"/>
      <c r="K385" s="365"/>
      <c r="L385" s="365"/>
      <c r="M385" s="365"/>
      <c r="N385" s="365"/>
      <c r="O385" s="365"/>
      <c r="P385" s="365"/>
      <c r="Q385" s="365"/>
      <c r="R385" s="365"/>
      <c r="S385" s="365"/>
      <c r="T385" s="365"/>
      <c r="U385" s="365"/>
      <c r="V385" s="365"/>
      <c r="W385" s="365"/>
      <c r="X385" s="365"/>
      <c r="Y385" s="365"/>
      <c r="Z385" s="365"/>
      <c r="AA385" s="365"/>
      <c r="AB385" s="365"/>
      <c r="AC385" s="365"/>
      <c r="AD385" s="365"/>
      <c r="AE385" s="365"/>
      <c r="AF385" s="365"/>
      <c r="AG385" s="365"/>
      <c r="AH385" s="365"/>
      <c r="AI385" s="365"/>
      <c r="AJ385" s="365"/>
    </row>
    <row r="386" spans="7:36">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c r="AC386" s="365"/>
      <c r="AD386" s="365"/>
      <c r="AE386" s="365"/>
      <c r="AF386" s="365"/>
      <c r="AG386" s="365"/>
      <c r="AH386" s="365"/>
      <c r="AI386" s="365"/>
      <c r="AJ386" s="365"/>
    </row>
    <row r="387" spans="7:36">
      <c r="G387" s="365"/>
      <c r="H387" s="365"/>
      <c r="I387" s="365"/>
      <c r="J387" s="365"/>
      <c r="K387" s="365"/>
      <c r="L387" s="365"/>
      <c r="M387" s="365"/>
      <c r="N387" s="365"/>
      <c r="O387" s="365"/>
      <c r="P387" s="365"/>
      <c r="Q387" s="365"/>
      <c r="R387" s="365"/>
      <c r="S387" s="365"/>
      <c r="T387" s="365"/>
      <c r="U387" s="365"/>
      <c r="V387" s="365"/>
      <c r="W387" s="365"/>
      <c r="X387" s="365"/>
      <c r="Y387" s="365"/>
      <c r="Z387" s="365"/>
      <c r="AA387" s="365"/>
      <c r="AB387" s="365"/>
      <c r="AC387" s="365"/>
      <c r="AD387" s="365"/>
      <c r="AE387" s="365"/>
      <c r="AF387" s="365"/>
      <c r="AG387" s="365"/>
      <c r="AH387" s="365"/>
      <c r="AI387" s="365"/>
      <c r="AJ387" s="365"/>
    </row>
    <row r="388" spans="7:36">
      <c r="G388" s="365"/>
      <c r="H388" s="365"/>
      <c r="I388" s="365"/>
      <c r="J388" s="365"/>
      <c r="K388" s="365"/>
      <c r="L388" s="365"/>
      <c r="M388" s="365"/>
      <c r="N388" s="365"/>
      <c r="O388" s="365"/>
      <c r="P388" s="365"/>
      <c r="Q388" s="365"/>
      <c r="R388" s="365"/>
      <c r="S388" s="365"/>
      <c r="T388" s="365"/>
      <c r="U388" s="365"/>
      <c r="V388" s="365"/>
      <c r="W388" s="365"/>
      <c r="X388" s="365"/>
      <c r="Y388" s="365"/>
      <c r="Z388" s="365"/>
      <c r="AA388" s="365"/>
      <c r="AB388" s="365"/>
      <c r="AC388" s="365"/>
      <c r="AD388" s="365"/>
      <c r="AE388" s="365"/>
      <c r="AF388" s="365"/>
      <c r="AG388" s="365"/>
      <c r="AH388" s="365"/>
      <c r="AI388" s="365"/>
      <c r="AJ388" s="365"/>
    </row>
    <row r="389" spans="7:36">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c r="AC389" s="365"/>
      <c r="AD389" s="365"/>
      <c r="AE389" s="365"/>
      <c r="AF389" s="365"/>
      <c r="AG389" s="365"/>
      <c r="AH389" s="365"/>
      <c r="AI389" s="365"/>
      <c r="AJ389" s="365"/>
    </row>
    <row r="390" spans="7:36">
      <c r="G390" s="365"/>
      <c r="H390" s="365"/>
      <c r="I390" s="365"/>
      <c r="J390" s="365"/>
      <c r="K390" s="365"/>
      <c r="L390" s="365"/>
      <c r="M390" s="365"/>
      <c r="N390" s="365"/>
      <c r="O390" s="365"/>
      <c r="P390" s="365"/>
      <c r="Q390" s="365"/>
      <c r="R390" s="365"/>
      <c r="S390" s="365"/>
      <c r="T390" s="365"/>
      <c r="U390" s="365"/>
      <c r="V390" s="365"/>
      <c r="W390" s="365"/>
      <c r="X390" s="365"/>
      <c r="Y390" s="365"/>
      <c r="Z390" s="365"/>
      <c r="AA390" s="365"/>
      <c r="AB390" s="365"/>
      <c r="AC390" s="365"/>
      <c r="AD390" s="365"/>
      <c r="AE390" s="365"/>
      <c r="AF390" s="365"/>
      <c r="AG390" s="365"/>
      <c r="AH390" s="365"/>
      <c r="AI390" s="365"/>
      <c r="AJ390" s="365"/>
    </row>
    <row r="391" spans="7:36">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c r="AC391" s="365"/>
      <c r="AD391" s="365"/>
      <c r="AE391" s="365"/>
      <c r="AF391" s="365"/>
      <c r="AG391" s="365"/>
      <c r="AH391" s="365"/>
      <c r="AI391" s="365"/>
      <c r="AJ391" s="365"/>
    </row>
    <row r="392" spans="7:36">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F392" s="365"/>
      <c r="AG392" s="365"/>
      <c r="AH392" s="365"/>
      <c r="AI392" s="365"/>
      <c r="AJ392" s="365"/>
    </row>
    <row r="393" spans="7:36">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c r="AC393" s="365"/>
      <c r="AD393" s="365"/>
      <c r="AE393" s="365"/>
      <c r="AF393" s="365"/>
      <c r="AG393" s="365"/>
      <c r="AH393" s="365"/>
      <c r="AI393" s="365"/>
      <c r="AJ393" s="365"/>
    </row>
    <row r="394" spans="7:36">
      <c r="G394" s="365"/>
      <c r="H394" s="365"/>
      <c r="I394" s="365"/>
      <c r="J394" s="365"/>
      <c r="K394" s="365"/>
      <c r="L394" s="365"/>
      <c r="M394" s="365"/>
      <c r="N394" s="365"/>
      <c r="O394" s="365"/>
      <c r="P394" s="365"/>
      <c r="Q394" s="365"/>
      <c r="R394" s="365"/>
      <c r="S394" s="365"/>
      <c r="T394" s="365"/>
      <c r="U394" s="365"/>
      <c r="V394" s="365"/>
      <c r="W394" s="365"/>
      <c r="X394" s="365"/>
      <c r="Y394" s="365"/>
      <c r="Z394" s="365"/>
      <c r="AA394" s="365"/>
      <c r="AB394" s="365"/>
      <c r="AC394" s="365"/>
      <c r="AD394" s="365"/>
      <c r="AE394" s="365"/>
      <c r="AF394" s="365"/>
      <c r="AG394" s="365"/>
      <c r="AH394" s="365"/>
      <c r="AI394" s="365"/>
      <c r="AJ394" s="365"/>
    </row>
    <row r="395" spans="7:36">
      <c r="G395" s="365"/>
      <c r="H395" s="365"/>
      <c r="I395" s="365"/>
      <c r="J395" s="365"/>
      <c r="K395" s="365"/>
      <c r="L395" s="365"/>
      <c r="M395" s="365"/>
      <c r="N395" s="365"/>
      <c r="O395" s="365"/>
      <c r="P395" s="365"/>
      <c r="Q395" s="365"/>
      <c r="R395" s="365"/>
      <c r="S395" s="365"/>
      <c r="T395" s="365"/>
      <c r="U395" s="365"/>
      <c r="V395" s="365"/>
      <c r="W395" s="365"/>
      <c r="X395" s="365"/>
      <c r="Y395" s="365"/>
      <c r="Z395" s="365"/>
      <c r="AA395" s="365"/>
      <c r="AB395" s="365"/>
      <c r="AC395" s="365"/>
      <c r="AD395" s="365"/>
      <c r="AE395" s="365"/>
      <c r="AF395" s="365"/>
      <c r="AG395" s="365"/>
      <c r="AH395" s="365"/>
      <c r="AI395" s="365"/>
      <c r="AJ395" s="365"/>
    </row>
    <row r="396" spans="7:36">
      <c r="G396" s="365"/>
      <c r="H396" s="365"/>
      <c r="I396" s="365"/>
      <c r="J396" s="365"/>
      <c r="K396" s="365"/>
      <c r="L396" s="365"/>
      <c r="M396" s="365"/>
      <c r="N396" s="365"/>
      <c r="O396" s="365"/>
      <c r="P396" s="365"/>
      <c r="Q396" s="365"/>
      <c r="R396" s="365"/>
      <c r="S396" s="365"/>
      <c r="T396" s="365"/>
      <c r="U396" s="365"/>
      <c r="V396" s="365"/>
      <c r="W396" s="365"/>
      <c r="X396" s="365"/>
      <c r="Y396" s="365"/>
      <c r="Z396" s="365"/>
      <c r="AA396" s="365"/>
      <c r="AB396" s="365"/>
      <c r="AC396" s="365"/>
      <c r="AD396" s="365"/>
      <c r="AE396" s="365"/>
      <c r="AF396" s="365"/>
      <c r="AG396" s="365"/>
      <c r="AH396" s="365"/>
      <c r="AI396" s="365"/>
      <c r="AJ396" s="365"/>
    </row>
    <row r="397" spans="7:36">
      <c r="G397" s="365"/>
      <c r="H397" s="365"/>
      <c r="I397" s="365"/>
      <c r="J397" s="365"/>
      <c r="K397" s="365"/>
      <c r="L397" s="365"/>
      <c r="M397" s="365"/>
      <c r="N397" s="365"/>
      <c r="O397" s="365"/>
      <c r="P397" s="365"/>
      <c r="Q397" s="365"/>
      <c r="R397" s="365"/>
      <c r="S397" s="365"/>
      <c r="T397" s="365"/>
      <c r="U397" s="365"/>
      <c r="V397" s="365"/>
      <c r="W397" s="365"/>
      <c r="X397" s="365"/>
      <c r="Y397" s="365"/>
      <c r="Z397" s="365"/>
      <c r="AA397" s="365"/>
      <c r="AB397" s="365"/>
      <c r="AC397" s="365"/>
      <c r="AD397" s="365"/>
      <c r="AE397" s="365"/>
      <c r="AF397" s="365"/>
      <c r="AG397" s="365"/>
      <c r="AH397" s="365"/>
      <c r="AI397" s="365"/>
      <c r="AJ397" s="365"/>
    </row>
    <row r="398" spans="7:36">
      <c r="G398" s="365"/>
      <c r="H398" s="365"/>
      <c r="I398" s="365"/>
      <c r="J398" s="365"/>
      <c r="K398" s="365"/>
      <c r="L398" s="365"/>
      <c r="M398" s="365"/>
      <c r="N398" s="365"/>
      <c r="O398" s="365"/>
      <c r="P398" s="365"/>
      <c r="Q398" s="365"/>
      <c r="R398" s="365"/>
      <c r="S398" s="365"/>
      <c r="T398" s="365"/>
      <c r="U398" s="365"/>
      <c r="V398" s="365"/>
      <c r="W398" s="365"/>
      <c r="X398" s="365"/>
      <c r="Y398" s="365"/>
      <c r="Z398" s="365"/>
      <c r="AA398" s="365"/>
      <c r="AB398" s="365"/>
      <c r="AC398" s="365"/>
      <c r="AD398" s="365"/>
      <c r="AE398" s="365"/>
      <c r="AF398" s="365"/>
      <c r="AG398" s="365"/>
      <c r="AH398" s="365"/>
      <c r="AI398" s="365"/>
      <c r="AJ398" s="365"/>
    </row>
    <row r="399" spans="7:36">
      <c r="G399" s="365"/>
      <c r="H399" s="365"/>
      <c r="I399" s="365"/>
      <c r="J399" s="365"/>
      <c r="K399" s="365"/>
      <c r="L399" s="365"/>
      <c r="M399" s="365"/>
      <c r="N399" s="365"/>
      <c r="O399" s="365"/>
      <c r="P399" s="365"/>
      <c r="Q399" s="365"/>
      <c r="R399" s="365"/>
      <c r="S399" s="365"/>
      <c r="T399" s="365"/>
      <c r="U399" s="365"/>
      <c r="V399" s="365"/>
      <c r="W399" s="365"/>
      <c r="X399" s="365"/>
      <c r="Y399" s="365"/>
      <c r="Z399" s="365"/>
      <c r="AA399" s="365"/>
      <c r="AB399" s="365"/>
      <c r="AC399" s="365"/>
      <c r="AD399" s="365"/>
      <c r="AE399" s="365"/>
      <c r="AF399" s="365"/>
      <c r="AG399" s="365"/>
      <c r="AH399" s="365"/>
      <c r="AI399" s="365"/>
      <c r="AJ399" s="365"/>
    </row>
    <row r="400" spans="7:36">
      <c r="G400" s="365"/>
      <c r="H400" s="365"/>
      <c r="I400" s="365"/>
      <c r="J400" s="365"/>
      <c r="K400" s="365"/>
      <c r="L400" s="365"/>
      <c r="M400" s="365"/>
      <c r="N400" s="365"/>
      <c r="O400" s="365"/>
      <c r="P400" s="365"/>
      <c r="Q400" s="365"/>
      <c r="R400" s="365"/>
      <c r="S400" s="365"/>
      <c r="T400" s="365"/>
      <c r="U400" s="365"/>
      <c r="V400" s="365"/>
      <c r="W400" s="365"/>
      <c r="X400" s="365"/>
      <c r="Y400" s="365"/>
      <c r="Z400" s="365"/>
      <c r="AA400" s="365"/>
      <c r="AB400" s="365"/>
      <c r="AC400" s="365"/>
      <c r="AD400" s="365"/>
      <c r="AE400" s="365"/>
      <c r="AF400" s="365"/>
      <c r="AG400" s="365"/>
      <c r="AH400" s="365"/>
      <c r="AI400" s="365"/>
      <c r="AJ400" s="365"/>
    </row>
    <row r="401" spans="7:36">
      <c r="G401" s="365"/>
      <c r="H401" s="365"/>
      <c r="I401" s="365"/>
      <c r="J401" s="365"/>
      <c r="K401" s="365"/>
      <c r="L401" s="365"/>
      <c r="M401" s="365"/>
      <c r="N401" s="365"/>
      <c r="O401" s="365"/>
      <c r="P401" s="365"/>
      <c r="Q401" s="365"/>
      <c r="R401" s="365"/>
      <c r="S401" s="365"/>
      <c r="T401" s="365"/>
      <c r="U401" s="365"/>
      <c r="V401" s="365"/>
      <c r="W401" s="365"/>
      <c r="X401" s="365"/>
      <c r="Y401" s="365"/>
      <c r="Z401" s="365"/>
      <c r="AA401" s="365"/>
      <c r="AB401" s="365"/>
      <c r="AC401" s="365"/>
      <c r="AD401" s="365"/>
      <c r="AE401" s="365"/>
      <c r="AF401" s="365"/>
      <c r="AG401" s="365"/>
      <c r="AH401" s="365"/>
      <c r="AI401" s="365"/>
      <c r="AJ401" s="365"/>
    </row>
    <row r="402" spans="7:36">
      <c r="G402" s="365"/>
      <c r="H402" s="365"/>
      <c r="I402" s="365"/>
      <c r="J402" s="365"/>
      <c r="K402" s="365"/>
      <c r="L402" s="365"/>
      <c r="M402" s="365"/>
      <c r="N402" s="365"/>
      <c r="O402" s="365"/>
      <c r="P402" s="365"/>
      <c r="Q402" s="365"/>
      <c r="R402" s="365"/>
      <c r="S402" s="365"/>
      <c r="T402" s="365"/>
      <c r="U402" s="365"/>
      <c r="V402" s="365"/>
      <c r="W402" s="365"/>
      <c r="X402" s="365"/>
      <c r="Y402" s="365"/>
      <c r="Z402" s="365"/>
      <c r="AA402" s="365"/>
      <c r="AB402" s="365"/>
      <c r="AC402" s="365"/>
      <c r="AD402" s="365"/>
      <c r="AE402" s="365"/>
      <c r="AF402" s="365"/>
      <c r="AG402" s="365"/>
      <c r="AH402" s="365"/>
      <c r="AI402" s="365"/>
      <c r="AJ402" s="365"/>
    </row>
    <row r="403" spans="7:36">
      <c r="G403" s="365"/>
      <c r="H403" s="365"/>
      <c r="I403" s="365"/>
      <c r="J403" s="365"/>
      <c r="K403" s="365"/>
      <c r="L403" s="365"/>
      <c r="M403" s="365"/>
      <c r="N403" s="365"/>
      <c r="O403" s="365"/>
      <c r="P403" s="365"/>
      <c r="Q403" s="365"/>
      <c r="R403" s="365"/>
      <c r="S403" s="365"/>
      <c r="T403" s="365"/>
      <c r="U403" s="365"/>
      <c r="V403" s="365"/>
      <c r="W403" s="365"/>
      <c r="X403" s="365"/>
      <c r="Y403" s="365"/>
      <c r="Z403" s="365"/>
      <c r="AA403" s="365"/>
      <c r="AB403" s="365"/>
      <c r="AC403" s="365"/>
      <c r="AD403" s="365"/>
      <c r="AE403" s="365"/>
      <c r="AF403" s="365"/>
      <c r="AG403" s="365"/>
      <c r="AH403" s="365"/>
      <c r="AI403" s="365"/>
      <c r="AJ403" s="365"/>
    </row>
    <row r="404" spans="7:36">
      <c r="G404" s="365"/>
      <c r="H404" s="365"/>
      <c r="I404" s="365"/>
      <c r="J404" s="365"/>
      <c r="K404" s="365"/>
      <c r="L404" s="365"/>
      <c r="M404" s="365"/>
      <c r="N404" s="365"/>
      <c r="O404" s="365"/>
      <c r="P404" s="365"/>
      <c r="Q404" s="365"/>
      <c r="R404" s="365"/>
      <c r="S404" s="365"/>
      <c r="T404" s="365"/>
      <c r="U404" s="365"/>
      <c r="V404" s="365"/>
      <c r="W404" s="365"/>
      <c r="X404" s="365"/>
      <c r="Y404" s="365"/>
      <c r="Z404" s="365"/>
      <c r="AA404" s="365"/>
      <c r="AB404" s="365"/>
      <c r="AC404" s="365"/>
      <c r="AD404" s="365"/>
      <c r="AE404" s="365"/>
      <c r="AF404" s="365"/>
      <c r="AG404" s="365"/>
      <c r="AH404" s="365"/>
      <c r="AI404" s="365"/>
      <c r="AJ404" s="365"/>
    </row>
    <row r="405" spans="7:36">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5"/>
      <c r="AC405" s="365"/>
      <c r="AD405" s="365"/>
      <c r="AE405" s="365"/>
      <c r="AF405" s="365"/>
      <c r="AG405" s="365"/>
      <c r="AH405" s="365"/>
      <c r="AI405" s="365"/>
      <c r="AJ405" s="365"/>
    </row>
    <row r="406" spans="7:36">
      <c r="G406" s="365"/>
      <c r="H406" s="365"/>
      <c r="I406" s="365"/>
      <c r="J406" s="365"/>
      <c r="K406" s="365"/>
      <c r="L406" s="365"/>
      <c r="M406" s="365"/>
      <c r="N406" s="365"/>
      <c r="O406" s="365"/>
      <c r="P406" s="365"/>
      <c r="Q406" s="365"/>
      <c r="R406" s="365"/>
      <c r="S406" s="365"/>
      <c r="T406" s="365"/>
      <c r="U406" s="365"/>
      <c r="V406" s="365"/>
      <c r="W406" s="365"/>
      <c r="X406" s="365"/>
      <c r="Y406" s="365"/>
      <c r="Z406" s="365"/>
      <c r="AA406" s="365"/>
      <c r="AB406" s="365"/>
      <c r="AC406" s="365"/>
      <c r="AD406" s="365"/>
      <c r="AE406" s="365"/>
      <c r="AF406" s="365"/>
      <c r="AG406" s="365"/>
      <c r="AH406" s="365"/>
      <c r="AI406" s="365"/>
      <c r="AJ406" s="365"/>
    </row>
    <row r="407" spans="7:36">
      <c r="G407" s="365"/>
      <c r="H407" s="365"/>
      <c r="I407" s="365"/>
      <c r="J407" s="365"/>
      <c r="K407" s="365"/>
      <c r="L407" s="365"/>
      <c r="M407" s="365"/>
      <c r="N407" s="365"/>
      <c r="O407" s="365"/>
      <c r="P407" s="365"/>
      <c r="Q407" s="365"/>
      <c r="R407" s="365"/>
      <c r="S407" s="365"/>
      <c r="T407" s="365"/>
      <c r="U407" s="365"/>
      <c r="V407" s="365"/>
      <c r="W407" s="365"/>
      <c r="X407" s="365"/>
      <c r="Y407" s="365"/>
      <c r="Z407" s="365"/>
      <c r="AA407" s="365"/>
      <c r="AB407" s="365"/>
      <c r="AC407" s="365"/>
      <c r="AD407" s="365"/>
      <c r="AE407" s="365"/>
      <c r="AF407" s="365"/>
      <c r="AG407" s="365"/>
      <c r="AH407" s="365"/>
      <c r="AI407" s="365"/>
      <c r="AJ407" s="365"/>
    </row>
    <row r="408" spans="7:36">
      <c r="G408" s="365"/>
      <c r="H408" s="365"/>
      <c r="I408" s="365"/>
      <c r="J408" s="365"/>
      <c r="K408" s="365"/>
      <c r="L408" s="365"/>
      <c r="M408" s="365"/>
      <c r="N408" s="365"/>
      <c r="O408" s="365"/>
      <c r="P408" s="365"/>
      <c r="Q408" s="365"/>
      <c r="R408" s="365"/>
      <c r="S408" s="365"/>
      <c r="T408" s="365"/>
      <c r="U408" s="365"/>
      <c r="V408" s="365"/>
      <c r="W408" s="365"/>
      <c r="X408" s="365"/>
      <c r="Y408" s="365"/>
      <c r="Z408" s="365"/>
      <c r="AA408" s="365"/>
      <c r="AB408" s="365"/>
      <c r="AC408" s="365"/>
      <c r="AD408" s="365"/>
      <c r="AE408" s="365"/>
      <c r="AF408" s="365"/>
      <c r="AG408" s="365"/>
      <c r="AH408" s="365"/>
      <c r="AI408" s="365"/>
      <c r="AJ408" s="365"/>
    </row>
    <row r="409" spans="7:36">
      <c r="G409" s="365"/>
      <c r="H409" s="365"/>
      <c r="I409" s="365"/>
      <c r="J409" s="365"/>
      <c r="K409" s="365"/>
      <c r="L409" s="365"/>
      <c r="M409" s="365"/>
      <c r="N409" s="365"/>
      <c r="O409" s="365"/>
      <c r="P409" s="365"/>
      <c r="Q409" s="365"/>
      <c r="R409" s="365"/>
      <c r="S409" s="365"/>
      <c r="T409" s="365"/>
      <c r="U409" s="365"/>
      <c r="V409" s="365"/>
      <c r="W409" s="365"/>
      <c r="X409" s="365"/>
      <c r="Y409" s="365"/>
      <c r="Z409" s="365"/>
      <c r="AA409" s="365"/>
      <c r="AB409" s="365"/>
      <c r="AC409" s="365"/>
      <c r="AD409" s="365"/>
      <c r="AE409" s="365"/>
      <c r="AF409" s="365"/>
      <c r="AG409" s="365"/>
      <c r="AH409" s="365"/>
      <c r="AI409" s="365"/>
      <c r="AJ409" s="365"/>
    </row>
    <row r="410" spans="7:36">
      <c r="G410" s="365"/>
      <c r="H410" s="365"/>
      <c r="I410" s="365"/>
      <c r="J410" s="365"/>
      <c r="K410" s="365"/>
      <c r="L410" s="365"/>
      <c r="M410" s="365"/>
      <c r="N410" s="365"/>
      <c r="O410" s="365"/>
      <c r="P410" s="365"/>
      <c r="Q410" s="365"/>
      <c r="R410" s="365"/>
      <c r="S410" s="365"/>
      <c r="T410" s="365"/>
      <c r="U410" s="365"/>
      <c r="V410" s="365"/>
      <c r="W410" s="365"/>
      <c r="X410" s="365"/>
      <c r="Y410" s="365"/>
      <c r="Z410" s="365"/>
      <c r="AA410" s="365"/>
      <c r="AB410" s="365"/>
      <c r="AC410" s="365"/>
      <c r="AD410" s="365"/>
      <c r="AE410" s="365"/>
      <c r="AF410" s="365"/>
      <c r="AG410" s="365"/>
      <c r="AH410" s="365"/>
      <c r="AI410" s="365"/>
      <c r="AJ410" s="365"/>
    </row>
    <row r="411" spans="7:36">
      <c r="G411" s="365"/>
      <c r="H411" s="365"/>
      <c r="I411" s="365"/>
      <c r="J411" s="365"/>
      <c r="K411" s="365"/>
      <c r="L411" s="365"/>
      <c r="M411" s="365"/>
      <c r="N411" s="365"/>
      <c r="O411" s="365"/>
      <c r="P411" s="365"/>
      <c r="Q411" s="365"/>
      <c r="R411" s="365"/>
      <c r="S411" s="365"/>
      <c r="T411" s="365"/>
      <c r="U411" s="365"/>
      <c r="V411" s="365"/>
      <c r="W411" s="365"/>
      <c r="X411" s="365"/>
      <c r="Y411" s="365"/>
      <c r="Z411" s="365"/>
      <c r="AA411" s="365"/>
      <c r="AB411" s="365"/>
      <c r="AC411" s="365"/>
      <c r="AD411" s="365"/>
      <c r="AE411" s="365"/>
      <c r="AF411" s="365"/>
      <c r="AG411" s="365"/>
      <c r="AH411" s="365"/>
      <c r="AI411" s="365"/>
      <c r="AJ411" s="365"/>
    </row>
    <row r="412" spans="7:36">
      <c r="G412" s="365"/>
      <c r="H412" s="365"/>
      <c r="I412" s="365"/>
      <c r="J412" s="365"/>
      <c r="K412" s="365"/>
      <c r="L412" s="365"/>
      <c r="M412" s="365"/>
      <c r="N412" s="365"/>
      <c r="O412" s="365"/>
      <c r="P412" s="365"/>
      <c r="Q412" s="365"/>
      <c r="R412" s="365"/>
      <c r="S412" s="365"/>
      <c r="T412" s="365"/>
      <c r="U412" s="365"/>
      <c r="V412" s="365"/>
      <c r="W412" s="365"/>
      <c r="X412" s="365"/>
      <c r="Y412" s="365"/>
      <c r="Z412" s="365"/>
      <c r="AA412" s="365"/>
      <c r="AB412" s="365"/>
      <c r="AC412" s="365"/>
      <c r="AD412" s="365"/>
      <c r="AE412" s="365"/>
      <c r="AF412" s="365"/>
      <c r="AG412" s="365"/>
      <c r="AH412" s="365"/>
      <c r="AI412" s="365"/>
      <c r="AJ412" s="365"/>
    </row>
    <row r="413" spans="7:36">
      <c r="G413" s="365"/>
      <c r="H413" s="365"/>
      <c r="I413" s="365"/>
      <c r="J413" s="365"/>
      <c r="K413" s="365"/>
      <c r="L413" s="365"/>
      <c r="M413" s="365"/>
      <c r="N413" s="365"/>
      <c r="O413" s="365"/>
      <c r="P413" s="365"/>
      <c r="Q413" s="365"/>
      <c r="R413" s="365"/>
      <c r="S413" s="365"/>
      <c r="T413" s="365"/>
      <c r="U413" s="365"/>
      <c r="V413" s="365"/>
      <c r="W413" s="365"/>
      <c r="X413" s="365"/>
      <c r="Y413" s="365"/>
      <c r="Z413" s="365"/>
      <c r="AA413" s="365"/>
      <c r="AB413" s="365"/>
      <c r="AC413" s="365"/>
      <c r="AD413" s="365"/>
      <c r="AE413" s="365"/>
      <c r="AF413" s="365"/>
      <c r="AG413" s="365"/>
      <c r="AH413" s="365"/>
      <c r="AI413" s="365"/>
      <c r="AJ413" s="365"/>
    </row>
    <row r="414" spans="7:36">
      <c r="G414" s="365"/>
      <c r="H414" s="365"/>
      <c r="I414" s="365"/>
      <c r="J414" s="365"/>
      <c r="K414" s="365"/>
      <c r="L414" s="365"/>
      <c r="M414" s="365"/>
      <c r="N414" s="365"/>
      <c r="O414" s="365"/>
      <c r="P414" s="365"/>
      <c r="Q414" s="365"/>
      <c r="R414" s="365"/>
      <c r="S414" s="365"/>
      <c r="T414" s="365"/>
      <c r="U414" s="365"/>
      <c r="V414" s="365"/>
      <c r="W414" s="365"/>
      <c r="X414" s="365"/>
      <c r="Y414" s="365"/>
      <c r="Z414" s="365"/>
      <c r="AA414" s="365"/>
      <c r="AB414" s="365"/>
      <c r="AC414" s="365"/>
      <c r="AD414" s="365"/>
      <c r="AE414" s="365"/>
      <c r="AF414" s="365"/>
      <c r="AG414" s="365"/>
      <c r="AH414" s="365"/>
      <c r="AI414" s="365"/>
      <c r="AJ414" s="365"/>
    </row>
    <row r="415" spans="7:36">
      <c r="G415" s="365"/>
      <c r="H415" s="365"/>
      <c r="I415" s="365"/>
      <c r="J415" s="365"/>
      <c r="K415" s="365"/>
      <c r="L415" s="365"/>
      <c r="M415" s="365"/>
      <c r="N415" s="365"/>
      <c r="O415" s="365"/>
      <c r="P415" s="365"/>
      <c r="Q415" s="365"/>
      <c r="R415" s="365"/>
      <c r="S415" s="365"/>
      <c r="T415" s="365"/>
      <c r="U415" s="365"/>
      <c r="V415" s="365"/>
      <c r="W415" s="365"/>
      <c r="X415" s="365"/>
      <c r="Y415" s="365"/>
      <c r="Z415" s="365"/>
      <c r="AA415" s="365"/>
      <c r="AB415" s="365"/>
      <c r="AC415" s="365"/>
      <c r="AD415" s="365"/>
      <c r="AE415" s="365"/>
      <c r="AF415" s="365"/>
      <c r="AG415" s="365"/>
      <c r="AH415" s="365"/>
      <c r="AI415" s="365"/>
      <c r="AJ415" s="365"/>
    </row>
    <row r="416" spans="7:36">
      <c r="G416" s="365"/>
      <c r="H416" s="365"/>
      <c r="I416" s="365"/>
      <c r="J416" s="365"/>
      <c r="K416" s="365"/>
      <c r="L416" s="365"/>
      <c r="M416" s="365"/>
      <c r="N416" s="365"/>
      <c r="O416" s="365"/>
      <c r="P416" s="365"/>
      <c r="Q416" s="365"/>
      <c r="R416" s="365"/>
      <c r="S416" s="365"/>
      <c r="T416" s="365"/>
      <c r="U416" s="365"/>
      <c r="V416" s="365"/>
      <c r="W416" s="365"/>
      <c r="X416" s="365"/>
      <c r="Y416" s="365"/>
      <c r="Z416" s="365"/>
      <c r="AA416" s="365"/>
      <c r="AB416" s="365"/>
      <c r="AC416" s="365"/>
      <c r="AD416" s="365"/>
      <c r="AE416" s="365"/>
      <c r="AF416" s="365"/>
      <c r="AG416" s="365"/>
      <c r="AH416" s="365"/>
      <c r="AI416" s="365"/>
      <c r="AJ416" s="365"/>
    </row>
    <row r="417" spans="7:36">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c r="AC417" s="365"/>
      <c r="AD417" s="365"/>
      <c r="AE417" s="365"/>
      <c r="AF417" s="365"/>
      <c r="AG417" s="365"/>
      <c r="AH417" s="365"/>
      <c r="AI417" s="365"/>
      <c r="AJ417" s="365"/>
    </row>
    <row r="418" spans="7:36">
      <c r="G418" s="365"/>
      <c r="H418" s="365"/>
      <c r="I418" s="365"/>
      <c r="J418" s="365"/>
      <c r="K418" s="365"/>
      <c r="L418" s="365"/>
      <c r="M418" s="365"/>
      <c r="N418" s="365"/>
      <c r="O418" s="365"/>
      <c r="P418" s="365"/>
      <c r="Q418" s="365"/>
      <c r="R418" s="365"/>
      <c r="S418" s="365"/>
      <c r="T418" s="365"/>
      <c r="U418" s="365"/>
      <c r="V418" s="365"/>
      <c r="W418" s="365"/>
      <c r="X418" s="365"/>
      <c r="Y418" s="365"/>
      <c r="Z418" s="365"/>
      <c r="AA418" s="365"/>
      <c r="AB418" s="365"/>
      <c r="AC418" s="365"/>
      <c r="AD418" s="365"/>
      <c r="AE418" s="365"/>
      <c r="AF418" s="365"/>
      <c r="AG418" s="365"/>
      <c r="AH418" s="365"/>
      <c r="AI418" s="365"/>
      <c r="AJ418" s="365"/>
    </row>
    <row r="419" spans="7:36">
      <c r="G419" s="365"/>
      <c r="H419" s="365"/>
      <c r="I419" s="365"/>
      <c r="J419" s="365"/>
      <c r="K419" s="365"/>
      <c r="L419" s="365"/>
      <c r="M419" s="365"/>
      <c r="N419" s="365"/>
      <c r="O419" s="365"/>
      <c r="P419" s="365"/>
      <c r="Q419" s="365"/>
      <c r="R419" s="365"/>
      <c r="S419" s="365"/>
      <c r="T419" s="365"/>
      <c r="U419" s="365"/>
      <c r="V419" s="365"/>
      <c r="W419" s="365"/>
      <c r="X419" s="365"/>
      <c r="Y419" s="365"/>
      <c r="Z419" s="365"/>
      <c r="AA419" s="365"/>
      <c r="AB419" s="365"/>
      <c r="AC419" s="365"/>
      <c r="AD419" s="365"/>
      <c r="AE419" s="365"/>
      <c r="AF419" s="365"/>
      <c r="AG419" s="365"/>
      <c r="AH419" s="365"/>
      <c r="AI419" s="365"/>
      <c r="AJ419" s="365"/>
    </row>
    <row r="420" spans="7:36">
      <c r="G420" s="365"/>
      <c r="H420" s="365"/>
      <c r="I420" s="365"/>
      <c r="J420" s="365"/>
      <c r="K420" s="365"/>
      <c r="L420" s="365"/>
      <c r="M420" s="365"/>
      <c r="N420" s="365"/>
      <c r="O420" s="365"/>
      <c r="P420" s="365"/>
      <c r="Q420" s="365"/>
      <c r="R420" s="365"/>
      <c r="S420" s="365"/>
      <c r="T420" s="365"/>
      <c r="U420" s="365"/>
      <c r="V420" s="365"/>
      <c r="W420" s="365"/>
      <c r="X420" s="365"/>
      <c r="Y420" s="365"/>
      <c r="Z420" s="365"/>
      <c r="AA420" s="365"/>
      <c r="AB420" s="365"/>
      <c r="AC420" s="365"/>
      <c r="AD420" s="365"/>
      <c r="AE420" s="365"/>
      <c r="AF420" s="365"/>
      <c r="AG420" s="365"/>
      <c r="AH420" s="365"/>
      <c r="AI420" s="365"/>
      <c r="AJ420" s="365"/>
    </row>
    <row r="421" spans="7:36">
      <c r="G421" s="365"/>
      <c r="H421" s="365"/>
      <c r="I421" s="365"/>
      <c r="J421" s="365"/>
      <c r="K421" s="365"/>
      <c r="L421" s="365"/>
      <c r="M421" s="365"/>
      <c r="N421" s="365"/>
      <c r="O421" s="365"/>
      <c r="P421" s="365"/>
      <c r="Q421" s="365"/>
      <c r="R421" s="365"/>
      <c r="S421" s="365"/>
      <c r="T421" s="365"/>
      <c r="U421" s="365"/>
      <c r="V421" s="365"/>
      <c r="W421" s="365"/>
      <c r="X421" s="365"/>
      <c r="Y421" s="365"/>
      <c r="Z421" s="365"/>
      <c r="AA421" s="365"/>
      <c r="AB421" s="365"/>
      <c r="AC421" s="365"/>
      <c r="AD421" s="365"/>
      <c r="AE421" s="365"/>
      <c r="AF421" s="365"/>
      <c r="AG421" s="365"/>
      <c r="AH421" s="365"/>
      <c r="AI421" s="365"/>
      <c r="AJ421" s="365"/>
    </row>
    <row r="422" spans="7:36">
      <c r="G422" s="365"/>
      <c r="H422" s="365"/>
      <c r="I422" s="365"/>
      <c r="J422" s="365"/>
      <c r="K422" s="365"/>
      <c r="L422" s="365"/>
      <c r="M422" s="365"/>
      <c r="N422" s="365"/>
      <c r="O422" s="365"/>
      <c r="P422" s="365"/>
      <c r="Q422" s="365"/>
      <c r="R422" s="365"/>
      <c r="S422" s="365"/>
      <c r="T422" s="365"/>
      <c r="U422" s="365"/>
      <c r="V422" s="365"/>
      <c r="W422" s="365"/>
      <c r="X422" s="365"/>
      <c r="Y422" s="365"/>
      <c r="Z422" s="365"/>
      <c r="AA422" s="365"/>
      <c r="AB422" s="365"/>
      <c r="AC422" s="365"/>
      <c r="AD422" s="365"/>
      <c r="AE422" s="365"/>
      <c r="AF422" s="365"/>
      <c r="AG422" s="365"/>
      <c r="AH422" s="365"/>
      <c r="AI422" s="365"/>
      <c r="AJ422" s="365"/>
    </row>
    <row r="423" spans="7:36">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5"/>
      <c r="AC423" s="365"/>
      <c r="AD423" s="365"/>
      <c r="AE423" s="365"/>
      <c r="AF423" s="365"/>
      <c r="AG423" s="365"/>
      <c r="AH423" s="365"/>
      <c r="AI423" s="365"/>
      <c r="AJ423" s="365"/>
    </row>
    <row r="424" spans="7:36">
      <c r="G424" s="365"/>
      <c r="H424" s="365"/>
      <c r="I424" s="365"/>
      <c r="J424" s="365"/>
      <c r="K424" s="365"/>
      <c r="L424" s="365"/>
      <c r="M424" s="365"/>
      <c r="N424" s="365"/>
      <c r="O424" s="365"/>
      <c r="P424" s="365"/>
      <c r="Q424" s="365"/>
      <c r="R424" s="365"/>
      <c r="S424" s="365"/>
      <c r="T424" s="365"/>
      <c r="U424" s="365"/>
      <c r="V424" s="365"/>
      <c r="W424" s="365"/>
      <c r="X424" s="365"/>
      <c r="Y424" s="365"/>
      <c r="Z424" s="365"/>
      <c r="AA424" s="365"/>
      <c r="AB424" s="365"/>
      <c r="AC424" s="365"/>
      <c r="AD424" s="365"/>
      <c r="AE424" s="365"/>
      <c r="AF424" s="365"/>
      <c r="AG424" s="365"/>
      <c r="AH424" s="365"/>
      <c r="AI424" s="365"/>
      <c r="AJ424" s="365"/>
    </row>
    <row r="425" spans="7:36">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5"/>
      <c r="AC425" s="365"/>
      <c r="AD425" s="365"/>
      <c r="AE425" s="365"/>
      <c r="AF425" s="365"/>
      <c r="AG425" s="365"/>
      <c r="AH425" s="365"/>
      <c r="AI425" s="365"/>
      <c r="AJ425" s="365"/>
    </row>
    <row r="426" spans="7:36">
      <c r="G426" s="365"/>
      <c r="H426" s="365"/>
      <c r="I426" s="365"/>
      <c r="J426" s="365"/>
      <c r="K426" s="365"/>
      <c r="L426" s="365"/>
      <c r="M426" s="365"/>
      <c r="N426" s="365"/>
      <c r="O426" s="365"/>
      <c r="P426" s="365"/>
      <c r="Q426" s="365"/>
      <c r="R426" s="365"/>
      <c r="S426" s="365"/>
      <c r="T426" s="365"/>
      <c r="U426" s="365"/>
      <c r="V426" s="365"/>
      <c r="W426" s="365"/>
      <c r="X426" s="365"/>
      <c r="Y426" s="365"/>
      <c r="Z426" s="365"/>
      <c r="AA426" s="365"/>
      <c r="AB426" s="365"/>
      <c r="AC426" s="365"/>
      <c r="AD426" s="365"/>
      <c r="AE426" s="365"/>
      <c r="AF426" s="365"/>
      <c r="AG426" s="365"/>
      <c r="AH426" s="365"/>
      <c r="AI426" s="365"/>
      <c r="AJ426" s="365"/>
    </row>
    <row r="427" spans="7:36">
      <c r="G427" s="365"/>
      <c r="H427" s="365"/>
      <c r="I427" s="365"/>
      <c r="J427" s="365"/>
      <c r="K427" s="365"/>
      <c r="L427" s="365"/>
      <c r="M427" s="365"/>
      <c r="N427" s="365"/>
      <c r="O427" s="365"/>
      <c r="P427" s="365"/>
      <c r="Q427" s="365"/>
      <c r="R427" s="365"/>
      <c r="S427" s="365"/>
      <c r="T427" s="365"/>
      <c r="U427" s="365"/>
      <c r="V427" s="365"/>
      <c r="W427" s="365"/>
      <c r="X427" s="365"/>
      <c r="Y427" s="365"/>
      <c r="Z427" s="365"/>
      <c r="AA427" s="365"/>
      <c r="AB427" s="365"/>
      <c r="AC427" s="365"/>
      <c r="AD427" s="365"/>
      <c r="AE427" s="365"/>
      <c r="AF427" s="365"/>
      <c r="AG427" s="365"/>
      <c r="AH427" s="365"/>
      <c r="AI427" s="365"/>
      <c r="AJ427" s="365"/>
    </row>
    <row r="428" spans="7:36">
      <c r="G428" s="365"/>
      <c r="H428" s="365"/>
      <c r="I428" s="365"/>
      <c r="J428" s="365"/>
      <c r="K428" s="365"/>
      <c r="L428" s="365"/>
      <c r="M428" s="365"/>
      <c r="N428" s="365"/>
      <c r="O428" s="365"/>
      <c r="P428" s="365"/>
      <c r="Q428" s="365"/>
      <c r="R428" s="365"/>
      <c r="S428" s="365"/>
      <c r="T428" s="365"/>
      <c r="U428" s="365"/>
      <c r="V428" s="365"/>
      <c r="W428" s="365"/>
      <c r="X428" s="365"/>
      <c r="Y428" s="365"/>
      <c r="Z428" s="365"/>
      <c r="AA428" s="365"/>
      <c r="AB428" s="365"/>
      <c r="AC428" s="365"/>
      <c r="AD428" s="365"/>
      <c r="AE428" s="365"/>
      <c r="AF428" s="365"/>
      <c r="AG428" s="365"/>
      <c r="AH428" s="365"/>
      <c r="AI428" s="365"/>
      <c r="AJ428" s="365"/>
    </row>
    <row r="429" spans="7:36">
      <c r="G429" s="365"/>
      <c r="H429" s="365"/>
      <c r="I429" s="365"/>
      <c r="J429" s="365"/>
      <c r="K429" s="365"/>
      <c r="L429" s="365"/>
      <c r="M429" s="365"/>
      <c r="N429" s="365"/>
      <c r="O429" s="365"/>
      <c r="P429" s="365"/>
      <c r="Q429" s="365"/>
      <c r="R429" s="365"/>
      <c r="S429" s="365"/>
      <c r="T429" s="365"/>
      <c r="U429" s="365"/>
      <c r="V429" s="365"/>
      <c r="W429" s="365"/>
      <c r="X429" s="365"/>
      <c r="Y429" s="365"/>
      <c r="Z429" s="365"/>
      <c r="AA429" s="365"/>
      <c r="AB429" s="365"/>
      <c r="AC429" s="365"/>
      <c r="AD429" s="365"/>
      <c r="AE429" s="365"/>
      <c r="AF429" s="365"/>
      <c r="AG429" s="365"/>
      <c r="AH429" s="365"/>
      <c r="AI429" s="365"/>
      <c r="AJ429" s="365"/>
    </row>
    <row r="430" spans="7:36">
      <c r="G430" s="365"/>
      <c r="H430" s="365"/>
      <c r="I430" s="365"/>
      <c r="J430" s="365"/>
      <c r="K430" s="365"/>
      <c r="L430" s="365"/>
      <c r="M430" s="365"/>
      <c r="N430" s="365"/>
      <c r="O430" s="365"/>
      <c r="P430" s="365"/>
      <c r="Q430" s="365"/>
      <c r="R430" s="365"/>
      <c r="S430" s="365"/>
      <c r="T430" s="365"/>
      <c r="U430" s="365"/>
      <c r="V430" s="365"/>
      <c r="W430" s="365"/>
      <c r="X430" s="365"/>
      <c r="Y430" s="365"/>
      <c r="Z430" s="365"/>
      <c r="AA430" s="365"/>
      <c r="AB430" s="365"/>
      <c r="AC430" s="365"/>
      <c r="AD430" s="365"/>
      <c r="AE430" s="365"/>
      <c r="AF430" s="365"/>
      <c r="AG430" s="365"/>
      <c r="AH430" s="365"/>
      <c r="AI430" s="365"/>
      <c r="AJ430" s="365"/>
    </row>
    <row r="431" spans="7:36">
      <c r="G431" s="365"/>
      <c r="H431" s="365"/>
      <c r="I431" s="365"/>
      <c r="J431" s="365"/>
      <c r="K431" s="365"/>
      <c r="L431" s="365"/>
      <c r="M431" s="365"/>
      <c r="N431" s="365"/>
      <c r="O431" s="365"/>
      <c r="P431" s="365"/>
      <c r="Q431" s="365"/>
      <c r="R431" s="365"/>
      <c r="S431" s="365"/>
      <c r="T431" s="365"/>
      <c r="U431" s="365"/>
      <c r="V431" s="365"/>
      <c r="W431" s="365"/>
      <c r="X431" s="365"/>
      <c r="Y431" s="365"/>
      <c r="Z431" s="365"/>
      <c r="AA431" s="365"/>
      <c r="AB431" s="365"/>
      <c r="AC431" s="365"/>
      <c r="AD431" s="365"/>
      <c r="AE431" s="365"/>
      <c r="AF431" s="365"/>
      <c r="AG431" s="365"/>
      <c r="AH431" s="365"/>
      <c r="AI431" s="365"/>
      <c r="AJ431" s="365"/>
    </row>
    <row r="432" spans="7:36">
      <c r="G432" s="365"/>
      <c r="H432" s="365"/>
      <c r="I432" s="365"/>
      <c r="J432" s="365"/>
      <c r="K432" s="365"/>
      <c r="L432" s="365"/>
      <c r="M432" s="365"/>
      <c r="N432" s="365"/>
      <c r="O432" s="365"/>
      <c r="P432" s="365"/>
      <c r="Q432" s="365"/>
      <c r="R432" s="365"/>
      <c r="S432" s="365"/>
      <c r="T432" s="365"/>
      <c r="U432" s="365"/>
      <c r="V432" s="365"/>
      <c r="W432" s="365"/>
      <c r="X432" s="365"/>
      <c r="Y432" s="365"/>
      <c r="Z432" s="365"/>
      <c r="AA432" s="365"/>
      <c r="AB432" s="365"/>
      <c r="AC432" s="365"/>
      <c r="AD432" s="365"/>
      <c r="AE432" s="365"/>
      <c r="AF432" s="365"/>
      <c r="AG432" s="365"/>
      <c r="AH432" s="365"/>
      <c r="AI432" s="365"/>
      <c r="AJ432" s="365"/>
    </row>
    <row r="433" spans="7:36">
      <c r="G433" s="365"/>
      <c r="H433" s="365"/>
      <c r="I433" s="365"/>
      <c r="J433" s="365"/>
      <c r="K433" s="365"/>
      <c r="L433" s="365"/>
      <c r="M433" s="365"/>
      <c r="N433" s="365"/>
      <c r="O433" s="365"/>
      <c r="P433" s="365"/>
      <c r="Q433" s="365"/>
      <c r="R433" s="365"/>
      <c r="S433" s="365"/>
      <c r="T433" s="365"/>
      <c r="U433" s="365"/>
      <c r="V433" s="365"/>
      <c r="W433" s="365"/>
      <c r="X433" s="365"/>
      <c r="Y433" s="365"/>
      <c r="Z433" s="365"/>
      <c r="AA433" s="365"/>
      <c r="AB433" s="365"/>
      <c r="AC433" s="365"/>
      <c r="AD433" s="365"/>
      <c r="AE433" s="365"/>
      <c r="AF433" s="365"/>
      <c r="AG433" s="365"/>
      <c r="AH433" s="365"/>
      <c r="AI433" s="365"/>
      <c r="AJ433" s="365"/>
    </row>
    <row r="434" spans="7:36">
      <c r="G434" s="365"/>
      <c r="H434" s="365"/>
      <c r="I434" s="365"/>
      <c r="J434" s="365"/>
      <c r="K434" s="365"/>
      <c r="L434" s="365"/>
      <c r="M434" s="365"/>
      <c r="N434" s="365"/>
      <c r="O434" s="365"/>
      <c r="P434" s="365"/>
      <c r="Q434" s="365"/>
      <c r="R434" s="365"/>
      <c r="S434" s="365"/>
      <c r="T434" s="365"/>
      <c r="U434" s="365"/>
      <c r="V434" s="365"/>
      <c r="W434" s="365"/>
      <c r="X434" s="365"/>
      <c r="Y434" s="365"/>
      <c r="Z434" s="365"/>
      <c r="AA434" s="365"/>
      <c r="AB434" s="365"/>
      <c r="AC434" s="365"/>
      <c r="AD434" s="365"/>
      <c r="AE434" s="365"/>
      <c r="AF434" s="365"/>
      <c r="AG434" s="365"/>
      <c r="AH434" s="365"/>
      <c r="AI434" s="365"/>
      <c r="AJ434" s="365"/>
    </row>
    <row r="435" spans="7:36">
      <c r="G435" s="365"/>
      <c r="H435" s="365"/>
      <c r="I435" s="365"/>
      <c r="J435" s="365"/>
      <c r="K435" s="365"/>
      <c r="L435" s="365"/>
      <c r="M435" s="365"/>
      <c r="N435" s="365"/>
      <c r="O435" s="365"/>
      <c r="P435" s="365"/>
      <c r="Q435" s="365"/>
      <c r="R435" s="365"/>
      <c r="S435" s="365"/>
      <c r="T435" s="365"/>
      <c r="U435" s="365"/>
      <c r="V435" s="365"/>
      <c r="W435" s="365"/>
      <c r="X435" s="365"/>
      <c r="Y435" s="365"/>
      <c r="Z435" s="365"/>
      <c r="AA435" s="365"/>
      <c r="AB435" s="365"/>
      <c r="AC435" s="365"/>
      <c r="AD435" s="365"/>
      <c r="AE435" s="365"/>
      <c r="AF435" s="365"/>
      <c r="AG435" s="365"/>
      <c r="AH435" s="365"/>
      <c r="AI435" s="365"/>
      <c r="AJ435" s="365"/>
    </row>
    <row r="436" spans="7:36">
      <c r="G436" s="365"/>
      <c r="H436" s="365"/>
      <c r="I436" s="365"/>
      <c r="J436" s="365"/>
      <c r="K436" s="365"/>
      <c r="L436" s="365"/>
      <c r="M436" s="365"/>
      <c r="N436" s="365"/>
      <c r="O436" s="365"/>
      <c r="P436" s="365"/>
      <c r="Q436" s="365"/>
      <c r="R436" s="365"/>
      <c r="S436" s="365"/>
      <c r="T436" s="365"/>
      <c r="U436" s="365"/>
      <c r="V436" s="365"/>
      <c r="W436" s="365"/>
      <c r="X436" s="365"/>
      <c r="Y436" s="365"/>
      <c r="Z436" s="365"/>
      <c r="AA436" s="365"/>
      <c r="AB436" s="365"/>
      <c r="AC436" s="365"/>
      <c r="AD436" s="365"/>
      <c r="AE436" s="365"/>
      <c r="AF436" s="365"/>
      <c r="AG436" s="365"/>
      <c r="AH436" s="365"/>
      <c r="AI436" s="365"/>
      <c r="AJ436" s="365"/>
    </row>
    <row r="437" spans="7:36">
      <c r="G437" s="365"/>
      <c r="H437" s="365"/>
      <c r="I437" s="365"/>
      <c r="J437" s="365"/>
      <c r="K437" s="365"/>
      <c r="L437" s="365"/>
      <c r="M437" s="365"/>
      <c r="N437" s="365"/>
      <c r="O437" s="365"/>
      <c r="P437" s="365"/>
      <c r="Q437" s="365"/>
      <c r="R437" s="365"/>
      <c r="S437" s="365"/>
      <c r="T437" s="365"/>
      <c r="U437" s="365"/>
      <c r="V437" s="365"/>
      <c r="W437" s="365"/>
      <c r="X437" s="365"/>
      <c r="Y437" s="365"/>
      <c r="Z437" s="365"/>
      <c r="AA437" s="365"/>
      <c r="AB437" s="365"/>
      <c r="AC437" s="365"/>
      <c r="AD437" s="365"/>
      <c r="AE437" s="365"/>
      <c r="AF437" s="365"/>
      <c r="AG437" s="365"/>
      <c r="AH437" s="365"/>
      <c r="AI437" s="365"/>
      <c r="AJ437" s="365"/>
    </row>
    <row r="438" spans="7:36">
      <c r="G438" s="365"/>
      <c r="H438" s="365"/>
      <c r="I438" s="365"/>
      <c r="J438" s="365"/>
      <c r="K438" s="365"/>
      <c r="L438" s="365"/>
      <c r="M438" s="365"/>
      <c r="N438" s="365"/>
      <c r="O438" s="365"/>
      <c r="P438" s="365"/>
      <c r="Q438" s="365"/>
      <c r="R438" s="365"/>
      <c r="S438" s="365"/>
      <c r="T438" s="365"/>
      <c r="U438" s="365"/>
      <c r="V438" s="365"/>
      <c r="W438" s="365"/>
      <c r="X438" s="365"/>
      <c r="Y438" s="365"/>
      <c r="Z438" s="365"/>
      <c r="AA438" s="365"/>
      <c r="AB438" s="365"/>
      <c r="AC438" s="365"/>
      <c r="AD438" s="365"/>
      <c r="AE438" s="365"/>
      <c r="AF438" s="365"/>
      <c r="AG438" s="365"/>
      <c r="AH438" s="365"/>
      <c r="AI438" s="365"/>
      <c r="AJ438" s="365"/>
    </row>
    <row r="439" spans="7:36">
      <c r="G439" s="365"/>
      <c r="H439" s="365"/>
      <c r="I439" s="365"/>
      <c r="J439" s="365"/>
      <c r="K439" s="365"/>
      <c r="L439" s="365"/>
      <c r="M439" s="365"/>
      <c r="N439" s="365"/>
      <c r="O439" s="365"/>
      <c r="P439" s="365"/>
      <c r="Q439" s="365"/>
      <c r="R439" s="365"/>
      <c r="S439" s="365"/>
      <c r="T439" s="365"/>
      <c r="U439" s="365"/>
      <c r="V439" s="365"/>
      <c r="W439" s="365"/>
      <c r="X439" s="365"/>
      <c r="Y439" s="365"/>
      <c r="Z439" s="365"/>
      <c r="AA439" s="365"/>
      <c r="AB439" s="365"/>
      <c r="AC439" s="365"/>
      <c r="AD439" s="365"/>
      <c r="AE439" s="365"/>
      <c r="AF439" s="365"/>
      <c r="AG439" s="365"/>
      <c r="AH439" s="365"/>
      <c r="AI439" s="365"/>
      <c r="AJ439" s="365"/>
    </row>
    <row r="440" spans="7:36">
      <c r="G440" s="365"/>
      <c r="H440" s="365"/>
      <c r="I440" s="365"/>
      <c r="J440" s="365"/>
      <c r="K440" s="365"/>
      <c r="L440" s="365"/>
      <c r="M440" s="365"/>
      <c r="N440" s="365"/>
      <c r="O440" s="365"/>
      <c r="P440" s="365"/>
      <c r="Q440" s="365"/>
      <c r="R440" s="365"/>
      <c r="S440" s="365"/>
      <c r="T440" s="365"/>
      <c r="U440" s="365"/>
      <c r="V440" s="365"/>
      <c r="W440" s="365"/>
      <c r="X440" s="365"/>
      <c r="Y440" s="365"/>
      <c r="Z440" s="365"/>
      <c r="AA440" s="365"/>
      <c r="AB440" s="365"/>
      <c r="AC440" s="365"/>
      <c r="AD440" s="365"/>
      <c r="AE440" s="365"/>
      <c r="AF440" s="365"/>
      <c r="AG440" s="365"/>
      <c r="AH440" s="365"/>
      <c r="AI440" s="365"/>
      <c r="AJ440" s="365"/>
    </row>
    <row r="441" spans="7:36">
      <c r="G441" s="365"/>
      <c r="H441" s="365"/>
      <c r="I441" s="365"/>
      <c r="J441" s="365"/>
      <c r="K441" s="365"/>
      <c r="L441" s="365"/>
      <c r="M441" s="365"/>
      <c r="N441" s="365"/>
      <c r="O441" s="365"/>
      <c r="P441" s="365"/>
      <c r="Q441" s="365"/>
      <c r="R441" s="365"/>
      <c r="S441" s="365"/>
      <c r="T441" s="365"/>
      <c r="U441" s="365"/>
      <c r="V441" s="365"/>
      <c r="W441" s="365"/>
      <c r="X441" s="365"/>
      <c r="Y441" s="365"/>
      <c r="Z441" s="365"/>
      <c r="AA441" s="365"/>
      <c r="AB441" s="365"/>
      <c r="AC441" s="365"/>
      <c r="AD441" s="365"/>
      <c r="AE441" s="365"/>
      <c r="AF441" s="365"/>
      <c r="AG441" s="365"/>
      <c r="AH441" s="365"/>
      <c r="AI441" s="365"/>
      <c r="AJ441" s="365"/>
    </row>
    <row r="442" spans="7:36">
      <c r="G442" s="365"/>
      <c r="H442" s="365"/>
      <c r="I442" s="365"/>
      <c r="J442" s="365"/>
      <c r="K442" s="365"/>
      <c r="L442" s="365"/>
      <c r="M442" s="365"/>
      <c r="N442" s="365"/>
      <c r="O442" s="365"/>
      <c r="P442" s="365"/>
      <c r="Q442" s="365"/>
      <c r="R442" s="365"/>
      <c r="S442" s="365"/>
      <c r="T442" s="365"/>
      <c r="U442" s="365"/>
      <c r="V442" s="365"/>
      <c r="W442" s="365"/>
      <c r="X442" s="365"/>
      <c r="Y442" s="365"/>
      <c r="Z442" s="365"/>
      <c r="AA442" s="365"/>
      <c r="AB442" s="365"/>
      <c r="AC442" s="365"/>
      <c r="AD442" s="365"/>
      <c r="AE442" s="365"/>
      <c r="AF442" s="365"/>
      <c r="AG442" s="365"/>
      <c r="AH442" s="365"/>
      <c r="AI442" s="365"/>
      <c r="AJ442" s="365"/>
    </row>
    <row r="443" spans="7:36">
      <c r="G443" s="365"/>
      <c r="H443" s="365"/>
      <c r="I443" s="365"/>
      <c r="J443" s="365"/>
      <c r="K443" s="365"/>
      <c r="L443" s="365"/>
      <c r="M443" s="365"/>
      <c r="N443" s="365"/>
      <c r="O443" s="365"/>
      <c r="P443" s="365"/>
      <c r="Q443" s="365"/>
      <c r="R443" s="365"/>
      <c r="S443" s="365"/>
      <c r="T443" s="365"/>
      <c r="U443" s="365"/>
      <c r="V443" s="365"/>
      <c r="W443" s="365"/>
      <c r="X443" s="365"/>
      <c r="Y443" s="365"/>
      <c r="Z443" s="365"/>
      <c r="AA443" s="365"/>
      <c r="AB443" s="365"/>
      <c r="AC443" s="365"/>
      <c r="AD443" s="365"/>
      <c r="AE443" s="365"/>
      <c r="AF443" s="365"/>
      <c r="AG443" s="365"/>
      <c r="AH443" s="365"/>
      <c r="AI443" s="365"/>
      <c r="AJ443" s="365"/>
    </row>
    <row r="444" spans="7:36">
      <c r="G444" s="365"/>
      <c r="H444" s="365"/>
      <c r="I444" s="365"/>
      <c r="J444" s="365"/>
      <c r="K444" s="365"/>
      <c r="L444" s="365"/>
      <c r="M444" s="365"/>
      <c r="N444" s="365"/>
      <c r="O444" s="365"/>
      <c r="P444" s="365"/>
      <c r="Q444" s="365"/>
      <c r="R444" s="365"/>
      <c r="S444" s="365"/>
      <c r="T444" s="365"/>
      <c r="U444" s="365"/>
      <c r="V444" s="365"/>
      <c r="W444" s="365"/>
      <c r="X444" s="365"/>
      <c r="Y444" s="365"/>
      <c r="Z444" s="365"/>
      <c r="AA444" s="365"/>
      <c r="AB444" s="365"/>
      <c r="AC444" s="365"/>
      <c r="AD444" s="365"/>
      <c r="AE444" s="365"/>
      <c r="AF444" s="365"/>
      <c r="AG444" s="365"/>
      <c r="AH444" s="365"/>
      <c r="AI444" s="365"/>
      <c r="AJ444" s="365"/>
    </row>
    <row r="445" spans="7:36">
      <c r="G445" s="365"/>
      <c r="H445" s="365"/>
      <c r="I445" s="365"/>
      <c r="J445" s="365"/>
      <c r="K445" s="365"/>
      <c r="L445" s="365"/>
      <c r="M445" s="365"/>
      <c r="N445" s="365"/>
      <c r="O445" s="365"/>
      <c r="P445" s="365"/>
      <c r="Q445" s="365"/>
      <c r="R445" s="365"/>
      <c r="S445" s="365"/>
      <c r="T445" s="365"/>
      <c r="U445" s="365"/>
      <c r="V445" s="365"/>
      <c r="W445" s="365"/>
      <c r="X445" s="365"/>
      <c r="Y445" s="365"/>
      <c r="Z445" s="365"/>
      <c r="AA445" s="365"/>
      <c r="AB445" s="365"/>
      <c r="AC445" s="365"/>
      <c r="AD445" s="365"/>
      <c r="AE445" s="365"/>
      <c r="AF445" s="365"/>
      <c r="AG445" s="365"/>
      <c r="AH445" s="365"/>
      <c r="AI445" s="365"/>
      <c r="AJ445" s="365"/>
    </row>
    <row r="446" spans="7:36">
      <c r="G446" s="365"/>
      <c r="H446" s="365"/>
      <c r="I446" s="365"/>
      <c r="J446" s="365"/>
      <c r="K446" s="365"/>
      <c r="L446" s="365"/>
      <c r="M446" s="365"/>
      <c r="N446" s="365"/>
      <c r="O446" s="365"/>
      <c r="P446" s="365"/>
      <c r="Q446" s="365"/>
      <c r="R446" s="365"/>
      <c r="S446" s="365"/>
      <c r="T446" s="365"/>
      <c r="U446" s="365"/>
      <c r="V446" s="365"/>
      <c r="W446" s="365"/>
      <c r="X446" s="365"/>
      <c r="Y446" s="365"/>
      <c r="Z446" s="365"/>
      <c r="AA446" s="365"/>
      <c r="AB446" s="365"/>
      <c r="AC446" s="365"/>
      <c r="AD446" s="365"/>
      <c r="AE446" s="365"/>
      <c r="AF446" s="365"/>
      <c r="AG446" s="365"/>
      <c r="AH446" s="365"/>
      <c r="AI446" s="365"/>
      <c r="AJ446" s="365"/>
    </row>
    <row r="447" spans="7:36">
      <c r="G447" s="365"/>
      <c r="H447" s="365"/>
      <c r="I447" s="365"/>
      <c r="J447" s="365"/>
      <c r="K447" s="365"/>
      <c r="L447" s="365"/>
      <c r="M447" s="365"/>
      <c r="N447" s="365"/>
      <c r="O447" s="365"/>
      <c r="P447" s="365"/>
      <c r="Q447" s="365"/>
      <c r="R447" s="365"/>
      <c r="S447" s="365"/>
      <c r="T447" s="365"/>
      <c r="U447" s="365"/>
      <c r="V447" s="365"/>
      <c r="W447" s="365"/>
      <c r="X447" s="365"/>
      <c r="Y447" s="365"/>
      <c r="Z447" s="365"/>
      <c r="AA447" s="365"/>
      <c r="AB447" s="365"/>
      <c r="AC447" s="365"/>
      <c r="AD447" s="365"/>
      <c r="AE447" s="365"/>
      <c r="AF447" s="365"/>
      <c r="AG447" s="365"/>
      <c r="AH447" s="365"/>
      <c r="AI447" s="365"/>
      <c r="AJ447" s="365"/>
    </row>
    <row r="448" spans="7:36">
      <c r="G448" s="365"/>
      <c r="H448" s="365"/>
      <c r="I448" s="365"/>
      <c r="J448" s="365"/>
      <c r="K448" s="365"/>
      <c r="L448" s="365"/>
      <c r="M448" s="365"/>
      <c r="N448" s="365"/>
      <c r="O448" s="365"/>
      <c r="P448" s="365"/>
      <c r="Q448" s="365"/>
      <c r="R448" s="365"/>
      <c r="S448" s="365"/>
      <c r="T448" s="365"/>
      <c r="U448" s="365"/>
      <c r="V448" s="365"/>
      <c r="W448" s="365"/>
      <c r="X448" s="365"/>
      <c r="Y448" s="365"/>
      <c r="Z448" s="365"/>
      <c r="AA448" s="365"/>
      <c r="AB448" s="365"/>
      <c r="AC448" s="365"/>
      <c r="AD448" s="365"/>
      <c r="AE448" s="365"/>
      <c r="AF448" s="365"/>
      <c r="AG448" s="365"/>
      <c r="AH448" s="365"/>
      <c r="AI448" s="365"/>
      <c r="AJ448" s="365"/>
    </row>
    <row r="449" spans="7:36">
      <c r="G449" s="365"/>
      <c r="H449" s="365"/>
      <c r="I449" s="365"/>
      <c r="J449" s="365"/>
      <c r="K449" s="365"/>
      <c r="L449" s="365"/>
      <c r="M449" s="365"/>
      <c r="N449" s="365"/>
      <c r="O449" s="365"/>
      <c r="P449" s="365"/>
      <c r="Q449" s="365"/>
      <c r="R449" s="365"/>
      <c r="S449" s="365"/>
      <c r="T449" s="365"/>
      <c r="U449" s="365"/>
      <c r="V449" s="365"/>
      <c r="W449" s="365"/>
      <c r="X449" s="365"/>
      <c r="Y449" s="365"/>
      <c r="Z449" s="365"/>
      <c r="AA449" s="365"/>
      <c r="AB449" s="365"/>
      <c r="AC449" s="365"/>
      <c r="AD449" s="365"/>
      <c r="AE449" s="365"/>
      <c r="AF449" s="365"/>
      <c r="AG449" s="365"/>
      <c r="AH449" s="365"/>
      <c r="AI449" s="365"/>
      <c r="AJ449" s="365"/>
    </row>
    <row r="450" spans="7:36">
      <c r="G450" s="365"/>
      <c r="H450" s="365"/>
      <c r="I450" s="365"/>
      <c r="J450" s="365"/>
      <c r="K450" s="365"/>
      <c r="L450" s="365"/>
      <c r="M450" s="365"/>
      <c r="N450" s="365"/>
      <c r="O450" s="365"/>
      <c r="P450" s="365"/>
      <c r="Q450" s="365"/>
      <c r="R450" s="365"/>
      <c r="S450" s="365"/>
      <c r="T450" s="365"/>
      <c r="U450" s="365"/>
      <c r="V450" s="365"/>
      <c r="W450" s="365"/>
      <c r="X450" s="365"/>
      <c r="Y450" s="365"/>
      <c r="Z450" s="365"/>
      <c r="AA450" s="365"/>
      <c r="AB450" s="365"/>
      <c r="AC450" s="365"/>
      <c r="AD450" s="365"/>
      <c r="AE450" s="365"/>
      <c r="AF450" s="365"/>
      <c r="AG450" s="365"/>
      <c r="AH450" s="365"/>
      <c r="AI450" s="365"/>
      <c r="AJ450" s="365"/>
    </row>
    <row r="451" spans="7:36">
      <c r="G451" s="365"/>
      <c r="H451" s="365"/>
      <c r="I451" s="365"/>
      <c r="J451" s="365"/>
      <c r="K451" s="365"/>
      <c r="L451" s="365"/>
      <c r="M451" s="365"/>
      <c r="N451" s="365"/>
      <c r="O451" s="365"/>
      <c r="P451" s="365"/>
      <c r="Q451" s="365"/>
      <c r="R451" s="365"/>
      <c r="S451" s="365"/>
      <c r="T451" s="365"/>
      <c r="U451" s="365"/>
      <c r="V451" s="365"/>
      <c r="W451" s="365"/>
      <c r="X451" s="365"/>
      <c r="Y451" s="365"/>
      <c r="Z451" s="365"/>
      <c r="AA451" s="365"/>
      <c r="AB451" s="365"/>
      <c r="AC451" s="365"/>
      <c r="AD451" s="365"/>
      <c r="AE451" s="365"/>
      <c r="AF451" s="365"/>
      <c r="AG451" s="365"/>
      <c r="AH451" s="365"/>
      <c r="AI451" s="365"/>
      <c r="AJ451" s="365"/>
    </row>
    <row r="452" spans="7:36">
      <c r="G452" s="365"/>
    </row>
    <row r="453" spans="7:36">
      <c r="G453" s="365"/>
    </row>
    <row r="454" spans="7:36">
      <c r="G454" s="365"/>
    </row>
    <row r="455" spans="7:36">
      <c r="G455" s="365"/>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1496062992126" footer="0.31496062992126"/>
  <pageSetup paperSize="5" scale="55" firstPageNumber="346" orientation="landscape" useFirstPageNumber="1" r:id="rId1"/>
  <headerFooter alignWithMargins="0">
    <oddHeader>&amp;R&amp;"Times New Roman,Bold"&amp;14[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J140"/>
  <sheetViews>
    <sheetView view="pageBreakPreview" zoomScale="89" zoomScaleNormal="70" zoomScaleSheetLayoutView="89" workbookViewId="0">
      <pane xSplit="1" ySplit="8" topLeftCell="F15" activePane="bottomRight" state="frozen"/>
      <selection activeCell="AI39" sqref="A1:XFD1048576"/>
      <selection pane="topRight" activeCell="AI39" sqref="A1:XFD1048576"/>
      <selection pane="bottomLeft" activeCell="AI39" sqref="A1:XFD1048576"/>
      <selection pane="bottomRight" activeCell="AI39" sqref="A1:XFD1048576"/>
    </sheetView>
  </sheetViews>
  <sheetFormatPr defaultColWidth="8" defaultRowHeight="15.75"/>
  <cols>
    <col min="1" max="1" width="7.75" style="528" customWidth="1"/>
    <col min="2" max="2" width="12.5" style="528" customWidth="1"/>
    <col min="3" max="3" width="34.375" style="452" customWidth="1"/>
    <col min="4" max="4" width="12" style="241" customWidth="1"/>
    <col min="5" max="5" width="9.75" style="528" customWidth="1"/>
    <col min="6" max="6" width="9.125" style="122" customWidth="1"/>
    <col min="7" max="7" width="9.5" style="452" customWidth="1"/>
    <col min="8" max="8" width="8.625" style="452" customWidth="1"/>
    <col min="9" max="9" width="7.5" style="452" customWidth="1"/>
    <col min="10" max="10" width="6" style="452" customWidth="1"/>
    <col min="11" max="11" width="9.75" style="452" customWidth="1"/>
    <col min="12" max="12" width="9" style="558" customWidth="1"/>
    <col min="13" max="13" width="8.5" style="452" customWidth="1"/>
    <col min="14" max="14" width="8.375" style="452" bestFit="1" customWidth="1"/>
    <col min="15" max="15" width="11.75" style="528" customWidth="1"/>
    <col min="16" max="23" width="8.625" style="528" hidden="1" customWidth="1"/>
    <col min="24" max="25" width="8.625" style="528" customWidth="1"/>
    <col min="26" max="26" width="12.75" style="528" customWidth="1"/>
    <col min="27" max="35" width="8.625" style="528" customWidth="1"/>
    <col min="36" max="36" width="5.625" style="452" customWidth="1"/>
    <col min="37" max="16384" width="8" style="452"/>
  </cols>
  <sheetData>
    <row r="1" spans="1:36" ht="27" customHeight="1">
      <c r="A1" s="3648" t="s">
        <v>12</v>
      </c>
      <c r="B1" s="3648"/>
      <c r="C1" s="3648"/>
      <c r="D1" s="3648"/>
      <c r="E1" s="3648"/>
      <c r="F1" s="3648"/>
      <c r="G1" s="3648"/>
      <c r="H1" s="3648"/>
      <c r="I1" s="3648"/>
      <c r="J1" s="3648"/>
      <c r="K1" s="3648"/>
      <c r="L1" s="3648"/>
      <c r="M1" s="3648"/>
      <c r="N1" s="3648"/>
      <c r="O1" s="3648"/>
      <c r="P1" s="3648"/>
      <c r="Q1" s="3648"/>
      <c r="R1" s="3648"/>
      <c r="S1" s="3648"/>
      <c r="T1" s="3648"/>
      <c r="U1" s="3648"/>
      <c r="V1" s="3648"/>
      <c r="W1" s="3648"/>
      <c r="X1" s="3648"/>
      <c r="Y1" s="3648"/>
      <c r="Z1" s="3648"/>
      <c r="AA1" s="3648"/>
      <c r="AB1" s="3648"/>
      <c r="AC1" s="3648"/>
      <c r="AD1" s="3648"/>
      <c r="AE1" s="3648"/>
      <c r="AF1" s="3648"/>
      <c r="AG1" s="3648"/>
      <c r="AH1" s="3648"/>
      <c r="AI1" s="3648"/>
      <c r="AJ1" s="3648"/>
    </row>
    <row r="2" spans="1:36" ht="25.5" customHeight="1">
      <c r="A2" s="3649" t="s">
        <v>6014</v>
      </c>
      <c r="B2" s="3649"/>
      <c r="C2" s="3649"/>
      <c r="D2" s="3649"/>
      <c r="E2" s="3649"/>
      <c r="F2" s="3649"/>
      <c r="G2" s="3649"/>
      <c r="H2" s="3649"/>
      <c r="I2" s="3649"/>
      <c r="J2" s="3649"/>
      <c r="K2" s="3649"/>
      <c r="L2" s="3649"/>
      <c r="M2" s="3649"/>
      <c r="N2" s="3649"/>
      <c r="O2" s="3649"/>
      <c r="P2" s="3649"/>
      <c r="Q2" s="3649"/>
      <c r="R2" s="3649"/>
      <c r="S2" s="3649"/>
      <c r="T2" s="3649"/>
      <c r="U2" s="3649"/>
      <c r="V2" s="3649"/>
      <c r="W2" s="3649"/>
      <c r="X2" s="3649"/>
      <c r="Y2" s="3649"/>
      <c r="Z2" s="3649"/>
      <c r="AA2" s="3649"/>
      <c r="AB2" s="3649"/>
      <c r="AC2" s="3649"/>
      <c r="AD2" s="3649"/>
      <c r="AE2" s="3649"/>
      <c r="AF2" s="3649"/>
      <c r="AG2" s="3649"/>
      <c r="AH2" s="3649"/>
      <c r="AI2" s="3649"/>
      <c r="AJ2" s="3649"/>
    </row>
    <row r="3" spans="1:36">
      <c r="A3" s="3650"/>
      <c r="B3" s="3650"/>
      <c r="C3" s="3650"/>
      <c r="D3" s="3650"/>
      <c r="E3" s="3650"/>
      <c r="F3" s="3650"/>
      <c r="G3" s="3650"/>
      <c r="H3" s="3650"/>
      <c r="I3" s="3650"/>
      <c r="J3" s="3650"/>
      <c r="K3" s="3650"/>
      <c r="L3" s="3650"/>
      <c r="M3" s="3650"/>
      <c r="N3" s="3650"/>
      <c r="O3" s="3650"/>
      <c r="P3" s="3650"/>
      <c r="Q3" s="3650"/>
      <c r="R3" s="3650"/>
      <c r="S3" s="3650"/>
      <c r="T3" s="3650"/>
      <c r="U3" s="3650"/>
      <c r="V3" s="3650"/>
      <c r="W3" s="3650"/>
      <c r="X3" s="3650"/>
      <c r="Y3" s="3650"/>
      <c r="Z3" s="3650"/>
      <c r="AA3" s="3650"/>
      <c r="AB3" s="3650"/>
      <c r="AC3" s="3650"/>
      <c r="AD3" s="3650"/>
      <c r="AE3" s="3650"/>
      <c r="AF3" s="3650"/>
      <c r="AG3" s="3650"/>
      <c r="AH3" s="3650"/>
      <c r="AI3" s="3650"/>
      <c r="AJ3" s="3650"/>
    </row>
    <row r="4" spans="1:36" ht="15.75" customHeight="1">
      <c r="G4" s="528"/>
      <c r="H4" s="528"/>
      <c r="I4" s="528"/>
      <c r="J4" s="528"/>
      <c r="K4" s="528"/>
      <c r="M4" s="2090"/>
      <c r="N4" s="528"/>
      <c r="O4" s="2090"/>
      <c r="P4" s="2090"/>
      <c r="Q4" s="2090"/>
      <c r="R4" s="2090"/>
      <c r="S4" s="2090"/>
      <c r="T4" s="2090"/>
      <c r="U4" s="2090"/>
      <c r="V4" s="2090"/>
      <c r="W4" s="2090"/>
      <c r="X4" s="2090"/>
      <c r="Y4" s="2090"/>
      <c r="Z4" s="2090"/>
      <c r="AA4" s="2090"/>
      <c r="AB4" s="2090"/>
      <c r="AC4" s="2090"/>
      <c r="AD4" s="2090"/>
      <c r="AE4" s="2090"/>
      <c r="AF4" s="2090"/>
      <c r="AG4" s="2090"/>
      <c r="AH4" s="2090"/>
      <c r="AI4" s="2090"/>
      <c r="AJ4" s="2090"/>
    </row>
    <row r="5" spans="1:36" ht="22.5" customHeight="1">
      <c r="A5" s="3329" t="s">
        <v>2210</v>
      </c>
      <c r="B5" s="3329" t="s">
        <v>132</v>
      </c>
      <c r="C5" s="3329" t="s">
        <v>6015</v>
      </c>
      <c r="D5" s="3329" t="s">
        <v>16</v>
      </c>
      <c r="E5" s="3332" t="s">
        <v>6016</v>
      </c>
      <c r="F5" s="3329" t="s">
        <v>17</v>
      </c>
      <c r="G5" s="3329" t="s">
        <v>18</v>
      </c>
      <c r="H5" s="3329" t="s">
        <v>6017</v>
      </c>
      <c r="I5" s="3335" t="s">
        <v>20</v>
      </c>
      <c r="J5" s="3336"/>
      <c r="K5" s="3329" t="s">
        <v>21</v>
      </c>
      <c r="L5" s="3651" t="s">
        <v>6018</v>
      </c>
      <c r="M5" s="3335" t="s">
        <v>23</v>
      </c>
      <c r="N5" s="3654"/>
      <c r="O5" s="3336"/>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ht="24.75" customHeight="1">
      <c r="A6" s="3330"/>
      <c r="B6" s="3330"/>
      <c r="C6" s="3330"/>
      <c r="D6" s="3330"/>
      <c r="E6" s="3333"/>
      <c r="F6" s="3330"/>
      <c r="G6" s="3330"/>
      <c r="H6" s="3330"/>
      <c r="I6" s="3337"/>
      <c r="J6" s="3338"/>
      <c r="K6" s="3330"/>
      <c r="L6" s="3652"/>
      <c r="M6" s="3337"/>
      <c r="N6" s="3655"/>
      <c r="O6" s="3338"/>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ht="15.75" customHeight="1">
      <c r="A7" s="3331"/>
      <c r="B7" s="3331"/>
      <c r="C7" s="3331"/>
      <c r="D7" s="3331"/>
      <c r="E7" s="3334"/>
      <c r="F7" s="3331"/>
      <c r="G7" s="3331"/>
      <c r="H7" s="3331"/>
      <c r="I7" s="126" t="s">
        <v>2</v>
      </c>
      <c r="J7" s="127" t="s">
        <v>25</v>
      </c>
      <c r="K7" s="3331"/>
      <c r="L7" s="3653"/>
      <c r="M7" s="2091" t="s">
        <v>4</v>
      </c>
      <c r="N7" s="179" t="s">
        <v>5</v>
      </c>
      <c r="O7" s="17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ht="16.5" customHeight="1">
      <c r="A8" s="179">
        <v>1</v>
      </c>
      <c r="B8" s="2092">
        <v>2</v>
      </c>
      <c r="C8" s="179">
        <v>3</v>
      </c>
      <c r="D8" s="2091">
        <v>4</v>
      </c>
      <c r="E8" s="2093">
        <v>5</v>
      </c>
      <c r="F8" s="2091">
        <v>6</v>
      </c>
      <c r="G8" s="2091">
        <v>7</v>
      </c>
      <c r="H8" s="2092">
        <v>8</v>
      </c>
      <c r="I8" s="179">
        <v>9</v>
      </c>
      <c r="J8" s="2091">
        <v>10</v>
      </c>
      <c r="K8" s="2094">
        <v>11</v>
      </c>
      <c r="L8" s="179">
        <v>12</v>
      </c>
      <c r="M8" s="179">
        <v>13</v>
      </c>
      <c r="N8" s="179">
        <v>14</v>
      </c>
      <c r="O8" s="179">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209"/>
      <c r="B9" s="209"/>
      <c r="C9" s="2095"/>
      <c r="D9" s="209"/>
      <c r="E9" s="209"/>
      <c r="F9" s="142"/>
      <c r="G9" s="209"/>
      <c r="H9" s="209"/>
      <c r="I9" s="209"/>
      <c r="J9" s="209"/>
      <c r="K9" s="1623"/>
      <c r="L9" s="2096"/>
      <c r="M9" s="209"/>
      <c r="N9" s="209"/>
      <c r="O9" s="209"/>
      <c r="P9" s="209"/>
      <c r="Q9" s="209"/>
      <c r="R9" s="209"/>
      <c r="S9" s="209"/>
      <c r="T9" s="209"/>
      <c r="U9" s="209"/>
      <c r="V9" s="209"/>
      <c r="W9" s="209"/>
      <c r="X9" s="209"/>
      <c r="Y9" s="209"/>
      <c r="Z9" s="209"/>
      <c r="AA9" s="209"/>
      <c r="AB9" s="209"/>
      <c r="AC9" s="209"/>
      <c r="AD9" s="209"/>
      <c r="AE9" s="209"/>
      <c r="AF9" s="209"/>
      <c r="AG9" s="209"/>
      <c r="AH9" s="209"/>
      <c r="AI9" s="209"/>
      <c r="AJ9" s="209"/>
    </row>
    <row r="10" spans="1:36">
      <c r="A10" s="209"/>
      <c r="B10" s="209"/>
      <c r="C10" s="2097" t="s">
        <v>6019</v>
      </c>
      <c r="D10" s="209"/>
      <c r="E10" s="209"/>
      <c r="F10" s="142"/>
      <c r="G10" s="209"/>
      <c r="H10" s="209"/>
      <c r="I10" s="209"/>
      <c r="J10" s="209"/>
      <c r="K10" s="1623"/>
      <c r="L10" s="2096"/>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row>
    <row r="11" spans="1:36">
      <c r="A11" s="519"/>
      <c r="B11" s="519"/>
      <c r="C11" s="2098" t="s">
        <v>26</v>
      </c>
      <c r="D11" s="209"/>
      <c r="E11" s="519"/>
      <c r="F11" s="182"/>
      <c r="G11" s="236"/>
      <c r="H11" s="236"/>
      <c r="I11" s="236"/>
      <c r="J11" s="236"/>
      <c r="K11" s="2099"/>
      <c r="L11" s="2100"/>
      <c r="M11" s="450"/>
      <c r="N11" s="450"/>
      <c r="O11" s="522"/>
      <c r="P11" s="522"/>
      <c r="Q11" s="522"/>
      <c r="R11" s="522"/>
      <c r="S11" s="522"/>
      <c r="T11" s="522"/>
      <c r="U11" s="522"/>
      <c r="V11" s="522"/>
      <c r="W11" s="522"/>
      <c r="X11" s="522"/>
      <c r="Y11" s="522"/>
      <c r="Z11" s="522"/>
      <c r="AA11" s="522"/>
      <c r="AB11" s="522"/>
      <c r="AC11" s="522"/>
      <c r="AD11" s="522"/>
      <c r="AE11" s="522"/>
      <c r="AF11" s="522"/>
      <c r="AG11" s="522"/>
      <c r="AH11" s="522"/>
      <c r="AI11" s="522"/>
      <c r="AJ11" s="450"/>
    </row>
    <row r="12" spans="1:36">
      <c r="A12" s="519"/>
      <c r="B12" s="519"/>
      <c r="C12" s="2098"/>
      <c r="D12" s="209"/>
      <c r="E12" s="519"/>
      <c r="F12" s="182"/>
      <c r="G12" s="236"/>
      <c r="H12" s="236"/>
      <c r="I12" s="236"/>
      <c r="J12" s="236"/>
      <c r="K12" s="2099"/>
      <c r="L12" s="2100"/>
      <c r="M12" s="450"/>
      <c r="N12" s="520"/>
      <c r="O12" s="522"/>
      <c r="P12" s="522"/>
      <c r="Q12" s="522"/>
      <c r="R12" s="522"/>
      <c r="S12" s="522"/>
      <c r="T12" s="522"/>
      <c r="U12" s="522"/>
      <c r="V12" s="522"/>
      <c r="W12" s="522"/>
      <c r="X12" s="522"/>
      <c r="Y12" s="522"/>
      <c r="Z12" s="522"/>
      <c r="AA12" s="522"/>
      <c r="AB12" s="522"/>
      <c r="AC12" s="522"/>
      <c r="AD12" s="522"/>
      <c r="AE12" s="522"/>
      <c r="AF12" s="522"/>
      <c r="AG12" s="522"/>
      <c r="AH12" s="522"/>
      <c r="AI12" s="522"/>
      <c r="AJ12" s="450"/>
    </row>
    <row r="13" spans="1:36" ht="31.5">
      <c r="A13" s="991">
        <v>2497</v>
      </c>
      <c r="B13" s="122" t="s">
        <v>6020</v>
      </c>
      <c r="C13" s="181" t="s">
        <v>6021</v>
      </c>
      <c r="D13" s="142" t="s">
        <v>384</v>
      </c>
      <c r="E13" s="142" t="s">
        <v>6022</v>
      </c>
      <c r="F13" s="527" t="s">
        <v>47</v>
      </c>
      <c r="G13" s="580">
        <v>1369.9280000000001</v>
      </c>
      <c r="H13" s="144">
        <v>120.477</v>
      </c>
      <c r="I13" s="1620">
        <v>29.905000000000001</v>
      </c>
      <c r="J13" s="221">
        <v>0</v>
      </c>
      <c r="K13" s="221">
        <v>150.38200000000001</v>
      </c>
      <c r="L13" s="221">
        <v>1219.546</v>
      </c>
      <c r="M13" s="184">
        <v>1</v>
      </c>
      <c r="N13" s="158">
        <v>0</v>
      </c>
      <c r="O13" s="221">
        <v>1</v>
      </c>
      <c r="P13" s="221"/>
      <c r="Q13" s="221"/>
      <c r="R13" s="221"/>
      <c r="S13" s="221"/>
      <c r="T13" s="221"/>
      <c r="U13" s="221"/>
      <c r="V13" s="221"/>
      <c r="W13" s="221"/>
      <c r="X13" s="2843">
        <v>1</v>
      </c>
      <c r="Y13" s="2843">
        <v>0</v>
      </c>
      <c r="Z13" s="2108">
        <v>1</v>
      </c>
      <c r="AA13" s="2844">
        <v>0.2475</v>
      </c>
      <c r="AB13" s="2844"/>
      <c r="AC13" s="2108">
        <v>0.2475</v>
      </c>
      <c r="AD13" s="2108">
        <v>2.5000000000000001E-3</v>
      </c>
      <c r="AE13" s="2844"/>
      <c r="AF13" s="2844">
        <v>0</v>
      </c>
      <c r="AG13" s="2108">
        <v>0</v>
      </c>
      <c r="AH13" s="221"/>
      <c r="AI13" s="221" t="s">
        <v>9947</v>
      </c>
      <c r="AJ13" s="221">
        <v>0</v>
      </c>
    </row>
    <row r="14" spans="1:36" ht="141.75">
      <c r="A14" s="991">
        <v>2498</v>
      </c>
      <c r="B14" s="122" t="s">
        <v>6023</v>
      </c>
      <c r="C14" s="181" t="s">
        <v>6024</v>
      </c>
      <c r="D14" s="2101" t="s">
        <v>51</v>
      </c>
      <c r="E14" s="182" t="s">
        <v>6025</v>
      </c>
      <c r="F14" s="527" t="s">
        <v>47</v>
      </c>
      <c r="G14" s="221">
        <v>704.56500000000005</v>
      </c>
      <c r="H14" s="221">
        <v>470.10199999999998</v>
      </c>
      <c r="I14" s="1620">
        <v>61.866999999999997</v>
      </c>
      <c r="J14" s="221">
        <v>0</v>
      </c>
      <c r="K14" s="221">
        <v>531.96899999999994</v>
      </c>
      <c r="L14" s="221">
        <v>172.59600000000012</v>
      </c>
      <c r="M14" s="184">
        <v>67.311999999999998</v>
      </c>
      <c r="N14" s="184">
        <v>0</v>
      </c>
      <c r="O14" s="221">
        <v>67.311999999999998</v>
      </c>
      <c r="P14" s="221"/>
      <c r="Q14" s="221"/>
      <c r="R14" s="221"/>
      <c r="S14" s="221"/>
      <c r="T14" s="221"/>
      <c r="U14" s="221"/>
      <c r="V14" s="221"/>
      <c r="W14" s="221"/>
      <c r="X14" s="2843">
        <v>67.311999999999998</v>
      </c>
      <c r="Y14" s="2843">
        <v>0</v>
      </c>
      <c r="Z14" s="2108">
        <v>67.311999999999998</v>
      </c>
      <c r="AA14" s="2844"/>
      <c r="AB14" s="2844"/>
      <c r="AC14" s="2108">
        <v>0</v>
      </c>
      <c r="AD14" s="2108"/>
      <c r="AE14" s="2844"/>
      <c r="AF14" s="2844">
        <v>0</v>
      </c>
      <c r="AG14" s="2108">
        <v>0</v>
      </c>
      <c r="AH14" s="221" t="s">
        <v>9961</v>
      </c>
      <c r="AI14" s="221"/>
      <c r="AJ14" s="221">
        <v>0</v>
      </c>
    </row>
    <row r="15" spans="1:36" ht="78.75">
      <c r="A15" s="991">
        <v>2499</v>
      </c>
      <c r="B15" s="228" t="s">
        <v>6026</v>
      </c>
      <c r="C15" s="2102" t="s">
        <v>6027</v>
      </c>
      <c r="D15" s="228" t="s">
        <v>6028</v>
      </c>
      <c r="E15" s="228" t="s">
        <v>6029</v>
      </c>
      <c r="F15" s="2103">
        <v>45078</v>
      </c>
      <c r="G15" s="2104">
        <v>149.86000000000001</v>
      </c>
      <c r="H15" s="221">
        <v>109.467</v>
      </c>
      <c r="I15" s="1620">
        <v>19.265000000000001</v>
      </c>
      <c r="J15" s="221">
        <v>0</v>
      </c>
      <c r="K15" s="221">
        <v>128.732</v>
      </c>
      <c r="L15" s="221">
        <v>21.128000000000014</v>
      </c>
      <c r="M15" s="184">
        <v>21.128</v>
      </c>
      <c r="N15" s="184">
        <v>0</v>
      </c>
      <c r="O15" s="221">
        <v>21.128</v>
      </c>
      <c r="P15" s="221"/>
      <c r="Q15" s="221"/>
      <c r="R15" s="221"/>
      <c r="S15" s="221"/>
      <c r="T15" s="221"/>
      <c r="U15" s="221"/>
      <c r="V15" s="221"/>
      <c r="W15" s="221"/>
      <c r="X15" s="2843">
        <v>21.128</v>
      </c>
      <c r="Y15" s="2843">
        <v>0</v>
      </c>
      <c r="Z15" s="2108">
        <v>21.128</v>
      </c>
      <c r="AA15" s="2844"/>
      <c r="AB15" s="2844"/>
      <c r="AC15" s="2108">
        <v>0</v>
      </c>
      <c r="AD15" s="2108"/>
      <c r="AE15" s="2844"/>
      <c r="AF15" s="2844">
        <v>0</v>
      </c>
      <c r="AG15" s="2108">
        <v>0</v>
      </c>
      <c r="AH15" s="221" t="s">
        <v>9944</v>
      </c>
      <c r="AI15" s="221"/>
      <c r="AJ15" s="221">
        <v>0</v>
      </c>
    </row>
    <row r="16" spans="1:36" ht="78.75">
      <c r="A16" s="991">
        <v>2500</v>
      </c>
      <c r="B16" s="122" t="s">
        <v>6030</v>
      </c>
      <c r="C16" s="181" t="s">
        <v>6031</v>
      </c>
      <c r="D16" s="142" t="s">
        <v>51</v>
      </c>
      <c r="E16" s="182" t="s">
        <v>6032</v>
      </c>
      <c r="F16" s="527" t="s">
        <v>30</v>
      </c>
      <c r="G16" s="2105">
        <v>289.66300000000001</v>
      </c>
      <c r="H16" s="2106">
        <v>193.83</v>
      </c>
      <c r="I16" s="1620">
        <v>46.83</v>
      </c>
      <c r="J16" s="2106">
        <v>0</v>
      </c>
      <c r="K16" s="221">
        <v>240.66000000000003</v>
      </c>
      <c r="L16" s="221">
        <v>49.002999999999986</v>
      </c>
      <c r="M16" s="184">
        <v>49.003</v>
      </c>
      <c r="N16" s="184">
        <v>0</v>
      </c>
      <c r="O16" s="221">
        <v>49.003</v>
      </c>
      <c r="P16" s="221"/>
      <c r="Q16" s="221"/>
      <c r="R16" s="221"/>
      <c r="S16" s="221"/>
      <c r="T16" s="221"/>
      <c r="U16" s="221"/>
      <c r="V16" s="221"/>
      <c r="W16" s="221"/>
      <c r="X16" s="2843">
        <v>49.003</v>
      </c>
      <c r="Y16" s="2843">
        <v>0</v>
      </c>
      <c r="Z16" s="2108">
        <v>49.003</v>
      </c>
      <c r="AA16" s="2844">
        <v>48.512242499999999</v>
      </c>
      <c r="AB16" s="2844"/>
      <c r="AC16" s="2108">
        <v>48.512242499999999</v>
      </c>
      <c r="AD16" s="2108">
        <v>0.49050749999999999</v>
      </c>
      <c r="AE16" s="2844"/>
      <c r="AF16" s="2844">
        <v>0</v>
      </c>
      <c r="AG16" s="2108">
        <v>0</v>
      </c>
      <c r="AH16" s="221" t="s">
        <v>9962</v>
      </c>
      <c r="AI16" s="221" t="s">
        <v>10040</v>
      </c>
      <c r="AJ16" s="221">
        <v>0</v>
      </c>
    </row>
    <row r="17" spans="1:36" ht="63">
      <c r="A17" s="991">
        <v>2501</v>
      </c>
      <c r="B17" s="122" t="s">
        <v>6033</v>
      </c>
      <c r="C17" s="181" t="s">
        <v>6034</v>
      </c>
      <c r="D17" s="142" t="s">
        <v>2314</v>
      </c>
      <c r="E17" s="182" t="s">
        <v>6035</v>
      </c>
      <c r="F17" s="527" t="s">
        <v>47</v>
      </c>
      <c r="G17" s="2105">
        <v>14.938000000000001</v>
      </c>
      <c r="H17" s="2106">
        <v>9.1430000000000007</v>
      </c>
      <c r="I17" s="1620">
        <v>5.7779999999999996</v>
      </c>
      <c r="J17" s="2106">
        <v>0</v>
      </c>
      <c r="K17" s="221">
        <v>14.920999999999999</v>
      </c>
      <c r="L17" s="221">
        <v>1.7000000000001236E-2</v>
      </c>
      <c r="M17" s="184">
        <v>1.7000000000000001E-2</v>
      </c>
      <c r="N17" s="184">
        <v>0</v>
      </c>
      <c r="O17" s="221">
        <v>1.7000000000000001E-2</v>
      </c>
      <c r="P17" s="221"/>
      <c r="Q17" s="221"/>
      <c r="R17" s="221"/>
      <c r="S17" s="221"/>
      <c r="T17" s="221"/>
      <c r="U17" s="221"/>
      <c r="V17" s="221"/>
      <c r="W17" s="221"/>
      <c r="X17" s="2843">
        <v>1.7000000000000001E-2</v>
      </c>
      <c r="Y17" s="2843">
        <v>0</v>
      </c>
      <c r="Z17" s="2108">
        <v>1.7000000000000001E-2</v>
      </c>
      <c r="AA17" s="2844">
        <v>0</v>
      </c>
      <c r="AB17" s="2844"/>
      <c r="AC17" s="2108">
        <v>0</v>
      </c>
      <c r="AD17" s="3222">
        <v>0</v>
      </c>
      <c r="AE17" s="2844"/>
      <c r="AF17" s="2844">
        <v>0</v>
      </c>
      <c r="AG17" s="2108">
        <v>0</v>
      </c>
      <c r="AH17" s="221" t="s">
        <v>10045</v>
      </c>
      <c r="AI17" s="184" t="s">
        <v>9947</v>
      </c>
      <c r="AJ17" s="221">
        <v>0</v>
      </c>
    </row>
    <row r="18" spans="1:36" ht="46.5" customHeight="1">
      <c r="A18" s="991">
        <v>2502</v>
      </c>
      <c r="B18" s="122" t="s">
        <v>6036</v>
      </c>
      <c r="C18" s="181" t="s">
        <v>6037</v>
      </c>
      <c r="D18" s="142" t="s">
        <v>88</v>
      </c>
      <c r="E18" s="182" t="s">
        <v>6038</v>
      </c>
      <c r="F18" s="527" t="s">
        <v>47</v>
      </c>
      <c r="G18" s="2105">
        <v>232.58600000000001</v>
      </c>
      <c r="H18" s="2106">
        <v>9.16</v>
      </c>
      <c r="I18" s="2106">
        <v>123.373</v>
      </c>
      <c r="J18" s="2106">
        <v>0</v>
      </c>
      <c r="K18" s="221">
        <v>132.53300000000002</v>
      </c>
      <c r="L18" s="221">
        <v>100.053</v>
      </c>
      <c r="M18" s="193">
        <v>100.053</v>
      </c>
      <c r="N18" s="193">
        <v>0</v>
      </c>
      <c r="O18" s="221">
        <v>100.053</v>
      </c>
      <c r="P18" s="221"/>
      <c r="Q18" s="221"/>
      <c r="R18" s="221"/>
      <c r="S18" s="221"/>
      <c r="T18" s="221"/>
      <c r="U18" s="221"/>
      <c r="V18" s="221"/>
      <c r="W18" s="221"/>
      <c r="X18" s="2843">
        <v>100.053</v>
      </c>
      <c r="Y18" s="2843">
        <v>0</v>
      </c>
      <c r="Z18" s="2108">
        <v>100.053</v>
      </c>
      <c r="AA18" s="2844">
        <v>49.526000000000003</v>
      </c>
      <c r="AB18" s="2844"/>
      <c r="AC18" s="2108">
        <v>49.526000000000003</v>
      </c>
      <c r="AD18" s="2108">
        <v>0.5</v>
      </c>
      <c r="AE18" s="2844"/>
      <c r="AF18" s="2844">
        <v>0</v>
      </c>
      <c r="AG18" s="2108">
        <v>0</v>
      </c>
      <c r="AH18" s="221"/>
      <c r="AI18" s="221" t="s">
        <v>9947</v>
      </c>
      <c r="AJ18" s="221">
        <v>0</v>
      </c>
    </row>
    <row r="19" spans="1:36" ht="31.5">
      <c r="A19" s="991">
        <v>2503</v>
      </c>
      <c r="B19" s="122" t="s">
        <v>6039</v>
      </c>
      <c r="C19" s="181" t="s">
        <v>6040</v>
      </c>
      <c r="D19" s="142" t="s">
        <v>88</v>
      </c>
      <c r="E19" s="142" t="s">
        <v>4679</v>
      </c>
      <c r="F19" s="527" t="s">
        <v>47</v>
      </c>
      <c r="G19" s="158">
        <v>20</v>
      </c>
      <c r="H19" s="2107">
        <v>0</v>
      </c>
      <c r="I19" s="2108">
        <v>2.5</v>
      </c>
      <c r="J19" s="220">
        <v>0</v>
      </c>
      <c r="K19" s="184">
        <v>2.5</v>
      </c>
      <c r="L19" s="184">
        <v>17.5</v>
      </c>
      <c r="M19" s="184">
        <v>12.5</v>
      </c>
      <c r="N19" s="184">
        <v>0</v>
      </c>
      <c r="O19" s="184">
        <v>12.5</v>
      </c>
      <c r="P19" s="184"/>
      <c r="Q19" s="184"/>
      <c r="R19" s="184"/>
      <c r="S19" s="184"/>
      <c r="T19" s="184"/>
      <c r="U19" s="184"/>
      <c r="V19" s="184"/>
      <c r="W19" s="184"/>
      <c r="X19" s="2843">
        <v>12.5</v>
      </c>
      <c r="Y19" s="2843">
        <v>0</v>
      </c>
      <c r="Z19" s="2108">
        <v>12.5</v>
      </c>
      <c r="AA19" s="2844">
        <v>3.09375</v>
      </c>
      <c r="AB19" s="2844"/>
      <c r="AC19" s="2108">
        <v>3.09375</v>
      </c>
      <c r="AD19" s="2108">
        <v>3.125E-2</v>
      </c>
      <c r="AE19" s="2844"/>
      <c r="AF19" s="2844">
        <v>0</v>
      </c>
      <c r="AG19" s="2108">
        <v>0</v>
      </c>
      <c r="AH19" s="184"/>
      <c r="AI19" s="221" t="s">
        <v>9947</v>
      </c>
      <c r="AJ19" s="155">
        <v>0</v>
      </c>
    </row>
    <row r="20" spans="1:36" ht="47.25">
      <c r="A20" s="991">
        <v>2504</v>
      </c>
      <c r="B20" s="122" t="s">
        <v>6041</v>
      </c>
      <c r="C20" s="181" t="s">
        <v>6042</v>
      </c>
      <c r="D20" s="142" t="s">
        <v>88</v>
      </c>
      <c r="E20" s="142" t="s">
        <v>4679</v>
      </c>
      <c r="F20" s="1577" t="s">
        <v>30</v>
      </c>
      <c r="G20" s="158">
        <v>10</v>
      </c>
      <c r="H20" s="2107">
        <v>0</v>
      </c>
      <c r="I20" s="2108">
        <v>1.25</v>
      </c>
      <c r="J20" s="220">
        <v>0</v>
      </c>
      <c r="K20" s="184">
        <v>1.25</v>
      </c>
      <c r="L20" s="184">
        <v>8.75</v>
      </c>
      <c r="M20" s="184">
        <v>8.75</v>
      </c>
      <c r="N20" s="184">
        <v>0</v>
      </c>
      <c r="O20" s="184">
        <v>8.75</v>
      </c>
      <c r="P20" s="184"/>
      <c r="Q20" s="184"/>
      <c r="R20" s="184"/>
      <c r="S20" s="184"/>
      <c r="T20" s="184"/>
      <c r="U20" s="184"/>
      <c r="V20" s="184"/>
      <c r="W20" s="184"/>
      <c r="X20" s="2843">
        <v>8.75</v>
      </c>
      <c r="Y20" s="2843">
        <v>0</v>
      </c>
      <c r="Z20" s="2108">
        <v>8.75</v>
      </c>
      <c r="AA20" s="2844">
        <v>8.6624999999999996</v>
      </c>
      <c r="AB20" s="2844"/>
      <c r="AC20" s="2108">
        <v>8.6624999999999996</v>
      </c>
      <c r="AD20" s="2108">
        <v>8.7499999999999994E-2</v>
      </c>
      <c r="AE20" s="2844"/>
      <c r="AF20" s="2844">
        <v>0</v>
      </c>
      <c r="AG20" s="2108">
        <v>0</v>
      </c>
      <c r="AH20" s="184"/>
      <c r="AI20" s="184" t="s">
        <v>9947</v>
      </c>
      <c r="AJ20" s="155">
        <v>0</v>
      </c>
    </row>
    <row r="21" spans="1:36" ht="63">
      <c r="A21" s="991">
        <v>2505</v>
      </c>
      <c r="B21" s="122" t="s">
        <v>6043</v>
      </c>
      <c r="C21" s="181" t="s">
        <v>6044</v>
      </c>
      <c r="D21" s="142" t="s">
        <v>28</v>
      </c>
      <c r="E21" s="142" t="s">
        <v>4679</v>
      </c>
      <c r="F21" s="1577" t="s">
        <v>30</v>
      </c>
      <c r="G21" s="158">
        <v>20</v>
      </c>
      <c r="H21" s="2107">
        <v>0</v>
      </c>
      <c r="I21" s="2108">
        <v>2.5</v>
      </c>
      <c r="J21" s="220">
        <v>0</v>
      </c>
      <c r="K21" s="184">
        <v>2.5</v>
      </c>
      <c r="L21" s="184">
        <v>17.5</v>
      </c>
      <c r="M21" s="184">
        <v>17.5</v>
      </c>
      <c r="N21" s="184">
        <v>0</v>
      </c>
      <c r="O21" s="184">
        <v>17.5</v>
      </c>
      <c r="P21" s="184"/>
      <c r="Q21" s="184"/>
      <c r="R21" s="184"/>
      <c r="S21" s="184"/>
      <c r="T21" s="184"/>
      <c r="U21" s="184"/>
      <c r="V21" s="184"/>
      <c r="W21" s="184"/>
      <c r="X21" s="2843">
        <v>17.5</v>
      </c>
      <c r="Y21" s="2843">
        <v>0</v>
      </c>
      <c r="Z21" s="2108">
        <v>17.5</v>
      </c>
      <c r="AA21" s="2844">
        <v>17.32525</v>
      </c>
      <c r="AB21" s="2844"/>
      <c r="AC21" s="2108">
        <v>17.32525</v>
      </c>
      <c r="AD21" s="2108">
        <v>0.17475000000000002</v>
      </c>
      <c r="AE21" s="2844"/>
      <c r="AF21" s="2844">
        <v>0</v>
      </c>
      <c r="AG21" s="2108">
        <v>0</v>
      </c>
      <c r="AH21" s="184"/>
      <c r="AI21" s="221" t="s">
        <v>10040</v>
      </c>
      <c r="AJ21" s="155">
        <v>0</v>
      </c>
    </row>
    <row r="22" spans="1:36" ht="78.75">
      <c r="A22" s="991">
        <v>2506</v>
      </c>
      <c r="B22" s="122" t="s">
        <v>6045</v>
      </c>
      <c r="C22" s="181" t="s">
        <v>6046</v>
      </c>
      <c r="D22" s="142" t="s">
        <v>226</v>
      </c>
      <c r="E22" s="142" t="s">
        <v>4679</v>
      </c>
      <c r="F22" s="527" t="s">
        <v>47</v>
      </c>
      <c r="G22" s="158">
        <v>20</v>
      </c>
      <c r="H22" s="2107">
        <v>0</v>
      </c>
      <c r="I22" s="2108">
        <v>2.5</v>
      </c>
      <c r="J22" s="220">
        <v>0</v>
      </c>
      <c r="K22" s="184">
        <v>2.5</v>
      </c>
      <c r="L22" s="184">
        <v>17.5</v>
      </c>
      <c r="M22" s="184">
        <v>12.5</v>
      </c>
      <c r="N22" s="184">
        <v>0</v>
      </c>
      <c r="O22" s="184">
        <v>12.5</v>
      </c>
      <c r="P22" s="184"/>
      <c r="Q22" s="184"/>
      <c r="R22" s="184"/>
      <c r="S22" s="184"/>
      <c r="T22" s="184"/>
      <c r="U22" s="184"/>
      <c r="V22" s="184"/>
      <c r="W22" s="184"/>
      <c r="X22" s="2843">
        <v>12.5</v>
      </c>
      <c r="Y22" s="2843">
        <v>0</v>
      </c>
      <c r="Z22" s="2108">
        <v>12.5</v>
      </c>
      <c r="AA22" s="2844">
        <v>3.09375</v>
      </c>
      <c r="AB22" s="2844"/>
      <c r="AC22" s="2108">
        <v>3.09375</v>
      </c>
      <c r="AD22" s="2108">
        <v>3.125E-2</v>
      </c>
      <c r="AE22" s="2844"/>
      <c r="AF22" s="2844">
        <v>0</v>
      </c>
      <c r="AG22" s="2108">
        <v>0</v>
      </c>
      <c r="AH22" s="184"/>
      <c r="AI22" s="221" t="s">
        <v>9947</v>
      </c>
      <c r="AJ22" s="155">
        <v>0</v>
      </c>
    </row>
    <row r="23" spans="1:36" ht="47.25">
      <c r="A23" s="991">
        <v>2507</v>
      </c>
      <c r="B23" s="122" t="s">
        <v>6047</v>
      </c>
      <c r="C23" s="181" t="s">
        <v>6048</v>
      </c>
      <c r="D23" s="142" t="s">
        <v>226</v>
      </c>
      <c r="E23" s="142" t="s">
        <v>4679</v>
      </c>
      <c r="F23" s="1577" t="s">
        <v>30</v>
      </c>
      <c r="G23" s="158">
        <v>20</v>
      </c>
      <c r="H23" s="2107">
        <v>0</v>
      </c>
      <c r="I23" s="2108">
        <v>2.5</v>
      </c>
      <c r="J23" s="220">
        <v>0</v>
      </c>
      <c r="K23" s="184">
        <v>2.5</v>
      </c>
      <c r="L23" s="184">
        <v>17.5</v>
      </c>
      <c r="M23" s="184">
        <v>17.5</v>
      </c>
      <c r="N23" s="184">
        <v>0</v>
      </c>
      <c r="O23" s="184">
        <v>17.5</v>
      </c>
      <c r="P23" s="184"/>
      <c r="Q23" s="184"/>
      <c r="R23" s="184"/>
      <c r="S23" s="184"/>
      <c r="T23" s="184"/>
      <c r="U23" s="184"/>
      <c r="V23" s="184"/>
      <c r="W23" s="184"/>
      <c r="X23" s="2843">
        <v>17.5</v>
      </c>
      <c r="Y23" s="2843">
        <v>0</v>
      </c>
      <c r="Z23" s="2108">
        <v>17.5</v>
      </c>
      <c r="AA23" s="2844">
        <v>17.324999999999999</v>
      </c>
      <c r="AB23" s="2844"/>
      <c r="AC23" s="2108">
        <v>17.324999999999999</v>
      </c>
      <c r="AD23" s="2108">
        <v>0.17499999999999999</v>
      </c>
      <c r="AE23" s="2844"/>
      <c r="AF23" s="2844">
        <v>0</v>
      </c>
      <c r="AG23" s="2108">
        <v>0</v>
      </c>
      <c r="AH23" s="184"/>
      <c r="AI23" s="184" t="s">
        <v>9947</v>
      </c>
      <c r="AJ23" s="155">
        <v>0</v>
      </c>
    </row>
    <row r="24" spans="1:36" ht="63">
      <c r="A24" s="991">
        <v>2508</v>
      </c>
      <c r="B24" s="122" t="s">
        <v>6049</v>
      </c>
      <c r="C24" s="181" t="s">
        <v>6050</v>
      </c>
      <c r="D24" s="142" t="s">
        <v>226</v>
      </c>
      <c r="E24" s="142" t="s">
        <v>4679</v>
      </c>
      <c r="F24" s="1577" t="s">
        <v>30</v>
      </c>
      <c r="G24" s="158">
        <v>20</v>
      </c>
      <c r="H24" s="2107">
        <v>0</v>
      </c>
      <c r="I24" s="2108">
        <v>2.5</v>
      </c>
      <c r="J24" s="220">
        <v>0</v>
      </c>
      <c r="K24" s="184">
        <v>2.5</v>
      </c>
      <c r="L24" s="184">
        <v>17.5</v>
      </c>
      <c r="M24" s="184">
        <v>17.5</v>
      </c>
      <c r="N24" s="184">
        <v>0</v>
      </c>
      <c r="O24" s="184">
        <v>17.5</v>
      </c>
      <c r="P24" s="184"/>
      <c r="Q24" s="184"/>
      <c r="R24" s="184"/>
      <c r="S24" s="184"/>
      <c r="T24" s="184"/>
      <c r="U24" s="184"/>
      <c r="V24" s="184"/>
      <c r="W24" s="184"/>
      <c r="X24" s="2843">
        <v>17.5</v>
      </c>
      <c r="Y24" s="2843">
        <v>0</v>
      </c>
      <c r="Z24" s="2108">
        <v>17.5</v>
      </c>
      <c r="AA24" s="2844">
        <v>17.324999999999999</v>
      </c>
      <c r="AB24" s="2844"/>
      <c r="AC24" s="2108">
        <v>17.324999999999999</v>
      </c>
      <c r="AD24" s="2108">
        <v>0.17499999999999999</v>
      </c>
      <c r="AE24" s="2844"/>
      <c r="AF24" s="2844">
        <v>0</v>
      </c>
      <c r="AG24" s="2108">
        <v>0</v>
      </c>
      <c r="AH24" s="184"/>
      <c r="AI24" s="184" t="s">
        <v>9947</v>
      </c>
      <c r="AJ24" s="155">
        <v>0</v>
      </c>
    </row>
    <row r="25" spans="1:36" ht="63">
      <c r="A25" s="991">
        <v>2509</v>
      </c>
      <c r="B25" s="122" t="s">
        <v>6051</v>
      </c>
      <c r="C25" s="181" t="s">
        <v>6052</v>
      </c>
      <c r="D25" s="142" t="s">
        <v>205</v>
      </c>
      <c r="E25" s="142" t="s">
        <v>4679</v>
      </c>
      <c r="F25" s="1577" t="s">
        <v>30</v>
      </c>
      <c r="G25" s="158">
        <v>10</v>
      </c>
      <c r="H25" s="2107">
        <v>0</v>
      </c>
      <c r="I25" s="2108">
        <v>1.25</v>
      </c>
      <c r="J25" s="220">
        <v>0</v>
      </c>
      <c r="K25" s="184">
        <v>1.25</v>
      </c>
      <c r="L25" s="184">
        <v>8.75</v>
      </c>
      <c r="M25" s="184">
        <v>8.75</v>
      </c>
      <c r="N25" s="184">
        <v>0</v>
      </c>
      <c r="O25" s="184">
        <v>8.75</v>
      </c>
      <c r="P25" s="184"/>
      <c r="Q25" s="184"/>
      <c r="R25" s="184"/>
      <c r="S25" s="184"/>
      <c r="T25" s="184"/>
      <c r="U25" s="184"/>
      <c r="V25" s="184"/>
      <c r="W25" s="184"/>
      <c r="X25" s="2843">
        <v>8.75</v>
      </c>
      <c r="Y25" s="2843">
        <v>0</v>
      </c>
      <c r="Z25" s="2108">
        <v>8.75</v>
      </c>
      <c r="AA25" s="2844">
        <v>8.6626250000000002</v>
      </c>
      <c r="AB25" s="2844"/>
      <c r="AC25" s="2108">
        <v>8.6626250000000002</v>
      </c>
      <c r="AD25" s="2108">
        <v>8.7875000000000009E-2</v>
      </c>
      <c r="AE25" s="2844"/>
      <c r="AF25" s="2844">
        <v>0</v>
      </c>
      <c r="AG25" s="2108">
        <v>0</v>
      </c>
      <c r="AH25" s="184"/>
      <c r="AI25" s="221" t="s">
        <v>10040</v>
      </c>
      <c r="AJ25" s="155">
        <v>0</v>
      </c>
    </row>
    <row r="26" spans="1:36" ht="47.25">
      <c r="A26" s="991">
        <v>2510</v>
      </c>
      <c r="B26" s="122" t="s">
        <v>6053</v>
      </c>
      <c r="C26" s="181" t="s">
        <v>6054</v>
      </c>
      <c r="D26" s="142" t="s">
        <v>426</v>
      </c>
      <c r="E26" s="142" t="s">
        <v>4679</v>
      </c>
      <c r="F26" s="527" t="s">
        <v>47</v>
      </c>
      <c r="G26" s="158">
        <v>20</v>
      </c>
      <c r="H26" s="2107">
        <v>0</v>
      </c>
      <c r="I26" s="2108">
        <v>2.5</v>
      </c>
      <c r="J26" s="220">
        <v>0</v>
      </c>
      <c r="K26" s="184">
        <v>2.5</v>
      </c>
      <c r="L26" s="184">
        <v>17.5</v>
      </c>
      <c r="M26" s="184">
        <v>12.5</v>
      </c>
      <c r="N26" s="184">
        <v>0</v>
      </c>
      <c r="O26" s="184">
        <v>12.5</v>
      </c>
      <c r="P26" s="184"/>
      <c r="Q26" s="184"/>
      <c r="R26" s="184"/>
      <c r="S26" s="184"/>
      <c r="T26" s="184"/>
      <c r="U26" s="184"/>
      <c r="V26" s="184"/>
      <c r="W26" s="184"/>
      <c r="X26" s="2843">
        <v>12.5</v>
      </c>
      <c r="Y26" s="2843">
        <v>0</v>
      </c>
      <c r="Z26" s="2108">
        <v>12.5</v>
      </c>
      <c r="AA26" s="2844">
        <v>3.09375</v>
      </c>
      <c r="AB26" s="2844"/>
      <c r="AC26" s="2108">
        <v>3.09375</v>
      </c>
      <c r="AD26" s="2108">
        <v>3.125E-2</v>
      </c>
      <c r="AE26" s="2844"/>
      <c r="AF26" s="2844">
        <v>0</v>
      </c>
      <c r="AG26" s="2108">
        <v>0</v>
      </c>
      <c r="AH26" s="184"/>
      <c r="AI26" s="221" t="s">
        <v>9947</v>
      </c>
      <c r="AJ26" s="155">
        <v>0</v>
      </c>
    </row>
    <row r="27" spans="1:36" ht="63">
      <c r="A27" s="991">
        <v>2511</v>
      </c>
      <c r="B27" s="122" t="s">
        <v>6055</v>
      </c>
      <c r="C27" s="181" t="s">
        <v>6056</v>
      </c>
      <c r="D27" s="142" t="s">
        <v>426</v>
      </c>
      <c r="E27" s="142" t="s">
        <v>4679</v>
      </c>
      <c r="F27" s="527" t="s">
        <v>47</v>
      </c>
      <c r="G27" s="158">
        <v>20</v>
      </c>
      <c r="H27" s="2107">
        <v>0</v>
      </c>
      <c r="I27" s="2108">
        <v>2.5</v>
      </c>
      <c r="J27" s="220">
        <v>0</v>
      </c>
      <c r="K27" s="184">
        <v>2.5</v>
      </c>
      <c r="L27" s="184">
        <v>17.5</v>
      </c>
      <c r="M27" s="184">
        <v>12.5</v>
      </c>
      <c r="N27" s="184">
        <v>0</v>
      </c>
      <c r="O27" s="184">
        <v>12.5</v>
      </c>
      <c r="P27" s="184"/>
      <c r="Q27" s="184"/>
      <c r="R27" s="184"/>
      <c r="S27" s="184"/>
      <c r="T27" s="184"/>
      <c r="U27" s="184"/>
      <c r="V27" s="184"/>
      <c r="W27" s="184"/>
      <c r="X27" s="2843">
        <v>12.5</v>
      </c>
      <c r="Y27" s="2843">
        <v>0</v>
      </c>
      <c r="Z27" s="2108">
        <v>12.5</v>
      </c>
      <c r="AA27" s="2844">
        <v>3.09375</v>
      </c>
      <c r="AB27" s="2844"/>
      <c r="AC27" s="2108">
        <v>3.09375</v>
      </c>
      <c r="AD27" s="2108">
        <v>3.125E-2</v>
      </c>
      <c r="AE27" s="2844"/>
      <c r="AF27" s="2844">
        <v>0</v>
      </c>
      <c r="AG27" s="2108">
        <v>0</v>
      </c>
      <c r="AH27" s="184"/>
      <c r="AI27" s="221" t="s">
        <v>9947</v>
      </c>
      <c r="AJ27" s="155">
        <v>0</v>
      </c>
    </row>
    <row r="28" spans="1:36" ht="47.25">
      <c r="A28" s="991">
        <v>2512</v>
      </c>
      <c r="B28" s="122" t="s">
        <v>6057</v>
      </c>
      <c r="C28" s="181" t="s">
        <v>6058</v>
      </c>
      <c r="D28" s="142" t="s">
        <v>257</v>
      </c>
      <c r="E28" s="142" t="s">
        <v>4679</v>
      </c>
      <c r="F28" s="527" t="s">
        <v>47</v>
      </c>
      <c r="G28" s="158">
        <v>20</v>
      </c>
      <c r="H28" s="2107">
        <v>0</v>
      </c>
      <c r="I28" s="2108">
        <v>2.5</v>
      </c>
      <c r="J28" s="220">
        <v>0</v>
      </c>
      <c r="K28" s="184">
        <v>2.5</v>
      </c>
      <c r="L28" s="184">
        <v>17.5</v>
      </c>
      <c r="M28" s="184">
        <v>5</v>
      </c>
      <c r="N28" s="184">
        <v>0</v>
      </c>
      <c r="O28" s="184">
        <v>5</v>
      </c>
      <c r="P28" s="184"/>
      <c r="Q28" s="184"/>
      <c r="R28" s="184"/>
      <c r="S28" s="184"/>
      <c r="T28" s="184"/>
      <c r="U28" s="184"/>
      <c r="V28" s="184"/>
      <c r="W28" s="184"/>
      <c r="X28" s="2843">
        <v>5</v>
      </c>
      <c r="Y28" s="2843">
        <v>0</v>
      </c>
      <c r="Z28" s="2108">
        <v>5</v>
      </c>
      <c r="AA28" s="2844">
        <v>1.2375</v>
      </c>
      <c r="AB28" s="2844"/>
      <c r="AC28" s="2108">
        <v>1.2375</v>
      </c>
      <c r="AD28" s="2108">
        <v>1.2500000000000001E-2</v>
      </c>
      <c r="AE28" s="2844"/>
      <c r="AF28" s="2844">
        <v>0</v>
      </c>
      <c r="AG28" s="2108">
        <v>0</v>
      </c>
      <c r="AH28" s="184"/>
      <c r="AI28" s="221" t="s">
        <v>9947</v>
      </c>
      <c r="AJ28" s="155">
        <v>0</v>
      </c>
    </row>
    <row r="29" spans="1:36" ht="47.25">
      <c r="A29" s="991">
        <v>2513</v>
      </c>
      <c r="B29" s="122" t="s">
        <v>6059</v>
      </c>
      <c r="C29" s="181" t="s">
        <v>6060</v>
      </c>
      <c r="D29" s="142" t="s">
        <v>389</v>
      </c>
      <c r="E29" s="142" t="s">
        <v>4679</v>
      </c>
      <c r="F29" s="527" t="s">
        <v>47</v>
      </c>
      <c r="G29" s="158">
        <v>20</v>
      </c>
      <c r="H29" s="2107">
        <v>0</v>
      </c>
      <c r="I29" s="2108">
        <v>2.5</v>
      </c>
      <c r="J29" s="220">
        <v>0</v>
      </c>
      <c r="K29" s="184">
        <v>2.5</v>
      </c>
      <c r="L29" s="184">
        <v>17.5</v>
      </c>
      <c r="M29" s="155">
        <v>12.5</v>
      </c>
      <c r="N29" s="184">
        <v>0</v>
      </c>
      <c r="O29" s="184">
        <v>12.5</v>
      </c>
      <c r="P29" s="184"/>
      <c r="Q29" s="184"/>
      <c r="R29" s="184"/>
      <c r="S29" s="184"/>
      <c r="T29" s="184"/>
      <c r="U29" s="184"/>
      <c r="V29" s="184"/>
      <c r="W29" s="184"/>
      <c r="X29" s="2843">
        <v>12.5</v>
      </c>
      <c r="Y29" s="2843">
        <v>0</v>
      </c>
      <c r="Z29" s="2108">
        <v>12.5</v>
      </c>
      <c r="AA29" s="2844">
        <v>3.09375</v>
      </c>
      <c r="AB29" s="2844"/>
      <c r="AC29" s="2108">
        <v>3.09375</v>
      </c>
      <c r="AD29" s="2108">
        <v>3.125E-2</v>
      </c>
      <c r="AE29" s="2844"/>
      <c r="AF29" s="2844">
        <v>0</v>
      </c>
      <c r="AG29" s="2108">
        <v>0</v>
      </c>
      <c r="AH29" s="184"/>
      <c r="AI29" s="221" t="s">
        <v>9947</v>
      </c>
      <c r="AJ29" s="155">
        <v>0</v>
      </c>
    </row>
    <row r="30" spans="1:36" ht="47.25">
      <c r="A30" s="991">
        <v>2514</v>
      </c>
      <c r="B30" s="122" t="s">
        <v>6061</v>
      </c>
      <c r="C30" s="181" t="s">
        <v>6062</v>
      </c>
      <c r="D30" s="142" t="s">
        <v>389</v>
      </c>
      <c r="E30" s="142" t="s">
        <v>4679</v>
      </c>
      <c r="F30" s="527" t="s">
        <v>47</v>
      </c>
      <c r="G30" s="158">
        <v>20</v>
      </c>
      <c r="H30" s="2107">
        <v>0</v>
      </c>
      <c r="I30" s="2108">
        <v>2.5</v>
      </c>
      <c r="J30" s="220">
        <v>0</v>
      </c>
      <c r="K30" s="184">
        <v>2.5</v>
      </c>
      <c r="L30" s="184">
        <v>17.5</v>
      </c>
      <c r="M30" s="155">
        <v>12.5</v>
      </c>
      <c r="N30" s="184">
        <v>0</v>
      </c>
      <c r="O30" s="184">
        <v>12.5</v>
      </c>
      <c r="P30" s="184"/>
      <c r="Q30" s="184"/>
      <c r="R30" s="184"/>
      <c r="S30" s="184"/>
      <c r="T30" s="184"/>
      <c r="U30" s="184"/>
      <c r="V30" s="184"/>
      <c r="W30" s="184"/>
      <c r="X30" s="2843">
        <v>12.5</v>
      </c>
      <c r="Y30" s="2843">
        <v>0</v>
      </c>
      <c r="Z30" s="2108">
        <v>12.5</v>
      </c>
      <c r="AA30" s="2844">
        <v>3.09375</v>
      </c>
      <c r="AB30" s="2844"/>
      <c r="AC30" s="2108">
        <v>3.09375</v>
      </c>
      <c r="AD30" s="2108">
        <v>3.125E-2</v>
      </c>
      <c r="AE30" s="2844"/>
      <c r="AF30" s="2844">
        <v>0</v>
      </c>
      <c r="AG30" s="2108">
        <v>0</v>
      </c>
      <c r="AH30" s="184"/>
      <c r="AI30" s="221" t="s">
        <v>9947</v>
      </c>
      <c r="AJ30" s="155">
        <v>0</v>
      </c>
    </row>
    <row r="31" spans="1:36" ht="47.25">
      <c r="A31" s="991">
        <v>2515</v>
      </c>
      <c r="B31" s="122" t="s">
        <v>6063</v>
      </c>
      <c r="C31" s="181" t="s">
        <v>6064</v>
      </c>
      <c r="D31" s="142" t="s">
        <v>389</v>
      </c>
      <c r="E31" s="142" t="s">
        <v>4679</v>
      </c>
      <c r="F31" s="527" t="s">
        <v>47</v>
      </c>
      <c r="G31" s="158">
        <v>20</v>
      </c>
      <c r="H31" s="2107">
        <v>0</v>
      </c>
      <c r="I31" s="2108">
        <v>2.5</v>
      </c>
      <c r="J31" s="220">
        <v>0</v>
      </c>
      <c r="K31" s="184">
        <v>2.5</v>
      </c>
      <c r="L31" s="184">
        <v>17.5</v>
      </c>
      <c r="M31" s="155">
        <v>12.5</v>
      </c>
      <c r="N31" s="184">
        <v>0</v>
      </c>
      <c r="O31" s="184">
        <v>12.5</v>
      </c>
      <c r="P31" s="184"/>
      <c r="Q31" s="184"/>
      <c r="R31" s="184"/>
      <c r="S31" s="184"/>
      <c r="T31" s="184"/>
      <c r="U31" s="184"/>
      <c r="V31" s="184"/>
      <c r="W31" s="184"/>
      <c r="X31" s="2843">
        <v>12.5</v>
      </c>
      <c r="Y31" s="2843">
        <v>0</v>
      </c>
      <c r="Z31" s="2108">
        <v>12.5</v>
      </c>
      <c r="AA31" s="2844">
        <v>3.09375</v>
      </c>
      <c r="AB31" s="2844"/>
      <c r="AC31" s="2108">
        <v>3.09375</v>
      </c>
      <c r="AD31" s="2108">
        <v>3.125E-2</v>
      </c>
      <c r="AE31" s="2844"/>
      <c r="AF31" s="2844">
        <v>0</v>
      </c>
      <c r="AG31" s="2108">
        <v>0</v>
      </c>
      <c r="AH31" s="184"/>
      <c r="AI31" s="221" t="s">
        <v>9947</v>
      </c>
      <c r="AJ31" s="155">
        <v>0</v>
      </c>
    </row>
    <row r="32" spans="1:36" ht="78.75">
      <c r="A32" s="991">
        <v>2516</v>
      </c>
      <c r="B32" s="122" t="s">
        <v>6065</v>
      </c>
      <c r="C32" s="181" t="s">
        <v>6066</v>
      </c>
      <c r="D32" s="142" t="s">
        <v>389</v>
      </c>
      <c r="E32" s="142" t="s">
        <v>4679</v>
      </c>
      <c r="F32" s="527" t="s">
        <v>47</v>
      </c>
      <c r="G32" s="158">
        <v>20</v>
      </c>
      <c r="H32" s="2107">
        <v>0</v>
      </c>
      <c r="I32" s="2108">
        <v>2.5</v>
      </c>
      <c r="J32" s="220">
        <v>0</v>
      </c>
      <c r="K32" s="184">
        <v>2.5</v>
      </c>
      <c r="L32" s="184">
        <v>17.5</v>
      </c>
      <c r="M32" s="155">
        <v>12.5</v>
      </c>
      <c r="N32" s="184">
        <v>0</v>
      </c>
      <c r="O32" s="184">
        <v>12.5</v>
      </c>
      <c r="P32" s="184"/>
      <c r="Q32" s="184"/>
      <c r="R32" s="184"/>
      <c r="S32" s="184"/>
      <c r="T32" s="184"/>
      <c r="U32" s="184"/>
      <c r="V32" s="184"/>
      <c r="W32" s="184"/>
      <c r="X32" s="2843">
        <v>12.5</v>
      </c>
      <c r="Y32" s="2843">
        <v>0</v>
      </c>
      <c r="Z32" s="2108">
        <v>12.5</v>
      </c>
      <c r="AA32" s="2844">
        <v>3.09375</v>
      </c>
      <c r="AB32" s="2844"/>
      <c r="AC32" s="2108">
        <v>3.09375</v>
      </c>
      <c r="AD32" s="2108">
        <v>3.125E-2</v>
      </c>
      <c r="AE32" s="2844"/>
      <c r="AF32" s="2844">
        <v>0</v>
      </c>
      <c r="AG32" s="2108">
        <v>0</v>
      </c>
      <c r="AH32" s="184"/>
      <c r="AI32" s="221" t="s">
        <v>9947</v>
      </c>
      <c r="AJ32" s="155">
        <v>0</v>
      </c>
    </row>
    <row r="33" spans="1:36" ht="63">
      <c r="A33" s="991">
        <v>2517</v>
      </c>
      <c r="B33" s="122" t="s">
        <v>6067</v>
      </c>
      <c r="C33" s="181" t="s">
        <v>6068</v>
      </c>
      <c r="D33" s="142" t="s">
        <v>389</v>
      </c>
      <c r="E33" s="142" t="s">
        <v>4679</v>
      </c>
      <c r="F33" s="527" t="s">
        <v>47</v>
      </c>
      <c r="G33" s="158">
        <v>20</v>
      </c>
      <c r="H33" s="2107">
        <v>0</v>
      </c>
      <c r="I33" s="2108">
        <v>2.5</v>
      </c>
      <c r="J33" s="220">
        <v>0</v>
      </c>
      <c r="K33" s="184">
        <v>2.5</v>
      </c>
      <c r="L33" s="184">
        <v>17.5</v>
      </c>
      <c r="M33" s="155">
        <v>12.5</v>
      </c>
      <c r="N33" s="184">
        <v>0</v>
      </c>
      <c r="O33" s="184">
        <v>12.5</v>
      </c>
      <c r="P33" s="184"/>
      <c r="Q33" s="184"/>
      <c r="R33" s="184"/>
      <c r="S33" s="184"/>
      <c r="T33" s="184"/>
      <c r="U33" s="184"/>
      <c r="V33" s="184"/>
      <c r="W33" s="184"/>
      <c r="X33" s="2843">
        <v>12.5</v>
      </c>
      <c r="Y33" s="2843">
        <v>0</v>
      </c>
      <c r="Z33" s="2108">
        <v>12.5</v>
      </c>
      <c r="AA33" s="2844">
        <v>3.09375</v>
      </c>
      <c r="AB33" s="2844"/>
      <c r="AC33" s="2108">
        <v>3.09375</v>
      </c>
      <c r="AD33" s="2108">
        <v>3.125E-2</v>
      </c>
      <c r="AE33" s="2844"/>
      <c r="AF33" s="2844">
        <v>0</v>
      </c>
      <c r="AG33" s="2108">
        <v>0</v>
      </c>
      <c r="AH33" s="184"/>
      <c r="AI33" s="221" t="s">
        <v>9947</v>
      </c>
      <c r="AJ33" s="155">
        <v>0</v>
      </c>
    </row>
    <row r="34" spans="1:36" ht="78.75">
      <c r="A34" s="991">
        <v>2518</v>
      </c>
      <c r="B34" s="122" t="s">
        <v>6069</v>
      </c>
      <c r="C34" s="181" t="s">
        <v>6070</v>
      </c>
      <c r="D34" s="155" t="s">
        <v>45</v>
      </c>
      <c r="E34" s="142" t="s">
        <v>6071</v>
      </c>
      <c r="F34" s="527" t="s">
        <v>47</v>
      </c>
      <c r="G34" s="158">
        <v>20</v>
      </c>
      <c r="H34" s="2107">
        <v>0</v>
      </c>
      <c r="I34" s="2108">
        <v>2.5</v>
      </c>
      <c r="J34" s="220">
        <v>0</v>
      </c>
      <c r="K34" s="184">
        <v>2.5</v>
      </c>
      <c r="L34" s="184">
        <v>17.5</v>
      </c>
      <c r="M34" s="155">
        <v>12.5</v>
      </c>
      <c r="N34" s="184">
        <v>0</v>
      </c>
      <c r="O34" s="184">
        <v>12.5</v>
      </c>
      <c r="P34" s="184"/>
      <c r="Q34" s="184"/>
      <c r="R34" s="184"/>
      <c r="S34" s="184"/>
      <c r="T34" s="184"/>
      <c r="U34" s="184"/>
      <c r="V34" s="184"/>
      <c r="W34" s="184"/>
      <c r="X34" s="2843">
        <v>12.5</v>
      </c>
      <c r="Y34" s="2843">
        <v>0</v>
      </c>
      <c r="Z34" s="2108">
        <v>12.5</v>
      </c>
      <c r="AA34" s="2844">
        <v>3.09375</v>
      </c>
      <c r="AB34" s="2844"/>
      <c r="AC34" s="2108">
        <v>3.09375</v>
      </c>
      <c r="AD34" s="2108">
        <v>3.125E-2</v>
      </c>
      <c r="AE34" s="2844"/>
      <c r="AF34" s="2844">
        <v>0</v>
      </c>
      <c r="AG34" s="2108">
        <v>0</v>
      </c>
      <c r="AH34" s="184"/>
      <c r="AI34" s="221" t="s">
        <v>9947</v>
      </c>
      <c r="AJ34" s="155">
        <v>0</v>
      </c>
    </row>
    <row r="35" spans="1:36" ht="47.25">
      <c r="A35" s="991">
        <v>2519</v>
      </c>
      <c r="B35" s="122" t="s">
        <v>6072</v>
      </c>
      <c r="C35" s="181" t="s">
        <v>6073</v>
      </c>
      <c r="D35" s="142" t="s">
        <v>45</v>
      </c>
      <c r="E35" s="142" t="s">
        <v>6071</v>
      </c>
      <c r="F35" s="1577" t="s">
        <v>30</v>
      </c>
      <c r="G35" s="158">
        <v>15</v>
      </c>
      <c r="H35" s="2107">
        <v>0</v>
      </c>
      <c r="I35" s="2108">
        <v>1.875</v>
      </c>
      <c r="J35" s="220">
        <v>0</v>
      </c>
      <c r="K35" s="184">
        <v>1.875</v>
      </c>
      <c r="L35" s="184">
        <v>13.125</v>
      </c>
      <c r="M35" s="155">
        <v>13.125</v>
      </c>
      <c r="N35" s="184">
        <v>0</v>
      </c>
      <c r="O35" s="184">
        <v>13.125</v>
      </c>
      <c r="P35" s="184"/>
      <c r="Q35" s="184"/>
      <c r="R35" s="184"/>
      <c r="S35" s="184"/>
      <c r="T35" s="184"/>
      <c r="U35" s="184"/>
      <c r="V35" s="184"/>
      <c r="W35" s="184"/>
      <c r="X35" s="2843">
        <v>13.125</v>
      </c>
      <c r="Y35" s="2843">
        <v>0</v>
      </c>
      <c r="Z35" s="2108">
        <v>13.125</v>
      </c>
      <c r="AA35" s="2844">
        <v>12.99375</v>
      </c>
      <c r="AB35" s="2844"/>
      <c r="AC35" s="2108">
        <v>12.99375</v>
      </c>
      <c r="AD35" s="2108">
        <v>0.13125000000000001</v>
      </c>
      <c r="AE35" s="2844"/>
      <c r="AF35" s="2844">
        <v>0</v>
      </c>
      <c r="AG35" s="2108">
        <v>0</v>
      </c>
      <c r="AH35" s="184"/>
      <c r="AI35" s="184" t="s">
        <v>9947</v>
      </c>
      <c r="AJ35" s="155">
        <v>0</v>
      </c>
    </row>
    <row r="36" spans="1:36" ht="63">
      <c r="A36" s="991">
        <v>2520</v>
      </c>
      <c r="B36" s="122" t="s">
        <v>6074</v>
      </c>
      <c r="C36" s="181" t="s">
        <v>6075</v>
      </c>
      <c r="D36" s="142" t="s">
        <v>45</v>
      </c>
      <c r="E36" s="142" t="s">
        <v>6071</v>
      </c>
      <c r="F36" s="527" t="s">
        <v>47</v>
      </c>
      <c r="G36" s="158">
        <v>25</v>
      </c>
      <c r="H36" s="2107">
        <v>0</v>
      </c>
      <c r="I36" s="2108">
        <v>3.125</v>
      </c>
      <c r="J36" s="220">
        <v>0</v>
      </c>
      <c r="K36" s="184">
        <v>3.125</v>
      </c>
      <c r="L36" s="184">
        <v>21.875</v>
      </c>
      <c r="M36" s="155">
        <v>12.5</v>
      </c>
      <c r="N36" s="184">
        <v>0</v>
      </c>
      <c r="O36" s="184">
        <v>12.5</v>
      </c>
      <c r="P36" s="184"/>
      <c r="Q36" s="184"/>
      <c r="R36" s="184"/>
      <c r="S36" s="184"/>
      <c r="T36" s="184"/>
      <c r="U36" s="184"/>
      <c r="V36" s="184"/>
      <c r="W36" s="184"/>
      <c r="X36" s="2843">
        <v>12.5</v>
      </c>
      <c r="Y36" s="2843">
        <v>0</v>
      </c>
      <c r="Z36" s="2108">
        <v>12.5</v>
      </c>
      <c r="AA36" s="2844">
        <v>3.09375</v>
      </c>
      <c r="AB36" s="2844"/>
      <c r="AC36" s="2108">
        <v>3.09375</v>
      </c>
      <c r="AD36" s="2108">
        <v>3.125E-2</v>
      </c>
      <c r="AE36" s="2844"/>
      <c r="AF36" s="2844">
        <v>0</v>
      </c>
      <c r="AG36" s="2108">
        <v>0</v>
      </c>
      <c r="AH36" s="184"/>
      <c r="AI36" s="221" t="s">
        <v>9947</v>
      </c>
      <c r="AJ36" s="155">
        <v>0</v>
      </c>
    </row>
    <row r="37" spans="1:36" ht="47.25">
      <c r="A37" s="991">
        <v>2521</v>
      </c>
      <c r="B37" s="122" t="s">
        <v>6076</v>
      </c>
      <c r="C37" s="181" t="s">
        <v>6077</v>
      </c>
      <c r="D37" s="142" t="s">
        <v>45</v>
      </c>
      <c r="E37" s="142" t="s">
        <v>6071</v>
      </c>
      <c r="F37" s="527" t="s">
        <v>47</v>
      </c>
      <c r="G37" s="158">
        <v>20</v>
      </c>
      <c r="H37" s="2107">
        <v>0</v>
      </c>
      <c r="I37" s="2108">
        <v>2.5</v>
      </c>
      <c r="J37" s="220">
        <v>0</v>
      </c>
      <c r="K37" s="184">
        <v>2.5</v>
      </c>
      <c r="L37" s="184">
        <v>17.5</v>
      </c>
      <c r="M37" s="155">
        <v>12.5</v>
      </c>
      <c r="N37" s="184">
        <v>0</v>
      </c>
      <c r="O37" s="184">
        <v>12.5</v>
      </c>
      <c r="P37" s="184"/>
      <c r="Q37" s="184"/>
      <c r="R37" s="184"/>
      <c r="S37" s="184"/>
      <c r="T37" s="184"/>
      <c r="U37" s="184"/>
      <c r="V37" s="184"/>
      <c r="W37" s="184"/>
      <c r="X37" s="2843">
        <v>12.5</v>
      </c>
      <c r="Y37" s="2843">
        <v>0</v>
      </c>
      <c r="Z37" s="2108">
        <v>12.5</v>
      </c>
      <c r="AA37" s="2844">
        <v>3.09375</v>
      </c>
      <c r="AB37" s="2844"/>
      <c r="AC37" s="2108">
        <v>3.09375</v>
      </c>
      <c r="AD37" s="2108">
        <v>3.125E-2</v>
      </c>
      <c r="AE37" s="2844"/>
      <c r="AF37" s="2844">
        <v>0</v>
      </c>
      <c r="AG37" s="2108">
        <v>0</v>
      </c>
      <c r="AH37" s="184"/>
      <c r="AI37" s="221" t="s">
        <v>9947</v>
      </c>
      <c r="AJ37" s="155">
        <v>0</v>
      </c>
    </row>
    <row r="38" spans="1:36" ht="31.5">
      <c r="A38" s="991">
        <v>2522</v>
      </c>
      <c r="B38" s="122" t="s">
        <v>6078</v>
      </c>
      <c r="C38" s="181" t="s">
        <v>6079</v>
      </c>
      <c r="D38" s="142" t="s">
        <v>45</v>
      </c>
      <c r="E38" s="142" t="s">
        <v>6071</v>
      </c>
      <c r="F38" s="527" t="s">
        <v>47</v>
      </c>
      <c r="G38" s="158">
        <v>20</v>
      </c>
      <c r="H38" s="2107">
        <v>0</v>
      </c>
      <c r="I38" s="2108">
        <v>2.5</v>
      </c>
      <c r="J38" s="220">
        <v>0</v>
      </c>
      <c r="K38" s="184">
        <v>2.5</v>
      </c>
      <c r="L38" s="184">
        <v>17.5</v>
      </c>
      <c r="M38" s="155">
        <v>12.5</v>
      </c>
      <c r="N38" s="184">
        <v>0</v>
      </c>
      <c r="O38" s="184">
        <v>12.5</v>
      </c>
      <c r="P38" s="184"/>
      <c r="Q38" s="184"/>
      <c r="R38" s="184"/>
      <c r="S38" s="184"/>
      <c r="T38" s="184"/>
      <c r="U38" s="184"/>
      <c r="V38" s="184"/>
      <c r="W38" s="184"/>
      <c r="X38" s="2843">
        <v>12.5</v>
      </c>
      <c r="Y38" s="2843">
        <v>0</v>
      </c>
      <c r="Z38" s="2108">
        <v>12.5</v>
      </c>
      <c r="AA38" s="2844">
        <v>3.09375</v>
      </c>
      <c r="AB38" s="2844"/>
      <c r="AC38" s="2108">
        <v>3.09375</v>
      </c>
      <c r="AD38" s="2108">
        <v>3.125E-2</v>
      </c>
      <c r="AE38" s="2844"/>
      <c r="AF38" s="2844">
        <v>0</v>
      </c>
      <c r="AG38" s="2108">
        <v>0</v>
      </c>
      <c r="AH38" s="184"/>
      <c r="AI38" s="221" t="s">
        <v>9947</v>
      </c>
      <c r="AJ38" s="155">
        <v>0</v>
      </c>
    </row>
    <row r="39" spans="1:36" ht="78.75">
      <c r="A39" s="991">
        <v>2523</v>
      </c>
      <c r="B39" s="122" t="s">
        <v>6080</v>
      </c>
      <c r="C39" s="181" t="s">
        <v>6081</v>
      </c>
      <c r="D39" s="142" t="s">
        <v>45</v>
      </c>
      <c r="E39" s="142" t="s">
        <v>6071</v>
      </c>
      <c r="F39" s="527" t="s">
        <v>47</v>
      </c>
      <c r="G39" s="158">
        <v>20</v>
      </c>
      <c r="H39" s="2107">
        <v>0</v>
      </c>
      <c r="I39" s="2108">
        <v>2.5</v>
      </c>
      <c r="J39" s="220">
        <v>0</v>
      </c>
      <c r="K39" s="184">
        <v>2.5</v>
      </c>
      <c r="L39" s="184">
        <v>17.5</v>
      </c>
      <c r="M39" s="155">
        <v>12.5</v>
      </c>
      <c r="N39" s="184">
        <v>0</v>
      </c>
      <c r="O39" s="184">
        <v>12.5</v>
      </c>
      <c r="P39" s="184"/>
      <c r="Q39" s="184"/>
      <c r="R39" s="184"/>
      <c r="S39" s="184"/>
      <c r="T39" s="184"/>
      <c r="U39" s="184"/>
      <c r="V39" s="184"/>
      <c r="W39" s="184"/>
      <c r="X39" s="2843">
        <v>12.5</v>
      </c>
      <c r="Y39" s="2843">
        <v>0</v>
      </c>
      <c r="Z39" s="2108">
        <v>12.5</v>
      </c>
      <c r="AA39" s="2844">
        <v>3.09375</v>
      </c>
      <c r="AB39" s="2844"/>
      <c r="AC39" s="2108">
        <v>3.09375</v>
      </c>
      <c r="AD39" s="2108">
        <v>3.125E-2</v>
      </c>
      <c r="AE39" s="2844"/>
      <c r="AF39" s="2844">
        <v>0</v>
      </c>
      <c r="AG39" s="2108">
        <v>0</v>
      </c>
      <c r="AH39" s="184"/>
      <c r="AI39" s="221" t="s">
        <v>9947</v>
      </c>
      <c r="AJ39" s="155">
        <v>0</v>
      </c>
    </row>
    <row r="40" spans="1:36" ht="63">
      <c r="A40" s="991">
        <v>2524</v>
      </c>
      <c r="B40" s="122" t="s">
        <v>6082</v>
      </c>
      <c r="C40" s="181" t="s">
        <v>6083</v>
      </c>
      <c r="D40" s="142" t="s">
        <v>45</v>
      </c>
      <c r="E40" s="142" t="s">
        <v>6071</v>
      </c>
      <c r="F40" s="527" t="s">
        <v>47</v>
      </c>
      <c r="G40" s="158">
        <v>25</v>
      </c>
      <c r="H40" s="2107">
        <v>0</v>
      </c>
      <c r="I40" s="2108">
        <v>3.125</v>
      </c>
      <c r="J40" s="220">
        <v>0</v>
      </c>
      <c r="K40" s="184">
        <v>3.125</v>
      </c>
      <c r="L40" s="184">
        <v>21.875</v>
      </c>
      <c r="M40" s="155">
        <v>12.5</v>
      </c>
      <c r="N40" s="184">
        <v>0</v>
      </c>
      <c r="O40" s="184">
        <v>12.5</v>
      </c>
      <c r="P40" s="184"/>
      <c r="Q40" s="184"/>
      <c r="R40" s="184"/>
      <c r="S40" s="184"/>
      <c r="T40" s="184"/>
      <c r="U40" s="184"/>
      <c r="V40" s="184"/>
      <c r="W40" s="184"/>
      <c r="X40" s="2843">
        <v>12.5</v>
      </c>
      <c r="Y40" s="2843">
        <v>0</v>
      </c>
      <c r="Z40" s="2108">
        <v>12.5</v>
      </c>
      <c r="AA40" s="2844">
        <v>3.09375</v>
      </c>
      <c r="AB40" s="2844"/>
      <c r="AC40" s="2108">
        <v>3.09375</v>
      </c>
      <c r="AD40" s="2108">
        <v>3.125E-2</v>
      </c>
      <c r="AE40" s="2844"/>
      <c r="AF40" s="2844">
        <v>0</v>
      </c>
      <c r="AG40" s="2108">
        <v>0</v>
      </c>
      <c r="AH40" s="184"/>
      <c r="AI40" s="221" t="s">
        <v>9947</v>
      </c>
      <c r="AJ40" s="155">
        <v>0</v>
      </c>
    </row>
    <row r="41" spans="1:36" ht="63">
      <c r="A41" s="991">
        <v>2525</v>
      </c>
      <c r="B41" s="122" t="s">
        <v>6084</v>
      </c>
      <c r="C41" s="181" t="s">
        <v>6085</v>
      </c>
      <c r="D41" s="142" t="s">
        <v>254</v>
      </c>
      <c r="E41" s="142" t="s">
        <v>6071</v>
      </c>
      <c r="F41" s="527" t="s">
        <v>47</v>
      </c>
      <c r="G41" s="158">
        <v>20</v>
      </c>
      <c r="H41" s="2107">
        <v>0</v>
      </c>
      <c r="I41" s="2108">
        <v>2.5</v>
      </c>
      <c r="J41" s="220">
        <v>0</v>
      </c>
      <c r="K41" s="184">
        <v>2.5</v>
      </c>
      <c r="L41" s="184">
        <v>17.5</v>
      </c>
      <c r="M41" s="155">
        <v>12.5</v>
      </c>
      <c r="N41" s="184">
        <v>0</v>
      </c>
      <c r="O41" s="184">
        <v>12.5</v>
      </c>
      <c r="P41" s="184"/>
      <c r="Q41" s="184"/>
      <c r="R41" s="184"/>
      <c r="S41" s="184"/>
      <c r="T41" s="184"/>
      <c r="U41" s="184"/>
      <c r="V41" s="184"/>
      <c r="W41" s="184"/>
      <c r="X41" s="2843">
        <v>12.5</v>
      </c>
      <c r="Y41" s="2843">
        <v>0</v>
      </c>
      <c r="Z41" s="2108">
        <v>12.5</v>
      </c>
      <c r="AA41" s="2844">
        <v>3.09375</v>
      </c>
      <c r="AB41" s="2844"/>
      <c r="AC41" s="2108">
        <v>3.09375</v>
      </c>
      <c r="AD41" s="2108">
        <v>3.125E-2</v>
      </c>
      <c r="AE41" s="2844"/>
      <c r="AF41" s="2844">
        <v>0</v>
      </c>
      <c r="AG41" s="2108">
        <v>0</v>
      </c>
      <c r="AH41" s="184"/>
      <c r="AI41" s="221" t="s">
        <v>9947</v>
      </c>
      <c r="AJ41" s="155">
        <v>0</v>
      </c>
    </row>
    <row r="42" spans="1:36" ht="31.5">
      <c r="A42" s="991">
        <v>2526</v>
      </c>
      <c r="B42" s="122" t="s">
        <v>6086</v>
      </c>
      <c r="C42" s="181" t="s">
        <v>6087</v>
      </c>
      <c r="D42" s="142" t="s">
        <v>254</v>
      </c>
      <c r="E42" s="142" t="s">
        <v>6071</v>
      </c>
      <c r="F42" s="527" t="s">
        <v>47</v>
      </c>
      <c r="G42" s="158">
        <v>20</v>
      </c>
      <c r="H42" s="2107">
        <v>0</v>
      </c>
      <c r="I42" s="2108">
        <v>1.25</v>
      </c>
      <c r="J42" s="220">
        <v>0</v>
      </c>
      <c r="K42" s="184">
        <v>1.25</v>
      </c>
      <c r="L42" s="184">
        <v>18.75</v>
      </c>
      <c r="M42" s="155">
        <v>12.5</v>
      </c>
      <c r="N42" s="184">
        <v>0</v>
      </c>
      <c r="O42" s="184">
        <v>12.5</v>
      </c>
      <c r="P42" s="184"/>
      <c r="Q42" s="184"/>
      <c r="R42" s="184"/>
      <c r="S42" s="184"/>
      <c r="T42" s="184"/>
      <c r="U42" s="184"/>
      <c r="V42" s="184"/>
      <c r="W42" s="184"/>
      <c r="X42" s="2843">
        <v>12.5</v>
      </c>
      <c r="Y42" s="2843">
        <v>0</v>
      </c>
      <c r="Z42" s="2108">
        <v>12.5</v>
      </c>
      <c r="AA42" s="2844">
        <v>3.09375</v>
      </c>
      <c r="AB42" s="2844"/>
      <c r="AC42" s="2108">
        <v>3.09375</v>
      </c>
      <c r="AD42" s="2108">
        <v>3.125E-2</v>
      </c>
      <c r="AE42" s="2844"/>
      <c r="AF42" s="2844">
        <v>0</v>
      </c>
      <c r="AG42" s="2108">
        <v>0</v>
      </c>
      <c r="AH42" s="184"/>
      <c r="AI42" s="221" t="s">
        <v>9947</v>
      </c>
      <c r="AJ42" s="155">
        <v>0</v>
      </c>
    </row>
    <row r="43" spans="1:36" ht="63">
      <c r="A43" s="991">
        <v>2527</v>
      </c>
      <c r="B43" s="122" t="s">
        <v>6088</v>
      </c>
      <c r="C43" s="181" t="s">
        <v>6089</v>
      </c>
      <c r="D43" s="142" t="s">
        <v>254</v>
      </c>
      <c r="E43" s="142" t="s">
        <v>4679</v>
      </c>
      <c r="F43" s="527" t="s">
        <v>47</v>
      </c>
      <c r="G43" s="158">
        <v>20</v>
      </c>
      <c r="H43" s="2107">
        <v>0</v>
      </c>
      <c r="I43" s="2108">
        <v>2.5</v>
      </c>
      <c r="J43" s="220">
        <v>0</v>
      </c>
      <c r="K43" s="184">
        <v>2.5</v>
      </c>
      <c r="L43" s="184">
        <v>17.5</v>
      </c>
      <c r="M43" s="155">
        <v>12.5</v>
      </c>
      <c r="N43" s="184">
        <v>0</v>
      </c>
      <c r="O43" s="184">
        <v>12.5</v>
      </c>
      <c r="P43" s="184"/>
      <c r="Q43" s="184"/>
      <c r="R43" s="184"/>
      <c r="S43" s="184"/>
      <c r="T43" s="184"/>
      <c r="U43" s="184"/>
      <c r="V43" s="184"/>
      <c r="W43" s="184"/>
      <c r="X43" s="2843">
        <v>12.5</v>
      </c>
      <c r="Y43" s="2843">
        <v>0</v>
      </c>
      <c r="Z43" s="2108">
        <v>12.5</v>
      </c>
      <c r="AA43" s="2844">
        <v>3.09375</v>
      </c>
      <c r="AB43" s="2844"/>
      <c r="AC43" s="2108">
        <v>3.09375</v>
      </c>
      <c r="AD43" s="2108">
        <v>3.125E-2</v>
      </c>
      <c r="AE43" s="2844"/>
      <c r="AF43" s="2844">
        <v>0</v>
      </c>
      <c r="AG43" s="2108">
        <v>0</v>
      </c>
      <c r="AH43" s="184"/>
      <c r="AI43" s="221" t="s">
        <v>9947</v>
      </c>
      <c r="AJ43" s="155">
        <v>0</v>
      </c>
    </row>
    <row r="44" spans="1:36" ht="78.75">
      <c r="A44" s="991">
        <v>2528</v>
      </c>
      <c r="B44" s="122" t="s">
        <v>6090</v>
      </c>
      <c r="C44" s="181" t="s">
        <v>6091</v>
      </c>
      <c r="D44" s="142" t="s">
        <v>393</v>
      </c>
      <c r="E44" s="142" t="s">
        <v>4679</v>
      </c>
      <c r="F44" s="527" t="s">
        <v>47</v>
      </c>
      <c r="G44" s="158">
        <v>30</v>
      </c>
      <c r="H44" s="2107">
        <v>0</v>
      </c>
      <c r="I44" s="2108">
        <v>3.75</v>
      </c>
      <c r="J44" s="220">
        <v>0</v>
      </c>
      <c r="K44" s="184">
        <v>3.75</v>
      </c>
      <c r="L44" s="184">
        <v>26.25</v>
      </c>
      <c r="M44" s="155">
        <v>12.5</v>
      </c>
      <c r="N44" s="184">
        <v>0</v>
      </c>
      <c r="O44" s="184">
        <v>12.5</v>
      </c>
      <c r="P44" s="184"/>
      <c r="Q44" s="184"/>
      <c r="R44" s="184"/>
      <c r="S44" s="184"/>
      <c r="T44" s="184"/>
      <c r="U44" s="184"/>
      <c r="V44" s="184"/>
      <c r="W44" s="184"/>
      <c r="X44" s="2843">
        <v>12.5</v>
      </c>
      <c r="Y44" s="2843">
        <v>0</v>
      </c>
      <c r="Z44" s="2108">
        <v>12.5</v>
      </c>
      <c r="AA44" s="2844">
        <v>3.09375</v>
      </c>
      <c r="AB44" s="2844"/>
      <c r="AC44" s="2108">
        <v>3.09375</v>
      </c>
      <c r="AD44" s="2108">
        <v>3.125E-2</v>
      </c>
      <c r="AE44" s="2844"/>
      <c r="AF44" s="2844">
        <v>0</v>
      </c>
      <c r="AG44" s="2108">
        <v>0</v>
      </c>
      <c r="AH44" s="184"/>
      <c r="AI44" s="221" t="s">
        <v>9947</v>
      </c>
      <c r="AJ44" s="155">
        <v>0</v>
      </c>
    </row>
    <row r="45" spans="1:36" ht="63">
      <c r="A45" s="991">
        <v>2529</v>
      </c>
      <c r="B45" s="122" t="s">
        <v>6092</v>
      </c>
      <c r="C45" s="181" t="s">
        <v>6093</v>
      </c>
      <c r="D45" s="142" t="s">
        <v>72</v>
      </c>
      <c r="E45" s="142" t="s">
        <v>4679</v>
      </c>
      <c r="F45" s="527" t="s">
        <v>47</v>
      </c>
      <c r="G45" s="158">
        <v>20</v>
      </c>
      <c r="H45" s="2107">
        <v>0</v>
      </c>
      <c r="I45" s="2108">
        <v>2.5</v>
      </c>
      <c r="J45" s="220">
        <v>0</v>
      </c>
      <c r="K45" s="184">
        <v>2.5</v>
      </c>
      <c r="L45" s="184">
        <v>17.5</v>
      </c>
      <c r="M45" s="155">
        <v>12</v>
      </c>
      <c r="N45" s="184">
        <v>0</v>
      </c>
      <c r="O45" s="184">
        <v>12</v>
      </c>
      <c r="P45" s="184"/>
      <c r="Q45" s="184"/>
      <c r="R45" s="184"/>
      <c r="S45" s="184"/>
      <c r="T45" s="184"/>
      <c r="U45" s="184"/>
      <c r="V45" s="184"/>
      <c r="W45" s="184"/>
      <c r="X45" s="2843">
        <v>12</v>
      </c>
      <c r="Y45" s="2843">
        <v>0</v>
      </c>
      <c r="Z45" s="2108">
        <v>12</v>
      </c>
      <c r="AA45" s="2844">
        <v>2.97</v>
      </c>
      <c r="AB45" s="2844"/>
      <c r="AC45" s="2108">
        <v>2.97</v>
      </c>
      <c r="AD45" s="2108">
        <v>0.03</v>
      </c>
      <c r="AE45" s="2844"/>
      <c r="AF45" s="2844">
        <v>0</v>
      </c>
      <c r="AG45" s="2108">
        <v>0</v>
      </c>
      <c r="AH45" s="184"/>
      <c r="AI45" s="221" t="s">
        <v>9947</v>
      </c>
      <c r="AJ45" s="155">
        <v>0</v>
      </c>
    </row>
    <row r="46" spans="1:36" ht="63">
      <c r="A46" s="991">
        <v>2530</v>
      </c>
      <c r="B46" s="122" t="s">
        <v>6094</v>
      </c>
      <c r="C46" s="181" t="s">
        <v>6095</v>
      </c>
      <c r="D46" s="142" t="s">
        <v>72</v>
      </c>
      <c r="E46" s="142" t="s">
        <v>4679</v>
      </c>
      <c r="F46" s="527" t="s">
        <v>47</v>
      </c>
      <c r="G46" s="158">
        <v>20</v>
      </c>
      <c r="H46" s="2107">
        <v>0</v>
      </c>
      <c r="I46" s="2108">
        <v>2.5</v>
      </c>
      <c r="J46" s="220">
        <v>0</v>
      </c>
      <c r="K46" s="184">
        <v>2.5</v>
      </c>
      <c r="L46" s="184">
        <v>17.5</v>
      </c>
      <c r="M46" s="155">
        <v>12</v>
      </c>
      <c r="N46" s="184">
        <v>0</v>
      </c>
      <c r="O46" s="184">
        <v>12</v>
      </c>
      <c r="P46" s="184"/>
      <c r="Q46" s="184"/>
      <c r="R46" s="184"/>
      <c r="S46" s="184"/>
      <c r="T46" s="184"/>
      <c r="U46" s="184"/>
      <c r="V46" s="184"/>
      <c r="W46" s="184"/>
      <c r="X46" s="2843">
        <v>12</v>
      </c>
      <c r="Y46" s="2843">
        <v>0</v>
      </c>
      <c r="Z46" s="2108">
        <v>12</v>
      </c>
      <c r="AA46" s="2844">
        <v>2.97</v>
      </c>
      <c r="AB46" s="2844"/>
      <c r="AC46" s="2108">
        <v>2.97</v>
      </c>
      <c r="AD46" s="2108">
        <v>0.03</v>
      </c>
      <c r="AE46" s="2844"/>
      <c r="AF46" s="2844">
        <v>0</v>
      </c>
      <c r="AG46" s="2108">
        <v>0</v>
      </c>
      <c r="AH46" s="184"/>
      <c r="AI46" s="221" t="s">
        <v>9947</v>
      </c>
      <c r="AJ46" s="155">
        <v>0</v>
      </c>
    </row>
    <row r="47" spans="1:36" ht="63">
      <c r="A47" s="991">
        <v>2531</v>
      </c>
      <c r="B47" s="122" t="s">
        <v>6096</v>
      </c>
      <c r="C47" s="181" t="s">
        <v>6097</v>
      </c>
      <c r="D47" s="142" t="s">
        <v>72</v>
      </c>
      <c r="E47" s="142" t="s">
        <v>4679</v>
      </c>
      <c r="F47" s="527" t="s">
        <v>47</v>
      </c>
      <c r="G47" s="158">
        <v>20</v>
      </c>
      <c r="H47" s="2107">
        <v>0</v>
      </c>
      <c r="I47" s="2108">
        <v>2.5</v>
      </c>
      <c r="J47" s="220">
        <v>0</v>
      </c>
      <c r="K47" s="184">
        <v>2.5</v>
      </c>
      <c r="L47" s="184">
        <v>17.5</v>
      </c>
      <c r="M47" s="155">
        <v>12</v>
      </c>
      <c r="N47" s="184">
        <v>0</v>
      </c>
      <c r="O47" s="184">
        <v>12</v>
      </c>
      <c r="P47" s="184"/>
      <c r="Q47" s="184"/>
      <c r="R47" s="184"/>
      <c r="S47" s="184"/>
      <c r="T47" s="184"/>
      <c r="U47" s="184"/>
      <c r="V47" s="184"/>
      <c r="W47" s="184"/>
      <c r="X47" s="2843">
        <v>12</v>
      </c>
      <c r="Y47" s="2843">
        <v>0</v>
      </c>
      <c r="Z47" s="2108">
        <v>12</v>
      </c>
      <c r="AA47" s="2844">
        <v>2.97</v>
      </c>
      <c r="AB47" s="2844"/>
      <c r="AC47" s="2108">
        <v>2.97</v>
      </c>
      <c r="AD47" s="2108">
        <v>0.03</v>
      </c>
      <c r="AE47" s="2844"/>
      <c r="AF47" s="2844">
        <v>0</v>
      </c>
      <c r="AG47" s="2108">
        <v>0</v>
      </c>
      <c r="AH47" s="184"/>
      <c r="AI47" s="221" t="s">
        <v>9947</v>
      </c>
      <c r="AJ47" s="155">
        <v>0</v>
      </c>
    </row>
    <row r="48" spans="1:36" ht="66.75" customHeight="1">
      <c r="A48" s="991">
        <v>2532</v>
      </c>
      <c r="B48" s="122" t="s">
        <v>6098</v>
      </c>
      <c r="C48" s="181" t="s">
        <v>6099</v>
      </c>
      <c r="D48" s="142" t="s">
        <v>72</v>
      </c>
      <c r="E48" s="142" t="s">
        <v>4679</v>
      </c>
      <c r="F48" s="527" t="s">
        <v>47</v>
      </c>
      <c r="G48" s="158">
        <v>20</v>
      </c>
      <c r="H48" s="2107">
        <v>0</v>
      </c>
      <c r="I48" s="2108">
        <v>2.5</v>
      </c>
      <c r="J48" s="220">
        <v>0</v>
      </c>
      <c r="K48" s="184">
        <v>2.5</v>
      </c>
      <c r="L48" s="184">
        <v>17.5</v>
      </c>
      <c r="M48" s="155">
        <v>12</v>
      </c>
      <c r="N48" s="184">
        <v>0</v>
      </c>
      <c r="O48" s="184">
        <v>12</v>
      </c>
      <c r="P48" s="184"/>
      <c r="Q48" s="184"/>
      <c r="R48" s="184"/>
      <c r="S48" s="184"/>
      <c r="T48" s="184"/>
      <c r="U48" s="184"/>
      <c r="V48" s="184"/>
      <c r="W48" s="184"/>
      <c r="X48" s="2843">
        <v>12</v>
      </c>
      <c r="Y48" s="2843">
        <v>0</v>
      </c>
      <c r="Z48" s="2108">
        <v>12</v>
      </c>
      <c r="AA48" s="2844">
        <v>2.97</v>
      </c>
      <c r="AB48" s="2844"/>
      <c r="AC48" s="2108">
        <v>2.97</v>
      </c>
      <c r="AD48" s="2108">
        <v>0.03</v>
      </c>
      <c r="AE48" s="2844"/>
      <c r="AF48" s="2844">
        <v>0</v>
      </c>
      <c r="AG48" s="2108">
        <v>0</v>
      </c>
      <c r="AH48" s="184"/>
      <c r="AI48" s="221" t="s">
        <v>9947</v>
      </c>
      <c r="AJ48" s="155">
        <v>0</v>
      </c>
    </row>
    <row r="49" spans="1:36" ht="47.25">
      <c r="A49" s="991">
        <v>2533</v>
      </c>
      <c r="B49" s="122" t="s">
        <v>6100</v>
      </c>
      <c r="C49" s="181" t="s">
        <v>6101</v>
      </c>
      <c r="D49" s="142" t="s">
        <v>72</v>
      </c>
      <c r="E49" s="142" t="s">
        <v>4679</v>
      </c>
      <c r="F49" s="527" t="s">
        <v>47</v>
      </c>
      <c r="G49" s="158">
        <v>20</v>
      </c>
      <c r="H49" s="2107">
        <v>0</v>
      </c>
      <c r="I49" s="2108">
        <v>2.5</v>
      </c>
      <c r="J49" s="220">
        <v>0</v>
      </c>
      <c r="K49" s="184">
        <v>2.5</v>
      </c>
      <c r="L49" s="184">
        <v>17.5</v>
      </c>
      <c r="M49" s="155">
        <v>12</v>
      </c>
      <c r="N49" s="184">
        <v>0</v>
      </c>
      <c r="O49" s="184">
        <v>12</v>
      </c>
      <c r="P49" s="184"/>
      <c r="Q49" s="184"/>
      <c r="R49" s="184"/>
      <c r="S49" s="184"/>
      <c r="T49" s="184"/>
      <c r="U49" s="184"/>
      <c r="V49" s="184"/>
      <c r="W49" s="184"/>
      <c r="X49" s="2843">
        <v>12</v>
      </c>
      <c r="Y49" s="2843">
        <v>0</v>
      </c>
      <c r="Z49" s="2108">
        <v>12</v>
      </c>
      <c r="AA49" s="2844">
        <v>2.97</v>
      </c>
      <c r="AB49" s="2844"/>
      <c r="AC49" s="2108">
        <v>2.97</v>
      </c>
      <c r="AD49" s="2108">
        <v>0.03</v>
      </c>
      <c r="AE49" s="2844"/>
      <c r="AF49" s="2844">
        <v>0</v>
      </c>
      <c r="AG49" s="2108">
        <v>0</v>
      </c>
      <c r="AH49" s="184"/>
      <c r="AI49" s="221" t="s">
        <v>9947</v>
      </c>
      <c r="AJ49" s="155">
        <v>0</v>
      </c>
    </row>
    <row r="50" spans="1:36" ht="31.5">
      <c r="A50" s="991">
        <v>2534</v>
      </c>
      <c r="B50" s="122" t="s">
        <v>6102</v>
      </c>
      <c r="C50" s="181" t="s">
        <v>6103</v>
      </c>
      <c r="D50" s="142" t="s">
        <v>2314</v>
      </c>
      <c r="E50" s="142" t="s">
        <v>4679</v>
      </c>
      <c r="F50" s="527" t="s">
        <v>47</v>
      </c>
      <c r="G50" s="158">
        <v>20</v>
      </c>
      <c r="H50" s="2107">
        <v>0</v>
      </c>
      <c r="I50" s="2108">
        <v>2.5</v>
      </c>
      <c r="J50" s="220">
        <v>0</v>
      </c>
      <c r="K50" s="184">
        <v>2.5</v>
      </c>
      <c r="L50" s="184">
        <v>17.5</v>
      </c>
      <c r="M50" s="155">
        <v>12.5</v>
      </c>
      <c r="N50" s="184">
        <v>0</v>
      </c>
      <c r="O50" s="184">
        <v>12.5</v>
      </c>
      <c r="P50" s="184"/>
      <c r="Q50" s="184"/>
      <c r="R50" s="184"/>
      <c r="S50" s="184"/>
      <c r="T50" s="184"/>
      <c r="U50" s="184"/>
      <c r="V50" s="184"/>
      <c r="W50" s="184"/>
      <c r="X50" s="2843">
        <v>12.5</v>
      </c>
      <c r="Y50" s="2843">
        <v>0</v>
      </c>
      <c r="Z50" s="2108">
        <v>12.5</v>
      </c>
      <c r="AA50" s="2844">
        <v>3.09375</v>
      </c>
      <c r="AB50" s="2844"/>
      <c r="AC50" s="2108">
        <v>3.09375</v>
      </c>
      <c r="AD50" s="2108">
        <v>3.125E-2</v>
      </c>
      <c r="AE50" s="2844"/>
      <c r="AF50" s="2844">
        <v>0</v>
      </c>
      <c r="AG50" s="2108">
        <v>0</v>
      </c>
      <c r="AH50" s="184"/>
      <c r="AI50" s="221" t="s">
        <v>9947</v>
      </c>
      <c r="AJ50" s="155">
        <v>0</v>
      </c>
    </row>
    <row r="51" spans="1:36" ht="78.75">
      <c r="A51" s="991">
        <v>2535</v>
      </c>
      <c r="B51" s="122" t="s">
        <v>6104</v>
      </c>
      <c r="C51" s="181" t="s">
        <v>6105</v>
      </c>
      <c r="D51" s="142" t="s">
        <v>2314</v>
      </c>
      <c r="E51" s="142" t="s">
        <v>4679</v>
      </c>
      <c r="F51" s="527" t="s">
        <v>47</v>
      </c>
      <c r="G51" s="158">
        <v>27</v>
      </c>
      <c r="H51" s="2107">
        <v>0</v>
      </c>
      <c r="I51" s="2108">
        <v>3.375</v>
      </c>
      <c r="J51" s="220">
        <v>0</v>
      </c>
      <c r="K51" s="184">
        <v>3.375</v>
      </c>
      <c r="L51" s="184">
        <v>23.625</v>
      </c>
      <c r="M51" s="155">
        <v>12.5</v>
      </c>
      <c r="N51" s="184">
        <v>0</v>
      </c>
      <c r="O51" s="184">
        <v>12.5</v>
      </c>
      <c r="P51" s="184"/>
      <c r="Q51" s="184"/>
      <c r="R51" s="184"/>
      <c r="S51" s="184"/>
      <c r="T51" s="184"/>
      <c r="U51" s="184"/>
      <c r="V51" s="184"/>
      <c r="W51" s="184"/>
      <c r="X51" s="2843">
        <v>12.5</v>
      </c>
      <c r="Y51" s="2843">
        <v>0</v>
      </c>
      <c r="Z51" s="2108">
        <v>12.5</v>
      </c>
      <c r="AA51" s="2844">
        <v>3.09375</v>
      </c>
      <c r="AB51" s="2844"/>
      <c r="AC51" s="2108">
        <v>3.09375</v>
      </c>
      <c r="AD51" s="2108">
        <v>3.125E-2</v>
      </c>
      <c r="AE51" s="2844"/>
      <c r="AF51" s="2844">
        <v>0</v>
      </c>
      <c r="AG51" s="2108">
        <v>0</v>
      </c>
      <c r="AH51" s="184"/>
      <c r="AI51" s="221" t="s">
        <v>9947</v>
      </c>
      <c r="AJ51" s="155">
        <v>0</v>
      </c>
    </row>
    <row r="52" spans="1:36" ht="63">
      <c r="A52" s="991">
        <v>2536</v>
      </c>
      <c r="B52" s="122" t="s">
        <v>6106</v>
      </c>
      <c r="C52" s="181" t="s">
        <v>6107</v>
      </c>
      <c r="D52" s="142" t="s">
        <v>66</v>
      </c>
      <c r="E52" s="142" t="s">
        <v>4679</v>
      </c>
      <c r="F52" s="527" t="s">
        <v>47</v>
      </c>
      <c r="G52" s="158">
        <v>40</v>
      </c>
      <c r="H52" s="2107">
        <v>0</v>
      </c>
      <c r="I52" s="2108">
        <v>5</v>
      </c>
      <c r="J52" s="220">
        <v>0</v>
      </c>
      <c r="K52" s="184">
        <v>5</v>
      </c>
      <c r="L52" s="184">
        <v>35</v>
      </c>
      <c r="M52" s="155">
        <v>12.5</v>
      </c>
      <c r="N52" s="184">
        <v>0</v>
      </c>
      <c r="O52" s="184">
        <v>12.5</v>
      </c>
      <c r="P52" s="184"/>
      <c r="Q52" s="184"/>
      <c r="R52" s="184"/>
      <c r="S52" s="184"/>
      <c r="T52" s="184"/>
      <c r="U52" s="184"/>
      <c r="V52" s="184"/>
      <c r="W52" s="184"/>
      <c r="X52" s="2843">
        <v>12.5</v>
      </c>
      <c r="Y52" s="2843">
        <v>0</v>
      </c>
      <c r="Z52" s="2108">
        <v>12.5</v>
      </c>
      <c r="AA52" s="2844">
        <v>3.09375</v>
      </c>
      <c r="AB52" s="2844"/>
      <c r="AC52" s="2108">
        <v>3.09375</v>
      </c>
      <c r="AD52" s="2108">
        <v>3.125E-2</v>
      </c>
      <c r="AE52" s="2844"/>
      <c r="AF52" s="2844">
        <v>0</v>
      </c>
      <c r="AG52" s="2108">
        <v>0</v>
      </c>
      <c r="AH52" s="184"/>
      <c r="AI52" s="221" t="s">
        <v>9947</v>
      </c>
      <c r="AJ52" s="155">
        <v>0</v>
      </c>
    </row>
    <row r="53" spans="1:36" ht="94.5">
      <c r="A53" s="991">
        <v>2537</v>
      </c>
      <c r="B53" s="122" t="s">
        <v>6108</v>
      </c>
      <c r="C53" s="181" t="s">
        <v>6109</v>
      </c>
      <c r="D53" s="142" t="s">
        <v>564</v>
      </c>
      <c r="E53" s="142" t="s">
        <v>4679</v>
      </c>
      <c r="F53" s="527" t="s">
        <v>47</v>
      </c>
      <c r="G53" s="158">
        <v>20</v>
      </c>
      <c r="H53" s="2107">
        <v>0</v>
      </c>
      <c r="I53" s="2108">
        <v>2.5</v>
      </c>
      <c r="J53" s="220">
        <v>0</v>
      </c>
      <c r="K53" s="184">
        <v>2.5</v>
      </c>
      <c r="L53" s="184">
        <v>17.5</v>
      </c>
      <c r="M53" s="155">
        <v>12.5</v>
      </c>
      <c r="N53" s="184">
        <v>0</v>
      </c>
      <c r="O53" s="184">
        <v>12.5</v>
      </c>
      <c r="P53" s="184"/>
      <c r="Q53" s="184"/>
      <c r="R53" s="184"/>
      <c r="S53" s="184"/>
      <c r="T53" s="184"/>
      <c r="U53" s="184"/>
      <c r="V53" s="184"/>
      <c r="W53" s="184"/>
      <c r="X53" s="2843">
        <v>12.5</v>
      </c>
      <c r="Y53" s="2843">
        <v>0</v>
      </c>
      <c r="Z53" s="2108">
        <v>12.5</v>
      </c>
      <c r="AA53" s="2844">
        <v>3.09375</v>
      </c>
      <c r="AB53" s="2844"/>
      <c r="AC53" s="2108">
        <v>3.09375</v>
      </c>
      <c r="AD53" s="2108">
        <v>3.125E-2</v>
      </c>
      <c r="AE53" s="2844"/>
      <c r="AF53" s="2844">
        <v>0</v>
      </c>
      <c r="AG53" s="2108">
        <v>0</v>
      </c>
      <c r="AH53" s="184"/>
      <c r="AI53" s="221" t="s">
        <v>9947</v>
      </c>
      <c r="AJ53" s="155">
        <v>0</v>
      </c>
    </row>
    <row r="54" spans="1:36" ht="47.25">
      <c r="A54" s="991">
        <v>2538</v>
      </c>
      <c r="B54" s="122" t="s">
        <v>6110</v>
      </c>
      <c r="C54" s="181" t="s">
        <v>6111</v>
      </c>
      <c r="D54" s="142" t="s">
        <v>564</v>
      </c>
      <c r="E54" s="142" t="s">
        <v>4679</v>
      </c>
      <c r="F54" s="1577" t="s">
        <v>30</v>
      </c>
      <c r="G54" s="158">
        <v>10</v>
      </c>
      <c r="H54" s="2107">
        <v>0</v>
      </c>
      <c r="I54" s="2108">
        <v>2.5</v>
      </c>
      <c r="J54" s="220">
        <v>0</v>
      </c>
      <c r="K54" s="184">
        <v>2.5</v>
      </c>
      <c r="L54" s="184">
        <v>7.5</v>
      </c>
      <c r="M54" s="155">
        <v>7.5</v>
      </c>
      <c r="N54" s="184">
        <v>0</v>
      </c>
      <c r="O54" s="184">
        <v>7.5</v>
      </c>
      <c r="P54" s="184"/>
      <c r="Q54" s="184"/>
      <c r="R54" s="184"/>
      <c r="S54" s="184"/>
      <c r="T54" s="184"/>
      <c r="U54" s="184"/>
      <c r="V54" s="184"/>
      <c r="W54" s="184"/>
      <c r="X54" s="2843">
        <v>7.5</v>
      </c>
      <c r="Y54" s="2843">
        <v>0</v>
      </c>
      <c r="Z54" s="2108">
        <v>7.5</v>
      </c>
      <c r="AA54" s="2844">
        <v>7.4249999999999998</v>
      </c>
      <c r="AB54" s="2844"/>
      <c r="AC54" s="2108">
        <v>7.4249999999999998</v>
      </c>
      <c r="AD54" s="2108">
        <v>7.4999999999999997E-2</v>
      </c>
      <c r="AE54" s="2844"/>
      <c r="AF54" s="2844">
        <v>0</v>
      </c>
      <c r="AG54" s="2108">
        <v>0</v>
      </c>
      <c r="AH54" s="184"/>
      <c r="AI54" s="184" t="s">
        <v>9947</v>
      </c>
      <c r="AJ54" s="155">
        <v>0</v>
      </c>
    </row>
    <row r="55" spans="1:36" ht="63">
      <c r="A55" s="991">
        <v>2539</v>
      </c>
      <c r="B55" s="122" t="s">
        <v>6112</v>
      </c>
      <c r="C55" s="181" t="s">
        <v>6113</v>
      </c>
      <c r="D55" s="142" t="s">
        <v>213</v>
      </c>
      <c r="E55" s="142" t="s">
        <v>4679</v>
      </c>
      <c r="F55" s="1577" t="s">
        <v>30</v>
      </c>
      <c r="G55" s="158">
        <v>10</v>
      </c>
      <c r="H55" s="2107">
        <v>0</v>
      </c>
      <c r="I55" s="2108">
        <v>1.25</v>
      </c>
      <c r="J55" s="220">
        <v>0</v>
      </c>
      <c r="K55" s="184">
        <v>1.25</v>
      </c>
      <c r="L55" s="184">
        <v>8.75</v>
      </c>
      <c r="M55" s="155">
        <v>8.75</v>
      </c>
      <c r="N55" s="184">
        <v>0</v>
      </c>
      <c r="O55" s="184">
        <v>8.75</v>
      </c>
      <c r="P55" s="184"/>
      <c r="Q55" s="184"/>
      <c r="R55" s="184"/>
      <c r="S55" s="184"/>
      <c r="T55" s="184"/>
      <c r="U55" s="184"/>
      <c r="V55" s="184"/>
      <c r="W55" s="184"/>
      <c r="X55" s="2843">
        <v>8.75</v>
      </c>
      <c r="Y55" s="2843">
        <v>0</v>
      </c>
      <c r="Z55" s="2108">
        <v>8.75</v>
      </c>
      <c r="AA55" s="2844">
        <v>8.6626250000000002</v>
      </c>
      <c r="AB55" s="2844"/>
      <c r="AC55" s="2108">
        <v>8.6626250000000002</v>
      </c>
      <c r="AD55" s="2108">
        <v>8.7875000000000009E-2</v>
      </c>
      <c r="AE55" s="2844"/>
      <c r="AF55" s="2844">
        <v>0</v>
      </c>
      <c r="AG55" s="2108">
        <v>0</v>
      </c>
      <c r="AH55" s="184"/>
      <c r="AI55" s="221" t="s">
        <v>10040</v>
      </c>
      <c r="AJ55" s="155">
        <v>0</v>
      </c>
    </row>
    <row r="56" spans="1:36" ht="63">
      <c r="A56" s="991">
        <v>2540</v>
      </c>
      <c r="B56" s="122" t="s">
        <v>6114</v>
      </c>
      <c r="C56" s="181" t="s">
        <v>6115</v>
      </c>
      <c r="D56" s="142" t="s">
        <v>213</v>
      </c>
      <c r="E56" s="142" t="s">
        <v>4679</v>
      </c>
      <c r="F56" s="527" t="s">
        <v>47</v>
      </c>
      <c r="G56" s="158">
        <v>20</v>
      </c>
      <c r="H56" s="2107">
        <v>0</v>
      </c>
      <c r="I56" s="2108">
        <v>2.5</v>
      </c>
      <c r="J56" s="220">
        <v>0</v>
      </c>
      <c r="K56" s="184">
        <v>2.5</v>
      </c>
      <c r="L56" s="184">
        <v>17.5</v>
      </c>
      <c r="M56" s="155">
        <v>12.5</v>
      </c>
      <c r="N56" s="184">
        <v>0</v>
      </c>
      <c r="O56" s="184">
        <v>12.5</v>
      </c>
      <c r="P56" s="184"/>
      <c r="Q56" s="184"/>
      <c r="R56" s="184"/>
      <c r="S56" s="184"/>
      <c r="T56" s="184"/>
      <c r="U56" s="184"/>
      <c r="V56" s="184"/>
      <c r="W56" s="184"/>
      <c r="X56" s="2843">
        <v>12.5</v>
      </c>
      <c r="Y56" s="2843">
        <v>0</v>
      </c>
      <c r="Z56" s="2108">
        <v>12.5</v>
      </c>
      <c r="AA56" s="2844">
        <v>3.09375</v>
      </c>
      <c r="AB56" s="2844"/>
      <c r="AC56" s="2108">
        <v>3.09375</v>
      </c>
      <c r="AD56" s="2108">
        <v>3.125E-2</v>
      </c>
      <c r="AE56" s="2844"/>
      <c r="AF56" s="2844">
        <v>0</v>
      </c>
      <c r="AG56" s="2108">
        <v>0</v>
      </c>
      <c r="AH56" s="184"/>
      <c r="AI56" s="221" t="s">
        <v>9947</v>
      </c>
      <c r="AJ56" s="155">
        <v>0</v>
      </c>
    </row>
    <row r="57" spans="1:36" ht="63">
      <c r="A57" s="991">
        <v>2541</v>
      </c>
      <c r="B57" s="122" t="s">
        <v>6116</v>
      </c>
      <c r="C57" s="181" t="s">
        <v>6117</v>
      </c>
      <c r="D57" s="142" t="s">
        <v>213</v>
      </c>
      <c r="E57" s="142" t="s">
        <v>4679</v>
      </c>
      <c r="F57" s="527" t="s">
        <v>47</v>
      </c>
      <c r="G57" s="158">
        <v>20</v>
      </c>
      <c r="H57" s="2107">
        <v>0</v>
      </c>
      <c r="I57" s="2108">
        <v>2.5</v>
      </c>
      <c r="J57" s="220">
        <v>0</v>
      </c>
      <c r="K57" s="184">
        <v>2.5</v>
      </c>
      <c r="L57" s="184">
        <v>17.5</v>
      </c>
      <c r="M57" s="155">
        <v>12.5</v>
      </c>
      <c r="N57" s="184">
        <v>0</v>
      </c>
      <c r="O57" s="184">
        <v>12.5</v>
      </c>
      <c r="P57" s="184"/>
      <c r="Q57" s="184"/>
      <c r="R57" s="184"/>
      <c r="S57" s="184"/>
      <c r="T57" s="184"/>
      <c r="U57" s="184"/>
      <c r="V57" s="184"/>
      <c r="W57" s="184"/>
      <c r="X57" s="2843">
        <v>12.5</v>
      </c>
      <c r="Y57" s="2843">
        <v>0</v>
      </c>
      <c r="Z57" s="2108">
        <v>12.5</v>
      </c>
      <c r="AA57" s="2844">
        <v>3.09375</v>
      </c>
      <c r="AB57" s="2844"/>
      <c r="AC57" s="2108">
        <v>3.09375</v>
      </c>
      <c r="AD57" s="2108">
        <v>3.125E-2</v>
      </c>
      <c r="AE57" s="2844"/>
      <c r="AF57" s="2844">
        <v>0</v>
      </c>
      <c r="AG57" s="2108">
        <v>0</v>
      </c>
      <c r="AH57" s="184"/>
      <c r="AI57" s="221" t="s">
        <v>9947</v>
      </c>
      <c r="AJ57" s="155">
        <v>0</v>
      </c>
    </row>
    <row r="58" spans="1:36" ht="63">
      <c r="A58" s="991">
        <v>2542</v>
      </c>
      <c r="B58" s="122" t="s">
        <v>6118</v>
      </c>
      <c r="C58" s="181" t="s">
        <v>6119</v>
      </c>
      <c r="D58" s="142" t="s">
        <v>384</v>
      </c>
      <c r="E58" s="142" t="s">
        <v>4679</v>
      </c>
      <c r="F58" s="527" t="s">
        <v>47</v>
      </c>
      <c r="G58" s="158">
        <v>20</v>
      </c>
      <c r="H58" s="2107">
        <v>0</v>
      </c>
      <c r="I58" s="2108">
        <v>2.5</v>
      </c>
      <c r="J58" s="220">
        <v>0</v>
      </c>
      <c r="K58" s="184">
        <v>2.5</v>
      </c>
      <c r="L58" s="184">
        <v>17.5</v>
      </c>
      <c r="M58" s="155">
        <v>10</v>
      </c>
      <c r="N58" s="184">
        <v>0</v>
      </c>
      <c r="O58" s="184">
        <v>10</v>
      </c>
      <c r="P58" s="184"/>
      <c r="Q58" s="184"/>
      <c r="R58" s="184"/>
      <c r="S58" s="184"/>
      <c r="T58" s="184"/>
      <c r="U58" s="184"/>
      <c r="V58" s="184"/>
      <c r="W58" s="184"/>
      <c r="X58" s="2843">
        <v>10</v>
      </c>
      <c r="Y58" s="2843">
        <v>0</v>
      </c>
      <c r="Z58" s="2108">
        <v>10</v>
      </c>
      <c r="AA58" s="2844">
        <v>2.4750000000000001</v>
      </c>
      <c r="AB58" s="2844"/>
      <c r="AC58" s="2108">
        <v>2.4750000000000001</v>
      </c>
      <c r="AD58" s="2108">
        <v>2.5000000000000001E-2</v>
      </c>
      <c r="AE58" s="2844"/>
      <c r="AF58" s="2844">
        <v>0</v>
      </c>
      <c r="AG58" s="2108">
        <v>0</v>
      </c>
      <c r="AH58" s="184"/>
      <c r="AI58" s="221" t="s">
        <v>9947</v>
      </c>
      <c r="AJ58" s="155">
        <v>0</v>
      </c>
    </row>
    <row r="59" spans="1:36" ht="31.5">
      <c r="A59" s="991">
        <v>2543</v>
      </c>
      <c r="B59" s="122" t="s">
        <v>6120</v>
      </c>
      <c r="C59" s="181" t="s">
        <v>6121</v>
      </c>
      <c r="D59" s="142" t="s">
        <v>384</v>
      </c>
      <c r="E59" s="142" t="s">
        <v>4679</v>
      </c>
      <c r="F59" s="527" t="s">
        <v>47</v>
      </c>
      <c r="G59" s="158">
        <v>20</v>
      </c>
      <c r="H59" s="2107">
        <v>0</v>
      </c>
      <c r="I59" s="2108">
        <v>2.5</v>
      </c>
      <c r="J59" s="220">
        <v>0</v>
      </c>
      <c r="K59" s="184">
        <v>2.5</v>
      </c>
      <c r="L59" s="184">
        <v>17.5</v>
      </c>
      <c r="M59" s="155">
        <v>12.5</v>
      </c>
      <c r="N59" s="184">
        <v>0</v>
      </c>
      <c r="O59" s="184">
        <v>12.5</v>
      </c>
      <c r="P59" s="184"/>
      <c r="Q59" s="184"/>
      <c r="R59" s="184"/>
      <c r="S59" s="184"/>
      <c r="T59" s="184"/>
      <c r="U59" s="184"/>
      <c r="V59" s="184"/>
      <c r="W59" s="184"/>
      <c r="X59" s="2843">
        <v>12.5</v>
      </c>
      <c r="Y59" s="2843">
        <v>0</v>
      </c>
      <c r="Z59" s="2108">
        <v>12.5</v>
      </c>
      <c r="AA59" s="2844">
        <v>3.09375</v>
      </c>
      <c r="AB59" s="2844"/>
      <c r="AC59" s="2108">
        <v>3.09375</v>
      </c>
      <c r="AD59" s="2108">
        <v>3.125E-2</v>
      </c>
      <c r="AE59" s="2844"/>
      <c r="AF59" s="2844">
        <v>0</v>
      </c>
      <c r="AG59" s="2108">
        <v>0</v>
      </c>
      <c r="AH59" s="184"/>
      <c r="AI59" s="221" t="s">
        <v>9947</v>
      </c>
      <c r="AJ59" s="155">
        <v>0</v>
      </c>
    </row>
    <row r="60" spans="1:36" ht="48.75" customHeight="1">
      <c r="A60" s="991">
        <v>2544</v>
      </c>
      <c r="B60" s="122" t="s">
        <v>6122</v>
      </c>
      <c r="C60" s="181" t="s">
        <v>6123</v>
      </c>
      <c r="D60" s="142" t="s">
        <v>384</v>
      </c>
      <c r="E60" s="142" t="s">
        <v>4679</v>
      </c>
      <c r="F60" s="527" t="s">
        <v>47</v>
      </c>
      <c r="G60" s="158">
        <v>20</v>
      </c>
      <c r="H60" s="2107">
        <v>0</v>
      </c>
      <c r="I60" s="2108">
        <v>2.5</v>
      </c>
      <c r="J60" s="220">
        <v>0</v>
      </c>
      <c r="K60" s="184">
        <v>2.5</v>
      </c>
      <c r="L60" s="184">
        <v>17.5</v>
      </c>
      <c r="M60" s="155">
        <v>12.5</v>
      </c>
      <c r="N60" s="184">
        <v>0</v>
      </c>
      <c r="O60" s="184">
        <v>12.5</v>
      </c>
      <c r="P60" s="184"/>
      <c r="Q60" s="184"/>
      <c r="R60" s="184"/>
      <c r="S60" s="184"/>
      <c r="T60" s="184"/>
      <c r="U60" s="184"/>
      <c r="V60" s="184"/>
      <c r="W60" s="184"/>
      <c r="X60" s="2843">
        <v>12.5</v>
      </c>
      <c r="Y60" s="2843">
        <v>0</v>
      </c>
      <c r="Z60" s="2108">
        <v>12.5</v>
      </c>
      <c r="AA60" s="2844">
        <v>3.09375</v>
      </c>
      <c r="AB60" s="2844"/>
      <c r="AC60" s="2108">
        <v>3.09375</v>
      </c>
      <c r="AD60" s="2108">
        <v>3.125E-2</v>
      </c>
      <c r="AE60" s="2844"/>
      <c r="AF60" s="2844">
        <v>0</v>
      </c>
      <c r="AG60" s="2108">
        <v>0</v>
      </c>
      <c r="AH60" s="184"/>
      <c r="AI60" s="221" t="s">
        <v>9947</v>
      </c>
      <c r="AJ60" s="155">
        <v>0</v>
      </c>
    </row>
    <row r="61" spans="1:36" ht="47.25">
      <c r="A61" s="991">
        <v>2545</v>
      </c>
      <c r="B61" s="122" t="s">
        <v>6124</v>
      </c>
      <c r="C61" s="181" t="s">
        <v>6125</v>
      </c>
      <c r="D61" s="142" t="s">
        <v>56</v>
      </c>
      <c r="E61" s="142" t="s">
        <v>4679</v>
      </c>
      <c r="F61" s="527" t="s">
        <v>47</v>
      </c>
      <c r="G61" s="158">
        <v>20</v>
      </c>
      <c r="H61" s="2107">
        <v>0</v>
      </c>
      <c r="I61" s="2108">
        <v>2.5</v>
      </c>
      <c r="J61" s="220">
        <v>0</v>
      </c>
      <c r="K61" s="184">
        <v>2.5</v>
      </c>
      <c r="L61" s="184">
        <v>17.5</v>
      </c>
      <c r="M61" s="155">
        <v>12.5</v>
      </c>
      <c r="N61" s="184">
        <v>0</v>
      </c>
      <c r="O61" s="184">
        <v>12.5</v>
      </c>
      <c r="P61" s="184"/>
      <c r="Q61" s="184"/>
      <c r="R61" s="184"/>
      <c r="S61" s="184"/>
      <c r="T61" s="184"/>
      <c r="U61" s="184"/>
      <c r="V61" s="184"/>
      <c r="W61" s="184"/>
      <c r="X61" s="2843">
        <v>12.5</v>
      </c>
      <c r="Y61" s="2843">
        <v>0</v>
      </c>
      <c r="Z61" s="2108">
        <v>12.5</v>
      </c>
      <c r="AA61" s="2844">
        <v>3.09375</v>
      </c>
      <c r="AB61" s="2844"/>
      <c r="AC61" s="2108">
        <v>3.09375</v>
      </c>
      <c r="AD61" s="2108">
        <v>3.125E-2</v>
      </c>
      <c r="AE61" s="2844"/>
      <c r="AF61" s="2844">
        <v>0</v>
      </c>
      <c r="AG61" s="2108">
        <v>0</v>
      </c>
      <c r="AH61" s="184"/>
      <c r="AI61" s="221" t="s">
        <v>9947</v>
      </c>
      <c r="AJ61" s="155">
        <v>0</v>
      </c>
    </row>
    <row r="62" spans="1:36" ht="47.25">
      <c r="A62" s="991">
        <v>2546</v>
      </c>
      <c r="B62" s="122" t="s">
        <v>6126</v>
      </c>
      <c r="C62" s="181" t="s">
        <v>6127</v>
      </c>
      <c r="D62" s="142" t="s">
        <v>56</v>
      </c>
      <c r="E62" s="142" t="s">
        <v>4679</v>
      </c>
      <c r="F62" s="527" t="s">
        <v>47</v>
      </c>
      <c r="G62" s="158">
        <v>20</v>
      </c>
      <c r="H62" s="2107">
        <v>0</v>
      </c>
      <c r="I62" s="2108">
        <v>2.5</v>
      </c>
      <c r="J62" s="220">
        <v>0</v>
      </c>
      <c r="K62" s="184">
        <v>2.5</v>
      </c>
      <c r="L62" s="184">
        <v>17.5</v>
      </c>
      <c r="M62" s="155">
        <v>12.5</v>
      </c>
      <c r="N62" s="184">
        <v>0</v>
      </c>
      <c r="O62" s="184">
        <v>12.5</v>
      </c>
      <c r="P62" s="184"/>
      <c r="Q62" s="184"/>
      <c r="R62" s="184"/>
      <c r="S62" s="184"/>
      <c r="T62" s="184"/>
      <c r="U62" s="184"/>
      <c r="V62" s="184"/>
      <c r="W62" s="184"/>
      <c r="X62" s="2843">
        <v>12.5</v>
      </c>
      <c r="Y62" s="2843">
        <v>0</v>
      </c>
      <c r="Z62" s="2108">
        <v>12.5</v>
      </c>
      <c r="AA62" s="2844">
        <v>3.09375</v>
      </c>
      <c r="AB62" s="2844"/>
      <c r="AC62" s="2108">
        <v>3.09375</v>
      </c>
      <c r="AD62" s="2108">
        <v>3.125E-2</v>
      </c>
      <c r="AE62" s="2844"/>
      <c r="AF62" s="2844">
        <v>0</v>
      </c>
      <c r="AG62" s="2108">
        <v>0</v>
      </c>
      <c r="AH62" s="184"/>
      <c r="AI62" s="221" t="s">
        <v>9947</v>
      </c>
      <c r="AJ62" s="155">
        <v>0</v>
      </c>
    </row>
    <row r="63" spans="1:36" ht="47.25">
      <c r="A63" s="991">
        <v>2547</v>
      </c>
      <c r="B63" s="122" t="s">
        <v>6128</v>
      </c>
      <c r="C63" s="181" t="s">
        <v>6129</v>
      </c>
      <c r="D63" s="142" t="s">
        <v>577</v>
      </c>
      <c r="E63" s="142" t="s">
        <v>4679</v>
      </c>
      <c r="F63" s="527" t="s">
        <v>47</v>
      </c>
      <c r="G63" s="158">
        <v>20</v>
      </c>
      <c r="H63" s="2107">
        <v>0</v>
      </c>
      <c r="I63" s="2108">
        <v>2.5</v>
      </c>
      <c r="J63" s="220">
        <v>0</v>
      </c>
      <c r="K63" s="184">
        <v>2.5</v>
      </c>
      <c r="L63" s="184">
        <v>17.5</v>
      </c>
      <c r="M63" s="155">
        <v>12.5</v>
      </c>
      <c r="N63" s="184">
        <v>0</v>
      </c>
      <c r="O63" s="184">
        <v>12.5</v>
      </c>
      <c r="P63" s="184"/>
      <c r="Q63" s="184"/>
      <c r="R63" s="184"/>
      <c r="S63" s="184"/>
      <c r="T63" s="184"/>
      <c r="U63" s="184"/>
      <c r="V63" s="184"/>
      <c r="W63" s="184"/>
      <c r="X63" s="2843">
        <v>12.5</v>
      </c>
      <c r="Y63" s="2843">
        <v>0</v>
      </c>
      <c r="Z63" s="2108">
        <v>12.5</v>
      </c>
      <c r="AA63" s="2844">
        <v>3.09375</v>
      </c>
      <c r="AB63" s="2844"/>
      <c r="AC63" s="2108">
        <v>3.09375</v>
      </c>
      <c r="AD63" s="2108">
        <v>3.125E-2</v>
      </c>
      <c r="AE63" s="2844"/>
      <c r="AF63" s="2844">
        <v>0</v>
      </c>
      <c r="AG63" s="2108">
        <v>0</v>
      </c>
      <c r="AH63" s="184"/>
      <c r="AI63" s="221" t="s">
        <v>9947</v>
      </c>
      <c r="AJ63" s="155">
        <v>0</v>
      </c>
    </row>
    <row r="64" spans="1:36" ht="31.5">
      <c r="A64" s="991">
        <v>2548</v>
      </c>
      <c r="B64" s="122" t="s">
        <v>6130</v>
      </c>
      <c r="C64" s="181" t="s">
        <v>6131</v>
      </c>
      <c r="D64" s="142" t="s">
        <v>577</v>
      </c>
      <c r="E64" s="142" t="s">
        <v>6071</v>
      </c>
      <c r="F64" s="527" t="s">
        <v>47</v>
      </c>
      <c r="G64" s="158">
        <v>20</v>
      </c>
      <c r="H64" s="2107">
        <v>0</v>
      </c>
      <c r="I64" s="2108">
        <v>2.5</v>
      </c>
      <c r="J64" s="220">
        <v>0</v>
      </c>
      <c r="K64" s="184">
        <v>2.5</v>
      </c>
      <c r="L64" s="184">
        <v>17.5</v>
      </c>
      <c r="M64" s="155">
        <v>12.112</v>
      </c>
      <c r="N64" s="184">
        <v>0</v>
      </c>
      <c r="O64" s="184">
        <v>12.112</v>
      </c>
      <c r="P64" s="184"/>
      <c r="Q64" s="184"/>
      <c r="R64" s="184"/>
      <c r="S64" s="184"/>
      <c r="T64" s="184"/>
      <c r="U64" s="184"/>
      <c r="V64" s="184"/>
      <c r="W64" s="184"/>
      <c r="X64" s="2843">
        <v>12.112</v>
      </c>
      <c r="Y64" s="2843">
        <v>0</v>
      </c>
      <c r="Z64" s="2108">
        <v>12.112</v>
      </c>
      <c r="AA64" s="2844">
        <v>2.9977200000000002</v>
      </c>
      <c r="AB64" s="2844"/>
      <c r="AC64" s="2108">
        <v>2.9977200000000002</v>
      </c>
      <c r="AD64" s="2108">
        <v>3.0280000000000001E-2</v>
      </c>
      <c r="AE64" s="2844"/>
      <c r="AF64" s="2844">
        <v>0</v>
      </c>
      <c r="AG64" s="2108">
        <v>0</v>
      </c>
      <c r="AH64" s="184"/>
      <c r="AI64" s="221" t="s">
        <v>9947</v>
      </c>
      <c r="AJ64" s="155">
        <v>0</v>
      </c>
    </row>
    <row r="65" spans="1:36">
      <c r="A65" s="991" t="s">
        <v>188</v>
      </c>
      <c r="B65" s="122"/>
      <c r="C65" s="181"/>
      <c r="D65" s="142"/>
      <c r="E65" s="142"/>
      <c r="F65" s="527"/>
      <c r="G65" s="158"/>
      <c r="H65" s="2107"/>
      <c r="I65" s="2108"/>
      <c r="J65" s="220"/>
      <c r="K65" s="184"/>
      <c r="L65" s="184"/>
      <c r="M65" s="155"/>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55"/>
    </row>
    <row r="66" spans="1:36">
      <c r="A66" s="991" t="s">
        <v>188</v>
      </c>
      <c r="B66" s="133"/>
      <c r="C66" s="3647" t="s">
        <v>6132</v>
      </c>
      <c r="D66" s="3647"/>
      <c r="E66" s="233"/>
      <c r="F66" s="238"/>
      <c r="G66" s="189">
        <v>3683.5400000000009</v>
      </c>
      <c r="H66" s="189">
        <v>912.17899999999997</v>
      </c>
      <c r="I66" s="189">
        <v>402.26799999999997</v>
      </c>
      <c r="J66" s="189">
        <v>0</v>
      </c>
      <c r="K66" s="189">
        <v>1314.4470000000001</v>
      </c>
      <c r="L66" s="189">
        <v>2369.0930000000003</v>
      </c>
      <c r="M66" s="189">
        <v>799.99999999999989</v>
      </c>
      <c r="N66" s="189">
        <v>0</v>
      </c>
      <c r="O66" s="189">
        <v>799.99999999999989</v>
      </c>
      <c r="P66" s="189">
        <v>0</v>
      </c>
      <c r="Q66" s="189">
        <v>0</v>
      </c>
      <c r="R66" s="189">
        <v>0</v>
      </c>
      <c r="S66" s="189">
        <v>0</v>
      </c>
      <c r="T66" s="189">
        <v>0</v>
      </c>
      <c r="U66" s="189">
        <v>0</v>
      </c>
      <c r="V66" s="189">
        <v>0</v>
      </c>
      <c r="W66" s="189">
        <v>0</v>
      </c>
      <c r="X66" s="189">
        <v>799.99999999999989</v>
      </c>
      <c r="Y66" s="189">
        <v>0</v>
      </c>
      <c r="Z66" s="189">
        <v>799.99999999999989</v>
      </c>
      <c r="AA66" s="189">
        <v>311.0402125</v>
      </c>
      <c r="AB66" s="189">
        <v>0</v>
      </c>
      <c r="AC66" s="189">
        <v>311.0402125</v>
      </c>
      <c r="AD66" s="189">
        <v>3.1425374999999991</v>
      </c>
      <c r="AE66" s="189">
        <v>0</v>
      </c>
      <c r="AF66" s="189">
        <v>0</v>
      </c>
      <c r="AG66" s="189">
        <v>0</v>
      </c>
      <c r="AH66" s="189"/>
      <c r="AI66" s="189"/>
      <c r="AJ66" s="189">
        <v>0</v>
      </c>
    </row>
    <row r="67" spans="1:36">
      <c r="A67" s="991" t="s">
        <v>188</v>
      </c>
      <c r="B67" s="122"/>
      <c r="C67" s="1669"/>
      <c r="D67" s="1669"/>
      <c r="E67" s="235"/>
      <c r="F67" s="2101"/>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row>
    <row r="68" spans="1:36">
      <c r="A68" s="991" t="s">
        <v>188</v>
      </c>
      <c r="B68" s="122"/>
      <c r="C68" s="773" t="s">
        <v>6019</v>
      </c>
      <c r="E68" s="241"/>
      <c r="F68" s="241"/>
      <c r="G68" s="241"/>
      <c r="H68" s="241"/>
      <c r="I68" s="241"/>
      <c r="J68" s="241"/>
      <c r="K68" s="2109"/>
      <c r="L68" s="2110"/>
      <c r="M68" s="2111"/>
      <c r="N68" s="2112"/>
      <c r="O68" s="241"/>
      <c r="P68" s="241"/>
      <c r="Q68" s="241"/>
      <c r="R68" s="241"/>
      <c r="S68" s="241"/>
      <c r="T68" s="241"/>
      <c r="U68" s="241"/>
      <c r="V68" s="241"/>
      <c r="W68" s="241"/>
      <c r="X68" s="241"/>
      <c r="Y68" s="241"/>
      <c r="Z68" s="241"/>
      <c r="AA68" s="241"/>
      <c r="AB68" s="241"/>
      <c r="AC68" s="241"/>
      <c r="AD68" s="241"/>
      <c r="AE68" s="241"/>
      <c r="AF68" s="241"/>
      <c r="AG68" s="241"/>
      <c r="AH68" s="241"/>
      <c r="AI68" s="241"/>
      <c r="AJ68" s="241"/>
    </row>
    <row r="69" spans="1:36">
      <c r="A69" s="991" t="s">
        <v>188</v>
      </c>
      <c r="C69" s="2113" t="s">
        <v>39</v>
      </c>
      <c r="F69" s="528"/>
      <c r="G69" s="2114"/>
      <c r="H69" s="2114"/>
      <c r="I69" s="2114"/>
      <c r="J69" s="2114"/>
      <c r="K69" s="2115"/>
      <c r="L69" s="2116"/>
      <c r="M69" s="2112"/>
      <c r="N69" s="2112"/>
      <c r="O69" s="2090"/>
      <c r="P69" s="2090"/>
      <c r="Q69" s="2090"/>
      <c r="R69" s="2090"/>
      <c r="S69" s="2090"/>
      <c r="T69" s="2090"/>
      <c r="U69" s="2090"/>
      <c r="V69" s="2090"/>
      <c r="W69" s="2090"/>
      <c r="X69" s="2090"/>
      <c r="Y69" s="2090"/>
      <c r="Z69" s="2090"/>
      <c r="AA69" s="2090"/>
      <c r="AB69" s="2090"/>
      <c r="AC69" s="2090"/>
      <c r="AD69" s="2090"/>
      <c r="AE69" s="2090"/>
      <c r="AF69" s="2090"/>
      <c r="AG69" s="2090"/>
      <c r="AH69" s="2090"/>
      <c r="AI69" s="2090"/>
    </row>
    <row r="70" spans="1:36">
      <c r="A70" s="991"/>
      <c r="C70" s="2113"/>
      <c r="F70" s="528"/>
      <c r="G70" s="2114"/>
      <c r="H70" s="2114"/>
      <c r="I70" s="2114"/>
      <c r="J70" s="2114"/>
      <c r="K70" s="2115"/>
      <c r="L70" s="2116"/>
      <c r="M70" s="2112"/>
      <c r="N70" s="2112"/>
      <c r="O70" s="2090"/>
      <c r="P70" s="2090"/>
      <c r="Q70" s="2090"/>
      <c r="R70" s="2090"/>
      <c r="S70" s="2090"/>
      <c r="T70" s="2090"/>
      <c r="U70" s="2090"/>
      <c r="V70" s="2090"/>
      <c r="W70" s="2090"/>
      <c r="X70" s="2090"/>
      <c r="Y70" s="2090"/>
      <c r="Z70" s="2090"/>
      <c r="AA70" s="2090"/>
      <c r="AB70" s="2090"/>
      <c r="AC70" s="2090"/>
      <c r="AD70" s="2090"/>
      <c r="AE70" s="2090"/>
      <c r="AF70" s="2090"/>
      <c r="AG70" s="2090"/>
      <c r="AH70" s="2090"/>
      <c r="AI70" s="2090"/>
    </row>
    <row r="71" spans="1:36" ht="63">
      <c r="A71" s="991">
        <v>2549</v>
      </c>
      <c r="B71" s="122" t="s">
        <v>6133</v>
      </c>
      <c r="C71" s="1576" t="s">
        <v>6134</v>
      </c>
      <c r="D71" s="133" t="s">
        <v>429</v>
      </c>
      <c r="E71" s="133" t="s">
        <v>6135</v>
      </c>
      <c r="F71" s="2117" t="s">
        <v>47</v>
      </c>
      <c r="G71" s="166">
        <v>20</v>
      </c>
      <c r="H71" s="1994">
        <v>0</v>
      </c>
      <c r="I71" s="2105">
        <v>0</v>
      </c>
      <c r="J71" s="2106">
        <v>0</v>
      </c>
      <c r="K71" s="137">
        <v>0</v>
      </c>
      <c r="L71" s="137">
        <v>20</v>
      </c>
      <c r="M71" s="144">
        <v>5</v>
      </c>
      <c r="N71" s="144">
        <v>0</v>
      </c>
      <c r="O71" s="221">
        <v>5</v>
      </c>
      <c r="P71" s="221"/>
      <c r="Q71" s="221"/>
      <c r="R71" s="221"/>
      <c r="S71" s="221"/>
      <c r="T71" s="221"/>
      <c r="U71" s="221"/>
      <c r="V71" s="221"/>
      <c r="W71" s="221"/>
      <c r="X71" s="2843">
        <v>5</v>
      </c>
      <c r="Y71" s="2843">
        <v>0</v>
      </c>
      <c r="Z71" s="2108">
        <v>5</v>
      </c>
      <c r="AA71" s="2844"/>
      <c r="AB71" s="2844"/>
      <c r="AC71" s="2108">
        <v>0</v>
      </c>
      <c r="AD71" s="2108"/>
      <c r="AE71" s="2844"/>
      <c r="AF71" s="2844">
        <v>0</v>
      </c>
      <c r="AG71" s="2108">
        <v>0</v>
      </c>
      <c r="AH71" s="221"/>
      <c r="AI71" s="221"/>
      <c r="AJ71" s="144">
        <v>0</v>
      </c>
    </row>
    <row r="72" spans="1:36" ht="63">
      <c r="A72" s="991">
        <v>2550</v>
      </c>
      <c r="B72" s="636" t="s">
        <v>6136</v>
      </c>
      <c r="C72" s="1576" t="s">
        <v>6137</v>
      </c>
      <c r="D72" s="2101" t="s">
        <v>429</v>
      </c>
      <c r="E72" s="133" t="s">
        <v>6138</v>
      </c>
      <c r="F72" s="2117" t="s">
        <v>47</v>
      </c>
      <c r="G72" s="166">
        <v>10</v>
      </c>
      <c r="H72" s="1994">
        <v>0</v>
      </c>
      <c r="I72" s="2105">
        <v>0</v>
      </c>
      <c r="J72" s="2106">
        <v>0</v>
      </c>
      <c r="K72" s="137">
        <v>0</v>
      </c>
      <c r="L72" s="137">
        <v>10</v>
      </c>
      <c r="M72" s="144">
        <v>2.5</v>
      </c>
      <c r="N72" s="144">
        <v>0</v>
      </c>
      <c r="O72" s="221">
        <v>2.5</v>
      </c>
      <c r="P72" s="221"/>
      <c r="Q72" s="221"/>
      <c r="R72" s="221"/>
      <c r="S72" s="221"/>
      <c r="T72" s="221"/>
      <c r="U72" s="221"/>
      <c r="V72" s="221"/>
      <c r="W72" s="221"/>
      <c r="X72" s="2843">
        <v>2.5</v>
      </c>
      <c r="Y72" s="2843">
        <v>0</v>
      </c>
      <c r="Z72" s="2108">
        <v>2.5</v>
      </c>
      <c r="AA72" s="2844"/>
      <c r="AB72" s="2844"/>
      <c r="AC72" s="2108">
        <v>0</v>
      </c>
      <c r="AD72" s="2108"/>
      <c r="AE72" s="2844"/>
      <c r="AF72" s="2844">
        <v>0</v>
      </c>
      <c r="AG72" s="2108">
        <v>0</v>
      </c>
      <c r="AH72" s="221"/>
      <c r="AI72" s="221"/>
      <c r="AJ72" s="144">
        <v>0</v>
      </c>
    </row>
    <row r="73" spans="1:36" ht="78.75">
      <c r="A73" s="991">
        <v>2551</v>
      </c>
      <c r="B73" s="636" t="s">
        <v>6139</v>
      </c>
      <c r="C73" s="1576" t="s">
        <v>6140</v>
      </c>
      <c r="D73" s="2101" t="s">
        <v>226</v>
      </c>
      <c r="E73" s="133" t="s">
        <v>6138</v>
      </c>
      <c r="F73" s="2117" t="s">
        <v>47</v>
      </c>
      <c r="G73" s="166">
        <v>45</v>
      </c>
      <c r="H73" s="1994">
        <v>0</v>
      </c>
      <c r="I73" s="2105">
        <v>0</v>
      </c>
      <c r="J73" s="2106">
        <v>0</v>
      </c>
      <c r="K73" s="137">
        <v>0</v>
      </c>
      <c r="L73" s="137">
        <v>45</v>
      </c>
      <c r="M73" s="144">
        <v>11.25</v>
      </c>
      <c r="N73" s="144">
        <v>0</v>
      </c>
      <c r="O73" s="221">
        <v>11.25</v>
      </c>
      <c r="P73" s="221"/>
      <c r="Q73" s="221"/>
      <c r="R73" s="221"/>
      <c r="S73" s="221"/>
      <c r="T73" s="221"/>
      <c r="U73" s="221"/>
      <c r="V73" s="221"/>
      <c r="W73" s="221"/>
      <c r="X73" s="2843">
        <v>11.25</v>
      </c>
      <c r="Y73" s="2843">
        <v>0</v>
      </c>
      <c r="Z73" s="2108">
        <v>11.25</v>
      </c>
      <c r="AA73" s="2844"/>
      <c r="AB73" s="2844"/>
      <c r="AC73" s="2108">
        <v>0</v>
      </c>
      <c r="AD73" s="2108"/>
      <c r="AE73" s="2844"/>
      <c r="AF73" s="2844">
        <v>0</v>
      </c>
      <c r="AG73" s="2108">
        <v>0</v>
      </c>
      <c r="AH73" s="221"/>
      <c r="AI73" s="221"/>
      <c r="AJ73" s="144">
        <v>0</v>
      </c>
    </row>
    <row r="74" spans="1:36" ht="62.25" customHeight="1">
      <c r="A74" s="991">
        <v>2552</v>
      </c>
      <c r="B74" s="636" t="s">
        <v>6141</v>
      </c>
      <c r="C74" s="1576" t="s">
        <v>6142</v>
      </c>
      <c r="D74" s="2101" t="s">
        <v>226</v>
      </c>
      <c r="E74" s="133" t="s">
        <v>6138</v>
      </c>
      <c r="F74" s="2117" t="s">
        <v>47</v>
      </c>
      <c r="G74" s="166">
        <v>20</v>
      </c>
      <c r="H74" s="1994">
        <v>0</v>
      </c>
      <c r="I74" s="2105">
        <v>0</v>
      </c>
      <c r="J74" s="2106">
        <v>0</v>
      </c>
      <c r="K74" s="137">
        <v>0</v>
      </c>
      <c r="L74" s="137">
        <v>20</v>
      </c>
      <c r="M74" s="144">
        <v>5</v>
      </c>
      <c r="N74" s="144">
        <v>0</v>
      </c>
      <c r="O74" s="221">
        <v>5</v>
      </c>
      <c r="P74" s="221"/>
      <c r="Q74" s="221"/>
      <c r="R74" s="221"/>
      <c r="S74" s="221"/>
      <c r="T74" s="221"/>
      <c r="U74" s="221"/>
      <c r="V74" s="221"/>
      <c r="W74" s="221"/>
      <c r="X74" s="2843">
        <v>5</v>
      </c>
      <c r="Y74" s="2843">
        <v>0</v>
      </c>
      <c r="Z74" s="2108">
        <v>5</v>
      </c>
      <c r="AA74" s="2844"/>
      <c r="AB74" s="2844"/>
      <c r="AC74" s="2108">
        <v>0</v>
      </c>
      <c r="AD74" s="2108"/>
      <c r="AE74" s="2844"/>
      <c r="AF74" s="2844">
        <v>0</v>
      </c>
      <c r="AG74" s="2108">
        <v>0</v>
      </c>
      <c r="AH74" s="221"/>
      <c r="AI74" s="221"/>
      <c r="AJ74" s="144">
        <v>0</v>
      </c>
    </row>
    <row r="75" spans="1:36" ht="63">
      <c r="A75" s="991">
        <v>2553</v>
      </c>
      <c r="B75" s="636" t="s">
        <v>6143</v>
      </c>
      <c r="C75" s="1576" t="s">
        <v>6144</v>
      </c>
      <c r="D75" s="2101" t="s">
        <v>226</v>
      </c>
      <c r="E75" s="133" t="s">
        <v>6138</v>
      </c>
      <c r="F75" s="2117" t="s">
        <v>47</v>
      </c>
      <c r="G75" s="2105">
        <v>20</v>
      </c>
      <c r="H75" s="1994">
        <v>0</v>
      </c>
      <c r="I75" s="2105">
        <v>0</v>
      </c>
      <c r="J75" s="2106">
        <v>0</v>
      </c>
      <c r="K75" s="137">
        <v>0</v>
      </c>
      <c r="L75" s="137">
        <v>20</v>
      </c>
      <c r="M75" s="144">
        <v>5</v>
      </c>
      <c r="N75" s="144">
        <v>0</v>
      </c>
      <c r="O75" s="221">
        <v>5</v>
      </c>
      <c r="P75" s="221"/>
      <c r="Q75" s="221"/>
      <c r="R75" s="221"/>
      <c r="S75" s="221"/>
      <c r="T75" s="221"/>
      <c r="U75" s="221"/>
      <c r="V75" s="221"/>
      <c r="W75" s="221"/>
      <c r="X75" s="2843">
        <v>5</v>
      </c>
      <c r="Y75" s="2843">
        <v>0</v>
      </c>
      <c r="Z75" s="2108">
        <v>5</v>
      </c>
      <c r="AA75" s="2844"/>
      <c r="AB75" s="2844"/>
      <c r="AC75" s="2108">
        <v>0</v>
      </c>
      <c r="AD75" s="2108"/>
      <c r="AE75" s="2844"/>
      <c r="AF75" s="2844">
        <v>0</v>
      </c>
      <c r="AG75" s="2108">
        <v>0</v>
      </c>
      <c r="AH75" s="221"/>
      <c r="AI75" s="221"/>
      <c r="AJ75" s="144">
        <v>0</v>
      </c>
    </row>
    <row r="76" spans="1:36" ht="63">
      <c r="A76" s="991">
        <v>2554</v>
      </c>
      <c r="B76" s="636" t="s">
        <v>6145</v>
      </c>
      <c r="C76" s="1576" t="s">
        <v>6146</v>
      </c>
      <c r="D76" s="2101" t="s">
        <v>226</v>
      </c>
      <c r="E76" s="133" t="s">
        <v>6138</v>
      </c>
      <c r="F76" s="2117" t="s">
        <v>47</v>
      </c>
      <c r="G76" s="166">
        <v>10</v>
      </c>
      <c r="H76" s="1994">
        <v>0</v>
      </c>
      <c r="I76" s="2105">
        <v>0</v>
      </c>
      <c r="J76" s="2106">
        <v>0</v>
      </c>
      <c r="K76" s="137">
        <v>0</v>
      </c>
      <c r="L76" s="137">
        <v>10</v>
      </c>
      <c r="M76" s="144">
        <v>2.5</v>
      </c>
      <c r="N76" s="144">
        <v>0</v>
      </c>
      <c r="O76" s="221">
        <v>2.5</v>
      </c>
      <c r="P76" s="221"/>
      <c r="Q76" s="221"/>
      <c r="R76" s="221"/>
      <c r="S76" s="221"/>
      <c r="T76" s="221"/>
      <c r="U76" s="221"/>
      <c r="V76" s="221"/>
      <c r="W76" s="221"/>
      <c r="X76" s="2843">
        <v>2.5</v>
      </c>
      <c r="Y76" s="2843">
        <v>0</v>
      </c>
      <c r="Z76" s="2108">
        <v>2.5</v>
      </c>
      <c r="AA76" s="2844"/>
      <c r="AB76" s="2844"/>
      <c r="AC76" s="2108">
        <v>0</v>
      </c>
      <c r="AD76" s="2108"/>
      <c r="AE76" s="2844"/>
      <c r="AF76" s="2844">
        <v>0</v>
      </c>
      <c r="AG76" s="2108">
        <v>0</v>
      </c>
      <c r="AH76" s="221"/>
      <c r="AI76" s="221"/>
      <c r="AJ76" s="144">
        <v>0</v>
      </c>
    </row>
    <row r="77" spans="1:36" ht="31.5">
      <c r="A77" s="991">
        <v>2555</v>
      </c>
      <c r="B77" s="636" t="s">
        <v>6147</v>
      </c>
      <c r="C77" s="1576" t="s">
        <v>6148</v>
      </c>
      <c r="D77" s="2101" t="s">
        <v>226</v>
      </c>
      <c r="E77" s="133" t="s">
        <v>6138</v>
      </c>
      <c r="F77" s="2117" t="s">
        <v>47</v>
      </c>
      <c r="G77" s="166">
        <v>10</v>
      </c>
      <c r="H77" s="1994">
        <v>0</v>
      </c>
      <c r="I77" s="2105">
        <v>0</v>
      </c>
      <c r="J77" s="2106">
        <v>0</v>
      </c>
      <c r="K77" s="137">
        <v>0</v>
      </c>
      <c r="L77" s="137">
        <v>10</v>
      </c>
      <c r="M77" s="144">
        <v>2.5</v>
      </c>
      <c r="N77" s="144">
        <v>0</v>
      </c>
      <c r="O77" s="221">
        <v>2.5</v>
      </c>
      <c r="P77" s="221"/>
      <c r="Q77" s="221"/>
      <c r="R77" s="221"/>
      <c r="S77" s="221"/>
      <c r="T77" s="221"/>
      <c r="U77" s="221"/>
      <c r="V77" s="221"/>
      <c r="W77" s="221"/>
      <c r="X77" s="2843">
        <v>2.5</v>
      </c>
      <c r="Y77" s="2843">
        <v>0</v>
      </c>
      <c r="Z77" s="2108">
        <v>2.5</v>
      </c>
      <c r="AA77" s="2844"/>
      <c r="AB77" s="2844"/>
      <c r="AC77" s="2108">
        <v>0</v>
      </c>
      <c r="AD77" s="2108"/>
      <c r="AE77" s="2844"/>
      <c r="AF77" s="2844">
        <v>0</v>
      </c>
      <c r="AG77" s="2108">
        <v>0</v>
      </c>
      <c r="AH77" s="221"/>
      <c r="AI77" s="221"/>
      <c r="AJ77" s="144">
        <v>0</v>
      </c>
    </row>
    <row r="78" spans="1:36" ht="31.5">
      <c r="A78" s="991">
        <v>2556</v>
      </c>
      <c r="B78" s="636" t="s">
        <v>6149</v>
      </c>
      <c r="C78" s="1576" t="s">
        <v>6150</v>
      </c>
      <c r="D78" s="2101" t="s">
        <v>28</v>
      </c>
      <c r="E78" s="133" t="s">
        <v>6138</v>
      </c>
      <c r="F78" s="2117" t="s">
        <v>47</v>
      </c>
      <c r="G78" s="166">
        <v>25</v>
      </c>
      <c r="H78" s="1994">
        <v>0</v>
      </c>
      <c r="I78" s="2105">
        <v>0</v>
      </c>
      <c r="J78" s="2106">
        <v>0</v>
      </c>
      <c r="K78" s="137">
        <v>0</v>
      </c>
      <c r="L78" s="137">
        <v>25</v>
      </c>
      <c r="M78" s="144">
        <v>6.25</v>
      </c>
      <c r="N78" s="144">
        <v>0</v>
      </c>
      <c r="O78" s="221">
        <v>6.25</v>
      </c>
      <c r="P78" s="221"/>
      <c r="Q78" s="221"/>
      <c r="R78" s="221"/>
      <c r="S78" s="221"/>
      <c r="T78" s="221"/>
      <c r="U78" s="221"/>
      <c r="V78" s="221"/>
      <c r="W78" s="221"/>
      <c r="X78" s="2843">
        <v>6.25</v>
      </c>
      <c r="Y78" s="2843">
        <v>0</v>
      </c>
      <c r="Z78" s="2108">
        <v>6.25</v>
      </c>
      <c r="AA78" s="2844"/>
      <c r="AB78" s="2844"/>
      <c r="AC78" s="2108">
        <v>0</v>
      </c>
      <c r="AD78" s="2108"/>
      <c r="AE78" s="2844"/>
      <c r="AF78" s="2844">
        <v>0</v>
      </c>
      <c r="AG78" s="2108">
        <v>0</v>
      </c>
      <c r="AH78" s="221"/>
      <c r="AI78" s="221"/>
      <c r="AJ78" s="144">
        <v>0</v>
      </c>
    </row>
    <row r="79" spans="1:36" ht="63">
      <c r="A79" s="991">
        <v>2557</v>
      </c>
      <c r="B79" s="636" t="s">
        <v>6151</v>
      </c>
      <c r="C79" s="1576" t="s">
        <v>6152</v>
      </c>
      <c r="D79" s="2101" t="s">
        <v>28</v>
      </c>
      <c r="E79" s="133" t="s">
        <v>6138</v>
      </c>
      <c r="F79" s="2117" t="s">
        <v>47</v>
      </c>
      <c r="G79" s="166">
        <v>27</v>
      </c>
      <c r="H79" s="1994">
        <v>0</v>
      </c>
      <c r="I79" s="2105">
        <v>0</v>
      </c>
      <c r="J79" s="2106">
        <v>0</v>
      </c>
      <c r="K79" s="137">
        <v>0</v>
      </c>
      <c r="L79" s="137">
        <v>27</v>
      </c>
      <c r="M79" s="144">
        <v>6.7</v>
      </c>
      <c r="N79" s="144">
        <v>0</v>
      </c>
      <c r="O79" s="221">
        <v>6.7</v>
      </c>
      <c r="P79" s="221"/>
      <c r="Q79" s="221"/>
      <c r="R79" s="221"/>
      <c r="S79" s="221"/>
      <c r="T79" s="221"/>
      <c r="U79" s="221"/>
      <c r="V79" s="221"/>
      <c r="W79" s="221"/>
      <c r="X79" s="2843">
        <v>6.7</v>
      </c>
      <c r="Y79" s="2843">
        <v>0</v>
      </c>
      <c r="Z79" s="2108">
        <v>6.7</v>
      </c>
      <c r="AA79" s="2844"/>
      <c r="AB79" s="2844"/>
      <c r="AC79" s="2108">
        <v>0</v>
      </c>
      <c r="AD79" s="2108"/>
      <c r="AE79" s="2844"/>
      <c r="AF79" s="2844">
        <v>0</v>
      </c>
      <c r="AG79" s="2108">
        <v>0</v>
      </c>
      <c r="AH79" s="221"/>
      <c r="AI79" s="221"/>
      <c r="AJ79" s="144">
        <v>0</v>
      </c>
    </row>
    <row r="80" spans="1:36" ht="78.75">
      <c r="A80" s="991">
        <v>2558</v>
      </c>
      <c r="B80" s="636" t="s">
        <v>6153</v>
      </c>
      <c r="C80" s="1576" t="s">
        <v>6154</v>
      </c>
      <c r="D80" s="2101" t="s">
        <v>28</v>
      </c>
      <c r="E80" s="133" t="s">
        <v>6138</v>
      </c>
      <c r="F80" s="2117" t="s">
        <v>47</v>
      </c>
      <c r="G80" s="166">
        <v>20</v>
      </c>
      <c r="H80" s="1994">
        <v>0</v>
      </c>
      <c r="I80" s="2105">
        <v>0</v>
      </c>
      <c r="J80" s="2106">
        <v>0</v>
      </c>
      <c r="K80" s="137">
        <v>0</v>
      </c>
      <c r="L80" s="137">
        <v>20</v>
      </c>
      <c r="M80" s="144">
        <v>5</v>
      </c>
      <c r="N80" s="144">
        <v>0</v>
      </c>
      <c r="O80" s="221">
        <v>5</v>
      </c>
      <c r="P80" s="221"/>
      <c r="Q80" s="221"/>
      <c r="R80" s="221"/>
      <c r="S80" s="221"/>
      <c r="T80" s="221"/>
      <c r="U80" s="221"/>
      <c r="V80" s="221"/>
      <c r="W80" s="221"/>
      <c r="X80" s="2843">
        <v>5</v>
      </c>
      <c r="Y80" s="2843">
        <v>0</v>
      </c>
      <c r="Z80" s="2108">
        <v>5</v>
      </c>
      <c r="AA80" s="2844"/>
      <c r="AB80" s="2844"/>
      <c r="AC80" s="2108">
        <v>0</v>
      </c>
      <c r="AD80" s="2108"/>
      <c r="AE80" s="2844"/>
      <c r="AF80" s="2844">
        <v>0</v>
      </c>
      <c r="AG80" s="2108">
        <v>0</v>
      </c>
      <c r="AH80" s="221"/>
      <c r="AI80" s="221"/>
      <c r="AJ80" s="144">
        <v>0</v>
      </c>
    </row>
    <row r="81" spans="1:36" ht="94.5">
      <c r="A81" s="991">
        <v>2559</v>
      </c>
      <c r="B81" s="636" t="s">
        <v>6155</v>
      </c>
      <c r="C81" s="1576" t="s">
        <v>6156</v>
      </c>
      <c r="D81" s="2101" t="s">
        <v>209</v>
      </c>
      <c r="E81" s="133" t="s">
        <v>6138</v>
      </c>
      <c r="F81" s="2117" t="s">
        <v>47</v>
      </c>
      <c r="G81" s="166">
        <v>10</v>
      </c>
      <c r="H81" s="1994">
        <v>0</v>
      </c>
      <c r="I81" s="2105">
        <v>0</v>
      </c>
      <c r="J81" s="2106">
        <v>0</v>
      </c>
      <c r="K81" s="137">
        <v>0</v>
      </c>
      <c r="L81" s="137">
        <v>10</v>
      </c>
      <c r="M81" s="144">
        <v>2.5</v>
      </c>
      <c r="N81" s="144">
        <v>0</v>
      </c>
      <c r="O81" s="221">
        <v>2.5</v>
      </c>
      <c r="P81" s="221"/>
      <c r="Q81" s="221"/>
      <c r="R81" s="221"/>
      <c r="S81" s="221"/>
      <c r="T81" s="221"/>
      <c r="U81" s="221"/>
      <c r="V81" s="221"/>
      <c r="W81" s="221"/>
      <c r="X81" s="2843">
        <v>2.5</v>
      </c>
      <c r="Y81" s="2843">
        <v>0</v>
      </c>
      <c r="Z81" s="2108">
        <v>2.5</v>
      </c>
      <c r="AA81" s="2844"/>
      <c r="AB81" s="2844"/>
      <c r="AC81" s="2108">
        <v>0</v>
      </c>
      <c r="AD81" s="2108"/>
      <c r="AE81" s="2844"/>
      <c r="AF81" s="2844">
        <v>0</v>
      </c>
      <c r="AG81" s="2108">
        <v>0</v>
      </c>
      <c r="AH81" s="221"/>
      <c r="AI81" s="221"/>
      <c r="AJ81" s="144">
        <v>0</v>
      </c>
    </row>
    <row r="82" spans="1:36" ht="31.5">
      <c r="A82" s="991">
        <v>2560</v>
      </c>
      <c r="B82" s="636" t="s">
        <v>6157</v>
      </c>
      <c r="C82" s="1576" t="s">
        <v>6158</v>
      </c>
      <c r="D82" s="2101" t="s">
        <v>209</v>
      </c>
      <c r="E82" s="133" t="s">
        <v>6138</v>
      </c>
      <c r="F82" s="2117" t="s">
        <v>47</v>
      </c>
      <c r="G82" s="166">
        <v>10</v>
      </c>
      <c r="H82" s="1994">
        <v>0</v>
      </c>
      <c r="I82" s="2105">
        <v>0</v>
      </c>
      <c r="J82" s="2106">
        <v>0</v>
      </c>
      <c r="K82" s="137">
        <v>0</v>
      </c>
      <c r="L82" s="137">
        <v>10</v>
      </c>
      <c r="M82" s="144">
        <v>2.5</v>
      </c>
      <c r="N82" s="144">
        <v>0</v>
      </c>
      <c r="O82" s="221">
        <v>2.5</v>
      </c>
      <c r="P82" s="221"/>
      <c r="Q82" s="221"/>
      <c r="R82" s="221"/>
      <c r="S82" s="221"/>
      <c r="T82" s="221"/>
      <c r="U82" s="221"/>
      <c r="V82" s="221"/>
      <c r="W82" s="221"/>
      <c r="X82" s="2843">
        <v>2.5</v>
      </c>
      <c r="Y82" s="2843">
        <v>0</v>
      </c>
      <c r="Z82" s="2108">
        <v>2.5</v>
      </c>
      <c r="AA82" s="2844"/>
      <c r="AB82" s="2844"/>
      <c r="AC82" s="2108">
        <v>0</v>
      </c>
      <c r="AD82" s="2108"/>
      <c r="AE82" s="2844"/>
      <c r="AF82" s="2844">
        <v>0</v>
      </c>
      <c r="AG82" s="2108">
        <v>0</v>
      </c>
      <c r="AH82" s="221"/>
      <c r="AI82" s="221"/>
      <c r="AJ82" s="144">
        <v>0</v>
      </c>
    </row>
    <row r="83" spans="1:36" ht="63">
      <c r="A83" s="991">
        <v>2561</v>
      </c>
      <c r="B83" s="636" t="s">
        <v>6159</v>
      </c>
      <c r="C83" s="141" t="s">
        <v>6160</v>
      </c>
      <c r="D83" s="2101" t="s">
        <v>209</v>
      </c>
      <c r="E83" s="133" t="s">
        <v>6138</v>
      </c>
      <c r="F83" s="2117" t="s">
        <v>47</v>
      </c>
      <c r="G83" s="144">
        <v>10</v>
      </c>
      <c r="H83" s="1994">
        <v>0</v>
      </c>
      <c r="I83" s="2105">
        <v>0</v>
      </c>
      <c r="J83" s="2106">
        <v>0</v>
      </c>
      <c r="K83" s="137">
        <v>0</v>
      </c>
      <c r="L83" s="137">
        <v>10</v>
      </c>
      <c r="M83" s="144">
        <v>2.5</v>
      </c>
      <c r="N83" s="144">
        <v>0</v>
      </c>
      <c r="O83" s="221">
        <v>2.5</v>
      </c>
      <c r="P83" s="221"/>
      <c r="Q83" s="221"/>
      <c r="R83" s="221"/>
      <c r="S83" s="221"/>
      <c r="T83" s="221"/>
      <c r="U83" s="221"/>
      <c r="V83" s="221"/>
      <c r="W83" s="221"/>
      <c r="X83" s="2843">
        <v>2.5</v>
      </c>
      <c r="Y83" s="2843">
        <v>0</v>
      </c>
      <c r="Z83" s="2108">
        <v>2.5</v>
      </c>
      <c r="AA83" s="2844"/>
      <c r="AB83" s="2844"/>
      <c r="AC83" s="2108">
        <v>0</v>
      </c>
      <c r="AD83" s="2108"/>
      <c r="AE83" s="2844"/>
      <c r="AF83" s="2844">
        <v>0</v>
      </c>
      <c r="AG83" s="2108">
        <v>0</v>
      </c>
      <c r="AH83" s="221"/>
      <c r="AI83" s="221"/>
      <c r="AJ83" s="144">
        <v>0</v>
      </c>
    </row>
    <row r="84" spans="1:36" ht="63">
      <c r="A84" s="991">
        <v>2562</v>
      </c>
      <c r="B84" s="636" t="s">
        <v>6161</v>
      </c>
      <c r="C84" s="1576" t="s">
        <v>6162</v>
      </c>
      <c r="D84" s="133" t="s">
        <v>426</v>
      </c>
      <c r="E84" s="133" t="s">
        <v>6138</v>
      </c>
      <c r="F84" s="2117" t="s">
        <v>47</v>
      </c>
      <c r="G84" s="166">
        <v>10</v>
      </c>
      <c r="H84" s="1994">
        <v>0</v>
      </c>
      <c r="I84" s="2105">
        <v>0</v>
      </c>
      <c r="J84" s="2106">
        <v>0</v>
      </c>
      <c r="K84" s="137">
        <v>0</v>
      </c>
      <c r="L84" s="137">
        <v>10</v>
      </c>
      <c r="M84" s="144">
        <v>2.5</v>
      </c>
      <c r="N84" s="144">
        <v>0</v>
      </c>
      <c r="O84" s="221">
        <v>2.5</v>
      </c>
      <c r="P84" s="221"/>
      <c r="Q84" s="221"/>
      <c r="R84" s="221"/>
      <c r="S84" s="221"/>
      <c r="T84" s="221"/>
      <c r="U84" s="221"/>
      <c r="V84" s="221"/>
      <c r="W84" s="221"/>
      <c r="X84" s="2843">
        <v>2.5</v>
      </c>
      <c r="Y84" s="2843">
        <v>0</v>
      </c>
      <c r="Z84" s="2108">
        <v>2.5</v>
      </c>
      <c r="AA84" s="2844"/>
      <c r="AB84" s="2844"/>
      <c r="AC84" s="2108">
        <v>0</v>
      </c>
      <c r="AD84" s="2108"/>
      <c r="AE84" s="2844"/>
      <c r="AF84" s="2844">
        <v>0</v>
      </c>
      <c r="AG84" s="2108">
        <v>0</v>
      </c>
      <c r="AH84" s="221"/>
      <c r="AI84" s="221"/>
      <c r="AJ84" s="144">
        <v>0</v>
      </c>
    </row>
    <row r="85" spans="1:36" ht="47.25">
      <c r="A85" s="991">
        <v>2563</v>
      </c>
      <c r="B85" s="636" t="s">
        <v>6163</v>
      </c>
      <c r="C85" s="1576" t="s">
        <v>6164</v>
      </c>
      <c r="D85" s="133" t="s">
        <v>426</v>
      </c>
      <c r="E85" s="133" t="s">
        <v>6138</v>
      </c>
      <c r="F85" s="2117" t="s">
        <v>47</v>
      </c>
      <c r="G85" s="2105">
        <v>10</v>
      </c>
      <c r="H85" s="1994">
        <v>0</v>
      </c>
      <c r="I85" s="2105">
        <v>0</v>
      </c>
      <c r="J85" s="2106">
        <v>0</v>
      </c>
      <c r="K85" s="137">
        <v>0</v>
      </c>
      <c r="L85" s="137">
        <v>10</v>
      </c>
      <c r="M85" s="144">
        <v>2.5</v>
      </c>
      <c r="N85" s="144">
        <v>0</v>
      </c>
      <c r="O85" s="221">
        <v>2.5</v>
      </c>
      <c r="P85" s="221"/>
      <c r="Q85" s="221"/>
      <c r="R85" s="221"/>
      <c r="S85" s="221"/>
      <c r="T85" s="221"/>
      <c r="U85" s="221"/>
      <c r="V85" s="221"/>
      <c r="W85" s="221"/>
      <c r="X85" s="2843">
        <v>2.5</v>
      </c>
      <c r="Y85" s="2843">
        <v>0</v>
      </c>
      <c r="Z85" s="2108">
        <v>2.5</v>
      </c>
      <c r="AA85" s="2844"/>
      <c r="AB85" s="2844"/>
      <c r="AC85" s="2108">
        <v>0</v>
      </c>
      <c r="AD85" s="2108"/>
      <c r="AE85" s="2844"/>
      <c r="AF85" s="2844">
        <v>0</v>
      </c>
      <c r="AG85" s="2108">
        <v>0</v>
      </c>
      <c r="AH85" s="221"/>
      <c r="AI85" s="221"/>
      <c r="AJ85" s="144">
        <v>0</v>
      </c>
    </row>
    <row r="86" spans="1:36" ht="31.5">
      <c r="A86" s="991">
        <v>2564</v>
      </c>
      <c r="B86" s="636" t="s">
        <v>6165</v>
      </c>
      <c r="C86" s="1576" t="s">
        <v>6166</v>
      </c>
      <c r="D86" s="2101" t="s">
        <v>205</v>
      </c>
      <c r="E86" s="133" t="s">
        <v>6138</v>
      </c>
      <c r="F86" s="2117" t="s">
        <v>47</v>
      </c>
      <c r="G86" s="2105">
        <v>20</v>
      </c>
      <c r="H86" s="1994">
        <v>0</v>
      </c>
      <c r="I86" s="2105">
        <v>0</v>
      </c>
      <c r="J86" s="2106">
        <v>0</v>
      </c>
      <c r="K86" s="137">
        <v>0</v>
      </c>
      <c r="L86" s="137">
        <v>20</v>
      </c>
      <c r="M86" s="144">
        <v>5</v>
      </c>
      <c r="N86" s="144">
        <v>0</v>
      </c>
      <c r="O86" s="221">
        <v>5</v>
      </c>
      <c r="P86" s="221"/>
      <c r="Q86" s="221"/>
      <c r="R86" s="221"/>
      <c r="S86" s="221"/>
      <c r="T86" s="221"/>
      <c r="U86" s="221"/>
      <c r="V86" s="221"/>
      <c r="W86" s="221"/>
      <c r="X86" s="2843">
        <v>5</v>
      </c>
      <c r="Y86" s="2843">
        <v>0</v>
      </c>
      <c r="Z86" s="2108">
        <v>5</v>
      </c>
      <c r="AA86" s="2844"/>
      <c r="AB86" s="2844"/>
      <c r="AC86" s="2108">
        <v>0</v>
      </c>
      <c r="AD86" s="2108"/>
      <c r="AE86" s="2844"/>
      <c r="AF86" s="2844">
        <v>0</v>
      </c>
      <c r="AG86" s="2108">
        <v>0</v>
      </c>
      <c r="AH86" s="221"/>
      <c r="AI86" s="221"/>
      <c r="AJ86" s="144">
        <v>0</v>
      </c>
    </row>
    <row r="87" spans="1:36" ht="47.25">
      <c r="A87" s="991">
        <v>2565</v>
      </c>
      <c r="B87" s="636" t="s">
        <v>6167</v>
      </c>
      <c r="C87" s="1576" t="s">
        <v>6168</v>
      </c>
      <c r="D87" s="2101" t="s">
        <v>6169</v>
      </c>
      <c r="E87" s="133" t="s">
        <v>6138</v>
      </c>
      <c r="F87" s="2117" t="s">
        <v>47</v>
      </c>
      <c r="G87" s="166">
        <v>10</v>
      </c>
      <c r="H87" s="1994">
        <v>0</v>
      </c>
      <c r="I87" s="2105">
        <v>0</v>
      </c>
      <c r="J87" s="2106">
        <v>0</v>
      </c>
      <c r="K87" s="137">
        <v>0</v>
      </c>
      <c r="L87" s="137">
        <v>10</v>
      </c>
      <c r="M87" s="144">
        <v>2.5</v>
      </c>
      <c r="N87" s="144">
        <v>0</v>
      </c>
      <c r="O87" s="221">
        <v>2.5</v>
      </c>
      <c r="P87" s="221"/>
      <c r="Q87" s="221"/>
      <c r="R87" s="221"/>
      <c r="S87" s="221"/>
      <c r="T87" s="221"/>
      <c r="U87" s="221"/>
      <c r="V87" s="221"/>
      <c r="W87" s="221"/>
      <c r="X87" s="2843">
        <v>2.5</v>
      </c>
      <c r="Y87" s="2843">
        <v>0</v>
      </c>
      <c r="Z87" s="2108">
        <v>2.5</v>
      </c>
      <c r="AA87" s="2844"/>
      <c r="AB87" s="2844"/>
      <c r="AC87" s="2108">
        <v>0</v>
      </c>
      <c r="AD87" s="2108"/>
      <c r="AE87" s="2844"/>
      <c r="AF87" s="2844">
        <v>0</v>
      </c>
      <c r="AG87" s="2108">
        <v>0</v>
      </c>
      <c r="AH87" s="221"/>
      <c r="AI87" s="221"/>
      <c r="AJ87" s="144">
        <v>0</v>
      </c>
    </row>
    <row r="88" spans="1:36" ht="31.5">
      <c r="A88" s="991">
        <v>2566</v>
      </c>
      <c r="B88" s="636" t="s">
        <v>6170</v>
      </c>
      <c r="C88" s="1576" t="s">
        <v>6171</v>
      </c>
      <c r="D88" s="2101" t="s">
        <v>6169</v>
      </c>
      <c r="E88" s="133" t="s">
        <v>6138</v>
      </c>
      <c r="F88" s="2117" t="s">
        <v>47</v>
      </c>
      <c r="G88" s="166">
        <v>10</v>
      </c>
      <c r="H88" s="1994">
        <v>0</v>
      </c>
      <c r="I88" s="2105">
        <v>0</v>
      </c>
      <c r="J88" s="2106">
        <v>0</v>
      </c>
      <c r="K88" s="137">
        <v>0</v>
      </c>
      <c r="L88" s="137">
        <v>10</v>
      </c>
      <c r="M88" s="144">
        <v>2.5</v>
      </c>
      <c r="N88" s="144">
        <v>0</v>
      </c>
      <c r="O88" s="221">
        <v>2.5</v>
      </c>
      <c r="P88" s="221"/>
      <c r="Q88" s="221"/>
      <c r="R88" s="221"/>
      <c r="S88" s="221"/>
      <c r="T88" s="221"/>
      <c r="U88" s="221"/>
      <c r="V88" s="221"/>
      <c r="W88" s="221"/>
      <c r="X88" s="2843">
        <v>2.5</v>
      </c>
      <c r="Y88" s="2843">
        <v>0</v>
      </c>
      <c r="Z88" s="2108">
        <v>2.5</v>
      </c>
      <c r="AA88" s="2844"/>
      <c r="AB88" s="2844"/>
      <c r="AC88" s="2108">
        <v>0</v>
      </c>
      <c r="AD88" s="2108"/>
      <c r="AE88" s="2844"/>
      <c r="AF88" s="2844">
        <v>0</v>
      </c>
      <c r="AG88" s="2108">
        <v>0</v>
      </c>
      <c r="AH88" s="221"/>
      <c r="AI88" s="221"/>
      <c r="AJ88" s="144">
        <v>0</v>
      </c>
    </row>
    <row r="89" spans="1:36" ht="51" customHeight="1">
      <c r="A89" s="991">
        <v>2567</v>
      </c>
      <c r="B89" s="636" t="s">
        <v>6172</v>
      </c>
      <c r="C89" s="1576" t="s">
        <v>6173</v>
      </c>
      <c r="D89" s="2101" t="s">
        <v>6169</v>
      </c>
      <c r="E89" s="133" t="s">
        <v>6138</v>
      </c>
      <c r="F89" s="2117" t="s">
        <v>47</v>
      </c>
      <c r="G89" s="166">
        <v>10</v>
      </c>
      <c r="H89" s="1994">
        <v>0</v>
      </c>
      <c r="I89" s="2105">
        <v>0</v>
      </c>
      <c r="J89" s="2106">
        <v>0</v>
      </c>
      <c r="K89" s="137">
        <v>0</v>
      </c>
      <c r="L89" s="137">
        <v>10</v>
      </c>
      <c r="M89" s="144">
        <v>2.5</v>
      </c>
      <c r="N89" s="144">
        <v>0</v>
      </c>
      <c r="O89" s="221">
        <v>2.5</v>
      </c>
      <c r="P89" s="221"/>
      <c r="Q89" s="221"/>
      <c r="R89" s="221"/>
      <c r="S89" s="221"/>
      <c r="T89" s="221"/>
      <c r="U89" s="221"/>
      <c r="V89" s="221"/>
      <c r="W89" s="221"/>
      <c r="X89" s="2843">
        <v>2.5</v>
      </c>
      <c r="Y89" s="2843">
        <v>0</v>
      </c>
      <c r="Z89" s="2108">
        <v>2.5</v>
      </c>
      <c r="AA89" s="2844"/>
      <c r="AB89" s="2844"/>
      <c r="AC89" s="2108">
        <v>0</v>
      </c>
      <c r="AD89" s="2108"/>
      <c r="AE89" s="2844"/>
      <c r="AF89" s="2844">
        <v>0</v>
      </c>
      <c r="AG89" s="2108">
        <v>0</v>
      </c>
      <c r="AH89" s="221"/>
      <c r="AI89" s="221"/>
      <c r="AJ89" s="144">
        <v>0</v>
      </c>
    </row>
    <row r="90" spans="1:36" ht="34.5" customHeight="1">
      <c r="A90" s="991">
        <v>2568</v>
      </c>
      <c r="B90" s="636" t="s">
        <v>6174</v>
      </c>
      <c r="C90" s="1576" t="s">
        <v>6175</v>
      </c>
      <c r="D90" s="2101" t="s">
        <v>2314</v>
      </c>
      <c r="E90" s="133" t="s">
        <v>6138</v>
      </c>
      <c r="F90" s="2117" t="s">
        <v>47</v>
      </c>
      <c r="G90" s="166">
        <v>20</v>
      </c>
      <c r="H90" s="1994">
        <v>0</v>
      </c>
      <c r="I90" s="2105">
        <v>0</v>
      </c>
      <c r="J90" s="2106">
        <v>0</v>
      </c>
      <c r="K90" s="137">
        <v>0</v>
      </c>
      <c r="L90" s="137">
        <v>20</v>
      </c>
      <c r="M90" s="144">
        <v>5</v>
      </c>
      <c r="N90" s="144">
        <v>0</v>
      </c>
      <c r="O90" s="221">
        <v>5</v>
      </c>
      <c r="P90" s="221"/>
      <c r="Q90" s="221"/>
      <c r="R90" s="221"/>
      <c r="S90" s="221"/>
      <c r="T90" s="221"/>
      <c r="U90" s="221"/>
      <c r="V90" s="221"/>
      <c r="W90" s="221"/>
      <c r="X90" s="2843">
        <v>5</v>
      </c>
      <c r="Y90" s="2843">
        <v>0</v>
      </c>
      <c r="Z90" s="2108">
        <v>5</v>
      </c>
      <c r="AA90" s="2844"/>
      <c r="AB90" s="2844"/>
      <c r="AC90" s="2108">
        <v>0</v>
      </c>
      <c r="AD90" s="2108"/>
      <c r="AE90" s="2844"/>
      <c r="AF90" s="2844">
        <v>0</v>
      </c>
      <c r="AG90" s="2108">
        <v>0</v>
      </c>
      <c r="AH90" s="221"/>
      <c r="AI90" s="221"/>
      <c r="AJ90" s="144">
        <v>0</v>
      </c>
    </row>
    <row r="91" spans="1:36" ht="47.25">
      <c r="A91" s="991">
        <v>2569</v>
      </c>
      <c r="B91" s="636" t="s">
        <v>6176</v>
      </c>
      <c r="C91" s="1576" t="s">
        <v>6177</v>
      </c>
      <c r="D91" s="2101" t="s">
        <v>2314</v>
      </c>
      <c r="E91" s="133" t="s">
        <v>6138</v>
      </c>
      <c r="F91" s="2117" t="s">
        <v>47</v>
      </c>
      <c r="G91" s="166">
        <v>10</v>
      </c>
      <c r="H91" s="1994">
        <v>0</v>
      </c>
      <c r="I91" s="2105">
        <v>0</v>
      </c>
      <c r="J91" s="2106">
        <v>0</v>
      </c>
      <c r="K91" s="137">
        <v>0</v>
      </c>
      <c r="L91" s="137">
        <v>10</v>
      </c>
      <c r="M91" s="144">
        <v>2.5</v>
      </c>
      <c r="N91" s="144">
        <v>0</v>
      </c>
      <c r="O91" s="221">
        <v>2.5</v>
      </c>
      <c r="P91" s="221"/>
      <c r="Q91" s="221"/>
      <c r="R91" s="221"/>
      <c r="S91" s="221"/>
      <c r="T91" s="221"/>
      <c r="U91" s="221"/>
      <c r="V91" s="221"/>
      <c r="W91" s="221"/>
      <c r="X91" s="2843">
        <v>2.5</v>
      </c>
      <c r="Y91" s="2843">
        <v>0</v>
      </c>
      <c r="Z91" s="2108">
        <v>2.5</v>
      </c>
      <c r="AA91" s="2844"/>
      <c r="AB91" s="2844"/>
      <c r="AC91" s="2108">
        <v>0</v>
      </c>
      <c r="AD91" s="2108"/>
      <c r="AE91" s="2844"/>
      <c r="AF91" s="2844">
        <v>0</v>
      </c>
      <c r="AG91" s="2108">
        <v>0</v>
      </c>
      <c r="AH91" s="221"/>
      <c r="AI91" s="221"/>
      <c r="AJ91" s="144">
        <v>0</v>
      </c>
    </row>
    <row r="92" spans="1:36" ht="47.25">
      <c r="A92" s="991">
        <v>2570</v>
      </c>
      <c r="B92" s="636" t="s">
        <v>6178</v>
      </c>
      <c r="C92" s="1576" t="s">
        <v>6179</v>
      </c>
      <c r="D92" s="2101" t="s">
        <v>2314</v>
      </c>
      <c r="E92" s="133" t="s">
        <v>6138</v>
      </c>
      <c r="F92" s="2117" t="s">
        <v>47</v>
      </c>
      <c r="G92" s="166">
        <v>10</v>
      </c>
      <c r="H92" s="1994">
        <v>0</v>
      </c>
      <c r="I92" s="2105">
        <v>0</v>
      </c>
      <c r="J92" s="2106">
        <v>0</v>
      </c>
      <c r="K92" s="137">
        <v>0</v>
      </c>
      <c r="L92" s="137">
        <v>10</v>
      </c>
      <c r="M92" s="144">
        <v>2.5</v>
      </c>
      <c r="N92" s="144">
        <v>0</v>
      </c>
      <c r="O92" s="221">
        <v>2.5</v>
      </c>
      <c r="P92" s="221"/>
      <c r="Q92" s="221"/>
      <c r="R92" s="221"/>
      <c r="S92" s="221"/>
      <c r="T92" s="221"/>
      <c r="U92" s="221"/>
      <c r="V92" s="221"/>
      <c r="W92" s="221"/>
      <c r="X92" s="2843">
        <v>2.5</v>
      </c>
      <c r="Y92" s="2843">
        <v>0</v>
      </c>
      <c r="Z92" s="2108">
        <v>2.5</v>
      </c>
      <c r="AA92" s="2844"/>
      <c r="AB92" s="2844"/>
      <c r="AC92" s="2108">
        <v>0</v>
      </c>
      <c r="AD92" s="2108"/>
      <c r="AE92" s="2844"/>
      <c r="AF92" s="2844">
        <v>0</v>
      </c>
      <c r="AG92" s="2108">
        <v>0</v>
      </c>
      <c r="AH92" s="221"/>
      <c r="AI92" s="221"/>
      <c r="AJ92" s="144">
        <v>0</v>
      </c>
    </row>
    <row r="93" spans="1:36" ht="47.25">
      <c r="A93" s="991">
        <v>2571</v>
      </c>
      <c r="B93" s="636" t="s">
        <v>6180</v>
      </c>
      <c r="C93" s="1576" t="s">
        <v>6181</v>
      </c>
      <c r="D93" s="2101" t="s">
        <v>564</v>
      </c>
      <c r="E93" s="133" t="s">
        <v>6138</v>
      </c>
      <c r="F93" s="2117" t="s">
        <v>47</v>
      </c>
      <c r="G93" s="166">
        <v>10</v>
      </c>
      <c r="H93" s="1994">
        <v>0</v>
      </c>
      <c r="I93" s="2105">
        <v>0</v>
      </c>
      <c r="J93" s="2106">
        <v>0</v>
      </c>
      <c r="K93" s="137">
        <v>0</v>
      </c>
      <c r="L93" s="137">
        <v>10</v>
      </c>
      <c r="M93" s="144">
        <v>2.5</v>
      </c>
      <c r="N93" s="144">
        <v>0</v>
      </c>
      <c r="O93" s="221">
        <v>2.5</v>
      </c>
      <c r="P93" s="221"/>
      <c r="Q93" s="221"/>
      <c r="R93" s="221"/>
      <c r="S93" s="221"/>
      <c r="T93" s="221"/>
      <c r="U93" s="221"/>
      <c r="V93" s="221"/>
      <c r="W93" s="221"/>
      <c r="X93" s="2843">
        <v>2.5</v>
      </c>
      <c r="Y93" s="2843">
        <v>0</v>
      </c>
      <c r="Z93" s="2108">
        <v>2.5</v>
      </c>
      <c r="AA93" s="2844"/>
      <c r="AB93" s="2844"/>
      <c r="AC93" s="2108">
        <v>0</v>
      </c>
      <c r="AD93" s="2108"/>
      <c r="AE93" s="2844"/>
      <c r="AF93" s="2844">
        <v>0</v>
      </c>
      <c r="AG93" s="2108">
        <v>0</v>
      </c>
      <c r="AH93" s="221"/>
      <c r="AI93" s="221"/>
      <c r="AJ93" s="144">
        <v>0</v>
      </c>
    </row>
    <row r="94" spans="1:36" ht="31.5">
      <c r="A94" s="991">
        <v>2572</v>
      </c>
      <c r="B94" s="636" t="s">
        <v>6182</v>
      </c>
      <c r="C94" s="1576" t="s">
        <v>6183</v>
      </c>
      <c r="D94" s="2101" t="s">
        <v>564</v>
      </c>
      <c r="E94" s="133" t="s">
        <v>6138</v>
      </c>
      <c r="F94" s="2117" t="s">
        <v>47</v>
      </c>
      <c r="G94" s="2105">
        <v>15</v>
      </c>
      <c r="H94" s="1994">
        <v>0</v>
      </c>
      <c r="I94" s="2105">
        <v>0</v>
      </c>
      <c r="J94" s="2106">
        <v>0</v>
      </c>
      <c r="K94" s="137">
        <v>0</v>
      </c>
      <c r="L94" s="137">
        <v>15</v>
      </c>
      <c r="M94" s="144">
        <v>3.75</v>
      </c>
      <c r="N94" s="144">
        <v>0</v>
      </c>
      <c r="O94" s="221">
        <v>3.75</v>
      </c>
      <c r="P94" s="221"/>
      <c r="Q94" s="221"/>
      <c r="R94" s="221"/>
      <c r="S94" s="221"/>
      <c r="T94" s="221"/>
      <c r="U94" s="221"/>
      <c r="V94" s="221"/>
      <c r="W94" s="221"/>
      <c r="X94" s="2843">
        <v>3.75</v>
      </c>
      <c r="Y94" s="2843">
        <v>0</v>
      </c>
      <c r="Z94" s="2108">
        <v>3.75</v>
      </c>
      <c r="AA94" s="2844"/>
      <c r="AB94" s="2844"/>
      <c r="AC94" s="2108">
        <v>0</v>
      </c>
      <c r="AD94" s="2108"/>
      <c r="AE94" s="2844"/>
      <c r="AF94" s="2844">
        <v>0</v>
      </c>
      <c r="AG94" s="2108">
        <v>0</v>
      </c>
      <c r="AH94" s="221"/>
      <c r="AI94" s="221"/>
      <c r="AJ94" s="144">
        <v>0</v>
      </c>
    </row>
    <row r="95" spans="1:36" ht="63">
      <c r="A95" s="991">
        <v>2573</v>
      </c>
      <c r="B95" s="636" t="s">
        <v>6184</v>
      </c>
      <c r="C95" s="1576" t="s">
        <v>6185</v>
      </c>
      <c r="D95" s="2101" t="s">
        <v>564</v>
      </c>
      <c r="E95" s="133" t="s">
        <v>6138</v>
      </c>
      <c r="F95" s="2117" t="s">
        <v>47</v>
      </c>
      <c r="G95" s="166">
        <v>15</v>
      </c>
      <c r="H95" s="1994">
        <v>0</v>
      </c>
      <c r="I95" s="2105">
        <v>0</v>
      </c>
      <c r="J95" s="2106">
        <v>0</v>
      </c>
      <c r="K95" s="137">
        <v>0</v>
      </c>
      <c r="L95" s="137">
        <v>15</v>
      </c>
      <c r="M95" s="144">
        <v>3.75</v>
      </c>
      <c r="N95" s="144">
        <v>0</v>
      </c>
      <c r="O95" s="221">
        <v>3.75</v>
      </c>
      <c r="P95" s="221"/>
      <c r="Q95" s="221"/>
      <c r="R95" s="221"/>
      <c r="S95" s="221"/>
      <c r="T95" s="221"/>
      <c r="U95" s="221"/>
      <c r="V95" s="221"/>
      <c r="W95" s="221"/>
      <c r="X95" s="2843">
        <v>3.75</v>
      </c>
      <c r="Y95" s="2843">
        <v>0</v>
      </c>
      <c r="Z95" s="2108">
        <v>3.75</v>
      </c>
      <c r="AA95" s="2844"/>
      <c r="AB95" s="2844"/>
      <c r="AC95" s="2108">
        <v>0</v>
      </c>
      <c r="AD95" s="2108"/>
      <c r="AE95" s="2844"/>
      <c r="AF95" s="2844">
        <v>0</v>
      </c>
      <c r="AG95" s="2108">
        <v>0</v>
      </c>
      <c r="AH95" s="221"/>
      <c r="AI95" s="221"/>
      <c r="AJ95" s="144">
        <v>0</v>
      </c>
    </row>
    <row r="96" spans="1:36" ht="78.75">
      <c r="A96" s="991">
        <v>2574</v>
      </c>
      <c r="B96" s="636" t="s">
        <v>6186</v>
      </c>
      <c r="C96" s="1576" t="s">
        <v>6187</v>
      </c>
      <c r="D96" s="2101" t="s">
        <v>564</v>
      </c>
      <c r="E96" s="133" t="s">
        <v>6138</v>
      </c>
      <c r="F96" s="2117" t="s">
        <v>47</v>
      </c>
      <c r="G96" s="166">
        <v>15</v>
      </c>
      <c r="H96" s="1994">
        <v>0</v>
      </c>
      <c r="I96" s="2105">
        <v>0</v>
      </c>
      <c r="J96" s="2106">
        <v>0</v>
      </c>
      <c r="K96" s="137">
        <v>0</v>
      </c>
      <c r="L96" s="137">
        <v>15</v>
      </c>
      <c r="M96" s="144">
        <v>3.75</v>
      </c>
      <c r="N96" s="144">
        <v>0</v>
      </c>
      <c r="O96" s="221">
        <v>3.75</v>
      </c>
      <c r="P96" s="221"/>
      <c r="Q96" s="221"/>
      <c r="R96" s="221"/>
      <c r="S96" s="221"/>
      <c r="T96" s="221"/>
      <c r="U96" s="221"/>
      <c r="V96" s="221"/>
      <c r="W96" s="221"/>
      <c r="X96" s="2843">
        <v>3.75</v>
      </c>
      <c r="Y96" s="2843">
        <v>0</v>
      </c>
      <c r="Z96" s="2108">
        <v>3.75</v>
      </c>
      <c r="AA96" s="2844"/>
      <c r="AB96" s="2844"/>
      <c r="AC96" s="2108">
        <v>0</v>
      </c>
      <c r="AD96" s="2108"/>
      <c r="AE96" s="2844"/>
      <c r="AF96" s="2844">
        <v>0</v>
      </c>
      <c r="AG96" s="2108">
        <v>0</v>
      </c>
      <c r="AH96" s="221"/>
      <c r="AI96" s="221"/>
      <c r="AJ96" s="144">
        <v>0</v>
      </c>
    </row>
    <row r="97" spans="1:36" ht="63">
      <c r="A97" s="991">
        <v>2575</v>
      </c>
      <c r="B97" s="636" t="s">
        <v>6188</v>
      </c>
      <c r="C97" s="1576" t="s">
        <v>6189</v>
      </c>
      <c r="D97" s="2101" t="s">
        <v>564</v>
      </c>
      <c r="E97" s="133" t="s">
        <v>6138</v>
      </c>
      <c r="F97" s="2117" t="s">
        <v>47</v>
      </c>
      <c r="G97" s="166">
        <v>15</v>
      </c>
      <c r="H97" s="1994">
        <v>0</v>
      </c>
      <c r="I97" s="2105">
        <v>0</v>
      </c>
      <c r="J97" s="2106">
        <v>0</v>
      </c>
      <c r="K97" s="137">
        <v>0</v>
      </c>
      <c r="L97" s="137">
        <v>15</v>
      </c>
      <c r="M97" s="144">
        <v>3.75</v>
      </c>
      <c r="N97" s="144">
        <v>0</v>
      </c>
      <c r="O97" s="221">
        <v>3.75</v>
      </c>
      <c r="P97" s="221"/>
      <c r="Q97" s="221"/>
      <c r="R97" s="221"/>
      <c r="S97" s="221"/>
      <c r="T97" s="221"/>
      <c r="U97" s="221"/>
      <c r="V97" s="221"/>
      <c r="W97" s="221"/>
      <c r="X97" s="2843">
        <v>3.75</v>
      </c>
      <c r="Y97" s="2843">
        <v>0</v>
      </c>
      <c r="Z97" s="2108">
        <v>3.75</v>
      </c>
      <c r="AA97" s="2844"/>
      <c r="AB97" s="2844"/>
      <c r="AC97" s="2108">
        <v>0</v>
      </c>
      <c r="AD97" s="2108"/>
      <c r="AE97" s="2844"/>
      <c r="AF97" s="2844">
        <v>0</v>
      </c>
      <c r="AG97" s="2108">
        <v>0</v>
      </c>
      <c r="AH97" s="221"/>
      <c r="AI97" s="221"/>
      <c r="AJ97" s="144">
        <v>0</v>
      </c>
    </row>
    <row r="98" spans="1:36" ht="31.5">
      <c r="A98" s="991">
        <v>2576</v>
      </c>
      <c r="B98" s="636" t="s">
        <v>6190</v>
      </c>
      <c r="C98" s="1576" t="s">
        <v>6191</v>
      </c>
      <c r="D98" s="2101" t="s">
        <v>321</v>
      </c>
      <c r="E98" s="133" t="s">
        <v>6138</v>
      </c>
      <c r="F98" s="2117" t="s">
        <v>47</v>
      </c>
      <c r="G98" s="166">
        <v>10</v>
      </c>
      <c r="H98" s="1994">
        <v>0</v>
      </c>
      <c r="I98" s="2105">
        <v>0</v>
      </c>
      <c r="J98" s="2106">
        <v>0</v>
      </c>
      <c r="K98" s="137">
        <v>0</v>
      </c>
      <c r="L98" s="137">
        <v>10</v>
      </c>
      <c r="M98" s="144">
        <v>2.5</v>
      </c>
      <c r="N98" s="144">
        <v>0</v>
      </c>
      <c r="O98" s="221">
        <v>2.5</v>
      </c>
      <c r="P98" s="221"/>
      <c r="Q98" s="221"/>
      <c r="R98" s="221"/>
      <c r="S98" s="221"/>
      <c r="T98" s="221"/>
      <c r="U98" s="221"/>
      <c r="V98" s="221"/>
      <c r="W98" s="221"/>
      <c r="X98" s="2843">
        <v>2.5</v>
      </c>
      <c r="Y98" s="2843">
        <v>0</v>
      </c>
      <c r="Z98" s="2108">
        <v>2.5</v>
      </c>
      <c r="AA98" s="2844"/>
      <c r="AB98" s="2844"/>
      <c r="AC98" s="2108">
        <v>0</v>
      </c>
      <c r="AD98" s="2108"/>
      <c r="AE98" s="2844"/>
      <c r="AF98" s="2844">
        <v>0</v>
      </c>
      <c r="AG98" s="2108">
        <v>0</v>
      </c>
      <c r="AH98" s="221"/>
      <c r="AI98" s="221"/>
      <c r="AJ98" s="144">
        <v>0</v>
      </c>
    </row>
    <row r="99" spans="1:36" ht="47.25">
      <c r="A99" s="991">
        <v>2577</v>
      </c>
      <c r="B99" s="636" t="s">
        <v>6192</v>
      </c>
      <c r="C99" s="1576" t="s">
        <v>6193</v>
      </c>
      <c r="D99" s="2101" t="s">
        <v>88</v>
      </c>
      <c r="E99" s="133" t="s">
        <v>6138</v>
      </c>
      <c r="F99" s="2117" t="s">
        <v>47</v>
      </c>
      <c r="G99" s="166">
        <v>10</v>
      </c>
      <c r="H99" s="1994">
        <v>0</v>
      </c>
      <c r="I99" s="2105">
        <v>0</v>
      </c>
      <c r="J99" s="2106">
        <v>0</v>
      </c>
      <c r="K99" s="137">
        <v>0</v>
      </c>
      <c r="L99" s="137">
        <v>10</v>
      </c>
      <c r="M99" s="144">
        <v>2.5</v>
      </c>
      <c r="N99" s="144">
        <v>0</v>
      </c>
      <c r="O99" s="221">
        <v>2.5</v>
      </c>
      <c r="P99" s="221"/>
      <c r="Q99" s="221"/>
      <c r="R99" s="221"/>
      <c r="S99" s="221"/>
      <c r="T99" s="221"/>
      <c r="U99" s="221"/>
      <c r="V99" s="221"/>
      <c r="W99" s="221"/>
      <c r="X99" s="2843">
        <v>2.5</v>
      </c>
      <c r="Y99" s="2843">
        <v>0</v>
      </c>
      <c r="Z99" s="2108">
        <v>2.5</v>
      </c>
      <c r="AA99" s="2844"/>
      <c r="AB99" s="2844"/>
      <c r="AC99" s="2108">
        <v>0</v>
      </c>
      <c r="AD99" s="2108"/>
      <c r="AE99" s="2844"/>
      <c r="AF99" s="2844">
        <v>0</v>
      </c>
      <c r="AG99" s="2108">
        <v>0</v>
      </c>
      <c r="AH99" s="221"/>
      <c r="AI99" s="221"/>
      <c r="AJ99" s="144">
        <v>0</v>
      </c>
    </row>
    <row r="100" spans="1:36" ht="47.25">
      <c r="A100" s="991">
        <v>2578</v>
      </c>
      <c r="B100" s="636" t="s">
        <v>6194</v>
      </c>
      <c r="C100" s="1576" t="s">
        <v>6195</v>
      </c>
      <c r="D100" s="2101" t="s">
        <v>88</v>
      </c>
      <c r="E100" s="133" t="s">
        <v>6138</v>
      </c>
      <c r="F100" s="2117" t="s">
        <v>47</v>
      </c>
      <c r="G100" s="166">
        <v>10</v>
      </c>
      <c r="H100" s="1994">
        <v>0</v>
      </c>
      <c r="I100" s="2105">
        <v>0</v>
      </c>
      <c r="J100" s="2106">
        <v>0</v>
      </c>
      <c r="K100" s="137">
        <v>0</v>
      </c>
      <c r="L100" s="137">
        <v>10</v>
      </c>
      <c r="M100" s="144">
        <v>2.5</v>
      </c>
      <c r="N100" s="144">
        <v>0</v>
      </c>
      <c r="O100" s="221">
        <v>2.5</v>
      </c>
      <c r="P100" s="221"/>
      <c r="Q100" s="221"/>
      <c r="R100" s="221"/>
      <c r="S100" s="221"/>
      <c r="T100" s="221"/>
      <c r="U100" s="221"/>
      <c r="V100" s="221"/>
      <c r="W100" s="221"/>
      <c r="X100" s="2843">
        <v>2.5</v>
      </c>
      <c r="Y100" s="2843">
        <v>0</v>
      </c>
      <c r="Z100" s="2108">
        <v>2.5</v>
      </c>
      <c r="AA100" s="2844"/>
      <c r="AB100" s="2844"/>
      <c r="AC100" s="2108">
        <v>0</v>
      </c>
      <c r="AD100" s="2108"/>
      <c r="AE100" s="2844"/>
      <c r="AF100" s="2844">
        <v>0</v>
      </c>
      <c r="AG100" s="2108">
        <v>0</v>
      </c>
      <c r="AH100" s="221"/>
      <c r="AI100" s="221"/>
      <c r="AJ100" s="144">
        <v>0</v>
      </c>
    </row>
    <row r="101" spans="1:36" ht="63">
      <c r="A101" s="991">
        <v>2579</v>
      </c>
      <c r="B101" s="636" t="s">
        <v>6196</v>
      </c>
      <c r="C101" s="1576" t="s">
        <v>6197</v>
      </c>
      <c r="D101" s="2101" t="s">
        <v>88</v>
      </c>
      <c r="E101" s="133" t="s">
        <v>6138</v>
      </c>
      <c r="F101" s="2117" t="s">
        <v>47</v>
      </c>
      <c r="G101" s="166">
        <v>15</v>
      </c>
      <c r="H101" s="1994">
        <v>0</v>
      </c>
      <c r="I101" s="2105">
        <v>0</v>
      </c>
      <c r="J101" s="2106">
        <v>0</v>
      </c>
      <c r="K101" s="137">
        <v>0</v>
      </c>
      <c r="L101" s="137">
        <v>15</v>
      </c>
      <c r="M101" s="144">
        <v>3.75</v>
      </c>
      <c r="N101" s="144">
        <v>0</v>
      </c>
      <c r="O101" s="221">
        <v>3.75</v>
      </c>
      <c r="P101" s="221"/>
      <c r="Q101" s="221"/>
      <c r="R101" s="221"/>
      <c r="S101" s="221"/>
      <c r="T101" s="221"/>
      <c r="U101" s="221"/>
      <c r="V101" s="221"/>
      <c r="W101" s="221"/>
      <c r="X101" s="2843">
        <v>3.75</v>
      </c>
      <c r="Y101" s="2843">
        <v>0</v>
      </c>
      <c r="Z101" s="2108">
        <v>3.75</v>
      </c>
      <c r="AA101" s="2844"/>
      <c r="AB101" s="2844"/>
      <c r="AC101" s="2108">
        <v>0</v>
      </c>
      <c r="AD101" s="2108"/>
      <c r="AE101" s="2844"/>
      <c r="AF101" s="2844">
        <v>0</v>
      </c>
      <c r="AG101" s="2108">
        <v>0</v>
      </c>
      <c r="AH101" s="221"/>
      <c r="AI101" s="221"/>
      <c r="AJ101" s="144">
        <v>0</v>
      </c>
    </row>
    <row r="102" spans="1:36" ht="63">
      <c r="A102" s="991">
        <v>2580</v>
      </c>
      <c r="B102" s="636" t="s">
        <v>6198</v>
      </c>
      <c r="C102" s="1576" t="s">
        <v>6199</v>
      </c>
      <c r="D102" s="2101" t="s">
        <v>88</v>
      </c>
      <c r="E102" s="133" t="s">
        <v>6138</v>
      </c>
      <c r="F102" s="2117" t="s">
        <v>47</v>
      </c>
      <c r="G102" s="166">
        <v>10</v>
      </c>
      <c r="H102" s="1994">
        <v>0</v>
      </c>
      <c r="I102" s="2105">
        <v>0</v>
      </c>
      <c r="J102" s="2106">
        <v>0</v>
      </c>
      <c r="K102" s="137">
        <v>0</v>
      </c>
      <c r="L102" s="137">
        <v>10</v>
      </c>
      <c r="M102" s="144">
        <v>2.5</v>
      </c>
      <c r="N102" s="144">
        <v>0</v>
      </c>
      <c r="O102" s="221">
        <v>2.5</v>
      </c>
      <c r="P102" s="221"/>
      <c r="Q102" s="221"/>
      <c r="R102" s="221"/>
      <c r="S102" s="221"/>
      <c r="T102" s="221"/>
      <c r="U102" s="221"/>
      <c r="V102" s="221"/>
      <c r="W102" s="221"/>
      <c r="X102" s="2843">
        <v>2.5</v>
      </c>
      <c r="Y102" s="2843">
        <v>0</v>
      </c>
      <c r="Z102" s="2108">
        <v>2.5</v>
      </c>
      <c r="AA102" s="2844"/>
      <c r="AB102" s="2844"/>
      <c r="AC102" s="2108">
        <v>0</v>
      </c>
      <c r="AD102" s="2108"/>
      <c r="AE102" s="2844"/>
      <c r="AF102" s="2844">
        <v>0</v>
      </c>
      <c r="AG102" s="2108">
        <v>0</v>
      </c>
      <c r="AH102" s="221"/>
      <c r="AI102" s="221"/>
      <c r="AJ102" s="144">
        <v>0</v>
      </c>
    </row>
    <row r="103" spans="1:36" ht="51" customHeight="1">
      <c r="A103" s="991">
        <v>2581</v>
      </c>
      <c r="B103" s="636" t="s">
        <v>6200</v>
      </c>
      <c r="C103" s="1576" t="s">
        <v>6201</v>
      </c>
      <c r="D103" s="2101" t="s">
        <v>88</v>
      </c>
      <c r="E103" s="133" t="s">
        <v>6138</v>
      </c>
      <c r="F103" s="2117" t="s">
        <v>47</v>
      </c>
      <c r="G103" s="166">
        <v>9</v>
      </c>
      <c r="H103" s="1994">
        <v>0</v>
      </c>
      <c r="I103" s="2105">
        <v>0</v>
      </c>
      <c r="J103" s="2106">
        <v>0</v>
      </c>
      <c r="K103" s="137">
        <v>0</v>
      </c>
      <c r="L103" s="137">
        <v>9</v>
      </c>
      <c r="M103" s="144">
        <v>2.25</v>
      </c>
      <c r="N103" s="144">
        <v>0</v>
      </c>
      <c r="O103" s="221">
        <v>2.25</v>
      </c>
      <c r="P103" s="221"/>
      <c r="Q103" s="221"/>
      <c r="R103" s="221"/>
      <c r="S103" s="221"/>
      <c r="T103" s="221"/>
      <c r="U103" s="221"/>
      <c r="V103" s="221"/>
      <c r="W103" s="221"/>
      <c r="X103" s="2843">
        <v>2.25</v>
      </c>
      <c r="Y103" s="2843">
        <v>0</v>
      </c>
      <c r="Z103" s="2108">
        <v>2.25</v>
      </c>
      <c r="AA103" s="2844"/>
      <c r="AB103" s="2844"/>
      <c r="AC103" s="2108">
        <v>0</v>
      </c>
      <c r="AD103" s="2108"/>
      <c r="AE103" s="2844"/>
      <c r="AF103" s="2844">
        <v>0</v>
      </c>
      <c r="AG103" s="2108">
        <v>0</v>
      </c>
      <c r="AH103" s="221"/>
      <c r="AI103" s="221"/>
      <c r="AJ103" s="144">
        <v>0</v>
      </c>
    </row>
    <row r="104" spans="1:36" ht="94.5">
      <c r="A104" s="991">
        <v>2582</v>
      </c>
      <c r="B104" s="636" t="s">
        <v>6202</v>
      </c>
      <c r="C104" s="1576" t="s">
        <v>6203</v>
      </c>
      <c r="D104" s="2101" t="s">
        <v>88</v>
      </c>
      <c r="E104" s="133" t="s">
        <v>6138</v>
      </c>
      <c r="F104" s="2117" t="s">
        <v>47</v>
      </c>
      <c r="G104" s="166">
        <v>24</v>
      </c>
      <c r="H104" s="1994">
        <v>0</v>
      </c>
      <c r="I104" s="2105">
        <v>0</v>
      </c>
      <c r="J104" s="2106">
        <v>0</v>
      </c>
      <c r="K104" s="137">
        <v>0</v>
      </c>
      <c r="L104" s="137">
        <v>24</v>
      </c>
      <c r="M104" s="144">
        <v>6</v>
      </c>
      <c r="N104" s="144">
        <v>0</v>
      </c>
      <c r="O104" s="221">
        <v>6</v>
      </c>
      <c r="P104" s="221"/>
      <c r="Q104" s="221"/>
      <c r="R104" s="221"/>
      <c r="S104" s="221"/>
      <c r="T104" s="221"/>
      <c r="U104" s="221"/>
      <c r="V104" s="221"/>
      <c r="W104" s="221"/>
      <c r="X104" s="2843">
        <v>6</v>
      </c>
      <c r="Y104" s="2843">
        <v>0</v>
      </c>
      <c r="Z104" s="2108">
        <v>6</v>
      </c>
      <c r="AA104" s="2844"/>
      <c r="AB104" s="2844"/>
      <c r="AC104" s="2108">
        <v>0</v>
      </c>
      <c r="AD104" s="2108"/>
      <c r="AE104" s="2844"/>
      <c r="AF104" s="2844">
        <v>0</v>
      </c>
      <c r="AG104" s="2108">
        <v>0</v>
      </c>
      <c r="AH104" s="221"/>
      <c r="AI104" s="221"/>
      <c r="AJ104" s="144">
        <v>0</v>
      </c>
    </row>
    <row r="105" spans="1:36" ht="47.25">
      <c r="A105" s="991">
        <v>2583</v>
      </c>
      <c r="B105" s="636" t="s">
        <v>6204</v>
      </c>
      <c r="C105" s="1576" t="s">
        <v>6205</v>
      </c>
      <c r="D105" s="2101" t="s">
        <v>553</v>
      </c>
      <c r="E105" s="133" t="s">
        <v>6138</v>
      </c>
      <c r="F105" s="2117" t="s">
        <v>47</v>
      </c>
      <c r="G105" s="2105">
        <v>9</v>
      </c>
      <c r="H105" s="1994">
        <v>0</v>
      </c>
      <c r="I105" s="2105">
        <v>0</v>
      </c>
      <c r="J105" s="2106">
        <v>0</v>
      </c>
      <c r="K105" s="137">
        <v>0</v>
      </c>
      <c r="L105" s="137">
        <v>9</v>
      </c>
      <c r="M105" s="144">
        <v>2.25</v>
      </c>
      <c r="N105" s="144">
        <v>0</v>
      </c>
      <c r="O105" s="221">
        <v>2.25</v>
      </c>
      <c r="P105" s="221"/>
      <c r="Q105" s="221"/>
      <c r="R105" s="221"/>
      <c r="S105" s="221"/>
      <c r="T105" s="221"/>
      <c r="U105" s="221"/>
      <c r="V105" s="221"/>
      <c r="W105" s="221"/>
      <c r="X105" s="2843">
        <v>2.25</v>
      </c>
      <c r="Y105" s="2843">
        <v>0</v>
      </c>
      <c r="Z105" s="2108">
        <v>2.25</v>
      </c>
      <c r="AA105" s="2844"/>
      <c r="AB105" s="2844"/>
      <c r="AC105" s="2108">
        <v>0</v>
      </c>
      <c r="AD105" s="2108"/>
      <c r="AE105" s="2844"/>
      <c r="AF105" s="2844">
        <v>0</v>
      </c>
      <c r="AG105" s="2108">
        <v>0</v>
      </c>
      <c r="AH105" s="221"/>
      <c r="AI105" s="221"/>
      <c r="AJ105" s="144">
        <v>0</v>
      </c>
    </row>
    <row r="106" spans="1:36" ht="31.5">
      <c r="A106" s="991">
        <v>2584</v>
      </c>
      <c r="B106" s="636" t="s">
        <v>6206</v>
      </c>
      <c r="C106" s="1576" t="s">
        <v>6207</v>
      </c>
      <c r="D106" s="2101" t="s">
        <v>553</v>
      </c>
      <c r="E106" s="133" t="s">
        <v>6138</v>
      </c>
      <c r="F106" s="2117" t="s">
        <v>47</v>
      </c>
      <c r="G106" s="166">
        <v>9</v>
      </c>
      <c r="H106" s="1994">
        <v>0</v>
      </c>
      <c r="I106" s="2105">
        <v>0</v>
      </c>
      <c r="J106" s="2106">
        <v>0</v>
      </c>
      <c r="K106" s="137">
        <v>0</v>
      </c>
      <c r="L106" s="137">
        <v>9</v>
      </c>
      <c r="M106" s="144">
        <v>2.25</v>
      </c>
      <c r="N106" s="144">
        <v>0</v>
      </c>
      <c r="O106" s="221">
        <v>2.25</v>
      </c>
      <c r="P106" s="221"/>
      <c r="Q106" s="221"/>
      <c r="R106" s="221"/>
      <c r="S106" s="221"/>
      <c r="T106" s="221"/>
      <c r="U106" s="221"/>
      <c r="V106" s="221"/>
      <c r="W106" s="221"/>
      <c r="X106" s="2843">
        <v>2.25</v>
      </c>
      <c r="Y106" s="2843">
        <v>0</v>
      </c>
      <c r="Z106" s="2108">
        <v>2.25</v>
      </c>
      <c r="AA106" s="2844"/>
      <c r="AB106" s="2844"/>
      <c r="AC106" s="2108">
        <v>0</v>
      </c>
      <c r="AD106" s="2108"/>
      <c r="AE106" s="2844"/>
      <c r="AF106" s="2844">
        <v>0</v>
      </c>
      <c r="AG106" s="2108">
        <v>0</v>
      </c>
      <c r="AH106" s="221"/>
      <c r="AI106" s="221"/>
      <c r="AJ106" s="144">
        <v>0</v>
      </c>
    </row>
    <row r="107" spans="1:36" ht="50.25" customHeight="1">
      <c r="A107" s="991">
        <v>2585</v>
      </c>
      <c r="B107" s="636" t="s">
        <v>6208</v>
      </c>
      <c r="C107" s="1576" t="s">
        <v>6209</v>
      </c>
      <c r="D107" s="2101" t="s">
        <v>384</v>
      </c>
      <c r="E107" s="133" t="s">
        <v>6138</v>
      </c>
      <c r="F107" s="2117" t="s">
        <v>47</v>
      </c>
      <c r="G107" s="166">
        <v>9</v>
      </c>
      <c r="H107" s="1994">
        <v>0</v>
      </c>
      <c r="I107" s="2105">
        <v>0</v>
      </c>
      <c r="J107" s="2106">
        <v>0</v>
      </c>
      <c r="K107" s="137">
        <v>0</v>
      </c>
      <c r="L107" s="137">
        <v>9</v>
      </c>
      <c r="M107" s="144">
        <v>2.25</v>
      </c>
      <c r="N107" s="144">
        <v>0</v>
      </c>
      <c r="O107" s="221">
        <v>2.25</v>
      </c>
      <c r="P107" s="221"/>
      <c r="Q107" s="221"/>
      <c r="R107" s="221"/>
      <c r="S107" s="221"/>
      <c r="T107" s="221"/>
      <c r="U107" s="221"/>
      <c r="V107" s="221"/>
      <c r="W107" s="221"/>
      <c r="X107" s="2843">
        <v>2.25</v>
      </c>
      <c r="Y107" s="2843">
        <v>0</v>
      </c>
      <c r="Z107" s="2108">
        <v>2.25</v>
      </c>
      <c r="AA107" s="2844"/>
      <c r="AB107" s="2844"/>
      <c r="AC107" s="2108">
        <v>0</v>
      </c>
      <c r="AD107" s="2108"/>
      <c r="AE107" s="2844"/>
      <c r="AF107" s="2844">
        <v>0</v>
      </c>
      <c r="AG107" s="2108">
        <v>0</v>
      </c>
      <c r="AH107" s="221"/>
      <c r="AI107" s="221"/>
      <c r="AJ107" s="144">
        <v>0</v>
      </c>
    </row>
    <row r="108" spans="1:36" ht="31.5">
      <c r="A108" s="991">
        <v>2586</v>
      </c>
      <c r="B108" s="636" t="s">
        <v>6210</v>
      </c>
      <c r="C108" s="1576" t="s">
        <v>6211</v>
      </c>
      <c r="D108" s="2101" t="s">
        <v>384</v>
      </c>
      <c r="E108" s="133" t="s">
        <v>6138</v>
      </c>
      <c r="F108" s="2117" t="s">
        <v>47</v>
      </c>
      <c r="G108" s="166">
        <v>9</v>
      </c>
      <c r="H108" s="1994">
        <v>0</v>
      </c>
      <c r="I108" s="2105">
        <v>0</v>
      </c>
      <c r="J108" s="2106">
        <v>0</v>
      </c>
      <c r="K108" s="137">
        <v>0</v>
      </c>
      <c r="L108" s="137">
        <v>9</v>
      </c>
      <c r="M108" s="144">
        <v>2.25</v>
      </c>
      <c r="N108" s="144">
        <v>0</v>
      </c>
      <c r="O108" s="221">
        <v>2.25</v>
      </c>
      <c r="P108" s="221"/>
      <c r="Q108" s="221"/>
      <c r="R108" s="221"/>
      <c r="S108" s="221"/>
      <c r="T108" s="221"/>
      <c r="U108" s="221"/>
      <c r="V108" s="221"/>
      <c r="W108" s="221"/>
      <c r="X108" s="2843">
        <v>2.25</v>
      </c>
      <c r="Y108" s="2843">
        <v>0</v>
      </c>
      <c r="Z108" s="2108">
        <v>2.25</v>
      </c>
      <c r="AA108" s="2844"/>
      <c r="AB108" s="2844"/>
      <c r="AC108" s="2108">
        <v>0</v>
      </c>
      <c r="AD108" s="2108"/>
      <c r="AE108" s="2844"/>
      <c r="AF108" s="2844">
        <v>0</v>
      </c>
      <c r="AG108" s="2108">
        <v>0</v>
      </c>
      <c r="AH108" s="221"/>
      <c r="AI108" s="221"/>
      <c r="AJ108" s="144">
        <v>0</v>
      </c>
    </row>
    <row r="109" spans="1:36" ht="48.75" customHeight="1">
      <c r="A109" s="991">
        <v>2587</v>
      </c>
      <c r="B109" s="636" t="s">
        <v>6212</v>
      </c>
      <c r="C109" s="1576" t="s">
        <v>6213</v>
      </c>
      <c r="D109" s="2101" t="s">
        <v>384</v>
      </c>
      <c r="E109" s="133" t="s">
        <v>6138</v>
      </c>
      <c r="F109" s="2117" t="s">
        <v>47</v>
      </c>
      <c r="G109" s="166">
        <v>9</v>
      </c>
      <c r="H109" s="1994">
        <v>0</v>
      </c>
      <c r="I109" s="2105">
        <v>0</v>
      </c>
      <c r="J109" s="2106">
        <v>0</v>
      </c>
      <c r="K109" s="137">
        <v>0</v>
      </c>
      <c r="L109" s="137">
        <v>9</v>
      </c>
      <c r="M109" s="144">
        <v>2.25</v>
      </c>
      <c r="N109" s="144">
        <v>0</v>
      </c>
      <c r="O109" s="221">
        <v>2.25</v>
      </c>
      <c r="P109" s="221"/>
      <c r="Q109" s="221"/>
      <c r="R109" s="221"/>
      <c r="S109" s="221"/>
      <c r="T109" s="221"/>
      <c r="U109" s="221"/>
      <c r="V109" s="221"/>
      <c r="W109" s="221"/>
      <c r="X109" s="2843">
        <v>2.25</v>
      </c>
      <c r="Y109" s="2843">
        <v>0</v>
      </c>
      <c r="Z109" s="2108">
        <v>2.25</v>
      </c>
      <c r="AA109" s="2844"/>
      <c r="AB109" s="2844"/>
      <c r="AC109" s="2108">
        <v>0</v>
      </c>
      <c r="AD109" s="2108"/>
      <c r="AE109" s="2844"/>
      <c r="AF109" s="2844">
        <v>0</v>
      </c>
      <c r="AG109" s="2108">
        <v>0</v>
      </c>
      <c r="AH109" s="221"/>
      <c r="AI109" s="221"/>
      <c r="AJ109" s="144">
        <v>0</v>
      </c>
    </row>
    <row r="110" spans="1:36" ht="47.25">
      <c r="A110" s="991">
        <v>2588</v>
      </c>
      <c r="B110" s="636" t="s">
        <v>6214</v>
      </c>
      <c r="C110" s="1576" t="s">
        <v>6215</v>
      </c>
      <c r="D110" s="2101" t="s">
        <v>384</v>
      </c>
      <c r="E110" s="133" t="s">
        <v>6138</v>
      </c>
      <c r="F110" s="2117" t="s">
        <v>47</v>
      </c>
      <c r="G110" s="166">
        <v>9</v>
      </c>
      <c r="H110" s="1994">
        <v>0</v>
      </c>
      <c r="I110" s="2105">
        <v>0</v>
      </c>
      <c r="J110" s="2106">
        <v>0</v>
      </c>
      <c r="K110" s="137">
        <v>0</v>
      </c>
      <c r="L110" s="137">
        <v>9</v>
      </c>
      <c r="M110" s="144">
        <v>2.25</v>
      </c>
      <c r="N110" s="144">
        <v>0</v>
      </c>
      <c r="O110" s="221">
        <v>2.25</v>
      </c>
      <c r="P110" s="221"/>
      <c r="Q110" s="221"/>
      <c r="R110" s="221"/>
      <c r="S110" s="221"/>
      <c r="T110" s="221"/>
      <c r="U110" s="221"/>
      <c r="V110" s="221"/>
      <c r="W110" s="221"/>
      <c r="X110" s="2843">
        <v>2.25</v>
      </c>
      <c r="Y110" s="2843">
        <v>0</v>
      </c>
      <c r="Z110" s="2108">
        <v>2.25</v>
      </c>
      <c r="AA110" s="2844"/>
      <c r="AB110" s="2844"/>
      <c r="AC110" s="2108">
        <v>0</v>
      </c>
      <c r="AD110" s="2108"/>
      <c r="AE110" s="2844"/>
      <c r="AF110" s="2844">
        <v>0</v>
      </c>
      <c r="AG110" s="2108">
        <v>0</v>
      </c>
      <c r="AH110" s="221"/>
      <c r="AI110" s="221"/>
      <c r="AJ110" s="144">
        <v>0</v>
      </c>
    </row>
    <row r="111" spans="1:36" ht="63">
      <c r="A111" s="991">
        <v>2589</v>
      </c>
      <c r="B111" s="636" t="s">
        <v>6216</v>
      </c>
      <c r="C111" s="1576" t="s">
        <v>6217</v>
      </c>
      <c r="D111" s="2101" t="s">
        <v>213</v>
      </c>
      <c r="E111" s="133" t="s">
        <v>6138</v>
      </c>
      <c r="F111" s="2117" t="s">
        <v>47</v>
      </c>
      <c r="G111" s="166">
        <v>9</v>
      </c>
      <c r="H111" s="1994">
        <v>0</v>
      </c>
      <c r="I111" s="2105">
        <v>0</v>
      </c>
      <c r="J111" s="2106">
        <v>0</v>
      </c>
      <c r="K111" s="137">
        <v>0</v>
      </c>
      <c r="L111" s="137">
        <v>9</v>
      </c>
      <c r="M111" s="144">
        <v>2.25</v>
      </c>
      <c r="N111" s="144">
        <v>0</v>
      </c>
      <c r="O111" s="221">
        <v>2.25</v>
      </c>
      <c r="P111" s="221"/>
      <c r="Q111" s="221"/>
      <c r="R111" s="221"/>
      <c r="S111" s="221"/>
      <c r="T111" s="221"/>
      <c r="U111" s="221"/>
      <c r="V111" s="221"/>
      <c r="W111" s="221"/>
      <c r="X111" s="2843">
        <v>2.25</v>
      </c>
      <c r="Y111" s="2843">
        <v>0</v>
      </c>
      <c r="Z111" s="2108">
        <v>2.25</v>
      </c>
      <c r="AA111" s="2844"/>
      <c r="AB111" s="2844"/>
      <c r="AC111" s="2108">
        <v>0</v>
      </c>
      <c r="AD111" s="2108"/>
      <c r="AE111" s="2844"/>
      <c r="AF111" s="2844">
        <v>0</v>
      </c>
      <c r="AG111" s="2108">
        <v>0</v>
      </c>
      <c r="AH111" s="221"/>
      <c r="AI111" s="221"/>
      <c r="AJ111" s="144">
        <v>0</v>
      </c>
    </row>
    <row r="112" spans="1:36" ht="31.5">
      <c r="A112" s="991">
        <v>2590</v>
      </c>
      <c r="B112" s="636" t="s">
        <v>6218</v>
      </c>
      <c r="C112" s="1576" t="s">
        <v>6219</v>
      </c>
      <c r="D112" s="2101" t="s">
        <v>213</v>
      </c>
      <c r="E112" s="133" t="s">
        <v>6138</v>
      </c>
      <c r="F112" s="2117" t="s">
        <v>47</v>
      </c>
      <c r="G112" s="2105">
        <v>9</v>
      </c>
      <c r="H112" s="1994">
        <v>0</v>
      </c>
      <c r="I112" s="2105">
        <v>0</v>
      </c>
      <c r="J112" s="2106">
        <v>0</v>
      </c>
      <c r="K112" s="137">
        <v>0</v>
      </c>
      <c r="L112" s="137">
        <v>9</v>
      </c>
      <c r="M112" s="144">
        <v>2.25</v>
      </c>
      <c r="N112" s="144">
        <v>0</v>
      </c>
      <c r="O112" s="221">
        <v>2.25</v>
      </c>
      <c r="P112" s="221"/>
      <c r="Q112" s="221"/>
      <c r="R112" s="221"/>
      <c r="S112" s="221"/>
      <c r="T112" s="221"/>
      <c r="U112" s="221"/>
      <c r="V112" s="221"/>
      <c r="W112" s="221"/>
      <c r="X112" s="2843">
        <v>2.25</v>
      </c>
      <c r="Y112" s="2843">
        <v>0</v>
      </c>
      <c r="Z112" s="2108">
        <v>2.25</v>
      </c>
      <c r="AA112" s="2844"/>
      <c r="AB112" s="2844"/>
      <c r="AC112" s="2108">
        <v>0</v>
      </c>
      <c r="AD112" s="2108"/>
      <c r="AE112" s="2844"/>
      <c r="AF112" s="2844">
        <v>0</v>
      </c>
      <c r="AG112" s="2108">
        <v>0</v>
      </c>
      <c r="AH112" s="221"/>
      <c r="AI112" s="221"/>
      <c r="AJ112" s="144">
        <v>0</v>
      </c>
    </row>
    <row r="113" spans="1:36" ht="78.75">
      <c r="A113" s="991">
        <v>2591</v>
      </c>
      <c r="B113" s="636" t="s">
        <v>6220</v>
      </c>
      <c r="C113" s="1576" t="s">
        <v>6221</v>
      </c>
      <c r="D113" s="2101" t="s">
        <v>577</v>
      </c>
      <c r="E113" s="133" t="s">
        <v>6138</v>
      </c>
      <c r="F113" s="2117" t="s">
        <v>47</v>
      </c>
      <c r="G113" s="166">
        <v>10</v>
      </c>
      <c r="H113" s="1994">
        <v>0</v>
      </c>
      <c r="I113" s="2105">
        <v>0</v>
      </c>
      <c r="J113" s="2106">
        <v>0</v>
      </c>
      <c r="K113" s="137">
        <v>0</v>
      </c>
      <c r="L113" s="137">
        <v>10</v>
      </c>
      <c r="M113" s="144">
        <v>2.5</v>
      </c>
      <c r="N113" s="144">
        <v>0</v>
      </c>
      <c r="O113" s="221">
        <v>2.5</v>
      </c>
      <c r="P113" s="221"/>
      <c r="Q113" s="221"/>
      <c r="R113" s="221"/>
      <c r="S113" s="221"/>
      <c r="T113" s="221"/>
      <c r="U113" s="221"/>
      <c r="V113" s="221"/>
      <c r="W113" s="221"/>
      <c r="X113" s="2843">
        <v>2.5</v>
      </c>
      <c r="Y113" s="2843">
        <v>0</v>
      </c>
      <c r="Z113" s="2108">
        <v>2.5</v>
      </c>
      <c r="AA113" s="2844"/>
      <c r="AB113" s="2844"/>
      <c r="AC113" s="2108">
        <v>0</v>
      </c>
      <c r="AD113" s="2108"/>
      <c r="AE113" s="2844"/>
      <c r="AF113" s="2844">
        <v>0</v>
      </c>
      <c r="AG113" s="2108">
        <v>0</v>
      </c>
      <c r="AH113" s="221"/>
      <c r="AI113" s="221"/>
      <c r="AJ113" s="144">
        <v>0</v>
      </c>
    </row>
    <row r="114" spans="1:36" ht="63">
      <c r="A114" s="991">
        <v>2592</v>
      </c>
      <c r="B114" s="636" t="s">
        <v>6222</v>
      </c>
      <c r="C114" s="1576" t="s">
        <v>6223</v>
      </c>
      <c r="D114" s="2101" t="s">
        <v>254</v>
      </c>
      <c r="E114" s="133" t="s">
        <v>6138</v>
      </c>
      <c r="F114" s="2117" t="s">
        <v>47</v>
      </c>
      <c r="G114" s="166">
        <v>10</v>
      </c>
      <c r="H114" s="1994">
        <v>0</v>
      </c>
      <c r="I114" s="2105">
        <v>0</v>
      </c>
      <c r="J114" s="2106">
        <v>0</v>
      </c>
      <c r="K114" s="137">
        <v>0</v>
      </c>
      <c r="L114" s="137">
        <v>10</v>
      </c>
      <c r="M114" s="144">
        <v>2.5</v>
      </c>
      <c r="N114" s="144">
        <v>0</v>
      </c>
      <c r="O114" s="221">
        <v>2.5</v>
      </c>
      <c r="P114" s="221"/>
      <c r="Q114" s="221"/>
      <c r="R114" s="221"/>
      <c r="S114" s="221"/>
      <c r="T114" s="221"/>
      <c r="U114" s="221"/>
      <c r="V114" s="221"/>
      <c r="W114" s="221"/>
      <c r="X114" s="2843">
        <v>2.5</v>
      </c>
      <c r="Y114" s="2843">
        <v>0</v>
      </c>
      <c r="Z114" s="2108">
        <v>2.5</v>
      </c>
      <c r="AA114" s="2844"/>
      <c r="AB114" s="2844"/>
      <c r="AC114" s="2108">
        <v>0</v>
      </c>
      <c r="AD114" s="2108"/>
      <c r="AE114" s="2844"/>
      <c r="AF114" s="2844">
        <v>0</v>
      </c>
      <c r="AG114" s="2108">
        <v>0</v>
      </c>
      <c r="AH114" s="221"/>
      <c r="AI114" s="221"/>
      <c r="AJ114" s="144">
        <v>0</v>
      </c>
    </row>
    <row r="115" spans="1:36" ht="78.75">
      <c r="A115" s="991">
        <v>2593</v>
      </c>
      <c r="B115" s="636" t="s">
        <v>6224</v>
      </c>
      <c r="C115" s="1576" t="s">
        <v>6225</v>
      </c>
      <c r="D115" s="2101" t="s">
        <v>254</v>
      </c>
      <c r="E115" s="133" t="s">
        <v>6138</v>
      </c>
      <c r="F115" s="2117" t="s">
        <v>47</v>
      </c>
      <c r="G115" s="166">
        <v>10</v>
      </c>
      <c r="H115" s="1994">
        <v>0</v>
      </c>
      <c r="I115" s="2105">
        <v>0</v>
      </c>
      <c r="J115" s="2106">
        <v>0</v>
      </c>
      <c r="K115" s="137">
        <v>0</v>
      </c>
      <c r="L115" s="137">
        <v>10</v>
      </c>
      <c r="M115" s="144">
        <v>2.5</v>
      </c>
      <c r="N115" s="144">
        <v>0</v>
      </c>
      <c r="O115" s="221">
        <v>2.5</v>
      </c>
      <c r="P115" s="221"/>
      <c r="Q115" s="221"/>
      <c r="R115" s="221"/>
      <c r="S115" s="221"/>
      <c r="T115" s="221"/>
      <c r="U115" s="221"/>
      <c r="V115" s="221"/>
      <c r="W115" s="221"/>
      <c r="X115" s="2843">
        <v>2.5</v>
      </c>
      <c r="Y115" s="2843">
        <v>0</v>
      </c>
      <c r="Z115" s="2108">
        <v>2.5</v>
      </c>
      <c r="AA115" s="2844"/>
      <c r="AB115" s="2844"/>
      <c r="AC115" s="2108">
        <v>0</v>
      </c>
      <c r="AD115" s="2108"/>
      <c r="AE115" s="2844"/>
      <c r="AF115" s="2844">
        <v>0</v>
      </c>
      <c r="AG115" s="2108">
        <v>0</v>
      </c>
      <c r="AH115" s="221"/>
      <c r="AI115" s="221"/>
      <c r="AJ115" s="144">
        <v>0</v>
      </c>
    </row>
    <row r="116" spans="1:36" ht="94.5">
      <c r="A116" s="991">
        <v>2594</v>
      </c>
      <c r="B116" s="636" t="s">
        <v>6226</v>
      </c>
      <c r="C116" s="1576" t="s">
        <v>6227</v>
      </c>
      <c r="D116" s="2101" t="s">
        <v>254</v>
      </c>
      <c r="E116" s="133" t="s">
        <v>6138</v>
      </c>
      <c r="F116" s="2117" t="s">
        <v>47</v>
      </c>
      <c r="G116" s="166">
        <v>10</v>
      </c>
      <c r="H116" s="1994">
        <v>0</v>
      </c>
      <c r="I116" s="2105">
        <v>0</v>
      </c>
      <c r="J116" s="2106">
        <v>0</v>
      </c>
      <c r="K116" s="137">
        <v>0</v>
      </c>
      <c r="L116" s="137">
        <v>10</v>
      </c>
      <c r="M116" s="144">
        <v>2.5</v>
      </c>
      <c r="N116" s="144">
        <v>0</v>
      </c>
      <c r="O116" s="221">
        <v>2.5</v>
      </c>
      <c r="P116" s="221"/>
      <c r="Q116" s="221"/>
      <c r="R116" s="221"/>
      <c r="S116" s="221"/>
      <c r="T116" s="221"/>
      <c r="U116" s="221"/>
      <c r="V116" s="221"/>
      <c r="W116" s="221"/>
      <c r="X116" s="2843">
        <v>2.5</v>
      </c>
      <c r="Y116" s="2843">
        <v>0</v>
      </c>
      <c r="Z116" s="2108">
        <v>2.5</v>
      </c>
      <c r="AA116" s="2844"/>
      <c r="AB116" s="2844"/>
      <c r="AC116" s="2108">
        <v>0</v>
      </c>
      <c r="AD116" s="2108"/>
      <c r="AE116" s="2844"/>
      <c r="AF116" s="2844">
        <v>0</v>
      </c>
      <c r="AG116" s="2108">
        <v>0</v>
      </c>
      <c r="AH116" s="221"/>
      <c r="AI116" s="221"/>
      <c r="AJ116" s="144">
        <v>0</v>
      </c>
    </row>
    <row r="117" spans="1:36" ht="63">
      <c r="A117" s="991">
        <v>2595</v>
      </c>
      <c r="B117" s="636" t="s">
        <v>6228</v>
      </c>
      <c r="C117" s="1576" t="s">
        <v>6229</v>
      </c>
      <c r="D117" s="2101" t="s">
        <v>254</v>
      </c>
      <c r="E117" s="133" t="s">
        <v>6138</v>
      </c>
      <c r="F117" s="2117" t="s">
        <v>47</v>
      </c>
      <c r="G117" s="166">
        <v>10</v>
      </c>
      <c r="H117" s="1994">
        <v>0</v>
      </c>
      <c r="I117" s="2105">
        <v>0</v>
      </c>
      <c r="J117" s="2106">
        <v>0</v>
      </c>
      <c r="K117" s="137">
        <v>0</v>
      </c>
      <c r="L117" s="137">
        <v>10</v>
      </c>
      <c r="M117" s="144">
        <v>2.5</v>
      </c>
      <c r="N117" s="144">
        <v>0</v>
      </c>
      <c r="O117" s="221">
        <v>2.5</v>
      </c>
      <c r="P117" s="221"/>
      <c r="Q117" s="221"/>
      <c r="R117" s="221"/>
      <c r="S117" s="221"/>
      <c r="T117" s="221"/>
      <c r="U117" s="221"/>
      <c r="V117" s="221"/>
      <c r="W117" s="221"/>
      <c r="X117" s="2843">
        <v>2.5</v>
      </c>
      <c r="Y117" s="2843">
        <v>0</v>
      </c>
      <c r="Z117" s="2108">
        <v>2.5</v>
      </c>
      <c r="AA117" s="2844"/>
      <c r="AB117" s="2844"/>
      <c r="AC117" s="2108">
        <v>0</v>
      </c>
      <c r="AD117" s="2108"/>
      <c r="AE117" s="2844"/>
      <c r="AF117" s="2844">
        <v>0</v>
      </c>
      <c r="AG117" s="2108">
        <v>0</v>
      </c>
      <c r="AH117" s="221"/>
      <c r="AI117" s="221"/>
      <c r="AJ117" s="144">
        <v>0</v>
      </c>
    </row>
    <row r="118" spans="1:36" ht="63">
      <c r="A118" s="991">
        <v>2596</v>
      </c>
      <c r="B118" s="636" t="s">
        <v>6230</v>
      </c>
      <c r="C118" s="1576" t="s">
        <v>6231</v>
      </c>
      <c r="D118" s="2101" t="s">
        <v>393</v>
      </c>
      <c r="E118" s="133" t="s">
        <v>6138</v>
      </c>
      <c r="F118" s="2117" t="s">
        <v>47</v>
      </c>
      <c r="G118" s="166">
        <v>10</v>
      </c>
      <c r="H118" s="1994">
        <v>0</v>
      </c>
      <c r="I118" s="2105">
        <v>0</v>
      </c>
      <c r="J118" s="2106">
        <v>0</v>
      </c>
      <c r="K118" s="137">
        <v>0</v>
      </c>
      <c r="L118" s="137">
        <v>10</v>
      </c>
      <c r="M118" s="144">
        <v>2.5</v>
      </c>
      <c r="N118" s="144">
        <v>0</v>
      </c>
      <c r="O118" s="221">
        <v>2.5</v>
      </c>
      <c r="P118" s="221"/>
      <c r="Q118" s="221"/>
      <c r="R118" s="221"/>
      <c r="S118" s="221"/>
      <c r="T118" s="221"/>
      <c r="U118" s="221"/>
      <c r="V118" s="221"/>
      <c r="W118" s="221"/>
      <c r="X118" s="2843">
        <v>2.5</v>
      </c>
      <c r="Y118" s="2843">
        <v>0</v>
      </c>
      <c r="Z118" s="2108">
        <v>2.5</v>
      </c>
      <c r="AA118" s="2844"/>
      <c r="AB118" s="2844"/>
      <c r="AC118" s="2108">
        <v>0</v>
      </c>
      <c r="AD118" s="2108"/>
      <c r="AE118" s="2844"/>
      <c r="AF118" s="2844">
        <v>0</v>
      </c>
      <c r="AG118" s="2108">
        <v>0</v>
      </c>
      <c r="AH118" s="221"/>
      <c r="AI118" s="221"/>
      <c r="AJ118" s="144">
        <v>0</v>
      </c>
    </row>
    <row r="119" spans="1:36" ht="110.25">
      <c r="A119" s="991">
        <v>2597</v>
      </c>
      <c r="B119" s="636" t="s">
        <v>6232</v>
      </c>
      <c r="C119" s="1576" t="s">
        <v>6233</v>
      </c>
      <c r="D119" s="2101" t="s">
        <v>72</v>
      </c>
      <c r="E119" s="133" t="s">
        <v>6138</v>
      </c>
      <c r="F119" s="2117" t="s">
        <v>47</v>
      </c>
      <c r="G119" s="166">
        <v>10</v>
      </c>
      <c r="H119" s="1994">
        <v>0</v>
      </c>
      <c r="I119" s="2105">
        <v>0</v>
      </c>
      <c r="J119" s="2106">
        <v>0</v>
      </c>
      <c r="K119" s="137">
        <v>0</v>
      </c>
      <c r="L119" s="137">
        <v>10</v>
      </c>
      <c r="M119" s="144">
        <v>2.5</v>
      </c>
      <c r="N119" s="144">
        <v>0</v>
      </c>
      <c r="O119" s="221">
        <v>2.5</v>
      </c>
      <c r="P119" s="221"/>
      <c r="Q119" s="221"/>
      <c r="R119" s="221"/>
      <c r="S119" s="221"/>
      <c r="T119" s="221"/>
      <c r="U119" s="221"/>
      <c r="V119" s="221"/>
      <c r="W119" s="221"/>
      <c r="X119" s="2843">
        <v>2.5</v>
      </c>
      <c r="Y119" s="2843">
        <v>0</v>
      </c>
      <c r="Z119" s="2108">
        <v>2.5</v>
      </c>
      <c r="AA119" s="2844"/>
      <c r="AB119" s="2844"/>
      <c r="AC119" s="2108">
        <v>0</v>
      </c>
      <c r="AD119" s="2108"/>
      <c r="AE119" s="2844"/>
      <c r="AF119" s="2844">
        <v>0</v>
      </c>
      <c r="AG119" s="2108">
        <v>0</v>
      </c>
      <c r="AH119" s="221"/>
      <c r="AI119" s="221"/>
      <c r="AJ119" s="144">
        <v>0</v>
      </c>
    </row>
    <row r="120" spans="1:36" ht="31.5">
      <c r="A120" s="991">
        <v>2598</v>
      </c>
      <c r="B120" s="636" t="s">
        <v>6234</v>
      </c>
      <c r="C120" s="1576" t="s">
        <v>6235</v>
      </c>
      <c r="D120" s="2101" t="s">
        <v>72</v>
      </c>
      <c r="E120" s="133" t="s">
        <v>6138</v>
      </c>
      <c r="F120" s="2117" t="s">
        <v>47</v>
      </c>
      <c r="G120" s="166">
        <v>10</v>
      </c>
      <c r="H120" s="1994">
        <v>0</v>
      </c>
      <c r="I120" s="2105">
        <v>0</v>
      </c>
      <c r="J120" s="2106">
        <v>0</v>
      </c>
      <c r="K120" s="137">
        <v>0</v>
      </c>
      <c r="L120" s="137">
        <v>10</v>
      </c>
      <c r="M120" s="144">
        <v>2.5</v>
      </c>
      <c r="N120" s="144">
        <v>0</v>
      </c>
      <c r="O120" s="221">
        <v>2.5</v>
      </c>
      <c r="P120" s="221"/>
      <c r="Q120" s="221"/>
      <c r="R120" s="221"/>
      <c r="S120" s="221"/>
      <c r="T120" s="221"/>
      <c r="U120" s="221"/>
      <c r="V120" s="221"/>
      <c r="W120" s="221"/>
      <c r="X120" s="2843">
        <v>2.5</v>
      </c>
      <c r="Y120" s="2843">
        <v>0</v>
      </c>
      <c r="Z120" s="2108">
        <v>2.5</v>
      </c>
      <c r="AA120" s="2844"/>
      <c r="AB120" s="2844"/>
      <c r="AC120" s="2108">
        <v>0</v>
      </c>
      <c r="AD120" s="2108"/>
      <c r="AE120" s="2844"/>
      <c r="AF120" s="2844">
        <v>0</v>
      </c>
      <c r="AG120" s="2108">
        <v>0</v>
      </c>
      <c r="AH120" s="221"/>
      <c r="AI120" s="221"/>
      <c r="AJ120" s="144">
        <v>0</v>
      </c>
    </row>
    <row r="121" spans="1:36" ht="31.5">
      <c r="A121" s="991">
        <v>2599</v>
      </c>
      <c r="B121" s="636" t="s">
        <v>6236</v>
      </c>
      <c r="C121" s="1576" t="s">
        <v>6237</v>
      </c>
      <c r="D121" s="2101" t="s">
        <v>72</v>
      </c>
      <c r="E121" s="133" t="s">
        <v>6138</v>
      </c>
      <c r="F121" s="2117" t="s">
        <v>47</v>
      </c>
      <c r="G121" s="166">
        <v>10</v>
      </c>
      <c r="H121" s="1994">
        <v>0</v>
      </c>
      <c r="I121" s="2105">
        <v>0</v>
      </c>
      <c r="J121" s="2106">
        <v>0</v>
      </c>
      <c r="K121" s="137">
        <v>0</v>
      </c>
      <c r="L121" s="137">
        <v>10</v>
      </c>
      <c r="M121" s="144">
        <v>2.5</v>
      </c>
      <c r="N121" s="144">
        <v>0</v>
      </c>
      <c r="O121" s="221">
        <v>2.5</v>
      </c>
      <c r="P121" s="221"/>
      <c r="Q121" s="221"/>
      <c r="R121" s="221"/>
      <c r="S121" s="221"/>
      <c r="T121" s="221"/>
      <c r="U121" s="221"/>
      <c r="V121" s="221"/>
      <c r="W121" s="221"/>
      <c r="X121" s="2843">
        <v>2.5</v>
      </c>
      <c r="Y121" s="2843">
        <v>0</v>
      </c>
      <c r="Z121" s="2108">
        <v>2.5</v>
      </c>
      <c r="AA121" s="2844"/>
      <c r="AB121" s="2844"/>
      <c r="AC121" s="2108">
        <v>0</v>
      </c>
      <c r="AD121" s="2108"/>
      <c r="AE121" s="2844"/>
      <c r="AF121" s="2844">
        <v>0</v>
      </c>
      <c r="AG121" s="2108">
        <v>0</v>
      </c>
      <c r="AH121" s="221"/>
      <c r="AI121" s="221"/>
      <c r="AJ121" s="144">
        <v>0</v>
      </c>
    </row>
    <row r="122" spans="1:36" ht="110.25">
      <c r="A122" s="991">
        <v>2600</v>
      </c>
      <c r="B122" s="636" t="s">
        <v>6238</v>
      </c>
      <c r="C122" s="1576" t="s">
        <v>6239</v>
      </c>
      <c r="D122" s="2101" t="s">
        <v>72</v>
      </c>
      <c r="E122" s="133" t="s">
        <v>6138</v>
      </c>
      <c r="F122" s="2117" t="s">
        <v>47</v>
      </c>
      <c r="G122" s="166">
        <v>10</v>
      </c>
      <c r="H122" s="1994">
        <v>0</v>
      </c>
      <c r="I122" s="2105">
        <v>0</v>
      </c>
      <c r="J122" s="2106">
        <v>0</v>
      </c>
      <c r="K122" s="137">
        <v>0</v>
      </c>
      <c r="L122" s="137">
        <v>10</v>
      </c>
      <c r="M122" s="144">
        <v>2.5</v>
      </c>
      <c r="N122" s="144">
        <v>0</v>
      </c>
      <c r="O122" s="221">
        <v>2.5</v>
      </c>
      <c r="P122" s="221"/>
      <c r="Q122" s="221"/>
      <c r="R122" s="221"/>
      <c r="S122" s="221"/>
      <c r="T122" s="221"/>
      <c r="U122" s="221"/>
      <c r="V122" s="221"/>
      <c r="W122" s="221"/>
      <c r="X122" s="2843">
        <v>2.5</v>
      </c>
      <c r="Y122" s="2843">
        <v>0</v>
      </c>
      <c r="Z122" s="2108">
        <v>2.5</v>
      </c>
      <c r="AA122" s="2844"/>
      <c r="AB122" s="2844"/>
      <c r="AC122" s="2108">
        <v>0</v>
      </c>
      <c r="AD122" s="2108"/>
      <c r="AE122" s="2844"/>
      <c r="AF122" s="2844">
        <v>0</v>
      </c>
      <c r="AG122" s="2108">
        <v>0</v>
      </c>
      <c r="AH122" s="221"/>
      <c r="AI122" s="221"/>
      <c r="AJ122" s="144">
        <v>0</v>
      </c>
    </row>
    <row r="123" spans="1:36" ht="63">
      <c r="A123" s="991">
        <v>2601</v>
      </c>
      <c r="B123" s="636" t="s">
        <v>6240</v>
      </c>
      <c r="C123" s="138" t="s">
        <v>6241</v>
      </c>
      <c r="D123" s="2101" t="s">
        <v>72</v>
      </c>
      <c r="E123" s="133" t="s">
        <v>6138</v>
      </c>
      <c r="F123" s="2117" t="s">
        <v>47</v>
      </c>
      <c r="G123" s="2105">
        <v>10</v>
      </c>
      <c r="H123" s="1994">
        <v>0</v>
      </c>
      <c r="I123" s="2105">
        <v>0</v>
      </c>
      <c r="J123" s="2106">
        <v>0</v>
      </c>
      <c r="K123" s="137">
        <v>0</v>
      </c>
      <c r="L123" s="137">
        <v>10</v>
      </c>
      <c r="M123" s="144">
        <v>2.5</v>
      </c>
      <c r="N123" s="144">
        <v>0</v>
      </c>
      <c r="O123" s="221">
        <v>2.5</v>
      </c>
      <c r="P123" s="221"/>
      <c r="Q123" s="221"/>
      <c r="R123" s="221"/>
      <c r="S123" s="221"/>
      <c r="T123" s="221"/>
      <c r="U123" s="221"/>
      <c r="V123" s="221"/>
      <c r="W123" s="221"/>
      <c r="X123" s="2843">
        <v>2.5</v>
      </c>
      <c r="Y123" s="2843">
        <v>0</v>
      </c>
      <c r="Z123" s="2108">
        <v>2.5</v>
      </c>
      <c r="AA123" s="2844"/>
      <c r="AB123" s="2844"/>
      <c r="AC123" s="2108">
        <v>0</v>
      </c>
      <c r="AD123" s="2108"/>
      <c r="AE123" s="2844"/>
      <c r="AF123" s="2844">
        <v>0</v>
      </c>
      <c r="AG123" s="2108">
        <v>0</v>
      </c>
      <c r="AH123" s="221"/>
      <c r="AI123" s="221"/>
      <c r="AJ123" s="144">
        <v>0</v>
      </c>
    </row>
    <row r="124" spans="1:36" ht="47.25">
      <c r="A124" s="991">
        <v>2602</v>
      </c>
      <c r="B124" s="636" t="s">
        <v>6242</v>
      </c>
      <c r="C124" s="1576" t="s">
        <v>6243</v>
      </c>
      <c r="D124" s="2101" t="s">
        <v>72</v>
      </c>
      <c r="E124" s="133" t="s">
        <v>6138</v>
      </c>
      <c r="F124" s="2117" t="s">
        <v>47</v>
      </c>
      <c r="G124" s="166">
        <v>10</v>
      </c>
      <c r="H124" s="1994">
        <v>0</v>
      </c>
      <c r="I124" s="2105">
        <v>0</v>
      </c>
      <c r="J124" s="2106">
        <v>0</v>
      </c>
      <c r="K124" s="137">
        <v>0</v>
      </c>
      <c r="L124" s="137">
        <v>10</v>
      </c>
      <c r="M124" s="144">
        <v>2.5</v>
      </c>
      <c r="N124" s="144">
        <v>0</v>
      </c>
      <c r="O124" s="221">
        <v>2.5</v>
      </c>
      <c r="P124" s="221"/>
      <c r="Q124" s="221"/>
      <c r="R124" s="221"/>
      <c r="S124" s="221"/>
      <c r="T124" s="221"/>
      <c r="U124" s="221"/>
      <c r="V124" s="221"/>
      <c r="W124" s="221"/>
      <c r="X124" s="2843">
        <v>2.5</v>
      </c>
      <c r="Y124" s="2843">
        <v>0</v>
      </c>
      <c r="Z124" s="2108">
        <v>2.5</v>
      </c>
      <c r="AA124" s="2844"/>
      <c r="AB124" s="2844"/>
      <c r="AC124" s="2108">
        <v>0</v>
      </c>
      <c r="AD124" s="2108"/>
      <c r="AE124" s="2844"/>
      <c r="AF124" s="2844">
        <v>0</v>
      </c>
      <c r="AG124" s="2108">
        <v>0</v>
      </c>
      <c r="AH124" s="221"/>
      <c r="AI124" s="221"/>
      <c r="AJ124" s="144">
        <v>0</v>
      </c>
    </row>
    <row r="125" spans="1:36" ht="63">
      <c r="A125" s="991">
        <v>2603</v>
      </c>
      <c r="B125" s="636" t="s">
        <v>6244</v>
      </c>
      <c r="C125" s="1576" t="s">
        <v>6245</v>
      </c>
      <c r="D125" s="2101" t="s">
        <v>72</v>
      </c>
      <c r="E125" s="133" t="s">
        <v>6138</v>
      </c>
      <c r="F125" s="2117" t="s">
        <v>47</v>
      </c>
      <c r="G125" s="166">
        <v>10</v>
      </c>
      <c r="H125" s="1994">
        <v>0</v>
      </c>
      <c r="I125" s="2105">
        <v>0</v>
      </c>
      <c r="J125" s="2106">
        <v>0</v>
      </c>
      <c r="K125" s="137">
        <v>0</v>
      </c>
      <c r="L125" s="137">
        <v>10</v>
      </c>
      <c r="M125" s="144">
        <v>2.5</v>
      </c>
      <c r="N125" s="144">
        <v>0</v>
      </c>
      <c r="O125" s="221">
        <v>2.5</v>
      </c>
      <c r="P125" s="221"/>
      <c r="Q125" s="221"/>
      <c r="R125" s="221"/>
      <c r="S125" s="221"/>
      <c r="T125" s="221"/>
      <c r="U125" s="221"/>
      <c r="V125" s="221"/>
      <c r="W125" s="221"/>
      <c r="X125" s="2843">
        <v>2.5</v>
      </c>
      <c r="Y125" s="2843">
        <v>0</v>
      </c>
      <c r="Z125" s="2108">
        <v>2.5</v>
      </c>
      <c r="AA125" s="2844"/>
      <c r="AB125" s="2844"/>
      <c r="AC125" s="2108">
        <v>0</v>
      </c>
      <c r="AD125" s="2108"/>
      <c r="AE125" s="2844"/>
      <c r="AF125" s="2844">
        <v>0</v>
      </c>
      <c r="AG125" s="2108">
        <v>0</v>
      </c>
      <c r="AH125" s="221"/>
      <c r="AI125" s="221"/>
      <c r="AJ125" s="144">
        <v>0</v>
      </c>
    </row>
    <row r="126" spans="1:36" ht="31.5">
      <c r="A126" s="991">
        <v>2604</v>
      </c>
      <c r="B126" s="636" t="s">
        <v>6246</v>
      </c>
      <c r="C126" s="1576" t="s">
        <v>6247</v>
      </c>
      <c r="D126" s="2101" t="s">
        <v>45</v>
      </c>
      <c r="E126" s="133" t="s">
        <v>6138</v>
      </c>
      <c r="F126" s="2117" t="s">
        <v>47</v>
      </c>
      <c r="G126" s="166">
        <v>10</v>
      </c>
      <c r="H126" s="1994">
        <v>0</v>
      </c>
      <c r="I126" s="2105">
        <v>0</v>
      </c>
      <c r="J126" s="2106">
        <v>0</v>
      </c>
      <c r="K126" s="137">
        <v>0</v>
      </c>
      <c r="L126" s="137">
        <v>10</v>
      </c>
      <c r="M126" s="144">
        <v>2.5</v>
      </c>
      <c r="N126" s="144">
        <v>0</v>
      </c>
      <c r="O126" s="221">
        <v>2.5</v>
      </c>
      <c r="P126" s="221"/>
      <c r="Q126" s="221"/>
      <c r="R126" s="221"/>
      <c r="S126" s="221"/>
      <c r="T126" s="221"/>
      <c r="U126" s="221"/>
      <c r="V126" s="221"/>
      <c r="W126" s="221"/>
      <c r="X126" s="2843">
        <v>2.5</v>
      </c>
      <c r="Y126" s="2843">
        <v>0</v>
      </c>
      <c r="Z126" s="2108">
        <v>2.5</v>
      </c>
      <c r="AA126" s="2844"/>
      <c r="AB126" s="2844"/>
      <c r="AC126" s="2108">
        <v>0</v>
      </c>
      <c r="AD126" s="2108"/>
      <c r="AE126" s="2844"/>
      <c r="AF126" s="2844">
        <v>0</v>
      </c>
      <c r="AG126" s="2108">
        <v>0</v>
      </c>
      <c r="AH126" s="221"/>
      <c r="AI126" s="221"/>
      <c r="AJ126" s="144">
        <v>0</v>
      </c>
    </row>
    <row r="127" spans="1:36" ht="63">
      <c r="A127" s="991">
        <v>2605</v>
      </c>
      <c r="B127" s="636" t="s">
        <v>6248</v>
      </c>
      <c r="C127" s="1576" t="s">
        <v>6249</v>
      </c>
      <c r="D127" s="2101" t="s">
        <v>389</v>
      </c>
      <c r="E127" s="133" t="s">
        <v>6138</v>
      </c>
      <c r="F127" s="2117" t="s">
        <v>47</v>
      </c>
      <c r="G127" s="2105">
        <v>10</v>
      </c>
      <c r="H127" s="1994">
        <v>0</v>
      </c>
      <c r="I127" s="2105">
        <v>0</v>
      </c>
      <c r="J127" s="2106">
        <v>0</v>
      </c>
      <c r="K127" s="137">
        <v>0</v>
      </c>
      <c r="L127" s="137">
        <v>10</v>
      </c>
      <c r="M127" s="144">
        <v>2.5</v>
      </c>
      <c r="N127" s="144">
        <v>0</v>
      </c>
      <c r="O127" s="221">
        <v>2.5</v>
      </c>
      <c r="P127" s="221"/>
      <c r="Q127" s="221"/>
      <c r="R127" s="221"/>
      <c r="S127" s="221"/>
      <c r="T127" s="221"/>
      <c r="U127" s="221"/>
      <c r="V127" s="221"/>
      <c r="W127" s="221"/>
      <c r="X127" s="2843">
        <v>2.5</v>
      </c>
      <c r="Y127" s="2843">
        <v>0</v>
      </c>
      <c r="Z127" s="2108">
        <v>2.5</v>
      </c>
      <c r="AA127" s="2844"/>
      <c r="AB127" s="2844"/>
      <c r="AC127" s="2108">
        <v>0</v>
      </c>
      <c r="AD127" s="2108"/>
      <c r="AE127" s="2844"/>
      <c r="AF127" s="2844">
        <v>0</v>
      </c>
      <c r="AG127" s="2108">
        <v>0</v>
      </c>
      <c r="AH127" s="221"/>
      <c r="AI127" s="221"/>
      <c r="AJ127" s="144">
        <v>0</v>
      </c>
    </row>
    <row r="128" spans="1:36" ht="63">
      <c r="A128" s="991">
        <v>2606</v>
      </c>
      <c r="B128" s="636" t="s">
        <v>6250</v>
      </c>
      <c r="C128" s="1576" t="s">
        <v>6251</v>
      </c>
      <c r="D128" s="2101" t="s">
        <v>389</v>
      </c>
      <c r="E128" s="133" t="s">
        <v>6138</v>
      </c>
      <c r="F128" s="2117" t="s">
        <v>47</v>
      </c>
      <c r="G128" s="2105">
        <v>10</v>
      </c>
      <c r="H128" s="1994">
        <v>0</v>
      </c>
      <c r="I128" s="2105">
        <v>0</v>
      </c>
      <c r="J128" s="2106">
        <v>0</v>
      </c>
      <c r="K128" s="137">
        <v>0</v>
      </c>
      <c r="L128" s="137">
        <v>10</v>
      </c>
      <c r="M128" s="144">
        <v>2.5</v>
      </c>
      <c r="N128" s="144">
        <v>0</v>
      </c>
      <c r="O128" s="221">
        <v>2.5</v>
      </c>
      <c r="P128" s="221"/>
      <c r="Q128" s="221"/>
      <c r="R128" s="221"/>
      <c r="S128" s="221"/>
      <c r="T128" s="221"/>
      <c r="U128" s="221"/>
      <c r="V128" s="221"/>
      <c r="W128" s="221"/>
      <c r="X128" s="2843">
        <v>2.5</v>
      </c>
      <c r="Y128" s="2843">
        <v>0</v>
      </c>
      <c r="Z128" s="2108">
        <v>2.5</v>
      </c>
      <c r="AA128" s="2844"/>
      <c r="AB128" s="2844"/>
      <c r="AC128" s="2108">
        <v>0</v>
      </c>
      <c r="AD128" s="2108"/>
      <c r="AE128" s="2844"/>
      <c r="AF128" s="2844">
        <v>0</v>
      </c>
      <c r="AG128" s="2108">
        <v>0</v>
      </c>
      <c r="AH128" s="221"/>
      <c r="AI128" s="221"/>
      <c r="AJ128" s="144">
        <v>0</v>
      </c>
    </row>
    <row r="129" spans="1:36" ht="63">
      <c r="A129" s="991">
        <v>2607</v>
      </c>
      <c r="B129" s="636" t="s">
        <v>6252</v>
      </c>
      <c r="C129" s="1576" t="s">
        <v>6253</v>
      </c>
      <c r="D129" s="2101" t="s">
        <v>389</v>
      </c>
      <c r="E129" s="133" t="s">
        <v>6138</v>
      </c>
      <c r="F129" s="2117" t="s">
        <v>47</v>
      </c>
      <c r="G129" s="2105">
        <v>10</v>
      </c>
      <c r="H129" s="1994">
        <v>0</v>
      </c>
      <c r="I129" s="2105">
        <v>0</v>
      </c>
      <c r="J129" s="2106">
        <v>0</v>
      </c>
      <c r="K129" s="137">
        <v>0</v>
      </c>
      <c r="L129" s="137">
        <v>10</v>
      </c>
      <c r="M129" s="144">
        <v>2.5</v>
      </c>
      <c r="N129" s="144">
        <v>0</v>
      </c>
      <c r="O129" s="221">
        <v>2.5</v>
      </c>
      <c r="P129" s="221"/>
      <c r="Q129" s="221"/>
      <c r="R129" s="221"/>
      <c r="S129" s="221"/>
      <c r="T129" s="221"/>
      <c r="U129" s="221"/>
      <c r="V129" s="221"/>
      <c r="W129" s="221"/>
      <c r="X129" s="2843">
        <v>2.5</v>
      </c>
      <c r="Y129" s="2843">
        <v>0</v>
      </c>
      <c r="Z129" s="2108">
        <v>2.5</v>
      </c>
      <c r="AA129" s="2844"/>
      <c r="AB129" s="2844"/>
      <c r="AC129" s="2108">
        <v>0</v>
      </c>
      <c r="AD129" s="2108"/>
      <c r="AE129" s="2844"/>
      <c r="AF129" s="2844">
        <v>0</v>
      </c>
      <c r="AG129" s="2108">
        <v>0</v>
      </c>
      <c r="AH129" s="221"/>
      <c r="AI129" s="221"/>
      <c r="AJ129" s="144">
        <v>0</v>
      </c>
    </row>
    <row r="130" spans="1:36" ht="63">
      <c r="A130" s="991">
        <v>2608</v>
      </c>
      <c r="B130" s="636" t="s">
        <v>6254</v>
      </c>
      <c r="C130" s="1576" t="s">
        <v>6255</v>
      </c>
      <c r="D130" s="2101" t="s">
        <v>209</v>
      </c>
      <c r="E130" s="133" t="s">
        <v>6138</v>
      </c>
      <c r="F130" s="2117" t="s">
        <v>47</v>
      </c>
      <c r="G130" s="2105">
        <v>10</v>
      </c>
      <c r="H130" s="1994">
        <v>0</v>
      </c>
      <c r="I130" s="2105">
        <v>0</v>
      </c>
      <c r="J130" s="2106">
        <v>0</v>
      </c>
      <c r="K130" s="137">
        <v>0</v>
      </c>
      <c r="L130" s="137">
        <v>10</v>
      </c>
      <c r="M130" s="144">
        <v>2.5</v>
      </c>
      <c r="N130" s="144">
        <v>0</v>
      </c>
      <c r="O130" s="221">
        <v>2.5</v>
      </c>
      <c r="P130" s="221"/>
      <c r="Q130" s="221"/>
      <c r="R130" s="221"/>
      <c r="S130" s="221"/>
      <c r="T130" s="221"/>
      <c r="U130" s="221"/>
      <c r="V130" s="221"/>
      <c r="W130" s="221"/>
      <c r="X130" s="2843">
        <v>2.5</v>
      </c>
      <c r="Y130" s="2843">
        <v>0</v>
      </c>
      <c r="Z130" s="2108">
        <v>2.5</v>
      </c>
      <c r="AA130" s="2844"/>
      <c r="AB130" s="2844"/>
      <c r="AC130" s="2108">
        <v>0</v>
      </c>
      <c r="AD130" s="2108"/>
      <c r="AE130" s="2844"/>
      <c r="AF130" s="2844">
        <v>0</v>
      </c>
      <c r="AG130" s="2108">
        <v>0</v>
      </c>
      <c r="AH130" s="221"/>
      <c r="AI130" s="221"/>
      <c r="AJ130" s="144">
        <v>0</v>
      </c>
    </row>
    <row r="131" spans="1:36" ht="63">
      <c r="A131" s="991">
        <v>2609</v>
      </c>
      <c r="B131" s="636" t="s">
        <v>6256</v>
      </c>
      <c r="C131" s="1576" t="s">
        <v>6257</v>
      </c>
      <c r="D131" s="2101" t="s">
        <v>45</v>
      </c>
      <c r="E131" s="133" t="s">
        <v>6138</v>
      </c>
      <c r="F131" s="2117" t="s">
        <v>47</v>
      </c>
      <c r="G131" s="2105">
        <v>10</v>
      </c>
      <c r="H131" s="1994">
        <v>0</v>
      </c>
      <c r="I131" s="2105">
        <v>0</v>
      </c>
      <c r="J131" s="2106">
        <v>0</v>
      </c>
      <c r="K131" s="137">
        <v>0</v>
      </c>
      <c r="L131" s="137">
        <v>10</v>
      </c>
      <c r="M131" s="144">
        <v>2.5</v>
      </c>
      <c r="N131" s="144">
        <v>0</v>
      </c>
      <c r="O131" s="221">
        <v>2.5</v>
      </c>
      <c r="P131" s="221"/>
      <c r="Q131" s="221"/>
      <c r="R131" s="221"/>
      <c r="S131" s="221"/>
      <c r="T131" s="221"/>
      <c r="U131" s="221"/>
      <c r="V131" s="221"/>
      <c r="W131" s="221"/>
      <c r="X131" s="2843">
        <v>2.5</v>
      </c>
      <c r="Y131" s="2843">
        <v>0</v>
      </c>
      <c r="Z131" s="2108">
        <v>2.5</v>
      </c>
      <c r="AA131" s="2844"/>
      <c r="AB131" s="2844"/>
      <c r="AC131" s="2108">
        <v>0</v>
      </c>
      <c r="AD131" s="2108"/>
      <c r="AE131" s="2844"/>
      <c r="AF131" s="2844">
        <v>0</v>
      </c>
      <c r="AG131" s="2108">
        <v>0</v>
      </c>
      <c r="AH131" s="221"/>
      <c r="AI131" s="221"/>
      <c r="AJ131" s="144">
        <v>0</v>
      </c>
    </row>
    <row r="132" spans="1:36" ht="31.5">
      <c r="A132" s="991">
        <v>2610</v>
      </c>
      <c r="B132" s="636" t="s">
        <v>6258</v>
      </c>
      <c r="C132" s="1576" t="s">
        <v>6259</v>
      </c>
      <c r="D132" s="2101" t="s">
        <v>254</v>
      </c>
      <c r="E132" s="133" t="s">
        <v>6138</v>
      </c>
      <c r="F132" s="2117" t="s">
        <v>47</v>
      </c>
      <c r="G132" s="2105">
        <v>10</v>
      </c>
      <c r="H132" s="1994">
        <v>0</v>
      </c>
      <c r="I132" s="2105">
        <v>0</v>
      </c>
      <c r="J132" s="2106">
        <v>0</v>
      </c>
      <c r="K132" s="137">
        <v>0</v>
      </c>
      <c r="L132" s="137">
        <v>10</v>
      </c>
      <c r="M132" s="144">
        <v>2.5</v>
      </c>
      <c r="N132" s="144">
        <v>0</v>
      </c>
      <c r="O132" s="221">
        <v>2.5</v>
      </c>
      <c r="P132" s="221"/>
      <c r="Q132" s="221"/>
      <c r="R132" s="221"/>
      <c r="S132" s="221"/>
      <c r="T132" s="221"/>
      <c r="U132" s="221"/>
      <c r="V132" s="221"/>
      <c r="W132" s="221"/>
      <c r="X132" s="2843">
        <v>2.5</v>
      </c>
      <c r="Y132" s="2843">
        <v>0</v>
      </c>
      <c r="Z132" s="2108">
        <v>2.5</v>
      </c>
      <c r="AA132" s="2844"/>
      <c r="AB132" s="2844"/>
      <c r="AC132" s="2108">
        <v>0</v>
      </c>
      <c r="AD132" s="2108"/>
      <c r="AE132" s="2844"/>
      <c r="AF132" s="2844">
        <v>0</v>
      </c>
      <c r="AG132" s="2108">
        <v>0</v>
      </c>
      <c r="AH132" s="221"/>
      <c r="AI132" s="221"/>
      <c r="AJ132" s="144">
        <v>0</v>
      </c>
    </row>
    <row r="133" spans="1:36" ht="63">
      <c r="A133" s="991">
        <v>2611</v>
      </c>
      <c r="B133" s="636" t="s">
        <v>6260</v>
      </c>
      <c r="C133" s="1576" t="s">
        <v>6261</v>
      </c>
      <c r="D133" s="2101" t="s">
        <v>72</v>
      </c>
      <c r="E133" s="133" t="s">
        <v>6138</v>
      </c>
      <c r="F133" s="2117" t="s">
        <v>47</v>
      </c>
      <c r="G133" s="2105">
        <v>10</v>
      </c>
      <c r="H133" s="1994">
        <v>0</v>
      </c>
      <c r="I133" s="2105">
        <v>0</v>
      </c>
      <c r="J133" s="2106">
        <v>0</v>
      </c>
      <c r="K133" s="137">
        <v>0</v>
      </c>
      <c r="L133" s="137">
        <v>10</v>
      </c>
      <c r="M133" s="144">
        <v>2.5</v>
      </c>
      <c r="N133" s="144">
        <v>0</v>
      </c>
      <c r="O133" s="221">
        <v>2.5</v>
      </c>
      <c r="P133" s="221"/>
      <c r="Q133" s="221"/>
      <c r="R133" s="221"/>
      <c r="S133" s="221"/>
      <c r="T133" s="221"/>
      <c r="U133" s="221"/>
      <c r="V133" s="221"/>
      <c r="W133" s="221"/>
      <c r="X133" s="2843">
        <v>2.5</v>
      </c>
      <c r="Y133" s="2843">
        <v>0</v>
      </c>
      <c r="Z133" s="2108">
        <v>2.5</v>
      </c>
      <c r="AA133" s="2844"/>
      <c r="AB133" s="2844"/>
      <c r="AC133" s="2108">
        <v>0</v>
      </c>
      <c r="AD133" s="2108"/>
      <c r="AE133" s="2844"/>
      <c r="AF133" s="2844">
        <v>0</v>
      </c>
      <c r="AG133" s="2108">
        <v>0</v>
      </c>
      <c r="AH133" s="221"/>
      <c r="AI133" s="221"/>
      <c r="AJ133" s="144">
        <v>0</v>
      </c>
    </row>
    <row r="134" spans="1:36" ht="47.25">
      <c r="A134" s="991">
        <v>2612</v>
      </c>
      <c r="B134" s="636" t="s">
        <v>6262</v>
      </c>
      <c r="C134" s="1576" t="s">
        <v>6263</v>
      </c>
      <c r="D134" s="2101" t="s">
        <v>226</v>
      </c>
      <c r="E134" s="133" t="s">
        <v>6138</v>
      </c>
      <c r="F134" s="2117" t="s">
        <v>47</v>
      </c>
      <c r="G134" s="2105">
        <v>15.2</v>
      </c>
      <c r="H134" s="1994">
        <v>0</v>
      </c>
      <c r="I134" s="2105">
        <v>0</v>
      </c>
      <c r="J134" s="2106">
        <v>0</v>
      </c>
      <c r="K134" s="137">
        <v>0</v>
      </c>
      <c r="L134" s="137">
        <v>15.2</v>
      </c>
      <c r="M134" s="144">
        <v>3.8</v>
      </c>
      <c r="N134" s="144">
        <v>0</v>
      </c>
      <c r="O134" s="221">
        <v>3.8</v>
      </c>
      <c r="P134" s="221"/>
      <c r="Q134" s="221"/>
      <c r="R134" s="221"/>
      <c r="S134" s="221"/>
      <c r="T134" s="221"/>
      <c r="U134" s="221"/>
      <c r="V134" s="221"/>
      <c r="W134" s="221"/>
      <c r="X134" s="2843">
        <v>3.8</v>
      </c>
      <c r="Y134" s="2843">
        <v>0</v>
      </c>
      <c r="Z134" s="2108">
        <v>3.8</v>
      </c>
      <c r="AA134" s="2844"/>
      <c r="AB134" s="2844"/>
      <c r="AC134" s="2108">
        <v>0</v>
      </c>
      <c r="AD134" s="2108"/>
      <c r="AE134" s="2844"/>
      <c r="AF134" s="2844">
        <v>0</v>
      </c>
      <c r="AG134" s="2108">
        <v>0</v>
      </c>
      <c r="AH134" s="221"/>
      <c r="AI134" s="221"/>
      <c r="AJ134" s="144">
        <v>0</v>
      </c>
    </row>
    <row r="135" spans="1:36">
      <c r="A135" s="991"/>
      <c r="B135" s="636"/>
      <c r="C135" s="1576"/>
      <c r="D135" s="2101"/>
      <c r="E135" s="133"/>
      <c r="F135" s="2117"/>
      <c r="G135" s="2105"/>
      <c r="H135" s="1994"/>
      <c r="I135" s="2105"/>
      <c r="J135" s="2106"/>
      <c r="K135" s="137"/>
      <c r="L135" s="137"/>
      <c r="M135" s="144"/>
      <c r="N135" s="144"/>
      <c r="O135" s="221"/>
      <c r="P135" s="221"/>
      <c r="Q135" s="221"/>
      <c r="R135" s="221"/>
      <c r="S135" s="221"/>
      <c r="T135" s="221"/>
      <c r="U135" s="221"/>
      <c r="V135" s="221"/>
      <c r="W135" s="221"/>
      <c r="X135" s="2843"/>
      <c r="Y135" s="2843"/>
      <c r="Z135" s="2108"/>
      <c r="AA135" s="2844"/>
      <c r="AB135" s="2844"/>
      <c r="AC135" s="2108"/>
      <c r="AD135" s="2108"/>
      <c r="AE135" s="2844"/>
      <c r="AF135" s="2844"/>
      <c r="AG135" s="2108"/>
      <c r="AH135" s="221"/>
      <c r="AI135" s="221"/>
      <c r="AJ135" s="144"/>
    </row>
    <row r="136" spans="1:36">
      <c r="A136" s="241"/>
      <c r="B136" s="241"/>
      <c r="C136" s="3647" t="s">
        <v>6264</v>
      </c>
      <c r="D136" s="3647"/>
      <c r="E136" s="233"/>
      <c r="F136" s="2118"/>
      <c r="G136" s="2119">
        <v>802.2</v>
      </c>
      <c r="H136" s="2119">
        <v>0</v>
      </c>
      <c r="I136" s="2119">
        <v>0</v>
      </c>
      <c r="J136" s="2119">
        <v>0</v>
      </c>
      <c r="K136" s="2119">
        <v>0</v>
      </c>
      <c r="L136" s="2119">
        <v>802.2</v>
      </c>
      <c r="M136" s="2119">
        <v>200.5</v>
      </c>
      <c r="N136" s="2119">
        <v>0</v>
      </c>
      <c r="O136" s="2119">
        <v>200.5</v>
      </c>
      <c r="P136" s="2119">
        <v>0</v>
      </c>
      <c r="Q136" s="2119">
        <v>0</v>
      </c>
      <c r="R136" s="2119">
        <v>0</v>
      </c>
      <c r="S136" s="2119">
        <v>0</v>
      </c>
      <c r="T136" s="2119">
        <v>0</v>
      </c>
      <c r="U136" s="2119">
        <v>0</v>
      </c>
      <c r="V136" s="2119">
        <v>0</v>
      </c>
      <c r="W136" s="2119">
        <v>0</v>
      </c>
      <c r="X136" s="2119">
        <v>200.5</v>
      </c>
      <c r="Y136" s="2119">
        <v>0</v>
      </c>
      <c r="Z136" s="2119">
        <v>200.5</v>
      </c>
      <c r="AA136" s="2119">
        <v>0</v>
      </c>
      <c r="AB136" s="2119">
        <v>0</v>
      </c>
      <c r="AC136" s="2119">
        <v>0</v>
      </c>
      <c r="AD136" s="2119">
        <v>0</v>
      </c>
      <c r="AE136" s="2119">
        <v>0</v>
      </c>
      <c r="AF136" s="2119">
        <v>0</v>
      </c>
      <c r="AG136" s="2119">
        <v>0</v>
      </c>
      <c r="AH136" s="2119"/>
      <c r="AI136" s="2119"/>
      <c r="AJ136" s="2119">
        <v>0</v>
      </c>
    </row>
    <row r="137" spans="1:36" ht="16.5" thickBot="1">
      <c r="A137" s="241"/>
      <c r="B137" s="241"/>
      <c r="C137" s="160" t="s">
        <v>6265</v>
      </c>
      <c r="D137" s="160"/>
      <c r="E137" s="160"/>
      <c r="F137" s="172"/>
      <c r="G137" s="2120">
        <v>4485.7400000000007</v>
      </c>
      <c r="H137" s="2120">
        <v>912.17899999999997</v>
      </c>
      <c r="I137" s="2120">
        <v>402.26799999999997</v>
      </c>
      <c r="J137" s="2120">
        <v>0</v>
      </c>
      <c r="K137" s="2120">
        <v>1314.4470000000001</v>
      </c>
      <c r="L137" s="2120">
        <v>3171.2930000000006</v>
      </c>
      <c r="M137" s="2120">
        <v>1000.4999999999999</v>
      </c>
      <c r="N137" s="2120">
        <v>0</v>
      </c>
      <c r="O137" s="2120">
        <v>1000.4999999999999</v>
      </c>
      <c r="P137" s="2120">
        <v>0</v>
      </c>
      <c r="Q137" s="2120">
        <v>0</v>
      </c>
      <c r="R137" s="2120">
        <v>0</v>
      </c>
      <c r="S137" s="2120">
        <v>0</v>
      </c>
      <c r="T137" s="2120">
        <v>0</v>
      </c>
      <c r="U137" s="2120">
        <v>0</v>
      </c>
      <c r="V137" s="2120">
        <v>0</v>
      </c>
      <c r="W137" s="2120">
        <v>0</v>
      </c>
      <c r="X137" s="2120">
        <v>1000.4999999999999</v>
      </c>
      <c r="Y137" s="2120">
        <v>0</v>
      </c>
      <c r="Z137" s="2120">
        <v>1000.4999999999999</v>
      </c>
      <c r="AA137" s="2120">
        <v>311.0402125</v>
      </c>
      <c r="AB137" s="2120">
        <v>0</v>
      </c>
      <c r="AC137" s="2120">
        <v>311.0402125</v>
      </c>
      <c r="AD137" s="2120">
        <v>3.1425374999999991</v>
      </c>
      <c r="AE137" s="2120">
        <v>0</v>
      </c>
      <c r="AF137" s="2120">
        <v>0</v>
      </c>
      <c r="AG137" s="2120">
        <v>0</v>
      </c>
      <c r="AH137" s="2120"/>
      <c r="AI137" s="2120"/>
      <c r="AJ137" s="2120">
        <v>0</v>
      </c>
    </row>
    <row r="138" spans="1:36" ht="9.75" customHeight="1" thickTop="1">
      <c r="A138" s="241"/>
      <c r="B138" s="241"/>
      <c r="C138" s="2113"/>
      <c r="G138" s="2114"/>
      <c r="H138" s="2114"/>
      <c r="I138" s="2114"/>
      <c r="J138" s="2114"/>
      <c r="K138" s="2115"/>
      <c r="L138" s="2116"/>
      <c r="N138" s="2121"/>
      <c r="O138" s="2090"/>
      <c r="P138" s="2090"/>
      <c r="Q138" s="2090"/>
      <c r="R138" s="2090"/>
      <c r="S138" s="2090"/>
      <c r="T138" s="2090"/>
      <c r="U138" s="2090"/>
      <c r="V138" s="2090"/>
      <c r="W138" s="2090"/>
      <c r="X138" s="2090"/>
      <c r="Y138" s="2090"/>
      <c r="Z138" s="2090"/>
      <c r="AA138" s="2090"/>
      <c r="AB138" s="2090"/>
      <c r="AC138" s="2090"/>
      <c r="AD138" s="2090"/>
      <c r="AE138" s="2090"/>
      <c r="AF138" s="2090"/>
      <c r="AG138" s="2090"/>
      <c r="AH138" s="2090"/>
      <c r="AI138" s="2090"/>
    </row>
    <row r="139" spans="1:36" ht="16.5" customHeight="1">
      <c r="C139" s="2113"/>
      <c r="G139" s="2114"/>
      <c r="H139" s="2114"/>
      <c r="I139" s="2114"/>
      <c r="J139" s="2114"/>
      <c r="K139" s="2115"/>
      <c r="L139" s="2116"/>
      <c r="N139" s="2121"/>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90"/>
      <c r="AI139" s="2090"/>
    </row>
    <row r="140" spans="1:36">
      <c r="O140" s="2090"/>
      <c r="P140" s="2090"/>
      <c r="Q140" s="2090"/>
      <c r="R140" s="2090"/>
      <c r="S140" s="2090"/>
      <c r="T140" s="2090"/>
      <c r="U140" s="2090"/>
      <c r="V140" s="2090"/>
      <c r="W140" s="2090"/>
      <c r="X140" s="2090"/>
      <c r="Y140" s="2090"/>
      <c r="Z140" s="2090"/>
      <c r="AA140" s="2090"/>
      <c r="AB140" s="2090"/>
      <c r="AC140" s="2090"/>
      <c r="AD140" s="2090"/>
      <c r="AE140" s="2090"/>
      <c r="AF140" s="2090"/>
      <c r="AG140" s="2090"/>
      <c r="AH140" s="2090"/>
      <c r="AI140" s="2090"/>
    </row>
  </sheetData>
  <autoFilter ref="A11:A140"/>
  <mergeCells count="27">
    <mergeCell ref="A1:AJ1"/>
    <mergeCell ref="A2:AJ2"/>
    <mergeCell ref="A3:AJ3"/>
    <mergeCell ref="A5:A7"/>
    <mergeCell ref="B5:B7"/>
    <mergeCell ref="C5:C7"/>
    <mergeCell ref="D5:D7"/>
    <mergeCell ref="E5:E7"/>
    <mergeCell ref="F5:F7"/>
    <mergeCell ref="L5:L7"/>
    <mergeCell ref="M5:O6"/>
    <mergeCell ref="AD5:AD7"/>
    <mergeCell ref="C136:D136"/>
    <mergeCell ref="AJ5:AJ7"/>
    <mergeCell ref="P5:S5"/>
    <mergeCell ref="T5:U6"/>
    <mergeCell ref="V5:W6"/>
    <mergeCell ref="X5:Z6"/>
    <mergeCell ref="AA5:AC6"/>
    <mergeCell ref="AE5:AG6"/>
    <mergeCell ref="AH5:AH7"/>
    <mergeCell ref="AI5:AI7"/>
    <mergeCell ref="C66:D66"/>
    <mergeCell ref="G5:G7"/>
    <mergeCell ref="H5:H7"/>
    <mergeCell ref="I5:J6"/>
    <mergeCell ref="K5:K7"/>
  </mergeCells>
  <printOptions horizontalCentered="1"/>
  <pageMargins left="1" right="0" top="0.5" bottom="0.5" header="0.5" footer="0.28000000000000003"/>
  <pageSetup paperSize="5" scale="55" firstPageNumber="348" fitToHeight="0" orientation="landscape" useFirstPageNumber="1" r:id="rId1"/>
  <headerFooter alignWithMargins="0">
    <oddHeader>&amp;R&amp;"Times New Roman,Bold"&amp;14[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O96"/>
  <sheetViews>
    <sheetView showRuler="0" view="pageBreakPreview" zoomScale="55" zoomScaleNormal="100" zoomScaleSheetLayoutView="55" workbookViewId="0">
      <pane xSplit="1" ySplit="7" topLeftCell="B59"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RowHeight="18.75"/>
  <cols>
    <col min="1" max="1" width="8.625" style="2250" customWidth="1"/>
    <col min="2" max="2" width="10" style="2250" customWidth="1"/>
    <col min="3" max="3" width="28.625" style="2122" customWidth="1"/>
    <col min="4" max="4" width="10.375" style="2122" customWidth="1"/>
    <col min="5" max="5" width="9.5" style="2122" customWidth="1"/>
    <col min="6" max="6" width="8.375" style="2122" customWidth="1"/>
    <col min="7" max="7" width="11.5" style="2251" customWidth="1"/>
    <col min="8" max="8" width="9.125" style="2251" customWidth="1"/>
    <col min="9" max="9" width="8.625" style="2251" customWidth="1"/>
    <col min="10" max="10" width="8.875" style="2252" customWidth="1"/>
    <col min="11" max="11" width="10.25" style="2251" customWidth="1"/>
    <col min="12" max="12" width="9.125" style="2251" customWidth="1"/>
    <col min="13" max="13" width="8.875" style="2251" customWidth="1"/>
    <col min="14" max="14" width="9.125" style="2251" customWidth="1"/>
    <col min="15" max="15" width="13.125" style="2251" customWidth="1"/>
    <col min="16" max="23" width="9.25" style="2251" hidden="1" customWidth="1"/>
    <col min="24" max="24" width="9.25" style="2251" customWidth="1"/>
    <col min="25" max="25" width="12.375" style="2251" customWidth="1"/>
    <col min="26" max="26" width="12.75" style="2251" customWidth="1"/>
    <col min="27" max="27" width="12.25" style="2251" customWidth="1"/>
    <col min="28" max="35" width="9.25" style="2251" customWidth="1"/>
    <col min="36" max="36" width="8.875" style="2251" customWidth="1"/>
    <col min="37" max="37" width="9" style="2122" customWidth="1"/>
    <col min="38" max="38" width="9" style="2122"/>
    <col min="39" max="39" width="9" style="2122" customWidth="1"/>
    <col min="40" max="270" width="9" style="2122"/>
    <col min="271" max="271" width="5.75" style="2122" customWidth="1"/>
    <col min="272" max="272" width="34.375" style="2122" customWidth="1"/>
    <col min="273" max="273" width="11" style="2122" customWidth="1"/>
    <col min="274" max="274" width="9.5" style="2122" customWidth="1"/>
    <col min="275" max="275" width="9.375" style="2122" customWidth="1"/>
    <col min="276" max="276" width="9.75" style="2122" customWidth="1"/>
    <col min="277" max="277" width="8.75" style="2122" customWidth="1"/>
    <col min="278" max="279" width="8.625" style="2122" customWidth="1"/>
    <col min="280" max="280" width="8.875" style="2122" customWidth="1"/>
    <col min="281" max="281" width="9.875" style="2122" customWidth="1"/>
    <col min="282" max="282" width="8.625" style="2122" customWidth="1"/>
    <col min="283" max="284" width="8.75" style="2122" customWidth="1"/>
    <col min="285" max="285" width="8.125" style="2122" customWidth="1"/>
    <col min="286" max="286" width="7.125" style="2122" customWidth="1"/>
    <col min="287" max="287" width="6.625" style="2122" customWidth="1"/>
    <col min="288" max="288" width="8.5" style="2122" customWidth="1"/>
    <col min="289" max="289" width="8.625" style="2122" customWidth="1"/>
    <col min="290" max="290" width="21.375" style="2122" customWidth="1"/>
    <col min="291" max="291" width="36.5" style="2122" customWidth="1"/>
    <col min="292" max="292" width="8" style="2122" customWidth="1"/>
    <col min="293" max="293" width="9" style="2122" customWidth="1"/>
    <col min="294" max="294" width="9" style="2122"/>
    <col min="295" max="295" width="9" style="2122" customWidth="1"/>
    <col min="296" max="526" width="9" style="2122"/>
    <col min="527" max="527" width="5.75" style="2122" customWidth="1"/>
    <col min="528" max="528" width="34.375" style="2122" customWidth="1"/>
    <col min="529" max="529" width="11" style="2122" customWidth="1"/>
    <col min="530" max="530" width="9.5" style="2122" customWidth="1"/>
    <col min="531" max="531" width="9.375" style="2122" customWidth="1"/>
    <col min="532" max="532" width="9.75" style="2122" customWidth="1"/>
    <col min="533" max="533" width="8.75" style="2122" customWidth="1"/>
    <col min="534" max="535" width="8.625" style="2122" customWidth="1"/>
    <col min="536" max="536" width="8.875" style="2122" customWidth="1"/>
    <col min="537" max="537" width="9.875" style="2122" customWidth="1"/>
    <col min="538" max="538" width="8.625" style="2122" customWidth="1"/>
    <col min="539" max="540" width="8.75" style="2122" customWidth="1"/>
    <col min="541" max="541" width="8.125" style="2122" customWidth="1"/>
    <col min="542" max="542" width="7.125" style="2122" customWidth="1"/>
    <col min="543" max="543" width="6.625" style="2122" customWidth="1"/>
    <col min="544" max="544" width="8.5" style="2122" customWidth="1"/>
    <col min="545" max="545" width="8.625" style="2122" customWidth="1"/>
    <col min="546" max="546" width="21.375" style="2122" customWidth="1"/>
    <col min="547" max="547" width="36.5" style="2122" customWidth="1"/>
    <col min="548" max="548" width="8" style="2122" customWidth="1"/>
    <col min="549" max="549" width="9" style="2122" customWidth="1"/>
    <col min="550" max="550" width="9" style="2122"/>
    <col min="551" max="551" width="9" style="2122" customWidth="1"/>
    <col min="552" max="782" width="9" style="2122"/>
    <col min="783" max="783" width="5.75" style="2122" customWidth="1"/>
    <col min="784" max="784" width="34.375" style="2122" customWidth="1"/>
    <col min="785" max="785" width="11" style="2122" customWidth="1"/>
    <col min="786" max="786" width="9.5" style="2122" customWidth="1"/>
    <col min="787" max="787" width="9.375" style="2122" customWidth="1"/>
    <col min="788" max="788" width="9.75" style="2122" customWidth="1"/>
    <col min="789" max="789" width="8.75" style="2122" customWidth="1"/>
    <col min="790" max="791" width="8.625" style="2122" customWidth="1"/>
    <col min="792" max="792" width="8.875" style="2122" customWidth="1"/>
    <col min="793" max="793" width="9.875" style="2122" customWidth="1"/>
    <col min="794" max="794" width="8.625" style="2122" customWidth="1"/>
    <col min="795" max="796" width="8.75" style="2122" customWidth="1"/>
    <col min="797" max="797" width="8.125" style="2122" customWidth="1"/>
    <col min="798" max="798" width="7.125" style="2122" customWidth="1"/>
    <col min="799" max="799" width="6.625" style="2122" customWidth="1"/>
    <col min="800" max="800" width="8.5" style="2122" customWidth="1"/>
    <col min="801" max="801" width="8.625" style="2122" customWidth="1"/>
    <col min="802" max="802" width="21.375" style="2122" customWidth="1"/>
    <col min="803" max="803" width="36.5" style="2122" customWidth="1"/>
    <col min="804" max="804" width="8" style="2122" customWidth="1"/>
    <col min="805" max="805" width="9" style="2122" customWidth="1"/>
    <col min="806" max="806" width="9" style="2122"/>
    <col min="807" max="807" width="9" style="2122" customWidth="1"/>
    <col min="808" max="1038" width="9" style="2122"/>
    <col min="1039" max="1039" width="5.75" style="2122" customWidth="1"/>
    <col min="1040" max="1040" width="34.375" style="2122" customWidth="1"/>
    <col min="1041" max="1041" width="11" style="2122" customWidth="1"/>
    <col min="1042" max="1042" width="9.5" style="2122" customWidth="1"/>
    <col min="1043" max="1043" width="9.375" style="2122" customWidth="1"/>
    <col min="1044" max="1044" width="9.75" style="2122" customWidth="1"/>
    <col min="1045" max="1045" width="8.75" style="2122" customWidth="1"/>
    <col min="1046" max="1047" width="8.625" style="2122" customWidth="1"/>
    <col min="1048" max="1048" width="8.875" style="2122" customWidth="1"/>
    <col min="1049" max="1049" width="9.875" style="2122" customWidth="1"/>
    <col min="1050" max="1050" width="8.625" style="2122" customWidth="1"/>
    <col min="1051" max="1052" width="8.75" style="2122" customWidth="1"/>
    <col min="1053" max="1053" width="8.125" style="2122" customWidth="1"/>
    <col min="1054" max="1054" width="7.125" style="2122" customWidth="1"/>
    <col min="1055" max="1055" width="6.625" style="2122" customWidth="1"/>
    <col min="1056" max="1056" width="8.5" style="2122" customWidth="1"/>
    <col min="1057" max="1057" width="8.625" style="2122" customWidth="1"/>
    <col min="1058" max="1058" width="21.375" style="2122" customWidth="1"/>
    <col min="1059" max="1059" width="36.5" style="2122" customWidth="1"/>
    <col min="1060" max="1060" width="8" style="2122" customWidth="1"/>
    <col min="1061" max="1061" width="9" style="2122" customWidth="1"/>
    <col min="1062" max="1062" width="9" style="2122"/>
    <col min="1063" max="1063" width="9" style="2122" customWidth="1"/>
    <col min="1064" max="1294" width="9" style="2122"/>
    <col min="1295" max="1295" width="5.75" style="2122" customWidth="1"/>
    <col min="1296" max="1296" width="34.375" style="2122" customWidth="1"/>
    <col min="1297" max="1297" width="11" style="2122" customWidth="1"/>
    <col min="1298" max="1298" width="9.5" style="2122" customWidth="1"/>
    <col min="1299" max="1299" width="9.375" style="2122" customWidth="1"/>
    <col min="1300" max="1300" width="9.75" style="2122" customWidth="1"/>
    <col min="1301" max="1301" width="8.75" style="2122" customWidth="1"/>
    <col min="1302" max="1303" width="8.625" style="2122" customWidth="1"/>
    <col min="1304" max="1304" width="8.875" style="2122" customWidth="1"/>
    <col min="1305" max="1305" width="9.875" style="2122" customWidth="1"/>
    <col min="1306" max="1306" width="8.625" style="2122" customWidth="1"/>
    <col min="1307" max="1308" width="8.75" style="2122" customWidth="1"/>
    <col min="1309" max="1309" width="8.125" style="2122" customWidth="1"/>
    <col min="1310" max="1310" width="7.125" style="2122" customWidth="1"/>
    <col min="1311" max="1311" width="6.625" style="2122" customWidth="1"/>
    <col min="1312" max="1312" width="8.5" style="2122" customWidth="1"/>
    <col min="1313" max="1313" width="8.625" style="2122" customWidth="1"/>
    <col min="1314" max="1314" width="21.375" style="2122" customWidth="1"/>
    <col min="1315" max="1315" width="36.5" style="2122" customWidth="1"/>
    <col min="1316" max="1316" width="8" style="2122" customWidth="1"/>
    <col min="1317" max="1317" width="9" style="2122" customWidth="1"/>
    <col min="1318" max="1318" width="9" style="2122"/>
    <col min="1319" max="1319" width="9" style="2122" customWidth="1"/>
    <col min="1320" max="1550" width="9" style="2122"/>
    <col min="1551" max="1551" width="5.75" style="2122" customWidth="1"/>
    <col min="1552" max="1552" width="34.375" style="2122" customWidth="1"/>
    <col min="1553" max="1553" width="11" style="2122" customWidth="1"/>
    <col min="1554" max="1554" width="9.5" style="2122" customWidth="1"/>
    <col min="1555" max="1555" width="9.375" style="2122" customWidth="1"/>
    <col min="1556" max="1556" width="9.75" style="2122" customWidth="1"/>
    <col min="1557" max="1557" width="8.75" style="2122" customWidth="1"/>
    <col min="1558" max="1559" width="8.625" style="2122" customWidth="1"/>
    <col min="1560" max="1560" width="8.875" style="2122" customWidth="1"/>
    <col min="1561" max="1561" width="9.875" style="2122" customWidth="1"/>
    <col min="1562" max="1562" width="8.625" style="2122" customWidth="1"/>
    <col min="1563" max="1564" width="8.75" style="2122" customWidth="1"/>
    <col min="1565" max="1565" width="8.125" style="2122" customWidth="1"/>
    <col min="1566" max="1566" width="7.125" style="2122" customWidth="1"/>
    <col min="1567" max="1567" width="6.625" style="2122" customWidth="1"/>
    <col min="1568" max="1568" width="8.5" style="2122" customWidth="1"/>
    <col min="1569" max="1569" width="8.625" style="2122" customWidth="1"/>
    <col min="1570" max="1570" width="21.375" style="2122" customWidth="1"/>
    <col min="1571" max="1571" width="36.5" style="2122" customWidth="1"/>
    <col min="1572" max="1572" width="8" style="2122" customWidth="1"/>
    <col min="1573" max="1573" width="9" style="2122" customWidth="1"/>
    <col min="1574" max="1574" width="9" style="2122"/>
    <col min="1575" max="1575" width="9" style="2122" customWidth="1"/>
    <col min="1576" max="1806" width="9" style="2122"/>
    <col min="1807" max="1807" width="5.75" style="2122" customWidth="1"/>
    <col min="1808" max="1808" width="34.375" style="2122" customWidth="1"/>
    <col min="1809" max="1809" width="11" style="2122" customWidth="1"/>
    <col min="1810" max="1810" width="9.5" style="2122" customWidth="1"/>
    <col min="1811" max="1811" width="9.375" style="2122" customWidth="1"/>
    <col min="1812" max="1812" width="9.75" style="2122" customWidth="1"/>
    <col min="1813" max="1813" width="8.75" style="2122" customWidth="1"/>
    <col min="1814" max="1815" width="8.625" style="2122" customWidth="1"/>
    <col min="1816" max="1816" width="8.875" style="2122" customWidth="1"/>
    <col min="1817" max="1817" width="9.875" style="2122" customWidth="1"/>
    <col min="1818" max="1818" width="8.625" style="2122" customWidth="1"/>
    <col min="1819" max="1820" width="8.75" style="2122" customWidth="1"/>
    <col min="1821" max="1821" width="8.125" style="2122" customWidth="1"/>
    <col min="1822" max="1822" width="7.125" style="2122" customWidth="1"/>
    <col min="1823" max="1823" width="6.625" style="2122" customWidth="1"/>
    <col min="1824" max="1824" width="8.5" style="2122" customWidth="1"/>
    <col min="1825" max="1825" width="8.625" style="2122" customWidth="1"/>
    <col min="1826" max="1826" width="21.375" style="2122" customWidth="1"/>
    <col min="1827" max="1827" width="36.5" style="2122" customWidth="1"/>
    <col min="1828" max="1828" width="8" style="2122" customWidth="1"/>
    <col min="1829" max="1829" width="9" style="2122" customWidth="1"/>
    <col min="1830" max="1830" width="9" style="2122"/>
    <col min="1831" max="1831" width="9" style="2122" customWidth="1"/>
    <col min="1832" max="2062" width="9" style="2122"/>
    <col min="2063" max="2063" width="5.75" style="2122" customWidth="1"/>
    <col min="2064" max="2064" width="34.375" style="2122" customWidth="1"/>
    <col min="2065" max="2065" width="11" style="2122" customWidth="1"/>
    <col min="2066" max="2066" width="9.5" style="2122" customWidth="1"/>
    <col min="2067" max="2067" width="9.375" style="2122" customWidth="1"/>
    <col min="2068" max="2068" width="9.75" style="2122" customWidth="1"/>
    <col min="2069" max="2069" width="8.75" style="2122" customWidth="1"/>
    <col min="2070" max="2071" width="8.625" style="2122" customWidth="1"/>
    <col min="2072" max="2072" width="8.875" style="2122" customWidth="1"/>
    <col min="2073" max="2073" width="9.875" style="2122" customWidth="1"/>
    <col min="2074" max="2074" width="8.625" style="2122" customWidth="1"/>
    <col min="2075" max="2076" width="8.75" style="2122" customWidth="1"/>
    <col min="2077" max="2077" width="8.125" style="2122" customWidth="1"/>
    <col min="2078" max="2078" width="7.125" style="2122" customWidth="1"/>
    <col min="2079" max="2079" width="6.625" style="2122" customWidth="1"/>
    <col min="2080" max="2080" width="8.5" style="2122" customWidth="1"/>
    <col min="2081" max="2081" width="8.625" style="2122" customWidth="1"/>
    <col min="2082" max="2082" width="21.375" style="2122" customWidth="1"/>
    <col min="2083" max="2083" width="36.5" style="2122" customWidth="1"/>
    <col min="2084" max="2084" width="8" style="2122" customWidth="1"/>
    <col min="2085" max="2085" width="9" style="2122" customWidth="1"/>
    <col min="2086" max="2086" width="9" style="2122"/>
    <col min="2087" max="2087" width="9" style="2122" customWidth="1"/>
    <col min="2088" max="2318" width="9" style="2122"/>
    <col min="2319" max="2319" width="5.75" style="2122" customWidth="1"/>
    <col min="2320" max="2320" width="34.375" style="2122" customWidth="1"/>
    <col min="2321" max="2321" width="11" style="2122" customWidth="1"/>
    <col min="2322" max="2322" width="9.5" style="2122" customWidth="1"/>
    <col min="2323" max="2323" width="9.375" style="2122" customWidth="1"/>
    <col min="2324" max="2324" width="9.75" style="2122" customWidth="1"/>
    <col min="2325" max="2325" width="8.75" style="2122" customWidth="1"/>
    <col min="2326" max="2327" width="8.625" style="2122" customWidth="1"/>
    <col min="2328" max="2328" width="8.875" style="2122" customWidth="1"/>
    <col min="2329" max="2329" width="9.875" style="2122" customWidth="1"/>
    <col min="2330" max="2330" width="8.625" style="2122" customWidth="1"/>
    <col min="2331" max="2332" width="8.75" style="2122" customWidth="1"/>
    <col min="2333" max="2333" width="8.125" style="2122" customWidth="1"/>
    <col min="2334" max="2334" width="7.125" style="2122" customWidth="1"/>
    <col min="2335" max="2335" width="6.625" style="2122" customWidth="1"/>
    <col min="2336" max="2336" width="8.5" style="2122" customWidth="1"/>
    <col min="2337" max="2337" width="8.625" style="2122" customWidth="1"/>
    <col min="2338" max="2338" width="21.375" style="2122" customWidth="1"/>
    <col min="2339" max="2339" width="36.5" style="2122" customWidth="1"/>
    <col min="2340" max="2340" width="8" style="2122" customWidth="1"/>
    <col min="2341" max="2341" width="9" style="2122" customWidth="1"/>
    <col min="2342" max="2342" width="9" style="2122"/>
    <col min="2343" max="2343" width="9" style="2122" customWidth="1"/>
    <col min="2344" max="2574" width="9" style="2122"/>
    <col min="2575" max="2575" width="5.75" style="2122" customWidth="1"/>
    <col min="2576" max="2576" width="34.375" style="2122" customWidth="1"/>
    <col min="2577" max="2577" width="11" style="2122" customWidth="1"/>
    <col min="2578" max="2578" width="9.5" style="2122" customWidth="1"/>
    <col min="2579" max="2579" width="9.375" style="2122" customWidth="1"/>
    <col min="2580" max="2580" width="9.75" style="2122" customWidth="1"/>
    <col min="2581" max="2581" width="8.75" style="2122" customWidth="1"/>
    <col min="2582" max="2583" width="8.625" style="2122" customWidth="1"/>
    <col min="2584" max="2584" width="8.875" style="2122" customWidth="1"/>
    <col min="2585" max="2585" width="9.875" style="2122" customWidth="1"/>
    <col min="2586" max="2586" width="8.625" style="2122" customWidth="1"/>
    <col min="2587" max="2588" width="8.75" style="2122" customWidth="1"/>
    <col min="2589" max="2589" width="8.125" style="2122" customWidth="1"/>
    <col min="2590" max="2590" width="7.125" style="2122" customWidth="1"/>
    <col min="2591" max="2591" width="6.625" style="2122" customWidth="1"/>
    <col min="2592" max="2592" width="8.5" style="2122" customWidth="1"/>
    <col min="2593" max="2593" width="8.625" style="2122" customWidth="1"/>
    <col min="2594" max="2594" width="21.375" style="2122" customWidth="1"/>
    <col min="2595" max="2595" width="36.5" style="2122" customWidth="1"/>
    <col min="2596" max="2596" width="8" style="2122" customWidth="1"/>
    <col min="2597" max="2597" width="9" style="2122" customWidth="1"/>
    <col min="2598" max="2598" width="9" style="2122"/>
    <col min="2599" max="2599" width="9" style="2122" customWidth="1"/>
    <col min="2600" max="2830" width="9" style="2122"/>
    <col min="2831" max="2831" width="5.75" style="2122" customWidth="1"/>
    <col min="2832" max="2832" width="34.375" style="2122" customWidth="1"/>
    <col min="2833" max="2833" width="11" style="2122" customWidth="1"/>
    <col min="2834" max="2834" width="9.5" style="2122" customWidth="1"/>
    <col min="2835" max="2835" width="9.375" style="2122" customWidth="1"/>
    <col min="2836" max="2836" width="9.75" style="2122" customWidth="1"/>
    <col min="2837" max="2837" width="8.75" style="2122" customWidth="1"/>
    <col min="2838" max="2839" width="8.625" style="2122" customWidth="1"/>
    <col min="2840" max="2840" width="8.875" style="2122" customWidth="1"/>
    <col min="2841" max="2841" width="9.875" style="2122" customWidth="1"/>
    <col min="2842" max="2842" width="8.625" style="2122" customWidth="1"/>
    <col min="2843" max="2844" width="8.75" style="2122" customWidth="1"/>
    <col min="2845" max="2845" width="8.125" style="2122" customWidth="1"/>
    <col min="2846" max="2846" width="7.125" style="2122" customWidth="1"/>
    <col min="2847" max="2847" width="6.625" style="2122" customWidth="1"/>
    <col min="2848" max="2848" width="8.5" style="2122" customWidth="1"/>
    <col min="2849" max="2849" width="8.625" style="2122" customWidth="1"/>
    <col min="2850" max="2850" width="21.375" style="2122" customWidth="1"/>
    <col min="2851" max="2851" width="36.5" style="2122" customWidth="1"/>
    <col min="2852" max="2852" width="8" style="2122" customWidth="1"/>
    <col min="2853" max="2853" width="9" style="2122" customWidth="1"/>
    <col min="2854" max="2854" width="9" style="2122"/>
    <col min="2855" max="2855" width="9" style="2122" customWidth="1"/>
    <col min="2856" max="3086" width="9" style="2122"/>
    <col min="3087" max="3087" width="5.75" style="2122" customWidth="1"/>
    <col min="3088" max="3088" width="34.375" style="2122" customWidth="1"/>
    <col min="3089" max="3089" width="11" style="2122" customWidth="1"/>
    <col min="3090" max="3090" width="9.5" style="2122" customWidth="1"/>
    <col min="3091" max="3091" width="9.375" style="2122" customWidth="1"/>
    <col min="3092" max="3092" width="9.75" style="2122" customWidth="1"/>
    <col min="3093" max="3093" width="8.75" style="2122" customWidth="1"/>
    <col min="3094" max="3095" width="8.625" style="2122" customWidth="1"/>
    <col min="3096" max="3096" width="8.875" style="2122" customWidth="1"/>
    <col min="3097" max="3097" width="9.875" style="2122" customWidth="1"/>
    <col min="3098" max="3098" width="8.625" style="2122" customWidth="1"/>
    <col min="3099" max="3100" width="8.75" style="2122" customWidth="1"/>
    <col min="3101" max="3101" width="8.125" style="2122" customWidth="1"/>
    <col min="3102" max="3102" width="7.125" style="2122" customWidth="1"/>
    <col min="3103" max="3103" width="6.625" style="2122" customWidth="1"/>
    <col min="3104" max="3104" width="8.5" style="2122" customWidth="1"/>
    <col min="3105" max="3105" width="8.625" style="2122" customWidth="1"/>
    <col min="3106" max="3106" width="21.375" style="2122" customWidth="1"/>
    <col min="3107" max="3107" width="36.5" style="2122" customWidth="1"/>
    <col min="3108" max="3108" width="8" style="2122" customWidth="1"/>
    <col min="3109" max="3109" width="9" style="2122" customWidth="1"/>
    <col min="3110" max="3110" width="9" style="2122"/>
    <col min="3111" max="3111" width="9" style="2122" customWidth="1"/>
    <col min="3112" max="3342" width="9" style="2122"/>
    <col min="3343" max="3343" width="5.75" style="2122" customWidth="1"/>
    <col min="3344" max="3344" width="34.375" style="2122" customWidth="1"/>
    <col min="3345" max="3345" width="11" style="2122" customWidth="1"/>
    <col min="3346" max="3346" width="9.5" style="2122" customWidth="1"/>
    <col min="3347" max="3347" width="9.375" style="2122" customWidth="1"/>
    <col min="3348" max="3348" width="9.75" style="2122" customWidth="1"/>
    <col min="3349" max="3349" width="8.75" style="2122" customWidth="1"/>
    <col min="3350" max="3351" width="8.625" style="2122" customWidth="1"/>
    <col min="3352" max="3352" width="8.875" style="2122" customWidth="1"/>
    <col min="3353" max="3353" width="9.875" style="2122" customWidth="1"/>
    <col min="3354" max="3354" width="8.625" style="2122" customWidth="1"/>
    <col min="3355" max="3356" width="8.75" style="2122" customWidth="1"/>
    <col min="3357" max="3357" width="8.125" style="2122" customWidth="1"/>
    <col min="3358" max="3358" width="7.125" style="2122" customWidth="1"/>
    <col min="3359" max="3359" width="6.625" style="2122" customWidth="1"/>
    <col min="3360" max="3360" width="8.5" style="2122" customWidth="1"/>
    <col min="3361" max="3361" width="8.625" style="2122" customWidth="1"/>
    <col min="3362" max="3362" width="21.375" style="2122" customWidth="1"/>
    <col min="3363" max="3363" width="36.5" style="2122" customWidth="1"/>
    <col min="3364" max="3364" width="8" style="2122" customWidth="1"/>
    <col min="3365" max="3365" width="9" style="2122" customWidth="1"/>
    <col min="3366" max="3366" width="9" style="2122"/>
    <col min="3367" max="3367" width="9" style="2122" customWidth="1"/>
    <col min="3368" max="3598" width="9" style="2122"/>
    <col min="3599" max="3599" width="5.75" style="2122" customWidth="1"/>
    <col min="3600" max="3600" width="34.375" style="2122" customWidth="1"/>
    <col min="3601" max="3601" width="11" style="2122" customWidth="1"/>
    <col min="3602" max="3602" width="9.5" style="2122" customWidth="1"/>
    <col min="3603" max="3603" width="9.375" style="2122" customWidth="1"/>
    <col min="3604" max="3604" width="9.75" style="2122" customWidth="1"/>
    <col min="3605" max="3605" width="8.75" style="2122" customWidth="1"/>
    <col min="3606" max="3607" width="8.625" style="2122" customWidth="1"/>
    <col min="3608" max="3608" width="8.875" style="2122" customWidth="1"/>
    <col min="3609" max="3609" width="9.875" style="2122" customWidth="1"/>
    <col min="3610" max="3610" width="8.625" style="2122" customWidth="1"/>
    <col min="3611" max="3612" width="8.75" style="2122" customWidth="1"/>
    <col min="3613" max="3613" width="8.125" style="2122" customWidth="1"/>
    <col min="3614" max="3614" width="7.125" style="2122" customWidth="1"/>
    <col min="3615" max="3615" width="6.625" style="2122" customWidth="1"/>
    <col min="3616" max="3616" width="8.5" style="2122" customWidth="1"/>
    <col min="3617" max="3617" width="8.625" style="2122" customWidth="1"/>
    <col min="3618" max="3618" width="21.375" style="2122" customWidth="1"/>
    <col min="3619" max="3619" width="36.5" style="2122" customWidth="1"/>
    <col min="3620" max="3620" width="8" style="2122" customWidth="1"/>
    <col min="3621" max="3621" width="9" style="2122" customWidth="1"/>
    <col min="3622" max="3622" width="9" style="2122"/>
    <col min="3623" max="3623" width="9" style="2122" customWidth="1"/>
    <col min="3624" max="3854" width="9" style="2122"/>
    <col min="3855" max="3855" width="5.75" style="2122" customWidth="1"/>
    <col min="3856" max="3856" width="34.375" style="2122" customWidth="1"/>
    <col min="3857" max="3857" width="11" style="2122" customWidth="1"/>
    <col min="3858" max="3858" width="9.5" style="2122" customWidth="1"/>
    <col min="3859" max="3859" width="9.375" style="2122" customWidth="1"/>
    <col min="3860" max="3860" width="9.75" style="2122" customWidth="1"/>
    <col min="3861" max="3861" width="8.75" style="2122" customWidth="1"/>
    <col min="3862" max="3863" width="8.625" style="2122" customWidth="1"/>
    <col min="3864" max="3864" width="8.875" style="2122" customWidth="1"/>
    <col min="3865" max="3865" width="9.875" style="2122" customWidth="1"/>
    <col min="3866" max="3866" width="8.625" style="2122" customWidth="1"/>
    <col min="3867" max="3868" width="8.75" style="2122" customWidth="1"/>
    <col min="3869" max="3869" width="8.125" style="2122" customWidth="1"/>
    <col min="3870" max="3870" width="7.125" style="2122" customWidth="1"/>
    <col min="3871" max="3871" width="6.625" style="2122" customWidth="1"/>
    <col min="3872" max="3872" width="8.5" style="2122" customWidth="1"/>
    <col min="3873" max="3873" width="8.625" style="2122" customWidth="1"/>
    <col min="3874" max="3874" width="21.375" style="2122" customWidth="1"/>
    <col min="3875" max="3875" width="36.5" style="2122" customWidth="1"/>
    <col min="3876" max="3876" width="8" style="2122" customWidth="1"/>
    <col min="3877" max="3877" width="9" style="2122" customWidth="1"/>
    <col min="3878" max="3878" width="9" style="2122"/>
    <col min="3879" max="3879" width="9" style="2122" customWidth="1"/>
    <col min="3880" max="4110" width="9" style="2122"/>
    <col min="4111" max="4111" width="5.75" style="2122" customWidth="1"/>
    <col min="4112" max="4112" width="34.375" style="2122" customWidth="1"/>
    <col min="4113" max="4113" width="11" style="2122" customWidth="1"/>
    <col min="4114" max="4114" width="9.5" style="2122" customWidth="1"/>
    <col min="4115" max="4115" width="9.375" style="2122" customWidth="1"/>
    <col min="4116" max="4116" width="9.75" style="2122" customWidth="1"/>
    <col min="4117" max="4117" width="8.75" style="2122" customWidth="1"/>
    <col min="4118" max="4119" width="8.625" style="2122" customWidth="1"/>
    <col min="4120" max="4120" width="8.875" style="2122" customWidth="1"/>
    <col min="4121" max="4121" width="9.875" style="2122" customWidth="1"/>
    <col min="4122" max="4122" width="8.625" style="2122" customWidth="1"/>
    <col min="4123" max="4124" width="8.75" style="2122" customWidth="1"/>
    <col min="4125" max="4125" width="8.125" style="2122" customWidth="1"/>
    <col min="4126" max="4126" width="7.125" style="2122" customWidth="1"/>
    <col min="4127" max="4127" width="6.625" style="2122" customWidth="1"/>
    <col min="4128" max="4128" width="8.5" style="2122" customWidth="1"/>
    <col min="4129" max="4129" width="8.625" style="2122" customWidth="1"/>
    <col min="4130" max="4130" width="21.375" style="2122" customWidth="1"/>
    <col min="4131" max="4131" width="36.5" style="2122" customWidth="1"/>
    <col min="4132" max="4132" width="8" style="2122" customWidth="1"/>
    <col min="4133" max="4133" width="9" style="2122" customWidth="1"/>
    <col min="4134" max="4134" width="9" style="2122"/>
    <col min="4135" max="4135" width="9" style="2122" customWidth="1"/>
    <col min="4136" max="4366" width="9" style="2122"/>
    <col min="4367" max="4367" width="5.75" style="2122" customWidth="1"/>
    <col min="4368" max="4368" width="34.375" style="2122" customWidth="1"/>
    <col min="4369" max="4369" width="11" style="2122" customWidth="1"/>
    <col min="4370" max="4370" width="9.5" style="2122" customWidth="1"/>
    <col min="4371" max="4371" width="9.375" style="2122" customWidth="1"/>
    <col min="4372" max="4372" width="9.75" style="2122" customWidth="1"/>
    <col min="4373" max="4373" width="8.75" style="2122" customWidth="1"/>
    <col min="4374" max="4375" width="8.625" style="2122" customWidth="1"/>
    <col min="4376" max="4376" width="8.875" style="2122" customWidth="1"/>
    <col min="4377" max="4377" width="9.875" style="2122" customWidth="1"/>
    <col min="4378" max="4378" width="8.625" style="2122" customWidth="1"/>
    <col min="4379" max="4380" width="8.75" style="2122" customWidth="1"/>
    <col min="4381" max="4381" width="8.125" style="2122" customWidth="1"/>
    <col min="4382" max="4382" width="7.125" style="2122" customWidth="1"/>
    <col min="4383" max="4383" width="6.625" style="2122" customWidth="1"/>
    <col min="4384" max="4384" width="8.5" style="2122" customWidth="1"/>
    <col min="4385" max="4385" width="8.625" style="2122" customWidth="1"/>
    <col min="4386" max="4386" width="21.375" style="2122" customWidth="1"/>
    <col min="4387" max="4387" width="36.5" style="2122" customWidth="1"/>
    <col min="4388" max="4388" width="8" style="2122" customWidth="1"/>
    <col min="4389" max="4389" width="9" style="2122" customWidth="1"/>
    <col min="4390" max="4390" width="9" style="2122"/>
    <col min="4391" max="4391" width="9" style="2122" customWidth="1"/>
    <col min="4392" max="4622" width="9" style="2122"/>
    <col min="4623" max="4623" width="5.75" style="2122" customWidth="1"/>
    <col min="4624" max="4624" width="34.375" style="2122" customWidth="1"/>
    <col min="4625" max="4625" width="11" style="2122" customWidth="1"/>
    <col min="4626" max="4626" width="9.5" style="2122" customWidth="1"/>
    <col min="4627" max="4627" width="9.375" style="2122" customWidth="1"/>
    <col min="4628" max="4628" width="9.75" style="2122" customWidth="1"/>
    <col min="4629" max="4629" width="8.75" style="2122" customWidth="1"/>
    <col min="4630" max="4631" width="8.625" style="2122" customWidth="1"/>
    <col min="4632" max="4632" width="8.875" style="2122" customWidth="1"/>
    <col min="4633" max="4633" width="9.875" style="2122" customWidth="1"/>
    <col min="4634" max="4634" width="8.625" style="2122" customWidth="1"/>
    <col min="4635" max="4636" width="8.75" style="2122" customWidth="1"/>
    <col min="4637" max="4637" width="8.125" style="2122" customWidth="1"/>
    <col min="4638" max="4638" width="7.125" style="2122" customWidth="1"/>
    <col min="4639" max="4639" width="6.625" style="2122" customWidth="1"/>
    <col min="4640" max="4640" width="8.5" style="2122" customWidth="1"/>
    <col min="4641" max="4641" width="8.625" style="2122" customWidth="1"/>
    <col min="4642" max="4642" width="21.375" style="2122" customWidth="1"/>
    <col min="4643" max="4643" width="36.5" style="2122" customWidth="1"/>
    <col min="4644" max="4644" width="8" style="2122" customWidth="1"/>
    <col min="4645" max="4645" width="9" style="2122" customWidth="1"/>
    <col min="4646" max="4646" width="9" style="2122"/>
    <col min="4647" max="4647" width="9" style="2122" customWidth="1"/>
    <col min="4648" max="4878" width="9" style="2122"/>
    <col min="4879" max="4879" width="5.75" style="2122" customWidth="1"/>
    <col min="4880" max="4880" width="34.375" style="2122" customWidth="1"/>
    <col min="4881" max="4881" width="11" style="2122" customWidth="1"/>
    <col min="4882" max="4882" width="9.5" style="2122" customWidth="1"/>
    <col min="4883" max="4883" width="9.375" style="2122" customWidth="1"/>
    <col min="4884" max="4884" width="9.75" style="2122" customWidth="1"/>
    <col min="4885" max="4885" width="8.75" style="2122" customWidth="1"/>
    <col min="4886" max="4887" width="8.625" style="2122" customWidth="1"/>
    <col min="4888" max="4888" width="8.875" style="2122" customWidth="1"/>
    <col min="4889" max="4889" width="9.875" style="2122" customWidth="1"/>
    <col min="4890" max="4890" width="8.625" style="2122" customWidth="1"/>
    <col min="4891" max="4892" width="8.75" style="2122" customWidth="1"/>
    <col min="4893" max="4893" width="8.125" style="2122" customWidth="1"/>
    <col min="4894" max="4894" width="7.125" style="2122" customWidth="1"/>
    <col min="4895" max="4895" width="6.625" style="2122" customWidth="1"/>
    <col min="4896" max="4896" width="8.5" style="2122" customWidth="1"/>
    <col min="4897" max="4897" width="8.625" style="2122" customWidth="1"/>
    <col min="4898" max="4898" width="21.375" style="2122" customWidth="1"/>
    <col min="4899" max="4899" width="36.5" style="2122" customWidth="1"/>
    <col min="4900" max="4900" width="8" style="2122" customWidth="1"/>
    <col min="4901" max="4901" width="9" style="2122" customWidth="1"/>
    <col min="4902" max="4902" width="9" style="2122"/>
    <col min="4903" max="4903" width="9" style="2122" customWidth="1"/>
    <col min="4904" max="5134" width="9" style="2122"/>
    <col min="5135" max="5135" width="5.75" style="2122" customWidth="1"/>
    <col min="5136" max="5136" width="34.375" style="2122" customWidth="1"/>
    <col min="5137" max="5137" width="11" style="2122" customWidth="1"/>
    <col min="5138" max="5138" width="9.5" style="2122" customWidth="1"/>
    <col min="5139" max="5139" width="9.375" style="2122" customWidth="1"/>
    <col min="5140" max="5140" width="9.75" style="2122" customWidth="1"/>
    <col min="5141" max="5141" width="8.75" style="2122" customWidth="1"/>
    <col min="5142" max="5143" width="8.625" style="2122" customWidth="1"/>
    <col min="5144" max="5144" width="8.875" style="2122" customWidth="1"/>
    <col min="5145" max="5145" width="9.875" style="2122" customWidth="1"/>
    <col min="5146" max="5146" width="8.625" style="2122" customWidth="1"/>
    <col min="5147" max="5148" width="8.75" style="2122" customWidth="1"/>
    <col min="5149" max="5149" width="8.125" style="2122" customWidth="1"/>
    <col min="5150" max="5150" width="7.125" style="2122" customWidth="1"/>
    <col min="5151" max="5151" width="6.625" style="2122" customWidth="1"/>
    <col min="5152" max="5152" width="8.5" style="2122" customWidth="1"/>
    <col min="5153" max="5153" width="8.625" style="2122" customWidth="1"/>
    <col min="5154" max="5154" width="21.375" style="2122" customWidth="1"/>
    <col min="5155" max="5155" width="36.5" style="2122" customWidth="1"/>
    <col min="5156" max="5156" width="8" style="2122" customWidth="1"/>
    <col min="5157" max="5157" width="9" style="2122" customWidth="1"/>
    <col min="5158" max="5158" width="9" style="2122"/>
    <col min="5159" max="5159" width="9" style="2122" customWidth="1"/>
    <col min="5160" max="5390" width="9" style="2122"/>
    <col min="5391" max="5391" width="5.75" style="2122" customWidth="1"/>
    <col min="5392" max="5392" width="34.375" style="2122" customWidth="1"/>
    <col min="5393" max="5393" width="11" style="2122" customWidth="1"/>
    <col min="5394" max="5394" width="9.5" style="2122" customWidth="1"/>
    <col min="5395" max="5395" width="9.375" style="2122" customWidth="1"/>
    <col min="5396" max="5396" width="9.75" style="2122" customWidth="1"/>
    <col min="5397" max="5397" width="8.75" style="2122" customWidth="1"/>
    <col min="5398" max="5399" width="8.625" style="2122" customWidth="1"/>
    <col min="5400" max="5400" width="8.875" style="2122" customWidth="1"/>
    <col min="5401" max="5401" width="9.875" style="2122" customWidth="1"/>
    <col min="5402" max="5402" width="8.625" style="2122" customWidth="1"/>
    <col min="5403" max="5404" width="8.75" style="2122" customWidth="1"/>
    <col min="5405" max="5405" width="8.125" style="2122" customWidth="1"/>
    <col min="5406" max="5406" width="7.125" style="2122" customWidth="1"/>
    <col min="5407" max="5407" width="6.625" style="2122" customWidth="1"/>
    <col min="5408" max="5408" width="8.5" style="2122" customWidth="1"/>
    <col min="5409" max="5409" width="8.625" style="2122" customWidth="1"/>
    <col min="5410" max="5410" width="21.375" style="2122" customWidth="1"/>
    <col min="5411" max="5411" width="36.5" style="2122" customWidth="1"/>
    <col min="5412" max="5412" width="8" style="2122" customWidth="1"/>
    <col min="5413" max="5413" width="9" style="2122" customWidth="1"/>
    <col min="5414" max="5414" width="9" style="2122"/>
    <col min="5415" max="5415" width="9" style="2122" customWidth="1"/>
    <col min="5416" max="5646" width="9" style="2122"/>
    <col min="5647" max="5647" width="5.75" style="2122" customWidth="1"/>
    <col min="5648" max="5648" width="34.375" style="2122" customWidth="1"/>
    <col min="5649" max="5649" width="11" style="2122" customWidth="1"/>
    <col min="5650" max="5650" width="9.5" style="2122" customWidth="1"/>
    <col min="5651" max="5651" width="9.375" style="2122" customWidth="1"/>
    <col min="5652" max="5652" width="9.75" style="2122" customWidth="1"/>
    <col min="5653" max="5653" width="8.75" style="2122" customWidth="1"/>
    <col min="5654" max="5655" width="8.625" style="2122" customWidth="1"/>
    <col min="5656" max="5656" width="8.875" style="2122" customWidth="1"/>
    <col min="5657" max="5657" width="9.875" style="2122" customWidth="1"/>
    <col min="5658" max="5658" width="8.625" style="2122" customWidth="1"/>
    <col min="5659" max="5660" width="8.75" style="2122" customWidth="1"/>
    <col min="5661" max="5661" width="8.125" style="2122" customWidth="1"/>
    <col min="5662" max="5662" width="7.125" style="2122" customWidth="1"/>
    <col min="5663" max="5663" width="6.625" style="2122" customWidth="1"/>
    <col min="5664" max="5664" width="8.5" style="2122" customWidth="1"/>
    <col min="5665" max="5665" width="8.625" style="2122" customWidth="1"/>
    <col min="5666" max="5666" width="21.375" style="2122" customWidth="1"/>
    <col min="5667" max="5667" width="36.5" style="2122" customWidth="1"/>
    <col min="5668" max="5668" width="8" style="2122" customWidth="1"/>
    <col min="5669" max="5669" width="9" style="2122" customWidth="1"/>
    <col min="5670" max="5670" width="9" style="2122"/>
    <col min="5671" max="5671" width="9" style="2122" customWidth="1"/>
    <col min="5672" max="5902" width="9" style="2122"/>
    <col min="5903" max="5903" width="5.75" style="2122" customWidth="1"/>
    <col min="5904" max="5904" width="34.375" style="2122" customWidth="1"/>
    <col min="5905" max="5905" width="11" style="2122" customWidth="1"/>
    <col min="5906" max="5906" width="9.5" style="2122" customWidth="1"/>
    <col min="5907" max="5907" width="9.375" style="2122" customWidth="1"/>
    <col min="5908" max="5908" width="9.75" style="2122" customWidth="1"/>
    <col min="5909" max="5909" width="8.75" style="2122" customWidth="1"/>
    <col min="5910" max="5911" width="8.625" style="2122" customWidth="1"/>
    <col min="5912" max="5912" width="8.875" style="2122" customWidth="1"/>
    <col min="5913" max="5913" width="9.875" style="2122" customWidth="1"/>
    <col min="5914" max="5914" width="8.625" style="2122" customWidth="1"/>
    <col min="5915" max="5916" width="8.75" style="2122" customWidth="1"/>
    <col min="5917" max="5917" width="8.125" style="2122" customWidth="1"/>
    <col min="5918" max="5918" width="7.125" style="2122" customWidth="1"/>
    <col min="5919" max="5919" width="6.625" style="2122" customWidth="1"/>
    <col min="5920" max="5920" width="8.5" style="2122" customWidth="1"/>
    <col min="5921" max="5921" width="8.625" style="2122" customWidth="1"/>
    <col min="5922" max="5922" width="21.375" style="2122" customWidth="1"/>
    <col min="5923" max="5923" width="36.5" style="2122" customWidth="1"/>
    <col min="5924" max="5924" width="8" style="2122" customWidth="1"/>
    <col min="5925" max="5925" width="9" style="2122" customWidth="1"/>
    <col min="5926" max="5926" width="9" style="2122"/>
    <col min="5927" max="5927" width="9" style="2122" customWidth="1"/>
    <col min="5928" max="6158" width="9" style="2122"/>
    <col min="6159" max="6159" width="5.75" style="2122" customWidth="1"/>
    <col min="6160" max="6160" width="34.375" style="2122" customWidth="1"/>
    <col min="6161" max="6161" width="11" style="2122" customWidth="1"/>
    <col min="6162" max="6162" width="9.5" style="2122" customWidth="1"/>
    <col min="6163" max="6163" width="9.375" style="2122" customWidth="1"/>
    <col min="6164" max="6164" width="9.75" style="2122" customWidth="1"/>
    <col min="6165" max="6165" width="8.75" style="2122" customWidth="1"/>
    <col min="6166" max="6167" width="8.625" style="2122" customWidth="1"/>
    <col min="6168" max="6168" width="8.875" style="2122" customWidth="1"/>
    <col min="6169" max="6169" width="9.875" style="2122" customWidth="1"/>
    <col min="6170" max="6170" width="8.625" style="2122" customWidth="1"/>
    <col min="6171" max="6172" width="8.75" style="2122" customWidth="1"/>
    <col min="6173" max="6173" width="8.125" style="2122" customWidth="1"/>
    <col min="6174" max="6174" width="7.125" style="2122" customWidth="1"/>
    <col min="6175" max="6175" width="6.625" style="2122" customWidth="1"/>
    <col min="6176" max="6176" width="8.5" style="2122" customWidth="1"/>
    <col min="6177" max="6177" width="8.625" style="2122" customWidth="1"/>
    <col min="6178" max="6178" width="21.375" style="2122" customWidth="1"/>
    <col min="6179" max="6179" width="36.5" style="2122" customWidth="1"/>
    <col min="6180" max="6180" width="8" style="2122" customWidth="1"/>
    <col min="6181" max="6181" width="9" style="2122" customWidth="1"/>
    <col min="6182" max="6182" width="9" style="2122"/>
    <col min="6183" max="6183" width="9" style="2122" customWidth="1"/>
    <col min="6184" max="6414" width="9" style="2122"/>
    <col min="6415" max="6415" width="5.75" style="2122" customWidth="1"/>
    <col min="6416" max="6416" width="34.375" style="2122" customWidth="1"/>
    <col min="6417" max="6417" width="11" style="2122" customWidth="1"/>
    <col min="6418" max="6418" width="9.5" style="2122" customWidth="1"/>
    <col min="6419" max="6419" width="9.375" style="2122" customWidth="1"/>
    <col min="6420" max="6420" width="9.75" style="2122" customWidth="1"/>
    <col min="6421" max="6421" width="8.75" style="2122" customWidth="1"/>
    <col min="6422" max="6423" width="8.625" style="2122" customWidth="1"/>
    <col min="6424" max="6424" width="8.875" style="2122" customWidth="1"/>
    <col min="6425" max="6425" width="9.875" style="2122" customWidth="1"/>
    <col min="6426" max="6426" width="8.625" style="2122" customWidth="1"/>
    <col min="6427" max="6428" width="8.75" style="2122" customWidth="1"/>
    <col min="6429" max="6429" width="8.125" style="2122" customWidth="1"/>
    <col min="6430" max="6430" width="7.125" style="2122" customWidth="1"/>
    <col min="6431" max="6431" width="6.625" style="2122" customWidth="1"/>
    <col min="6432" max="6432" width="8.5" style="2122" customWidth="1"/>
    <col min="6433" max="6433" width="8.625" style="2122" customWidth="1"/>
    <col min="6434" max="6434" width="21.375" style="2122" customWidth="1"/>
    <col min="6435" max="6435" width="36.5" style="2122" customWidth="1"/>
    <col min="6436" max="6436" width="8" style="2122" customWidth="1"/>
    <col min="6437" max="6437" width="9" style="2122" customWidth="1"/>
    <col min="6438" max="6438" width="9" style="2122"/>
    <col min="6439" max="6439" width="9" style="2122" customWidth="1"/>
    <col min="6440" max="6670" width="9" style="2122"/>
    <col min="6671" max="6671" width="5.75" style="2122" customWidth="1"/>
    <col min="6672" max="6672" width="34.375" style="2122" customWidth="1"/>
    <col min="6673" max="6673" width="11" style="2122" customWidth="1"/>
    <col min="6674" max="6674" width="9.5" style="2122" customWidth="1"/>
    <col min="6675" max="6675" width="9.375" style="2122" customWidth="1"/>
    <col min="6676" max="6676" width="9.75" style="2122" customWidth="1"/>
    <col min="6677" max="6677" width="8.75" style="2122" customWidth="1"/>
    <col min="6678" max="6679" width="8.625" style="2122" customWidth="1"/>
    <col min="6680" max="6680" width="8.875" style="2122" customWidth="1"/>
    <col min="6681" max="6681" width="9.875" style="2122" customWidth="1"/>
    <col min="6682" max="6682" width="8.625" style="2122" customWidth="1"/>
    <col min="6683" max="6684" width="8.75" style="2122" customWidth="1"/>
    <col min="6685" max="6685" width="8.125" style="2122" customWidth="1"/>
    <col min="6686" max="6686" width="7.125" style="2122" customWidth="1"/>
    <col min="6687" max="6687" width="6.625" style="2122" customWidth="1"/>
    <col min="6688" max="6688" width="8.5" style="2122" customWidth="1"/>
    <col min="6689" max="6689" width="8.625" style="2122" customWidth="1"/>
    <col min="6690" max="6690" width="21.375" style="2122" customWidth="1"/>
    <col min="6691" max="6691" width="36.5" style="2122" customWidth="1"/>
    <col min="6692" max="6692" width="8" style="2122" customWidth="1"/>
    <col min="6693" max="6693" width="9" style="2122" customWidth="1"/>
    <col min="6694" max="6694" width="9" style="2122"/>
    <col min="6695" max="6695" width="9" style="2122" customWidth="1"/>
    <col min="6696" max="6926" width="9" style="2122"/>
    <col min="6927" max="6927" width="5.75" style="2122" customWidth="1"/>
    <col min="6928" max="6928" width="34.375" style="2122" customWidth="1"/>
    <col min="6929" max="6929" width="11" style="2122" customWidth="1"/>
    <col min="6930" max="6930" width="9.5" style="2122" customWidth="1"/>
    <col min="6931" max="6931" width="9.375" style="2122" customWidth="1"/>
    <col min="6932" max="6932" width="9.75" style="2122" customWidth="1"/>
    <col min="6933" max="6933" width="8.75" style="2122" customWidth="1"/>
    <col min="6934" max="6935" width="8.625" style="2122" customWidth="1"/>
    <col min="6936" max="6936" width="8.875" style="2122" customWidth="1"/>
    <col min="6937" max="6937" width="9.875" style="2122" customWidth="1"/>
    <col min="6938" max="6938" width="8.625" style="2122" customWidth="1"/>
    <col min="6939" max="6940" width="8.75" style="2122" customWidth="1"/>
    <col min="6941" max="6941" width="8.125" style="2122" customWidth="1"/>
    <col min="6942" max="6942" width="7.125" style="2122" customWidth="1"/>
    <col min="6943" max="6943" width="6.625" style="2122" customWidth="1"/>
    <col min="6944" max="6944" width="8.5" style="2122" customWidth="1"/>
    <col min="6945" max="6945" width="8.625" style="2122" customWidth="1"/>
    <col min="6946" max="6946" width="21.375" style="2122" customWidth="1"/>
    <col min="6947" max="6947" width="36.5" style="2122" customWidth="1"/>
    <col min="6948" max="6948" width="8" style="2122" customWidth="1"/>
    <col min="6949" max="6949" width="9" style="2122" customWidth="1"/>
    <col min="6950" max="6950" width="9" style="2122"/>
    <col min="6951" max="6951" width="9" style="2122" customWidth="1"/>
    <col min="6952" max="7182" width="9" style="2122"/>
    <col min="7183" max="7183" width="5.75" style="2122" customWidth="1"/>
    <col min="7184" max="7184" width="34.375" style="2122" customWidth="1"/>
    <col min="7185" max="7185" width="11" style="2122" customWidth="1"/>
    <col min="7186" max="7186" width="9.5" style="2122" customWidth="1"/>
    <col min="7187" max="7187" width="9.375" style="2122" customWidth="1"/>
    <col min="7188" max="7188" width="9.75" style="2122" customWidth="1"/>
    <col min="7189" max="7189" width="8.75" style="2122" customWidth="1"/>
    <col min="7190" max="7191" width="8.625" style="2122" customWidth="1"/>
    <col min="7192" max="7192" width="8.875" style="2122" customWidth="1"/>
    <col min="7193" max="7193" width="9.875" style="2122" customWidth="1"/>
    <col min="7194" max="7194" width="8.625" style="2122" customWidth="1"/>
    <col min="7195" max="7196" width="8.75" style="2122" customWidth="1"/>
    <col min="7197" max="7197" width="8.125" style="2122" customWidth="1"/>
    <col min="7198" max="7198" width="7.125" style="2122" customWidth="1"/>
    <col min="7199" max="7199" width="6.625" style="2122" customWidth="1"/>
    <col min="7200" max="7200" width="8.5" style="2122" customWidth="1"/>
    <col min="7201" max="7201" width="8.625" style="2122" customWidth="1"/>
    <col min="7202" max="7202" width="21.375" style="2122" customWidth="1"/>
    <col min="7203" max="7203" width="36.5" style="2122" customWidth="1"/>
    <col min="7204" max="7204" width="8" style="2122" customWidth="1"/>
    <col min="7205" max="7205" width="9" style="2122" customWidth="1"/>
    <col min="7206" max="7206" width="9" style="2122"/>
    <col min="7207" max="7207" width="9" style="2122" customWidth="1"/>
    <col min="7208" max="7438" width="9" style="2122"/>
    <col min="7439" max="7439" width="5.75" style="2122" customWidth="1"/>
    <col min="7440" max="7440" width="34.375" style="2122" customWidth="1"/>
    <col min="7441" max="7441" width="11" style="2122" customWidth="1"/>
    <col min="7442" max="7442" width="9.5" style="2122" customWidth="1"/>
    <col min="7443" max="7443" width="9.375" style="2122" customWidth="1"/>
    <col min="7444" max="7444" width="9.75" style="2122" customWidth="1"/>
    <col min="7445" max="7445" width="8.75" style="2122" customWidth="1"/>
    <col min="7446" max="7447" width="8.625" style="2122" customWidth="1"/>
    <col min="7448" max="7448" width="8.875" style="2122" customWidth="1"/>
    <col min="7449" max="7449" width="9.875" style="2122" customWidth="1"/>
    <col min="7450" max="7450" width="8.625" style="2122" customWidth="1"/>
    <col min="7451" max="7452" width="8.75" style="2122" customWidth="1"/>
    <col min="7453" max="7453" width="8.125" style="2122" customWidth="1"/>
    <col min="7454" max="7454" width="7.125" style="2122" customWidth="1"/>
    <col min="7455" max="7455" width="6.625" style="2122" customWidth="1"/>
    <col min="7456" max="7456" width="8.5" style="2122" customWidth="1"/>
    <col min="7457" max="7457" width="8.625" style="2122" customWidth="1"/>
    <col min="7458" max="7458" width="21.375" style="2122" customWidth="1"/>
    <col min="7459" max="7459" width="36.5" style="2122" customWidth="1"/>
    <col min="7460" max="7460" width="8" style="2122" customWidth="1"/>
    <col min="7461" max="7461" width="9" style="2122" customWidth="1"/>
    <col min="7462" max="7462" width="9" style="2122"/>
    <col min="7463" max="7463" width="9" style="2122" customWidth="1"/>
    <col min="7464" max="7694" width="9" style="2122"/>
    <col min="7695" max="7695" width="5.75" style="2122" customWidth="1"/>
    <col min="7696" max="7696" width="34.375" style="2122" customWidth="1"/>
    <col min="7697" max="7697" width="11" style="2122" customWidth="1"/>
    <col min="7698" max="7698" width="9.5" style="2122" customWidth="1"/>
    <col min="7699" max="7699" width="9.375" style="2122" customWidth="1"/>
    <col min="7700" max="7700" width="9.75" style="2122" customWidth="1"/>
    <col min="7701" max="7701" width="8.75" style="2122" customWidth="1"/>
    <col min="7702" max="7703" width="8.625" style="2122" customWidth="1"/>
    <col min="7704" max="7704" width="8.875" style="2122" customWidth="1"/>
    <col min="7705" max="7705" width="9.875" style="2122" customWidth="1"/>
    <col min="7706" max="7706" width="8.625" style="2122" customWidth="1"/>
    <col min="7707" max="7708" width="8.75" style="2122" customWidth="1"/>
    <col min="7709" max="7709" width="8.125" style="2122" customWidth="1"/>
    <col min="7710" max="7710" width="7.125" style="2122" customWidth="1"/>
    <col min="7711" max="7711" width="6.625" style="2122" customWidth="1"/>
    <col min="7712" max="7712" width="8.5" style="2122" customWidth="1"/>
    <col min="7713" max="7713" width="8.625" style="2122" customWidth="1"/>
    <col min="7714" max="7714" width="21.375" style="2122" customWidth="1"/>
    <col min="7715" max="7715" width="36.5" style="2122" customWidth="1"/>
    <col min="7716" max="7716" width="8" style="2122" customWidth="1"/>
    <col min="7717" max="7717" width="9" style="2122" customWidth="1"/>
    <col min="7718" max="7718" width="9" style="2122"/>
    <col min="7719" max="7719" width="9" style="2122" customWidth="1"/>
    <col min="7720" max="7950" width="9" style="2122"/>
    <col min="7951" max="7951" width="5.75" style="2122" customWidth="1"/>
    <col min="7952" max="7952" width="34.375" style="2122" customWidth="1"/>
    <col min="7953" max="7953" width="11" style="2122" customWidth="1"/>
    <col min="7954" max="7954" width="9.5" style="2122" customWidth="1"/>
    <col min="7955" max="7955" width="9.375" style="2122" customWidth="1"/>
    <col min="7956" max="7956" width="9.75" style="2122" customWidth="1"/>
    <col min="7957" max="7957" width="8.75" style="2122" customWidth="1"/>
    <col min="7958" max="7959" width="8.625" style="2122" customWidth="1"/>
    <col min="7960" max="7960" width="8.875" style="2122" customWidth="1"/>
    <col min="7961" max="7961" width="9.875" style="2122" customWidth="1"/>
    <col min="7962" max="7962" width="8.625" style="2122" customWidth="1"/>
    <col min="7963" max="7964" width="8.75" style="2122" customWidth="1"/>
    <col min="7965" max="7965" width="8.125" style="2122" customWidth="1"/>
    <col min="7966" max="7966" width="7.125" style="2122" customWidth="1"/>
    <col min="7967" max="7967" width="6.625" style="2122" customWidth="1"/>
    <col min="7968" max="7968" width="8.5" style="2122" customWidth="1"/>
    <col min="7969" max="7969" width="8.625" style="2122" customWidth="1"/>
    <col min="7970" max="7970" width="21.375" style="2122" customWidth="1"/>
    <col min="7971" max="7971" width="36.5" style="2122" customWidth="1"/>
    <col min="7972" max="7972" width="8" style="2122" customWidth="1"/>
    <col min="7973" max="7973" width="9" style="2122" customWidth="1"/>
    <col min="7974" max="7974" width="9" style="2122"/>
    <col min="7975" max="7975" width="9" style="2122" customWidth="1"/>
    <col min="7976" max="8206" width="9" style="2122"/>
    <col min="8207" max="8207" width="5.75" style="2122" customWidth="1"/>
    <col min="8208" max="8208" width="34.375" style="2122" customWidth="1"/>
    <col min="8209" max="8209" width="11" style="2122" customWidth="1"/>
    <col min="8210" max="8210" width="9.5" style="2122" customWidth="1"/>
    <col min="8211" max="8211" width="9.375" style="2122" customWidth="1"/>
    <col min="8212" max="8212" width="9.75" style="2122" customWidth="1"/>
    <col min="8213" max="8213" width="8.75" style="2122" customWidth="1"/>
    <col min="8214" max="8215" width="8.625" style="2122" customWidth="1"/>
    <col min="8216" max="8216" width="8.875" style="2122" customWidth="1"/>
    <col min="8217" max="8217" width="9.875" style="2122" customWidth="1"/>
    <col min="8218" max="8218" width="8.625" style="2122" customWidth="1"/>
    <col min="8219" max="8220" width="8.75" style="2122" customWidth="1"/>
    <col min="8221" max="8221" width="8.125" style="2122" customWidth="1"/>
    <col min="8222" max="8222" width="7.125" style="2122" customWidth="1"/>
    <col min="8223" max="8223" width="6.625" style="2122" customWidth="1"/>
    <col min="8224" max="8224" width="8.5" style="2122" customWidth="1"/>
    <col min="8225" max="8225" width="8.625" style="2122" customWidth="1"/>
    <col min="8226" max="8226" width="21.375" style="2122" customWidth="1"/>
    <col min="8227" max="8227" width="36.5" style="2122" customWidth="1"/>
    <col min="8228" max="8228" width="8" style="2122" customWidth="1"/>
    <col min="8229" max="8229" width="9" style="2122" customWidth="1"/>
    <col min="8230" max="8230" width="9" style="2122"/>
    <col min="8231" max="8231" width="9" style="2122" customWidth="1"/>
    <col min="8232" max="8462" width="9" style="2122"/>
    <col min="8463" max="8463" width="5.75" style="2122" customWidth="1"/>
    <col min="8464" max="8464" width="34.375" style="2122" customWidth="1"/>
    <col min="8465" max="8465" width="11" style="2122" customWidth="1"/>
    <col min="8466" max="8466" width="9.5" style="2122" customWidth="1"/>
    <col min="8467" max="8467" width="9.375" style="2122" customWidth="1"/>
    <col min="8468" max="8468" width="9.75" style="2122" customWidth="1"/>
    <col min="8469" max="8469" width="8.75" style="2122" customWidth="1"/>
    <col min="8470" max="8471" width="8.625" style="2122" customWidth="1"/>
    <col min="8472" max="8472" width="8.875" style="2122" customWidth="1"/>
    <col min="8473" max="8473" width="9.875" style="2122" customWidth="1"/>
    <col min="8474" max="8474" width="8.625" style="2122" customWidth="1"/>
    <col min="8475" max="8476" width="8.75" style="2122" customWidth="1"/>
    <col min="8477" max="8477" width="8.125" style="2122" customWidth="1"/>
    <col min="8478" max="8478" width="7.125" style="2122" customWidth="1"/>
    <col min="8479" max="8479" width="6.625" style="2122" customWidth="1"/>
    <col min="8480" max="8480" width="8.5" style="2122" customWidth="1"/>
    <col min="8481" max="8481" width="8.625" style="2122" customWidth="1"/>
    <col min="8482" max="8482" width="21.375" style="2122" customWidth="1"/>
    <col min="8483" max="8483" width="36.5" style="2122" customWidth="1"/>
    <col min="8484" max="8484" width="8" style="2122" customWidth="1"/>
    <col min="8485" max="8485" width="9" style="2122" customWidth="1"/>
    <col min="8486" max="8486" width="9" style="2122"/>
    <col min="8487" max="8487" width="9" style="2122" customWidth="1"/>
    <col min="8488" max="8718" width="9" style="2122"/>
    <col min="8719" max="8719" width="5.75" style="2122" customWidth="1"/>
    <col min="8720" max="8720" width="34.375" style="2122" customWidth="1"/>
    <col min="8721" max="8721" width="11" style="2122" customWidth="1"/>
    <col min="8722" max="8722" width="9.5" style="2122" customWidth="1"/>
    <col min="8723" max="8723" width="9.375" style="2122" customWidth="1"/>
    <col min="8724" max="8724" width="9.75" style="2122" customWidth="1"/>
    <col min="8725" max="8725" width="8.75" style="2122" customWidth="1"/>
    <col min="8726" max="8727" width="8.625" style="2122" customWidth="1"/>
    <col min="8728" max="8728" width="8.875" style="2122" customWidth="1"/>
    <col min="8729" max="8729" width="9.875" style="2122" customWidth="1"/>
    <col min="8730" max="8730" width="8.625" style="2122" customWidth="1"/>
    <col min="8731" max="8732" width="8.75" style="2122" customWidth="1"/>
    <col min="8733" max="8733" width="8.125" style="2122" customWidth="1"/>
    <col min="8734" max="8734" width="7.125" style="2122" customWidth="1"/>
    <col min="8735" max="8735" width="6.625" style="2122" customWidth="1"/>
    <col min="8736" max="8736" width="8.5" style="2122" customWidth="1"/>
    <col min="8737" max="8737" width="8.625" style="2122" customWidth="1"/>
    <col min="8738" max="8738" width="21.375" style="2122" customWidth="1"/>
    <col min="8739" max="8739" width="36.5" style="2122" customWidth="1"/>
    <col min="8740" max="8740" width="8" style="2122" customWidth="1"/>
    <col min="8741" max="8741" width="9" style="2122" customWidth="1"/>
    <col min="8742" max="8742" width="9" style="2122"/>
    <col min="8743" max="8743" width="9" style="2122" customWidth="1"/>
    <col min="8744" max="8974" width="9" style="2122"/>
    <col min="8975" max="8975" width="5.75" style="2122" customWidth="1"/>
    <col min="8976" max="8976" width="34.375" style="2122" customWidth="1"/>
    <col min="8977" max="8977" width="11" style="2122" customWidth="1"/>
    <col min="8978" max="8978" width="9.5" style="2122" customWidth="1"/>
    <col min="8979" max="8979" width="9.375" style="2122" customWidth="1"/>
    <col min="8980" max="8980" width="9.75" style="2122" customWidth="1"/>
    <col min="8981" max="8981" width="8.75" style="2122" customWidth="1"/>
    <col min="8982" max="8983" width="8.625" style="2122" customWidth="1"/>
    <col min="8984" max="8984" width="8.875" style="2122" customWidth="1"/>
    <col min="8985" max="8985" width="9.875" style="2122" customWidth="1"/>
    <col min="8986" max="8986" width="8.625" style="2122" customWidth="1"/>
    <col min="8987" max="8988" width="8.75" style="2122" customWidth="1"/>
    <col min="8989" max="8989" width="8.125" style="2122" customWidth="1"/>
    <col min="8990" max="8990" width="7.125" style="2122" customWidth="1"/>
    <col min="8991" max="8991" width="6.625" style="2122" customWidth="1"/>
    <col min="8992" max="8992" width="8.5" style="2122" customWidth="1"/>
    <col min="8993" max="8993" width="8.625" style="2122" customWidth="1"/>
    <col min="8994" max="8994" width="21.375" style="2122" customWidth="1"/>
    <col min="8995" max="8995" width="36.5" style="2122" customWidth="1"/>
    <col min="8996" max="8996" width="8" style="2122" customWidth="1"/>
    <col min="8997" max="8997" width="9" style="2122" customWidth="1"/>
    <col min="8998" max="8998" width="9" style="2122"/>
    <col min="8999" max="8999" width="9" style="2122" customWidth="1"/>
    <col min="9000" max="9230" width="9" style="2122"/>
    <col min="9231" max="9231" width="5.75" style="2122" customWidth="1"/>
    <col min="9232" max="9232" width="34.375" style="2122" customWidth="1"/>
    <col min="9233" max="9233" width="11" style="2122" customWidth="1"/>
    <col min="9234" max="9234" width="9.5" style="2122" customWidth="1"/>
    <col min="9235" max="9235" width="9.375" style="2122" customWidth="1"/>
    <col min="9236" max="9236" width="9.75" style="2122" customWidth="1"/>
    <col min="9237" max="9237" width="8.75" style="2122" customWidth="1"/>
    <col min="9238" max="9239" width="8.625" style="2122" customWidth="1"/>
    <col min="9240" max="9240" width="8.875" style="2122" customWidth="1"/>
    <col min="9241" max="9241" width="9.875" style="2122" customWidth="1"/>
    <col min="9242" max="9242" width="8.625" style="2122" customWidth="1"/>
    <col min="9243" max="9244" width="8.75" style="2122" customWidth="1"/>
    <col min="9245" max="9245" width="8.125" style="2122" customWidth="1"/>
    <col min="9246" max="9246" width="7.125" style="2122" customWidth="1"/>
    <col min="9247" max="9247" width="6.625" style="2122" customWidth="1"/>
    <col min="9248" max="9248" width="8.5" style="2122" customWidth="1"/>
    <col min="9249" max="9249" width="8.625" style="2122" customWidth="1"/>
    <col min="9250" max="9250" width="21.375" style="2122" customWidth="1"/>
    <col min="9251" max="9251" width="36.5" style="2122" customWidth="1"/>
    <col min="9252" max="9252" width="8" style="2122" customWidth="1"/>
    <col min="9253" max="9253" width="9" style="2122" customWidth="1"/>
    <col min="9254" max="9254" width="9" style="2122"/>
    <col min="9255" max="9255" width="9" style="2122" customWidth="1"/>
    <col min="9256" max="9486" width="9" style="2122"/>
    <col min="9487" max="9487" width="5.75" style="2122" customWidth="1"/>
    <col min="9488" max="9488" width="34.375" style="2122" customWidth="1"/>
    <col min="9489" max="9489" width="11" style="2122" customWidth="1"/>
    <col min="9490" max="9490" width="9.5" style="2122" customWidth="1"/>
    <col min="9491" max="9491" width="9.375" style="2122" customWidth="1"/>
    <col min="9492" max="9492" width="9.75" style="2122" customWidth="1"/>
    <col min="9493" max="9493" width="8.75" style="2122" customWidth="1"/>
    <col min="9494" max="9495" width="8.625" style="2122" customWidth="1"/>
    <col min="9496" max="9496" width="8.875" style="2122" customWidth="1"/>
    <col min="9497" max="9497" width="9.875" style="2122" customWidth="1"/>
    <col min="9498" max="9498" width="8.625" style="2122" customWidth="1"/>
    <col min="9499" max="9500" width="8.75" style="2122" customWidth="1"/>
    <col min="9501" max="9501" width="8.125" style="2122" customWidth="1"/>
    <col min="9502" max="9502" width="7.125" style="2122" customWidth="1"/>
    <col min="9503" max="9503" width="6.625" style="2122" customWidth="1"/>
    <col min="9504" max="9504" width="8.5" style="2122" customWidth="1"/>
    <col min="9505" max="9505" width="8.625" style="2122" customWidth="1"/>
    <col min="9506" max="9506" width="21.375" style="2122" customWidth="1"/>
    <col min="9507" max="9507" width="36.5" style="2122" customWidth="1"/>
    <col min="9508" max="9508" width="8" style="2122" customWidth="1"/>
    <col min="9509" max="9509" width="9" style="2122" customWidth="1"/>
    <col min="9510" max="9510" width="9" style="2122"/>
    <col min="9511" max="9511" width="9" style="2122" customWidth="1"/>
    <col min="9512" max="9742" width="9" style="2122"/>
    <col min="9743" max="9743" width="5.75" style="2122" customWidth="1"/>
    <col min="9744" max="9744" width="34.375" style="2122" customWidth="1"/>
    <col min="9745" max="9745" width="11" style="2122" customWidth="1"/>
    <col min="9746" max="9746" width="9.5" style="2122" customWidth="1"/>
    <col min="9747" max="9747" width="9.375" style="2122" customWidth="1"/>
    <col min="9748" max="9748" width="9.75" style="2122" customWidth="1"/>
    <col min="9749" max="9749" width="8.75" style="2122" customWidth="1"/>
    <col min="9750" max="9751" width="8.625" style="2122" customWidth="1"/>
    <col min="9752" max="9752" width="8.875" style="2122" customWidth="1"/>
    <col min="9753" max="9753" width="9.875" style="2122" customWidth="1"/>
    <col min="9754" max="9754" width="8.625" style="2122" customWidth="1"/>
    <col min="9755" max="9756" width="8.75" style="2122" customWidth="1"/>
    <col min="9757" max="9757" width="8.125" style="2122" customWidth="1"/>
    <col min="9758" max="9758" width="7.125" style="2122" customWidth="1"/>
    <col min="9759" max="9759" width="6.625" style="2122" customWidth="1"/>
    <col min="9760" max="9760" width="8.5" style="2122" customWidth="1"/>
    <col min="9761" max="9761" width="8.625" style="2122" customWidth="1"/>
    <col min="9762" max="9762" width="21.375" style="2122" customWidth="1"/>
    <col min="9763" max="9763" width="36.5" style="2122" customWidth="1"/>
    <col min="9764" max="9764" width="8" style="2122" customWidth="1"/>
    <col min="9765" max="9765" width="9" style="2122" customWidth="1"/>
    <col min="9766" max="9766" width="9" style="2122"/>
    <col min="9767" max="9767" width="9" style="2122" customWidth="1"/>
    <col min="9768" max="9998" width="9" style="2122"/>
    <col min="9999" max="9999" width="5.75" style="2122" customWidth="1"/>
    <col min="10000" max="10000" width="34.375" style="2122" customWidth="1"/>
    <col min="10001" max="10001" width="11" style="2122" customWidth="1"/>
    <col min="10002" max="10002" width="9.5" style="2122" customWidth="1"/>
    <col min="10003" max="10003" width="9.375" style="2122" customWidth="1"/>
    <col min="10004" max="10004" width="9.75" style="2122" customWidth="1"/>
    <col min="10005" max="10005" width="8.75" style="2122" customWidth="1"/>
    <col min="10006" max="10007" width="8.625" style="2122" customWidth="1"/>
    <col min="10008" max="10008" width="8.875" style="2122" customWidth="1"/>
    <col min="10009" max="10009" width="9.875" style="2122" customWidth="1"/>
    <col min="10010" max="10010" width="8.625" style="2122" customWidth="1"/>
    <col min="10011" max="10012" width="8.75" style="2122" customWidth="1"/>
    <col min="10013" max="10013" width="8.125" style="2122" customWidth="1"/>
    <col min="10014" max="10014" width="7.125" style="2122" customWidth="1"/>
    <col min="10015" max="10015" width="6.625" style="2122" customWidth="1"/>
    <col min="10016" max="10016" width="8.5" style="2122" customWidth="1"/>
    <col min="10017" max="10017" width="8.625" style="2122" customWidth="1"/>
    <col min="10018" max="10018" width="21.375" style="2122" customWidth="1"/>
    <col min="10019" max="10019" width="36.5" style="2122" customWidth="1"/>
    <col min="10020" max="10020" width="8" style="2122" customWidth="1"/>
    <col min="10021" max="10021" width="9" style="2122" customWidth="1"/>
    <col min="10022" max="10022" width="9" style="2122"/>
    <col min="10023" max="10023" width="9" style="2122" customWidth="1"/>
    <col min="10024" max="10254" width="9" style="2122"/>
    <col min="10255" max="10255" width="5.75" style="2122" customWidth="1"/>
    <col min="10256" max="10256" width="34.375" style="2122" customWidth="1"/>
    <col min="10257" max="10257" width="11" style="2122" customWidth="1"/>
    <col min="10258" max="10258" width="9.5" style="2122" customWidth="1"/>
    <col min="10259" max="10259" width="9.375" style="2122" customWidth="1"/>
    <col min="10260" max="10260" width="9.75" style="2122" customWidth="1"/>
    <col min="10261" max="10261" width="8.75" style="2122" customWidth="1"/>
    <col min="10262" max="10263" width="8.625" style="2122" customWidth="1"/>
    <col min="10264" max="10264" width="8.875" style="2122" customWidth="1"/>
    <col min="10265" max="10265" width="9.875" style="2122" customWidth="1"/>
    <col min="10266" max="10266" width="8.625" style="2122" customWidth="1"/>
    <col min="10267" max="10268" width="8.75" style="2122" customWidth="1"/>
    <col min="10269" max="10269" width="8.125" style="2122" customWidth="1"/>
    <col min="10270" max="10270" width="7.125" style="2122" customWidth="1"/>
    <col min="10271" max="10271" width="6.625" style="2122" customWidth="1"/>
    <col min="10272" max="10272" width="8.5" style="2122" customWidth="1"/>
    <col min="10273" max="10273" width="8.625" style="2122" customWidth="1"/>
    <col min="10274" max="10274" width="21.375" style="2122" customWidth="1"/>
    <col min="10275" max="10275" width="36.5" style="2122" customWidth="1"/>
    <col min="10276" max="10276" width="8" style="2122" customWidth="1"/>
    <col min="10277" max="10277" width="9" style="2122" customWidth="1"/>
    <col min="10278" max="10278" width="9" style="2122"/>
    <col min="10279" max="10279" width="9" style="2122" customWidth="1"/>
    <col min="10280" max="10510" width="9" style="2122"/>
    <col min="10511" max="10511" width="5.75" style="2122" customWidth="1"/>
    <col min="10512" max="10512" width="34.375" style="2122" customWidth="1"/>
    <col min="10513" max="10513" width="11" style="2122" customWidth="1"/>
    <col min="10514" max="10514" width="9.5" style="2122" customWidth="1"/>
    <col min="10515" max="10515" width="9.375" style="2122" customWidth="1"/>
    <col min="10516" max="10516" width="9.75" style="2122" customWidth="1"/>
    <col min="10517" max="10517" width="8.75" style="2122" customWidth="1"/>
    <col min="10518" max="10519" width="8.625" style="2122" customWidth="1"/>
    <col min="10520" max="10520" width="8.875" style="2122" customWidth="1"/>
    <col min="10521" max="10521" width="9.875" style="2122" customWidth="1"/>
    <col min="10522" max="10522" width="8.625" style="2122" customWidth="1"/>
    <col min="10523" max="10524" width="8.75" style="2122" customWidth="1"/>
    <col min="10525" max="10525" width="8.125" style="2122" customWidth="1"/>
    <col min="10526" max="10526" width="7.125" style="2122" customWidth="1"/>
    <col min="10527" max="10527" width="6.625" style="2122" customWidth="1"/>
    <col min="10528" max="10528" width="8.5" style="2122" customWidth="1"/>
    <col min="10529" max="10529" width="8.625" style="2122" customWidth="1"/>
    <col min="10530" max="10530" width="21.375" style="2122" customWidth="1"/>
    <col min="10531" max="10531" width="36.5" style="2122" customWidth="1"/>
    <col min="10532" max="10532" width="8" style="2122" customWidth="1"/>
    <col min="10533" max="10533" width="9" style="2122" customWidth="1"/>
    <col min="10534" max="10534" width="9" style="2122"/>
    <col min="10535" max="10535" width="9" style="2122" customWidth="1"/>
    <col min="10536" max="10766" width="9" style="2122"/>
    <col min="10767" max="10767" width="5.75" style="2122" customWidth="1"/>
    <col min="10768" max="10768" width="34.375" style="2122" customWidth="1"/>
    <col min="10769" max="10769" width="11" style="2122" customWidth="1"/>
    <col min="10770" max="10770" width="9.5" style="2122" customWidth="1"/>
    <col min="10771" max="10771" width="9.375" style="2122" customWidth="1"/>
    <col min="10772" max="10772" width="9.75" style="2122" customWidth="1"/>
    <col min="10773" max="10773" width="8.75" style="2122" customWidth="1"/>
    <col min="10774" max="10775" width="8.625" style="2122" customWidth="1"/>
    <col min="10776" max="10776" width="8.875" style="2122" customWidth="1"/>
    <col min="10777" max="10777" width="9.875" style="2122" customWidth="1"/>
    <col min="10778" max="10778" width="8.625" style="2122" customWidth="1"/>
    <col min="10779" max="10780" width="8.75" style="2122" customWidth="1"/>
    <col min="10781" max="10781" width="8.125" style="2122" customWidth="1"/>
    <col min="10782" max="10782" width="7.125" style="2122" customWidth="1"/>
    <col min="10783" max="10783" width="6.625" style="2122" customWidth="1"/>
    <col min="10784" max="10784" width="8.5" style="2122" customWidth="1"/>
    <col min="10785" max="10785" width="8.625" style="2122" customWidth="1"/>
    <col min="10786" max="10786" width="21.375" style="2122" customWidth="1"/>
    <col min="10787" max="10787" width="36.5" style="2122" customWidth="1"/>
    <col min="10788" max="10788" width="8" style="2122" customWidth="1"/>
    <col min="10789" max="10789" width="9" style="2122" customWidth="1"/>
    <col min="10790" max="10790" width="9" style="2122"/>
    <col min="10791" max="10791" width="9" style="2122" customWidth="1"/>
    <col min="10792" max="11022" width="9" style="2122"/>
    <col min="11023" max="11023" width="5.75" style="2122" customWidth="1"/>
    <col min="11024" max="11024" width="34.375" style="2122" customWidth="1"/>
    <col min="11025" max="11025" width="11" style="2122" customWidth="1"/>
    <col min="11026" max="11026" width="9.5" style="2122" customWidth="1"/>
    <col min="11027" max="11027" width="9.375" style="2122" customWidth="1"/>
    <col min="11028" max="11028" width="9.75" style="2122" customWidth="1"/>
    <col min="11029" max="11029" width="8.75" style="2122" customWidth="1"/>
    <col min="11030" max="11031" width="8.625" style="2122" customWidth="1"/>
    <col min="11032" max="11032" width="8.875" style="2122" customWidth="1"/>
    <col min="11033" max="11033" width="9.875" style="2122" customWidth="1"/>
    <col min="11034" max="11034" width="8.625" style="2122" customWidth="1"/>
    <col min="11035" max="11036" width="8.75" style="2122" customWidth="1"/>
    <col min="11037" max="11037" width="8.125" style="2122" customWidth="1"/>
    <col min="11038" max="11038" width="7.125" style="2122" customWidth="1"/>
    <col min="11039" max="11039" width="6.625" style="2122" customWidth="1"/>
    <col min="11040" max="11040" width="8.5" style="2122" customWidth="1"/>
    <col min="11041" max="11041" width="8.625" style="2122" customWidth="1"/>
    <col min="11042" max="11042" width="21.375" style="2122" customWidth="1"/>
    <col min="11043" max="11043" width="36.5" style="2122" customWidth="1"/>
    <col min="11044" max="11044" width="8" style="2122" customWidth="1"/>
    <col min="11045" max="11045" width="9" style="2122" customWidth="1"/>
    <col min="11046" max="11046" width="9" style="2122"/>
    <col min="11047" max="11047" width="9" style="2122" customWidth="1"/>
    <col min="11048" max="11278" width="9" style="2122"/>
    <col min="11279" max="11279" width="5.75" style="2122" customWidth="1"/>
    <col min="11280" max="11280" width="34.375" style="2122" customWidth="1"/>
    <col min="11281" max="11281" width="11" style="2122" customWidth="1"/>
    <col min="11282" max="11282" width="9.5" style="2122" customWidth="1"/>
    <col min="11283" max="11283" width="9.375" style="2122" customWidth="1"/>
    <col min="11284" max="11284" width="9.75" style="2122" customWidth="1"/>
    <col min="11285" max="11285" width="8.75" style="2122" customWidth="1"/>
    <col min="11286" max="11287" width="8.625" style="2122" customWidth="1"/>
    <col min="11288" max="11288" width="8.875" style="2122" customWidth="1"/>
    <col min="11289" max="11289" width="9.875" style="2122" customWidth="1"/>
    <col min="11290" max="11290" width="8.625" style="2122" customWidth="1"/>
    <col min="11291" max="11292" width="8.75" style="2122" customWidth="1"/>
    <col min="11293" max="11293" width="8.125" style="2122" customWidth="1"/>
    <col min="11294" max="11294" width="7.125" style="2122" customWidth="1"/>
    <col min="11295" max="11295" width="6.625" style="2122" customWidth="1"/>
    <col min="11296" max="11296" width="8.5" style="2122" customWidth="1"/>
    <col min="11297" max="11297" width="8.625" style="2122" customWidth="1"/>
    <col min="11298" max="11298" width="21.375" style="2122" customWidth="1"/>
    <col min="11299" max="11299" width="36.5" style="2122" customWidth="1"/>
    <col min="11300" max="11300" width="8" style="2122" customWidth="1"/>
    <col min="11301" max="11301" width="9" style="2122" customWidth="1"/>
    <col min="11302" max="11302" width="9" style="2122"/>
    <col min="11303" max="11303" width="9" style="2122" customWidth="1"/>
    <col min="11304" max="11534" width="9" style="2122"/>
    <col min="11535" max="11535" width="5.75" style="2122" customWidth="1"/>
    <col min="11536" max="11536" width="34.375" style="2122" customWidth="1"/>
    <col min="11537" max="11537" width="11" style="2122" customWidth="1"/>
    <col min="11538" max="11538" width="9.5" style="2122" customWidth="1"/>
    <col min="11539" max="11539" width="9.375" style="2122" customWidth="1"/>
    <col min="11540" max="11540" width="9.75" style="2122" customWidth="1"/>
    <col min="11541" max="11541" width="8.75" style="2122" customWidth="1"/>
    <col min="11542" max="11543" width="8.625" style="2122" customWidth="1"/>
    <col min="11544" max="11544" width="8.875" style="2122" customWidth="1"/>
    <col min="11545" max="11545" width="9.875" style="2122" customWidth="1"/>
    <col min="11546" max="11546" width="8.625" style="2122" customWidth="1"/>
    <col min="11547" max="11548" width="8.75" style="2122" customWidth="1"/>
    <col min="11549" max="11549" width="8.125" style="2122" customWidth="1"/>
    <col min="11550" max="11550" width="7.125" style="2122" customWidth="1"/>
    <col min="11551" max="11551" width="6.625" style="2122" customWidth="1"/>
    <col min="11552" max="11552" width="8.5" style="2122" customWidth="1"/>
    <col min="11553" max="11553" width="8.625" style="2122" customWidth="1"/>
    <col min="11554" max="11554" width="21.375" style="2122" customWidth="1"/>
    <col min="11555" max="11555" width="36.5" style="2122" customWidth="1"/>
    <col min="11556" max="11556" width="8" style="2122" customWidth="1"/>
    <col min="11557" max="11557" width="9" style="2122" customWidth="1"/>
    <col min="11558" max="11558" width="9" style="2122"/>
    <col min="11559" max="11559" width="9" style="2122" customWidth="1"/>
    <col min="11560" max="11790" width="9" style="2122"/>
    <col min="11791" max="11791" width="5.75" style="2122" customWidth="1"/>
    <col min="11792" max="11792" width="34.375" style="2122" customWidth="1"/>
    <col min="11793" max="11793" width="11" style="2122" customWidth="1"/>
    <col min="11794" max="11794" width="9.5" style="2122" customWidth="1"/>
    <col min="11795" max="11795" width="9.375" style="2122" customWidth="1"/>
    <col min="11796" max="11796" width="9.75" style="2122" customWidth="1"/>
    <col min="11797" max="11797" width="8.75" style="2122" customWidth="1"/>
    <col min="11798" max="11799" width="8.625" style="2122" customWidth="1"/>
    <col min="11800" max="11800" width="8.875" style="2122" customWidth="1"/>
    <col min="11801" max="11801" width="9.875" style="2122" customWidth="1"/>
    <col min="11802" max="11802" width="8.625" style="2122" customWidth="1"/>
    <col min="11803" max="11804" width="8.75" style="2122" customWidth="1"/>
    <col min="11805" max="11805" width="8.125" style="2122" customWidth="1"/>
    <col min="11806" max="11806" width="7.125" style="2122" customWidth="1"/>
    <col min="11807" max="11807" width="6.625" style="2122" customWidth="1"/>
    <col min="11808" max="11808" width="8.5" style="2122" customWidth="1"/>
    <col min="11809" max="11809" width="8.625" style="2122" customWidth="1"/>
    <col min="11810" max="11810" width="21.375" style="2122" customWidth="1"/>
    <col min="11811" max="11811" width="36.5" style="2122" customWidth="1"/>
    <col min="11812" max="11812" width="8" style="2122" customWidth="1"/>
    <col min="11813" max="11813" width="9" style="2122" customWidth="1"/>
    <col min="11814" max="11814" width="9" style="2122"/>
    <col min="11815" max="11815" width="9" style="2122" customWidth="1"/>
    <col min="11816" max="12046" width="9" style="2122"/>
    <col min="12047" max="12047" width="5.75" style="2122" customWidth="1"/>
    <col min="12048" max="12048" width="34.375" style="2122" customWidth="1"/>
    <col min="12049" max="12049" width="11" style="2122" customWidth="1"/>
    <col min="12050" max="12050" width="9.5" style="2122" customWidth="1"/>
    <col min="12051" max="12051" width="9.375" style="2122" customWidth="1"/>
    <col min="12052" max="12052" width="9.75" style="2122" customWidth="1"/>
    <col min="12053" max="12053" width="8.75" style="2122" customWidth="1"/>
    <col min="12054" max="12055" width="8.625" style="2122" customWidth="1"/>
    <col min="12056" max="12056" width="8.875" style="2122" customWidth="1"/>
    <col min="12057" max="12057" width="9.875" style="2122" customWidth="1"/>
    <col min="12058" max="12058" width="8.625" style="2122" customWidth="1"/>
    <col min="12059" max="12060" width="8.75" style="2122" customWidth="1"/>
    <col min="12061" max="12061" width="8.125" style="2122" customWidth="1"/>
    <col min="12062" max="12062" width="7.125" style="2122" customWidth="1"/>
    <col min="12063" max="12063" width="6.625" style="2122" customWidth="1"/>
    <col min="12064" max="12064" width="8.5" style="2122" customWidth="1"/>
    <col min="12065" max="12065" width="8.625" style="2122" customWidth="1"/>
    <col min="12066" max="12066" width="21.375" style="2122" customWidth="1"/>
    <col min="12067" max="12067" width="36.5" style="2122" customWidth="1"/>
    <col min="12068" max="12068" width="8" style="2122" customWidth="1"/>
    <col min="12069" max="12069" width="9" style="2122" customWidth="1"/>
    <col min="12070" max="12070" width="9" style="2122"/>
    <col min="12071" max="12071" width="9" style="2122" customWidth="1"/>
    <col min="12072" max="12302" width="9" style="2122"/>
    <col min="12303" max="12303" width="5.75" style="2122" customWidth="1"/>
    <col min="12304" max="12304" width="34.375" style="2122" customWidth="1"/>
    <col min="12305" max="12305" width="11" style="2122" customWidth="1"/>
    <col min="12306" max="12306" width="9.5" style="2122" customWidth="1"/>
    <col min="12307" max="12307" width="9.375" style="2122" customWidth="1"/>
    <col min="12308" max="12308" width="9.75" style="2122" customWidth="1"/>
    <col min="12309" max="12309" width="8.75" style="2122" customWidth="1"/>
    <col min="12310" max="12311" width="8.625" style="2122" customWidth="1"/>
    <col min="12312" max="12312" width="8.875" style="2122" customWidth="1"/>
    <col min="12313" max="12313" width="9.875" style="2122" customWidth="1"/>
    <col min="12314" max="12314" width="8.625" style="2122" customWidth="1"/>
    <col min="12315" max="12316" width="8.75" style="2122" customWidth="1"/>
    <col min="12317" max="12317" width="8.125" style="2122" customWidth="1"/>
    <col min="12318" max="12318" width="7.125" style="2122" customWidth="1"/>
    <col min="12319" max="12319" width="6.625" style="2122" customWidth="1"/>
    <col min="12320" max="12320" width="8.5" style="2122" customWidth="1"/>
    <col min="12321" max="12321" width="8.625" style="2122" customWidth="1"/>
    <col min="12322" max="12322" width="21.375" style="2122" customWidth="1"/>
    <col min="12323" max="12323" width="36.5" style="2122" customWidth="1"/>
    <col min="12324" max="12324" width="8" style="2122" customWidth="1"/>
    <col min="12325" max="12325" width="9" style="2122" customWidth="1"/>
    <col min="12326" max="12326" width="9" style="2122"/>
    <col min="12327" max="12327" width="9" style="2122" customWidth="1"/>
    <col min="12328" max="12558" width="9" style="2122"/>
    <col min="12559" max="12559" width="5.75" style="2122" customWidth="1"/>
    <col min="12560" max="12560" width="34.375" style="2122" customWidth="1"/>
    <col min="12561" max="12561" width="11" style="2122" customWidth="1"/>
    <col min="12562" max="12562" width="9.5" style="2122" customWidth="1"/>
    <col min="12563" max="12563" width="9.375" style="2122" customWidth="1"/>
    <col min="12564" max="12564" width="9.75" style="2122" customWidth="1"/>
    <col min="12565" max="12565" width="8.75" style="2122" customWidth="1"/>
    <col min="12566" max="12567" width="8.625" style="2122" customWidth="1"/>
    <col min="12568" max="12568" width="8.875" style="2122" customWidth="1"/>
    <col min="12569" max="12569" width="9.875" style="2122" customWidth="1"/>
    <col min="12570" max="12570" width="8.625" style="2122" customWidth="1"/>
    <col min="12571" max="12572" width="8.75" style="2122" customWidth="1"/>
    <col min="12573" max="12573" width="8.125" style="2122" customWidth="1"/>
    <col min="12574" max="12574" width="7.125" style="2122" customWidth="1"/>
    <col min="12575" max="12575" width="6.625" style="2122" customWidth="1"/>
    <col min="12576" max="12576" width="8.5" style="2122" customWidth="1"/>
    <col min="12577" max="12577" width="8.625" style="2122" customWidth="1"/>
    <col min="12578" max="12578" width="21.375" style="2122" customWidth="1"/>
    <col min="12579" max="12579" width="36.5" style="2122" customWidth="1"/>
    <col min="12580" max="12580" width="8" style="2122" customWidth="1"/>
    <col min="12581" max="12581" width="9" style="2122" customWidth="1"/>
    <col min="12582" max="12582" width="9" style="2122"/>
    <col min="12583" max="12583" width="9" style="2122" customWidth="1"/>
    <col min="12584" max="12814" width="9" style="2122"/>
    <col min="12815" max="12815" width="5.75" style="2122" customWidth="1"/>
    <col min="12816" max="12816" width="34.375" style="2122" customWidth="1"/>
    <col min="12817" max="12817" width="11" style="2122" customWidth="1"/>
    <col min="12818" max="12818" width="9.5" style="2122" customWidth="1"/>
    <col min="12819" max="12819" width="9.375" style="2122" customWidth="1"/>
    <col min="12820" max="12820" width="9.75" style="2122" customWidth="1"/>
    <col min="12821" max="12821" width="8.75" style="2122" customWidth="1"/>
    <col min="12822" max="12823" width="8.625" style="2122" customWidth="1"/>
    <col min="12824" max="12824" width="8.875" style="2122" customWidth="1"/>
    <col min="12825" max="12825" width="9.875" style="2122" customWidth="1"/>
    <col min="12826" max="12826" width="8.625" style="2122" customWidth="1"/>
    <col min="12827" max="12828" width="8.75" style="2122" customWidth="1"/>
    <col min="12829" max="12829" width="8.125" style="2122" customWidth="1"/>
    <col min="12830" max="12830" width="7.125" style="2122" customWidth="1"/>
    <col min="12831" max="12831" width="6.625" style="2122" customWidth="1"/>
    <col min="12832" max="12832" width="8.5" style="2122" customWidth="1"/>
    <col min="12833" max="12833" width="8.625" style="2122" customWidth="1"/>
    <col min="12834" max="12834" width="21.375" style="2122" customWidth="1"/>
    <col min="12835" max="12835" width="36.5" style="2122" customWidth="1"/>
    <col min="12836" max="12836" width="8" style="2122" customWidth="1"/>
    <col min="12837" max="12837" width="9" style="2122" customWidth="1"/>
    <col min="12838" max="12838" width="9" style="2122"/>
    <col min="12839" max="12839" width="9" style="2122" customWidth="1"/>
    <col min="12840" max="13070" width="9" style="2122"/>
    <col min="13071" max="13071" width="5.75" style="2122" customWidth="1"/>
    <col min="13072" max="13072" width="34.375" style="2122" customWidth="1"/>
    <col min="13073" max="13073" width="11" style="2122" customWidth="1"/>
    <col min="13074" max="13074" width="9.5" style="2122" customWidth="1"/>
    <col min="13075" max="13075" width="9.375" style="2122" customWidth="1"/>
    <col min="13076" max="13076" width="9.75" style="2122" customWidth="1"/>
    <col min="13077" max="13077" width="8.75" style="2122" customWidth="1"/>
    <col min="13078" max="13079" width="8.625" style="2122" customWidth="1"/>
    <col min="13080" max="13080" width="8.875" style="2122" customWidth="1"/>
    <col min="13081" max="13081" width="9.875" style="2122" customWidth="1"/>
    <col min="13082" max="13082" width="8.625" style="2122" customWidth="1"/>
    <col min="13083" max="13084" width="8.75" style="2122" customWidth="1"/>
    <col min="13085" max="13085" width="8.125" style="2122" customWidth="1"/>
    <col min="13086" max="13086" width="7.125" style="2122" customWidth="1"/>
    <col min="13087" max="13087" width="6.625" style="2122" customWidth="1"/>
    <col min="13088" max="13088" width="8.5" style="2122" customWidth="1"/>
    <col min="13089" max="13089" width="8.625" style="2122" customWidth="1"/>
    <col min="13090" max="13090" width="21.375" style="2122" customWidth="1"/>
    <col min="13091" max="13091" width="36.5" style="2122" customWidth="1"/>
    <col min="13092" max="13092" width="8" style="2122" customWidth="1"/>
    <col min="13093" max="13093" width="9" style="2122" customWidth="1"/>
    <col min="13094" max="13094" width="9" style="2122"/>
    <col min="13095" max="13095" width="9" style="2122" customWidth="1"/>
    <col min="13096" max="13326" width="9" style="2122"/>
    <col min="13327" max="13327" width="5.75" style="2122" customWidth="1"/>
    <col min="13328" max="13328" width="34.375" style="2122" customWidth="1"/>
    <col min="13329" max="13329" width="11" style="2122" customWidth="1"/>
    <col min="13330" max="13330" width="9.5" style="2122" customWidth="1"/>
    <col min="13331" max="13331" width="9.375" style="2122" customWidth="1"/>
    <col min="13332" max="13332" width="9.75" style="2122" customWidth="1"/>
    <col min="13333" max="13333" width="8.75" style="2122" customWidth="1"/>
    <col min="13334" max="13335" width="8.625" style="2122" customWidth="1"/>
    <col min="13336" max="13336" width="8.875" style="2122" customWidth="1"/>
    <col min="13337" max="13337" width="9.875" style="2122" customWidth="1"/>
    <col min="13338" max="13338" width="8.625" style="2122" customWidth="1"/>
    <col min="13339" max="13340" width="8.75" style="2122" customWidth="1"/>
    <col min="13341" max="13341" width="8.125" style="2122" customWidth="1"/>
    <col min="13342" max="13342" width="7.125" style="2122" customWidth="1"/>
    <col min="13343" max="13343" width="6.625" style="2122" customWidth="1"/>
    <col min="13344" max="13344" width="8.5" style="2122" customWidth="1"/>
    <col min="13345" max="13345" width="8.625" style="2122" customWidth="1"/>
    <col min="13346" max="13346" width="21.375" style="2122" customWidth="1"/>
    <col min="13347" max="13347" width="36.5" style="2122" customWidth="1"/>
    <col min="13348" max="13348" width="8" style="2122" customWidth="1"/>
    <col min="13349" max="13349" width="9" style="2122" customWidth="1"/>
    <col min="13350" max="13350" width="9" style="2122"/>
    <col min="13351" max="13351" width="9" style="2122" customWidth="1"/>
    <col min="13352" max="13582" width="9" style="2122"/>
    <col min="13583" max="13583" width="5.75" style="2122" customWidth="1"/>
    <col min="13584" max="13584" width="34.375" style="2122" customWidth="1"/>
    <col min="13585" max="13585" width="11" style="2122" customWidth="1"/>
    <col min="13586" max="13586" width="9.5" style="2122" customWidth="1"/>
    <col min="13587" max="13587" width="9.375" style="2122" customWidth="1"/>
    <col min="13588" max="13588" width="9.75" style="2122" customWidth="1"/>
    <col min="13589" max="13589" width="8.75" style="2122" customWidth="1"/>
    <col min="13590" max="13591" width="8.625" style="2122" customWidth="1"/>
    <col min="13592" max="13592" width="8.875" style="2122" customWidth="1"/>
    <col min="13593" max="13593" width="9.875" style="2122" customWidth="1"/>
    <col min="13594" max="13594" width="8.625" style="2122" customWidth="1"/>
    <col min="13595" max="13596" width="8.75" style="2122" customWidth="1"/>
    <col min="13597" max="13597" width="8.125" style="2122" customWidth="1"/>
    <col min="13598" max="13598" width="7.125" style="2122" customWidth="1"/>
    <col min="13599" max="13599" width="6.625" style="2122" customWidth="1"/>
    <col min="13600" max="13600" width="8.5" style="2122" customWidth="1"/>
    <col min="13601" max="13601" width="8.625" style="2122" customWidth="1"/>
    <col min="13602" max="13602" width="21.375" style="2122" customWidth="1"/>
    <col min="13603" max="13603" width="36.5" style="2122" customWidth="1"/>
    <col min="13604" max="13604" width="8" style="2122" customWidth="1"/>
    <col min="13605" max="13605" width="9" style="2122" customWidth="1"/>
    <col min="13606" max="13606" width="9" style="2122"/>
    <col min="13607" max="13607" width="9" style="2122" customWidth="1"/>
    <col min="13608" max="13838" width="9" style="2122"/>
    <col min="13839" max="13839" width="5.75" style="2122" customWidth="1"/>
    <col min="13840" max="13840" width="34.375" style="2122" customWidth="1"/>
    <col min="13841" max="13841" width="11" style="2122" customWidth="1"/>
    <col min="13842" max="13842" width="9.5" style="2122" customWidth="1"/>
    <col min="13843" max="13843" width="9.375" style="2122" customWidth="1"/>
    <col min="13844" max="13844" width="9.75" style="2122" customWidth="1"/>
    <col min="13845" max="13845" width="8.75" style="2122" customWidth="1"/>
    <col min="13846" max="13847" width="8.625" style="2122" customWidth="1"/>
    <col min="13848" max="13848" width="8.875" style="2122" customWidth="1"/>
    <col min="13849" max="13849" width="9.875" style="2122" customWidth="1"/>
    <col min="13850" max="13850" width="8.625" style="2122" customWidth="1"/>
    <col min="13851" max="13852" width="8.75" style="2122" customWidth="1"/>
    <col min="13853" max="13853" width="8.125" style="2122" customWidth="1"/>
    <col min="13854" max="13854" width="7.125" style="2122" customWidth="1"/>
    <col min="13855" max="13855" width="6.625" style="2122" customWidth="1"/>
    <col min="13856" max="13856" width="8.5" style="2122" customWidth="1"/>
    <col min="13857" max="13857" width="8.625" style="2122" customWidth="1"/>
    <col min="13858" max="13858" width="21.375" style="2122" customWidth="1"/>
    <col min="13859" max="13859" width="36.5" style="2122" customWidth="1"/>
    <col min="13860" max="13860" width="8" style="2122" customWidth="1"/>
    <col min="13861" max="13861" width="9" style="2122" customWidth="1"/>
    <col min="13862" max="13862" width="9" style="2122"/>
    <col min="13863" max="13863" width="9" style="2122" customWidth="1"/>
    <col min="13864" max="14094" width="9" style="2122"/>
    <col min="14095" max="14095" width="5.75" style="2122" customWidth="1"/>
    <col min="14096" max="14096" width="34.375" style="2122" customWidth="1"/>
    <col min="14097" max="14097" width="11" style="2122" customWidth="1"/>
    <col min="14098" max="14098" width="9.5" style="2122" customWidth="1"/>
    <col min="14099" max="14099" width="9.375" style="2122" customWidth="1"/>
    <col min="14100" max="14100" width="9.75" style="2122" customWidth="1"/>
    <col min="14101" max="14101" width="8.75" style="2122" customWidth="1"/>
    <col min="14102" max="14103" width="8.625" style="2122" customWidth="1"/>
    <col min="14104" max="14104" width="8.875" style="2122" customWidth="1"/>
    <col min="14105" max="14105" width="9.875" style="2122" customWidth="1"/>
    <col min="14106" max="14106" width="8.625" style="2122" customWidth="1"/>
    <col min="14107" max="14108" width="8.75" style="2122" customWidth="1"/>
    <col min="14109" max="14109" width="8.125" style="2122" customWidth="1"/>
    <col min="14110" max="14110" width="7.125" style="2122" customWidth="1"/>
    <col min="14111" max="14111" width="6.625" style="2122" customWidth="1"/>
    <col min="14112" max="14112" width="8.5" style="2122" customWidth="1"/>
    <col min="14113" max="14113" width="8.625" style="2122" customWidth="1"/>
    <col min="14114" max="14114" width="21.375" style="2122" customWidth="1"/>
    <col min="14115" max="14115" width="36.5" style="2122" customWidth="1"/>
    <col min="14116" max="14116" width="8" style="2122" customWidth="1"/>
    <col min="14117" max="14117" width="9" style="2122" customWidth="1"/>
    <col min="14118" max="14118" width="9" style="2122"/>
    <col min="14119" max="14119" width="9" style="2122" customWidth="1"/>
    <col min="14120" max="14350" width="9" style="2122"/>
    <col min="14351" max="14351" width="5.75" style="2122" customWidth="1"/>
    <col min="14352" max="14352" width="34.375" style="2122" customWidth="1"/>
    <col min="14353" max="14353" width="11" style="2122" customWidth="1"/>
    <col min="14354" max="14354" width="9.5" style="2122" customWidth="1"/>
    <col min="14355" max="14355" width="9.375" style="2122" customWidth="1"/>
    <col min="14356" max="14356" width="9.75" style="2122" customWidth="1"/>
    <col min="14357" max="14357" width="8.75" style="2122" customWidth="1"/>
    <col min="14358" max="14359" width="8.625" style="2122" customWidth="1"/>
    <col min="14360" max="14360" width="8.875" style="2122" customWidth="1"/>
    <col min="14361" max="14361" width="9.875" style="2122" customWidth="1"/>
    <col min="14362" max="14362" width="8.625" style="2122" customWidth="1"/>
    <col min="14363" max="14364" width="8.75" style="2122" customWidth="1"/>
    <col min="14365" max="14365" width="8.125" style="2122" customWidth="1"/>
    <col min="14366" max="14366" width="7.125" style="2122" customWidth="1"/>
    <col min="14367" max="14367" width="6.625" style="2122" customWidth="1"/>
    <col min="14368" max="14368" width="8.5" style="2122" customWidth="1"/>
    <col min="14369" max="14369" width="8.625" style="2122" customWidth="1"/>
    <col min="14370" max="14370" width="21.375" style="2122" customWidth="1"/>
    <col min="14371" max="14371" width="36.5" style="2122" customWidth="1"/>
    <col min="14372" max="14372" width="8" style="2122" customWidth="1"/>
    <col min="14373" max="14373" width="9" style="2122" customWidth="1"/>
    <col min="14374" max="14374" width="9" style="2122"/>
    <col min="14375" max="14375" width="9" style="2122" customWidth="1"/>
    <col min="14376" max="14606" width="9" style="2122"/>
    <col min="14607" max="14607" width="5.75" style="2122" customWidth="1"/>
    <col min="14608" max="14608" width="34.375" style="2122" customWidth="1"/>
    <col min="14609" max="14609" width="11" style="2122" customWidth="1"/>
    <col min="14610" max="14610" width="9.5" style="2122" customWidth="1"/>
    <col min="14611" max="14611" width="9.375" style="2122" customWidth="1"/>
    <col min="14612" max="14612" width="9.75" style="2122" customWidth="1"/>
    <col min="14613" max="14613" width="8.75" style="2122" customWidth="1"/>
    <col min="14614" max="14615" width="8.625" style="2122" customWidth="1"/>
    <col min="14616" max="14616" width="8.875" style="2122" customWidth="1"/>
    <col min="14617" max="14617" width="9.875" style="2122" customWidth="1"/>
    <col min="14618" max="14618" width="8.625" style="2122" customWidth="1"/>
    <col min="14619" max="14620" width="8.75" style="2122" customWidth="1"/>
    <col min="14621" max="14621" width="8.125" style="2122" customWidth="1"/>
    <col min="14622" max="14622" width="7.125" style="2122" customWidth="1"/>
    <col min="14623" max="14623" width="6.625" style="2122" customWidth="1"/>
    <col min="14624" max="14624" width="8.5" style="2122" customWidth="1"/>
    <col min="14625" max="14625" width="8.625" style="2122" customWidth="1"/>
    <col min="14626" max="14626" width="21.375" style="2122" customWidth="1"/>
    <col min="14627" max="14627" width="36.5" style="2122" customWidth="1"/>
    <col min="14628" max="14628" width="8" style="2122" customWidth="1"/>
    <col min="14629" max="14629" width="9" style="2122" customWidth="1"/>
    <col min="14630" max="14630" width="9" style="2122"/>
    <col min="14631" max="14631" width="9" style="2122" customWidth="1"/>
    <col min="14632" max="14862" width="9" style="2122"/>
    <col min="14863" max="14863" width="5.75" style="2122" customWidth="1"/>
    <col min="14864" max="14864" width="34.375" style="2122" customWidth="1"/>
    <col min="14865" max="14865" width="11" style="2122" customWidth="1"/>
    <col min="14866" max="14866" width="9.5" style="2122" customWidth="1"/>
    <col min="14867" max="14867" width="9.375" style="2122" customWidth="1"/>
    <col min="14868" max="14868" width="9.75" style="2122" customWidth="1"/>
    <col min="14869" max="14869" width="8.75" style="2122" customWidth="1"/>
    <col min="14870" max="14871" width="8.625" style="2122" customWidth="1"/>
    <col min="14872" max="14872" width="8.875" style="2122" customWidth="1"/>
    <col min="14873" max="14873" width="9.875" style="2122" customWidth="1"/>
    <col min="14874" max="14874" width="8.625" style="2122" customWidth="1"/>
    <col min="14875" max="14876" width="8.75" style="2122" customWidth="1"/>
    <col min="14877" max="14877" width="8.125" style="2122" customWidth="1"/>
    <col min="14878" max="14878" width="7.125" style="2122" customWidth="1"/>
    <col min="14879" max="14879" width="6.625" style="2122" customWidth="1"/>
    <col min="14880" max="14880" width="8.5" style="2122" customWidth="1"/>
    <col min="14881" max="14881" width="8.625" style="2122" customWidth="1"/>
    <col min="14882" max="14882" width="21.375" style="2122" customWidth="1"/>
    <col min="14883" max="14883" width="36.5" style="2122" customWidth="1"/>
    <col min="14884" max="14884" width="8" style="2122" customWidth="1"/>
    <col min="14885" max="14885" width="9" style="2122" customWidth="1"/>
    <col min="14886" max="14886" width="9" style="2122"/>
    <col min="14887" max="14887" width="9" style="2122" customWidth="1"/>
    <col min="14888" max="15118" width="9" style="2122"/>
    <col min="15119" max="15119" width="5.75" style="2122" customWidth="1"/>
    <col min="15120" max="15120" width="34.375" style="2122" customWidth="1"/>
    <col min="15121" max="15121" width="11" style="2122" customWidth="1"/>
    <col min="15122" max="15122" width="9.5" style="2122" customWidth="1"/>
    <col min="15123" max="15123" width="9.375" style="2122" customWidth="1"/>
    <col min="15124" max="15124" width="9.75" style="2122" customWidth="1"/>
    <col min="15125" max="15125" width="8.75" style="2122" customWidth="1"/>
    <col min="15126" max="15127" width="8.625" style="2122" customWidth="1"/>
    <col min="15128" max="15128" width="8.875" style="2122" customWidth="1"/>
    <col min="15129" max="15129" width="9.875" style="2122" customWidth="1"/>
    <col min="15130" max="15130" width="8.625" style="2122" customWidth="1"/>
    <col min="15131" max="15132" width="8.75" style="2122" customWidth="1"/>
    <col min="15133" max="15133" width="8.125" style="2122" customWidth="1"/>
    <col min="15134" max="15134" width="7.125" style="2122" customWidth="1"/>
    <col min="15135" max="15135" width="6.625" style="2122" customWidth="1"/>
    <col min="15136" max="15136" width="8.5" style="2122" customWidth="1"/>
    <col min="15137" max="15137" width="8.625" style="2122" customWidth="1"/>
    <col min="15138" max="15138" width="21.375" style="2122" customWidth="1"/>
    <col min="15139" max="15139" width="36.5" style="2122" customWidth="1"/>
    <col min="15140" max="15140" width="8" style="2122" customWidth="1"/>
    <col min="15141" max="15141" width="9" style="2122" customWidth="1"/>
    <col min="15142" max="15142" width="9" style="2122"/>
    <col min="15143" max="15143" width="9" style="2122" customWidth="1"/>
    <col min="15144" max="15374" width="9" style="2122"/>
    <col min="15375" max="15375" width="5.75" style="2122" customWidth="1"/>
    <col min="15376" max="15376" width="34.375" style="2122" customWidth="1"/>
    <col min="15377" max="15377" width="11" style="2122" customWidth="1"/>
    <col min="15378" max="15378" width="9.5" style="2122" customWidth="1"/>
    <col min="15379" max="15379" width="9.375" style="2122" customWidth="1"/>
    <col min="15380" max="15380" width="9.75" style="2122" customWidth="1"/>
    <col min="15381" max="15381" width="8.75" style="2122" customWidth="1"/>
    <col min="15382" max="15383" width="8.625" style="2122" customWidth="1"/>
    <col min="15384" max="15384" width="8.875" style="2122" customWidth="1"/>
    <col min="15385" max="15385" width="9.875" style="2122" customWidth="1"/>
    <col min="15386" max="15386" width="8.625" style="2122" customWidth="1"/>
    <col min="15387" max="15388" width="8.75" style="2122" customWidth="1"/>
    <col min="15389" max="15389" width="8.125" style="2122" customWidth="1"/>
    <col min="15390" max="15390" width="7.125" style="2122" customWidth="1"/>
    <col min="15391" max="15391" width="6.625" style="2122" customWidth="1"/>
    <col min="15392" max="15392" width="8.5" style="2122" customWidth="1"/>
    <col min="15393" max="15393" width="8.625" style="2122" customWidth="1"/>
    <col min="15394" max="15394" width="21.375" style="2122" customWidth="1"/>
    <col min="15395" max="15395" width="36.5" style="2122" customWidth="1"/>
    <col min="15396" max="15396" width="8" style="2122" customWidth="1"/>
    <col min="15397" max="15397" width="9" style="2122" customWidth="1"/>
    <col min="15398" max="15398" width="9" style="2122"/>
    <col min="15399" max="15399" width="9" style="2122" customWidth="1"/>
    <col min="15400" max="15630" width="9" style="2122"/>
    <col min="15631" max="15631" width="5.75" style="2122" customWidth="1"/>
    <col min="15632" max="15632" width="34.375" style="2122" customWidth="1"/>
    <col min="15633" max="15633" width="11" style="2122" customWidth="1"/>
    <col min="15634" max="15634" width="9.5" style="2122" customWidth="1"/>
    <col min="15635" max="15635" width="9.375" style="2122" customWidth="1"/>
    <col min="15636" max="15636" width="9.75" style="2122" customWidth="1"/>
    <col min="15637" max="15637" width="8.75" style="2122" customWidth="1"/>
    <col min="15638" max="15639" width="8.625" style="2122" customWidth="1"/>
    <col min="15640" max="15640" width="8.875" style="2122" customWidth="1"/>
    <col min="15641" max="15641" width="9.875" style="2122" customWidth="1"/>
    <col min="15642" max="15642" width="8.625" style="2122" customWidth="1"/>
    <col min="15643" max="15644" width="8.75" style="2122" customWidth="1"/>
    <col min="15645" max="15645" width="8.125" style="2122" customWidth="1"/>
    <col min="15646" max="15646" width="7.125" style="2122" customWidth="1"/>
    <col min="15647" max="15647" width="6.625" style="2122" customWidth="1"/>
    <col min="15648" max="15648" width="8.5" style="2122" customWidth="1"/>
    <col min="15649" max="15649" width="8.625" style="2122" customWidth="1"/>
    <col min="15650" max="15650" width="21.375" style="2122" customWidth="1"/>
    <col min="15651" max="15651" width="36.5" style="2122" customWidth="1"/>
    <col min="15652" max="15652" width="8" style="2122" customWidth="1"/>
    <col min="15653" max="15653" width="9" style="2122" customWidth="1"/>
    <col min="15654" max="15654" width="9" style="2122"/>
    <col min="15655" max="15655" width="9" style="2122" customWidth="1"/>
    <col min="15656" max="15886" width="9" style="2122"/>
    <col min="15887" max="15887" width="5.75" style="2122" customWidth="1"/>
    <col min="15888" max="15888" width="34.375" style="2122" customWidth="1"/>
    <col min="15889" max="15889" width="11" style="2122" customWidth="1"/>
    <col min="15890" max="15890" width="9.5" style="2122" customWidth="1"/>
    <col min="15891" max="15891" width="9.375" style="2122" customWidth="1"/>
    <col min="15892" max="15892" width="9.75" style="2122" customWidth="1"/>
    <col min="15893" max="15893" width="8.75" style="2122" customWidth="1"/>
    <col min="15894" max="15895" width="8.625" style="2122" customWidth="1"/>
    <col min="15896" max="15896" width="8.875" style="2122" customWidth="1"/>
    <col min="15897" max="15897" width="9.875" style="2122" customWidth="1"/>
    <col min="15898" max="15898" width="8.625" style="2122" customWidth="1"/>
    <col min="15899" max="15900" width="8.75" style="2122" customWidth="1"/>
    <col min="15901" max="15901" width="8.125" style="2122" customWidth="1"/>
    <col min="15902" max="15902" width="7.125" style="2122" customWidth="1"/>
    <col min="15903" max="15903" width="6.625" style="2122" customWidth="1"/>
    <col min="15904" max="15904" width="8.5" style="2122" customWidth="1"/>
    <col min="15905" max="15905" width="8.625" style="2122" customWidth="1"/>
    <col min="15906" max="15906" width="21.375" style="2122" customWidth="1"/>
    <col min="15907" max="15907" width="36.5" style="2122" customWidth="1"/>
    <col min="15908" max="15908" width="8" style="2122" customWidth="1"/>
    <col min="15909" max="15909" width="9" style="2122" customWidth="1"/>
    <col min="15910" max="15910" width="9" style="2122"/>
    <col min="15911" max="15911" width="9" style="2122" customWidth="1"/>
    <col min="15912" max="16142" width="9" style="2122"/>
    <col min="16143" max="16143" width="5.75" style="2122" customWidth="1"/>
    <col min="16144" max="16144" width="34.375" style="2122" customWidth="1"/>
    <col min="16145" max="16145" width="11" style="2122" customWidth="1"/>
    <col min="16146" max="16146" width="9.5" style="2122" customWidth="1"/>
    <col min="16147" max="16147" width="9.375" style="2122" customWidth="1"/>
    <col min="16148" max="16148" width="9.75" style="2122" customWidth="1"/>
    <col min="16149" max="16149" width="8.75" style="2122" customWidth="1"/>
    <col min="16150" max="16151" width="8.625" style="2122" customWidth="1"/>
    <col min="16152" max="16152" width="8.875" style="2122" customWidth="1"/>
    <col min="16153" max="16153" width="9.875" style="2122" customWidth="1"/>
    <col min="16154" max="16154" width="8.625" style="2122" customWidth="1"/>
    <col min="16155" max="16156" width="8.75" style="2122" customWidth="1"/>
    <col min="16157" max="16157" width="8.125" style="2122" customWidth="1"/>
    <col min="16158" max="16158" width="7.125" style="2122" customWidth="1"/>
    <col min="16159" max="16159" width="6.625" style="2122" customWidth="1"/>
    <col min="16160" max="16160" width="8.5" style="2122" customWidth="1"/>
    <col min="16161" max="16161" width="8.625" style="2122" customWidth="1"/>
    <col min="16162" max="16162" width="21.375" style="2122" customWidth="1"/>
    <col min="16163" max="16163" width="36.5" style="2122" customWidth="1"/>
    <col min="16164" max="16164" width="8" style="2122" customWidth="1"/>
    <col min="16165" max="16165" width="9" style="2122" customWidth="1"/>
    <col min="16166" max="16166" width="9" style="2122"/>
    <col min="16167" max="16167" width="9" style="2122" customWidth="1"/>
    <col min="16168" max="16384" width="9" style="2122"/>
  </cols>
  <sheetData>
    <row r="1" spans="1:38" ht="27">
      <c r="A1" s="3666" t="s">
        <v>1994</v>
      </c>
      <c r="B1" s="3666"/>
      <c r="C1" s="3666"/>
      <c r="D1" s="3666"/>
      <c r="E1" s="3666"/>
      <c r="F1" s="3666"/>
      <c r="G1" s="3666"/>
      <c r="H1" s="3666"/>
      <c r="I1" s="3666"/>
      <c r="J1" s="3666"/>
      <c r="K1" s="3666"/>
      <c r="L1" s="3666"/>
      <c r="M1" s="3666"/>
      <c r="N1" s="3666"/>
      <c r="O1" s="3666"/>
      <c r="P1" s="3666"/>
      <c r="Q1" s="3666"/>
      <c r="R1" s="3666"/>
      <c r="S1" s="3666"/>
      <c r="T1" s="3666"/>
      <c r="U1" s="3666"/>
      <c r="V1" s="3666"/>
      <c r="W1" s="3666"/>
      <c r="X1" s="3666"/>
      <c r="Y1" s="3666"/>
      <c r="Z1" s="3666"/>
      <c r="AA1" s="3666"/>
      <c r="AB1" s="3666"/>
      <c r="AC1" s="3666"/>
      <c r="AD1" s="3666"/>
      <c r="AE1" s="3666"/>
      <c r="AF1" s="3666"/>
      <c r="AG1" s="3666"/>
      <c r="AH1" s="3666"/>
      <c r="AI1" s="3666"/>
      <c r="AJ1" s="3666"/>
    </row>
    <row r="2" spans="1:38" ht="25.5">
      <c r="A2" s="3667" t="s">
        <v>6266</v>
      </c>
      <c r="B2" s="3667"/>
      <c r="C2" s="3667"/>
      <c r="D2" s="3667"/>
      <c r="E2" s="3667"/>
      <c r="F2" s="3667"/>
      <c r="G2" s="3667"/>
      <c r="H2" s="3667"/>
      <c r="I2" s="3667"/>
      <c r="J2" s="3667"/>
      <c r="K2" s="3667"/>
      <c r="L2" s="3667"/>
      <c r="M2" s="3667"/>
      <c r="N2" s="3667"/>
      <c r="O2" s="3667"/>
      <c r="P2" s="3667"/>
      <c r="Q2" s="3667"/>
      <c r="R2" s="3667"/>
      <c r="S2" s="3667"/>
      <c r="T2" s="3667"/>
      <c r="U2" s="3667"/>
      <c r="V2" s="3667"/>
      <c r="W2" s="3667"/>
      <c r="X2" s="3667"/>
      <c r="Y2" s="3667"/>
      <c r="Z2" s="3667"/>
      <c r="AA2" s="3667"/>
      <c r="AB2" s="3667"/>
      <c r="AC2" s="3667"/>
      <c r="AD2" s="3667"/>
      <c r="AE2" s="3667"/>
      <c r="AF2" s="3667"/>
      <c r="AG2" s="3667"/>
      <c r="AH2" s="3667"/>
      <c r="AI2" s="3667"/>
      <c r="AJ2" s="3667"/>
    </row>
    <row r="3" spans="1:38" ht="18" customHeight="1">
      <c r="A3" s="2123"/>
      <c r="B3" s="2123"/>
      <c r="C3" s="2123"/>
      <c r="D3" s="2123"/>
      <c r="E3" s="2123"/>
      <c r="F3" s="2123"/>
      <c r="G3" s="2123"/>
      <c r="H3" s="2123"/>
      <c r="I3" s="2123"/>
      <c r="J3" s="2123"/>
      <c r="K3" s="2123"/>
      <c r="L3" s="2123"/>
      <c r="M3" s="2123"/>
      <c r="N3" s="2123"/>
      <c r="O3" s="2123"/>
      <c r="P3" s="2825"/>
      <c r="Q3" s="2825"/>
      <c r="R3" s="2825"/>
      <c r="S3" s="2825"/>
      <c r="T3" s="2825"/>
      <c r="U3" s="2825"/>
      <c r="V3" s="2825"/>
      <c r="W3" s="2825"/>
      <c r="X3" s="2825"/>
      <c r="Y3" s="2825"/>
      <c r="Z3" s="2825"/>
      <c r="AA3" s="2825"/>
      <c r="AB3" s="2825"/>
      <c r="AC3" s="2825"/>
      <c r="AD3" s="3218"/>
      <c r="AE3" s="2825"/>
      <c r="AF3" s="2825"/>
      <c r="AG3" s="2825"/>
      <c r="AH3" s="2825"/>
      <c r="AI3" s="2825"/>
      <c r="AJ3" s="2123"/>
    </row>
    <row r="4" spans="1:38" ht="19.5" customHeight="1">
      <c r="A4" s="3346" t="s">
        <v>2169</v>
      </c>
      <c r="B4" s="3346" t="s">
        <v>132</v>
      </c>
      <c r="C4" s="3346" t="s">
        <v>15</v>
      </c>
      <c r="D4" s="3346" t="s">
        <v>16</v>
      </c>
      <c r="E4" s="3398" t="s">
        <v>2170</v>
      </c>
      <c r="F4" s="3346" t="s">
        <v>17</v>
      </c>
      <c r="G4" s="3401" t="s">
        <v>18</v>
      </c>
      <c r="H4" s="3401" t="s">
        <v>6267</v>
      </c>
      <c r="I4" s="3657" t="s">
        <v>6268</v>
      </c>
      <c r="J4" s="3658"/>
      <c r="K4" s="3657" t="s">
        <v>6269</v>
      </c>
      <c r="L4" s="3401" t="s">
        <v>340</v>
      </c>
      <c r="M4" s="3662" t="s">
        <v>23</v>
      </c>
      <c r="N4" s="3662"/>
      <c r="O4" s="3663"/>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8" ht="27" customHeight="1">
      <c r="A5" s="3347"/>
      <c r="B5" s="3347"/>
      <c r="C5" s="3347"/>
      <c r="D5" s="3347"/>
      <c r="E5" s="3399"/>
      <c r="F5" s="3347"/>
      <c r="G5" s="3402"/>
      <c r="H5" s="3402"/>
      <c r="I5" s="3659"/>
      <c r="J5" s="3660"/>
      <c r="K5" s="3661"/>
      <c r="L5" s="3402"/>
      <c r="M5" s="3664"/>
      <c r="N5" s="3664"/>
      <c r="O5" s="3665"/>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8" ht="21" customHeight="1">
      <c r="A6" s="3348"/>
      <c r="B6" s="3348"/>
      <c r="C6" s="3348"/>
      <c r="D6" s="3348"/>
      <c r="E6" s="3400"/>
      <c r="F6" s="3348"/>
      <c r="G6" s="3403"/>
      <c r="H6" s="3403"/>
      <c r="I6" s="2125" t="s">
        <v>2</v>
      </c>
      <c r="J6" s="2126" t="s">
        <v>25</v>
      </c>
      <c r="K6" s="3659"/>
      <c r="L6" s="3403"/>
      <c r="M6" s="2127" t="s">
        <v>4</v>
      </c>
      <c r="N6" s="2128" t="s">
        <v>5</v>
      </c>
      <c r="O6" s="2128"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8" s="2129" customFormat="1" ht="18">
      <c r="A7" s="1372">
        <v>1</v>
      </c>
      <c r="B7" s="1372">
        <v>2</v>
      </c>
      <c r="C7" s="1374">
        <v>3</v>
      </c>
      <c r="D7" s="1372">
        <v>4</v>
      </c>
      <c r="E7" s="1373">
        <v>5</v>
      </c>
      <c r="F7" s="1373">
        <v>6</v>
      </c>
      <c r="G7" s="1373">
        <v>7</v>
      </c>
      <c r="H7" s="1374">
        <v>8</v>
      </c>
      <c r="I7" s="1372">
        <v>9</v>
      </c>
      <c r="J7" s="1373">
        <v>10</v>
      </c>
      <c r="K7" s="1372">
        <v>11</v>
      </c>
      <c r="L7" s="1372">
        <v>12</v>
      </c>
      <c r="M7" s="1372">
        <v>13</v>
      </c>
      <c r="N7" s="1372">
        <v>14</v>
      </c>
      <c r="O7" s="1372">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8" s="2129" customFormat="1" ht="18">
      <c r="A8" s="1375"/>
      <c r="B8" s="1375"/>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row>
    <row r="9" spans="1:38" s="2135" customFormat="1" ht="15.75">
      <c r="A9" s="2130"/>
      <c r="B9" s="2130"/>
      <c r="C9" s="2131" t="s">
        <v>6270</v>
      </c>
      <c r="D9" s="2132"/>
      <c r="E9" s="2132"/>
      <c r="F9" s="2133"/>
      <c r="G9" s="2134"/>
      <c r="H9" s="2134"/>
      <c r="I9" s="2134"/>
      <c r="J9" s="2134"/>
      <c r="K9" s="2134"/>
      <c r="L9" s="2134"/>
      <c r="M9" s="2134"/>
      <c r="N9" s="2134"/>
      <c r="O9" s="2134"/>
      <c r="P9" s="2134"/>
      <c r="Q9" s="2134"/>
      <c r="R9" s="2134"/>
      <c r="S9" s="2134"/>
      <c r="T9" s="2134"/>
      <c r="U9" s="2134"/>
      <c r="V9" s="2134"/>
      <c r="W9" s="2134"/>
      <c r="X9" s="2134"/>
      <c r="Y9" s="2134"/>
      <c r="Z9" s="2134"/>
      <c r="AA9" s="2134"/>
      <c r="AB9" s="2134"/>
      <c r="AC9" s="2134"/>
      <c r="AD9" s="2134"/>
      <c r="AE9" s="2134"/>
      <c r="AF9" s="2134"/>
      <c r="AG9" s="2134"/>
      <c r="AH9" s="2134"/>
      <c r="AI9" s="2134"/>
      <c r="AJ9" s="2134"/>
    </row>
    <row r="10" spans="1:38" s="2135" customFormat="1" ht="15.75">
      <c r="A10" s="2136"/>
      <c r="B10" s="2136"/>
      <c r="C10" s="2136" t="s">
        <v>26</v>
      </c>
      <c r="D10" s="2132"/>
      <c r="E10" s="2132"/>
      <c r="F10" s="2133"/>
      <c r="G10" s="2134"/>
      <c r="H10" s="2134"/>
      <c r="I10" s="2134"/>
      <c r="J10" s="2134"/>
      <c r="K10" s="2134"/>
      <c r="L10" s="2134"/>
      <c r="M10" s="2134"/>
      <c r="N10" s="2134"/>
      <c r="O10" s="2134"/>
      <c r="P10" s="2134"/>
      <c r="Q10" s="2134"/>
      <c r="R10" s="2134"/>
      <c r="S10" s="2134"/>
      <c r="T10" s="2134"/>
      <c r="U10" s="2134"/>
      <c r="V10" s="2134"/>
      <c r="W10" s="2134"/>
      <c r="X10" s="2134"/>
      <c r="Y10" s="2134"/>
      <c r="Z10" s="2134"/>
      <c r="AA10" s="2134"/>
      <c r="AB10" s="2134"/>
      <c r="AC10" s="2134"/>
      <c r="AD10" s="2134"/>
      <c r="AE10" s="2134"/>
      <c r="AF10" s="2134"/>
      <c r="AG10" s="2134"/>
      <c r="AH10" s="2134"/>
      <c r="AI10" s="2134"/>
      <c r="AJ10" s="2134"/>
    </row>
    <row r="11" spans="1:38" s="2135" customFormat="1" ht="15.75">
      <c r="A11" s="2136"/>
      <c r="B11" s="2136"/>
      <c r="C11" s="2136"/>
      <c r="D11" s="2132"/>
      <c r="E11" s="2132"/>
      <c r="F11" s="2133"/>
      <c r="G11" s="2134"/>
      <c r="H11" s="2134"/>
      <c r="I11" s="2134"/>
      <c r="J11" s="2134"/>
      <c r="K11" s="2134"/>
      <c r="L11" s="2134"/>
      <c r="M11" s="2134"/>
      <c r="N11" s="2134"/>
      <c r="O11" s="2134"/>
      <c r="P11" s="2134"/>
      <c r="Q11" s="2134"/>
      <c r="R11" s="2134"/>
      <c r="S11" s="2134"/>
      <c r="T11" s="2134"/>
      <c r="U11" s="2134"/>
      <c r="V11" s="2134"/>
      <c r="W11" s="2134"/>
      <c r="X11" s="2134"/>
      <c r="Y11" s="2134"/>
      <c r="Z11" s="2134"/>
      <c r="AA11" s="2134"/>
      <c r="AB11" s="2134"/>
      <c r="AC11" s="2134"/>
      <c r="AD11" s="2134"/>
      <c r="AE11" s="2134"/>
      <c r="AF11" s="2134"/>
      <c r="AG11" s="2134"/>
      <c r="AH11" s="2134"/>
      <c r="AI11" s="2134"/>
      <c r="AJ11" s="2134"/>
    </row>
    <row r="12" spans="1:38" s="2144" customFormat="1" ht="94.5">
      <c r="A12" s="2137">
        <v>2613</v>
      </c>
      <c r="B12" s="1962" t="s">
        <v>6271</v>
      </c>
      <c r="C12" s="2138" t="s">
        <v>6272</v>
      </c>
      <c r="D12" s="2139" t="s">
        <v>51</v>
      </c>
      <c r="E12" s="2140" t="s">
        <v>6273</v>
      </c>
      <c r="F12" s="2141" t="s">
        <v>30</v>
      </c>
      <c r="G12" s="1473">
        <v>297</v>
      </c>
      <c r="H12" s="2142">
        <v>181</v>
      </c>
      <c r="I12" s="2143">
        <v>58</v>
      </c>
      <c r="J12" s="2142">
        <v>104.49</v>
      </c>
      <c r="K12" s="2142">
        <v>239</v>
      </c>
      <c r="L12" s="2142">
        <v>58</v>
      </c>
      <c r="M12" s="2143">
        <v>0</v>
      </c>
      <c r="N12" s="2142">
        <v>58</v>
      </c>
      <c r="O12" s="2142">
        <v>58</v>
      </c>
      <c r="P12" s="2142"/>
      <c r="Q12" s="2142"/>
      <c r="R12" s="2142"/>
      <c r="S12" s="2142"/>
      <c r="T12" s="2142"/>
      <c r="U12" s="2142"/>
      <c r="V12" s="2142"/>
      <c r="W12" s="2142"/>
      <c r="X12" s="2843">
        <v>0</v>
      </c>
      <c r="Y12" s="2843">
        <v>58</v>
      </c>
      <c r="Z12" s="2108">
        <v>58</v>
      </c>
      <c r="AA12" s="2844"/>
      <c r="AB12" s="2844"/>
      <c r="AC12" s="2108">
        <v>0</v>
      </c>
      <c r="AD12" s="2108"/>
      <c r="AE12" s="2844"/>
      <c r="AF12" s="2844">
        <v>0</v>
      </c>
      <c r="AG12" s="2108">
        <v>0</v>
      </c>
      <c r="AH12" s="2142" t="s">
        <v>9970</v>
      </c>
      <c r="AI12" s="2142"/>
      <c r="AJ12" s="2143">
        <v>23</v>
      </c>
      <c r="AK12" s="2135"/>
      <c r="AL12" s="2135"/>
    </row>
    <row r="13" spans="1:38" s="2144" customFormat="1" ht="126">
      <c r="A13" s="991">
        <v>2614</v>
      </c>
      <c r="B13" s="1962" t="s">
        <v>6274</v>
      </c>
      <c r="C13" s="2145" t="s">
        <v>6275</v>
      </c>
      <c r="D13" s="2139" t="s">
        <v>88</v>
      </c>
      <c r="E13" s="2139" t="s">
        <v>6276</v>
      </c>
      <c r="F13" s="2141" t="s">
        <v>30</v>
      </c>
      <c r="G13" s="2142">
        <v>1256.4000000000001</v>
      </c>
      <c r="H13" s="2142">
        <v>335.38099999999997</v>
      </c>
      <c r="I13" s="2143">
        <v>165.60400000000001</v>
      </c>
      <c r="J13" s="2142">
        <v>3033.76</v>
      </c>
      <c r="K13" s="2142">
        <v>500.98500000000001</v>
      </c>
      <c r="L13" s="2142">
        <v>755.41500000000008</v>
      </c>
      <c r="M13" s="2142">
        <v>299.32100000000003</v>
      </c>
      <c r="N13" s="2143">
        <v>396.09399999999999</v>
      </c>
      <c r="O13" s="2142">
        <v>695.41499999999996</v>
      </c>
      <c r="P13" s="2142"/>
      <c r="Q13" s="2142"/>
      <c r="R13" s="2142"/>
      <c r="S13" s="2142"/>
      <c r="T13" s="2142"/>
      <c r="U13" s="2142"/>
      <c r="V13" s="2142"/>
      <c r="W13" s="2142"/>
      <c r="X13" s="2843">
        <v>299.32100000000003</v>
      </c>
      <c r="Y13" s="2843">
        <v>396.09399999999999</v>
      </c>
      <c r="Z13" s="2108">
        <v>695.41499999999996</v>
      </c>
      <c r="AA13" s="2844">
        <v>74.081947500000012</v>
      </c>
      <c r="AB13" s="2844"/>
      <c r="AC13" s="2108">
        <v>74.081947500000012</v>
      </c>
      <c r="AD13" s="2108">
        <v>0.74830250000000009</v>
      </c>
      <c r="AE13" s="2844"/>
      <c r="AF13" s="2844">
        <v>0</v>
      </c>
      <c r="AG13" s="2108">
        <v>0</v>
      </c>
      <c r="AH13" s="2142"/>
      <c r="AI13" s="2142" t="s">
        <v>9948</v>
      </c>
      <c r="AJ13" s="2142">
        <v>6467</v>
      </c>
      <c r="AK13" s="2135"/>
      <c r="AL13" s="2135"/>
    </row>
    <row r="14" spans="1:38" s="2144" customFormat="1" ht="42.75">
      <c r="A14" s="991">
        <v>2615</v>
      </c>
      <c r="B14" s="1962" t="s">
        <v>6277</v>
      </c>
      <c r="C14" s="2146" t="s">
        <v>6278</v>
      </c>
      <c r="D14" s="2147" t="s">
        <v>51</v>
      </c>
      <c r="E14" s="2147" t="s">
        <v>172</v>
      </c>
      <c r="F14" s="2141" t="s">
        <v>30</v>
      </c>
      <c r="G14" s="2148">
        <v>1000</v>
      </c>
      <c r="H14" s="2148">
        <v>0</v>
      </c>
      <c r="I14" s="2149">
        <v>0</v>
      </c>
      <c r="J14" s="2148">
        <v>0</v>
      </c>
      <c r="K14" s="2148">
        <v>0</v>
      </c>
      <c r="L14" s="2148">
        <v>1000</v>
      </c>
      <c r="M14" s="2148">
        <v>0</v>
      </c>
      <c r="N14" s="2149">
        <v>1000</v>
      </c>
      <c r="O14" s="2148">
        <v>1000</v>
      </c>
      <c r="P14" s="2148"/>
      <c r="Q14" s="2148"/>
      <c r="R14" s="2148"/>
      <c r="S14" s="2148"/>
      <c r="T14" s="2148"/>
      <c r="U14" s="2148"/>
      <c r="V14" s="2148"/>
      <c r="W14" s="2148"/>
      <c r="X14" s="2843">
        <v>0</v>
      </c>
      <c r="Y14" s="2843">
        <v>1000</v>
      </c>
      <c r="Z14" s="2108">
        <v>1000</v>
      </c>
      <c r="AA14" s="2844"/>
      <c r="AB14" s="2844"/>
      <c r="AC14" s="2108">
        <v>0</v>
      </c>
      <c r="AD14" s="2108"/>
      <c r="AE14" s="2844"/>
      <c r="AF14" s="2844">
        <v>0</v>
      </c>
      <c r="AG14" s="2108">
        <v>0</v>
      </c>
      <c r="AH14" s="2142" t="s">
        <v>9970</v>
      </c>
      <c r="AI14" s="2148"/>
      <c r="AJ14" s="2142">
        <v>0</v>
      </c>
      <c r="AK14" s="2135"/>
      <c r="AL14" s="2135"/>
    </row>
    <row r="15" spans="1:38" s="2151" customFormat="1" ht="63">
      <c r="A15" s="991">
        <v>2616</v>
      </c>
      <c r="B15" s="1962" t="s">
        <v>6279</v>
      </c>
      <c r="C15" s="2146" t="s">
        <v>6280</v>
      </c>
      <c r="D15" s="2147" t="s">
        <v>88</v>
      </c>
      <c r="E15" s="2147" t="s">
        <v>6281</v>
      </c>
      <c r="F15" s="2141" t="s">
        <v>30</v>
      </c>
      <c r="G15" s="2148">
        <v>150</v>
      </c>
      <c r="H15" s="2148">
        <v>0</v>
      </c>
      <c r="I15" s="2149">
        <v>31.512</v>
      </c>
      <c r="J15" s="2148">
        <v>0</v>
      </c>
      <c r="K15" s="2148">
        <v>31.512</v>
      </c>
      <c r="L15" s="2148">
        <v>118.488</v>
      </c>
      <c r="M15" s="2148">
        <v>14.81</v>
      </c>
      <c r="N15" s="2149">
        <v>103.678</v>
      </c>
      <c r="O15" s="2148">
        <v>118.488</v>
      </c>
      <c r="P15" s="2148"/>
      <c r="Q15" s="2148"/>
      <c r="R15" s="2148"/>
      <c r="S15" s="2148"/>
      <c r="T15" s="2148"/>
      <c r="U15" s="2148"/>
      <c r="V15" s="2148"/>
      <c r="W15" s="2148"/>
      <c r="X15" s="2843">
        <v>14.81</v>
      </c>
      <c r="Y15" s="2843">
        <v>103.678</v>
      </c>
      <c r="Z15" s="2108">
        <v>118.488</v>
      </c>
      <c r="AA15" s="2844">
        <v>7.33</v>
      </c>
      <c r="AB15" s="2844">
        <v>45.045000000000002</v>
      </c>
      <c r="AC15" s="2108">
        <v>52.375</v>
      </c>
      <c r="AD15" s="2108">
        <v>7.3999999999999996E-2</v>
      </c>
      <c r="AE15" s="2844"/>
      <c r="AF15" s="2844">
        <v>7.32456</v>
      </c>
      <c r="AG15" s="2108">
        <v>7.32456</v>
      </c>
      <c r="AH15" s="2148" t="s">
        <v>10005</v>
      </c>
      <c r="AI15" s="2148" t="s">
        <v>10082</v>
      </c>
      <c r="AJ15" s="2148">
        <v>0</v>
      </c>
      <c r="AK15" s="2150"/>
      <c r="AL15" s="2150"/>
    </row>
    <row r="16" spans="1:38" s="2144" customFormat="1" ht="115.5" customHeight="1">
      <c r="A16" s="991">
        <v>2617</v>
      </c>
      <c r="B16" s="1962" t="s">
        <v>6282</v>
      </c>
      <c r="C16" s="2146" t="s">
        <v>6283</v>
      </c>
      <c r="D16" s="2147" t="s">
        <v>51</v>
      </c>
      <c r="E16" s="2147" t="s">
        <v>1241</v>
      </c>
      <c r="F16" s="2152" t="s">
        <v>47</v>
      </c>
      <c r="G16" s="2148">
        <v>245.44499999999999</v>
      </c>
      <c r="H16" s="2148">
        <v>0</v>
      </c>
      <c r="I16" s="2149">
        <v>68</v>
      </c>
      <c r="J16" s="2148">
        <v>0</v>
      </c>
      <c r="K16" s="2148">
        <v>68</v>
      </c>
      <c r="L16" s="2148">
        <v>177.44499999999999</v>
      </c>
      <c r="M16" s="2148">
        <v>0</v>
      </c>
      <c r="N16" s="2149">
        <v>100</v>
      </c>
      <c r="O16" s="2148">
        <v>100</v>
      </c>
      <c r="P16" s="2148"/>
      <c r="Q16" s="2148"/>
      <c r="R16" s="2148"/>
      <c r="S16" s="2148"/>
      <c r="T16" s="2148"/>
      <c r="U16" s="2148"/>
      <c r="V16" s="2148"/>
      <c r="W16" s="2148"/>
      <c r="X16" s="2843">
        <v>0</v>
      </c>
      <c r="Y16" s="2843">
        <v>100</v>
      </c>
      <c r="Z16" s="2108">
        <v>100</v>
      </c>
      <c r="AA16" s="2844"/>
      <c r="AB16" s="2844"/>
      <c r="AC16" s="2108">
        <v>0</v>
      </c>
      <c r="AD16" s="2108"/>
      <c r="AE16" s="2844"/>
      <c r="AF16" s="2844">
        <v>0</v>
      </c>
      <c r="AG16" s="2108">
        <v>0</v>
      </c>
      <c r="AH16" s="2148" t="s">
        <v>9970</v>
      </c>
      <c r="AI16" s="2148"/>
      <c r="AJ16" s="2148">
        <v>0</v>
      </c>
      <c r="AK16" s="2135"/>
      <c r="AL16" s="2135"/>
    </row>
    <row r="17" spans="1:38" s="2144" customFormat="1" ht="47.25">
      <c r="A17" s="991">
        <v>2618</v>
      </c>
      <c r="B17" s="1962" t="s">
        <v>6284</v>
      </c>
      <c r="C17" s="2146" t="s">
        <v>6285</v>
      </c>
      <c r="D17" s="2147" t="s">
        <v>51</v>
      </c>
      <c r="E17" s="2147" t="s">
        <v>5954</v>
      </c>
      <c r="F17" s="2152" t="s">
        <v>47</v>
      </c>
      <c r="G17" s="2148">
        <v>165</v>
      </c>
      <c r="H17" s="2148">
        <v>0</v>
      </c>
      <c r="I17" s="2149">
        <v>0</v>
      </c>
      <c r="J17" s="2148">
        <v>0</v>
      </c>
      <c r="K17" s="2148">
        <v>0</v>
      </c>
      <c r="L17" s="2148">
        <v>165</v>
      </c>
      <c r="M17" s="2148">
        <v>0</v>
      </c>
      <c r="N17" s="2149">
        <v>150</v>
      </c>
      <c r="O17" s="2148">
        <v>150</v>
      </c>
      <c r="P17" s="2148"/>
      <c r="Q17" s="2148"/>
      <c r="R17" s="2148"/>
      <c r="S17" s="2148"/>
      <c r="T17" s="2148"/>
      <c r="U17" s="2148"/>
      <c r="V17" s="2148"/>
      <c r="W17" s="2148"/>
      <c r="X17" s="2843">
        <v>0</v>
      </c>
      <c r="Y17" s="2843">
        <v>150</v>
      </c>
      <c r="Z17" s="2108">
        <v>150</v>
      </c>
      <c r="AA17" s="2844"/>
      <c r="AB17" s="2844"/>
      <c r="AC17" s="2108">
        <v>0</v>
      </c>
      <c r="AD17" s="2108"/>
      <c r="AE17" s="2844"/>
      <c r="AF17" s="2844">
        <v>0</v>
      </c>
      <c r="AG17" s="2108">
        <v>0</v>
      </c>
      <c r="AH17" s="2148" t="s">
        <v>10006</v>
      </c>
      <c r="AI17" s="2148"/>
      <c r="AJ17" s="2148">
        <v>0</v>
      </c>
      <c r="AK17" s="2135"/>
      <c r="AL17" s="2135"/>
    </row>
    <row r="18" spans="1:38" s="2144" customFormat="1" ht="63">
      <c r="A18" s="991">
        <v>2619</v>
      </c>
      <c r="B18" s="1962" t="s">
        <v>6286</v>
      </c>
      <c r="C18" s="2146" t="s">
        <v>6287</v>
      </c>
      <c r="D18" s="2147" t="s">
        <v>88</v>
      </c>
      <c r="E18" s="2147" t="s">
        <v>419</v>
      </c>
      <c r="F18" s="2141" t="s">
        <v>30</v>
      </c>
      <c r="G18" s="2148">
        <v>25</v>
      </c>
      <c r="H18" s="2148">
        <v>0</v>
      </c>
      <c r="I18" s="2149">
        <v>4.5999999999999996</v>
      </c>
      <c r="J18" s="2148">
        <v>0</v>
      </c>
      <c r="K18" s="2148">
        <v>4.5999999999999996</v>
      </c>
      <c r="L18" s="2148">
        <v>20.399999999999999</v>
      </c>
      <c r="M18" s="2148">
        <v>0</v>
      </c>
      <c r="N18" s="2149">
        <v>20.399999999999999</v>
      </c>
      <c r="O18" s="2148">
        <v>20.399999999999999</v>
      </c>
      <c r="P18" s="2148"/>
      <c r="Q18" s="2148"/>
      <c r="R18" s="2148"/>
      <c r="S18" s="2148"/>
      <c r="T18" s="2148"/>
      <c r="U18" s="2148"/>
      <c r="V18" s="2148"/>
      <c r="W18" s="2148"/>
      <c r="X18" s="2843">
        <v>0</v>
      </c>
      <c r="Y18" s="2843">
        <v>20.399999999999999</v>
      </c>
      <c r="Z18" s="2108">
        <v>20.399999999999999</v>
      </c>
      <c r="AA18" s="2844"/>
      <c r="AB18" s="2844"/>
      <c r="AC18" s="2108">
        <v>0</v>
      </c>
      <c r="AD18" s="2108"/>
      <c r="AE18" s="2844"/>
      <c r="AF18" s="2844">
        <v>0</v>
      </c>
      <c r="AG18" s="2108">
        <v>0</v>
      </c>
      <c r="AH18" s="2148" t="s">
        <v>10007</v>
      </c>
      <c r="AI18" s="2148"/>
      <c r="AJ18" s="2142">
        <v>0</v>
      </c>
      <c r="AK18" s="2135"/>
      <c r="AL18" s="2135"/>
    </row>
    <row r="19" spans="1:38" s="2144" customFormat="1" ht="15.75">
      <c r="A19" s="991" t="s">
        <v>188</v>
      </c>
      <c r="B19" s="2153"/>
      <c r="C19" s="2146"/>
      <c r="D19" s="2147"/>
      <c r="E19" s="2147"/>
      <c r="F19" s="2152"/>
      <c r="G19" s="2148"/>
      <c r="H19" s="2148"/>
      <c r="I19" s="2149"/>
      <c r="J19" s="2148"/>
      <c r="K19" s="2148"/>
      <c r="L19" s="2148"/>
      <c r="M19" s="2148"/>
      <c r="N19" s="2149"/>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2"/>
      <c r="AK19" s="2135"/>
      <c r="AL19" s="2135"/>
    </row>
    <row r="20" spans="1:38" s="2158" customFormat="1" ht="25.5" customHeight="1" thickBot="1">
      <c r="A20" s="991" t="s">
        <v>188</v>
      </c>
      <c r="B20" s="2154"/>
      <c r="C20" s="2155" t="s">
        <v>6288</v>
      </c>
      <c r="D20" s="2156"/>
      <c r="E20" s="2156"/>
      <c r="F20" s="2156"/>
      <c r="G20" s="2157">
        <v>3138.8450000000003</v>
      </c>
      <c r="H20" s="2157">
        <v>516.38099999999997</v>
      </c>
      <c r="I20" s="2157">
        <v>327.71600000000001</v>
      </c>
      <c r="J20" s="2157">
        <v>3138.25</v>
      </c>
      <c r="K20" s="2157">
        <v>844.09700000000009</v>
      </c>
      <c r="L20" s="2157">
        <v>2294.748</v>
      </c>
      <c r="M20" s="2157">
        <v>314.13100000000003</v>
      </c>
      <c r="N20" s="2157">
        <v>1828.172</v>
      </c>
      <c r="O20" s="2157">
        <v>2142.3030000000003</v>
      </c>
      <c r="P20" s="2157">
        <v>0</v>
      </c>
      <c r="Q20" s="2157">
        <v>0</v>
      </c>
      <c r="R20" s="2157">
        <v>0</v>
      </c>
      <c r="S20" s="2157">
        <v>0</v>
      </c>
      <c r="T20" s="2157">
        <v>0</v>
      </c>
      <c r="U20" s="2157">
        <v>0</v>
      </c>
      <c r="V20" s="2157">
        <v>0</v>
      </c>
      <c r="W20" s="2157">
        <v>0</v>
      </c>
      <c r="X20" s="2157">
        <v>314.13100000000003</v>
      </c>
      <c r="Y20" s="2157">
        <v>1828.172</v>
      </c>
      <c r="Z20" s="2157">
        <v>2142.3030000000003</v>
      </c>
      <c r="AA20" s="2157">
        <v>81.411947500000011</v>
      </c>
      <c r="AB20" s="2157">
        <v>45.045000000000002</v>
      </c>
      <c r="AC20" s="2157">
        <v>126.45694750000001</v>
      </c>
      <c r="AD20" s="2157">
        <v>0.82230250000000005</v>
      </c>
      <c r="AE20" s="2157">
        <v>0</v>
      </c>
      <c r="AF20" s="2157">
        <v>7.32456</v>
      </c>
      <c r="AG20" s="2157">
        <v>7.32456</v>
      </c>
      <c r="AH20" s="2157"/>
      <c r="AI20" s="2157"/>
      <c r="AJ20" s="2157">
        <v>6490</v>
      </c>
    </row>
    <row r="21" spans="1:38" s="2158" customFormat="1" ht="15.75">
      <c r="A21" s="991" t="s">
        <v>188</v>
      </c>
      <c r="B21" s="2154"/>
      <c r="C21" s="2159"/>
      <c r="D21" s="2160"/>
      <c r="E21" s="2160"/>
      <c r="F21" s="2160"/>
      <c r="G21" s="2161"/>
      <c r="H21" s="2161"/>
      <c r="I21" s="2161"/>
      <c r="J21" s="2161"/>
      <c r="K21" s="2161"/>
      <c r="L21" s="2161"/>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row>
    <row r="22" spans="1:38" s="2158" customFormat="1" ht="15.75">
      <c r="A22" s="991" t="s">
        <v>188</v>
      </c>
      <c r="B22" s="2162"/>
      <c r="C22" s="2131" t="s">
        <v>6270</v>
      </c>
      <c r="D22" s="2132"/>
      <c r="E22" s="2132"/>
      <c r="F22" s="2133"/>
      <c r="G22" s="2161"/>
      <c r="H22" s="2161"/>
      <c r="I22" s="2161"/>
      <c r="J22" s="2161"/>
      <c r="K22" s="2161"/>
      <c r="L22" s="2161"/>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row>
    <row r="23" spans="1:38" s="2158" customFormat="1" ht="15.75">
      <c r="A23" s="991" t="s">
        <v>188</v>
      </c>
      <c r="B23" s="2163"/>
      <c r="C23" s="2136" t="s">
        <v>39</v>
      </c>
      <c r="D23" s="2132"/>
      <c r="E23" s="2132"/>
      <c r="F23" s="2133"/>
      <c r="G23" s="2161"/>
      <c r="H23" s="2161"/>
      <c r="I23" s="2161"/>
      <c r="J23" s="2161"/>
      <c r="K23" s="2161"/>
      <c r="L23" s="2161"/>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row>
    <row r="24" spans="1:38" s="2158" customFormat="1" ht="15.75">
      <c r="A24" s="991"/>
      <c r="B24" s="2163"/>
      <c r="C24" s="2836"/>
      <c r="D24" s="2132"/>
      <c r="E24" s="2132"/>
      <c r="F24" s="2133"/>
      <c r="G24" s="2161"/>
      <c r="H24" s="2161"/>
      <c r="I24" s="2161"/>
      <c r="J24" s="2161"/>
      <c r="K24" s="2161"/>
      <c r="L24" s="2161"/>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row>
    <row r="25" spans="1:38" s="2158" customFormat="1" ht="47.25">
      <c r="A25" s="991">
        <v>2620</v>
      </c>
      <c r="B25" s="1004" t="s">
        <v>6289</v>
      </c>
      <c r="C25" s="2146" t="s">
        <v>6290</v>
      </c>
      <c r="D25" s="2147" t="s">
        <v>51</v>
      </c>
      <c r="E25" s="2147" t="s">
        <v>118</v>
      </c>
      <c r="F25" s="2152" t="s">
        <v>47</v>
      </c>
      <c r="G25" s="2148">
        <v>60</v>
      </c>
      <c r="H25" s="2148">
        <v>0</v>
      </c>
      <c r="I25" s="2143">
        <v>0</v>
      </c>
      <c r="J25" s="2148">
        <v>0</v>
      </c>
      <c r="K25" s="2148">
        <v>0</v>
      </c>
      <c r="L25" s="2148">
        <v>60</v>
      </c>
      <c r="M25" s="2148">
        <v>0</v>
      </c>
      <c r="N25" s="2149">
        <v>30</v>
      </c>
      <c r="O25" s="2148">
        <v>30</v>
      </c>
      <c r="P25" s="2148"/>
      <c r="Q25" s="2148"/>
      <c r="R25" s="2148"/>
      <c r="S25" s="2148"/>
      <c r="T25" s="2148"/>
      <c r="U25" s="2148"/>
      <c r="V25" s="2148"/>
      <c r="W25" s="2148"/>
      <c r="X25" s="2843">
        <v>0</v>
      </c>
      <c r="Y25" s="2843">
        <v>30</v>
      </c>
      <c r="Z25" s="2108">
        <v>30</v>
      </c>
      <c r="AA25" s="2844"/>
      <c r="AB25" s="2844"/>
      <c r="AC25" s="2108">
        <v>0</v>
      </c>
      <c r="AD25" s="2108"/>
      <c r="AE25" s="2844"/>
      <c r="AF25" s="2844">
        <v>0</v>
      </c>
      <c r="AG25" s="2108">
        <v>0</v>
      </c>
      <c r="AH25" s="2148"/>
      <c r="AI25" s="2148"/>
      <c r="AJ25" s="2148">
        <v>0</v>
      </c>
    </row>
    <row r="26" spans="1:38" s="2158" customFormat="1" ht="15.75">
      <c r="A26" s="991"/>
      <c r="B26" s="1004"/>
      <c r="C26" s="2146"/>
      <c r="D26" s="2147"/>
      <c r="E26" s="2147"/>
      <c r="F26" s="2152"/>
      <c r="G26" s="2148"/>
      <c r="H26" s="2148"/>
      <c r="I26" s="2143"/>
      <c r="J26" s="2148"/>
      <c r="K26" s="2148"/>
      <c r="L26" s="2148"/>
      <c r="M26" s="2148"/>
      <c r="N26" s="2149"/>
      <c r="O26" s="2148"/>
      <c r="P26" s="2148"/>
      <c r="Q26" s="2148"/>
      <c r="R26" s="2148"/>
      <c r="S26" s="2148"/>
      <c r="T26" s="2148"/>
      <c r="U26" s="2148"/>
      <c r="V26" s="2148"/>
      <c r="W26" s="2148"/>
      <c r="X26" s="2843"/>
      <c r="Y26" s="2843"/>
      <c r="Z26" s="2108"/>
      <c r="AA26" s="2844"/>
      <c r="AB26" s="2844"/>
      <c r="AC26" s="2108"/>
      <c r="AD26" s="2108"/>
      <c r="AE26" s="2844"/>
      <c r="AF26" s="2844"/>
      <c r="AG26" s="2108"/>
      <c r="AH26" s="2148"/>
      <c r="AI26" s="2148"/>
      <c r="AJ26" s="2148"/>
    </row>
    <row r="27" spans="1:38" s="2158" customFormat="1" ht="19.5" customHeight="1" thickBot="1">
      <c r="A27" s="991" t="s">
        <v>188</v>
      </c>
      <c r="B27" s="2154"/>
      <c r="C27" s="2155" t="s">
        <v>6291</v>
      </c>
      <c r="D27" s="2156"/>
      <c r="E27" s="2156"/>
      <c r="F27" s="2156"/>
      <c r="G27" s="2157">
        <v>60</v>
      </c>
      <c r="H27" s="2157">
        <v>0</v>
      </c>
      <c r="I27" s="2157">
        <v>0</v>
      </c>
      <c r="J27" s="2157">
        <v>0</v>
      </c>
      <c r="K27" s="2157">
        <v>0</v>
      </c>
      <c r="L27" s="2157">
        <v>60</v>
      </c>
      <c r="M27" s="2157">
        <v>0</v>
      </c>
      <c r="N27" s="2157">
        <v>30</v>
      </c>
      <c r="O27" s="2157">
        <v>30</v>
      </c>
      <c r="P27" s="2157">
        <v>0</v>
      </c>
      <c r="Q27" s="2157">
        <v>0</v>
      </c>
      <c r="R27" s="2157">
        <v>0</v>
      </c>
      <c r="S27" s="2157">
        <v>0</v>
      </c>
      <c r="T27" s="2157">
        <v>0</v>
      </c>
      <c r="U27" s="2157">
        <v>0</v>
      </c>
      <c r="V27" s="2157">
        <v>0</v>
      </c>
      <c r="W27" s="2157">
        <v>0</v>
      </c>
      <c r="X27" s="2157">
        <v>0</v>
      </c>
      <c r="Y27" s="2157">
        <v>30</v>
      </c>
      <c r="Z27" s="2157">
        <v>30</v>
      </c>
      <c r="AA27" s="2157">
        <v>0</v>
      </c>
      <c r="AB27" s="2157">
        <v>0</v>
      </c>
      <c r="AC27" s="2157">
        <v>0</v>
      </c>
      <c r="AD27" s="2157">
        <v>0</v>
      </c>
      <c r="AE27" s="2157">
        <v>0</v>
      </c>
      <c r="AF27" s="2157">
        <v>0</v>
      </c>
      <c r="AG27" s="2157">
        <v>0</v>
      </c>
      <c r="AH27" s="2157"/>
      <c r="AI27" s="2157"/>
      <c r="AJ27" s="2157">
        <v>0</v>
      </c>
    </row>
    <row r="28" spans="1:38" s="2158" customFormat="1" ht="21" customHeight="1" thickBot="1">
      <c r="A28" s="991" t="s">
        <v>188</v>
      </c>
      <c r="B28" s="2154"/>
      <c r="C28" s="2155" t="s">
        <v>6292</v>
      </c>
      <c r="D28" s="2156"/>
      <c r="E28" s="2156"/>
      <c r="F28" s="2156"/>
      <c r="G28" s="2157">
        <v>3198.8450000000003</v>
      </c>
      <c r="H28" s="2157">
        <v>516.38099999999997</v>
      </c>
      <c r="I28" s="2157">
        <v>327.71600000000001</v>
      </c>
      <c r="J28" s="2157">
        <v>3138.25</v>
      </c>
      <c r="K28" s="2157">
        <v>844.09700000000009</v>
      </c>
      <c r="L28" s="2157">
        <v>2354.748</v>
      </c>
      <c r="M28" s="2157">
        <v>314.13100000000003</v>
      </c>
      <c r="N28" s="2157">
        <v>1858.172</v>
      </c>
      <c r="O28" s="2157">
        <v>2172.3030000000003</v>
      </c>
      <c r="P28" s="2157">
        <v>0</v>
      </c>
      <c r="Q28" s="2157">
        <v>0</v>
      </c>
      <c r="R28" s="2157">
        <v>0</v>
      </c>
      <c r="S28" s="2157">
        <v>0</v>
      </c>
      <c r="T28" s="2157">
        <v>0</v>
      </c>
      <c r="U28" s="2157">
        <v>0</v>
      </c>
      <c r="V28" s="2157">
        <v>0</v>
      </c>
      <c r="W28" s="2157">
        <v>0</v>
      </c>
      <c r="X28" s="2157">
        <v>314.13100000000003</v>
      </c>
      <c r="Y28" s="2157">
        <v>1858.172</v>
      </c>
      <c r="Z28" s="2157">
        <v>2172.3030000000003</v>
      </c>
      <c r="AA28" s="2157">
        <v>81.411947500000011</v>
      </c>
      <c r="AB28" s="2157">
        <v>45.045000000000002</v>
      </c>
      <c r="AC28" s="2157">
        <v>126.45694750000001</v>
      </c>
      <c r="AD28" s="2157">
        <v>0.82230250000000005</v>
      </c>
      <c r="AE28" s="2157">
        <v>0</v>
      </c>
      <c r="AF28" s="2157">
        <v>7.32456</v>
      </c>
      <c r="AG28" s="2157">
        <v>7.32456</v>
      </c>
      <c r="AH28" s="2157"/>
      <c r="AI28" s="2157"/>
      <c r="AJ28" s="2157">
        <v>6490</v>
      </c>
    </row>
    <row r="29" spans="1:38" s="2158" customFormat="1" ht="15" customHeight="1">
      <c r="A29" s="991" t="s">
        <v>188</v>
      </c>
      <c r="B29" s="2154"/>
      <c r="C29" s="2159"/>
      <c r="D29" s="2160"/>
      <c r="E29" s="2160"/>
      <c r="F29" s="2160"/>
      <c r="G29" s="2161"/>
      <c r="H29" s="2161"/>
      <c r="I29" s="2161"/>
      <c r="J29" s="2161"/>
      <c r="K29" s="2161"/>
      <c r="L29" s="2161"/>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row>
    <row r="30" spans="1:38" s="2144" customFormat="1" ht="15.75">
      <c r="A30" s="991" t="s">
        <v>188</v>
      </c>
      <c r="B30" s="2164"/>
      <c r="C30" s="2165" t="s">
        <v>6293</v>
      </c>
      <c r="D30" s="2166"/>
      <c r="E30" s="2166"/>
      <c r="F30" s="2166"/>
      <c r="G30" s="2161"/>
      <c r="H30" s="2161"/>
      <c r="I30" s="2167"/>
      <c r="J30" s="2161"/>
      <c r="K30" s="2161"/>
      <c r="L30" s="2161"/>
      <c r="M30" s="2167"/>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7"/>
      <c r="AK30" s="2130"/>
      <c r="AL30" s="2135"/>
    </row>
    <row r="31" spans="1:38" s="2144" customFormat="1" ht="15.75">
      <c r="A31" s="991" t="s">
        <v>188</v>
      </c>
      <c r="B31" s="2164"/>
      <c r="C31" s="2165" t="s">
        <v>2174</v>
      </c>
      <c r="D31" s="2166"/>
      <c r="E31" s="2166"/>
      <c r="F31" s="2166"/>
      <c r="G31" s="2161"/>
      <c r="H31" s="2161"/>
      <c r="I31" s="2167"/>
      <c r="J31" s="2161"/>
      <c r="K31" s="2161"/>
      <c r="L31" s="2161"/>
      <c r="M31" s="2167"/>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7"/>
      <c r="AK31" s="2130"/>
      <c r="AL31" s="2135"/>
    </row>
    <row r="32" spans="1:38" s="2144" customFormat="1" ht="15.75">
      <c r="A32" s="991"/>
      <c r="B32" s="2164"/>
      <c r="C32" s="2165"/>
      <c r="D32" s="2166"/>
      <c r="E32" s="2166"/>
      <c r="F32" s="2166"/>
      <c r="G32" s="2161"/>
      <c r="H32" s="2161"/>
      <c r="I32" s="2167"/>
      <c r="J32" s="2161"/>
      <c r="K32" s="2161"/>
      <c r="L32" s="2161"/>
      <c r="M32" s="2167"/>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7"/>
      <c r="AK32" s="2130"/>
      <c r="AL32" s="2135"/>
    </row>
    <row r="33" spans="1:38" s="2144" customFormat="1" ht="220.5">
      <c r="A33" s="991">
        <v>2621</v>
      </c>
      <c r="B33" s="1962" t="s">
        <v>6294</v>
      </c>
      <c r="C33" s="2168" t="s">
        <v>6295</v>
      </c>
      <c r="D33" s="2147" t="s">
        <v>51</v>
      </c>
      <c r="E33" s="2169" t="s">
        <v>6296</v>
      </c>
      <c r="F33" s="2141" t="s">
        <v>47</v>
      </c>
      <c r="G33" s="2148">
        <v>302.14999999999998</v>
      </c>
      <c r="H33" s="2149">
        <v>121.29900000000001</v>
      </c>
      <c r="I33" s="2149">
        <v>42.298000000000002</v>
      </c>
      <c r="J33" s="2148">
        <v>0</v>
      </c>
      <c r="K33" s="2148">
        <v>163.59700000000001</v>
      </c>
      <c r="L33" s="2148">
        <v>138.55299999999997</v>
      </c>
      <c r="M33" s="2149">
        <v>66.94</v>
      </c>
      <c r="N33" s="2148">
        <v>14.01</v>
      </c>
      <c r="O33" s="2148">
        <v>80.95</v>
      </c>
      <c r="P33" s="2148"/>
      <c r="Q33" s="2148"/>
      <c r="R33" s="2148"/>
      <c r="S33" s="2148"/>
      <c r="T33" s="2148"/>
      <c r="U33" s="2148"/>
      <c r="V33" s="2148"/>
      <c r="W33" s="2148"/>
      <c r="X33" s="2843">
        <v>66.94</v>
      </c>
      <c r="Y33" s="2843">
        <v>14.01</v>
      </c>
      <c r="Z33" s="2108">
        <v>80.95</v>
      </c>
      <c r="AA33" s="2844">
        <v>16.56765</v>
      </c>
      <c r="AB33" s="2844"/>
      <c r="AC33" s="2108">
        <v>16.56765</v>
      </c>
      <c r="AD33" s="2108">
        <v>0.16735</v>
      </c>
      <c r="AE33" s="2844"/>
      <c r="AF33" s="2844">
        <v>0</v>
      </c>
      <c r="AG33" s="2108">
        <v>0</v>
      </c>
      <c r="AH33" s="2148"/>
      <c r="AI33" s="2142" t="s">
        <v>9948</v>
      </c>
      <c r="AJ33" s="2143">
        <v>0</v>
      </c>
      <c r="AK33" s="2135"/>
      <c r="AL33" s="2135"/>
    </row>
    <row r="34" spans="1:38" s="2144" customFormat="1" ht="63">
      <c r="A34" s="991">
        <v>2622</v>
      </c>
      <c r="B34" s="1962" t="s">
        <v>6297</v>
      </c>
      <c r="C34" s="2170" t="s">
        <v>6298</v>
      </c>
      <c r="D34" s="2147" t="s">
        <v>561</v>
      </c>
      <c r="E34" s="2169" t="s">
        <v>6299</v>
      </c>
      <c r="F34" s="2141" t="s">
        <v>30</v>
      </c>
      <c r="G34" s="2148">
        <v>21.87</v>
      </c>
      <c r="H34" s="2148">
        <v>0</v>
      </c>
      <c r="I34" s="2149">
        <v>5.4080000000000004</v>
      </c>
      <c r="J34" s="2148">
        <v>0</v>
      </c>
      <c r="K34" s="2148">
        <v>5.4080000000000004</v>
      </c>
      <c r="L34" s="2148">
        <v>16.462</v>
      </c>
      <c r="M34" s="2149">
        <v>10.676</v>
      </c>
      <c r="N34" s="2148">
        <v>0.27800000000000002</v>
      </c>
      <c r="O34" s="2148">
        <v>10.954000000000001</v>
      </c>
      <c r="P34" s="2148"/>
      <c r="Q34" s="2148"/>
      <c r="R34" s="2148"/>
      <c r="S34" s="2148"/>
      <c r="T34" s="2148"/>
      <c r="U34" s="2148"/>
      <c r="V34" s="2148"/>
      <c r="W34" s="2148"/>
      <c r="X34" s="2843">
        <v>10.676</v>
      </c>
      <c r="Y34" s="2843">
        <v>0.27800000000000002</v>
      </c>
      <c r="Z34" s="2108">
        <v>10.954000000000001</v>
      </c>
      <c r="AA34" s="2844">
        <v>2.6423099999999997</v>
      </c>
      <c r="AB34" s="2844"/>
      <c r="AC34" s="2108">
        <v>2.6423099999999997</v>
      </c>
      <c r="AD34" s="2108">
        <v>2.6689999999999995E-2</v>
      </c>
      <c r="AE34" s="2844"/>
      <c r="AF34" s="2844">
        <v>0</v>
      </c>
      <c r="AG34" s="2108">
        <v>0</v>
      </c>
      <c r="AH34" s="2148"/>
      <c r="AI34" s="2142" t="s">
        <v>9948</v>
      </c>
      <c r="AJ34" s="2143">
        <v>0</v>
      </c>
      <c r="AK34" s="2135"/>
      <c r="AL34" s="2135"/>
    </row>
    <row r="35" spans="1:38" s="2158" customFormat="1" ht="63">
      <c r="A35" s="991">
        <v>2623</v>
      </c>
      <c r="B35" s="1962" t="s">
        <v>6300</v>
      </c>
      <c r="C35" s="2170" t="s">
        <v>6301</v>
      </c>
      <c r="D35" s="2147" t="s">
        <v>400</v>
      </c>
      <c r="E35" s="2169" t="s">
        <v>6299</v>
      </c>
      <c r="F35" s="2141" t="s">
        <v>30</v>
      </c>
      <c r="G35" s="2148">
        <v>19.992999999999999</v>
      </c>
      <c r="H35" s="2148">
        <v>0</v>
      </c>
      <c r="I35" s="2149">
        <v>9.2919999999999998</v>
      </c>
      <c r="J35" s="2148">
        <v>0</v>
      </c>
      <c r="K35" s="2148">
        <v>9.2919999999999998</v>
      </c>
      <c r="L35" s="2148">
        <v>10.700999999999999</v>
      </c>
      <c r="M35" s="2149">
        <v>9.7349999999999994</v>
      </c>
      <c r="N35" s="2148">
        <v>0.38200000000000001</v>
      </c>
      <c r="O35" s="2148">
        <v>10.116999999999999</v>
      </c>
      <c r="P35" s="2148"/>
      <c r="Q35" s="2148"/>
      <c r="R35" s="2148"/>
      <c r="S35" s="2148"/>
      <c r="T35" s="2148"/>
      <c r="U35" s="2148"/>
      <c r="V35" s="2148"/>
      <c r="W35" s="2148"/>
      <c r="X35" s="2843">
        <v>9.7349999999999994</v>
      </c>
      <c r="Y35" s="2843">
        <v>0.38200000000000001</v>
      </c>
      <c r="Z35" s="2108">
        <v>10.116999999999999</v>
      </c>
      <c r="AA35" s="2844">
        <v>2.4094124999999997</v>
      </c>
      <c r="AB35" s="2844"/>
      <c r="AC35" s="2108">
        <v>2.4094124999999997</v>
      </c>
      <c r="AD35" s="2108">
        <v>2.4337499999999998E-2</v>
      </c>
      <c r="AE35" s="2844"/>
      <c r="AF35" s="2844">
        <v>0</v>
      </c>
      <c r="AG35" s="2108">
        <v>0</v>
      </c>
      <c r="AH35" s="2148"/>
      <c r="AI35" s="2142" t="s">
        <v>9948</v>
      </c>
      <c r="AJ35" s="2143">
        <v>0</v>
      </c>
    </row>
    <row r="36" spans="1:38" s="2158" customFormat="1" ht="47.25">
      <c r="A36" s="991">
        <v>2624</v>
      </c>
      <c r="B36" s="1962" t="s">
        <v>6302</v>
      </c>
      <c r="C36" s="2168" t="s">
        <v>6303</v>
      </c>
      <c r="D36" s="2147" t="s">
        <v>51</v>
      </c>
      <c r="E36" s="2169" t="s">
        <v>695</v>
      </c>
      <c r="F36" s="2141" t="s">
        <v>30</v>
      </c>
      <c r="G36" s="2148">
        <v>124.06399999999999</v>
      </c>
      <c r="H36" s="2148">
        <v>0</v>
      </c>
      <c r="I36" s="2149">
        <v>45</v>
      </c>
      <c r="J36" s="2148">
        <v>0</v>
      </c>
      <c r="K36" s="2148">
        <v>45</v>
      </c>
      <c r="L36" s="2148">
        <v>79.063999999999993</v>
      </c>
      <c r="M36" s="2149">
        <v>0</v>
      </c>
      <c r="N36" s="2148">
        <v>79.063999999999993</v>
      </c>
      <c r="O36" s="2148">
        <v>79.063999999999993</v>
      </c>
      <c r="P36" s="2148"/>
      <c r="Q36" s="2148"/>
      <c r="R36" s="2148"/>
      <c r="S36" s="2148"/>
      <c r="T36" s="2148"/>
      <c r="U36" s="2148"/>
      <c r="V36" s="2148"/>
      <c r="W36" s="2148"/>
      <c r="X36" s="2843">
        <v>0</v>
      </c>
      <c r="Y36" s="2843">
        <v>79.063999999999993</v>
      </c>
      <c r="Z36" s="2108">
        <v>79.063999999999993</v>
      </c>
      <c r="AA36" s="2844"/>
      <c r="AB36" s="2844"/>
      <c r="AC36" s="2108">
        <v>0</v>
      </c>
      <c r="AD36" s="2108"/>
      <c r="AE36" s="2844"/>
      <c r="AF36" s="2844">
        <v>0</v>
      </c>
      <c r="AG36" s="2108">
        <v>0</v>
      </c>
      <c r="AH36" s="2148" t="s">
        <v>10008</v>
      </c>
      <c r="AI36" s="2148"/>
      <c r="AJ36" s="2143">
        <v>0</v>
      </c>
    </row>
    <row r="37" spans="1:38" s="2174" customFormat="1" ht="15.75">
      <c r="A37" s="991" t="s">
        <v>188</v>
      </c>
      <c r="B37" s="2171"/>
      <c r="C37" s="2172"/>
      <c r="D37" s="1960"/>
      <c r="E37" s="2140"/>
      <c r="F37" s="2141"/>
      <c r="G37" s="2142"/>
      <c r="H37" s="2142"/>
      <c r="I37" s="2143"/>
      <c r="J37" s="2142"/>
      <c r="K37" s="2142"/>
      <c r="L37" s="2142"/>
      <c r="M37" s="2143"/>
      <c r="N37" s="2142"/>
      <c r="O37" s="2142"/>
      <c r="P37" s="2142"/>
      <c r="Q37" s="2142"/>
      <c r="R37" s="2142"/>
      <c r="S37" s="2142"/>
      <c r="T37" s="2142"/>
      <c r="U37" s="2142"/>
      <c r="V37" s="2142"/>
      <c r="W37" s="2142"/>
      <c r="X37" s="2142"/>
      <c r="Y37" s="2142"/>
      <c r="Z37" s="2142"/>
      <c r="AA37" s="2142"/>
      <c r="AB37" s="2142"/>
      <c r="AC37" s="2142"/>
      <c r="AD37" s="2142"/>
      <c r="AE37" s="2142"/>
      <c r="AF37" s="2844"/>
      <c r="AG37" s="2142"/>
      <c r="AH37" s="2142"/>
      <c r="AI37" s="2142"/>
      <c r="AJ37" s="2143"/>
      <c r="AK37" s="2173"/>
      <c r="AL37" s="2173"/>
    </row>
    <row r="38" spans="1:38" s="2179" customFormat="1" ht="25.5" customHeight="1" thickBot="1">
      <c r="A38" s="991" t="s">
        <v>188</v>
      </c>
      <c r="B38" s="2175"/>
      <c r="C38" s="2176" t="s">
        <v>6304</v>
      </c>
      <c r="D38" s="2177"/>
      <c r="E38" s="2177"/>
      <c r="F38" s="2177"/>
      <c r="G38" s="2178">
        <v>468.077</v>
      </c>
      <c r="H38" s="2178">
        <v>121.29900000000001</v>
      </c>
      <c r="I38" s="2178">
        <v>101.998</v>
      </c>
      <c r="J38" s="2178">
        <v>0</v>
      </c>
      <c r="K38" s="2178">
        <v>223.297</v>
      </c>
      <c r="L38" s="2178">
        <v>244.77999999999994</v>
      </c>
      <c r="M38" s="2178">
        <v>87.350999999999999</v>
      </c>
      <c r="N38" s="2178">
        <v>93.733999999999995</v>
      </c>
      <c r="O38" s="2178">
        <v>181.08499999999998</v>
      </c>
      <c r="P38" s="2178">
        <v>0</v>
      </c>
      <c r="Q38" s="2178">
        <v>0</v>
      </c>
      <c r="R38" s="2178">
        <v>0</v>
      </c>
      <c r="S38" s="2178">
        <v>0</v>
      </c>
      <c r="T38" s="2178">
        <v>0</v>
      </c>
      <c r="U38" s="2178">
        <v>0</v>
      </c>
      <c r="V38" s="2178">
        <v>0</v>
      </c>
      <c r="W38" s="2178">
        <v>0</v>
      </c>
      <c r="X38" s="2178">
        <v>87.350999999999999</v>
      </c>
      <c r="Y38" s="2178">
        <v>93.733999999999995</v>
      </c>
      <c r="Z38" s="2178">
        <v>181.08499999999998</v>
      </c>
      <c r="AA38" s="2178">
        <v>21.619372499999997</v>
      </c>
      <c r="AB38" s="2178">
        <v>0</v>
      </c>
      <c r="AC38" s="2178">
        <v>21.619372499999997</v>
      </c>
      <c r="AD38" s="2178">
        <v>0.2183775</v>
      </c>
      <c r="AE38" s="2178">
        <v>0</v>
      </c>
      <c r="AF38" s="2178">
        <v>0</v>
      </c>
      <c r="AG38" s="2178">
        <v>0</v>
      </c>
      <c r="AH38" s="2178"/>
      <c r="AI38" s="2178"/>
      <c r="AJ38" s="2178">
        <v>0</v>
      </c>
    </row>
    <row r="39" spans="1:38" s="2179" customFormat="1" ht="15.75">
      <c r="A39" s="991" t="s">
        <v>188</v>
      </c>
      <c r="B39" s="2175"/>
      <c r="C39" s="2180"/>
      <c r="D39" s="2181"/>
      <c r="E39" s="2181"/>
      <c r="F39" s="2181"/>
      <c r="G39" s="2182"/>
      <c r="H39" s="2182"/>
      <c r="I39" s="2182"/>
      <c r="J39" s="2182"/>
      <c r="K39" s="2182"/>
      <c r="L39" s="2182"/>
      <c r="M39" s="2182"/>
      <c r="N39" s="2182"/>
      <c r="O39" s="2182"/>
      <c r="P39" s="2182"/>
      <c r="Q39" s="2182"/>
      <c r="R39" s="2182"/>
      <c r="S39" s="2182"/>
      <c r="T39" s="2182"/>
      <c r="U39" s="2182"/>
      <c r="V39" s="2182"/>
      <c r="W39" s="2182"/>
      <c r="X39" s="2182"/>
      <c r="Y39" s="2182"/>
      <c r="Z39" s="2182"/>
      <c r="AA39" s="2182"/>
      <c r="AB39" s="2182"/>
      <c r="AC39" s="2182"/>
      <c r="AD39" s="2182"/>
      <c r="AE39" s="2182"/>
      <c r="AF39" s="2182"/>
      <c r="AG39" s="2182"/>
      <c r="AH39" s="2182"/>
      <c r="AI39" s="2182"/>
      <c r="AJ39" s="2182"/>
    </row>
    <row r="40" spans="1:38" s="2158" customFormat="1" ht="15.75">
      <c r="A40" s="991" t="s">
        <v>188</v>
      </c>
      <c r="B40" s="2154"/>
      <c r="C40" s="2165" t="s">
        <v>6293</v>
      </c>
      <c r="D40" s="2160"/>
      <c r="E40" s="2160"/>
      <c r="F40" s="2160"/>
      <c r="G40" s="2161"/>
      <c r="H40" s="2161"/>
      <c r="I40" s="2161"/>
      <c r="J40" s="2161"/>
      <c r="K40" s="2161"/>
      <c r="L40" s="2183"/>
      <c r="M40" s="2183"/>
      <c r="N40" s="2183"/>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row>
    <row r="41" spans="1:38" s="2158" customFormat="1" ht="15.75">
      <c r="A41" s="991" t="s">
        <v>188</v>
      </c>
      <c r="B41" s="2154"/>
      <c r="C41" s="2184" t="s">
        <v>39</v>
      </c>
      <c r="D41" s="2160"/>
      <c r="E41" s="2160"/>
      <c r="F41" s="2160"/>
      <c r="G41" s="2161"/>
      <c r="H41" s="2161"/>
      <c r="I41" s="2161"/>
      <c r="J41" s="2161"/>
      <c r="K41" s="2161"/>
      <c r="L41" s="2183"/>
      <c r="M41" s="2183"/>
      <c r="N41" s="2183"/>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row>
    <row r="42" spans="1:38" s="2158" customFormat="1" ht="15.75">
      <c r="A42" s="991"/>
      <c r="B42" s="2154"/>
      <c r="C42" s="2184"/>
      <c r="D42" s="2160"/>
      <c r="E42" s="2160"/>
      <c r="F42" s="2160"/>
      <c r="G42" s="2161"/>
      <c r="H42" s="2161"/>
      <c r="I42" s="2161"/>
      <c r="J42" s="2161"/>
      <c r="K42" s="2161"/>
      <c r="L42" s="2183"/>
      <c r="M42" s="2183"/>
      <c r="N42" s="2183"/>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row>
    <row r="43" spans="1:38" s="2179" customFormat="1" ht="47.25">
      <c r="A43" s="991">
        <v>2625</v>
      </c>
      <c r="B43" s="1004" t="s">
        <v>6305</v>
      </c>
      <c r="C43" s="2146" t="s">
        <v>6306</v>
      </c>
      <c r="D43" s="2185" t="s">
        <v>51</v>
      </c>
      <c r="E43" s="2185" t="s">
        <v>42</v>
      </c>
      <c r="F43" s="2141" t="s">
        <v>30</v>
      </c>
      <c r="G43" s="2182">
        <v>50</v>
      </c>
      <c r="H43" s="2182">
        <v>0</v>
      </c>
      <c r="I43" s="2182">
        <v>0</v>
      </c>
      <c r="J43" s="2182">
        <v>0</v>
      </c>
      <c r="K43" s="2182">
        <v>0</v>
      </c>
      <c r="L43" s="2182">
        <v>50</v>
      </c>
      <c r="M43" s="2182">
        <v>0</v>
      </c>
      <c r="N43" s="2182">
        <v>25</v>
      </c>
      <c r="O43" s="2182">
        <v>25</v>
      </c>
      <c r="P43" s="2182"/>
      <c r="Q43" s="2182"/>
      <c r="R43" s="2182"/>
      <c r="S43" s="2182"/>
      <c r="T43" s="2182"/>
      <c r="U43" s="2182"/>
      <c r="V43" s="2182"/>
      <c r="W43" s="2182"/>
      <c r="X43" s="2843">
        <v>0</v>
      </c>
      <c r="Y43" s="2843">
        <v>25</v>
      </c>
      <c r="Z43" s="2108">
        <v>25</v>
      </c>
      <c r="AA43" s="2844"/>
      <c r="AB43" s="2844"/>
      <c r="AC43" s="2108">
        <v>0</v>
      </c>
      <c r="AD43" s="2108"/>
      <c r="AE43" s="2844"/>
      <c r="AF43" s="2844">
        <v>0</v>
      </c>
      <c r="AG43" s="2108">
        <v>0</v>
      </c>
      <c r="AH43" s="2182"/>
      <c r="AI43" s="2182"/>
      <c r="AJ43" s="2182">
        <v>0</v>
      </c>
    </row>
    <row r="44" spans="1:38" s="2179" customFormat="1" ht="47.25">
      <c r="A44" s="991">
        <v>2626</v>
      </c>
      <c r="B44" s="1004" t="s">
        <v>6307</v>
      </c>
      <c r="C44" s="2146" t="s">
        <v>6308</v>
      </c>
      <c r="D44" s="2185" t="s">
        <v>51</v>
      </c>
      <c r="E44" s="2185" t="s">
        <v>42</v>
      </c>
      <c r="F44" s="2152" t="s">
        <v>47</v>
      </c>
      <c r="G44" s="2182">
        <v>50</v>
      </c>
      <c r="H44" s="2182">
        <v>0</v>
      </c>
      <c r="I44" s="2182">
        <v>0</v>
      </c>
      <c r="J44" s="2182">
        <v>0</v>
      </c>
      <c r="K44" s="2182">
        <v>0</v>
      </c>
      <c r="L44" s="2182">
        <v>50</v>
      </c>
      <c r="M44" s="2182">
        <v>0</v>
      </c>
      <c r="N44" s="2182">
        <v>25</v>
      </c>
      <c r="O44" s="2182">
        <v>25</v>
      </c>
      <c r="P44" s="2182"/>
      <c r="Q44" s="2182"/>
      <c r="R44" s="2182"/>
      <c r="S44" s="2182"/>
      <c r="T44" s="2182"/>
      <c r="U44" s="2182"/>
      <c r="V44" s="2182"/>
      <c r="W44" s="2182"/>
      <c r="X44" s="2843">
        <v>0</v>
      </c>
      <c r="Y44" s="2843">
        <v>25</v>
      </c>
      <c r="Z44" s="2108">
        <v>25</v>
      </c>
      <c r="AA44" s="2844"/>
      <c r="AB44" s="2844"/>
      <c r="AC44" s="2108">
        <v>0</v>
      </c>
      <c r="AD44" s="2108"/>
      <c r="AE44" s="2844"/>
      <c r="AF44" s="2844">
        <v>0</v>
      </c>
      <c r="AG44" s="2108">
        <v>0</v>
      </c>
      <c r="AH44" s="2182"/>
      <c r="AI44" s="2182"/>
      <c r="AJ44" s="2182">
        <v>0</v>
      </c>
    </row>
    <row r="45" spans="1:38" s="2179" customFormat="1" ht="47.25">
      <c r="A45" s="991">
        <v>2627</v>
      </c>
      <c r="B45" s="1004" t="s">
        <v>6309</v>
      </c>
      <c r="C45" s="2146" t="s">
        <v>6310</v>
      </c>
      <c r="D45" s="2185" t="s">
        <v>51</v>
      </c>
      <c r="E45" s="2185" t="s">
        <v>42</v>
      </c>
      <c r="F45" s="2141" t="s">
        <v>30</v>
      </c>
      <c r="G45" s="2182">
        <v>36.090000000000003</v>
      </c>
      <c r="H45" s="2182">
        <v>0</v>
      </c>
      <c r="I45" s="2182">
        <v>0</v>
      </c>
      <c r="J45" s="2182">
        <v>0</v>
      </c>
      <c r="K45" s="2182">
        <v>0</v>
      </c>
      <c r="L45" s="2182">
        <v>36.090000000000003</v>
      </c>
      <c r="M45" s="2182">
        <v>0</v>
      </c>
      <c r="N45" s="2182">
        <v>18.045000000000002</v>
      </c>
      <c r="O45" s="2182">
        <v>18.045000000000002</v>
      </c>
      <c r="P45" s="2182"/>
      <c r="Q45" s="2182"/>
      <c r="R45" s="2182"/>
      <c r="S45" s="2182"/>
      <c r="T45" s="2182"/>
      <c r="U45" s="2182"/>
      <c r="V45" s="2182"/>
      <c r="W45" s="2182"/>
      <c r="X45" s="2843">
        <v>0</v>
      </c>
      <c r="Y45" s="2843">
        <v>18.045000000000002</v>
      </c>
      <c r="Z45" s="2108">
        <v>18.045000000000002</v>
      </c>
      <c r="AA45" s="2844"/>
      <c r="AB45" s="2844"/>
      <c r="AC45" s="2108">
        <v>0</v>
      </c>
      <c r="AD45" s="2108"/>
      <c r="AE45" s="2844"/>
      <c r="AF45" s="2844">
        <v>0</v>
      </c>
      <c r="AG45" s="2108">
        <v>0</v>
      </c>
      <c r="AH45" s="2182"/>
      <c r="AI45" s="2182"/>
      <c r="AJ45" s="2182">
        <v>0</v>
      </c>
    </row>
    <row r="46" spans="1:38" s="2179" customFormat="1" ht="49.5" customHeight="1">
      <c r="A46" s="991">
        <v>2628</v>
      </c>
      <c r="B46" s="1004" t="s">
        <v>6311</v>
      </c>
      <c r="C46" s="2146" t="s">
        <v>6312</v>
      </c>
      <c r="D46" s="2185" t="s">
        <v>577</v>
      </c>
      <c r="E46" s="2185" t="s">
        <v>42</v>
      </c>
      <c r="F46" s="2152" t="s">
        <v>47</v>
      </c>
      <c r="G46" s="2182">
        <v>34.534999999999997</v>
      </c>
      <c r="H46" s="2182">
        <v>0</v>
      </c>
      <c r="I46" s="2182">
        <v>0</v>
      </c>
      <c r="J46" s="2182">
        <v>0</v>
      </c>
      <c r="K46" s="2182">
        <v>0</v>
      </c>
      <c r="L46" s="2182">
        <v>34.534999999999997</v>
      </c>
      <c r="M46" s="2182">
        <v>15.268000000000001</v>
      </c>
      <c r="N46" s="2182">
        <v>1.9</v>
      </c>
      <c r="O46" s="2182">
        <v>17.167999999999999</v>
      </c>
      <c r="P46" s="2182"/>
      <c r="Q46" s="2182"/>
      <c r="R46" s="2182"/>
      <c r="S46" s="2182"/>
      <c r="T46" s="2182"/>
      <c r="U46" s="2182"/>
      <c r="V46" s="2182"/>
      <c r="W46" s="2182"/>
      <c r="X46" s="2843">
        <v>15.268000000000001</v>
      </c>
      <c r="Y46" s="2843">
        <v>1.9</v>
      </c>
      <c r="Z46" s="2108">
        <v>17.167999999999999</v>
      </c>
      <c r="AA46" s="2844"/>
      <c r="AB46" s="2844"/>
      <c r="AC46" s="2108">
        <v>0</v>
      </c>
      <c r="AD46" s="2108"/>
      <c r="AE46" s="2844"/>
      <c r="AF46" s="2844">
        <v>0</v>
      </c>
      <c r="AG46" s="2108">
        <v>0</v>
      </c>
      <c r="AH46" s="2182"/>
      <c r="AI46" s="2182"/>
      <c r="AJ46" s="2182">
        <v>0</v>
      </c>
    </row>
    <row r="47" spans="1:38" s="2179" customFormat="1" ht="78.75">
      <c r="A47" s="991">
        <v>2629</v>
      </c>
      <c r="B47" s="1004" t="s">
        <v>6313</v>
      </c>
      <c r="C47" s="2146" t="s">
        <v>6314</v>
      </c>
      <c r="D47" s="2185" t="s">
        <v>213</v>
      </c>
      <c r="E47" s="2185" t="s">
        <v>42</v>
      </c>
      <c r="F47" s="2152" t="s">
        <v>47</v>
      </c>
      <c r="G47" s="2182">
        <v>82.03</v>
      </c>
      <c r="H47" s="2182">
        <v>0</v>
      </c>
      <c r="I47" s="2182">
        <v>0</v>
      </c>
      <c r="J47" s="2182">
        <v>0</v>
      </c>
      <c r="K47" s="2182">
        <v>0</v>
      </c>
      <c r="L47" s="2182">
        <v>82.03</v>
      </c>
      <c r="M47" s="2182">
        <v>35</v>
      </c>
      <c r="N47" s="2182">
        <v>6</v>
      </c>
      <c r="O47" s="2182">
        <v>41</v>
      </c>
      <c r="P47" s="2182"/>
      <c r="Q47" s="2182"/>
      <c r="R47" s="2182"/>
      <c r="S47" s="2182"/>
      <c r="T47" s="2182"/>
      <c r="U47" s="2182"/>
      <c r="V47" s="2182"/>
      <c r="W47" s="2182"/>
      <c r="X47" s="2843">
        <v>35</v>
      </c>
      <c r="Y47" s="2843">
        <v>6</v>
      </c>
      <c r="Z47" s="2108">
        <v>41</v>
      </c>
      <c r="AA47" s="2844"/>
      <c r="AB47" s="2844"/>
      <c r="AC47" s="2108">
        <v>0</v>
      </c>
      <c r="AD47" s="2108"/>
      <c r="AE47" s="2844"/>
      <c r="AF47" s="2844">
        <v>0</v>
      </c>
      <c r="AG47" s="2108">
        <v>0</v>
      </c>
      <c r="AH47" s="2182"/>
      <c r="AI47" s="2182"/>
      <c r="AJ47" s="2182">
        <v>0</v>
      </c>
    </row>
    <row r="48" spans="1:38" s="2179" customFormat="1" ht="63">
      <c r="A48" s="991">
        <v>2630</v>
      </c>
      <c r="B48" s="1004" t="s">
        <v>6315</v>
      </c>
      <c r="C48" s="2146" t="s">
        <v>6316</v>
      </c>
      <c r="D48" s="2185" t="s">
        <v>2314</v>
      </c>
      <c r="E48" s="2185" t="s">
        <v>42</v>
      </c>
      <c r="F48" s="2152" t="s">
        <v>47</v>
      </c>
      <c r="G48" s="2182">
        <v>23.021999999999998</v>
      </c>
      <c r="H48" s="2182">
        <v>0</v>
      </c>
      <c r="I48" s="2182">
        <v>0</v>
      </c>
      <c r="J48" s="2182">
        <v>0</v>
      </c>
      <c r="K48" s="2182">
        <v>0</v>
      </c>
      <c r="L48" s="2182">
        <v>23.021999999999998</v>
      </c>
      <c r="M48" s="2182">
        <v>10</v>
      </c>
      <c r="N48" s="2182">
        <v>2</v>
      </c>
      <c r="O48" s="2182">
        <v>12</v>
      </c>
      <c r="P48" s="2182"/>
      <c r="Q48" s="2182"/>
      <c r="R48" s="2182"/>
      <c r="S48" s="2182"/>
      <c r="T48" s="2182"/>
      <c r="U48" s="2182"/>
      <c r="V48" s="2182"/>
      <c r="W48" s="2182"/>
      <c r="X48" s="2843">
        <v>10</v>
      </c>
      <c r="Y48" s="2843">
        <v>2</v>
      </c>
      <c r="Z48" s="2108">
        <v>12</v>
      </c>
      <c r="AA48" s="2844"/>
      <c r="AB48" s="2844"/>
      <c r="AC48" s="2108">
        <v>0</v>
      </c>
      <c r="AD48" s="2108"/>
      <c r="AE48" s="2844"/>
      <c r="AF48" s="2844">
        <v>0</v>
      </c>
      <c r="AG48" s="2108">
        <v>0</v>
      </c>
      <c r="AH48" s="2182"/>
      <c r="AI48" s="2182"/>
      <c r="AJ48" s="2182">
        <v>0</v>
      </c>
    </row>
    <row r="49" spans="1:38" s="2179" customFormat="1" ht="15.75">
      <c r="A49" s="991" t="s">
        <v>188</v>
      </c>
      <c r="B49" s="2186"/>
    </row>
    <row r="50" spans="1:38" s="2158" customFormat="1" ht="20.25" customHeight="1">
      <c r="A50" s="991" t="s">
        <v>188</v>
      </c>
      <c r="B50" s="2154"/>
      <c r="C50" s="2187" t="s">
        <v>6317</v>
      </c>
      <c r="D50" s="2188"/>
      <c r="E50" s="2188"/>
      <c r="F50" s="2188"/>
      <c r="G50" s="2189">
        <v>275.67700000000002</v>
      </c>
      <c r="H50" s="2189">
        <v>0</v>
      </c>
      <c r="I50" s="2189">
        <v>0</v>
      </c>
      <c r="J50" s="2189">
        <v>0</v>
      </c>
      <c r="K50" s="2189">
        <v>0</v>
      </c>
      <c r="L50" s="2189">
        <v>275.67700000000002</v>
      </c>
      <c r="M50" s="2189">
        <v>60.268000000000001</v>
      </c>
      <c r="N50" s="2189">
        <v>77.945000000000007</v>
      </c>
      <c r="O50" s="2189">
        <v>138.21299999999999</v>
      </c>
      <c r="P50" s="2189">
        <v>0</v>
      </c>
      <c r="Q50" s="2189">
        <v>0</v>
      </c>
      <c r="R50" s="2189">
        <v>0</v>
      </c>
      <c r="S50" s="2189">
        <v>0</v>
      </c>
      <c r="T50" s="2189">
        <v>0</v>
      </c>
      <c r="U50" s="2189">
        <v>0</v>
      </c>
      <c r="V50" s="2189">
        <v>0</v>
      </c>
      <c r="W50" s="2189">
        <v>0</v>
      </c>
      <c r="X50" s="2189">
        <v>60.268000000000001</v>
      </c>
      <c r="Y50" s="2189">
        <v>77.945000000000007</v>
      </c>
      <c r="Z50" s="2189">
        <v>138.21299999999999</v>
      </c>
      <c r="AA50" s="2189">
        <v>0</v>
      </c>
      <c r="AB50" s="2189">
        <v>0</v>
      </c>
      <c r="AC50" s="2189">
        <v>0</v>
      </c>
      <c r="AD50" s="2189">
        <v>0</v>
      </c>
      <c r="AE50" s="2189">
        <v>0</v>
      </c>
      <c r="AF50" s="2189">
        <v>0</v>
      </c>
      <c r="AG50" s="2189">
        <v>0</v>
      </c>
      <c r="AH50" s="2189"/>
      <c r="AI50" s="2189"/>
      <c r="AJ50" s="2189">
        <v>0</v>
      </c>
    </row>
    <row r="51" spans="1:38" s="2144" customFormat="1" ht="21" customHeight="1" thickBot="1">
      <c r="A51" s="991" t="s">
        <v>188</v>
      </c>
      <c r="B51" s="2154"/>
      <c r="C51" s="2190" t="s">
        <v>6318</v>
      </c>
      <c r="D51" s="2156"/>
      <c r="E51" s="2156"/>
      <c r="F51" s="2156"/>
      <c r="G51" s="2157">
        <v>743.75400000000002</v>
      </c>
      <c r="H51" s="2157">
        <v>121.29900000000001</v>
      </c>
      <c r="I51" s="2157">
        <v>101.998</v>
      </c>
      <c r="J51" s="2157">
        <v>0</v>
      </c>
      <c r="K51" s="2157">
        <v>223.297</v>
      </c>
      <c r="L51" s="2157">
        <v>520.45699999999999</v>
      </c>
      <c r="M51" s="2157">
        <v>147.619</v>
      </c>
      <c r="N51" s="2157">
        <v>171.679</v>
      </c>
      <c r="O51" s="2157">
        <v>319.298</v>
      </c>
      <c r="P51" s="2157">
        <v>0</v>
      </c>
      <c r="Q51" s="2157">
        <v>0</v>
      </c>
      <c r="R51" s="2157">
        <v>0</v>
      </c>
      <c r="S51" s="2157">
        <v>0</v>
      </c>
      <c r="T51" s="2157">
        <v>0</v>
      </c>
      <c r="U51" s="2157">
        <v>0</v>
      </c>
      <c r="V51" s="2157">
        <v>0</v>
      </c>
      <c r="W51" s="2157">
        <v>0</v>
      </c>
      <c r="X51" s="2157">
        <v>147.619</v>
      </c>
      <c r="Y51" s="2157">
        <v>171.679</v>
      </c>
      <c r="Z51" s="2157">
        <v>319.298</v>
      </c>
      <c r="AA51" s="2157">
        <v>21.619372499999997</v>
      </c>
      <c r="AB51" s="2157">
        <v>0</v>
      </c>
      <c r="AC51" s="2157">
        <v>21.619372499999997</v>
      </c>
      <c r="AD51" s="2157">
        <v>0.2183775</v>
      </c>
      <c r="AE51" s="2157">
        <v>0</v>
      </c>
      <c r="AF51" s="2157">
        <v>0</v>
      </c>
      <c r="AG51" s="2157">
        <v>0</v>
      </c>
      <c r="AH51" s="2157"/>
      <c r="AI51" s="2157"/>
      <c r="AJ51" s="2157">
        <v>0</v>
      </c>
      <c r="AK51" s="2135"/>
      <c r="AL51" s="2135"/>
    </row>
    <row r="52" spans="1:38" s="2144" customFormat="1" ht="15.75">
      <c r="A52" s="991" t="s">
        <v>188</v>
      </c>
      <c r="B52" s="2154"/>
      <c r="C52" s="2184"/>
      <c r="D52" s="2160"/>
      <c r="E52" s="2160"/>
      <c r="F52" s="2160"/>
      <c r="G52" s="2161"/>
      <c r="H52" s="2161"/>
      <c r="I52" s="2161"/>
      <c r="J52" s="2161"/>
      <c r="K52" s="2161"/>
      <c r="L52" s="2161"/>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35"/>
      <c r="AL52" s="2135"/>
    </row>
    <row r="53" spans="1:38" s="2144" customFormat="1" ht="15.75">
      <c r="A53" s="991" t="s">
        <v>188</v>
      </c>
      <c r="B53" s="2191"/>
      <c r="C53" s="2192" t="s">
        <v>6319</v>
      </c>
      <c r="D53" s="2135"/>
      <c r="E53" s="2135"/>
      <c r="F53" s="2135"/>
      <c r="G53" s="2193"/>
      <c r="H53" s="2193"/>
      <c r="I53" s="2193"/>
      <c r="J53" s="2193"/>
      <c r="K53" s="2193"/>
      <c r="L53" s="2193"/>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35"/>
      <c r="AL53" s="2135"/>
    </row>
    <row r="54" spans="1:38" s="2144" customFormat="1" ht="15.75">
      <c r="A54" s="991" t="s">
        <v>188</v>
      </c>
      <c r="B54" s="2191"/>
      <c r="C54" s="2165" t="s">
        <v>342</v>
      </c>
      <c r="D54" s="2135"/>
      <c r="E54" s="2135"/>
      <c r="F54" s="2135"/>
      <c r="G54" s="2193"/>
      <c r="H54" s="2193"/>
      <c r="I54" s="2193"/>
      <c r="J54" s="2193"/>
      <c r="K54" s="2193"/>
      <c r="L54" s="2193"/>
      <c r="M54" s="2193"/>
      <c r="N54" s="2193"/>
      <c r="O54" s="2193"/>
      <c r="P54" s="2193"/>
      <c r="Q54" s="2193"/>
      <c r="R54" s="2193"/>
      <c r="S54" s="2193"/>
      <c r="T54" s="2193"/>
      <c r="U54" s="2193"/>
      <c r="V54" s="2193"/>
      <c r="W54" s="2193"/>
      <c r="X54" s="2193"/>
      <c r="Y54" s="2193"/>
      <c r="Z54" s="2193"/>
      <c r="AA54" s="2193"/>
      <c r="AB54" s="2193"/>
      <c r="AC54" s="2193"/>
      <c r="AD54" s="2193"/>
      <c r="AE54" s="2193"/>
      <c r="AF54" s="2193"/>
      <c r="AG54" s="2193"/>
      <c r="AH54" s="2193"/>
      <c r="AI54" s="2193"/>
      <c r="AJ54" s="2193"/>
      <c r="AK54" s="2135"/>
      <c r="AL54" s="2135"/>
    </row>
    <row r="55" spans="1:38" s="2144" customFormat="1" ht="15.75">
      <c r="A55" s="991"/>
      <c r="B55" s="2191"/>
      <c r="C55" s="2165"/>
      <c r="D55" s="2135"/>
      <c r="E55" s="2135"/>
      <c r="F55" s="2135"/>
      <c r="G55" s="2193"/>
      <c r="H55" s="2193"/>
      <c r="I55" s="2193"/>
      <c r="J55" s="2193"/>
      <c r="K55" s="2193"/>
      <c r="L55" s="2193"/>
      <c r="M55" s="2193"/>
      <c r="N55" s="2193"/>
      <c r="O55" s="2193"/>
      <c r="P55" s="2193"/>
      <c r="Q55" s="2193"/>
      <c r="R55" s="2193"/>
      <c r="S55" s="2193"/>
      <c r="T55" s="2193"/>
      <c r="U55" s="2193"/>
      <c r="V55" s="2193"/>
      <c r="W55" s="2193"/>
      <c r="X55" s="2193"/>
      <c r="Y55" s="2193"/>
      <c r="Z55" s="2193"/>
      <c r="AA55" s="2193"/>
      <c r="AB55" s="2193"/>
      <c r="AC55" s="2193"/>
      <c r="AD55" s="2193"/>
      <c r="AE55" s="2193"/>
      <c r="AF55" s="2193"/>
      <c r="AG55" s="2193"/>
      <c r="AH55" s="2193"/>
      <c r="AI55" s="2193"/>
      <c r="AJ55" s="2193"/>
      <c r="AK55" s="2135"/>
      <c r="AL55" s="2135"/>
    </row>
    <row r="56" spans="1:38" s="2144" customFormat="1" ht="63">
      <c r="A56" s="991">
        <v>2631</v>
      </c>
      <c r="B56" s="1962" t="s">
        <v>6320</v>
      </c>
      <c r="C56" s="2135" t="s">
        <v>6321</v>
      </c>
      <c r="D56" s="2135" t="s">
        <v>6322</v>
      </c>
      <c r="E56" s="2169" t="s">
        <v>3059</v>
      </c>
      <c r="F56" s="2141" t="s">
        <v>30</v>
      </c>
      <c r="G56" s="2193">
        <v>585.34699999999998</v>
      </c>
      <c r="H56" s="2193">
        <v>459.58499999999998</v>
      </c>
      <c r="I56" s="2194">
        <v>100</v>
      </c>
      <c r="J56" s="2194">
        <v>0</v>
      </c>
      <c r="K56" s="2148">
        <v>559.58500000000004</v>
      </c>
      <c r="L56" s="2148">
        <v>25.761999999999944</v>
      </c>
      <c r="M56" s="2194">
        <v>0</v>
      </c>
      <c r="N56" s="2194">
        <v>25.762</v>
      </c>
      <c r="O56" s="2148">
        <v>25.762</v>
      </c>
      <c r="P56" s="2148"/>
      <c r="Q56" s="2148"/>
      <c r="R56" s="2148"/>
      <c r="S56" s="2148"/>
      <c r="T56" s="2148"/>
      <c r="U56" s="2148"/>
      <c r="V56" s="2148"/>
      <c r="W56" s="2148"/>
      <c r="X56" s="2843">
        <v>0</v>
      </c>
      <c r="Y56" s="2843">
        <v>25.762</v>
      </c>
      <c r="Z56" s="2108">
        <v>25.762</v>
      </c>
      <c r="AA56" s="2844"/>
      <c r="AB56" s="2844"/>
      <c r="AC56" s="2108">
        <v>0</v>
      </c>
      <c r="AD56" s="2108"/>
      <c r="AE56" s="2844"/>
      <c r="AF56" s="2844">
        <v>0</v>
      </c>
      <c r="AG56" s="2108">
        <v>0</v>
      </c>
      <c r="AH56" s="2148" t="s">
        <v>10008</v>
      </c>
      <c r="AI56" s="2148"/>
      <c r="AJ56" s="2194">
        <v>0</v>
      </c>
      <c r="AK56" s="2135"/>
      <c r="AL56" s="2135"/>
    </row>
    <row r="57" spans="1:38" s="2174" customFormat="1" ht="78.75">
      <c r="A57" s="991">
        <v>2632</v>
      </c>
      <c r="B57" s="1962" t="s">
        <v>6323</v>
      </c>
      <c r="C57" s="2195" t="s">
        <v>6324</v>
      </c>
      <c r="D57" s="2147" t="s">
        <v>6325</v>
      </c>
      <c r="E57" s="2169" t="s">
        <v>1196</v>
      </c>
      <c r="F57" s="2141" t="s">
        <v>30</v>
      </c>
      <c r="G57" s="2148">
        <v>202.15600000000001</v>
      </c>
      <c r="H57" s="2148">
        <v>15.173</v>
      </c>
      <c r="I57" s="2149">
        <v>75</v>
      </c>
      <c r="J57" s="2148">
        <v>0</v>
      </c>
      <c r="K57" s="2148">
        <v>90.173000000000002</v>
      </c>
      <c r="L57" s="2148">
        <v>111.983</v>
      </c>
      <c r="M57" s="2149">
        <v>0</v>
      </c>
      <c r="N57" s="2148">
        <v>111.983</v>
      </c>
      <c r="O57" s="2148">
        <v>111.983</v>
      </c>
      <c r="P57" s="2148"/>
      <c r="Q57" s="2148"/>
      <c r="R57" s="2148"/>
      <c r="S57" s="2148"/>
      <c r="T57" s="2148"/>
      <c r="U57" s="2148"/>
      <c r="V57" s="2148"/>
      <c r="W57" s="2148"/>
      <c r="X57" s="2843">
        <v>0</v>
      </c>
      <c r="Y57" s="2843">
        <v>111.983</v>
      </c>
      <c r="Z57" s="2108">
        <v>111.983</v>
      </c>
      <c r="AA57" s="2844"/>
      <c r="AB57" s="2844"/>
      <c r="AC57" s="2108">
        <v>0</v>
      </c>
      <c r="AD57" s="2108"/>
      <c r="AE57" s="2844"/>
      <c r="AF57" s="2844">
        <v>0</v>
      </c>
      <c r="AG57" s="2108">
        <v>0</v>
      </c>
      <c r="AH57" s="2148" t="s">
        <v>10008</v>
      </c>
      <c r="AI57" s="2148"/>
      <c r="AJ57" s="2149">
        <v>0</v>
      </c>
      <c r="AK57" s="2173"/>
      <c r="AL57" s="2173"/>
    </row>
    <row r="58" spans="1:38" s="2174" customFormat="1" ht="94.5">
      <c r="A58" s="991">
        <v>2633</v>
      </c>
      <c r="B58" s="1962" t="s">
        <v>6326</v>
      </c>
      <c r="C58" s="2195" t="s">
        <v>6327</v>
      </c>
      <c r="D58" s="2147" t="s">
        <v>321</v>
      </c>
      <c r="E58" s="2169" t="s">
        <v>105</v>
      </c>
      <c r="F58" s="2141" t="s">
        <v>30</v>
      </c>
      <c r="G58" s="2148">
        <v>435.14400000000001</v>
      </c>
      <c r="H58" s="2148">
        <v>258.52999999999997</v>
      </c>
      <c r="I58" s="2149">
        <v>120</v>
      </c>
      <c r="J58" s="2148">
        <v>0</v>
      </c>
      <c r="K58" s="2148">
        <v>378.53</v>
      </c>
      <c r="L58" s="2148">
        <v>56.614000000000033</v>
      </c>
      <c r="M58" s="2149">
        <v>0</v>
      </c>
      <c r="N58" s="2148">
        <v>56.613999999999997</v>
      </c>
      <c r="O58" s="2148">
        <v>56.613999999999997</v>
      </c>
      <c r="P58" s="2148"/>
      <c r="Q58" s="2148"/>
      <c r="R58" s="2148"/>
      <c r="S58" s="2148"/>
      <c r="T58" s="2148"/>
      <c r="U58" s="2148"/>
      <c r="V58" s="2148"/>
      <c r="W58" s="2148"/>
      <c r="X58" s="2843">
        <v>0</v>
      </c>
      <c r="Y58" s="2843">
        <v>56.613999999999997</v>
      </c>
      <c r="Z58" s="2108">
        <v>56.613999999999997</v>
      </c>
      <c r="AA58" s="2844"/>
      <c r="AB58" s="2844"/>
      <c r="AC58" s="2108">
        <v>0</v>
      </c>
      <c r="AD58" s="2108"/>
      <c r="AE58" s="2844"/>
      <c r="AF58" s="2844">
        <v>0</v>
      </c>
      <c r="AG58" s="2108">
        <v>0</v>
      </c>
      <c r="AH58" s="2148" t="s">
        <v>10008</v>
      </c>
      <c r="AI58" s="2148"/>
      <c r="AJ58" s="2149">
        <v>0</v>
      </c>
      <c r="AK58" s="2173"/>
      <c r="AL58" s="2173"/>
    </row>
    <row r="59" spans="1:38" s="2174" customFormat="1" ht="15.75">
      <c r="A59" s="991" t="s">
        <v>188</v>
      </c>
      <c r="B59" s="2171"/>
      <c r="C59" s="2172"/>
      <c r="D59" s="2139"/>
      <c r="E59" s="2140"/>
      <c r="F59" s="2141"/>
      <c r="G59" s="2142"/>
      <c r="H59" s="2142"/>
      <c r="I59" s="2143"/>
      <c r="J59" s="2142"/>
      <c r="K59" s="2142"/>
      <c r="L59" s="2142"/>
      <c r="M59" s="2143"/>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9"/>
      <c r="AK59" s="2173"/>
      <c r="AL59" s="2173"/>
    </row>
    <row r="60" spans="1:38" s="2158" customFormat="1" ht="21" customHeight="1">
      <c r="A60" s="991" t="s">
        <v>188</v>
      </c>
      <c r="B60" s="2196"/>
      <c r="C60" s="2197" t="s">
        <v>6328</v>
      </c>
      <c r="D60" s="2198"/>
      <c r="E60" s="2198"/>
      <c r="F60" s="2198"/>
      <c r="G60" s="2199">
        <v>1222.6469999999999</v>
      </c>
      <c r="H60" s="2199">
        <v>733.28800000000001</v>
      </c>
      <c r="I60" s="2199">
        <v>295</v>
      </c>
      <c r="J60" s="2199">
        <v>0</v>
      </c>
      <c r="K60" s="2199">
        <v>1028.288</v>
      </c>
      <c r="L60" s="2199">
        <v>194.35899999999998</v>
      </c>
      <c r="M60" s="2199">
        <v>0</v>
      </c>
      <c r="N60" s="2199">
        <v>194.35900000000001</v>
      </c>
      <c r="O60" s="2199">
        <v>194.35900000000001</v>
      </c>
      <c r="P60" s="2199">
        <v>0</v>
      </c>
      <c r="Q60" s="2199">
        <v>0</v>
      </c>
      <c r="R60" s="2199">
        <v>0</v>
      </c>
      <c r="S60" s="2199">
        <v>0</v>
      </c>
      <c r="T60" s="2199">
        <v>0</v>
      </c>
      <c r="U60" s="2199">
        <v>0</v>
      </c>
      <c r="V60" s="2199">
        <v>0</v>
      </c>
      <c r="W60" s="2199">
        <v>0</v>
      </c>
      <c r="X60" s="2199">
        <v>0</v>
      </c>
      <c r="Y60" s="2199">
        <v>194.35900000000001</v>
      </c>
      <c r="Z60" s="2199">
        <v>194.35900000000001</v>
      </c>
      <c r="AA60" s="2199">
        <v>0</v>
      </c>
      <c r="AB60" s="2199">
        <v>0</v>
      </c>
      <c r="AC60" s="2199">
        <v>0</v>
      </c>
      <c r="AD60" s="2199">
        <v>0</v>
      </c>
      <c r="AE60" s="2199">
        <v>0</v>
      </c>
      <c r="AF60" s="2199">
        <v>0</v>
      </c>
      <c r="AG60" s="2199">
        <v>0</v>
      </c>
      <c r="AH60" s="2199"/>
      <c r="AI60" s="2199"/>
      <c r="AJ60" s="2199">
        <v>0</v>
      </c>
    </row>
    <row r="61" spans="1:38" s="2158" customFormat="1" ht="15.75">
      <c r="A61" s="991" t="s">
        <v>188</v>
      </c>
      <c r="B61" s="2196"/>
      <c r="C61" s="2184"/>
      <c r="D61" s="2160"/>
      <c r="E61" s="2160"/>
      <c r="F61" s="2160"/>
      <c r="G61" s="2161"/>
      <c r="H61" s="2161"/>
      <c r="I61" s="2161"/>
      <c r="J61" s="2161"/>
      <c r="K61" s="2161"/>
      <c r="L61" s="2161"/>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row>
    <row r="62" spans="1:38" s="2144" customFormat="1" ht="15.75">
      <c r="A62" s="991" t="s">
        <v>188</v>
      </c>
      <c r="B62" s="2191"/>
      <c r="C62" s="2192" t="s">
        <v>6319</v>
      </c>
      <c r="D62" s="2135"/>
      <c r="E62" s="2135"/>
      <c r="F62" s="2135"/>
      <c r="G62" s="2193"/>
      <c r="H62" s="2193"/>
      <c r="I62" s="2193"/>
      <c r="J62" s="2193"/>
      <c r="K62" s="2193"/>
      <c r="L62" s="2193"/>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35"/>
      <c r="AL62" s="2135"/>
    </row>
    <row r="63" spans="1:38" s="2144" customFormat="1" ht="15.75">
      <c r="A63" s="991" t="s">
        <v>188</v>
      </c>
      <c r="B63" s="2191"/>
      <c r="C63" s="2165" t="s">
        <v>39</v>
      </c>
      <c r="D63" s="2135"/>
      <c r="E63" s="2135"/>
      <c r="F63" s="2135"/>
      <c r="G63" s="2193"/>
      <c r="H63" s="2193"/>
      <c r="I63" s="2193"/>
      <c r="J63" s="2193"/>
      <c r="K63" s="2193"/>
      <c r="L63" s="2193"/>
      <c r="M63" s="2193"/>
      <c r="N63" s="2193"/>
      <c r="O63" s="2193"/>
      <c r="P63" s="2193"/>
      <c r="Q63" s="2193"/>
      <c r="R63" s="2193"/>
      <c r="S63" s="2193"/>
      <c r="T63" s="2193"/>
      <c r="U63" s="2193"/>
      <c r="V63" s="2193"/>
      <c r="W63" s="2193"/>
      <c r="X63" s="2193"/>
      <c r="Y63" s="2193"/>
      <c r="Z63" s="2193"/>
      <c r="AA63" s="2193"/>
      <c r="AB63" s="2193"/>
      <c r="AC63" s="2193"/>
      <c r="AD63" s="2193"/>
      <c r="AE63" s="2193"/>
      <c r="AF63" s="2193"/>
      <c r="AG63" s="2193"/>
      <c r="AH63" s="2193"/>
      <c r="AI63" s="2193"/>
      <c r="AJ63" s="2193"/>
      <c r="AK63" s="2135"/>
      <c r="AL63" s="2135"/>
    </row>
    <row r="64" spans="1:38" s="2144" customFormat="1" ht="15.75">
      <c r="A64" s="991"/>
      <c r="B64" s="2191"/>
      <c r="C64" s="2165"/>
      <c r="D64" s="2135"/>
      <c r="E64" s="2135"/>
      <c r="F64" s="2135"/>
      <c r="G64" s="2193"/>
      <c r="H64" s="2193"/>
      <c r="I64" s="2193"/>
      <c r="J64" s="2193"/>
      <c r="K64" s="2193"/>
      <c r="L64" s="219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c r="AI64" s="2193"/>
      <c r="AJ64" s="2193"/>
      <c r="AK64" s="2135"/>
      <c r="AL64" s="2135"/>
    </row>
    <row r="65" spans="1:41" s="2174" customFormat="1" ht="47.25">
      <c r="A65" s="991">
        <v>2634</v>
      </c>
      <c r="B65" s="1004" t="s">
        <v>6329</v>
      </c>
      <c r="C65" s="2195" t="s">
        <v>6330</v>
      </c>
      <c r="D65" s="2147" t="s">
        <v>6331</v>
      </c>
      <c r="E65" s="2185" t="s">
        <v>42</v>
      </c>
      <c r="F65" s="2152" t="s">
        <v>43</v>
      </c>
      <c r="G65" s="2148">
        <v>400</v>
      </c>
      <c r="H65" s="2148">
        <v>0</v>
      </c>
      <c r="I65" s="2149">
        <v>0</v>
      </c>
      <c r="J65" s="2148">
        <v>0</v>
      </c>
      <c r="K65" s="2148">
        <v>0</v>
      </c>
      <c r="L65" s="2148">
        <v>400</v>
      </c>
      <c r="M65" s="2200">
        <v>133.333</v>
      </c>
      <c r="N65" s="2148">
        <v>31.256</v>
      </c>
      <c r="O65" s="2148">
        <v>164.589</v>
      </c>
      <c r="P65" s="2148"/>
      <c r="Q65" s="2148"/>
      <c r="R65" s="2148"/>
      <c r="S65" s="2148"/>
      <c r="T65" s="2148"/>
      <c r="U65" s="2148"/>
      <c r="V65" s="2148"/>
      <c r="W65" s="2148"/>
      <c r="X65" s="2843">
        <v>133.333</v>
      </c>
      <c r="Y65" s="2843">
        <v>31.256</v>
      </c>
      <c r="Z65" s="2108">
        <v>164.589</v>
      </c>
      <c r="AA65" s="2844"/>
      <c r="AB65" s="2844"/>
      <c r="AC65" s="2108">
        <v>0</v>
      </c>
      <c r="AD65" s="2108"/>
      <c r="AE65" s="2844"/>
      <c r="AF65" s="2844">
        <v>0</v>
      </c>
      <c r="AG65" s="2108">
        <v>0</v>
      </c>
      <c r="AH65" s="2148"/>
      <c r="AI65" s="2148"/>
      <c r="AJ65" s="2149">
        <v>0</v>
      </c>
      <c r="AK65" s="2135"/>
      <c r="AL65" s="2135"/>
      <c r="AM65" s="2144"/>
      <c r="AN65" s="2144"/>
      <c r="AO65" s="2144"/>
    </row>
    <row r="66" spans="1:41" s="2174" customFormat="1" ht="15.75">
      <c r="A66" s="991"/>
      <c r="B66" s="1004"/>
      <c r="C66" s="2195"/>
      <c r="D66" s="2147"/>
      <c r="E66" s="2185"/>
      <c r="F66" s="2152"/>
      <c r="G66" s="2148"/>
      <c r="H66" s="2148"/>
      <c r="I66" s="2149"/>
      <c r="J66" s="2148"/>
      <c r="K66" s="2148"/>
      <c r="L66" s="2148"/>
      <c r="M66" s="2200"/>
      <c r="N66" s="2148"/>
      <c r="O66" s="2148"/>
      <c r="P66" s="2148"/>
      <c r="Q66" s="2148"/>
      <c r="R66" s="2148"/>
      <c r="S66" s="2148"/>
      <c r="T66" s="2148"/>
      <c r="U66" s="2148"/>
      <c r="V66" s="2148"/>
      <c r="W66" s="2148"/>
      <c r="X66" s="2843"/>
      <c r="Y66" s="2843"/>
      <c r="Z66" s="2108"/>
      <c r="AA66" s="2844"/>
      <c r="AB66" s="2844"/>
      <c r="AC66" s="2108"/>
      <c r="AD66" s="2108"/>
      <c r="AE66" s="2844"/>
      <c r="AF66" s="2844"/>
      <c r="AG66" s="2108"/>
      <c r="AH66" s="2148"/>
      <c r="AI66" s="2148"/>
      <c r="AJ66" s="2149"/>
      <c r="AK66" s="2135"/>
      <c r="AL66" s="2135"/>
      <c r="AM66" s="2144"/>
      <c r="AN66" s="2144"/>
      <c r="AO66" s="2144"/>
    </row>
    <row r="67" spans="1:41" s="2158" customFormat="1" ht="15.75">
      <c r="A67" s="991" t="s">
        <v>188</v>
      </c>
      <c r="B67" s="2196"/>
      <c r="C67" s="2197" t="s">
        <v>6332</v>
      </c>
      <c r="D67" s="2198"/>
      <c r="E67" s="2198"/>
      <c r="F67" s="2198"/>
      <c r="G67" s="2199">
        <v>400</v>
      </c>
      <c r="H67" s="2199">
        <v>0</v>
      </c>
      <c r="I67" s="2199">
        <v>0</v>
      </c>
      <c r="J67" s="2199">
        <v>0</v>
      </c>
      <c r="K67" s="2199">
        <v>0</v>
      </c>
      <c r="L67" s="2199">
        <v>400</v>
      </c>
      <c r="M67" s="2199">
        <v>133.333</v>
      </c>
      <c r="N67" s="2199">
        <v>31.256</v>
      </c>
      <c r="O67" s="2199">
        <v>164.589</v>
      </c>
      <c r="P67" s="2199">
        <v>0</v>
      </c>
      <c r="Q67" s="2199">
        <v>0</v>
      </c>
      <c r="R67" s="2199">
        <v>0</v>
      </c>
      <c r="S67" s="2199">
        <v>0</v>
      </c>
      <c r="T67" s="2199">
        <v>0</v>
      </c>
      <c r="U67" s="2199">
        <v>0</v>
      </c>
      <c r="V67" s="2199">
        <v>0</v>
      </c>
      <c r="W67" s="2199">
        <v>0</v>
      </c>
      <c r="X67" s="2199">
        <v>133.333</v>
      </c>
      <c r="Y67" s="2199">
        <v>31.256</v>
      </c>
      <c r="Z67" s="2199">
        <v>164.589</v>
      </c>
      <c r="AA67" s="2199">
        <v>0</v>
      </c>
      <c r="AB67" s="2199">
        <v>0</v>
      </c>
      <c r="AC67" s="2199">
        <v>0</v>
      </c>
      <c r="AD67" s="2199">
        <v>0</v>
      </c>
      <c r="AE67" s="2199">
        <v>0</v>
      </c>
      <c r="AF67" s="2199">
        <v>0</v>
      </c>
      <c r="AG67" s="2199">
        <v>0</v>
      </c>
      <c r="AH67" s="2199"/>
      <c r="AI67" s="2199"/>
      <c r="AJ67" s="2199">
        <v>0</v>
      </c>
    </row>
    <row r="68" spans="1:41" s="2158" customFormat="1" ht="15.75">
      <c r="A68" s="991" t="s">
        <v>188</v>
      </c>
      <c r="B68" s="2196"/>
      <c r="C68" s="2197" t="s">
        <v>6333</v>
      </c>
      <c r="D68" s="2198"/>
      <c r="E68" s="2198"/>
      <c r="F68" s="2198"/>
      <c r="G68" s="2199">
        <v>1622.6469999999999</v>
      </c>
      <c r="H68" s="2199">
        <v>733.28800000000001</v>
      </c>
      <c r="I68" s="2199">
        <v>295</v>
      </c>
      <c r="J68" s="2199">
        <v>0</v>
      </c>
      <c r="K68" s="2199">
        <v>1028.288</v>
      </c>
      <c r="L68" s="2199">
        <v>594.35899999999992</v>
      </c>
      <c r="M68" s="2199">
        <v>133.333</v>
      </c>
      <c r="N68" s="2199">
        <v>225.61500000000001</v>
      </c>
      <c r="O68" s="2199">
        <v>358.94799999999998</v>
      </c>
      <c r="P68" s="2199">
        <v>0</v>
      </c>
      <c r="Q68" s="2199">
        <v>0</v>
      </c>
      <c r="R68" s="2199">
        <v>0</v>
      </c>
      <c r="S68" s="2199">
        <v>0</v>
      </c>
      <c r="T68" s="2199">
        <v>0</v>
      </c>
      <c r="U68" s="2199">
        <v>0</v>
      </c>
      <c r="V68" s="2199">
        <v>0</v>
      </c>
      <c r="W68" s="2199">
        <v>0</v>
      </c>
      <c r="X68" s="2199">
        <v>133.333</v>
      </c>
      <c r="Y68" s="2199">
        <v>225.61500000000001</v>
      </c>
      <c r="Z68" s="2199">
        <v>358.94799999999998</v>
      </c>
      <c r="AA68" s="2199">
        <v>0</v>
      </c>
      <c r="AB68" s="2199">
        <v>0</v>
      </c>
      <c r="AC68" s="2199">
        <v>0</v>
      </c>
      <c r="AD68" s="2199">
        <v>0</v>
      </c>
      <c r="AE68" s="2199">
        <v>0</v>
      </c>
      <c r="AF68" s="2199">
        <v>0</v>
      </c>
      <c r="AG68" s="2199">
        <v>0</v>
      </c>
      <c r="AH68" s="2199"/>
      <c r="AI68" s="2199"/>
      <c r="AJ68" s="2199">
        <v>0</v>
      </c>
    </row>
    <row r="69" spans="1:41" s="2158" customFormat="1" ht="15.75">
      <c r="A69" s="991" t="s">
        <v>188</v>
      </c>
      <c r="B69" s="2196"/>
      <c r="C69" s="2184"/>
      <c r="D69" s="2160"/>
      <c r="E69" s="2160"/>
      <c r="F69" s="2160"/>
      <c r="G69" s="2161"/>
      <c r="H69" s="2161"/>
      <c r="I69" s="2161"/>
      <c r="J69" s="2161"/>
      <c r="K69" s="2161"/>
      <c r="L69" s="2161"/>
      <c r="M69" s="2161"/>
      <c r="N69" s="2161"/>
      <c r="O69" s="2161"/>
      <c r="P69" s="2161"/>
      <c r="Q69" s="2161"/>
      <c r="R69" s="2161"/>
      <c r="S69" s="2161"/>
      <c r="T69" s="2161"/>
      <c r="U69" s="2161"/>
      <c r="V69" s="2161"/>
      <c r="W69" s="2161"/>
      <c r="X69" s="2161"/>
      <c r="Y69" s="2161"/>
      <c r="Z69" s="2161"/>
      <c r="AA69" s="2161"/>
      <c r="AB69" s="2161"/>
      <c r="AC69" s="2161"/>
      <c r="AD69" s="2161"/>
      <c r="AE69" s="2161"/>
      <c r="AF69" s="2161"/>
      <c r="AG69" s="2161"/>
      <c r="AH69" s="2161"/>
      <c r="AI69" s="2161"/>
      <c r="AJ69" s="2161"/>
    </row>
    <row r="70" spans="1:41">
      <c r="A70" s="991" t="s">
        <v>188</v>
      </c>
      <c r="B70" s="2191"/>
      <c r="C70" s="3656" t="s">
        <v>4208</v>
      </c>
      <c r="D70" s="3656"/>
      <c r="E70" s="2135"/>
      <c r="F70" s="2135"/>
      <c r="G70" s="2193"/>
      <c r="H70" s="2193"/>
      <c r="I70" s="2193"/>
      <c r="J70" s="2193"/>
      <c r="K70" s="2193"/>
      <c r="L70" s="2193"/>
      <c r="M70" s="2193"/>
      <c r="N70" s="2193"/>
      <c r="O70" s="2193"/>
      <c r="P70" s="2193"/>
      <c r="Q70" s="2193"/>
      <c r="R70" s="2193"/>
      <c r="S70" s="2193"/>
      <c r="T70" s="2193"/>
      <c r="U70" s="2193"/>
      <c r="V70" s="2193"/>
      <c r="W70" s="2193"/>
      <c r="X70" s="2193"/>
      <c r="Y70" s="2193"/>
      <c r="Z70" s="2193"/>
      <c r="AA70" s="2193"/>
      <c r="AB70" s="2193"/>
      <c r="AC70" s="2193"/>
      <c r="AD70" s="2193"/>
      <c r="AE70" s="2193"/>
      <c r="AF70" s="2193"/>
      <c r="AG70" s="2193"/>
      <c r="AH70" s="2193"/>
      <c r="AI70" s="2193"/>
      <c r="AJ70" s="2193"/>
      <c r="AK70" s="2144"/>
    </row>
    <row r="71" spans="1:41">
      <c r="A71" s="991" t="s">
        <v>188</v>
      </c>
      <c r="B71" s="2191"/>
      <c r="C71" s="2165" t="s">
        <v>342</v>
      </c>
      <c r="D71" s="2135"/>
      <c r="E71" s="2135"/>
      <c r="F71" s="2135"/>
      <c r="G71" s="2193"/>
      <c r="H71" s="2193"/>
      <c r="I71" s="2193"/>
      <c r="J71" s="2193"/>
      <c r="K71" s="2193"/>
      <c r="L71" s="2193"/>
      <c r="M71" s="2193"/>
      <c r="N71" s="2193"/>
      <c r="O71" s="2193"/>
      <c r="P71" s="2193"/>
      <c r="Q71" s="2193"/>
      <c r="R71" s="2193"/>
      <c r="S71" s="2193"/>
      <c r="T71" s="2193"/>
      <c r="U71" s="2193"/>
      <c r="V71" s="2193"/>
      <c r="W71" s="2193"/>
      <c r="X71" s="2193"/>
      <c r="Y71" s="2193"/>
      <c r="Z71" s="2193"/>
      <c r="AA71" s="2193"/>
      <c r="AB71" s="2193"/>
      <c r="AC71" s="2193"/>
      <c r="AD71" s="2193"/>
      <c r="AE71" s="2193"/>
      <c r="AF71" s="2193"/>
      <c r="AG71" s="2193"/>
      <c r="AH71" s="2193"/>
      <c r="AI71" s="2193"/>
      <c r="AJ71" s="2193"/>
      <c r="AK71" s="2144"/>
    </row>
    <row r="72" spans="1:41" ht="10.5" customHeight="1">
      <c r="A72" s="991"/>
      <c r="B72" s="2191"/>
      <c r="C72" s="2165"/>
      <c r="D72" s="2135"/>
      <c r="E72" s="2135"/>
      <c r="F72" s="2135"/>
      <c r="G72" s="2193"/>
      <c r="H72" s="2193"/>
      <c r="I72" s="2193"/>
      <c r="J72" s="2193"/>
      <c r="K72" s="2193"/>
      <c r="L72" s="2193"/>
      <c r="M72" s="2193"/>
      <c r="N72" s="2193"/>
      <c r="O72" s="2193"/>
      <c r="P72" s="2193"/>
      <c r="Q72" s="2193"/>
      <c r="R72" s="2193"/>
      <c r="S72" s="2193"/>
      <c r="T72" s="2193"/>
      <c r="U72" s="2193"/>
      <c r="V72" s="2193"/>
      <c r="W72" s="2193"/>
      <c r="X72" s="2193"/>
      <c r="Y72" s="2193"/>
      <c r="Z72" s="2193"/>
      <c r="AA72" s="2193"/>
      <c r="AB72" s="2193"/>
      <c r="AC72" s="2193"/>
      <c r="AD72" s="2193"/>
      <c r="AE72" s="2193"/>
      <c r="AF72" s="2193"/>
      <c r="AG72" s="2193"/>
      <c r="AH72" s="2193"/>
      <c r="AI72" s="2193"/>
      <c r="AJ72" s="2193"/>
      <c r="AK72" s="2144"/>
    </row>
    <row r="73" spans="1:41" ht="126">
      <c r="A73" s="991">
        <v>2635</v>
      </c>
      <c r="B73" s="1962" t="s">
        <v>6334</v>
      </c>
      <c r="C73" s="2201" t="s">
        <v>6335</v>
      </c>
      <c r="D73" s="2132" t="s">
        <v>6336</v>
      </c>
      <c r="E73" s="1961" t="s">
        <v>6337</v>
      </c>
      <c r="F73" s="2141" t="s">
        <v>30</v>
      </c>
      <c r="G73" s="1844">
        <v>926.55</v>
      </c>
      <c r="H73" s="2202">
        <v>394.23</v>
      </c>
      <c r="I73" s="2202">
        <v>120.55</v>
      </c>
      <c r="J73" s="2202">
        <v>700</v>
      </c>
      <c r="K73" s="2202">
        <v>514.78</v>
      </c>
      <c r="L73" s="2202">
        <v>411.77</v>
      </c>
      <c r="M73" s="2202">
        <v>122.82</v>
      </c>
      <c r="N73" s="2202">
        <v>200</v>
      </c>
      <c r="O73" s="2202">
        <v>322.82</v>
      </c>
      <c r="P73" s="2202"/>
      <c r="Q73" s="2202"/>
      <c r="R73" s="2202"/>
      <c r="S73" s="2202"/>
      <c r="T73" s="2202"/>
      <c r="U73" s="2202"/>
      <c r="V73" s="2202"/>
      <c r="W73" s="2202"/>
      <c r="X73" s="2843">
        <v>122.82</v>
      </c>
      <c r="Y73" s="2843">
        <v>200</v>
      </c>
      <c r="Z73" s="2108">
        <v>322.82</v>
      </c>
      <c r="AA73" s="2844">
        <v>30.397949999999998</v>
      </c>
      <c r="AB73" s="2844">
        <v>30</v>
      </c>
      <c r="AC73" s="2108">
        <v>60.397949999999994</v>
      </c>
      <c r="AD73" s="2108">
        <v>0.30704999999999999</v>
      </c>
      <c r="AE73" s="2844">
        <v>10.863</v>
      </c>
      <c r="AF73" s="2844">
        <v>0</v>
      </c>
      <c r="AG73" s="2108">
        <v>10.863</v>
      </c>
      <c r="AH73" s="2202"/>
      <c r="AI73" s="2142" t="s">
        <v>10079</v>
      </c>
      <c r="AJ73" s="2202">
        <v>1228</v>
      </c>
      <c r="AK73" s="2144"/>
    </row>
    <row r="74" spans="1:41">
      <c r="A74" s="991"/>
      <c r="B74" s="1962"/>
      <c r="C74" s="2201"/>
      <c r="D74" s="2132"/>
      <c r="E74" s="1961"/>
      <c r="F74" s="2141"/>
      <c r="G74" s="1844"/>
      <c r="H74" s="2202"/>
      <c r="I74" s="2202"/>
      <c r="J74" s="2202"/>
      <c r="K74" s="2202"/>
      <c r="L74" s="2202"/>
      <c r="M74" s="2202"/>
      <c r="N74" s="2202"/>
      <c r="O74" s="2202"/>
      <c r="P74" s="2202"/>
      <c r="Q74" s="2202"/>
      <c r="R74" s="2202"/>
      <c r="S74" s="2202"/>
      <c r="T74" s="2202"/>
      <c r="U74" s="2202"/>
      <c r="V74" s="2202"/>
      <c r="W74" s="2202"/>
      <c r="X74" s="2843"/>
      <c r="Y74" s="2843"/>
      <c r="Z74" s="2108"/>
      <c r="AA74" s="2844"/>
      <c r="AB74" s="2844"/>
      <c r="AC74" s="2108"/>
      <c r="AD74" s="2108"/>
      <c r="AE74" s="2844"/>
      <c r="AF74" s="2844"/>
      <c r="AG74" s="2108"/>
      <c r="AH74" s="2202"/>
      <c r="AI74" s="2202"/>
      <c r="AJ74" s="2202"/>
      <c r="AK74" s="2144"/>
    </row>
    <row r="75" spans="1:41" ht="23.25" customHeight="1">
      <c r="A75" s="991" t="s">
        <v>188</v>
      </c>
      <c r="B75" s="2154"/>
      <c r="C75" s="2203" t="s">
        <v>6338</v>
      </c>
      <c r="D75" s="2204"/>
      <c r="E75" s="2204"/>
      <c r="F75" s="2204"/>
      <c r="G75" s="2205">
        <v>926.55</v>
      </c>
      <c r="H75" s="2205">
        <v>394.23</v>
      </c>
      <c r="I75" s="2205">
        <v>120.55</v>
      </c>
      <c r="J75" s="2205">
        <v>700</v>
      </c>
      <c r="K75" s="2205">
        <v>514.78</v>
      </c>
      <c r="L75" s="2205">
        <v>411.77</v>
      </c>
      <c r="M75" s="2205">
        <v>122.82</v>
      </c>
      <c r="N75" s="2205">
        <v>200</v>
      </c>
      <c r="O75" s="2205">
        <v>322.82</v>
      </c>
      <c r="P75" s="2205">
        <v>0</v>
      </c>
      <c r="Q75" s="2205">
        <v>0</v>
      </c>
      <c r="R75" s="2205">
        <v>0</v>
      </c>
      <c r="S75" s="2205">
        <v>0</v>
      </c>
      <c r="T75" s="2205">
        <v>0</v>
      </c>
      <c r="U75" s="2205">
        <v>0</v>
      </c>
      <c r="V75" s="2205">
        <v>0</v>
      </c>
      <c r="W75" s="2205">
        <v>0</v>
      </c>
      <c r="X75" s="2205">
        <v>122.82</v>
      </c>
      <c r="Y75" s="2205">
        <v>200</v>
      </c>
      <c r="Z75" s="2205">
        <v>322.82</v>
      </c>
      <c r="AA75" s="2205">
        <v>30.397949999999998</v>
      </c>
      <c r="AB75" s="2205">
        <v>30</v>
      </c>
      <c r="AC75" s="2205">
        <v>60.397949999999994</v>
      </c>
      <c r="AD75" s="2205">
        <v>0.30704999999999999</v>
      </c>
      <c r="AE75" s="2205">
        <v>10.863</v>
      </c>
      <c r="AF75" s="2205">
        <v>0</v>
      </c>
      <c r="AG75" s="2205">
        <v>10.863</v>
      </c>
      <c r="AH75" s="2205"/>
      <c r="AI75" s="2205"/>
      <c r="AJ75" s="2205">
        <v>1228</v>
      </c>
      <c r="AK75" s="2144"/>
    </row>
    <row r="76" spans="1:41" ht="11.25" customHeight="1">
      <c r="A76" s="991" t="s">
        <v>188</v>
      </c>
      <c r="B76" s="2154"/>
      <c r="C76" s="2203"/>
      <c r="D76" s="2204"/>
      <c r="E76" s="2204"/>
      <c r="F76" s="2204"/>
      <c r="G76" s="2206"/>
      <c r="H76" s="2206"/>
      <c r="I76" s="2206"/>
      <c r="J76" s="2206"/>
      <c r="K76" s="2206"/>
      <c r="L76" s="2206"/>
      <c r="M76" s="2206"/>
      <c r="N76" s="2206"/>
      <c r="O76" s="2206"/>
      <c r="P76" s="2206"/>
      <c r="Q76" s="2206"/>
      <c r="R76" s="2206"/>
      <c r="S76" s="2206"/>
      <c r="T76" s="2206"/>
      <c r="U76" s="2206"/>
      <c r="V76" s="2206"/>
      <c r="W76" s="2206"/>
      <c r="X76" s="2206"/>
      <c r="Y76" s="2206"/>
      <c r="Z76" s="2206"/>
      <c r="AA76" s="2206"/>
      <c r="AB76" s="2206"/>
      <c r="AC76" s="2206"/>
      <c r="AD76" s="2206"/>
      <c r="AE76" s="2206"/>
      <c r="AF76" s="2206"/>
      <c r="AG76" s="2206"/>
      <c r="AH76" s="2206"/>
      <c r="AI76" s="2206"/>
      <c r="AJ76" s="2206"/>
      <c r="AK76" s="2144"/>
    </row>
    <row r="77" spans="1:41">
      <c r="A77" s="991" t="s">
        <v>188</v>
      </c>
      <c r="B77" s="2207"/>
      <c r="C77" s="2208" t="s">
        <v>6339</v>
      </c>
      <c r="D77" s="2209"/>
      <c r="E77" s="2209"/>
      <c r="F77" s="2210"/>
      <c r="G77" s="2211"/>
      <c r="H77" s="2211"/>
      <c r="I77" s="2212"/>
      <c r="J77" s="2211"/>
      <c r="K77" s="2211"/>
      <c r="L77" s="2211"/>
      <c r="M77" s="2211"/>
      <c r="N77" s="2212"/>
      <c r="O77" s="2211"/>
      <c r="P77" s="2211"/>
      <c r="Q77" s="2211"/>
      <c r="R77" s="2211"/>
      <c r="S77" s="2211"/>
      <c r="T77" s="2211"/>
      <c r="U77" s="2211"/>
      <c r="V77" s="2211"/>
      <c r="W77" s="2211"/>
      <c r="X77" s="2211"/>
      <c r="Y77" s="2211"/>
      <c r="Z77" s="2211"/>
      <c r="AA77" s="2211"/>
      <c r="AB77" s="2211"/>
      <c r="AC77" s="2211"/>
      <c r="AD77" s="2211"/>
      <c r="AE77" s="2211"/>
      <c r="AF77" s="2211"/>
      <c r="AG77" s="2211"/>
      <c r="AH77" s="2211"/>
      <c r="AI77" s="2211"/>
      <c r="AJ77" s="2211"/>
      <c r="AK77" s="2144"/>
    </row>
    <row r="78" spans="1:41" ht="15" customHeight="1">
      <c r="A78" s="991" t="s">
        <v>188</v>
      </c>
      <c r="B78" s="2207"/>
      <c r="C78" s="2208" t="s">
        <v>342</v>
      </c>
      <c r="D78" s="2209"/>
      <c r="E78" s="2209"/>
      <c r="F78" s="2210"/>
      <c r="G78" s="2211"/>
      <c r="H78" s="2211"/>
      <c r="I78" s="2212"/>
      <c r="J78" s="2211"/>
      <c r="K78" s="2211"/>
      <c r="L78" s="2211"/>
      <c r="M78" s="2211"/>
      <c r="N78" s="2212"/>
      <c r="O78" s="2211"/>
      <c r="P78" s="2211"/>
      <c r="Q78" s="2211"/>
      <c r="R78" s="2211"/>
      <c r="S78" s="2211"/>
      <c r="T78" s="2211"/>
      <c r="U78" s="2211"/>
      <c r="V78" s="2211"/>
      <c r="W78" s="2211"/>
      <c r="X78" s="2211"/>
      <c r="Y78" s="2211"/>
      <c r="Z78" s="2211"/>
      <c r="AA78" s="2211"/>
      <c r="AB78" s="2211"/>
      <c r="AC78" s="2211"/>
      <c r="AD78" s="2211"/>
      <c r="AE78" s="2211"/>
      <c r="AF78" s="2211"/>
      <c r="AG78" s="2211"/>
      <c r="AH78" s="2211"/>
      <c r="AI78" s="2211"/>
      <c r="AJ78" s="2211"/>
      <c r="AK78" s="2144"/>
    </row>
    <row r="79" spans="1:41" ht="15" customHeight="1">
      <c r="A79" s="991"/>
      <c r="B79" s="2207"/>
      <c r="C79" s="2208"/>
      <c r="D79" s="2209"/>
      <c r="E79" s="2209"/>
      <c r="F79" s="2210"/>
      <c r="G79" s="2211"/>
      <c r="H79" s="2211"/>
      <c r="I79" s="2212"/>
      <c r="J79" s="2211"/>
      <c r="K79" s="2211"/>
      <c r="L79" s="2211"/>
      <c r="M79" s="2211"/>
      <c r="N79" s="2212"/>
      <c r="O79" s="2211"/>
      <c r="P79" s="2211"/>
      <c r="Q79" s="2211"/>
      <c r="R79" s="2211"/>
      <c r="S79" s="2211"/>
      <c r="T79" s="2211"/>
      <c r="U79" s="2211"/>
      <c r="V79" s="2211"/>
      <c r="W79" s="2211"/>
      <c r="X79" s="2211"/>
      <c r="Y79" s="2211"/>
      <c r="Z79" s="2211"/>
      <c r="AA79" s="2211"/>
      <c r="AB79" s="2211"/>
      <c r="AC79" s="2211"/>
      <c r="AD79" s="2211"/>
      <c r="AE79" s="2211"/>
      <c r="AF79" s="2211"/>
      <c r="AG79" s="2211"/>
      <c r="AH79" s="2211"/>
      <c r="AI79" s="2211"/>
      <c r="AJ79" s="2211"/>
      <c r="AK79" s="2144"/>
    </row>
    <row r="80" spans="1:41" ht="96.75" customHeight="1">
      <c r="A80" s="991">
        <v>2636</v>
      </c>
      <c r="B80" s="2162" t="s">
        <v>6340</v>
      </c>
      <c r="C80" s="2213" t="s">
        <v>6341</v>
      </c>
      <c r="D80" s="2214" t="s">
        <v>6342</v>
      </c>
      <c r="E80" s="2215" t="s">
        <v>6343</v>
      </c>
      <c r="F80" s="2210" t="s">
        <v>30</v>
      </c>
      <c r="G80" s="2211">
        <v>8974.51</v>
      </c>
      <c r="H80" s="2211">
        <v>3724.92</v>
      </c>
      <c r="I80" s="2216">
        <v>1150</v>
      </c>
      <c r="J80" s="2211">
        <v>0</v>
      </c>
      <c r="K80" s="2211">
        <v>4874.92</v>
      </c>
      <c r="L80" s="2211">
        <v>4099.59</v>
      </c>
      <c r="M80" s="2211">
        <v>0</v>
      </c>
      <c r="N80" s="2212">
        <v>2722.6309999999999</v>
      </c>
      <c r="O80" s="2211">
        <v>2722.6309999999999</v>
      </c>
      <c r="P80" s="2211"/>
      <c r="Q80" s="2211"/>
      <c r="R80" s="2211"/>
      <c r="S80" s="2211"/>
      <c r="T80" s="2211"/>
      <c r="U80" s="2211"/>
      <c r="V80" s="2211"/>
      <c r="W80" s="2211"/>
      <c r="X80" s="2843">
        <v>0</v>
      </c>
      <c r="Y80" s="2843">
        <v>2722.6309999999999</v>
      </c>
      <c r="Z80" s="2108">
        <v>2722.6309999999999</v>
      </c>
      <c r="AA80" s="2844"/>
      <c r="AB80" s="2844"/>
      <c r="AC80" s="2108">
        <v>0</v>
      </c>
      <c r="AD80" s="2108"/>
      <c r="AE80" s="2844"/>
      <c r="AF80" s="2844">
        <v>0</v>
      </c>
      <c r="AG80" s="2108">
        <v>0</v>
      </c>
      <c r="AH80" s="2211" t="s">
        <v>9970</v>
      </c>
      <c r="AI80" s="2211"/>
      <c r="AJ80" s="2211">
        <v>0</v>
      </c>
      <c r="AK80" s="2144"/>
    </row>
    <row r="81" spans="1:37" ht="63">
      <c r="A81" s="991">
        <v>2637</v>
      </c>
      <c r="B81" s="2162" t="s">
        <v>6344</v>
      </c>
      <c r="C81" s="2213" t="s">
        <v>6345</v>
      </c>
      <c r="D81" s="2217" t="s">
        <v>6346</v>
      </c>
      <c r="E81" s="2215" t="s">
        <v>6347</v>
      </c>
      <c r="F81" s="2141" t="s">
        <v>43</v>
      </c>
      <c r="G81" s="2211">
        <v>6575.6559999999999</v>
      </c>
      <c r="H81" s="2211">
        <v>448.81</v>
      </c>
      <c r="I81" s="2212">
        <v>623.30999999999995</v>
      </c>
      <c r="J81" s="2211">
        <v>0</v>
      </c>
      <c r="K81" s="2211">
        <v>760.57999999999993</v>
      </c>
      <c r="L81" s="2211">
        <v>5815.076</v>
      </c>
      <c r="M81" s="2211">
        <v>0</v>
      </c>
      <c r="N81" s="2212">
        <v>1000</v>
      </c>
      <c r="O81" s="2211">
        <v>1000</v>
      </c>
      <c r="P81" s="2211"/>
      <c r="Q81" s="2211"/>
      <c r="R81" s="2211"/>
      <c r="S81" s="2211"/>
      <c r="T81" s="2211"/>
      <c r="U81" s="2211"/>
      <c r="V81" s="2211"/>
      <c r="W81" s="2211"/>
      <c r="X81" s="2843">
        <v>0</v>
      </c>
      <c r="Y81" s="2843">
        <v>1000</v>
      </c>
      <c r="Z81" s="2108">
        <v>1000</v>
      </c>
      <c r="AA81" s="2844"/>
      <c r="AB81" s="2844"/>
      <c r="AC81" s="2108">
        <v>0</v>
      </c>
      <c r="AD81" s="2108"/>
      <c r="AE81" s="2844"/>
      <c r="AF81" s="2844">
        <v>0</v>
      </c>
      <c r="AG81" s="2108">
        <v>0</v>
      </c>
      <c r="AH81" s="2211" t="s">
        <v>9970</v>
      </c>
      <c r="AI81" s="2211"/>
      <c r="AJ81" s="2211">
        <v>0</v>
      </c>
      <c r="AK81" s="2144"/>
    </row>
    <row r="82" spans="1:37" ht="47.25">
      <c r="A82" s="991">
        <v>2638</v>
      </c>
      <c r="B82" s="2218" t="s">
        <v>6348</v>
      </c>
      <c r="C82" s="2219" t="s">
        <v>6349</v>
      </c>
      <c r="D82" s="2220" t="s">
        <v>257</v>
      </c>
      <c r="E82" s="2220" t="s">
        <v>3568</v>
      </c>
      <c r="F82" s="2141" t="s">
        <v>43</v>
      </c>
      <c r="G82" s="2211">
        <v>100.51300000000001</v>
      </c>
      <c r="H82" s="2211">
        <v>0</v>
      </c>
      <c r="I82" s="2212">
        <v>0</v>
      </c>
      <c r="J82" s="2211">
        <v>0</v>
      </c>
      <c r="K82" s="2211">
        <v>0</v>
      </c>
      <c r="L82" s="2211">
        <v>100.51300000000001</v>
      </c>
      <c r="M82" s="2211">
        <v>0</v>
      </c>
      <c r="N82" s="2212">
        <v>50</v>
      </c>
      <c r="O82" s="2211">
        <v>50</v>
      </c>
      <c r="P82" s="2211"/>
      <c r="Q82" s="2211"/>
      <c r="R82" s="2211"/>
      <c r="S82" s="2211"/>
      <c r="T82" s="2211"/>
      <c r="U82" s="2211"/>
      <c r="V82" s="2211"/>
      <c r="W82" s="2211"/>
      <c r="X82" s="2843">
        <v>0</v>
      </c>
      <c r="Y82" s="2843">
        <v>50</v>
      </c>
      <c r="Z82" s="2108">
        <v>50</v>
      </c>
      <c r="AA82" s="2844"/>
      <c r="AB82" s="2844"/>
      <c r="AC82" s="2108">
        <v>0</v>
      </c>
      <c r="AD82" s="2108"/>
      <c r="AE82" s="2844"/>
      <c r="AF82" s="2844">
        <v>0</v>
      </c>
      <c r="AG82" s="2108">
        <v>0</v>
      </c>
      <c r="AH82" s="2211" t="s">
        <v>9970</v>
      </c>
      <c r="AI82" s="2211"/>
      <c r="AJ82" s="2142">
        <v>0</v>
      </c>
      <c r="AK82" s="2144"/>
    </row>
    <row r="83" spans="1:37">
      <c r="A83" s="991"/>
      <c r="B83" s="2218"/>
      <c r="C83" s="2219"/>
      <c r="D83" s="2220"/>
      <c r="E83" s="2220"/>
      <c r="F83" s="2141"/>
      <c r="G83" s="2211"/>
      <c r="H83" s="2211"/>
      <c r="I83" s="2212"/>
      <c r="J83" s="2211"/>
      <c r="K83" s="2211"/>
      <c r="L83" s="2211"/>
      <c r="M83" s="2211"/>
      <c r="N83" s="2212"/>
      <c r="O83" s="2211"/>
      <c r="P83" s="2211"/>
      <c r="Q83" s="2211"/>
      <c r="R83" s="2211"/>
      <c r="S83" s="2211"/>
      <c r="T83" s="2211"/>
      <c r="U83" s="2211"/>
      <c r="V83" s="2211"/>
      <c r="W83" s="2211"/>
      <c r="X83" s="2843"/>
      <c r="Y83" s="2843"/>
      <c r="Z83" s="2108"/>
      <c r="AA83" s="2844"/>
      <c r="AB83" s="2844"/>
      <c r="AC83" s="2108"/>
      <c r="AD83" s="2108"/>
      <c r="AE83" s="2844"/>
      <c r="AF83" s="2844"/>
      <c r="AG83" s="2108"/>
      <c r="AH83" s="2211"/>
      <c r="AI83" s="2211"/>
      <c r="AJ83" s="2142"/>
      <c r="AK83" s="2144"/>
    </row>
    <row r="84" spans="1:37" ht="23.25" customHeight="1" thickBot="1">
      <c r="A84" s="991" t="s">
        <v>188</v>
      </c>
      <c r="B84" s="2221"/>
      <c r="C84" s="2222" t="s">
        <v>6350</v>
      </c>
      <c r="D84" s="2223"/>
      <c r="E84" s="2224"/>
      <c r="F84" s="2225"/>
      <c r="G84" s="2226">
        <v>15650.679000000002</v>
      </c>
      <c r="H84" s="2226">
        <v>4173.7300000000005</v>
      </c>
      <c r="I84" s="2226">
        <v>1773.31</v>
      </c>
      <c r="J84" s="2226">
        <v>0</v>
      </c>
      <c r="K84" s="2226">
        <v>5635.5</v>
      </c>
      <c r="L84" s="2226">
        <v>10015.179000000002</v>
      </c>
      <c r="M84" s="2226">
        <v>0</v>
      </c>
      <c r="N84" s="2226">
        <v>3772.6309999999999</v>
      </c>
      <c r="O84" s="2226">
        <v>3772.6309999999999</v>
      </c>
      <c r="P84" s="2226">
        <v>0</v>
      </c>
      <c r="Q84" s="2226">
        <v>0</v>
      </c>
      <c r="R84" s="2226">
        <v>0</v>
      </c>
      <c r="S84" s="2226">
        <v>0</v>
      </c>
      <c r="T84" s="2226">
        <v>0</v>
      </c>
      <c r="U84" s="2226">
        <v>0</v>
      </c>
      <c r="V84" s="2226">
        <v>0</v>
      </c>
      <c r="W84" s="2226">
        <v>0</v>
      </c>
      <c r="X84" s="2226">
        <v>0</v>
      </c>
      <c r="Y84" s="2226">
        <v>3772.6309999999999</v>
      </c>
      <c r="Z84" s="2226">
        <v>3772.6309999999999</v>
      </c>
      <c r="AA84" s="2226">
        <v>0</v>
      </c>
      <c r="AB84" s="2226">
        <v>0</v>
      </c>
      <c r="AC84" s="2226">
        <v>0</v>
      </c>
      <c r="AD84" s="2226">
        <v>0</v>
      </c>
      <c r="AE84" s="2226">
        <v>0</v>
      </c>
      <c r="AF84" s="2226">
        <v>0</v>
      </c>
      <c r="AG84" s="2226">
        <v>0</v>
      </c>
      <c r="AH84" s="2226"/>
      <c r="AI84" s="2226"/>
      <c r="AJ84" s="2226">
        <v>0</v>
      </c>
      <c r="AK84" s="2144"/>
    </row>
    <row r="85" spans="1:37" ht="9" customHeight="1">
      <c r="A85" s="991" t="s">
        <v>188</v>
      </c>
      <c r="B85" s="2221"/>
      <c r="C85" s="2213"/>
      <c r="D85" s="2217"/>
      <c r="E85" s="2215"/>
      <c r="F85" s="2141"/>
      <c r="G85" s="2227"/>
      <c r="H85" s="2227"/>
      <c r="I85" s="2227"/>
      <c r="J85" s="2227"/>
      <c r="K85" s="2227"/>
      <c r="L85" s="2227"/>
      <c r="M85" s="2227"/>
      <c r="N85" s="2227"/>
      <c r="O85" s="2227"/>
      <c r="P85" s="2227"/>
      <c r="Q85" s="2227"/>
      <c r="R85" s="2227"/>
      <c r="S85" s="2227"/>
      <c r="T85" s="2227"/>
      <c r="U85" s="2227"/>
      <c r="V85" s="2227"/>
      <c r="W85" s="2227"/>
      <c r="X85" s="2227"/>
      <c r="Y85" s="2227"/>
      <c r="Z85" s="2227"/>
      <c r="AA85" s="2227"/>
      <c r="AB85" s="2227"/>
      <c r="AC85" s="2227"/>
      <c r="AD85" s="2227"/>
      <c r="AE85" s="2227"/>
      <c r="AF85" s="2227"/>
      <c r="AG85" s="2227"/>
      <c r="AH85" s="2227"/>
      <c r="AI85" s="2227"/>
      <c r="AJ85" s="2227"/>
      <c r="AK85" s="2144"/>
    </row>
    <row r="86" spans="1:37">
      <c r="A86" s="991" t="s">
        <v>188</v>
      </c>
      <c r="B86" s="2221"/>
      <c r="C86" s="2208" t="s">
        <v>6339</v>
      </c>
      <c r="D86" s="2217"/>
      <c r="E86" s="2215"/>
      <c r="F86" s="2141"/>
      <c r="G86" s="2227"/>
      <c r="H86" s="2211"/>
      <c r="I86" s="2216"/>
      <c r="J86" s="2211"/>
      <c r="K86" s="2211"/>
      <c r="L86" s="2211"/>
      <c r="M86" s="2211"/>
      <c r="N86" s="2212"/>
      <c r="O86" s="2211"/>
      <c r="P86" s="2211"/>
      <c r="Q86" s="2211"/>
      <c r="R86" s="2211"/>
      <c r="S86" s="2211"/>
      <c r="T86" s="2211"/>
      <c r="U86" s="2211"/>
      <c r="V86" s="2211"/>
      <c r="W86" s="2211"/>
      <c r="X86" s="2211"/>
      <c r="Y86" s="2211"/>
      <c r="Z86" s="2211"/>
      <c r="AA86" s="2211"/>
      <c r="AB86" s="2211"/>
      <c r="AC86" s="2211"/>
      <c r="AD86" s="2211"/>
      <c r="AE86" s="2211"/>
      <c r="AF86" s="2211"/>
      <c r="AG86" s="2211"/>
      <c r="AH86" s="2211"/>
      <c r="AI86" s="2211"/>
      <c r="AJ86" s="2211"/>
      <c r="AK86" s="2144"/>
    </row>
    <row r="87" spans="1:37">
      <c r="A87" s="991" t="s">
        <v>188</v>
      </c>
      <c r="B87" s="2221"/>
      <c r="C87" s="2208" t="s">
        <v>39</v>
      </c>
      <c r="D87" s="2217"/>
      <c r="E87" s="2215"/>
      <c r="F87" s="2141"/>
      <c r="G87" s="2227"/>
      <c r="H87" s="2211"/>
      <c r="I87" s="2216"/>
      <c r="J87" s="2211"/>
      <c r="K87" s="2211"/>
      <c r="L87" s="2211"/>
      <c r="M87" s="2211"/>
      <c r="N87" s="2212"/>
      <c r="O87" s="2211"/>
      <c r="P87" s="2211"/>
      <c r="Q87" s="2211"/>
      <c r="R87" s="2211"/>
      <c r="S87" s="2211"/>
      <c r="T87" s="2211"/>
      <c r="U87" s="2211"/>
      <c r="V87" s="2211"/>
      <c r="W87" s="2211"/>
      <c r="X87" s="2211"/>
      <c r="Y87" s="2211"/>
      <c r="Z87" s="2211"/>
      <c r="AA87" s="2211"/>
      <c r="AB87" s="2211"/>
      <c r="AC87" s="2211"/>
      <c r="AD87" s="2211"/>
      <c r="AE87" s="2211"/>
      <c r="AF87" s="2211"/>
      <c r="AG87" s="2211"/>
      <c r="AH87" s="2211"/>
      <c r="AI87" s="2211"/>
      <c r="AJ87" s="2211"/>
      <c r="AK87" s="2144"/>
    </row>
    <row r="88" spans="1:37">
      <c r="A88" s="991"/>
      <c r="B88" s="2221"/>
      <c r="C88" s="2208"/>
      <c r="D88" s="2217"/>
      <c r="E88" s="2215"/>
      <c r="F88" s="2141"/>
      <c r="G88" s="2227"/>
      <c r="H88" s="2211"/>
      <c r="I88" s="2216"/>
      <c r="J88" s="2211"/>
      <c r="K88" s="2211"/>
      <c r="L88" s="2211"/>
      <c r="M88" s="2211"/>
      <c r="N88" s="2212"/>
      <c r="O88" s="2211"/>
      <c r="P88" s="2211"/>
      <c r="Q88" s="2211"/>
      <c r="R88" s="2211"/>
      <c r="S88" s="2211"/>
      <c r="T88" s="2211"/>
      <c r="U88" s="2211"/>
      <c r="V88" s="2211"/>
      <c r="W88" s="2211"/>
      <c r="X88" s="2211"/>
      <c r="Y88" s="2211"/>
      <c r="Z88" s="2211"/>
      <c r="AA88" s="2211"/>
      <c r="AB88" s="2211"/>
      <c r="AC88" s="2211"/>
      <c r="AD88" s="2211"/>
      <c r="AE88" s="2211"/>
      <c r="AF88" s="2211"/>
      <c r="AG88" s="2211"/>
      <c r="AH88" s="2211"/>
      <c r="AI88" s="2211"/>
      <c r="AJ88" s="2211"/>
      <c r="AK88" s="2144"/>
    </row>
    <row r="89" spans="1:37" ht="99" customHeight="1">
      <c r="A89" s="991">
        <v>2639</v>
      </c>
      <c r="B89" s="1004" t="s">
        <v>6351</v>
      </c>
      <c r="C89" s="2213" t="s">
        <v>6352</v>
      </c>
      <c r="D89" s="2217" t="s">
        <v>6353</v>
      </c>
      <c r="E89" s="2215" t="s">
        <v>42</v>
      </c>
      <c r="F89" s="2141" t="s">
        <v>43</v>
      </c>
      <c r="G89" s="2211">
        <v>6000</v>
      </c>
      <c r="H89" s="2211">
        <v>0</v>
      </c>
      <c r="I89" s="2216">
        <v>0</v>
      </c>
      <c r="J89" s="2211">
        <v>0</v>
      </c>
      <c r="K89" s="2211">
        <v>0</v>
      </c>
      <c r="L89" s="2211">
        <v>6000</v>
      </c>
      <c r="M89" s="2211">
        <v>0</v>
      </c>
      <c r="N89" s="2212">
        <v>500</v>
      </c>
      <c r="O89" s="2211">
        <v>500</v>
      </c>
      <c r="P89" s="2211"/>
      <c r="Q89" s="2211"/>
      <c r="R89" s="2211"/>
      <c r="S89" s="2211"/>
      <c r="T89" s="2211"/>
      <c r="U89" s="2211"/>
      <c r="V89" s="2211"/>
      <c r="W89" s="2211"/>
      <c r="X89" s="2843">
        <v>0</v>
      </c>
      <c r="Y89" s="2843">
        <v>500</v>
      </c>
      <c r="Z89" s="2108">
        <v>500</v>
      </c>
      <c r="AA89" s="2844"/>
      <c r="AB89" s="2844"/>
      <c r="AC89" s="2108">
        <v>0</v>
      </c>
      <c r="AD89" s="2108"/>
      <c r="AE89" s="2844"/>
      <c r="AF89" s="2844">
        <v>0</v>
      </c>
      <c r="AG89" s="2108">
        <v>0</v>
      </c>
      <c r="AH89" s="2211"/>
      <c r="AI89" s="2211"/>
      <c r="AJ89" s="2211">
        <v>0</v>
      </c>
      <c r="AK89" s="2144"/>
    </row>
    <row r="90" spans="1:37" ht="66" customHeight="1">
      <c r="A90" s="991">
        <v>2640</v>
      </c>
      <c r="B90" s="1004" t="s">
        <v>6354</v>
      </c>
      <c r="C90" s="2219" t="s">
        <v>6355</v>
      </c>
      <c r="D90" s="2220" t="s">
        <v>6356</v>
      </c>
      <c r="E90" s="2220" t="s">
        <v>6357</v>
      </c>
      <c r="F90" s="2141" t="s">
        <v>30</v>
      </c>
      <c r="G90" s="2161">
        <v>4200</v>
      </c>
      <c r="H90" s="2161">
        <v>0</v>
      </c>
      <c r="I90" s="2161">
        <v>0</v>
      </c>
      <c r="J90" s="2161">
        <v>0</v>
      </c>
      <c r="K90" s="2211">
        <v>0</v>
      </c>
      <c r="L90" s="2228">
        <v>4000</v>
      </c>
      <c r="M90" s="2161">
        <v>500</v>
      </c>
      <c r="N90" s="2161">
        <v>40</v>
      </c>
      <c r="O90" s="2211">
        <v>540</v>
      </c>
      <c r="P90" s="2211"/>
      <c r="Q90" s="2211"/>
      <c r="R90" s="2211"/>
      <c r="S90" s="2211"/>
      <c r="T90" s="2211"/>
      <c r="U90" s="2211"/>
      <c r="V90" s="2211"/>
      <c r="W90" s="2211"/>
      <c r="X90" s="2843">
        <v>500</v>
      </c>
      <c r="Y90" s="2843">
        <v>40</v>
      </c>
      <c r="Z90" s="2108">
        <v>540</v>
      </c>
      <c r="AA90" s="2844"/>
      <c r="AB90" s="2844"/>
      <c r="AC90" s="2108">
        <v>0</v>
      </c>
      <c r="AD90" s="2108"/>
      <c r="AE90" s="2844"/>
      <c r="AF90" s="2844">
        <v>0</v>
      </c>
      <c r="AG90" s="2108">
        <v>0</v>
      </c>
      <c r="AH90" s="2211"/>
      <c r="AI90" s="2211"/>
      <c r="AJ90" s="2161">
        <v>0</v>
      </c>
      <c r="AK90" s="2144"/>
    </row>
    <row r="91" spans="1:37" ht="23.25" customHeight="1">
      <c r="A91" s="2229"/>
      <c r="B91" s="2230"/>
      <c r="C91" s="2213"/>
      <c r="D91" s="2217"/>
      <c r="E91" s="2215"/>
      <c r="F91" s="2141"/>
      <c r="G91" s="2227"/>
      <c r="H91" s="2211"/>
      <c r="I91" s="2216"/>
      <c r="J91" s="2211"/>
      <c r="K91" s="2211"/>
      <c r="L91" s="2211"/>
      <c r="M91" s="2211"/>
      <c r="N91" s="2212"/>
      <c r="O91" s="2211"/>
      <c r="P91" s="2211"/>
      <c r="Q91" s="2211"/>
      <c r="R91" s="2211"/>
      <c r="S91" s="2211"/>
      <c r="T91" s="2211"/>
      <c r="U91" s="2211"/>
      <c r="V91" s="2211"/>
      <c r="W91" s="2211"/>
      <c r="X91" s="2211"/>
      <c r="Y91" s="2211"/>
      <c r="Z91" s="2211"/>
      <c r="AA91" s="2211"/>
      <c r="AB91" s="2211"/>
      <c r="AC91" s="2211"/>
      <c r="AD91" s="2211"/>
      <c r="AE91" s="2211"/>
      <c r="AF91" s="2211"/>
      <c r="AG91" s="2211"/>
      <c r="AH91" s="2211"/>
      <c r="AI91" s="2211"/>
      <c r="AJ91" s="2211"/>
      <c r="AK91" s="2144"/>
    </row>
    <row r="92" spans="1:37" ht="19.5" thickBot="1">
      <c r="A92" s="2229"/>
      <c r="B92" s="2230"/>
      <c r="C92" s="2231" t="s">
        <v>6358</v>
      </c>
      <c r="D92" s="2232"/>
      <c r="E92" s="2233"/>
      <c r="F92" s="2234"/>
      <c r="G92" s="2235">
        <v>10200</v>
      </c>
      <c r="H92" s="2235">
        <v>0</v>
      </c>
      <c r="I92" s="2235">
        <v>0</v>
      </c>
      <c r="J92" s="2235">
        <v>0</v>
      </c>
      <c r="K92" s="2235">
        <v>0</v>
      </c>
      <c r="L92" s="2235">
        <v>10000</v>
      </c>
      <c r="M92" s="2235">
        <v>500</v>
      </c>
      <c r="N92" s="2235">
        <v>540</v>
      </c>
      <c r="O92" s="2235">
        <v>1040</v>
      </c>
      <c r="P92" s="2235">
        <v>0</v>
      </c>
      <c r="Q92" s="2235">
        <v>0</v>
      </c>
      <c r="R92" s="2235">
        <v>0</v>
      </c>
      <c r="S92" s="2235">
        <v>0</v>
      </c>
      <c r="T92" s="2235">
        <v>0</v>
      </c>
      <c r="U92" s="2235">
        <v>0</v>
      </c>
      <c r="V92" s="2235">
        <v>0</v>
      </c>
      <c r="W92" s="2235">
        <v>0</v>
      </c>
      <c r="X92" s="2235">
        <v>500</v>
      </c>
      <c r="Y92" s="2235">
        <v>540</v>
      </c>
      <c r="Z92" s="2235">
        <v>1040</v>
      </c>
      <c r="AA92" s="2235">
        <v>0</v>
      </c>
      <c r="AB92" s="2235">
        <v>0</v>
      </c>
      <c r="AC92" s="2235">
        <v>0</v>
      </c>
      <c r="AD92" s="2235">
        <v>0</v>
      </c>
      <c r="AE92" s="2235">
        <v>0</v>
      </c>
      <c r="AF92" s="2235">
        <v>0</v>
      </c>
      <c r="AG92" s="2235">
        <v>0</v>
      </c>
      <c r="AH92" s="2235"/>
      <c r="AI92" s="2235"/>
      <c r="AJ92" s="2235">
        <v>0</v>
      </c>
      <c r="AK92" s="2144"/>
    </row>
    <row r="93" spans="1:37">
      <c r="A93" s="2229"/>
      <c r="B93" s="2139"/>
      <c r="C93" s="2236" t="s">
        <v>6359</v>
      </c>
      <c r="D93" s="2237"/>
      <c r="E93" s="2237"/>
      <c r="F93" s="2238"/>
      <c r="G93" s="2239">
        <v>25850.679000000004</v>
      </c>
      <c r="H93" s="2239">
        <v>4173.7300000000005</v>
      </c>
      <c r="I93" s="2239">
        <v>1773.31</v>
      </c>
      <c r="J93" s="2239">
        <v>0</v>
      </c>
      <c r="K93" s="2239">
        <v>5635.5</v>
      </c>
      <c r="L93" s="2239">
        <v>20015.179000000004</v>
      </c>
      <c r="M93" s="2239">
        <v>500</v>
      </c>
      <c r="N93" s="2239">
        <v>4312.6309999999994</v>
      </c>
      <c r="O93" s="2239">
        <v>4812.6309999999994</v>
      </c>
      <c r="P93" s="2239">
        <v>0</v>
      </c>
      <c r="Q93" s="2239">
        <v>0</v>
      </c>
      <c r="R93" s="2239">
        <v>0</v>
      </c>
      <c r="S93" s="2239">
        <v>0</v>
      </c>
      <c r="T93" s="2239">
        <v>0</v>
      </c>
      <c r="U93" s="2239">
        <v>0</v>
      </c>
      <c r="V93" s="2239">
        <v>0</v>
      </c>
      <c r="W93" s="2239">
        <v>0</v>
      </c>
      <c r="X93" s="2239">
        <v>500</v>
      </c>
      <c r="Y93" s="2239">
        <v>4312.6309999999994</v>
      </c>
      <c r="Z93" s="2239">
        <v>4812.6309999999994</v>
      </c>
      <c r="AA93" s="2239">
        <v>0</v>
      </c>
      <c r="AB93" s="2239">
        <v>0</v>
      </c>
      <c r="AC93" s="2239">
        <v>0</v>
      </c>
      <c r="AD93" s="2239">
        <v>0</v>
      </c>
      <c r="AE93" s="2239">
        <v>0</v>
      </c>
      <c r="AF93" s="2239">
        <v>0</v>
      </c>
      <c r="AG93" s="2239">
        <v>0</v>
      </c>
      <c r="AH93" s="2239"/>
      <c r="AI93" s="2239"/>
      <c r="AJ93" s="2239">
        <v>0</v>
      </c>
      <c r="AK93" s="2144"/>
    </row>
    <row r="94" spans="1:37">
      <c r="A94" s="2229"/>
      <c r="B94" s="2229"/>
      <c r="C94" s="2240" t="s">
        <v>6360</v>
      </c>
      <c r="D94" s="2241"/>
      <c r="E94" s="2241"/>
      <c r="F94" s="2241"/>
      <c r="G94" s="2242">
        <v>21406.798000000003</v>
      </c>
      <c r="H94" s="2242">
        <v>5938.9279999999999</v>
      </c>
      <c r="I94" s="2242">
        <v>2618.5739999999996</v>
      </c>
      <c r="J94" s="2242">
        <v>3838.25</v>
      </c>
      <c r="K94" s="2242">
        <v>8245.9619999999995</v>
      </c>
      <c r="L94" s="2242">
        <v>13160.836000000001</v>
      </c>
      <c r="M94" s="2242">
        <v>524.30200000000002</v>
      </c>
      <c r="N94" s="2242">
        <v>6088.8959999999997</v>
      </c>
      <c r="O94" s="2242">
        <v>6613.1980000000003</v>
      </c>
      <c r="P94" s="2242">
        <v>0</v>
      </c>
      <c r="Q94" s="2242">
        <v>0</v>
      </c>
      <c r="R94" s="2242">
        <v>0</v>
      </c>
      <c r="S94" s="2242">
        <v>0</v>
      </c>
      <c r="T94" s="2242">
        <v>0</v>
      </c>
      <c r="U94" s="2242">
        <v>0</v>
      </c>
      <c r="V94" s="2242">
        <v>0</v>
      </c>
      <c r="W94" s="2242">
        <v>0</v>
      </c>
      <c r="X94" s="2242">
        <v>524.30200000000002</v>
      </c>
      <c r="Y94" s="2242">
        <v>6088.8959999999997</v>
      </c>
      <c r="Z94" s="2242">
        <v>6613.1980000000003</v>
      </c>
      <c r="AA94" s="2242">
        <v>133.42927</v>
      </c>
      <c r="AB94" s="2242">
        <v>75.045000000000002</v>
      </c>
      <c r="AC94" s="2242">
        <v>208.47426999999999</v>
      </c>
      <c r="AD94" s="2242">
        <v>1.3477300000000001</v>
      </c>
      <c r="AE94" s="2242">
        <v>10.863</v>
      </c>
      <c r="AF94" s="2242">
        <v>7.32456</v>
      </c>
      <c r="AG94" s="2242">
        <v>18.187559999999998</v>
      </c>
      <c r="AH94" s="2242"/>
      <c r="AI94" s="2242"/>
      <c r="AJ94" s="2242">
        <v>7718</v>
      </c>
    </row>
    <row r="95" spans="1:37" ht="19.5" thickBot="1">
      <c r="A95" s="2229"/>
      <c r="B95" s="2229"/>
      <c r="C95" s="2243" t="s">
        <v>6361</v>
      </c>
      <c r="D95" s="2244"/>
      <c r="E95" s="2244"/>
      <c r="F95" s="2244"/>
      <c r="G95" s="2245">
        <v>10935.677</v>
      </c>
      <c r="H95" s="2245">
        <v>0</v>
      </c>
      <c r="I95" s="2245">
        <v>0</v>
      </c>
      <c r="J95" s="2245">
        <v>0</v>
      </c>
      <c r="K95" s="2245">
        <v>0</v>
      </c>
      <c r="L95" s="2245">
        <v>10735.677</v>
      </c>
      <c r="M95" s="2245">
        <v>693.601</v>
      </c>
      <c r="N95" s="2245">
        <v>679.20100000000002</v>
      </c>
      <c r="O95" s="2245">
        <v>1372.8020000000001</v>
      </c>
      <c r="P95" s="2245">
        <v>0</v>
      </c>
      <c r="Q95" s="2245">
        <v>0</v>
      </c>
      <c r="R95" s="2245">
        <v>0</v>
      </c>
      <c r="S95" s="2245">
        <v>0</v>
      </c>
      <c r="T95" s="2245">
        <v>0</v>
      </c>
      <c r="U95" s="2245">
        <v>0</v>
      </c>
      <c r="V95" s="2245">
        <v>0</v>
      </c>
      <c r="W95" s="2245">
        <v>0</v>
      </c>
      <c r="X95" s="2245">
        <v>693.601</v>
      </c>
      <c r="Y95" s="2245">
        <v>679.20100000000002</v>
      </c>
      <c r="Z95" s="2245">
        <v>1372.8020000000001</v>
      </c>
      <c r="AA95" s="2245">
        <v>0</v>
      </c>
      <c r="AB95" s="2245">
        <v>0</v>
      </c>
      <c r="AC95" s="2245">
        <v>0</v>
      </c>
      <c r="AD95" s="2245">
        <v>0</v>
      </c>
      <c r="AE95" s="2245">
        <v>0</v>
      </c>
      <c r="AF95" s="2245">
        <v>0</v>
      </c>
      <c r="AG95" s="2245">
        <v>0</v>
      </c>
      <c r="AH95" s="2245"/>
      <c r="AI95" s="2245"/>
      <c r="AJ95" s="2245">
        <v>0</v>
      </c>
    </row>
    <row r="96" spans="1:37" ht="19.5" thickBot="1">
      <c r="A96" s="2246"/>
      <c r="B96" s="2246"/>
      <c r="C96" s="2247" t="s">
        <v>6362</v>
      </c>
      <c r="D96" s="2248"/>
      <c r="E96" s="2248"/>
      <c r="F96" s="2248"/>
      <c r="G96" s="2249">
        <v>32342.475000000002</v>
      </c>
      <c r="H96" s="2249">
        <v>5938.9279999999999</v>
      </c>
      <c r="I96" s="2249">
        <v>2618.5739999999996</v>
      </c>
      <c r="J96" s="2249">
        <v>3838.25</v>
      </c>
      <c r="K96" s="2249">
        <v>8245.9619999999995</v>
      </c>
      <c r="L96" s="2249">
        <v>23896.512999999999</v>
      </c>
      <c r="M96" s="2249">
        <v>1217.903</v>
      </c>
      <c r="N96" s="2249">
        <v>6768.0969999999998</v>
      </c>
      <c r="O96" s="2249">
        <v>7986</v>
      </c>
      <c r="P96" s="2249">
        <v>0</v>
      </c>
      <c r="Q96" s="2249">
        <v>0</v>
      </c>
      <c r="R96" s="2249">
        <v>0</v>
      </c>
      <c r="S96" s="2249">
        <v>0</v>
      </c>
      <c r="T96" s="2249">
        <v>0</v>
      </c>
      <c r="U96" s="2249">
        <v>0</v>
      </c>
      <c r="V96" s="2249">
        <v>0</v>
      </c>
      <c r="W96" s="2249">
        <v>0</v>
      </c>
      <c r="X96" s="2249">
        <v>1217.903</v>
      </c>
      <c r="Y96" s="2249">
        <v>6768.0969999999998</v>
      </c>
      <c r="Z96" s="2249">
        <v>7986</v>
      </c>
      <c r="AA96" s="2249">
        <v>133.42927</v>
      </c>
      <c r="AB96" s="2249">
        <v>75.045000000000002</v>
      </c>
      <c r="AC96" s="2249">
        <v>208.47426999999999</v>
      </c>
      <c r="AD96" s="2249">
        <v>1.3477300000000001</v>
      </c>
      <c r="AE96" s="2249">
        <v>10.863</v>
      </c>
      <c r="AF96" s="2249">
        <v>7.32456</v>
      </c>
      <c r="AG96" s="2249">
        <v>18.187559999999998</v>
      </c>
      <c r="AH96" s="2249"/>
      <c r="AI96" s="2249"/>
      <c r="AJ96" s="2249">
        <v>7718</v>
      </c>
    </row>
  </sheetData>
  <autoFilter ref="A9:A96"/>
  <mergeCells count="25">
    <mergeCell ref="A1:AJ1"/>
    <mergeCell ref="A2:AJ2"/>
    <mergeCell ref="A4:A6"/>
    <mergeCell ref="B4:B6"/>
    <mergeCell ref="C4:C6"/>
    <mergeCell ref="D4:D6"/>
    <mergeCell ref="E4:E6"/>
    <mergeCell ref="F4:F6"/>
    <mergeCell ref="G4:G6"/>
    <mergeCell ref="H4:H6"/>
    <mergeCell ref="AJ4:AJ6"/>
    <mergeCell ref="P4:S4"/>
    <mergeCell ref="T4:U5"/>
    <mergeCell ref="V4:W5"/>
    <mergeCell ref="X4:Z5"/>
    <mergeCell ref="AA4:AC5"/>
    <mergeCell ref="AE4:AG5"/>
    <mergeCell ref="AH4:AH6"/>
    <mergeCell ref="AI4:AI6"/>
    <mergeCell ref="C70:D70"/>
    <mergeCell ref="I4:J5"/>
    <mergeCell ref="K4:K6"/>
    <mergeCell ref="L4:L6"/>
    <mergeCell ref="M4:O5"/>
    <mergeCell ref="AD4:AD6"/>
  </mergeCells>
  <conditionalFormatting sqref="C77">
    <cfRule type="iconSet" priority="5">
      <iconSet iconSet="3Symbols2">
        <cfvo type="percent" val="0"/>
        <cfvo type="percent" val="33"/>
        <cfvo type="percent" val="67"/>
      </iconSet>
    </cfRule>
  </conditionalFormatting>
  <conditionalFormatting sqref="C86">
    <cfRule type="iconSet" priority="4">
      <iconSet iconSet="3Symbols2">
        <cfvo type="percent" val="0"/>
        <cfvo type="percent" val="33"/>
        <cfvo type="percent" val="67"/>
      </iconSet>
    </cfRule>
  </conditionalFormatting>
  <printOptions horizontalCentered="1"/>
  <pageMargins left="1" right="0" top="0.5" bottom="0.5" header="0" footer="0"/>
  <pageSetup paperSize="5" scale="51" firstPageNumber="361" fitToHeight="0" orientation="landscape" useFirstPageNumber="1" r:id="rId1"/>
  <headerFooter scaleWithDoc="0" alignWithMargins="0">
    <oddHeader>&amp;R&amp;"Times New Roman,Bold"&amp;14[ &amp;P ]</oddHeader>
  </headerFooter>
  <rowBreaks count="2" manualBreakCount="2">
    <brk id="28" max="34" man="1"/>
    <brk id="96" max="1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J257"/>
  <sheetViews>
    <sheetView view="pageBreakPreview" zoomScale="96" zoomScaleNormal="55" zoomScaleSheetLayoutView="96" workbookViewId="0">
      <pane xSplit="3" ySplit="7" topLeftCell="K9"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8" defaultRowHeight="15.75"/>
  <cols>
    <col min="1" max="1" width="9.25" style="123" customWidth="1"/>
    <col min="2" max="2" width="11.875" style="528" customWidth="1"/>
    <col min="3" max="3" width="28.75" style="573" customWidth="1"/>
    <col min="4" max="4" width="11.25" style="528" customWidth="1"/>
    <col min="5" max="5" width="9.375" style="528" customWidth="1"/>
    <col min="6" max="6" width="8.375" style="528" customWidth="1"/>
    <col min="7" max="7" width="9.5" style="2121" customWidth="1"/>
    <col min="8" max="8" width="9.375" style="2121" customWidth="1"/>
    <col min="9" max="9" width="7.875" style="2121" customWidth="1"/>
    <col min="10" max="10" width="5.875" style="2121" customWidth="1"/>
    <col min="11" max="11" width="10.125" style="2121" customWidth="1"/>
    <col min="12" max="12" width="10" style="2121" customWidth="1"/>
    <col min="13" max="13" width="8.625" style="2121" customWidth="1"/>
    <col min="14" max="14" width="8.125" style="2121" customWidth="1"/>
    <col min="15" max="15" width="10.25" style="2121" customWidth="1"/>
    <col min="16" max="23" width="8.375" style="2121" hidden="1" customWidth="1"/>
    <col min="24" max="25" width="8.375" style="2121" customWidth="1"/>
    <col min="26" max="26" width="10.625" style="2121" customWidth="1"/>
    <col min="27" max="35" width="8.375" style="2121" customWidth="1"/>
    <col min="36" max="36" width="7.125" style="2121" customWidth="1"/>
    <col min="37" max="16384" width="8" style="123"/>
  </cols>
  <sheetData>
    <row r="1" spans="1:36" ht="27">
      <c r="B1" s="3603" t="s">
        <v>1994</v>
      </c>
      <c r="C1" s="3603"/>
      <c r="D1" s="3603"/>
      <c r="E1" s="3603"/>
      <c r="F1" s="3603"/>
      <c r="G1" s="3603"/>
      <c r="H1" s="3603"/>
      <c r="I1" s="3603"/>
      <c r="J1" s="3603"/>
      <c r="K1" s="3603"/>
      <c r="L1" s="3603"/>
      <c r="M1" s="3603"/>
      <c r="N1" s="3603"/>
      <c r="O1" s="3603"/>
      <c r="P1" s="3603"/>
      <c r="Q1" s="3603"/>
      <c r="R1" s="3603"/>
      <c r="S1" s="3603"/>
      <c r="T1" s="3603"/>
      <c r="U1" s="3603"/>
      <c r="V1" s="3603"/>
      <c r="W1" s="3603"/>
      <c r="X1" s="3603"/>
      <c r="Y1" s="3603"/>
      <c r="Z1" s="3603"/>
      <c r="AA1" s="3603"/>
      <c r="AB1" s="3603"/>
      <c r="AC1" s="3603"/>
      <c r="AD1" s="3603"/>
      <c r="AE1" s="3603"/>
      <c r="AF1" s="3603"/>
      <c r="AG1" s="3603"/>
      <c r="AH1" s="3603"/>
      <c r="AI1" s="3603"/>
      <c r="AJ1" s="3603"/>
    </row>
    <row r="2" spans="1:36" ht="25.5">
      <c r="B2" s="3604" t="s">
        <v>6363</v>
      </c>
      <c r="C2" s="3604"/>
      <c r="D2" s="3604"/>
      <c r="E2" s="3604"/>
      <c r="F2" s="3604"/>
      <c r="G2" s="3604"/>
      <c r="H2" s="3604"/>
      <c r="I2" s="3604"/>
      <c r="J2" s="3604"/>
      <c r="K2" s="3604"/>
      <c r="L2" s="3604"/>
      <c r="M2" s="3604"/>
      <c r="N2" s="3604"/>
      <c r="O2" s="3604"/>
      <c r="P2" s="3604"/>
      <c r="Q2" s="3604"/>
      <c r="R2" s="3604"/>
      <c r="S2" s="3604"/>
      <c r="T2" s="3604"/>
      <c r="U2" s="3604"/>
      <c r="V2" s="3604"/>
      <c r="W2" s="3604"/>
      <c r="X2" s="3604"/>
      <c r="Y2" s="3604"/>
      <c r="Z2" s="3604"/>
      <c r="AA2" s="3604"/>
      <c r="AB2" s="3604"/>
      <c r="AC2" s="3604"/>
      <c r="AD2" s="3604"/>
      <c r="AE2" s="3604"/>
      <c r="AF2" s="3604"/>
      <c r="AG2" s="3604"/>
      <c r="AH2" s="3604"/>
      <c r="AI2" s="3604"/>
      <c r="AJ2" s="3604"/>
    </row>
    <row r="3" spans="1:36" ht="15.75" customHeight="1">
      <c r="B3" s="519"/>
      <c r="C3" s="567"/>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row>
    <row r="4" spans="1:36" ht="36.75" customHeight="1">
      <c r="A4" s="3329" t="s">
        <v>14</v>
      </c>
      <c r="B4" s="3357" t="s">
        <v>132</v>
      </c>
      <c r="C4" s="3357" t="s">
        <v>15</v>
      </c>
      <c r="D4" s="3357" t="s">
        <v>16</v>
      </c>
      <c r="E4" s="3357" t="s">
        <v>3981</v>
      </c>
      <c r="F4" s="3329" t="s">
        <v>358</v>
      </c>
      <c r="G4" s="3357" t="s">
        <v>18</v>
      </c>
      <c r="H4" s="3357" t="s">
        <v>338</v>
      </c>
      <c r="I4" s="3363" t="s">
        <v>20</v>
      </c>
      <c r="J4" s="3364"/>
      <c r="K4" s="3363" t="s">
        <v>339</v>
      </c>
      <c r="L4" s="3357" t="s">
        <v>340</v>
      </c>
      <c r="M4" s="3599" t="s">
        <v>23</v>
      </c>
      <c r="N4" s="3599"/>
      <c r="O4" s="3600"/>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12" customHeight="1">
      <c r="A5" s="3330"/>
      <c r="B5" s="3358"/>
      <c r="C5" s="3358"/>
      <c r="D5" s="3358"/>
      <c r="E5" s="3358"/>
      <c r="F5" s="3330"/>
      <c r="G5" s="3358"/>
      <c r="H5" s="3358"/>
      <c r="I5" s="3365"/>
      <c r="J5" s="3366"/>
      <c r="K5" s="3367"/>
      <c r="L5" s="3358"/>
      <c r="M5" s="3601"/>
      <c r="N5" s="3601"/>
      <c r="O5" s="3602"/>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15.75" customHeight="1">
      <c r="A6" s="3331"/>
      <c r="B6" s="3359"/>
      <c r="C6" s="3359"/>
      <c r="D6" s="3359"/>
      <c r="E6" s="3359"/>
      <c r="F6" s="3331"/>
      <c r="G6" s="3359"/>
      <c r="H6" s="3359"/>
      <c r="I6" s="347" t="s">
        <v>2</v>
      </c>
      <c r="J6" s="348" t="s">
        <v>25</v>
      </c>
      <c r="K6" s="3365"/>
      <c r="L6" s="3359"/>
      <c r="M6" s="1605" t="s">
        <v>4</v>
      </c>
      <c r="N6" s="594" t="s">
        <v>5</v>
      </c>
      <c r="O6" s="594"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ht="15.75" customHeight="1">
      <c r="A7" s="594">
        <v>1</v>
      </c>
      <c r="B7" s="594">
        <v>2</v>
      </c>
      <c r="C7" s="1647">
        <v>3</v>
      </c>
      <c r="D7" s="594">
        <v>4</v>
      </c>
      <c r="E7" s="1605">
        <v>5</v>
      </c>
      <c r="F7" s="1605">
        <v>6</v>
      </c>
      <c r="G7" s="1605">
        <v>7</v>
      </c>
      <c r="H7" s="1647">
        <v>8</v>
      </c>
      <c r="I7" s="594">
        <v>9</v>
      </c>
      <c r="J7" s="1605">
        <v>10</v>
      </c>
      <c r="K7" s="594">
        <v>11</v>
      </c>
      <c r="L7" s="594">
        <v>12</v>
      </c>
      <c r="M7" s="594">
        <v>13</v>
      </c>
      <c r="N7" s="594">
        <v>14</v>
      </c>
      <c r="O7" s="594">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5.75" customHeight="1">
      <c r="B8" s="603"/>
      <c r="C8" s="603"/>
      <c r="D8" s="603"/>
      <c r="E8" s="603"/>
      <c r="F8" s="603"/>
      <c r="G8" s="603"/>
      <c r="H8" s="603"/>
      <c r="I8" s="603"/>
      <c r="J8" s="603"/>
      <c r="K8" s="603"/>
      <c r="L8" s="603"/>
      <c r="M8" s="603"/>
      <c r="N8" s="603"/>
      <c r="O8" s="603"/>
      <c r="P8" s="603"/>
      <c r="Q8" s="603"/>
      <c r="R8" s="603"/>
      <c r="S8" s="603"/>
      <c r="T8" s="603"/>
      <c r="U8" s="603"/>
      <c r="V8" s="603"/>
      <c r="W8" s="603"/>
      <c r="X8" s="603"/>
      <c r="Y8" s="603"/>
      <c r="Z8" s="603"/>
      <c r="AA8" s="603"/>
      <c r="AB8" s="603"/>
      <c r="AC8" s="603"/>
      <c r="AD8" s="603"/>
      <c r="AE8" s="603"/>
      <c r="AF8" s="603"/>
      <c r="AG8" s="603"/>
      <c r="AH8" s="603"/>
      <c r="AI8" s="603"/>
      <c r="AJ8" s="603"/>
    </row>
    <row r="9" spans="1:36">
      <c r="B9" s="368"/>
      <c r="C9" s="2253" t="s">
        <v>6364</v>
      </c>
      <c r="D9" s="2254"/>
      <c r="E9" s="368"/>
      <c r="F9" s="368"/>
      <c r="G9" s="2255"/>
      <c r="H9" s="2255"/>
      <c r="I9" s="2255"/>
      <c r="J9" s="2255"/>
      <c r="K9" s="2255"/>
      <c r="L9" s="2255"/>
      <c r="M9" s="2255"/>
      <c r="N9" s="2255"/>
      <c r="O9" s="2255"/>
      <c r="P9" s="2255"/>
      <c r="Q9" s="2255"/>
      <c r="R9" s="2255"/>
      <c r="S9" s="2255"/>
      <c r="T9" s="2255"/>
      <c r="U9" s="2255"/>
      <c r="V9" s="2255"/>
      <c r="W9" s="2255"/>
      <c r="X9" s="2255"/>
      <c r="Y9" s="2255"/>
      <c r="Z9" s="2255"/>
      <c r="AA9" s="2255"/>
      <c r="AB9" s="2255"/>
      <c r="AC9" s="2255"/>
      <c r="AD9" s="2255"/>
      <c r="AE9" s="2255"/>
      <c r="AF9" s="2255"/>
      <c r="AG9" s="2255"/>
      <c r="AH9" s="2255"/>
      <c r="AI9" s="2255"/>
      <c r="AJ9" s="2255"/>
    </row>
    <row r="10" spans="1:36">
      <c r="B10" s="368"/>
      <c r="C10" s="2253" t="s">
        <v>1600</v>
      </c>
      <c r="D10" s="2254"/>
      <c r="E10" s="368"/>
      <c r="F10" s="368"/>
      <c r="G10" s="2255"/>
      <c r="H10" s="2255"/>
      <c r="I10" s="2255"/>
      <c r="J10" s="2255"/>
      <c r="K10" s="2255"/>
      <c r="L10" s="2255"/>
      <c r="M10" s="2255"/>
      <c r="N10" s="2255"/>
      <c r="O10" s="2255"/>
      <c r="P10" s="2255"/>
      <c r="Q10" s="2255"/>
      <c r="R10" s="2255"/>
      <c r="S10" s="2255"/>
      <c r="T10" s="2255"/>
      <c r="U10" s="2255"/>
      <c r="V10" s="2255"/>
      <c r="W10" s="2255"/>
      <c r="X10" s="2255"/>
      <c r="Y10" s="2255"/>
      <c r="Z10" s="2255"/>
      <c r="AA10" s="2255"/>
      <c r="AB10" s="2255"/>
      <c r="AC10" s="2255"/>
      <c r="AD10" s="2255"/>
      <c r="AE10" s="2255"/>
      <c r="AF10" s="2255"/>
      <c r="AG10" s="2255"/>
      <c r="AH10" s="2255"/>
      <c r="AI10" s="2255"/>
      <c r="AJ10" s="2255"/>
    </row>
    <row r="11" spans="1:36">
      <c r="B11" s="368"/>
      <c r="C11" s="2253"/>
      <c r="D11" s="2254"/>
      <c r="E11" s="368"/>
      <c r="F11" s="368"/>
      <c r="G11" s="2255"/>
      <c r="H11" s="2255"/>
      <c r="I11" s="2255"/>
      <c r="J11" s="2255"/>
      <c r="K11" s="2255"/>
      <c r="L11" s="2255"/>
      <c r="M11" s="2255"/>
      <c r="N11" s="2255"/>
      <c r="O11" s="2255"/>
      <c r="P11" s="2255"/>
      <c r="Q11" s="2255"/>
      <c r="R11" s="2255"/>
      <c r="S11" s="2255"/>
      <c r="T11" s="2255"/>
      <c r="U11" s="2255"/>
      <c r="V11" s="2255"/>
      <c r="W11" s="2255"/>
      <c r="X11" s="2255"/>
      <c r="Y11" s="2255"/>
      <c r="Z11" s="2255"/>
      <c r="AA11" s="2255"/>
      <c r="AB11" s="2255"/>
      <c r="AC11" s="2255"/>
      <c r="AD11" s="2255"/>
      <c r="AE11" s="2255"/>
      <c r="AF11" s="2255"/>
      <c r="AG11" s="2255"/>
      <c r="AH11" s="2255"/>
      <c r="AI11" s="2255"/>
      <c r="AJ11" s="2255"/>
    </row>
    <row r="12" spans="1:36" ht="53.45" customHeight="1">
      <c r="A12" s="991">
        <v>2641</v>
      </c>
      <c r="B12" s="2258" t="s">
        <v>6365</v>
      </c>
      <c r="C12" s="2259" t="s">
        <v>6366</v>
      </c>
      <c r="D12" s="266" t="s">
        <v>51</v>
      </c>
      <c r="E12" s="266" t="s">
        <v>2375</v>
      </c>
      <c r="F12" s="2260" t="s">
        <v>43</v>
      </c>
      <c r="G12" s="324">
        <v>2157.837</v>
      </c>
      <c r="H12" s="2261">
        <v>972.35500000000002</v>
      </c>
      <c r="I12" s="2261">
        <v>112.58499999999999</v>
      </c>
      <c r="J12" s="2261">
        <v>0</v>
      </c>
      <c r="K12" s="324">
        <v>1084.94</v>
      </c>
      <c r="L12" s="268">
        <v>1072.8969999999999</v>
      </c>
      <c r="M12" s="2261">
        <v>0</v>
      </c>
      <c r="N12" s="2261">
        <v>150</v>
      </c>
      <c r="O12" s="324">
        <v>150</v>
      </c>
      <c r="P12" s="324"/>
      <c r="Q12" s="324"/>
      <c r="R12" s="324"/>
      <c r="S12" s="324"/>
      <c r="T12" s="324"/>
      <c r="U12" s="324"/>
      <c r="V12" s="324"/>
      <c r="W12" s="324"/>
      <c r="X12" s="2843">
        <v>0</v>
      </c>
      <c r="Y12" s="2843">
        <v>150</v>
      </c>
      <c r="Z12" s="2108">
        <v>150</v>
      </c>
      <c r="AA12" s="2844"/>
      <c r="AB12" s="2844">
        <v>17.100000000000001</v>
      </c>
      <c r="AC12" s="2108">
        <v>17.100000000000001</v>
      </c>
      <c r="AD12" s="2108"/>
      <c r="AE12" s="2844"/>
      <c r="AF12" s="2844">
        <v>0</v>
      </c>
      <c r="AG12" s="2108">
        <v>0</v>
      </c>
      <c r="AH12" s="324"/>
      <c r="AI12" s="324" t="s">
        <v>10067</v>
      </c>
      <c r="AJ12" s="268">
        <v>0</v>
      </c>
    </row>
    <row r="13" spans="1:36" ht="78.75">
      <c r="A13" s="991">
        <v>2642</v>
      </c>
      <c r="B13" s="2258" t="s">
        <v>6367</v>
      </c>
      <c r="C13" s="2262" t="s">
        <v>6368</v>
      </c>
      <c r="D13" s="1237" t="s">
        <v>72</v>
      </c>
      <c r="E13" s="1237" t="s">
        <v>2369</v>
      </c>
      <c r="F13" s="2260" t="s">
        <v>43</v>
      </c>
      <c r="G13" s="1391">
        <v>396.72199999999998</v>
      </c>
      <c r="H13" s="2261">
        <v>27.048000000000002</v>
      </c>
      <c r="I13" s="2261">
        <v>16.056999999999999</v>
      </c>
      <c r="J13" s="2261">
        <v>0</v>
      </c>
      <c r="K13" s="1391">
        <v>43.105000000000004</v>
      </c>
      <c r="L13" s="392">
        <v>353.61699999999996</v>
      </c>
      <c r="M13" s="2261">
        <v>0</v>
      </c>
      <c r="N13" s="2261">
        <v>9.82</v>
      </c>
      <c r="O13" s="1391">
        <v>9.82</v>
      </c>
      <c r="P13" s="1391"/>
      <c r="Q13" s="1391"/>
      <c r="R13" s="1391"/>
      <c r="S13" s="1391"/>
      <c r="T13" s="1391"/>
      <c r="U13" s="1391"/>
      <c r="V13" s="1391"/>
      <c r="W13" s="1391"/>
      <c r="X13" s="2843">
        <v>0</v>
      </c>
      <c r="Y13" s="2843">
        <v>9.82</v>
      </c>
      <c r="Z13" s="2108">
        <v>9.82</v>
      </c>
      <c r="AA13" s="2844"/>
      <c r="AB13" s="2844"/>
      <c r="AC13" s="2108">
        <v>0</v>
      </c>
      <c r="AD13" s="2108"/>
      <c r="AE13" s="2844"/>
      <c r="AF13" s="2844">
        <v>0</v>
      </c>
      <c r="AG13" s="2108">
        <v>0</v>
      </c>
      <c r="AH13" s="324" t="s">
        <v>10009</v>
      </c>
      <c r="AI13" s="1391"/>
      <c r="AJ13" s="392">
        <v>0</v>
      </c>
    </row>
    <row r="14" spans="1:36" ht="63">
      <c r="A14" s="991">
        <v>2643</v>
      </c>
      <c r="B14" s="2258" t="s">
        <v>6369</v>
      </c>
      <c r="C14" s="753" t="s">
        <v>6370</v>
      </c>
      <c r="D14" s="1237" t="s">
        <v>88</v>
      </c>
      <c r="E14" s="1237" t="s">
        <v>6371</v>
      </c>
      <c r="F14" s="2260" t="s">
        <v>30</v>
      </c>
      <c r="G14" s="1391">
        <v>65.918999999999997</v>
      </c>
      <c r="H14" s="2261">
        <v>0</v>
      </c>
      <c r="I14" s="2261">
        <v>34.149000000000001</v>
      </c>
      <c r="J14" s="2261">
        <v>0</v>
      </c>
      <c r="K14" s="1391">
        <v>34.149000000000001</v>
      </c>
      <c r="L14" s="392">
        <v>31.769999999999996</v>
      </c>
      <c r="M14" s="2261">
        <v>31.77</v>
      </c>
      <c r="N14" s="2261">
        <v>0</v>
      </c>
      <c r="O14" s="1391">
        <v>31.77</v>
      </c>
      <c r="P14" s="1391"/>
      <c r="Q14" s="1391"/>
      <c r="R14" s="1391"/>
      <c r="S14" s="1391"/>
      <c r="T14" s="1391"/>
      <c r="U14" s="1391"/>
      <c r="V14" s="1391"/>
      <c r="W14" s="1391"/>
      <c r="X14" s="2843">
        <v>31.77</v>
      </c>
      <c r="Y14" s="2843">
        <v>0</v>
      </c>
      <c r="Z14" s="2108">
        <v>31.77</v>
      </c>
      <c r="AA14" s="2844">
        <v>31.452999999999999</v>
      </c>
      <c r="AB14" s="2844"/>
      <c r="AC14" s="2108">
        <v>31.452999999999999</v>
      </c>
      <c r="AD14" s="2108">
        <v>0.317</v>
      </c>
      <c r="AE14" s="2844"/>
      <c r="AF14" s="2844">
        <v>0</v>
      </c>
      <c r="AG14" s="2108">
        <v>0</v>
      </c>
      <c r="AH14" s="1391"/>
      <c r="AI14" s="1391" t="s">
        <v>10040</v>
      </c>
      <c r="AJ14" s="392">
        <v>0</v>
      </c>
    </row>
    <row r="15" spans="1:36" ht="47.25">
      <c r="A15" s="991">
        <v>2644</v>
      </c>
      <c r="B15" s="2258" t="s">
        <v>6372</v>
      </c>
      <c r="C15" s="753" t="s">
        <v>6373</v>
      </c>
      <c r="D15" s="1237" t="s">
        <v>56</v>
      </c>
      <c r="E15" s="1237" t="s">
        <v>6371</v>
      </c>
      <c r="F15" s="2260" t="s">
        <v>30</v>
      </c>
      <c r="G15" s="1391">
        <v>5.8170000000000002</v>
      </c>
      <c r="H15" s="2261">
        <v>0</v>
      </c>
      <c r="I15" s="2261">
        <v>2.5539999999999998</v>
      </c>
      <c r="J15" s="2261">
        <v>0</v>
      </c>
      <c r="K15" s="1391">
        <v>2.5539999999999998</v>
      </c>
      <c r="L15" s="392">
        <v>3.2630000000000003</v>
      </c>
      <c r="M15" s="2261">
        <v>3.2629999999999999</v>
      </c>
      <c r="N15" s="2261">
        <v>0</v>
      </c>
      <c r="O15" s="1391">
        <v>3.2629999999999999</v>
      </c>
      <c r="P15" s="1391"/>
      <c r="Q15" s="1391"/>
      <c r="R15" s="1391"/>
      <c r="S15" s="1391"/>
      <c r="T15" s="1391"/>
      <c r="U15" s="1391"/>
      <c r="V15" s="1391"/>
      <c r="W15" s="1391"/>
      <c r="X15" s="2843">
        <v>3.2629999999999999</v>
      </c>
      <c r="Y15" s="2843">
        <v>0</v>
      </c>
      <c r="Z15" s="2108">
        <v>3.2629999999999999</v>
      </c>
      <c r="AA15" s="2844">
        <v>0.70699999999999996</v>
      </c>
      <c r="AB15" s="2844"/>
      <c r="AC15" s="2108">
        <v>0.70699999999999996</v>
      </c>
      <c r="AD15" s="2108">
        <v>7.0000000000000001E-3</v>
      </c>
      <c r="AE15" s="2844"/>
      <c r="AF15" s="2844">
        <v>0</v>
      </c>
      <c r="AG15" s="2108">
        <v>0</v>
      </c>
      <c r="AH15" s="1391"/>
      <c r="AI15" s="1391" t="s">
        <v>9947</v>
      </c>
      <c r="AJ15" s="392">
        <v>0</v>
      </c>
    </row>
    <row r="16" spans="1:36" ht="47.25">
      <c r="A16" s="991">
        <v>2645</v>
      </c>
      <c r="B16" s="2258" t="s">
        <v>6374</v>
      </c>
      <c r="C16" s="753" t="s">
        <v>6375</v>
      </c>
      <c r="D16" s="1237" t="s">
        <v>2314</v>
      </c>
      <c r="E16" s="1237" t="s">
        <v>6371</v>
      </c>
      <c r="F16" s="2260" t="s">
        <v>30</v>
      </c>
      <c r="G16" s="1391">
        <v>2.847</v>
      </c>
      <c r="H16" s="2261">
        <v>0</v>
      </c>
      <c r="I16" s="2261">
        <v>1.25</v>
      </c>
      <c r="J16" s="2261">
        <v>0</v>
      </c>
      <c r="K16" s="1391">
        <v>1.25</v>
      </c>
      <c r="L16" s="392">
        <v>1.597</v>
      </c>
      <c r="M16" s="2261">
        <v>1.597</v>
      </c>
      <c r="N16" s="2261">
        <v>0</v>
      </c>
      <c r="O16" s="1391">
        <v>1.597</v>
      </c>
      <c r="P16" s="1391"/>
      <c r="Q16" s="1391"/>
      <c r="R16" s="1391"/>
      <c r="S16" s="1391"/>
      <c r="T16" s="1391"/>
      <c r="U16" s="1391"/>
      <c r="V16" s="1391"/>
      <c r="W16" s="1391"/>
      <c r="X16" s="2843">
        <v>1.597</v>
      </c>
      <c r="Y16" s="2843">
        <v>0</v>
      </c>
      <c r="Z16" s="2108">
        <v>1.597</v>
      </c>
      <c r="AA16" s="2844">
        <v>1.597</v>
      </c>
      <c r="AB16" s="2844"/>
      <c r="AC16" s="2108">
        <v>1.597</v>
      </c>
      <c r="AD16" s="2108">
        <v>1.6E-2</v>
      </c>
      <c r="AE16" s="2844"/>
      <c r="AF16" s="2844">
        <v>0</v>
      </c>
      <c r="AG16" s="2108">
        <v>0</v>
      </c>
      <c r="AH16" s="1391"/>
      <c r="AI16" s="1391" t="s">
        <v>9947</v>
      </c>
      <c r="AJ16" s="392">
        <v>0</v>
      </c>
    </row>
    <row r="17" spans="1:36" ht="7.5" customHeight="1">
      <c r="A17" s="991" t="s">
        <v>188</v>
      </c>
      <c r="B17" s="991"/>
      <c r="C17" s="2262"/>
      <c r="D17" s="1237"/>
      <c r="E17" s="1237"/>
      <c r="F17" s="2260"/>
      <c r="G17" s="1391"/>
      <c r="H17" s="2261"/>
      <c r="I17" s="2261"/>
      <c r="J17" s="2261"/>
      <c r="K17" s="1391"/>
      <c r="L17" s="392"/>
      <c r="M17" s="2261"/>
      <c r="N17" s="226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392"/>
    </row>
    <row r="18" spans="1:36" ht="24.75" customHeight="1">
      <c r="A18" s="991" t="s">
        <v>188</v>
      </c>
      <c r="B18" s="2263"/>
      <c r="C18" s="1382" t="s">
        <v>6376</v>
      </c>
      <c r="D18" s="2264"/>
      <c r="E18" s="2264"/>
      <c r="F18" s="2264"/>
      <c r="G18" s="483">
        <v>2629.1420000000003</v>
      </c>
      <c r="H18" s="483">
        <v>999.40300000000002</v>
      </c>
      <c r="I18" s="483">
        <v>166.595</v>
      </c>
      <c r="J18" s="483">
        <v>0</v>
      </c>
      <c r="K18" s="483">
        <v>1165.998</v>
      </c>
      <c r="L18" s="483">
        <v>1463.1439999999998</v>
      </c>
      <c r="M18" s="483">
        <v>36.630000000000003</v>
      </c>
      <c r="N18" s="483">
        <v>159.82</v>
      </c>
      <c r="O18" s="483">
        <v>196.45000000000002</v>
      </c>
      <c r="P18" s="483">
        <v>0</v>
      </c>
      <c r="Q18" s="483">
        <v>0</v>
      </c>
      <c r="R18" s="483">
        <v>0</v>
      </c>
      <c r="S18" s="483">
        <v>0</v>
      </c>
      <c r="T18" s="483">
        <v>0</v>
      </c>
      <c r="U18" s="483">
        <v>0</v>
      </c>
      <c r="V18" s="483">
        <v>0</v>
      </c>
      <c r="W18" s="483">
        <v>0</v>
      </c>
      <c r="X18" s="483">
        <v>36.630000000000003</v>
      </c>
      <c r="Y18" s="483">
        <v>159.82</v>
      </c>
      <c r="Z18" s="483">
        <v>196.45000000000002</v>
      </c>
      <c r="AA18" s="483">
        <v>33.756999999999998</v>
      </c>
      <c r="AB18" s="483">
        <v>17.100000000000001</v>
      </c>
      <c r="AC18" s="483">
        <v>50.856999999999999</v>
      </c>
      <c r="AD18" s="483">
        <v>0.34</v>
      </c>
      <c r="AE18" s="483">
        <v>0</v>
      </c>
      <c r="AF18" s="483">
        <v>0</v>
      </c>
      <c r="AG18" s="483">
        <v>0</v>
      </c>
      <c r="AH18" s="483"/>
      <c r="AI18" s="483"/>
      <c r="AJ18" s="483">
        <v>0</v>
      </c>
    </row>
    <row r="19" spans="1:36" ht="7.5" customHeight="1">
      <c r="A19" s="991" t="s">
        <v>188</v>
      </c>
      <c r="B19" s="2263"/>
      <c r="C19" s="2265"/>
      <c r="D19" s="2266"/>
      <c r="E19" s="2266"/>
      <c r="F19" s="2266"/>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row>
    <row r="20" spans="1:36">
      <c r="A20" s="991" t="s">
        <v>188</v>
      </c>
      <c r="B20" s="356"/>
      <c r="C20" s="2268" t="s">
        <v>39</v>
      </c>
      <c r="D20" s="1455"/>
      <c r="E20" s="356"/>
      <c r="F20" s="356"/>
      <c r="G20" s="456"/>
      <c r="H20" s="456"/>
      <c r="I20" s="456"/>
      <c r="J20" s="456"/>
      <c r="K20" s="456"/>
      <c r="L20" s="1240"/>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row>
    <row r="21" spans="1:36">
      <c r="A21" s="991" t="s">
        <v>188</v>
      </c>
      <c r="B21" s="356"/>
      <c r="C21" s="2268"/>
      <c r="D21" s="1455"/>
      <c r="E21" s="356"/>
      <c r="F21" s="356"/>
      <c r="G21" s="456"/>
      <c r="H21" s="456"/>
      <c r="I21" s="456"/>
      <c r="J21" s="456"/>
      <c r="K21" s="456"/>
      <c r="L21" s="1240"/>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row>
    <row r="22" spans="1:36" ht="47.25">
      <c r="A22" s="991">
        <v>2646</v>
      </c>
      <c r="B22" s="2258" t="s">
        <v>6377</v>
      </c>
      <c r="C22" s="2269" t="s">
        <v>6378</v>
      </c>
      <c r="D22" s="2270" t="s">
        <v>2314</v>
      </c>
      <c r="E22" s="2270" t="s">
        <v>42</v>
      </c>
      <c r="F22" s="2271" t="s">
        <v>47</v>
      </c>
      <c r="G22" s="2261">
        <v>100</v>
      </c>
      <c r="H22" s="2261">
        <v>0</v>
      </c>
      <c r="I22" s="2261">
        <v>0</v>
      </c>
      <c r="J22" s="2261">
        <v>0</v>
      </c>
      <c r="K22" s="2261">
        <v>0</v>
      </c>
      <c r="L22" s="2261">
        <v>100</v>
      </c>
      <c r="M22" s="2261">
        <v>25</v>
      </c>
      <c r="N22" s="2261">
        <v>0</v>
      </c>
      <c r="O22" s="2261">
        <v>25</v>
      </c>
      <c r="P22" s="2261"/>
      <c r="Q22" s="2261"/>
      <c r="R22" s="2261"/>
      <c r="S22" s="2261"/>
      <c r="T22" s="2261"/>
      <c r="U22" s="2261"/>
      <c r="V22" s="2261"/>
      <c r="W22" s="2261"/>
      <c r="X22" s="2843">
        <v>25</v>
      </c>
      <c r="Y22" s="2843">
        <v>0</v>
      </c>
      <c r="Z22" s="2108">
        <v>25</v>
      </c>
      <c r="AA22" s="2844"/>
      <c r="AB22" s="2844"/>
      <c r="AC22" s="2108">
        <v>0</v>
      </c>
      <c r="AD22" s="2108"/>
      <c r="AE22" s="2844"/>
      <c r="AF22" s="2844">
        <v>0</v>
      </c>
      <c r="AG22" s="2108">
        <v>0</v>
      </c>
      <c r="AH22" s="2261"/>
      <c r="AI22" s="2261"/>
      <c r="AJ22" s="2261">
        <v>0</v>
      </c>
    </row>
    <row r="23" spans="1:36" ht="54.75" customHeight="1">
      <c r="A23" s="991">
        <v>2647</v>
      </c>
      <c r="B23" s="636" t="s">
        <v>6379</v>
      </c>
      <c r="C23" s="265" t="s">
        <v>6380</v>
      </c>
      <c r="D23" s="2270" t="s">
        <v>384</v>
      </c>
      <c r="E23" s="2270" t="s">
        <v>42</v>
      </c>
      <c r="F23" s="2271" t="s">
        <v>47</v>
      </c>
      <c r="G23" s="2261">
        <v>100</v>
      </c>
      <c r="H23" s="2261">
        <v>0</v>
      </c>
      <c r="I23" s="2261">
        <v>0</v>
      </c>
      <c r="J23" s="2261">
        <v>0</v>
      </c>
      <c r="K23" s="2261">
        <v>0</v>
      </c>
      <c r="L23" s="2261">
        <v>100</v>
      </c>
      <c r="M23" s="2261">
        <v>25</v>
      </c>
      <c r="N23" s="2261">
        <v>0</v>
      </c>
      <c r="O23" s="2261">
        <v>25</v>
      </c>
      <c r="P23" s="2261"/>
      <c r="Q23" s="2261"/>
      <c r="R23" s="2261"/>
      <c r="S23" s="2261"/>
      <c r="T23" s="2261"/>
      <c r="U23" s="2261"/>
      <c r="V23" s="2261"/>
      <c r="W23" s="2261"/>
      <c r="X23" s="2843">
        <v>25</v>
      </c>
      <c r="Y23" s="2843">
        <v>0</v>
      </c>
      <c r="Z23" s="2108">
        <v>25</v>
      </c>
      <c r="AA23" s="2844"/>
      <c r="AB23" s="2844"/>
      <c r="AC23" s="2108">
        <v>0</v>
      </c>
      <c r="AD23" s="2108"/>
      <c r="AE23" s="2844"/>
      <c r="AF23" s="2844">
        <v>0</v>
      </c>
      <c r="AG23" s="2108">
        <v>0</v>
      </c>
      <c r="AH23" s="2261"/>
      <c r="AI23" s="2261"/>
      <c r="AJ23" s="2261">
        <v>0</v>
      </c>
    </row>
    <row r="24" spans="1:36" s="338" customFormat="1" ht="31.5" customHeight="1">
      <c r="A24" s="991">
        <v>2648</v>
      </c>
      <c r="B24" s="636" t="s">
        <v>6381</v>
      </c>
      <c r="C24" s="265" t="s">
        <v>6382</v>
      </c>
      <c r="D24" s="2270" t="s">
        <v>88</v>
      </c>
      <c r="E24" s="2270" t="s">
        <v>42</v>
      </c>
      <c r="F24" s="2271" t="s">
        <v>47</v>
      </c>
      <c r="G24" s="2261">
        <v>100</v>
      </c>
      <c r="H24" s="2261">
        <v>0</v>
      </c>
      <c r="I24" s="2261">
        <v>0</v>
      </c>
      <c r="J24" s="2261">
        <v>0</v>
      </c>
      <c r="K24" s="2261">
        <v>0</v>
      </c>
      <c r="L24" s="2261">
        <v>100</v>
      </c>
      <c r="M24" s="2261">
        <v>25</v>
      </c>
      <c r="N24" s="2261">
        <v>0</v>
      </c>
      <c r="O24" s="2261">
        <v>25</v>
      </c>
      <c r="P24" s="2261"/>
      <c r="Q24" s="2261"/>
      <c r="R24" s="2261"/>
      <c r="S24" s="2261"/>
      <c r="T24" s="2261"/>
      <c r="U24" s="2261"/>
      <c r="V24" s="2261"/>
      <c r="W24" s="2261"/>
      <c r="X24" s="2843">
        <v>25</v>
      </c>
      <c r="Y24" s="2843">
        <v>0</v>
      </c>
      <c r="Z24" s="2108">
        <v>25</v>
      </c>
      <c r="AA24" s="2844"/>
      <c r="AB24" s="2844"/>
      <c r="AC24" s="2108">
        <v>0</v>
      </c>
      <c r="AD24" s="2108"/>
      <c r="AE24" s="2844"/>
      <c r="AF24" s="2844">
        <v>0</v>
      </c>
      <c r="AG24" s="2108">
        <v>0</v>
      </c>
      <c r="AH24" s="2261"/>
      <c r="AI24" s="2261"/>
      <c r="AJ24" s="2261">
        <v>0</v>
      </c>
    </row>
    <row r="25" spans="1:36" ht="32.25" customHeight="1">
      <c r="A25" s="991">
        <v>2649</v>
      </c>
      <c r="B25" s="636" t="s">
        <v>6383</v>
      </c>
      <c r="C25" s="265" t="s">
        <v>6384</v>
      </c>
      <c r="D25" s="2270" t="s">
        <v>88</v>
      </c>
      <c r="E25" s="2270" t="s">
        <v>42</v>
      </c>
      <c r="F25" s="2271" t="s">
        <v>47</v>
      </c>
      <c r="G25" s="2261">
        <v>100</v>
      </c>
      <c r="H25" s="2261">
        <v>0</v>
      </c>
      <c r="I25" s="2261">
        <v>0</v>
      </c>
      <c r="J25" s="2261">
        <v>0</v>
      </c>
      <c r="K25" s="2261">
        <v>0</v>
      </c>
      <c r="L25" s="2261">
        <v>100</v>
      </c>
      <c r="M25" s="2261">
        <v>25</v>
      </c>
      <c r="N25" s="2261">
        <v>0</v>
      </c>
      <c r="O25" s="2261">
        <v>25</v>
      </c>
      <c r="P25" s="2261"/>
      <c r="Q25" s="2261"/>
      <c r="R25" s="2261"/>
      <c r="S25" s="2261"/>
      <c r="T25" s="2261"/>
      <c r="U25" s="2261"/>
      <c r="V25" s="2261"/>
      <c r="W25" s="2261"/>
      <c r="X25" s="2843">
        <v>25</v>
      </c>
      <c r="Y25" s="2843">
        <v>0</v>
      </c>
      <c r="Z25" s="2108">
        <v>25</v>
      </c>
      <c r="AA25" s="2844"/>
      <c r="AB25" s="2844"/>
      <c r="AC25" s="2108">
        <v>0</v>
      </c>
      <c r="AD25" s="2108"/>
      <c r="AE25" s="2844"/>
      <c r="AF25" s="2844">
        <v>0</v>
      </c>
      <c r="AG25" s="2108">
        <v>0</v>
      </c>
      <c r="AH25" s="2261"/>
      <c r="AI25" s="2261"/>
      <c r="AJ25" s="2261">
        <v>0</v>
      </c>
    </row>
    <row r="26" spans="1:36" ht="47.25">
      <c r="A26" s="991">
        <v>2650</v>
      </c>
      <c r="B26" s="636" t="s">
        <v>6385</v>
      </c>
      <c r="C26" s="265" t="s">
        <v>6386</v>
      </c>
      <c r="D26" s="2270" t="s">
        <v>6387</v>
      </c>
      <c r="E26" s="2270" t="s">
        <v>42</v>
      </c>
      <c r="F26" s="2271" t="s">
        <v>47</v>
      </c>
      <c r="G26" s="2261">
        <v>50</v>
      </c>
      <c r="H26" s="2261">
        <v>0</v>
      </c>
      <c r="I26" s="2261">
        <v>0</v>
      </c>
      <c r="J26" s="2261">
        <v>0</v>
      </c>
      <c r="K26" s="2261">
        <v>0</v>
      </c>
      <c r="L26" s="2261">
        <v>50</v>
      </c>
      <c r="M26" s="2261">
        <v>12.5</v>
      </c>
      <c r="N26" s="2261">
        <v>0</v>
      </c>
      <c r="O26" s="2261">
        <v>12.5</v>
      </c>
      <c r="P26" s="2261"/>
      <c r="Q26" s="2261"/>
      <c r="R26" s="2261"/>
      <c r="S26" s="2261"/>
      <c r="T26" s="2261"/>
      <c r="U26" s="2261"/>
      <c r="V26" s="2261"/>
      <c r="W26" s="2261"/>
      <c r="X26" s="2843">
        <v>12.5</v>
      </c>
      <c r="Y26" s="2843">
        <v>0</v>
      </c>
      <c r="Z26" s="2108">
        <v>12.5</v>
      </c>
      <c r="AA26" s="2844"/>
      <c r="AB26" s="2844"/>
      <c r="AC26" s="2108">
        <v>0</v>
      </c>
      <c r="AD26" s="2108"/>
      <c r="AE26" s="2844"/>
      <c r="AF26" s="2844">
        <v>0</v>
      </c>
      <c r="AG26" s="2108">
        <v>0</v>
      </c>
      <c r="AH26" s="2261"/>
      <c r="AI26" s="2261"/>
      <c r="AJ26" s="2261">
        <v>0</v>
      </c>
    </row>
    <row r="27" spans="1:36" ht="47.25">
      <c r="A27" s="991">
        <v>2651</v>
      </c>
      <c r="B27" s="636" t="s">
        <v>6388</v>
      </c>
      <c r="C27" s="265" t="s">
        <v>6389</v>
      </c>
      <c r="D27" s="266" t="s">
        <v>6390</v>
      </c>
      <c r="E27" s="266" t="s">
        <v>42</v>
      </c>
      <c r="F27" s="2271" t="s">
        <v>47</v>
      </c>
      <c r="G27" s="324">
        <v>25</v>
      </c>
      <c r="H27" s="2261">
        <v>0</v>
      </c>
      <c r="I27" s="2261">
        <v>0</v>
      </c>
      <c r="J27" s="2261">
        <v>0</v>
      </c>
      <c r="K27" s="2261">
        <v>0</v>
      </c>
      <c r="L27" s="2261">
        <v>25</v>
      </c>
      <c r="M27" s="2261">
        <v>6.25</v>
      </c>
      <c r="N27" s="2261">
        <v>0</v>
      </c>
      <c r="O27" s="2261">
        <v>6.25</v>
      </c>
      <c r="P27" s="2261"/>
      <c r="Q27" s="2261"/>
      <c r="R27" s="2261"/>
      <c r="S27" s="2261"/>
      <c r="T27" s="2261"/>
      <c r="U27" s="2261"/>
      <c r="V27" s="2261"/>
      <c r="W27" s="2261"/>
      <c r="X27" s="2843">
        <v>6.25</v>
      </c>
      <c r="Y27" s="2843">
        <v>0</v>
      </c>
      <c r="Z27" s="2108">
        <v>6.25</v>
      </c>
      <c r="AA27" s="2844"/>
      <c r="AB27" s="2844"/>
      <c r="AC27" s="2108">
        <v>0</v>
      </c>
      <c r="AD27" s="2108"/>
      <c r="AE27" s="2844"/>
      <c r="AF27" s="2844">
        <v>0</v>
      </c>
      <c r="AG27" s="2108">
        <v>0</v>
      </c>
      <c r="AH27" s="2261"/>
      <c r="AI27" s="2261"/>
      <c r="AJ27" s="2261">
        <v>0</v>
      </c>
    </row>
    <row r="28" spans="1:36" ht="47.25">
      <c r="A28" s="991">
        <v>2652</v>
      </c>
      <c r="B28" s="636" t="s">
        <v>6391</v>
      </c>
      <c r="C28" s="265" t="s">
        <v>6392</v>
      </c>
      <c r="D28" s="266" t="s">
        <v>6393</v>
      </c>
      <c r="E28" s="266" t="s">
        <v>42</v>
      </c>
      <c r="F28" s="2271" t="s">
        <v>47</v>
      </c>
      <c r="G28" s="324">
        <v>20</v>
      </c>
      <c r="H28" s="2261">
        <v>0</v>
      </c>
      <c r="I28" s="2261">
        <v>0</v>
      </c>
      <c r="J28" s="2261">
        <v>0</v>
      </c>
      <c r="K28" s="2261">
        <v>0</v>
      </c>
      <c r="L28" s="2261">
        <v>20</v>
      </c>
      <c r="M28" s="2261">
        <v>10</v>
      </c>
      <c r="N28" s="2261">
        <v>0</v>
      </c>
      <c r="O28" s="2261">
        <v>10</v>
      </c>
      <c r="P28" s="2261"/>
      <c r="Q28" s="2261"/>
      <c r="R28" s="2261"/>
      <c r="S28" s="2261"/>
      <c r="T28" s="2261"/>
      <c r="U28" s="2261"/>
      <c r="V28" s="2261"/>
      <c r="W28" s="2261"/>
      <c r="X28" s="2843">
        <v>10</v>
      </c>
      <c r="Y28" s="2843">
        <v>0</v>
      </c>
      <c r="Z28" s="2108">
        <v>10</v>
      </c>
      <c r="AA28" s="2844"/>
      <c r="AB28" s="2844"/>
      <c r="AC28" s="2108">
        <v>0</v>
      </c>
      <c r="AD28" s="2108"/>
      <c r="AE28" s="2844"/>
      <c r="AF28" s="2844">
        <v>0</v>
      </c>
      <c r="AG28" s="2108">
        <v>0</v>
      </c>
      <c r="AH28" s="2261"/>
      <c r="AI28" s="2261"/>
      <c r="AJ28" s="2261">
        <v>0</v>
      </c>
    </row>
    <row r="29" spans="1:36" ht="47.25">
      <c r="A29" s="991">
        <v>2653</v>
      </c>
      <c r="B29" s="636" t="s">
        <v>6394</v>
      </c>
      <c r="C29" s="265" t="s">
        <v>6395</v>
      </c>
      <c r="D29" s="266" t="s">
        <v>6396</v>
      </c>
      <c r="E29" s="266" t="s">
        <v>42</v>
      </c>
      <c r="F29" s="2271" t="s">
        <v>47</v>
      </c>
      <c r="G29" s="324">
        <v>25</v>
      </c>
      <c r="H29" s="2261">
        <v>0</v>
      </c>
      <c r="I29" s="2261">
        <v>0</v>
      </c>
      <c r="J29" s="2261">
        <v>0</v>
      </c>
      <c r="K29" s="2261">
        <v>0</v>
      </c>
      <c r="L29" s="2261">
        <v>25</v>
      </c>
      <c r="M29" s="2261">
        <v>10</v>
      </c>
      <c r="N29" s="2261">
        <v>0</v>
      </c>
      <c r="O29" s="2261">
        <v>10</v>
      </c>
      <c r="P29" s="2261"/>
      <c r="Q29" s="2261"/>
      <c r="R29" s="2261"/>
      <c r="S29" s="2261"/>
      <c r="T29" s="2261"/>
      <c r="U29" s="2261"/>
      <c r="V29" s="2261"/>
      <c r="W29" s="2261"/>
      <c r="X29" s="2843">
        <v>10</v>
      </c>
      <c r="Y29" s="2843">
        <v>0</v>
      </c>
      <c r="Z29" s="2108">
        <v>10</v>
      </c>
      <c r="AA29" s="2844"/>
      <c r="AB29" s="2844"/>
      <c r="AC29" s="2108">
        <v>0</v>
      </c>
      <c r="AD29" s="2108"/>
      <c r="AE29" s="2844"/>
      <c r="AF29" s="2844">
        <v>0</v>
      </c>
      <c r="AG29" s="2108">
        <v>0</v>
      </c>
      <c r="AH29" s="2261"/>
      <c r="AI29" s="2261"/>
      <c r="AJ29" s="2261">
        <v>0</v>
      </c>
    </row>
    <row r="30" spans="1:36" ht="47.25">
      <c r="A30" s="991">
        <v>2654</v>
      </c>
      <c r="B30" s="636" t="s">
        <v>6397</v>
      </c>
      <c r="C30" s="265" t="s">
        <v>6398</v>
      </c>
      <c r="D30" s="266" t="s">
        <v>6399</v>
      </c>
      <c r="E30" s="266" t="s">
        <v>42</v>
      </c>
      <c r="F30" s="2260" t="s">
        <v>30</v>
      </c>
      <c r="G30" s="324">
        <v>15</v>
      </c>
      <c r="H30" s="2261">
        <v>0</v>
      </c>
      <c r="I30" s="2261">
        <v>0</v>
      </c>
      <c r="J30" s="2261">
        <v>0</v>
      </c>
      <c r="K30" s="2261">
        <v>0</v>
      </c>
      <c r="L30" s="2261">
        <v>15</v>
      </c>
      <c r="M30" s="2261">
        <v>15</v>
      </c>
      <c r="N30" s="2261">
        <v>0</v>
      </c>
      <c r="O30" s="2261">
        <v>15</v>
      </c>
      <c r="P30" s="2261"/>
      <c r="Q30" s="2261"/>
      <c r="R30" s="2261"/>
      <c r="S30" s="2261"/>
      <c r="T30" s="2261"/>
      <c r="U30" s="2261"/>
      <c r="V30" s="2261"/>
      <c r="W30" s="2261"/>
      <c r="X30" s="2843">
        <v>15</v>
      </c>
      <c r="Y30" s="2843">
        <v>0</v>
      </c>
      <c r="Z30" s="2108">
        <v>15</v>
      </c>
      <c r="AA30" s="2844"/>
      <c r="AB30" s="2844"/>
      <c r="AC30" s="2108">
        <v>0</v>
      </c>
      <c r="AD30" s="2108"/>
      <c r="AE30" s="2844"/>
      <c r="AF30" s="2844">
        <v>0</v>
      </c>
      <c r="AG30" s="2108">
        <v>0</v>
      </c>
      <c r="AH30" s="2261"/>
      <c r="AI30" s="2261"/>
      <c r="AJ30" s="2261">
        <v>0</v>
      </c>
    </row>
    <row r="31" spans="1:36" ht="10.5" customHeight="1">
      <c r="B31" s="2272"/>
      <c r="C31" s="2269"/>
      <c r="D31" s="2270"/>
      <c r="E31" s="2270"/>
      <c r="F31" s="2271"/>
      <c r="G31" s="2261"/>
      <c r="H31" s="2261"/>
      <c r="I31" s="2261"/>
      <c r="J31" s="2261"/>
      <c r="K31" s="2261"/>
      <c r="L31" s="226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row>
    <row r="32" spans="1:36" ht="24" customHeight="1">
      <c r="B32" s="2263"/>
      <c r="C32" s="1382" t="s">
        <v>6400</v>
      </c>
      <c r="D32" s="2264"/>
      <c r="E32" s="2264"/>
      <c r="F32" s="2264"/>
      <c r="G32" s="483">
        <v>535</v>
      </c>
      <c r="H32" s="483">
        <v>0</v>
      </c>
      <c r="I32" s="483">
        <v>0</v>
      </c>
      <c r="J32" s="483">
        <v>0</v>
      </c>
      <c r="K32" s="483">
        <v>0</v>
      </c>
      <c r="L32" s="483">
        <v>535</v>
      </c>
      <c r="M32" s="483">
        <v>153.75</v>
      </c>
      <c r="N32" s="483">
        <v>0</v>
      </c>
      <c r="O32" s="483">
        <v>153.75</v>
      </c>
      <c r="P32" s="483">
        <v>0</v>
      </c>
      <c r="Q32" s="483">
        <v>0</v>
      </c>
      <c r="R32" s="483">
        <v>0</v>
      </c>
      <c r="S32" s="483">
        <v>0</v>
      </c>
      <c r="T32" s="483">
        <v>0</v>
      </c>
      <c r="U32" s="483">
        <v>0</v>
      </c>
      <c r="V32" s="483">
        <v>0</v>
      </c>
      <c r="W32" s="483">
        <v>0</v>
      </c>
      <c r="X32" s="483">
        <v>153.75</v>
      </c>
      <c r="Y32" s="483">
        <v>0</v>
      </c>
      <c r="Z32" s="483">
        <v>153.75</v>
      </c>
      <c r="AA32" s="483">
        <v>0</v>
      </c>
      <c r="AB32" s="483">
        <v>0</v>
      </c>
      <c r="AC32" s="483">
        <v>0</v>
      </c>
      <c r="AD32" s="483">
        <v>0</v>
      </c>
      <c r="AE32" s="483">
        <v>0</v>
      </c>
      <c r="AF32" s="483">
        <v>0</v>
      </c>
      <c r="AG32" s="483">
        <v>0</v>
      </c>
      <c r="AH32" s="483"/>
      <c r="AI32" s="483"/>
      <c r="AJ32" s="483">
        <v>0</v>
      </c>
    </row>
    <row r="33" spans="2:36" s="452" customFormat="1" ht="26.25" customHeight="1" thickBot="1">
      <c r="B33" s="908"/>
      <c r="C33" s="2273" t="s">
        <v>6401</v>
      </c>
      <c r="D33" s="2274"/>
      <c r="E33" s="2274"/>
      <c r="F33" s="2274"/>
      <c r="G33" s="487">
        <v>3164.1420000000003</v>
      </c>
      <c r="H33" s="487">
        <v>999.40300000000002</v>
      </c>
      <c r="I33" s="487">
        <v>166.595</v>
      </c>
      <c r="J33" s="487">
        <v>0</v>
      </c>
      <c r="K33" s="487">
        <v>1165.998</v>
      </c>
      <c r="L33" s="487">
        <v>1998.1439999999998</v>
      </c>
      <c r="M33" s="487">
        <v>190.38</v>
      </c>
      <c r="N33" s="487">
        <v>159.82</v>
      </c>
      <c r="O33" s="487">
        <v>350.20000000000005</v>
      </c>
      <c r="P33" s="487">
        <v>0</v>
      </c>
      <c r="Q33" s="487">
        <v>0</v>
      </c>
      <c r="R33" s="487">
        <v>0</v>
      </c>
      <c r="S33" s="487">
        <v>0</v>
      </c>
      <c r="T33" s="487">
        <v>0</v>
      </c>
      <c r="U33" s="487">
        <v>0</v>
      </c>
      <c r="V33" s="487">
        <v>0</v>
      </c>
      <c r="W33" s="487">
        <v>0</v>
      </c>
      <c r="X33" s="487">
        <v>190.38</v>
      </c>
      <c r="Y33" s="487">
        <v>159.82</v>
      </c>
      <c r="Z33" s="487">
        <v>350.20000000000005</v>
      </c>
      <c r="AA33" s="487">
        <v>33.756999999999998</v>
      </c>
      <c r="AB33" s="487">
        <v>17.100000000000001</v>
      </c>
      <c r="AC33" s="487">
        <v>50.856999999999999</v>
      </c>
      <c r="AD33" s="487">
        <v>0.34</v>
      </c>
      <c r="AE33" s="487">
        <v>0</v>
      </c>
      <c r="AF33" s="487">
        <v>0</v>
      </c>
      <c r="AG33" s="487">
        <v>0</v>
      </c>
      <c r="AH33" s="487"/>
      <c r="AI33" s="487"/>
      <c r="AJ33" s="487">
        <v>0</v>
      </c>
    </row>
    <row r="34" spans="2:36" ht="16.5" thickTop="1">
      <c r="C34" s="2257"/>
      <c r="D34" s="241"/>
      <c r="E34" s="241"/>
      <c r="F34" s="241"/>
      <c r="G34" s="2111"/>
      <c r="H34" s="2111"/>
      <c r="I34" s="2111"/>
      <c r="J34" s="2111"/>
      <c r="K34" s="2111"/>
      <c r="L34" s="2111"/>
      <c r="M34" s="2111"/>
      <c r="N34" s="2111"/>
      <c r="O34" s="2111"/>
      <c r="P34" s="2111"/>
      <c r="Q34" s="2111"/>
      <c r="R34" s="2111"/>
      <c r="S34" s="2111"/>
      <c r="T34" s="2111"/>
      <c r="U34" s="2111"/>
      <c r="V34" s="2111"/>
      <c r="W34" s="2111"/>
      <c r="X34" s="2111"/>
      <c r="Y34" s="2111"/>
      <c r="Z34" s="2111"/>
      <c r="AA34" s="2111"/>
      <c r="AB34" s="2111"/>
      <c r="AC34" s="2111"/>
      <c r="AD34" s="2111"/>
      <c r="AE34" s="2111"/>
      <c r="AF34" s="2111"/>
      <c r="AG34" s="2111"/>
      <c r="AH34" s="2111"/>
      <c r="AI34" s="2111"/>
      <c r="AJ34" s="2111"/>
    </row>
    <row r="35" spans="2:36">
      <c r="C35" s="2257"/>
      <c r="D35" s="241"/>
      <c r="E35" s="241"/>
      <c r="F35" s="241"/>
      <c r="G35" s="2111"/>
      <c r="H35" s="2111"/>
      <c r="I35" s="2111"/>
      <c r="J35" s="2111"/>
      <c r="K35" s="2111"/>
      <c r="L35" s="2111"/>
      <c r="M35" s="2111"/>
      <c r="N35" s="2111"/>
      <c r="O35" s="2111"/>
      <c r="P35" s="2111"/>
      <c r="Q35" s="2111"/>
      <c r="R35" s="2111"/>
      <c r="S35" s="2111"/>
      <c r="T35" s="2111"/>
      <c r="U35" s="2111"/>
      <c r="V35" s="2111"/>
      <c r="W35" s="2111"/>
      <c r="X35" s="2111"/>
      <c r="Y35" s="2111"/>
      <c r="Z35" s="2111"/>
      <c r="AA35" s="2111"/>
      <c r="AB35" s="2111"/>
      <c r="AC35" s="2111"/>
      <c r="AD35" s="2111"/>
      <c r="AE35" s="2111"/>
      <c r="AF35" s="2111"/>
      <c r="AG35" s="2111"/>
      <c r="AH35" s="2111"/>
      <c r="AI35" s="2111"/>
      <c r="AJ35" s="2111"/>
    </row>
    <row r="36" spans="2:36">
      <c r="C36" s="2257"/>
      <c r="D36" s="241"/>
      <c r="E36" s="241"/>
      <c r="F36" s="241"/>
      <c r="G36" s="2111"/>
      <c r="H36" s="2111"/>
      <c r="I36" s="2111"/>
      <c r="J36" s="2111"/>
      <c r="K36" s="2111"/>
      <c r="L36" s="2111"/>
      <c r="M36" s="2111"/>
      <c r="N36" s="2111"/>
      <c r="AJ36" s="2111"/>
    </row>
    <row r="37" spans="2:36">
      <c r="C37" s="2257"/>
      <c r="D37" s="241"/>
      <c r="E37" s="241"/>
      <c r="F37" s="241"/>
      <c r="G37" s="2111"/>
      <c r="H37" s="2111"/>
      <c r="I37" s="2111"/>
      <c r="J37" s="2111"/>
      <c r="K37" s="2111"/>
      <c r="L37" s="2111"/>
      <c r="M37" s="2111"/>
      <c r="N37" s="2111"/>
      <c r="O37" s="2111"/>
      <c r="P37" s="2111"/>
      <c r="Q37" s="2111"/>
      <c r="R37" s="2111"/>
      <c r="S37" s="2111"/>
      <c r="T37" s="2111"/>
      <c r="U37" s="2111"/>
      <c r="V37" s="2111"/>
      <c r="W37" s="2111"/>
      <c r="X37" s="2111"/>
      <c r="Y37" s="2111"/>
      <c r="Z37" s="2111"/>
      <c r="AA37" s="2111"/>
      <c r="AB37" s="2111"/>
      <c r="AC37" s="2111"/>
      <c r="AD37" s="2111"/>
      <c r="AE37" s="2111"/>
      <c r="AF37" s="2111"/>
      <c r="AG37" s="2111"/>
      <c r="AH37" s="2111"/>
      <c r="AI37" s="2111"/>
      <c r="AJ37" s="2111"/>
    </row>
    <row r="38" spans="2:36">
      <c r="C38" s="2257"/>
      <c r="D38" s="241"/>
      <c r="E38" s="241"/>
      <c r="F38" s="241"/>
      <c r="G38" s="2111"/>
      <c r="H38" s="2111"/>
      <c r="I38" s="2111"/>
      <c r="J38" s="2111"/>
      <c r="K38" s="2111"/>
      <c r="L38" s="2111"/>
      <c r="M38" s="2111"/>
      <c r="N38" s="2111"/>
      <c r="O38" s="2111"/>
      <c r="P38" s="2111"/>
      <c r="Q38" s="2111"/>
      <c r="R38" s="2111"/>
      <c r="S38" s="2111"/>
      <c r="T38" s="2111"/>
      <c r="U38" s="2111"/>
      <c r="V38" s="2111"/>
      <c r="W38" s="2111"/>
      <c r="X38" s="2111"/>
      <c r="Y38" s="2111"/>
      <c r="Z38" s="2111"/>
      <c r="AA38" s="2111"/>
      <c r="AB38" s="2111"/>
      <c r="AC38" s="2111"/>
      <c r="AD38" s="2111"/>
      <c r="AE38" s="2111"/>
      <c r="AF38" s="2111"/>
      <c r="AG38" s="2111"/>
      <c r="AH38" s="2111"/>
      <c r="AI38" s="2111"/>
      <c r="AJ38" s="2111"/>
    </row>
    <row r="39" spans="2:36">
      <c r="C39" s="2257"/>
      <c r="D39" s="241"/>
      <c r="E39" s="241"/>
      <c r="F39" s="241"/>
      <c r="G39" s="2111"/>
      <c r="H39" s="2111"/>
      <c r="I39" s="2111"/>
      <c r="J39" s="2111"/>
      <c r="K39" s="2111"/>
      <c r="L39" s="2111"/>
      <c r="M39" s="2111"/>
      <c r="N39" s="2111"/>
      <c r="O39" s="2111"/>
      <c r="P39" s="2111"/>
      <c r="Q39" s="2111"/>
      <c r="R39" s="2111"/>
      <c r="S39" s="2111"/>
      <c r="T39" s="2111"/>
      <c r="U39" s="2111"/>
      <c r="V39" s="2111"/>
      <c r="W39" s="2111"/>
      <c r="X39" s="2111"/>
      <c r="Y39" s="2111"/>
      <c r="Z39" s="2111"/>
      <c r="AA39" s="2111"/>
      <c r="AB39" s="2111"/>
      <c r="AC39" s="2111"/>
      <c r="AD39" s="2111"/>
      <c r="AE39" s="2111"/>
      <c r="AF39" s="2111"/>
      <c r="AG39" s="2111"/>
      <c r="AH39" s="2111"/>
      <c r="AI39" s="2111"/>
      <c r="AJ39" s="2111"/>
    </row>
    <row r="40" spans="2:36">
      <c r="C40" s="2257"/>
      <c r="D40" s="241"/>
      <c r="E40" s="241"/>
      <c r="F40" s="241"/>
      <c r="G40" s="2111"/>
      <c r="H40" s="2111"/>
      <c r="I40" s="2111"/>
      <c r="J40" s="2111"/>
      <c r="K40" s="2111"/>
      <c r="L40" s="2111"/>
      <c r="M40" s="2111"/>
      <c r="N40" s="2111"/>
      <c r="O40" s="2111"/>
      <c r="P40" s="2111"/>
      <c r="Q40" s="2111"/>
      <c r="R40" s="2111"/>
      <c r="S40" s="2111"/>
      <c r="T40" s="2111"/>
      <c r="U40" s="2111"/>
      <c r="V40" s="2111"/>
      <c r="W40" s="2111"/>
      <c r="X40" s="2111"/>
      <c r="Y40" s="2111"/>
      <c r="Z40" s="2111"/>
      <c r="AA40" s="2111"/>
      <c r="AB40" s="2111"/>
      <c r="AC40" s="2111"/>
      <c r="AD40" s="2111"/>
      <c r="AE40" s="2111"/>
      <c r="AF40" s="2111"/>
      <c r="AG40" s="2111"/>
      <c r="AH40" s="2111"/>
      <c r="AI40" s="2111"/>
      <c r="AJ40" s="2111"/>
    </row>
    <row r="41" spans="2:36">
      <c r="C41" s="2257"/>
      <c r="D41" s="241"/>
      <c r="E41" s="241"/>
      <c r="F41" s="241"/>
      <c r="G41" s="2111"/>
      <c r="H41" s="2111"/>
      <c r="I41" s="2111"/>
      <c r="J41" s="2111"/>
      <c r="K41" s="2111"/>
      <c r="L41" s="2111"/>
      <c r="M41" s="2111"/>
      <c r="N41" s="2111"/>
      <c r="O41" s="2111"/>
      <c r="P41" s="2111"/>
      <c r="Q41" s="2111"/>
      <c r="R41" s="2111"/>
      <c r="S41" s="2111"/>
      <c r="T41" s="2111"/>
      <c r="U41" s="2111"/>
      <c r="V41" s="2111"/>
      <c r="W41" s="2111"/>
      <c r="X41" s="2111"/>
      <c r="Y41" s="2111"/>
      <c r="Z41" s="2111"/>
      <c r="AA41" s="2111"/>
      <c r="AB41" s="2111"/>
      <c r="AC41" s="2111"/>
      <c r="AD41" s="2111"/>
      <c r="AE41" s="2111"/>
      <c r="AF41" s="2111"/>
      <c r="AG41" s="2111"/>
      <c r="AH41" s="2111"/>
      <c r="AI41" s="2111"/>
      <c r="AJ41" s="2111"/>
    </row>
    <row r="42" spans="2:36">
      <c r="C42" s="2257"/>
      <c r="D42" s="241"/>
      <c r="E42" s="241"/>
      <c r="F42" s="241"/>
      <c r="G42" s="2111"/>
      <c r="H42" s="2111"/>
      <c r="I42" s="2111"/>
      <c r="J42" s="2111"/>
      <c r="K42" s="2111"/>
      <c r="L42" s="2111"/>
      <c r="M42" s="2111"/>
      <c r="N42" s="2111"/>
      <c r="O42" s="2111"/>
      <c r="P42" s="2111"/>
      <c r="Q42" s="2111"/>
      <c r="R42" s="2111"/>
      <c r="S42" s="2111"/>
      <c r="T42" s="2111"/>
      <c r="U42" s="2111"/>
      <c r="V42" s="2111"/>
      <c r="W42" s="2111"/>
      <c r="X42" s="2111"/>
      <c r="Y42" s="2111"/>
      <c r="Z42" s="2111"/>
      <c r="AA42" s="2111"/>
      <c r="AB42" s="2111"/>
      <c r="AC42" s="2111"/>
      <c r="AD42" s="2111"/>
      <c r="AE42" s="2111"/>
      <c r="AF42" s="2111"/>
      <c r="AG42" s="2111"/>
      <c r="AH42" s="2111"/>
      <c r="AI42" s="2111"/>
      <c r="AJ42" s="2111"/>
    </row>
    <row r="43" spans="2:36">
      <c r="C43" s="2257"/>
      <c r="D43" s="241"/>
      <c r="E43" s="241"/>
      <c r="F43" s="241"/>
      <c r="G43" s="2111"/>
      <c r="H43" s="2111"/>
      <c r="I43" s="2111"/>
      <c r="J43" s="2111"/>
      <c r="K43" s="2111"/>
      <c r="L43" s="2111"/>
      <c r="M43" s="2111"/>
      <c r="N43" s="2111"/>
      <c r="O43" s="2111"/>
      <c r="P43" s="2111"/>
      <c r="Q43" s="2111"/>
      <c r="R43" s="2111"/>
      <c r="S43" s="2111"/>
      <c r="T43" s="2111"/>
      <c r="U43" s="2111"/>
      <c r="V43" s="2111"/>
      <c r="W43" s="2111"/>
      <c r="X43" s="2111"/>
      <c r="Y43" s="2111"/>
      <c r="Z43" s="2111"/>
      <c r="AA43" s="2111"/>
      <c r="AB43" s="2111"/>
      <c r="AC43" s="2111"/>
      <c r="AD43" s="2111"/>
      <c r="AE43" s="2111"/>
      <c r="AF43" s="2111"/>
      <c r="AG43" s="2111"/>
      <c r="AH43" s="2111"/>
      <c r="AI43" s="2111"/>
      <c r="AJ43" s="2111"/>
    </row>
    <row r="44" spans="2:36">
      <c r="C44" s="2257"/>
      <c r="D44" s="241"/>
      <c r="E44" s="241"/>
      <c r="F44" s="241"/>
      <c r="G44" s="2111"/>
      <c r="H44" s="2111"/>
      <c r="I44" s="2111"/>
      <c r="J44" s="2111"/>
      <c r="K44" s="2111"/>
      <c r="L44" s="2111"/>
      <c r="M44" s="2111"/>
      <c r="N44" s="2111"/>
      <c r="O44" s="2111"/>
      <c r="P44" s="2111"/>
      <c r="Q44" s="2111"/>
      <c r="R44" s="2111"/>
      <c r="S44" s="2111"/>
      <c r="T44" s="2111"/>
      <c r="U44" s="2111"/>
      <c r="V44" s="2111"/>
      <c r="W44" s="2111"/>
      <c r="X44" s="2111"/>
      <c r="Y44" s="2111"/>
      <c r="Z44" s="2111"/>
      <c r="AA44" s="2111"/>
      <c r="AB44" s="2111"/>
      <c r="AC44" s="2111"/>
      <c r="AD44" s="2111"/>
      <c r="AE44" s="2111"/>
      <c r="AF44" s="2111"/>
      <c r="AG44" s="2111"/>
      <c r="AH44" s="2111"/>
      <c r="AI44" s="2111"/>
      <c r="AJ44" s="2111"/>
    </row>
    <row r="45" spans="2:36">
      <c r="C45" s="2257"/>
      <c r="D45" s="241"/>
      <c r="E45" s="241"/>
      <c r="F45" s="241"/>
      <c r="G45" s="2111"/>
      <c r="H45" s="2111"/>
      <c r="I45" s="2111"/>
      <c r="J45" s="2111"/>
      <c r="K45" s="2111"/>
      <c r="L45" s="2111"/>
      <c r="M45" s="2111"/>
      <c r="N45" s="2111"/>
      <c r="O45" s="2111"/>
      <c r="P45" s="2111"/>
      <c r="Q45" s="2111"/>
      <c r="R45" s="2111"/>
      <c r="S45" s="2111"/>
      <c r="T45" s="2111"/>
      <c r="U45" s="2111"/>
      <c r="V45" s="2111"/>
      <c r="W45" s="2111"/>
      <c r="X45" s="2111"/>
      <c r="Y45" s="2111"/>
      <c r="Z45" s="2111"/>
      <c r="AA45" s="2111"/>
      <c r="AB45" s="2111"/>
      <c r="AC45" s="2111"/>
      <c r="AD45" s="2111"/>
      <c r="AE45" s="2111"/>
      <c r="AF45" s="2111"/>
      <c r="AG45" s="2111"/>
      <c r="AH45" s="2111"/>
      <c r="AI45" s="2111"/>
      <c r="AJ45" s="2111"/>
    </row>
    <row r="46" spans="2:36">
      <c r="C46" s="2257"/>
      <c r="D46" s="241"/>
      <c r="E46" s="241"/>
      <c r="F46" s="241"/>
      <c r="G46" s="2111"/>
      <c r="H46" s="2111"/>
      <c r="I46" s="2111"/>
      <c r="J46" s="2111"/>
      <c r="K46" s="2111"/>
      <c r="L46" s="2111"/>
      <c r="M46" s="2111"/>
      <c r="N46" s="2111"/>
      <c r="O46" s="2111"/>
      <c r="P46" s="2111"/>
      <c r="Q46" s="2111"/>
      <c r="R46" s="2111"/>
      <c r="S46" s="2111"/>
      <c r="T46" s="2111"/>
      <c r="U46" s="2111"/>
      <c r="V46" s="2111"/>
      <c r="W46" s="2111"/>
      <c r="X46" s="2111"/>
      <c r="Y46" s="2111"/>
      <c r="Z46" s="2111"/>
      <c r="AA46" s="2111"/>
      <c r="AB46" s="2111"/>
      <c r="AC46" s="2111"/>
      <c r="AD46" s="2111"/>
      <c r="AE46" s="2111"/>
      <c r="AF46" s="2111"/>
      <c r="AG46" s="2111"/>
      <c r="AH46" s="2111"/>
      <c r="AI46" s="2111"/>
      <c r="AJ46" s="2111"/>
    </row>
    <row r="47" spans="2:36">
      <c r="C47" s="2257"/>
      <c r="D47" s="241"/>
      <c r="E47" s="241"/>
      <c r="F47" s="241"/>
      <c r="G47" s="2111"/>
      <c r="H47" s="2111"/>
      <c r="I47" s="2111"/>
      <c r="J47" s="2111"/>
      <c r="K47" s="2111"/>
      <c r="L47" s="2111"/>
      <c r="M47" s="2111"/>
      <c r="N47" s="2111"/>
      <c r="O47" s="2111"/>
      <c r="P47" s="2111"/>
      <c r="Q47" s="2111"/>
      <c r="R47" s="2111"/>
      <c r="S47" s="2111"/>
      <c r="T47" s="2111"/>
      <c r="U47" s="2111"/>
      <c r="V47" s="2111"/>
      <c r="W47" s="2111"/>
      <c r="X47" s="2111"/>
      <c r="Y47" s="2111"/>
      <c r="Z47" s="2111"/>
      <c r="AA47" s="2111"/>
      <c r="AB47" s="2111"/>
      <c r="AC47" s="2111"/>
      <c r="AD47" s="2111"/>
      <c r="AE47" s="2111"/>
      <c r="AF47" s="2111"/>
      <c r="AG47" s="2111"/>
      <c r="AH47" s="2111"/>
      <c r="AI47" s="2111"/>
      <c r="AJ47" s="2111"/>
    </row>
    <row r="48" spans="2:36">
      <c r="C48" s="2257"/>
      <c r="D48" s="241"/>
      <c r="E48" s="241"/>
      <c r="F48" s="241"/>
      <c r="G48" s="2111"/>
      <c r="H48" s="2111"/>
      <c r="I48" s="2111"/>
      <c r="J48" s="2111"/>
      <c r="K48" s="2111"/>
      <c r="L48" s="2111"/>
      <c r="M48" s="2111"/>
      <c r="N48" s="2111"/>
      <c r="O48" s="2111"/>
      <c r="P48" s="2111"/>
      <c r="Q48" s="2111"/>
      <c r="R48" s="2111"/>
      <c r="S48" s="2111"/>
      <c r="T48" s="2111"/>
      <c r="U48" s="2111"/>
      <c r="V48" s="2111"/>
      <c r="W48" s="2111"/>
      <c r="X48" s="2111"/>
      <c r="Y48" s="2111"/>
      <c r="Z48" s="2111"/>
      <c r="AA48" s="2111"/>
      <c r="AB48" s="2111"/>
      <c r="AC48" s="2111"/>
      <c r="AD48" s="2111"/>
      <c r="AE48" s="2111"/>
      <c r="AF48" s="2111"/>
      <c r="AG48" s="2111"/>
      <c r="AH48" s="2111"/>
      <c r="AI48" s="2111"/>
      <c r="AJ48" s="2111"/>
    </row>
    <row r="49" spans="3:36">
      <c r="C49" s="2257"/>
      <c r="D49" s="241"/>
      <c r="E49" s="241"/>
      <c r="F49" s="241"/>
      <c r="G49" s="2111"/>
      <c r="H49" s="2111"/>
      <c r="I49" s="2111"/>
      <c r="J49" s="2111"/>
      <c r="K49" s="2111"/>
      <c r="L49" s="2111"/>
      <c r="M49" s="2111"/>
      <c r="N49" s="2111"/>
      <c r="O49" s="2111"/>
      <c r="P49" s="2111"/>
      <c r="Q49" s="2111"/>
      <c r="R49" s="2111"/>
      <c r="S49" s="2111"/>
      <c r="T49" s="2111"/>
      <c r="U49" s="2111"/>
      <c r="V49" s="2111"/>
      <c r="W49" s="2111"/>
      <c r="X49" s="2111"/>
      <c r="Y49" s="2111"/>
      <c r="Z49" s="2111"/>
      <c r="AA49" s="2111"/>
      <c r="AB49" s="2111"/>
      <c r="AC49" s="2111"/>
      <c r="AD49" s="2111"/>
      <c r="AE49" s="2111"/>
      <c r="AF49" s="2111"/>
      <c r="AG49" s="2111"/>
      <c r="AH49" s="2111"/>
      <c r="AI49" s="2111"/>
      <c r="AJ49" s="2111"/>
    </row>
    <row r="50" spans="3:36">
      <c r="C50" s="2257"/>
      <c r="D50" s="241"/>
      <c r="E50" s="241"/>
      <c r="F50" s="241"/>
      <c r="G50" s="2111"/>
      <c r="H50" s="2111"/>
      <c r="I50" s="2111"/>
      <c r="J50" s="2111"/>
      <c r="K50" s="2111"/>
      <c r="L50" s="2111"/>
      <c r="M50" s="2111"/>
      <c r="N50" s="2111"/>
      <c r="O50" s="2111"/>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1"/>
    </row>
    <row r="51" spans="3:36">
      <c r="C51" s="2257"/>
      <c r="D51" s="241"/>
      <c r="E51" s="241"/>
      <c r="F51" s="241"/>
      <c r="G51" s="2111"/>
      <c r="H51" s="2111"/>
      <c r="I51" s="2111"/>
      <c r="J51" s="2111"/>
      <c r="K51" s="2111"/>
      <c r="L51" s="2111"/>
      <c r="M51" s="2111"/>
      <c r="N51" s="2111"/>
      <c r="O51" s="2111"/>
      <c r="P51" s="2111"/>
      <c r="Q51" s="2111"/>
      <c r="R51" s="2111"/>
      <c r="S51" s="2111"/>
      <c r="T51" s="2111"/>
      <c r="U51" s="2111"/>
      <c r="V51" s="2111"/>
      <c r="W51" s="2111"/>
      <c r="X51" s="2111"/>
      <c r="Y51" s="2111"/>
      <c r="Z51" s="2111"/>
      <c r="AA51" s="2111"/>
      <c r="AB51" s="2111"/>
      <c r="AC51" s="2111"/>
      <c r="AD51" s="2111"/>
      <c r="AE51" s="2111"/>
      <c r="AF51" s="2111"/>
      <c r="AG51" s="2111"/>
      <c r="AH51" s="2111"/>
      <c r="AI51" s="2111"/>
      <c r="AJ51" s="2111"/>
    </row>
    <row r="52" spans="3:36">
      <c r="C52" s="2257"/>
      <c r="D52" s="241"/>
      <c r="E52" s="241"/>
      <c r="F52" s="241"/>
      <c r="G52" s="2111"/>
      <c r="H52" s="2111"/>
      <c r="I52" s="2111"/>
      <c r="J52" s="2111"/>
      <c r="K52" s="2111"/>
      <c r="L52" s="2111"/>
      <c r="M52" s="2111"/>
      <c r="N52" s="2111"/>
      <c r="O52" s="2111"/>
      <c r="P52" s="2111"/>
      <c r="Q52" s="2111"/>
      <c r="R52" s="2111"/>
      <c r="S52" s="2111"/>
      <c r="T52" s="2111"/>
      <c r="U52" s="2111"/>
      <c r="V52" s="2111"/>
      <c r="W52" s="2111"/>
      <c r="X52" s="2111"/>
      <c r="Y52" s="2111"/>
      <c r="Z52" s="2111"/>
      <c r="AA52" s="2111"/>
      <c r="AB52" s="2111"/>
      <c r="AC52" s="2111"/>
      <c r="AD52" s="2111"/>
      <c r="AE52" s="2111"/>
      <c r="AF52" s="2111"/>
      <c r="AG52" s="2111"/>
      <c r="AH52" s="2111"/>
      <c r="AI52" s="2111"/>
      <c r="AJ52" s="2111"/>
    </row>
    <row r="53" spans="3:36">
      <c r="C53" s="2257"/>
      <c r="D53" s="241"/>
      <c r="E53" s="241"/>
      <c r="F53" s="241"/>
      <c r="G53" s="2111"/>
      <c r="H53" s="2111"/>
      <c r="I53" s="2111"/>
      <c r="J53" s="2111"/>
      <c r="K53" s="2111"/>
      <c r="L53" s="2111"/>
      <c r="M53" s="2111"/>
      <c r="N53" s="2111"/>
      <c r="O53" s="2111"/>
      <c r="P53" s="2111"/>
      <c r="Q53" s="2111"/>
      <c r="R53" s="2111"/>
      <c r="S53" s="2111"/>
      <c r="T53" s="2111"/>
      <c r="U53" s="2111"/>
      <c r="V53" s="2111"/>
      <c r="W53" s="2111"/>
      <c r="X53" s="2111"/>
      <c r="Y53" s="2111"/>
      <c r="Z53" s="2111"/>
      <c r="AA53" s="2111"/>
      <c r="AB53" s="2111"/>
      <c r="AC53" s="2111"/>
      <c r="AD53" s="2111"/>
      <c r="AE53" s="2111"/>
      <c r="AF53" s="2111"/>
      <c r="AG53" s="2111"/>
      <c r="AH53" s="2111"/>
      <c r="AI53" s="2111"/>
      <c r="AJ53" s="2111"/>
    </row>
    <row r="54" spans="3:36">
      <c r="C54" s="2257"/>
      <c r="D54" s="241"/>
      <c r="E54" s="241"/>
      <c r="F54" s="241"/>
      <c r="G54" s="2111"/>
      <c r="H54" s="2111"/>
      <c r="I54" s="2111"/>
      <c r="J54" s="2111"/>
      <c r="K54" s="2111"/>
      <c r="L54" s="2111"/>
      <c r="M54" s="2111"/>
      <c r="N54" s="2111"/>
      <c r="O54" s="2111"/>
      <c r="P54" s="2111"/>
      <c r="Q54" s="2111"/>
      <c r="R54" s="2111"/>
      <c r="S54" s="2111"/>
      <c r="T54" s="2111"/>
      <c r="U54" s="2111"/>
      <c r="V54" s="2111"/>
      <c r="W54" s="2111"/>
      <c r="X54" s="2111"/>
      <c r="Y54" s="2111"/>
      <c r="Z54" s="2111"/>
      <c r="AA54" s="2111"/>
      <c r="AB54" s="2111"/>
      <c r="AC54" s="2111"/>
      <c r="AD54" s="2111"/>
      <c r="AE54" s="2111"/>
      <c r="AF54" s="2111"/>
      <c r="AG54" s="2111"/>
      <c r="AH54" s="2111"/>
      <c r="AI54" s="2111"/>
      <c r="AJ54" s="2111"/>
    </row>
    <row r="55" spans="3:36">
      <c r="C55" s="2257"/>
      <c r="D55" s="241"/>
      <c r="E55" s="241"/>
      <c r="F55" s="241"/>
      <c r="G55" s="2111"/>
      <c r="H55" s="2111"/>
      <c r="I55" s="2111"/>
      <c r="J55" s="2111"/>
      <c r="K55" s="2111"/>
      <c r="L55" s="2111"/>
      <c r="M55" s="2111"/>
      <c r="N55" s="2111"/>
      <c r="O55" s="2111"/>
      <c r="P55" s="2111"/>
      <c r="Q55" s="2111"/>
      <c r="R55" s="2111"/>
      <c r="S55" s="2111"/>
      <c r="T55" s="2111"/>
      <c r="U55" s="2111"/>
      <c r="V55" s="2111"/>
      <c r="W55" s="2111"/>
      <c r="X55" s="2111"/>
      <c r="Y55" s="2111"/>
      <c r="Z55" s="2111"/>
      <c r="AA55" s="2111"/>
      <c r="AB55" s="2111"/>
      <c r="AC55" s="2111"/>
      <c r="AD55" s="2111"/>
      <c r="AE55" s="2111"/>
      <c r="AF55" s="2111"/>
      <c r="AG55" s="2111"/>
      <c r="AH55" s="2111"/>
      <c r="AI55" s="2111"/>
      <c r="AJ55" s="2111"/>
    </row>
    <row r="56" spans="3:36">
      <c r="C56" s="2257"/>
      <c r="D56" s="241"/>
      <c r="E56" s="241"/>
      <c r="F56" s="241"/>
      <c r="G56" s="2111"/>
      <c r="H56" s="2111"/>
      <c r="I56" s="2111"/>
      <c r="J56" s="2111"/>
      <c r="K56" s="2111"/>
      <c r="L56" s="2111"/>
      <c r="M56" s="2111"/>
      <c r="N56" s="2111"/>
      <c r="O56" s="2111"/>
      <c r="P56" s="2111"/>
      <c r="Q56" s="2111"/>
      <c r="R56" s="2111"/>
      <c r="S56" s="2111"/>
      <c r="T56" s="2111"/>
      <c r="U56" s="2111"/>
      <c r="V56" s="2111"/>
      <c r="W56" s="2111"/>
      <c r="X56" s="2111"/>
      <c r="Y56" s="2111"/>
      <c r="Z56" s="2111"/>
      <c r="AA56" s="2111"/>
      <c r="AB56" s="2111"/>
      <c r="AC56" s="2111"/>
      <c r="AD56" s="2111"/>
      <c r="AE56" s="2111"/>
      <c r="AF56" s="2111"/>
      <c r="AG56" s="2111"/>
      <c r="AH56" s="2111"/>
      <c r="AI56" s="2111"/>
      <c r="AJ56" s="2111"/>
    </row>
    <row r="57" spans="3:36">
      <c r="C57" s="2257"/>
      <c r="D57" s="241"/>
      <c r="E57" s="241"/>
      <c r="F57" s="241"/>
      <c r="G57" s="2111"/>
      <c r="H57" s="2111"/>
      <c r="I57" s="2111"/>
      <c r="J57" s="2111"/>
      <c r="K57" s="2111"/>
      <c r="L57" s="2111"/>
      <c r="M57" s="2111"/>
      <c r="N57" s="2111"/>
      <c r="O57" s="2111"/>
      <c r="P57" s="2111"/>
      <c r="Q57" s="2111"/>
      <c r="R57" s="2111"/>
      <c r="S57" s="2111"/>
      <c r="T57" s="2111"/>
      <c r="U57" s="2111"/>
      <c r="V57" s="2111"/>
      <c r="W57" s="2111"/>
      <c r="X57" s="2111"/>
      <c r="Y57" s="2111"/>
      <c r="Z57" s="2111"/>
      <c r="AA57" s="2111"/>
      <c r="AB57" s="2111"/>
      <c r="AC57" s="2111"/>
      <c r="AD57" s="2111"/>
      <c r="AE57" s="2111"/>
      <c r="AF57" s="2111"/>
      <c r="AG57" s="2111"/>
      <c r="AH57" s="2111"/>
      <c r="AI57" s="2111"/>
      <c r="AJ57" s="2111"/>
    </row>
    <row r="58" spans="3:36">
      <c r="C58" s="2257"/>
      <c r="D58" s="241"/>
      <c r="E58" s="241"/>
      <c r="F58" s="241"/>
      <c r="G58" s="2111"/>
      <c r="H58" s="2111"/>
      <c r="I58" s="2111"/>
      <c r="J58" s="2111"/>
      <c r="K58" s="2111"/>
      <c r="L58" s="2111"/>
      <c r="M58" s="2111"/>
      <c r="N58" s="2111"/>
      <c r="O58" s="2111"/>
      <c r="P58" s="2111"/>
      <c r="Q58" s="2111"/>
      <c r="R58" s="2111"/>
      <c r="S58" s="2111"/>
      <c r="T58" s="2111"/>
      <c r="U58" s="2111"/>
      <c r="V58" s="2111"/>
      <c r="W58" s="2111"/>
      <c r="X58" s="2111"/>
      <c r="Y58" s="2111"/>
      <c r="Z58" s="2111"/>
      <c r="AA58" s="2111"/>
      <c r="AB58" s="2111"/>
      <c r="AC58" s="2111"/>
      <c r="AD58" s="2111"/>
      <c r="AE58" s="2111"/>
      <c r="AF58" s="2111"/>
      <c r="AG58" s="2111"/>
      <c r="AH58" s="2111"/>
      <c r="AI58" s="2111"/>
      <c r="AJ58" s="2111"/>
    </row>
    <row r="59" spans="3:36">
      <c r="C59" s="2257"/>
      <c r="D59" s="241"/>
      <c r="E59" s="241"/>
      <c r="F59" s="241"/>
      <c r="G59" s="2111"/>
      <c r="H59" s="2111"/>
      <c r="I59" s="2111"/>
      <c r="J59" s="2111"/>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row>
    <row r="60" spans="3:36">
      <c r="C60" s="2257"/>
      <c r="D60" s="241"/>
      <c r="E60" s="241"/>
      <c r="F60" s="24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row>
    <row r="61" spans="3:36">
      <c r="C61" s="2257"/>
      <c r="D61" s="241"/>
      <c r="E61" s="241"/>
      <c r="F61" s="24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row>
    <row r="62" spans="3:36">
      <c r="C62" s="2257"/>
      <c r="D62" s="241"/>
      <c r="E62" s="241"/>
      <c r="F62" s="241"/>
      <c r="G62" s="2111"/>
      <c r="H62" s="2111"/>
      <c r="I62" s="2111"/>
      <c r="J62" s="2111"/>
      <c r="K62" s="2111"/>
      <c r="L62" s="2111"/>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1"/>
    </row>
    <row r="63" spans="3:36">
      <c r="C63" s="2257"/>
      <c r="D63" s="241"/>
      <c r="E63" s="241"/>
      <c r="F63" s="241"/>
      <c r="G63" s="2111"/>
      <c r="H63" s="2111"/>
      <c r="I63" s="2111"/>
      <c r="J63" s="2111"/>
      <c r="K63" s="2111"/>
      <c r="L63" s="2111"/>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1"/>
    </row>
    <row r="64" spans="3:36">
      <c r="C64" s="2257"/>
      <c r="D64" s="241"/>
      <c r="E64" s="241"/>
      <c r="F64" s="24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1"/>
    </row>
    <row r="65" spans="3:36">
      <c r="C65" s="2257"/>
      <c r="D65" s="241"/>
      <c r="E65" s="241"/>
      <c r="F65" s="24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1"/>
    </row>
    <row r="66" spans="3:36">
      <c r="C66" s="2257"/>
      <c r="D66" s="241"/>
      <c r="E66" s="241"/>
      <c r="F66" s="24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1"/>
    </row>
    <row r="67" spans="3:36">
      <c r="C67" s="2257"/>
      <c r="D67" s="241"/>
      <c r="E67" s="241"/>
      <c r="F67" s="241"/>
      <c r="G67" s="2111"/>
      <c r="H67" s="2111"/>
      <c r="I67" s="2111"/>
      <c r="J67" s="2111"/>
      <c r="K67" s="2111"/>
      <c r="L67" s="2111"/>
      <c r="M67" s="2111"/>
      <c r="N67" s="2111"/>
      <c r="O67" s="2111"/>
      <c r="P67" s="2111"/>
      <c r="Q67" s="2111"/>
      <c r="R67" s="2111"/>
      <c r="S67" s="2111"/>
      <c r="T67" s="2111"/>
      <c r="U67" s="2111"/>
      <c r="V67" s="2111"/>
      <c r="W67" s="2111"/>
      <c r="X67" s="2111"/>
      <c r="Y67" s="2111"/>
      <c r="Z67" s="2111"/>
      <c r="AA67" s="2111"/>
      <c r="AB67" s="2111"/>
      <c r="AC67" s="2111"/>
      <c r="AD67" s="2111"/>
      <c r="AE67" s="2111"/>
      <c r="AF67" s="2111"/>
      <c r="AG67" s="2111"/>
      <c r="AH67" s="2111"/>
      <c r="AI67" s="2111"/>
      <c r="AJ67" s="2111"/>
    </row>
    <row r="68" spans="3:36">
      <c r="C68" s="2257"/>
      <c r="D68" s="241"/>
      <c r="E68" s="241"/>
      <c r="F68" s="241"/>
      <c r="G68" s="2111"/>
      <c r="H68" s="2111"/>
      <c r="I68" s="2111"/>
      <c r="J68" s="2111"/>
      <c r="K68" s="2111"/>
      <c r="L68" s="2111"/>
      <c r="M68" s="2111"/>
      <c r="N68" s="2111"/>
      <c r="O68" s="2111"/>
      <c r="P68" s="2111"/>
      <c r="Q68" s="2111"/>
      <c r="R68" s="2111"/>
      <c r="S68" s="2111"/>
      <c r="T68" s="2111"/>
      <c r="U68" s="2111"/>
      <c r="V68" s="2111"/>
      <c r="W68" s="2111"/>
      <c r="X68" s="2111"/>
      <c r="Y68" s="2111"/>
      <c r="Z68" s="2111"/>
      <c r="AA68" s="2111"/>
      <c r="AB68" s="2111"/>
      <c r="AC68" s="2111"/>
      <c r="AD68" s="2111"/>
      <c r="AE68" s="2111"/>
      <c r="AF68" s="2111"/>
      <c r="AG68" s="2111"/>
      <c r="AH68" s="2111"/>
      <c r="AI68" s="2111"/>
      <c r="AJ68" s="2111"/>
    </row>
    <row r="69" spans="3:36">
      <c r="C69" s="2257"/>
      <c r="D69" s="241"/>
      <c r="E69" s="241"/>
      <c r="F69" s="241"/>
      <c r="G69" s="2111"/>
      <c r="H69" s="2111"/>
      <c r="I69" s="2111"/>
      <c r="J69" s="2111"/>
      <c r="K69" s="2111"/>
      <c r="L69" s="2111"/>
      <c r="M69" s="2111"/>
      <c r="N69" s="2111"/>
      <c r="O69" s="2111"/>
      <c r="P69" s="2111"/>
      <c r="Q69" s="2111"/>
      <c r="R69" s="2111"/>
      <c r="S69" s="2111"/>
      <c r="T69" s="2111"/>
      <c r="U69" s="2111"/>
      <c r="V69" s="2111"/>
      <c r="W69" s="2111"/>
      <c r="X69" s="2111"/>
      <c r="Y69" s="2111"/>
      <c r="Z69" s="2111"/>
      <c r="AA69" s="2111"/>
      <c r="AB69" s="2111"/>
      <c r="AC69" s="2111"/>
      <c r="AD69" s="2111"/>
      <c r="AE69" s="2111"/>
      <c r="AF69" s="2111"/>
      <c r="AG69" s="2111"/>
      <c r="AH69" s="2111"/>
      <c r="AI69" s="2111"/>
      <c r="AJ69" s="2111"/>
    </row>
    <row r="70" spans="3:36">
      <c r="C70" s="2257"/>
      <c r="D70" s="241"/>
      <c r="E70" s="241"/>
      <c r="F70" s="241"/>
      <c r="G70" s="2111"/>
      <c r="H70" s="2111"/>
      <c r="I70" s="2111"/>
      <c r="J70" s="2111"/>
      <c r="K70" s="2111"/>
      <c r="L70" s="2111"/>
      <c r="M70" s="2111"/>
      <c r="N70" s="2111"/>
      <c r="O70" s="2111"/>
      <c r="P70" s="2111"/>
      <c r="Q70" s="2111"/>
      <c r="R70" s="2111"/>
      <c r="S70" s="2111"/>
      <c r="T70" s="2111"/>
      <c r="U70" s="2111"/>
      <c r="V70" s="2111"/>
      <c r="W70" s="2111"/>
      <c r="X70" s="2111"/>
      <c r="Y70" s="2111"/>
      <c r="Z70" s="2111"/>
      <c r="AA70" s="2111"/>
      <c r="AB70" s="2111"/>
      <c r="AC70" s="2111"/>
      <c r="AD70" s="2111"/>
      <c r="AE70" s="2111"/>
      <c r="AF70" s="2111"/>
      <c r="AG70" s="2111"/>
      <c r="AH70" s="2111"/>
      <c r="AI70" s="2111"/>
      <c r="AJ70" s="2111"/>
    </row>
    <row r="71" spans="3:36">
      <c r="C71" s="2257"/>
      <c r="D71" s="241"/>
      <c r="E71" s="241"/>
      <c r="F71" s="241"/>
      <c r="G71" s="2111"/>
      <c r="H71" s="2111"/>
      <c r="I71" s="2111"/>
      <c r="J71" s="2111"/>
      <c r="K71" s="2111"/>
      <c r="L71" s="2111"/>
      <c r="M71" s="2111"/>
      <c r="N71" s="2111"/>
      <c r="O71" s="2111"/>
      <c r="P71" s="2111"/>
      <c r="Q71" s="2111"/>
      <c r="R71" s="2111"/>
      <c r="S71" s="2111"/>
      <c r="T71" s="2111"/>
      <c r="U71" s="2111"/>
      <c r="V71" s="2111"/>
      <c r="W71" s="2111"/>
      <c r="X71" s="2111"/>
      <c r="Y71" s="2111"/>
      <c r="Z71" s="2111"/>
      <c r="AA71" s="2111"/>
      <c r="AB71" s="2111"/>
      <c r="AC71" s="2111"/>
      <c r="AD71" s="2111"/>
      <c r="AE71" s="2111"/>
      <c r="AF71" s="2111"/>
      <c r="AG71" s="2111"/>
      <c r="AH71" s="2111"/>
      <c r="AI71" s="2111"/>
      <c r="AJ71" s="2111"/>
    </row>
    <row r="72" spans="3:36">
      <c r="C72" s="2257"/>
      <c r="D72" s="241"/>
      <c r="E72" s="241"/>
      <c r="F72" s="241"/>
      <c r="G72" s="2111"/>
      <c r="H72" s="2111"/>
      <c r="I72" s="2111"/>
      <c r="J72" s="2111"/>
      <c r="K72" s="2111"/>
      <c r="L72" s="2111"/>
      <c r="M72" s="2111"/>
      <c r="N72" s="2111"/>
      <c r="O72" s="2111"/>
      <c r="P72" s="2111"/>
      <c r="Q72" s="2111"/>
      <c r="R72" s="2111"/>
      <c r="S72" s="2111"/>
      <c r="T72" s="2111"/>
      <c r="U72" s="2111"/>
      <c r="V72" s="2111"/>
      <c r="W72" s="2111"/>
      <c r="X72" s="2111"/>
      <c r="Y72" s="2111"/>
      <c r="Z72" s="2111"/>
      <c r="AA72" s="2111"/>
      <c r="AB72" s="2111"/>
      <c r="AC72" s="2111"/>
      <c r="AD72" s="2111"/>
      <c r="AE72" s="2111"/>
      <c r="AF72" s="2111"/>
      <c r="AG72" s="2111"/>
      <c r="AH72" s="2111"/>
      <c r="AI72" s="2111"/>
      <c r="AJ72" s="2111"/>
    </row>
    <row r="73" spans="3:36">
      <c r="C73" s="2257"/>
      <c r="D73" s="241"/>
      <c r="E73" s="241"/>
      <c r="F73" s="241"/>
      <c r="G73" s="2111"/>
      <c r="H73" s="2111"/>
      <c r="I73" s="2111"/>
      <c r="J73" s="2111"/>
      <c r="K73" s="2111"/>
      <c r="L73" s="2111"/>
      <c r="M73" s="2111"/>
      <c r="N73" s="2111"/>
      <c r="O73" s="2111"/>
      <c r="P73" s="2111"/>
      <c r="Q73" s="2111"/>
      <c r="R73" s="2111"/>
      <c r="S73" s="2111"/>
      <c r="T73" s="2111"/>
      <c r="U73" s="2111"/>
      <c r="V73" s="2111"/>
      <c r="W73" s="2111"/>
      <c r="X73" s="2111"/>
      <c r="Y73" s="2111"/>
      <c r="Z73" s="2111"/>
      <c r="AA73" s="2111"/>
      <c r="AB73" s="2111"/>
      <c r="AC73" s="2111"/>
      <c r="AD73" s="2111"/>
      <c r="AE73" s="2111"/>
      <c r="AF73" s="2111"/>
      <c r="AG73" s="2111"/>
      <c r="AH73" s="2111"/>
      <c r="AI73" s="2111"/>
      <c r="AJ73" s="2111"/>
    </row>
    <row r="74" spans="3:36">
      <c r="C74" s="2257"/>
      <c r="D74" s="241"/>
      <c r="E74" s="241"/>
      <c r="F74" s="241"/>
      <c r="G74" s="2111"/>
      <c r="H74" s="2111"/>
      <c r="I74" s="2111"/>
      <c r="J74" s="2111"/>
      <c r="K74" s="2111"/>
      <c r="L74" s="2111"/>
      <c r="M74" s="2111"/>
      <c r="N74" s="2111"/>
      <c r="O74" s="2111"/>
      <c r="P74" s="2111"/>
      <c r="Q74" s="2111"/>
      <c r="R74" s="2111"/>
      <c r="S74" s="2111"/>
      <c r="T74" s="2111"/>
      <c r="U74" s="2111"/>
      <c r="V74" s="2111"/>
      <c r="W74" s="2111"/>
      <c r="X74" s="2111"/>
      <c r="Y74" s="2111"/>
      <c r="Z74" s="2111"/>
      <c r="AA74" s="2111"/>
      <c r="AB74" s="2111"/>
      <c r="AC74" s="2111"/>
      <c r="AD74" s="2111"/>
      <c r="AE74" s="2111"/>
      <c r="AF74" s="2111"/>
      <c r="AG74" s="2111"/>
      <c r="AH74" s="2111"/>
      <c r="AI74" s="2111"/>
      <c r="AJ74" s="2111"/>
    </row>
    <row r="75" spans="3:36">
      <c r="C75" s="2257"/>
      <c r="D75" s="241"/>
      <c r="E75" s="241"/>
      <c r="F75" s="241"/>
      <c r="G75" s="2111"/>
      <c r="H75" s="2111"/>
      <c r="I75" s="2111"/>
      <c r="J75" s="2111"/>
      <c r="K75" s="2111"/>
      <c r="L75" s="2111"/>
      <c r="M75" s="2111"/>
      <c r="N75" s="2111"/>
      <c r="O75" s="2111"/>
      <c r="P75" s="2111"/>
      <c r="Q75" s="2111"/>
      <c r="R75" s="2111"/>
      <c r="S75" s="2111"/>
      <c r="T75" s="2111"/>
      <c r="U75" s="2111"/>
      <c r="V75" s="2111"/>
      <c r="W75" s="2111"/>
      <c r="X75" s="2111"/>
      <c r="Y75" s="2111"/>
      <c r="Z75" s="2111"/>
      <c r="AA75" s="2111"/>
      <c r="AB75" s="2111"/>
      <c r="AC75" s="2111"/>
      <c r="AD75" s="2111"/>
      <c r="AE75" s="2111"/>
      <c r="AF75" s="2111"/>
      <c r="AG75" s="2111"/>
      <c r="AH75" s="2111"/>
      <c r="AI75" s="2111"/>
      <c r="AJ75" s="2111"/>
    </row>
    <row r="76" spans="3:36">
      <c r="C76" s="2257"/>
      <c r="D76" s="241"/>
      <c r="E76" s="241"/>
      <c r="F76" s="241"/>
      <c r="G76" s="2111"/>
      <c r="H76" s="2111"/>
      <c r="I76" s="2111"/>
      <c r="J76" s="2111"/>
      <c r="K76" s="2111"/>
      <c r="L76" s="2111"/>
      <c r="M76" s="2111"/>
      <c r="N76" s="2111"/>
      <c r="O76" s="2111"/>
      <c r="P76" s="2111"/>
      <c r="Q76" s="2111"/>
      <c r="R76" s="2111"/>
      <c r="S76" s="2111"/>
      <c r="T76" s="2111"/>
      <c r="U76" s="2111"/>
      <c r="V76" s="2111"/>
      <c r="W76" s="2111"/>
      <c r="X76" s="2111"/>
      <c r="Y76" s="2111"/>
      <c r="Z76" s="2111"/>
      <c r="AA76" s="2111"/>
      <c r="AB76" s="2111"/>
      <c r="AC76" s="2111"/>
      <c r="AD76" s="2111"/>
      <c r="AE76" s="2111"/>
      <c r="AF76" s="2111"/>
      <c r="AG76" s="2111"/>
      <c r="AH76" s="2111"/>
      <c r="AI76" s="2111"/>
      <c r="AJ76" s="2111"/>
    </row>
    <row r="77" spans="3:36">
      <c r="C77" s="2257"/>
      <c r="D77" s="241"/>
      <c r="E77" s="241"/>
      <c r="F77" s="241"/>
      <c r="G77" s="2111"/>
      <c r="H77" s="2111"/>
      <c r="I77" s="2111"/>
      <c r="J77" s="2111"/>
      <c r="K77" s="2111"/>
      <c r="L77" s="2111"/>
      <c r="M77" s="2111"/>
      <c r="N77" s="2111"/>
      <c r="O77" s="2111"/>
      <c r="P77" s="2111"/>
      <c r="Q77" s="2111"/>
      <c r="R77" s="2111"/>
      <c r="S77" s="2111"/>
      <c r="T77" s="2111"/>
      <c r="U77" s="2111"/>
      <c r="V77" s="2111"/>
      <c r="W77" s="2111"/>
      <c r="X77" s="2111"/>
      <c r="Y77" s="2111"/>
      <c r="Z77" s="2111"/>
      <c r="AA77" s="2111"/>
      <c r="AB77" s="2111"/>
      <c r="AC77" s="2111"/>
      <c r="AD77" s="2111"/>
      <c r="AE77" s="2111"/>
      <c r="AF77" s="2111"/>
      <c r="AG77" s="2111"/>
      <c r="AH77" s="2111"/>
      <c r="AI77" s="2111"/>
      <c r="AJ77" s="2111"/>
    </row>
    <row r="78" spans="3:36">
      <c r="C78" s="2257"/>
      <c r="D78" s="241"/>
      <c r="E78" s="241"/>
      <c r="F78" s="241"/>
      <c r="G78" s="2111"/>
      <c r="H78" s="2111"/>
      <c r="I78" s="2111"/>
      <c r="J78" s="2111"/>
      <c r="K78" s="2111"/>
      <c r="L78" s="2111"/>
      <c r="M78" s="2111"/>
      <c r="N78" s="2111"/>
      <c r="O78" s="2111"/>
      <c r="P78" s="2111"/>
      <c r="Q78" s="2111"/>
      <c r="R78" s="2111"/>
      <c r="S78" s="2111"/>
      <c r="T78" s="2111"/>
      <c r="U78" s="2111"/>
      <c r="V78" s="2111"/>
      <c r="W78" s="2111"/>
      <c r="X78" s="2111"/>
      <c r="Y78" s="2111"/>
      <c r="Z78" s="2111"/>
      <c r="AA78" s="2111"/>
      <c r="AB78" s="2111"/>
      <c r="AC78" s="2111"/>
      <c r="AD78" s="2111"/>
      <c r="AE78" s="2111"/>
      <c r="AF78" s="2111"/>
      <c r="AG78" s="2111"/>
      <c r="AH78" s="2111"/>
      <c r="AI78" s="2111"/>
      <c r="AJ78" s="2111"/>
    </row>
    <row r="79" spans="3:36">
      <c r="C79" s="2257"/>
      <c r="D79" s="241"/>
      <c r="E79" s="241"/>
      <c r="F79" s="241"/>
      <c r="G79" s="2111"/>
      <c r="H79" s="2111"/>
      <c r="I79" s="2111"/>
      <c r="J79" s="2111"/>
      <c r="K79" s="2111"/>
      <c r="L79" s="2111"/>
      <c r="M79" s="2111"/>
      <c r="N79" s="2111"/>
      <c r="O79" s="2111"/>
      <c r="P79" s="2111"/>
      <c r="Q79" s="2111"/>
      <c r="R79" s="2111"/>
      <c r="S79" s="2111"/>
      <c r="T79" s="2111"/>
      <c r="U79" s="2111"/>
      <c r="V79" s="2111"/>
      <c r="W79" s="2111"/>
      <c r="X79" s="2111"/>
      <c r="Y79" s="2111"/>
      <c r="Z79" s="2111"/>
      <c r="AA79" s="2111"/>
      <c r="AB79" s="2111"/>
      <c r="AC79" s="2111"/>
      <c r="AD79" s="2111"/>
      <c r="AE79" s="2111"/>
      <c r="AF79" s="2111"/>
      <c r="AG79" s="2111"/>
      <c r="AH79" s="2111"/>
      <c r="AI79" s="2111"/>
      <c r="AJ79" s="2111"/>
    </row>
    <row r="80" spans="3:36">
      <c r="C80" s="2257"/>
      <c r="D80" s="241"/>
      <c r="E80" s="241"/>
      <c r="F80" s="241"/>
      <c r="G80" s="2111"/>
      <c r="H80" s="2111"/>
      <c r="I80" s="2111"/>
      <c r="J80" s="2111"/>
      <c r="K80" s="2111"/>
      <c r="L80" s="2111"/>
      <c r="M80" s="2111"/>
      <c r="N80" s="2111"/>
      <c r="O80" s="2111"/>
      <c r="P80" s="2111"/>
      <c r="Q80" s="2111"/>
      <c r="R80" s="2111"/>
      <c r="S80" s="2111"/>
      <c r="T80" s="2111"/>
      <c r="U80" s="2111"/>
      <c r="V80" s="2111"/>
      <c r="W80" s="2111"/>
      <c r="X80" s="2111"/>
      <c r="Y80" s="2111"/>
      <c r="Z80" s="2111"/>
      <c r="AA80" s="2111"/>
      <c r="AB80" s="2111"/>
      <c r="AC80" s="2111"/>
      <c r="AD80" s="2111"/>
      <c r="AE80" s="2111"/>
      <c r="AF80" s="2111"/>
      <c r="AG80" s="2111"/>
      <c r="AH80" s="2111"/>
      <c r="AI80" s="2111"/>
      <c r="AJ80" s="2111"/>
    </row>
    <row r="81" spans="3:36">
      <c r="C81" s="2257"/>
      <c r="D81" s="241"/>
      <c r="E81" s="241"/>
      <c r="F81" s="241"/>
      <c r="G81" s="2111"/>
      <c r="H81" s="2111"/>
      <c r="I81" s="2111"/>
      <c r="J81" s="2111"/>
      <c r="K81" s="2111"/>
      <c r="L81" s="2111"/>
      <c r="M81" s="2111"/>
      <c r="N81" s="2111"/>
      <c r="O81" s="2111"/>
      <c r="P81" s="2111"/>
      <c r="Q81" s="2111"/>
      <c r="R81" s="2111"/>
      <c r="S81" s="2111"/>
      <c r="T81" s="2111"/>
      <c r="U81" s="2111"/>
      <c r="V81" s="2111"/>
      <c r="W81" s="2111"/>
      <c r="X81" s="2111"/>
      <c r="Y81" s="2111"/>
      <c r="Z81" s="2111"/>
      <c r="AA81" s="2111"/>
      <c r="AB81" s="2111"/>
      <c r="AC81" s="2111"/>
      <c r="AD81" s="2111"/>
      <c r="AE81" s="2111"/>
      <c r="AF81" s="2111"/>
      <c r="AG81" s="2111"/>
      <c r="AH81" s="2111"/>
      <c r="AI81" s="2111"/>
      <c r="AJ81" s="2111"/>
    </row>
    <row r="82" spans="3:36">
      <c r="C82" s="2257"/>
      <c r="D82" s="241"/>
      <c r="E82" s="241"/>
      <c r="F82" s="241"/>
      <c r="G82" s="2111"/>
      <c r="H82" s="2111"/>
      <c r="I82" s="2111"/>
      <c r="J82" s="2111"/>
      <c r="K82" s="2111"/>
      <c r="L82" s="2111"/>
      <c r="M82" s="2111"/>
      <c r="N82" s="2111"/>
      <c r="O82" s="2111"/>
      <c r="P82" s="2111"/>
      <c r="Q82" s="2111"/>
      <c r="R82" s="2111"/>
      <c r="S82" s="2111"/>
      <c r="T82" s="2111"/>
      <c r="U82" s="2111"/>
      <c r="V82" s="2111"/>
      <c r="W82" s="2111"/>
      <c r="X82" s="2111"/>
      <c r="Y82" s="2111"/>
      <c r="Z82" s="2111"/>
      <c r="AA82" s="2111"/>
      <c r="AB82" s="2111"/>
      <c r="AC82" s="2111"/>
      <c r="AD82" s="2111"/>
      <c r="AE82" s="2111"/>
      <c r="AF82" s="2111"/>
      <c r="AG82" s="2111"/>
      <c r="AH82" s="2111"/>
      <c r="AI82" s="2111"/>
      <c r="AJ82" s="2111"/>
    </row>
    <row r="83" spans="3:36">
      <c r="C83" s="2257"/>
      <c r="D83" s="241"/>
      <c r="E83" s="241"/>
      <c r="F83" s="241"/>
      <c r="G83" s="2111"/>
      <c r="H83" s="2111"/>
      <c r="I83" s="2111"/>
      <c r="J83" s="2111"/>
      <c r="K83" s="2111"/>
      <c r="L83" s="2111"/>
      <c r="M83" s="2111"/>
      <c r="N83" s="2111"/>
      <c r="O83" s="2111"/>
      <c r="P83" s="2111"/>
      <c r="Q83" s="2111"/>
      <c r="R83" s="2111"/>
      <c r="S83" s="2111"/>
      <c r="T83" s="2111"/>
      <c r="U83" s="2111"/>
      <c r="V83" s="2111"/>
      <c r="W83" s="2111"/>
      <c r="X83" s="2111"/>
      <c r="Y83" s="2111"/>
      <c r="Z83" s="2111"/>
      <c r="AA83" s="2111"/>
      <c r="AB83" s="2111"/>
      <c r="AC83" s="2111"/>
      <c r="AD83" s="2111"/>
      <c r="AE83" s="2111"/>
      <c r="AF83" s="2111"/>
      <c r="AG83" s="2111"/>
      <c r="AH83" s="2111"/>
      <c r="AI83" s="2111"/>
      <c r="AJ83" s="2111"/>
    </row>
    <row r="84" spans="3:36">
      <c r="C84" s="2257"/>
      <c r="D84" s="241"/>
      <c r="E84" s="241"/>
      <c r="F84" s="241"/>
      <c r="G84" s="2111"/>
      <c r="H84" s="2111"/>
      <c r="I84" s="2111"/>
      <c r="J84" s="2111"/>
      <c r="K84" s="2111"/>
      <c r="L84" s="2111"/>
      <c r="M84" s="2111"/>
      <c r="N84" s="2111"/>
      <c r="O84" s="2111"/>
      <c r="P84" s="2111"/>
      <c r="Q84" s="2111"/>
      <c r="R84" s="2111"/>
      <c r="S84" s="2111"/>
      <c r="T84" s="2111"/>
      <c r="U84" s="2111"/>
      <c r="V84" s="2111"/>
      <c r="W84" s="2111"/>
      <c r="X84" s="2111"/>
      <c r="Y84" s="2111"/>
      <c r="Z84" s="2111"/>
      <c r="AA84" s="2111"/>
      <c r="AB84" s="2111"/>
      <c r="AC84" s="2111"/>
      <c r="AD84" s="2111"/>
      <c r="AE84" s="2111"/>
      <c r="AF84" s="2111"/>
      <c r="AG84" s="2111"/>
      <c r="AH84" s="2111"/>
      <c r="AI84" s="2111"/>
      <c r="AJ84" s="2111"/>
    </row>
    <row r="85" spans="3:36">
      <c r="C85" s="2257"/>
      <c r="D85" s="241"/>
      <c r="E85" s="241"/>
      <c r="F85" s="241"/>
      <c r="G85" s="2111"/>
      <c r="H85" s="2111"/>
      <c r="I85" s="2111"/>
      <c r="J85" s="2111"/>
      <c r="K85" s="2111"/>
      <c r="L85" s="2111"/>
      <c r="M85" s="2111"/>
      <c r="N85" s="2111"/>
      <c r="O85" s="2111"/>
      <c r="P85" s="2111"/>
      <c r="Q85" s="2111"/>
      <c r="R85" s="2111"/>
      <c r="S85" s="2111"/>
      <c r="T85" s="2111"/>
      <c r="U85" s="2111"/>
      <c r="V85" s="2111"/>
      <c r="W85" s="2111"/>
      <c r="X85" s="2111"/>
      <c r="Y85" s="2111"/>
      <c r="Z85" s="2111"/>
      <c r="AA85" s="2111"/>
      <c r="AB85" s="2111"/>
      <c r="AC85" s="2111"/>
      <c r="AD85" s="2111"/>
      <c r="AE85" s="2111"/>
      <c r="AF85" s="2111"/>
      <c r="AG85" s="2111"/>
      <c r="AH85" s="2111"/>
      <c r="AI85" s="2111"/>
      <c r="AJ85" s="2111"/>
    </row>
    <row r="86" spans="3:36">
      <c r="C86" s="2257"/>
      <c r="D86" s="241"/>
      <c r="E86" s="241"/>
      <c r="F86" s="241"/>
      <c r="G86" s="2111"/>
      <c r="H86" s="2111"/>
      <c r="I86" s="2111"/>
      <c r="J86" s="2111"/>
      <c r="K86" s="2111"/>
      <c r="L86" s="2111"/>
      <c r="M86" s="2111"/>
      <c r="N86" s="2111"/>
      <c r="O86" s="2111"/>
      <c r="P86" s="2111"/>
      <c r="Q86" s="2111"/>
      <c r="R86" s="2111"/>
      <c r="S86" s="2111"/>
      <c r="T86" s="2111"/>
      <c r="U86" s="2111"/>
      <c r="V86" s="2111"/>
      <c r="W86" s="2111"/>
      <c r="X86" s="2111"/>
      <c r="Y86" s="2111"/>
      <c r="Z86" s="2111"/>
      <c r="AA86" s="2111"/>
      <c r="AB86" s="2111"/>
      <c r="AC86" s="2111"/>
      <c r="AD86" s="2111"/>
      <c r="AE86" s="2111"/>
      <c r="AF86" s="2111"/>
      <c r="AG86" s="2111"/>
      <c r="AH86" s="2111"/>
      <c r="AI86" s="2111"/>
      <c r="AJ86" s="2111"/>
    </row>
    <row r="87" spans="3:36">
      <c r="C87" s="2257"/>
      <c r="D87" s="241"/>
      <c r="E87" s="241"/>
      <c r="F87" s="241"/>
      <c r="G87" s="2111"/>
      <c r="H87" s="2111"/>
      <c r="I87" s="2111"/>
      <c r="J87" s="2111"/>
      <c r="K87" s="2111"/>
      <c r="L87" s="2111"/>
      <c r="M87" s="2111"/>
      <c r="N87" s="2111"/>
      <c r="O87" s="2111"/>
      <c r="P87" s="2111"/>
      <c r="Q87" s="2111"/>
      <c r="R87" s="2111"/>
      <c r="S87" s="2111"/>
      <c r="T87" s="2111"/>
      <c r="U87" s="2111"/>
      <c r="V87" s="2111"/>
      <c r="W87" s="2111"/>
      <c r="X87" s="2111"/>
      <c r="Y87" s="2111"/>
      <c r="Z87" s="2111"/>
      <c r="AA87" s="2111"/>
      <c r="AB87" s="2111"/>
      <c r="AC87" s="2111"/>
      <c r="AD87" s="2111"/>
      <c r="AE87" s="2111"/>
      <c r="AF87" s="2111"/>
      <c r="AG87" s="2111"/>
      <c r="AH87" s="2111"/>
      <c r="AI87" s="2111"/>
      <c r="AJ87" s="2111"/>
    </row>
    <row r="88" spans="3:36">
      <c r="C88" s="2257"/>
      <c r="D88" s="241"/>
      <c r="E88" s="241"/>
      <c r="F88" s="241"/>
      <c r="G88" s="2111"/>
      <c r="H88" s="2111"/>
      <c r="I88" s="2111"/>
      <c r="J88" s="2111"/>
      <c r="K88" s="2111"/>
      <c r="L88" s="2111"/>
      <c r="M88" s="2111"/>
      <c r="N88" s="2111"/>
      <c r="O88" s="2111"/>
      <c r="P88" s="2111"/>
      <c r="Q88" s="2111"/>
      <c r="R88" s="2111"/>
      <c r="S88" s="2111"/>
      <c r="T88" s="2111"/>
      <c r="U88" s="2111"/>
      <c r="V88" s="2111"/>
      <c r="W88" s="2111"/>
      <c r="X88" s="2111"/>
      <c r="Y88" s="2111"/>
      <c r="Z88" s="2111"/>
      <c r="AA88" s="2111"/>
      <c r="AB88" s="2111"/>
      <c r="AC88" s="2111"/>
      <c r="AD88" s="2111"/>
      <c r="AE88" s="2111"/>
      <c r="AF88" s="2111"/>
      <c r="AG88" s="2111"/>
      <c r="AH88" s="2111"/>
      <c r="AI88" s="2111"/>
      <c r="AJ88" s="2111"/>
    </row>
    <row r="89" spans="3:36">
      <c r="C89" s="2257"/>
      <c r="D89" s="241"/>
      <c r="E89" s="241"/>
      <c r="F89" s="241"/>
      <c r="G89" s="2111"/>
      <c r="H89" s="2111"/>
      <c r="I89" s="2111"/>
      <c r="J89" s="2111"/>
      <c r="K89" s="2111"/>
      <c r="L89" s="2111"/>
      <c r="M89" s="2111"/>
      <c r="N89" s="2111"/>
      <c r="O89" s="2111"/>
      <c r="P89" s="2111"/>
      <c r="Q89" s="2111"/>
      <c r="R89" s="2111"/>
      <c r="S89" s="2111"/>
      <c r="T89" s="2111"/>
      <c r="U89" s="2111"/>
      <c r="V89" s="2111"/>
      <c r="W89" s="2111"/>
      <c r="X89" s="2111"/>
      <c r="Y89" s="2111"/>
      <c r="Z89" s="2111"/>
      <c r="AA89" s="2111"/>
      <c r="AB89" s="2111"/>
      <c r="AC89" s="2111"/>
      <c r="AD89" s="2111"/>
      <c r="AE89" s="2111"/>
      <c r="AF89" s="2111"/>
      <c r="AG89" s="2111"/>
      <c r="AH89" s="2111"/>
      <c r="AI89" s="2111"/>
      <c r="AJ89" s="2111"/>
    </row>
    <row r="90" spans="3:36">
      <c r="C90" s="2257"/>
      <c r="D90" s="241"/>
      <c r="E90" s="241"/>
      <c r="F90" s="241"/>
      <c r="G90" s="2111"/>
      <c r="H90" s="2111"/>
      <c r="I90" s="2111"/>
      <c r="J90" s="2111"/>
      <c r="K90" s="2111"/>
      <c r="L90" s="2111"/>
      <c r="M90" s="2111"/>
      <c r="N90" s="2111"/>
      <c r="O90" s="2111"/>
      <c r="P90" s="2111"/>
      <c r="Q90" s="2111"/>
      <c r="R90" s="2111"/>
      <c r="S90" s="2111"/>
      <c r="T90" s="2111"/>
      <c r="U90" s="2111"/>
      <c r="V90" s="2111"/>
      <c r="W90" s="2111"/>
      <c r="X90" s="2111"/>
      <c r="Y90" s="2111"/>
      <c r="Z90" s="2111"/>
      <c r="AA90" s="2111"/>
      <c r="AB90" s="2111"/>
      <c r="AC90" s="2111"/>
      <c r="AD90" s="2111"/>
      <c r="AE90" s="2111"/>
      <c r="AF90" s="2111"/>
      <c r="AG90" s="2111"/>
      <c r="AH90" s="2111"/>
      <c r="AI90" s="2111"/>
      <c r="AJ90" s="2111"/>
    </row>
    <row r="91" spans="3:36">
      <c r="C91" s="2257"/>
      <c r="D91" s="241"/>
      <c r="E91" s="241"/>
      <c r="F91" s="241"/>
      <c r="G91" s="2111"/>
      <c r="H91" s="2111"/>
      <c r="I91" s="2111"/>
      <c r="J91" s="2111"/>
      <c r="K91" s="2111"/>
      <c r="L91" s="2111"/>
      <c r="M91" s="2111"/>
      <c r="N91" s="2111"/>
      <c r="O91" s="2111"/>
      <c r="P91" s="2111"/>
      <c r="Q91" s="2111"/>
      <c r="R91" s="2111"/>
      <c r="S91" s="2111"/>
      <c r="T91" s="2111"/>
      <c r="U91" s="2111"/>
      <c r="V91" s="2111"/>
      <c r="W91" s="2111"/>
      <c r="X91" s="2111"/>
      <c r="Y91" s="2111"/>
      <c r="Z91" s="2111"/>
      <c r="AA91" s="2111"/>
      <c r="AB91" s="2111"/>
      <c r="AC91" s="2111"/>
      <c r="AD91" s="2111"/>
      <c r="AE91" s="2111"/>
      <c r="AF91" s="2111"/>
      <c r="AG91" s="2111"/>
      <c r="AH91" s="2111"/>
      <c r="AI91" s="2111"/>
      <c r="AJ91" s="2111"/>
    </row>
    <row r="92" spans="3:36">
      <c r="C92" s="2257"/>
      <c r="D92" s="241"/>
      <c r="E92" s="241"/>
      <c r="F92" s="241"/>
      <c r="G92" s="2111"/>
      <c r="H92" s="2111"/>
      <c r="I92" s="2111"/>
      <c r="J92" s="2111"/>
      <c r="K92" s="2111"/>
      <c r="L92" s="2111"/>
      <c r="M92" s="2111"/>
      <c r="N92" s="2111"/>
      <c r="O92" s="2111"/>
      <c r="P92" s="2111"/>
      <c r="Q92" s="2111"/>
      <c r="R92" s="2111"/>
      <c r="S92" s="2111"/>
      <c r="T92" s="2111"/>
      <c r="U92" s="2111"/>
      <c r="V92" s="2111"/>
      <c r="W92" s="2111"/>
      <c r="X92" s="2111"/>
      <c r="Y92" s="2111"/>
      <c r="Z92" s="2111"/>
      <c r="AA92" s="2111"/>
      <c r="AB92" s="2111"/>
      <c r="AC92" s="2111"/>
      <c r="AD92" s="2111"/>
      <c r="AE92" s="2111"/>
      <c r="AF92" s="2111"/>
      <c r="AG92" s="2111"/>
      <c r="AH92" s="2111"/>
      <c r="AI92" s="2111"/>
      <c r="AJ92" s="2111"/>
    </row>
    <row r="93" spans="3:36">
      <c r="C93" s="2257"/>
      <c r="D93" s="241"/>
      <c r="E93" s="241"/>
      <c r="F93" s="241"/>
      <c r="G93" s="2111"/>
      <c r="H93" s="2111"/>
      <c r="I93" s="2111"/>
      <c r="J93" s="2111"/>
      <c r="K93" s="2111"/>
      <c r="L93" s="2111"/>
      <c r="M93" s="2111"/>
      <c r="N93" s="2111"/>
      <c r="O93" s="2111"/>
      <c r="P93" s="2111"/>
      <c r="Q93" s="2111"/>
      <c r="R93" s="2111"/>
      <c r="S93" s="2111"/>
      <c r="T93" s="2111"/>
      <c r="U93" s="2111"/>
      <c r="V93" s="2111"/>
      <c r="W93" s="2111"/>
      <c r="X93" s="2111"/>
      <c r="Y93" s="2111"/>
      <c r="Z93" s="2111"/>
      <c r="AA93" s="2111"/>
      <c r="AB93" s="2111"/>
      <c r="AC93" s="2111"/>
      <c r="AD93" s="2111"/>
      <c r="AE93" s="2111"/>
      <c r="AF93" s="2111"/>
      <c r="AG93" s="2111"/>
      <c r="AH93" s="2111"/>
      <c r="AI93" s="2111"/>
      <c r="AJ93" s="2111"/>
    </row>
    <row r="94" spans="3:36">
      <c r="C94" s="2257"/>
      <c r="D94" s="241"/>
      <c r="E94" s="241"/>
      <c r="F94" s="241"/>
      <c r="G94" s="2111"/>
      <c r="H94" s="2111"/>
      <c r="I94" s="2111"/>
      <c r="J94" s="2111"/>
      <c r="K94" s="2111"/>
      <c r="L94" s="2111"/>
      <c r="M94" s="2111"/>
      <c r="N94" s="2111"/>
      <c r="O94" s="2111"/>
      <c r="P94" s="2111"/>
      <c r="Q94" s="2111"/>
      <c r="R94" s="2111"/>
      <c r="S94" s="2111"/>
      <c r="T94" s="2111"/>
      <c r="U94" s="2111"/>
      <c r="V94" s="2111"/>
      <c r="W94" s="2111"/>
      <c r="X94" s="2111"/>
      <c r="Y94" s="2111"/>
      <c r="Z94" s="2111"/>
      <c r="AA94" s="2111"/>
      <c r="AB94" s="2111"/>
      <c r="AC94" s="2111"/>
      <c r="AD94" s="2111"/>
      <c r="AE94" s="2111"/>
      <c r="AF94" s="2111"/>
      <c r="AG94" s="2111"/>
      <c r="AH94" s="2111"/>
      <c r="AI94" s="2111"/>
      <c r="AJ94" s="2111"/>
    </row>
    <row r="95" spans="3:36">
      <c r="C95" s="2257"/>
      <c r="D95" s="241"/>
      <c r="E95" s="241"/>
      <c r="F95" s="241"/>
      <c r="G95" s="2111"/>
      <c r="H95" s="2111"/>
      <c r="I95" s="2111"/>
      <c r="J95" s="2111"/>
      <c r="K95" s="2111"/>
      <c r="L95" s="2111"/>
      <c r="M95" s="2111"/>
      <c r="N95" s="2111"/>
      <c r="O95" s="2111"/>
      <c r="P95" s="2111"/>
      <c r="Q95" s="2111"/>
      <c r="R95" s="2111"/>
      <c r="S95" s="2111"/>
      <c r="T95" s="2111"/>
      <c r="U95" s="2111"/>
      <c r="V95" s="2111"/>
      <c r="W95" s="2111"/>
      <c r="X95" s="2111"/>
      <c r="Y95" s="2111"/>
      <c r="Z95" s="2111"/>
      <c r="AA95" s="2111"/>
      <c r="AB95" s="2111"/>
      <c r="AC95" s="2111"/>
      <c r="AD95" s="2111"/>
      <c r="AE95" s="2111"/>
      <c r="AF95" s="2111"/>
      <c r="AG95" s="2111"/>
      <c r="AH95" s="2111"/>
      <c r="AI95" s="2111"/>
      <c r="AJ95" s="2111"/>
    </row>
    <row r="96" spans="3:36">
      <c r="C96" s="2257"/>
      <c r="D96" s="241"/>
      <c r="E96" s="241"/>
      <c r="F96" s="241"/>
      <c r="G96" s="2111"/>
      <c r="H96" s="2111"/>
      <c r="I96" s="2111"/>
      <c r="J96" s="2111"/>
      <c r="K96" s="2111"/>
      <c r="L96" s="2111"/>
      <c r="M96" s="2111"/>
      <c r="N96" s="2111"/>
      <c r="O96" s="2111"/>
      <c r="P96" s="2111"/>
      <c r="Q96" s="2111"/>
      <c r="R96" s="2111"/>
      <c r="S96" s="2111"/>
      <c r="T96" s="2111"/>
      <c r="U96" s="2111"/>
      <c r="V96" s="2111"/>
      <c r="W96" s="2111"/>
      <c r="X96" s="2111"/>
      <c r="Y96" s="2111"/>
      <c r="Z96" s="2111"/>
      <c r="AA96" s="2111"/>
      <c r="AB96" s="2111"/>
      <c r="AC96" s="2111"/>
      <c r="AD96" s="2111"/>
      <c r="AE96" s="2111"/>
      <c r="AF96" s="2111"/>
      <c r="AG96" s="2111"/>
      <c r="AH96" s="2111"/>
      <c r="AI96" s="2111"/>
      <c r="AJ96" s="2111"/>
    </row>
    <row r="97" spans="3:36">
      <c r="C97" s="2257"/>
      <c r="D97" s="241"/>
      <c r="E97" s="241"/>
      <c r="F97" s="241"/>
      <c r="G97" s="2111"/>
      <c r="H97" s="2111"/>
      <c r="I97" s="2111"/>
      <c r="J97" s="2111"/>
      <c r="K97" s="2111"/>
      <c r="L97" s="2111"/>
      <c r="M97" s="2111"/>
      <c r="N97" s="2111"/>
      <c r="O97" s="2111"/>
      <c r="P97" s="2111"/>
      <c r="Q97" s="2111"/>
      <c r="R97" s="2111"/>
      <c r="S97" s="2111"/>
      <c r="T97" s="2111"/>
      <c r="U97" s="2111"/>
      <c r="V97" s="2111"/>
      <c r="W97" s="2111"/>
      <c r="X97" s="2111"/>
      <c r="Y97" s="2111"/>
      <c r="Z97" s="2111"/>
      <c r="AA97" s="2111"/>
      <c r="AB97" s="2111"/>
      <c r="AC97" s="2111"/>
      <c r="AD97" s="2111"/>
      <c r="AE97" s="2111"/>
      <c r="AF97" s="2111"/>
      <c r="AG97" s="2111"/>
      <c r="AH97" s="2111"/>
      <c r="AI97" s="2111"/>
      <c r="AJ97" s="2111"/>
    </row>
    <row r="98" spans="3:36">
      <c r="C98" s="2257"/>
      <c r="D98" s="241"/>
      <c r="E98" s="241"/>
      <c r="F98" s="241"/>
      <c r="G98" s="2111"/>
      <c r="H98" s="2111"/>
      <c r="I98" s="2111"/>
      <c r="J98" s="2111"/>
      <c r="K98" s="2111"/>
      <c r="L98" s="2111"/>
      <c r="M98" s="2111"/>
      <c r="N98" s="2111"/>
      <c r="O98" s="2111"/>
      <c r="P98" s="2111"/>
      <c r="Q98" s="2111"/>
      <c r="R98" s="2111"/>
      <c r="S98" s="2111"/>
      <c r="T98" s="2111"/>
      <c r="U98" s="2111"/>
      <c r="V98" s="2111"/>
      <c r="W98" s="2111"/>
      <c r="X98" s="2111"/>
      <c r="Y98" s="2111"/>
      <c r="Z98" s="2111"/>
      <c r="AA98" s="2111"/>
      <c r="AB98" s="2111"/>
      <c r="AC98" s="2111"/>
      <c r="AD98" s="2111"/>
      <c r="AE98" s="2111"/>
      <c r="AF98" s="2111"/>
      <c r="AG98" s="2111"/>
      <c r="AH98" s="2111"/>
      <c r="AI98" s="2111"/>
      <c r="AJ98" s="2111"/>
    </row>
    <row r="99" spans="3:36">
      <c r="C99" s="2257"/>
      <c r="D99" s="241"/>
      <c r="E99" s="241"/>
      <c r="F99" s="241"/>
      <c r="G99" s="2111"/>
      <c r="H99" s="2111"/>
      <c r="I99" s="2111"/>
      <c r="J99" s="2111"/>
      <c r="K99" s="2111"/>
      <c r="L99" s="2111"/>
      <c r="M99" s="2111"/>
      <c r="N99" s="2111"/>
      <c r="O99" s="2111"/>
      <c r="P99" s="2111"/>
      <c r="Q99" s="2111"/>
      <c r="R99" s="2111"/>
      <c r="S99" s="2111"/>
      <c r="T99" s="2111"/>
      <c r="U99" s="2111"/>
      <c r="V99" s="2111"/>
      <c r="W99" s="2111"/>
      <c r="X99" s="2111"/>
      <c r="Y99" s="2111"/>
      <c r="Z99" s="2111"/>
      <c r="AA99" s="2111"/>
      <c r="AB99" s="2111"/>
      <c r="AC99" s="2111"/>
      <c r="AD99" s="2111"/>
      <c r="AE99" s="2111"/>
      <c r="AF99" s="2111"/>
      <c r="AG99" s="2111"/>
      <c r="AH99" s="2111"/>
      <c r="AI99" s="2111"/>
      <c r="AJ99" s="2111"/>
    </row>
    <row r="100" spans="3:36">
      <c r="C100" s="2257"/>
      <c r="D100" s="241"/>
      <c r="E100" s="241"/>
      <c r="F100" s="241"/>
      <c r="G100" s="2111"/>
      <c r="H100" s="2111"/>
      <c r="I100" s="2111"/>
      <c r="J100" s="2111"/>
      <c r="K100" s="2111"/>
      <c r="L100" s="2111"/>
      <c r="M100" s="2111"/>
      <c r="N100" s="2111"/>
      <c r="O100" s="2111"/>
      <c r="P100" s="2111"/>
      <c r="Q100" s="2111"/>
      <c r="R100" s="2111"/>
      <c r="S100" s="2111"/>
      <c r="T100" s="2111"/>
      <c r="U100" s="2111"/>
      <c r="V100" s="2111"/>
      <c r="W100" s="2111"/>
      <c r="X100" s="2111"/>
      <c r="Y100" s="2111"/>
      <c r="Z100" s="2111"/>
      <c r="AA100" s="2111"/>
      <c r="AB100" s="2111"/>
      <c r="AC100" s="2111"/>
      <c r="AD100" s="2111"/>
      <c r="AE100" s="2111"/>
      <c r="AF100" s="2111"/>
      <c r="AG100" s="2111"/>
      <c r="AH100" s="2111"/>
      <c r="AI100" s="2111"/>
      <c r="AJ100" s="2111"/>
    </row>
    <row r="101" spans="3:36">
      <c r="C101" s="2257"/>
      <c r="D101" s="241"/>
      <c r="E101" s="241"/>
      <c r="F101" s="241"/>
      <c r="G101" s="2111"/>
      <c r="H101" s="2111"/>
      <c r="I101" s="2111"/>
      <c r="J101" s="2111"/>
      <c r="K101" s="2111"/>
      <c r="L101" s="2111"/>
      <c r="M101" s="2111"/>
      <c r="N101" s="2111"/>
      <c r="O101" s="2111"/>
      <c r="P101" s="2111"/>
      <c r="Q101" s="2111"/>
      <c r="R101" s="2111"/>
      <c r="S101" s="2111"/>
      <c r="T101" s="2111"/>
      <c r="U101" s="2111"/>
      <c r="V101" s="2111"/>
      <c r="W101" s="2111"/>
      <c r="X101" s="2111"/>
      <c r="Y101" s="2111"/>
      <c r="Z101" s="2111"/>
      <c r="AA101" s="2111"/>
      <c r="AB101" s="2111"/>
      <c r="AC101" s="2111"/>
      <c r="AD101" s="2111"/>
      <c r="AE101" s="2111"/>
      <c r="AF101" s="2111"/>
      <c r="AG101" s="2111"/>
      <c r="AH101" s="2111"/>
      <c r="AI101" s="2111"/>
      <c r="AJ101" s="2111"/>
    </row>
    <row r="102" spans="3:36">
      <c r="C102" s="2257"/>
      <c r="D102" s="241"/>
      <c r="E102" s="241"/>
      <c r="F102" s="241"/>
      <c r="G102" s="2111"/>
      <c r="H102" s="2111"/>
      <c r="I102" s="2111"/>
      <c r="J102" s="2111"/>
      <c r="K102" s="2111"/>
      <c r="L102" s="2111"/>
      <c r="M102" s="2111"/>
      <c r="N102" s="2111"/>
      <c r="O102" s="2111"/>
      <c r="P102" s="2111"/>
      <c r="Q102" s="2111"/>
      <c r="R102" s="2111"/>
      <c r="S102" s="2111"/>
      <c r="T102" s="2111"/>
      <c r="U102" s="2111"/>
      <c r="V102" s="2111"/>
      <c r="W102" s="2111"/>
      <c r="X102" s="2111"/>
      <c r="Y102" s="2111"/>
      <c r="Z102" s="2111"/>
      <c r="AA102" s="2111"/>
      <c r="AB102" s="2111"/>
      <c r="AC102" s="2111"/>
      <c r="AD102" s="2111"/>
      <c r="AE102" s="2111"/>
      <c r="AF102" s="2111"/>
      <c r="AG102" s="2111"/>
      <c r="AH102" s="2111"/>
      <c r="AI102" s="2111"/>
      <c r="AJ102" s="2111"/>
    </row>
    <row r="103" spans="3:36">
      <c r="C103" s="2257"/>
      <c r="D103" s="241"/>
      <c r="E103" s="241"/>
      <c r="F103" s="241"/>
      <c r="G103" s="2111"/>
      <c r="H103" s="2111"/>
      <c r="I103" s="2111"/>
      <c r="J103" s="2111"/>
      <c r="K103" s="2111"/>
      <c r="L103" s="2111"/>
      <c r="M103" s="2111"/>
      <c r="N103" s="2111"/>
      <c r="O103" s="2111"/>
      <c r="P103" s="2111"/>
      <c r="Q103" s="2111"/>
      <c r="R103" s="2111"/>
      <c r="S103" s="2111"/>
      <c r="T103" s="2111"/>
      <c r="U103" s="2111"/>
      <c r="V103" s="2111"/>
      <c r="W103" s="2111"/>
      <c r="X103" s="2111"/>
      <c r="Y103" s="2111"/>
      <c r="Z103" s="2111"/>
      <c r="AA103" s="2111"/>
      <c r="AB103" s="2111"/>
      <c r="AC103" s="2111"/>
      <c r="AD103" s="2111"/>
      <c r="AE103" s="2111"/>
      <c r="AF103" s="2111"/>
      <c r="AG103" s="2111"/>
      <c r="AH103" s="2111"/>
      <c r="AI103" s="2111"/>
      <c r="AJ103" s="2111"/>
    </row>
    <row r="104" spans="3:36">
      <c r="C104" s="2257"/>
      <c r="D104" s="241"/>
      <c r="E104" s="241"/>
      <c r="F104" s="241"/>
      <c r="G104" s="2111"/>
      <c r="H104" s="2111"/>
      <c r="I104" s="2111"/>
      <c r="J104" s="2111"/>
      <c r="K104" s="2111"/>
      <c r="L104" s="2111"/>
      <c r="M104" s="2111"/>
      <c r="N104" s="2111"/>
      <c r="O104" s="2111"/>
      <c r="P104" s="2111"/>
      <c r="Q104" s="2111"/>
      <c r="R104" s="2111"/>
      <c r="S104" s="2111"/>
      <c r="T104" s="2111"/>
      <c r="U104" s="2111"/>
      <c r="V104" s="2111"/>
      <c r="W104" s="2111"/>
      <c r="X104" s="2111"/>
      <c r="Y104" s="2111"/>
      <c r="Z104" s="2111"/>
      <c r="AA104" s="2111"/>
      <c r="AB104" s="2111"/>
      <c r="AC104" s="2111"/>
      <c r="AD104" s="2111"/>
      <c r="AE104" s="2111"/>
      <c r="AF104" s="2111"/>
      <c r="AG104" s="2111"/>
      <c r="AH104" s="2111"/>
      <c r="AI104" s="2111"/>
      <c r="AJ104" s="2111"/>
    </row>
    <row r="105" spans="3:36">
      <c r="C105" s="2257"/>
      <c r="D105" s="241"/>
      <c r="E105" s="241"/>
      <c r="F105" s="241"/>
      <c r="G105" s="2111"/>
      <c r="H105" s="2111"/>
      <c r="I105" s="2111"/>
      <c r="J105" s="2111"/>
      <c r="K105" s="2111"/>
      <c r="L105" s="2111"/>
      <c r="M105" s="2111"/>
      <c r="N105" s="2111"/>
      <c r="O105" s="2111"/>
      <c r="P105" s="2111"/>
      <c r="Q105" s="2111"/>
      <c r="R105" s="2111"/>
      <c r="S105" s="2111"/>
      <c r="T105" s="2111"/>
      <c r="U105" s="2111"/>
      <c r="V105" s="2111"/>
      <c r="W105" s="2111"/>
      <c r="X105" s="2111"/>
      <c r="Y105" s="2111"/>
      <c r="Z105" s="2111"/>
      <c r="AA105" s="2111"/>
      <c r="AB105" s="2111"/>
      <c r="AC105" s="2111"/>
      <c r="AD105" s="2111"/>
      <c r="AE105" s="2111"/>
      <c r="AF105" s="2111"/>
      <c r="AG105" s="2111"/>
      <c r="AH105" s="2111"/>
      <c r="AI105" s="2111"/>
      <c r="AJ105" s="2111"/>
    </row>
    <row r="106" spans="3:36">
      <c r="C106" s="2257"/>
      <c r="D106" s="241"/>
      <c r="E106" s="241"/>
      <c r="F106" s="241"/>
      <c r="G106" s="2111"/>
      <c r="H106" s="2111"/>
      <c r="I106" s="2111"/>
      <c r="J106" s="2111"/>
      <c r="K106" s="2111"/>
      <c r="L106" s="2111"/>
      <c r="M106" s="2111"/>
      <c r="N106" s="2111"/>
      <c r="O106" s="2111"/>
      <c r="P106" s="2111"/>
      <c r="Q106" s="2111"/>
      <c r="R106" s="2111"/>
      <c r="S106" s="2111"/>
      <c r="T106" s="2111"/>
      <c r="U106" s="2111"/>
      <c r="V106" s="2111"/>
      <c r="W106" s="2111"/>
      <c r="X106" s="2111"/>
      <c r="Y106" s="2111"/>
      <c r="Z106" s="2111"/>
      <c r="AA106" s="2111"/>
      <c r="AB106" s="2111"/>
      <c r="AC106" s="2111"/>
      <c r="AD106" s="2111"/>
      <c r="AE106" s="2111"/>
      <c r="AF106" s="2111"/>
      <c r="AG106" s="2111"/>
      <c r="AH106" s="2111"/>
      <c r="AI106" s="2111"/>
      <c r="AJ106" s="2111"/>
    </row>
    <row r="107" spans="3:36">
      <c r="C107" s="2257"/>
      <c r="D107" s="241"/>
      <c r="E107" s="241"/>
      <c r="F107" s="241"/>
      <c r="G107" s="2111"/>
      <c r="H107" s="2111"/>
      <c r="I107" s="2111"/>
      <c r="J107" s="2111"/>
      <c r="K107" s="2111"/>
      <c r="L107" s="2111"/>
      <c r="M107" s="2111"/>
      <c r="N107" s="2111"/>
      <c r="O107" s="2111"/>
      <c r="P107" s="2111"/>
      <c r="Q107" s="2111"/>
      <c r="R107" s="2111"/>
      <c r="S107" s="2111"/>
      <c r="T107" s="2111"/>
      <c r="U107" s="2111"/>
      <c r="V107" s="2111"/>
      <c r="W107" s="2111"/>
      <c r="X107" s="2111"/>
      <c r="Y107" s="2111"/>
      <c r="Z107" s="2111"/>
      <c r="AA107" s="2111"/>
      <c r="AB107" s="2111"/>
      <c r="AC107" s="2111"/>
      <c r="AD107" s="2111"/>
      <c r="AE107" s="2111"/>
      <c r="AF107" s="2111"/>
      <c r="AG107" s="2111"/>
      <c r="AH107" s="2111"/>
      <c r="AI107" s="2111"/>
      <c r="AJ107" s="2111"/>
    </row>
    <row r="108" spans="3:36">
      <c r="C108" s="2257"/>
      <c r="D108" s="241"/>
      <c r="E108" s="241"/>
      <c r="F108" s="241"/>
      <c r="G108" s="2111"/>
      <c r="H108" s="2111"/>
      <c r="I108" s="2111"/>
      <c r="J108" s="2111"/>
      <c r="K108" s="2111"/>
      <c r="L108" s="2111"/>
      <c r="M108" s="2111"/>
      <c r="N108" s="2111"/>
      <c r="O108" s="2111"/>
      <c r="P108" s="2111"/>
      <c r="Q108" s="2111"/>
      <c r="R108" s="2111"/>
      <c r="S108" s="2111"/>
      <c r="T108" s="2111"/>
      <c r="U108" s="2111"/>
      <c r="V108" s="2111"/>
      <c r="W108" s="2111"/>
      <c r="X108" s="2111"/>
      <c r="Y108" s="2111"/>
      <c r="Z108" s="2111"/>
      <c r="AA108" s="2111"/>
      <c r="AB108" s="2111"/>
      <c r="AC108" s="2111"/>
      <c r="AD108" s="2111"/>
      <c r="AE108" s="2111"/>
      <c r="AF108" s="2111"/>
      <c r="AG108" s="2111"/>
      <c r="AH108" s="2111"/>
      <c r="AI108" s="2111"/>
      <c r="AJ108" s="2111"/>
    </row>
    <row r="109" spans="3:36">
      <c r="C109" s="2257"/>
      <c r="D109" s="241"/>
      <c r="E109" s="241"/>
      <c r="F109" s="241"/>
      <c r="G109" s="2111"/>
      <c r="H109" s="2111"/>
      <c r="I109" s="2111"/>
      <c r="J109" s="2111"/>
      <c r="K109" s="2111"/>
      <c r="L109" s="2111"/>
      <c r="M109" s="2111"/>
      <c r="N109" s="2111"/>
      <c r="O109" s="2111"/>
      <c r="P109" s="2111"/>
      <c r="Q109" s="2111"/>
      <c r="R109" s="2111"/>
      <c r="S109" s="2111"/>
      <c r="T109" s="2111"/>
      <c r="U109" s="2111"/>
      <c r="V109" s="2111"/>
      <c r="W109" s="2111"/>
      <c r="X109" s="2111"/>
      <c r="Y109" s="2111"/>
      <c r="Z109" s="2111"/>
      <c r="AA109" s="2111"/>
      <c r="AB109" s="2111"/>
      <c r="AC109" s="2111"/>
      <c r="AD109" s="2111"/>
      <c r="AE109" s="2111"/>
      <c r="AF109" s="2111"/>
      <c r="AG109" s="2111"/>
      <c r="AH109" s="2111"/>
      <c r="AI109" s="2111"/>
      <c r="AJ109" s="2111"/>
    </row>
    <row r="110" spans="3:36">
      <c r="C110" s="2257"/>
      <c r="D110" s="241"/>
      <c r="E110" s="241"/>
      <c r="F110" s="24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c r="AA110" s="2111"/>
      <c r="AB110" s="2111"/>
      <c r="AC110" s="2111"/>
      <c r="AD110" s="2111"/>
      <c r="AE110" s="2111"/>
      <c r="AF110" s="2111"/>
      <c r="AG110" s="2111"/>
      <c r="AH110" s="2111"/>
      <c r="AI110" s="2111"/>
      <c r="AJ110" s="2111"/>
    </row>
    <row r="111" spans="3:36">
      <c r="C111" s="2257"/>
      <c r="D111" s="241"/>
      <c r="E111" s="241"/>
      <c r="F111" s="241"/>
      <c r="G111" s="2111"/>
      <c r="H111" s="2111"/>
      <c r="I111" s="2111"/>
      <c r="J111" s="2111"/>
      <c r="K111" s="2111"/>
      <c r="L111" s="2111"/>
      <c r="M111" s="2111"/>
      <c r="N111" s="2111"/>
      <c r="O111" s="2111"/>
      <c r="P111" s="2111"/>
      <c r="Q111" s="2111"/>
      <c r="R111" s="2111"/>
      <c r="S111" s="2111"/>
      <c r="T111" s="2111"/>
      <c r="U111" s="2111"/>
      <c r="V111" s="2111"/>
      <c r="W111" s="2111"/>
      <c r="X111" s="2111"/>
      <c r="Y111" s="2111"/>
      <c r="Z111" s="2111"/>
      <c r="AA111" s="2111"/>
      <c r="AB111" s="2111"/>
      <c r="AC111" s="2111"/>
      <c r="AD111" s="2111"/>
      <c r="AE111" s="2111"/>
      <c r="AF111" s="2111"/>
      <c r="AG111" s="2111"/>
      <c r="AH111" s="2111"/>
      <c r="AI111" s="2111"/>
      <c r="AJ111" s="2111"/>
    </row>
    <row r="112" spans="3:36">
      <c r="C112" s="2257"/>
      <c r="D112" s="241"/>
      <c r="E112" s="241"/>
      <c r="F112" s="241"/>
      <c r="G112" s="2111"/>
      <c r="H112" s="2111"/>
      <c r="I112" s="2111"/>
      <c r="J112" s="2111"/>
      <c r="K112" s="2111"/>
      <c r="L112" s="2111"/>
      <c r="M112" s="2111"/>
      <c r="N112" s="2111"/>
      <c r="O112" s="2111"/>
      <c r="P112" s="2111"/>
      <c r="Q112" s="2111"/>
      <c r="R112" s="2111"/>
      <c r="S112" s="2111"/>
      <c r="T112" s="2111"/>
      <c r="U112" s="2111"/>
      <c r="V112" s="2111"/>
      <c r="W112" s="2111"/>
      <c r="X112" s="2111"/>
      <c r="Y112" s="2111"/>
      <c r="Z112" s="2111"/>
      <c r="AA112" s="2111"/>
      <c r="AB112" s="2111"/>
      <c r="AC112" s="2111"/>
      <c r="AD112" s="2111"/>
      <c r="AE112" s="2111"/>
      <c r="AF112" s="2111"/>
      <c r="AG112" s="2111"/>
      <c r="AH112" s="2111"/>
      <c r="AI112" s="2111"/>
      <c r="AJ112" s="2111"/>
    </row>
    <row r="113" spans="3:36">
      <c r="C113" s="2257"/>
      <c r="D113" s="241"/>
      <c r="E113" s="241"/>
      <c r="F113" s="241"/>
      <c r="G113" s="2111"/>
      <c r="H113" s="2111"/>
      <c r="I113" s="2111"/>
      <c r="J113" s="2111"/>
      <c r="K113" s="2111"/>
      <c r="L113" s="2111"/>
      <c r="M113" s="2111"/>
      <c r="N113" s="2111"/>
      <c r="O113" s="2111"/>
      <c r="P113" s="2111"/>
      <c r="Q113" s="2111"/>
      <c r="R113" s="2111"/>
      <c r="S113" s="2111"/>
      <c r="T113" s="2111"/>
      <c r="U113" s="2111"/>
      <c r="V113" s="2111"/>
      <c r="W113" s="2111"/>
      <c r="X113" s="2111"/>
      <c r="Y113" s="2111"/>
      <c r="Z113" s="2111"/>
      <c r="AA113" s="2111"/>
      <c r="AB113" s="2111"/>
      <c r="AC113" s="2111"/>
      <c r="AD113" s="2111"/>
      <c r="AE113" s="2111"/>
      <c r="AF113" s="2111"/>
      <c r="AG113" s="2111"/>
      <c r="AH113" s="2111"/>
      <c r="AI113" s="2111"/>
      <c r="AJ113" s="2111"/>
    </row>
    <row r="114" spans="3:36">
      <c r="C114" s="2257"/>
      <c r="D114" s="241"/>
      <c r="E114" s="241"/>
      <c r="F114" s="241"/>
      <c r="G114" s="2111"/>
      <c r="H114" s="2111"/>
      <c r="I114" s="2111"/>
      <c r="J114" s="2111"/>
      <c r="K114" s="2111"/>
      <c r="L114" s="2111"/>
      <c r="M114" s="2111"/>
      <c r="N114" s="2111"/>
      <c r="O114" s="2111"/>
      <c r="P114" s="2111"/>
      <c r="Q114" s="2111"/>
      <c r="R114" s="2111"/>
      <c r="S114" s="2111"/>
      <c r="T114" s="2111"/>
      <c r="U114" s="2111"/>
      <c r="V114" s="2111"/>
      <c r="W114" s="2111"/>
      <c r="X114" s="2111"/>
      <c r="Y114" s="2111"/>
      <c r="Z114" s="2111"/>
      <c r="AA114" s="2111"/>
      <c r="AB114" s="2111"/>
      <c r="AC114" s="2111"/>
      <c r="AD114" s="2111"/>
      <c r="AE114" s="2111"/>
      <c r="AF114" s="2111"/>
      <c r="AG114" s="2111"/>
      <c r="AH114" s="2111"/>
      <c r="AI114" s="2111"/>
      <c r="AJ114" s="2111"/>
    </row>
    <row r="115" spans="3:36">
      <c r="C115" s="2257"/>
      <c r="D115" s="241"/>
      <c r="E115" s="241"/>
      <c r="F115" s="241"/>
      <c r="G115" s="2111"/>
      <c r="H115" s="2111"/>
      <c r="I115" s="2111"/>
      <c r="J115" s="2111"/>
      <c r="K115" s="2111"/>
      <c r="L115" s="2111"/>
      <c r="M115" s="2111"/>
      <c r="N115" s="2111"/>
      <c r="O115" s="2111"/>
      <c r="P115" s="2111"/>
      <c r="Q115" s="2111"/>
      <c r="R115" s="2111"/>
      <c r="S115" s="2111"/>
      <c r="T115" s="2111"/>
      <c r="U115" s="2111"/>
      <c r="V115" s="2111"/>
      <c r="W115" s="2111"/>
      <c r="X115" s="2111"/>
      <c r="Y115" s="2111"/>
      <c r="Z115" s="2111"/>
      <c r="AA115" s="2111"/>
      <c r="AB115" s="2111"/>
      <c r="AC115" s="2111"/>
      <c r="AD115" s="2111"/>
      <c r="AE115" s="2111"/>
      <c r="AF115" s="2111"/>
      <c r="AG115" s="2111"/>
      <c r="AH115" s="2111"/>
      <c r="AI115" s="2111"/>
      <c r="AJ115" s="2111"/>
    </row>
    <row r="116" spans="3:36">
      <c r="C116" s="2257"/>
      <c r="D116" s="241"/>
      <c r="E116" s="241"/>
      <c r="F116" s="241"/>
      <c r="G116" s="2111"/>
      <c r="H116" s="2111"/>
      <c r="I116" s="2111"/>
      <c r="J116" s="2111"/>
      <c r="K116" s="2111"/>
      <c r="L116" s="2111"/>
      <c r="M116" s="2111"/>
      <c r="N116" s="2111"/>
      <c r="O116" s="2111"/>
      <c r="P116" s="2111"/>
      <c r="Q116" s="2111"/>
      <c r="R116" s="2111"/>
      <c r="S116" s="2111"/>
      <c r="T116" s="2111"/>
      <c r="U116" s="2111"/>
      <c r="V116" s="2111"/>
      <c r="W116" s="2111"/>
      <c r="X116" s="2111"/>
      <c r="Y116" s="2111"/>
      <c r="Z116" s="2111"/>
      <c r="AA116" s="2111"/>
      <c r="AB116" s="2111"/>
      <c r="AC116" s="2111"/>
      <c r="AD116" s="2111"/>
      <c r="AE116" s="2111"/>
      <c r="AF116" s="2111"/>
      <c r="AG116" s="2111"/>
      <c r="AH116" s="2111"/>
      <c r="AI116" s="2111"/>
      <c r="AJ116" s="2111"/>
    </row>
    <row r="117" spans="3:36">
      <c r="C117" s="2257"/>
      <c r="D117" s="241"/>
      <c r="E117" s="241"/>
      <c r="F117" s="241"/>
      <c r="G117" s="2111"/>
      <c r="H117" s="2111"/>
      <c r="I117" s="2111"/>
      <c r="J117" s="2111"/>
      <c r="K117" s="2111"/>
      <c r="L117" s="2111"/>
      <c r="M117" s="2111"/>
      <c r="N117" s="2111"/>
      <c r="O117" s="2111"/>
      <c r="P117" s="2111"/>
      <c r="Q117" s="2111"/>
      <c r="R117" s="2111"/>
      <c r="S117" s="2111"/>
      <c r="T117" s="2111"/>
      <c r="U117" s="2111"/>
      <c r="V117" s="2111"/>
      <c r="W117" s="2111"/>
      <c r="X117" s="2111"/>
      <c r="Y117" s="2111"/>
      <c r="Z117" s="2111"/>
      <c r="AA117" s="2111"/>
      <c r="AB117" s="2111"/>
      <c r="AC117" s="2111"/>
      <c r="AD117" s="2111"/>
      <c r="AE117" s="2111"/>
      <c r="AF117" s="2111"/>
      <c r="AG117" s="2111"/>
      <c r="AH117" s="2111"/>
      <c r="AI117" s="2111"/>
      <c r="AJ117" s="2111"/>
    </row>
    <row r="118" spans="3:36">
      <c r="C118" s="2257"/>
      <c r="D118" s="241"/>
      <c r="E118" s="241"/>
      <c r="F118" s="241"/>
      <c r="G118" s="2111"/>
      <c r="H118" s="2111"/>
      <c r="I118" s="2111"/>
      <c r="J118" s="2111"/>
      <c r="K118" s="2111"/>
      <c r="L118" s="2111"/>
      <c r="M118" s="2111"/>
      <c r="N118" s="2111"/>
      <c r="O118" s="2111"/>
      <c r="P118" s="2111"/>
      <c r="Q118" s="2111"/>
      <c r="R118" s="2111"/>
      <c r="S118" s="2111"/>
      <c r="T118" s="2111"/>
      <c r="U118" s="2111"/>
      <c r="V118" s="2111"/>
      <c r="W118" s="2111"/>
      <c r="X118" s="2111"/>
      <c r="Y118" s="2111"/>
      <c r="Z118" s="2111"/>
      <c r="AA118" s="2111"/>
      <c r="AB118" s="2111"/>
      <c r="AC118" s="2111"/>
      <c r="AD118" s="2111"/>
      <c r="AE118" s="2111"/>
      <c r="AF118" s="2111"/>
      <c r="AG118" s="2111"/>
      <c r="AH118" s="2111"/>
      <c r="AI118" s="2111"/>
      <c r="AJ118" s="2111"/>
    </row>
    <row r="119" spans="3:36">
      <c r="C119" s="2257"/>
      <c r="D119" s="241"/>
      <c r="E119" s="241"/>
      <c r="F119" s="241"/>
      <c r="G119" s="2111"/>
      <c r="H119" s="2111"/>
      <c r="I119" s="2111"/>
      <c r="J119" s="2111"/>
      <c r="K119" s="2111"/>
      <c r="L119" s="2111"/>
      <c r="M119" s="2111"/>
      <c r="N119" s="2111"/>
      <c r="O119" s="2111"/>
      <c r="P119" s="2111"/>
      <c r="Q119" s="2111"/>
      <c r="R119" s="2111"/>
      <c r="S119" s="2111"/>
      <c r="T119" s="2111"/>
      <c r="U119" s="2111"/>
      <c r="V119" s="2111"/>
      <c r="W119" s="2111"/>
      <c r="X119" s="2111"/>
      <c r="Y119" s="2111"/>
      <c r="Z119" s="2111"/>
      <c r="AA119" s="2111"/>
      <c r="AB119" s="2111"/>
      <c r="AC119" s="2111"/>
      <c r="AD119" s="2111"/>
      <c r="AE119" s="2111"/>
      <c r="AF119" s="2111"/>
      <c r="AG119" s="2111"/>
      <c r="AH119" s="2111"/>
      <c r="AI119" s="2111"/>
      <c r="AJ119" s="2111"/>
    </row>
    <row r="120" spans="3:36">
      <c r="C120" s="2257"/>
      <c r="D120" s="241"/>
      <c r="E120" s="241"/>
      <c r="F120" s="241"/>
      <c r="G120" s="2111"/>
      <c r="H120" s="2111"/>
      <c r="I120" s="2111"/>
      <c r="J120" s="2111"/>
      <c r="K120" s="2111"/>
      <c r="L120" s="2111"/>
      <c r="M120" s="2111"/>
      <c r="N120" s="2111"/>
      <c r="O120" s="2111"/>
      <c r="P120" s="2111"/>
      <c r="Q120" s="2111"/>
      <c r="R120" s="2111"/>
      <c r="S120" s="2111"/>
      <c r="T120" s="2111"/>
      <c r="U120" s="2111"/>
      <c r="V120" s="2111"/>
      <c r="W120" s="2111"/>
      <c r="X120" s="2111"/>
      <c r="Y120" s="2111"/>
      <c r="Z120" s="2111"/>
      <c r="AA120" s="2111"/>
      <c r="AB120" s="2111"/>
      <c r="AC120" s="2111"/>
      <c r="AD120" s="2111"/>
      <c r="AE120" s="2111"/>
      <c r="AF120" s="2111"/>
      <c r="AG120" s="2111"/>
      <c r="AH120" s="2111"/>
      <c r="AI120" s="2111"/>
      <c r="AJ120" s="2111"/>
    </row>
    <row r="121" spans="3:36">
      <c r="C121" s="2257"/>
      <c r="D121" s="241"/>
      <c r="E121" s="241"/>
      <c r="F121" s="241"/>
      <c r="G121" s="2111"/>
      <c r="H121" s="2111"/>
      <c r="I121" s="2111"/>
      <c r="J121" s="2111"/>
      <c r="K121" s="2111"/>
      <c r="L121" s="2111"/>
      <c r="M121" s="2111"/>
      <c r="N121" s="2111"/>
      <c r="O121" s="2111"/>
      <c r="P121" s="2111"/>
      <c r="Q121" s="2111"/>
      <c r="R121" s="2111"/>
      <c r="S121" s="2111"/>
      <c r="T121" s="2111"/>
      <c r="U121" s="2111"/>
      <c r="V121" s="2111"/>
      <c r="W121" s="2111"/>
      <c r="X121" s="2111"/>
      <c r="Y121" s="2111"/>
      <c r="Z121" s="2111"/>
      <c r="AA121" s="2111"/>
      <c r="AB121" s="2111"/>
      <c r="AC121" s="2111"/>
      <c r="AD121" s="2111"/>
      <c r="AE121" s="2111"/>
      <c r="AF121" s="2111"/>
      <c r="AG121" s="2111"/>
      <c r="AH121" s="2111"/>
      <c r="AI121" s="2111"/>
      <c r="AJ121" s="2111"/>
    </row>
    <row r="122" spans="3:36">
      <c r="C122" s="2257"/>
      <c r="D122" s="241"/>
      <c r="E122" s="241"/>
      <c r="F122" s="241"/>
      <c r="G122" s="2111"/>
      <c r="H122" s="2111"/>
      <c r="I122" s="2111"/>
      <c r="J122" s="2111"/>
      <c r="K122" s="2111"/>
      <c r="L122" s="2111"/>
      <c r="M122" s="2111"/>
      <c r="N122" s="2111"/>
      <c r="O122" s="2111"/>
      <c r="P122" s="2111"/>
      <c r="Q122" s="2111"/>
      <c r="R122" s="2111"/>
      <c r="S122" s="2111"/>
      <c r="T122" s="2111"/>
      <c r="U122" s="2111"/>
      <c r="V122" s="2111"/>
      <c r="W122" s="2111"/>
      <c r="X122" s="2111"/>
      <c r="Y122" s="2111"/>
      <c r="Z122" s="2111"/>
      <c r="AA122" s="2111"/>
      <c r="AB122" s="2111"/>
      <c r="AC122" s="2111"/>
      <c r="AD122" s="2111"/>
      <c r="AE122" s="2111"/>
      <c r="AF122" s="2111"/>
      <c r="AG122" s="2111"/>
      <c r="AH122" s="2111"/>
      <c r="AI122" s="2111"/>
      <c r="AJ122" s="2111"/>
    </row>
    <row r="123" spans="3:36">
      <c r="C123" s="2257"/>
      <c r="D123" s="241"/>
      <c r="E123" s="241"/>
      <c r="F123" s="241"/>
      <c r="G123" s="2111"/>
      <c r="H123" s="2111"/>
      <c r="I123" s="2111"/>
      <c r="J123" s="2111"/>
      <c r="K123" s="2111"/>
      <c r="L123" s="2111"/>
      <c r="M123" s="2111"/>
      <c r="N123" s="2111"/>
      <c r="O123" s="2111"/>
      <c r="P123" s="2111"/>
      <c r="Q123" s="2111"/>
      <c r="R123" s="2111"/>
      <c r="S123" s="2111"/>
      <c r="T123" s="2111"/>
      <c r="U123" s="2111"/>
      <c r="V123" s="2111"/>
      <c r="W123" s="2111"/>
      <c r="X123" s="2111"/>
      <c r="Y123" s="2111"/>
      <c r="Z123" s="2111"/>
      <c r="AA123" s="2111"/>
      <c r="AB123" s="2111"/>
      <c r="AC123" s="2111"/>
      <c r="AD123" s="2111"/>
      <c r="AE123" s="2111"/>
      <c r="AF123" s="2111"/>
      <c r="AG123" s="2111"/>
      <c r="AH123" s="2111"/>
      <c r="AI123" s="2111"/>
      <c r="AJ123" s="2111"/>
    </row>
    <row r="124" spans="3:36">
      <c r="C124" s="2257"/>
      <c r="D124" s="241"/>
      <c r="E124" s="241"/>
      <c r="F124" s="241"/>
      <c r="G124" s="2111"/>
      <c r="H124" s="2111"/>
      <c r="I124" s="2111"/>
      <c r="J124" s="2111"/>
      <c r="K124" s="2111"/>
      <c r="L124" s="2111"/>
      <c r="M124" s="2111"/>
      <c r="N124" s="2111"/>
      <c r="O124" s="2111"/>
      <c r="P124" s="2111"/>
      <c r="Q124" s="2111"/>
      <c r="R124" s="2111"/>
      <c r="S124" s="2111"/>
      <c r="T124" s="2111"/>
      <c r="U124" s="2111"/>
      <c r="V124" s="2111"/>
      <c r="W124" s="2111"/>
      <c r="X124" s="2111"/>
      <c r="Y124" s="2111"/>
      <c r="Z124" s="2111"/>
      <c r="AA124" s="2111"/>
      <c r="AB124" s="2111"/>
      <c r="AC124" s="2111"/>
      <c r="AD124" s="2111"/>
      <c r="AE124" s="2111"/>
      <c r="AF124" s="2111"/>
      <c r="AG124" s="2111"/>
      <c r="AH124" s="2111"/>
      <c r="AI124" s="2111"/>
      <c r="AJ124" s="2111"/>
    </row>
    <row r="125" spans="3:36">
      <c r="C125" s="2257"/>
      <c r="D125" s="241"/>
      <c r="E125" s="241"/>
      <c r="F125" s="241"/>
      <c r="G125" s="2111"/>
      <c r="H125" s="2111"/>
      <c r="I125" s="2111"/>
      <c r="J125" s="2111"/>
      <c r="K125" s="2111"/>
      <c r="L125" s="2111"/>
      <c r="M125" s="2111"/>
      <c r="N125" s="2111"/>
      <c r="O125" s="2111"/>
      <c r="P125" s="2111"/>
      <c r="Q125" s="2111"/>
      <c r="R125" s="2111"/>
      <c r="S125" s="2111"/>
      <c r="T125" s="2111"/>
      <c r="U125" s="2111"/>
      <c r="V125" s="2111"/>
      <c r="W125" s="2111"/>
      <c r="X125" s="2111"/>
      <c r="Y125" s="2111"/>
      <c r="Z125" s="2111"/>
      <c r="AA125" s="2111"/>
      <c r="AB125" s="2111"/>
      <c r="AC125" s="2111"/>
      <c r="AD125" s="2111"/>
      <c r="AE125" s="2111"/>
      <c r="AF125" s="2111"/>
      <c r="AG125" s="2111"/>
      <c r="AH125" s="2111"/>
      <c r="AI125" s="2111"/>
      <c r="AJ125" s="2111"/>
    </row>
    <row r="126" spans="3:36">
      <c r="C126" s="2257"/>
      <c r="D126" s="241"/>
      <c r="E126" s="241"/>
      <c r="F126" s="241"/>
      <c r="G126" s="2111"/>
      <c r="H126" s="2111"/>
      <c r="I126" s="2111"/>
      <c r="J126" s="2111"/>
      <c r="K126" s="2111"/>
      <c r="L126" s="2111"/>
      <c r="M126" s="2111"/>
      <c r="N126" s="2111"/>
      <c r="O126" s="2111"/>
      <c r="P126" s="2111"/>
      <c r="Q126" s="2111"/>
      <c r="R126" s="2111"/>
      <c r="S126" s="2111"/>
      <c r="T126" s="2111"/>
      <c r="U126" s="2111"/>
      <c r="V126" s="2111"/>
      <c r="W126" s="2111"/>
      <c r="X126" s="2111"/>
      <c r="Y126" s="2111"/>
      <c r="Z126" s="2111"/>
      <c r="AA126" s="2111"/>
      <c r="AB126" s="2111"/>
      <c r="AC126" s="2111"/>
      <c r="AD126" s="2111"/>
      <c r="AE126" s="2111"/>
      <c r="AF126" s="2111"/>
      <c r="AG126" s="2111"/>
      <c r="AH126" s="2111"/>
      <c r="AI126" s="2111"/>
      <c r="AJ126" s="2111"/>
    </row>
    <row r="127" spans="3:36">
      <c r="C127" s="2257"/>
      <c r="D127" s="241"/>
      <c r="E127" s="241"/>
      <c r="F127" s="241"/>
      <c r="G127" s="2111"/>
      <c r="H127" s="2111"/>
      <c r="I127" s="2111"/>
      <c r="J127" s="2111"/>
      <c r="K127" s="2111"/>
      <c r="L127" s="2111"/>
      <c r="M127" s="2111"/>
      <c r="N127" s="2111"/>
      <c r="O127" s="2111"/>
      <c r="P127" s="2111"/>
      <c r="Q127" s="2111"/>
      <c r="R127" s="2111"/>
      <c r="S127" s="2111"/>
      <c r="T127" s="2111"/>
      <c r="U127" s="2111"/>
      <c r="V127" s="2111"/>
      <c r="W127" s="2111"/>
      <c r="X127" s="2111"/>
      <c r="Y127" s="2111"/>
      <c r="Z127" s="2111"/>
      <c r="AA127" s="2111"/>
      <c r="AB127" s="2111"/>
      <c r="AC127" s="2111"/>
      <c r="AD127" s="2111"/>
      <c r="AE127" s="2111"/>
      <c r="AF127" s="2111"/>
      <c r="AG127" s="2111"/>
      <c r="AH127" s="2111"/>
      <c r="AI127" s="2111"/>
      <c r="AJ127" s="2111"/>
    </row>
    <row r="128" spans="3:36">
      <c r="C128" s="2257"/>
      <c r="D128" s="241"/>
      <c r="E128" s="241"/>
      <c r="F128" s="241"/>
      <c r="G128" s="2111"/>
      <c r="H128" s="2111"/>
      <c r="I128" s="2111"/>
      <c r="J128" s="2111"/>
      <c r="K128" s="2111"/>
      <c r="L128" s="2111"/>
      <c r="M128" s="2111"/>
      <c r="N128" s="2111"/>
      <c r="O128" s="2111"/>
      <c r="P128" s="2111"/>
      <c r="Q128" s="2111"/>
      <c r="R128" s="2111"/>
      <c r="S128" s="2111"/>
      <c r="T128" s="2111"/>
      <c r="U128" s="2111"/>
      <c r="V128" s="2111"/>
      <c r="W128" s="2111"/>
      <c r="X128" s="2111"/>
      <c r="Y128" s="2111"/>
      <c r="Z128" s="2111"/>
      <c r="AA128" s="2111"/>
      <c r="AB128" s="2111"/>
      <c r="AC128" s="2111"/>
      <c r="AD128" s="2111"/>
      <c r="AE128" s="2111"/>
      <c r="AF128" s="2111"/>
      <c r="AG128" s="2111"/>
      <c r="AH128" s="2111"/>
      <c r="AI128" s="2111"/>
      <c r="AJ128" s="2111"/>
    </row>
    <row r="129" spans="3:36">
      <c r="C129" s="2257"/>
      <c r="D129" s="241"/>
      <c r="E129" s="241"/>
      <c r="F129" s="241"/>
      <c r="G129" s="2111"/>
      <c r="H129" s="2111"/>
      <c r="I129" s="2111"/>
      <c r="J129" s="2111"/>
      <c r="K129" s="2111"/>
      <c r="L129" s="2111"/>
      <c r="M129" s="2111"/>
      <c r="N129" s="2111"/>
      <c r="O129" s="2111"/>
      <c r="P129" s="2111"/>
      <c r="Q129" s="2111"/>
      <c r="R129" s="2111"/>
      <c r="S129" s="2111"/>
      <c r="T129" s="2111"/>
      <c r="U129" s="2111"/>
      <c r="V129" s="2111"/>
      <c r="W129" s="2111"/>
      <c r="X129" s="2111"/>
      <c r="Y129" s="2111"/>
      <c r="Z129" s="2111"/>
      <c r="AA129" s="2111"/>
      <c r="AB129" s="2111"/>
      <c r="AC129" s="2111"/>
      <c r="AD129" s="2111"/>
      <c r="AE129" s="2111"/>
      <c r="AF129" s="2111"/>
      <c r="AG129" s="2111"/>
      <c r="AH129" s="2111"/>
      <c r="AI129" s="2111"/>
      <c r="AJ129" s="2111"/>
    </row>
    <row r="130" spans="3:36">
      <c r="C130" s="2257"/>
      <c r="D130" s="241"/>
      <c r="E130" s="241"/>
      <c r="F130" s="241"/>
      <c r="G130" s="2111"/>
      <c r="H130" s="2111"/>
      <c r="I130" s="2111"/>
      <c r="J130" s="2111"/>
      <c r="K130" s="2111"/>
      <c r="L130" s="2111"/>
      <c r="M130" s="2111"/>
      <c r="N130" s="2111"/>
      <c r="O130" s="2111"/>
      <c r="P130" s="2111"/>
      <c r="Q130" s="2111"/>
      <c r="R130" s="2111"/>
      <c r="S130" s="2111"/>
      <c r="T130" s="2111"/>
      <c r="U130" s="2111"/>
      <c r="V130" s="2111"/>
      <c r="W130" s="2111"/>
      <c r="X130" s="2111"/>
      <c r="Y130" s="2111"/>
      <c r="Z130" s="2111"/>
      <c r="AA130" s="2111"/>
      <c r="AB130" s="2111"/>
      <c r="AC130" s="2111"/>
      <c r="AD130" s="2111"/>
      <c r="AE130" s="2111"/>
      <c r="AF130" s="2111"/>
      <c r="AG130" s="2111"/>
      <c r="AH130" s="2111"/>
      <c r="AI130" s="2111"/>
      <c r="AJ130" s="2111"/>
    </row>
    <row r="131" spans="3:36">
      <c r="C131" s="2257"/>
      <c r="D131" s="241"/>
      <c r="E131" s="241"/>
      <c r="F131" s="241"/>
      <c r="G131" s="2111"/>
      <c r="H131" s="2111"/>
      <c r="I131" s="2111"/>
      <c r="J131" s="2111"/>
      <c r="K131" s="2111"/>
      <c r="L131" s="2111"/>
      <c r="M131" s="2111"/>
      <c r="N131" s="2111"/>
      <c r="O131" s="2111"/>
      <c r="P131" s="2111"/>
      <c r="Q131" s="2111"/>
      <c r="R131" s="2111"/>
      <c r="S131" s="2111"/>
      <c r="T131" s="2111"/>
      <c r="U131" s="2111"/>
      <c r="V131" s="2111"/>
      <c r="W131" s="2111"/>
      <c r="X131" s="2111"/>
      <c r="Y131" s="2111"/>
      <c r="Z131" s="2111"/>
      <c r="AA131" s="2111"/>
      <c r="AB131" s="2111"/>
      <c r="AC131" s="2111"/>
      <c r="AD131" s="2111"/>
      <c r="AE131" s="2111"/>
      <c r="AF131" s="2111"/>
      <c r="AG131" s="2111"/>
      <c r="AH131" s="2111"/>
      <c r="AI131" s="2111"/>
      <c r="AJ131" s="2111"/>
    </row>
    <row r="132" spans="3:36">
      <c r="C132" s="2257"/>
      <c r="D132" s="241"/>
      <c r="E132" s="241"/>
      <c r="F132" s="241"/>
      <c r="G132" s="2111"/>
      <c r="H132" s="2111"/>
      <c r="I132" s="2111"/>
      <c r="J132" s="2111"/>
      <c r="K132" s="2111"/>
      <c r="L132" s="2111"/>
      <c r="M132" s="2111"/>
      <c r="N132" s="2111"/>
      <c r="O132" s="2111"/>
      <c r="P132" s="2111"/>
      <c r="Q132" s="2111"/>
      <c r="R132" s="2111"/>
      <c r="S132" s="2111"/>
      <c r="T132" s="2111"/>
      <c r="U132" s="2111"/>
      <c r="V132" s="2111"/>
      <c r="W132" s="2111"/>
      <c r="X132" s="2111"/>
      <c r="Y132" s="2111"/>
      <c r="Z132" s="2111"/>
      <c r="AA132" s="2111"/>
      <c r="AB132" s="2111"/>
      <c r="AC132" s="2111"/>
      <c r="AD132" s="2111"/>
      <c r="AE132" s="2111"/>
      <c r="AF132" s="2111"/>
      <c r="AG132" s="2111"/>
      <c r="AH132" s="2111"/>
      <c r="AI132" s="2111"/>
      <c r="AJ132" s="2111"/>
    </row>
    <row r="133" spans="3:36">
      <c r="C133" s="2257"/>
      <c r="D133" s="241"/>
      <c r="E133" s="241"/>
      <c r="F133" s="241"/>
      <c r="G133" s="2111"/>
      <c r="H133" s="2111"/>
      <c r="I133" s="2111"/>
      <c r="J133" s="2111"/>
      <c r="K133" s="2111"/>
      <c r="L133" s="2111"/>
      <c r="M133" s="2111"/>
      <c r="N133" s="2111"/>
      <c r="O133" s="2111"/>
      <c r="P133" s="2111"/>
      <c r="Q133" s="2111"/>
      <c r="R133" s="2111"/>
      <c r="S133" s="2111"/>
      <c r="T133" s="2111"/>
      <c r="U133" s="2111"/>
      <c r="V133" s="2111"/>
      <c r="W133" s="2111"/>
      <c r="X133" s="2111"/>
      <c r="Y133" s="2111"/>
      <c r="Z133" s="2111"/>
      <c r="AA133" s="2111"/>
      <c r="AB133" s="2111"/>
      <c r="AC133" s="2111"/>
      <c r="AD133" s="2111"/>
      <c r="AE133" s="2111"/>
      <c r="AF133" s="2111"/>
      <c r="AG133" s="2111"/>
      <c r="AH133" s="2111"/>
      <c r="AI133" s="2111"/>
      <c r="AJ133" s="2111"/>
    </row>
    <row r="134" spans="3:36">
      <c r="C134" s="2257"/>
      <c r="D134" s="241"/>
      <c r="E134" s="241"/>
      <c r="F134" s="241"/>
      <c r="G134" s="2111"/>
      <c r="H134" s="2111"/>
      <c r="I134" s="2111"/>
      <c r="J134" s="2111"/>
      <c r="K134" s="2111"/>
      <c r="L134" s="2111"/>
      <c r="M134" s="2111"/>
      <c r="N134" s="2111"/>
      <c r="O134" s="2111"/>
      <c r="P134" s="2111"/>
      <c r="Q134" s="2111"/>
      <c r="R134" s="2111"/>
      <c r="S134" s="2111"/>
      <c r="T134" s="2111"/>
      <c r="U134" s="2111"/>
      <c r="V134" s="2111"/>
      <c r="W134" s="2111"/>
      <c r="X134" s="2111"/>
      <c r="Y134" s="2111"/>
      <c r="Z134" s="2111"/>
      <c r="AA134" s="2111"/>
      <c r="AB134" s="2111"/>
      <c r="AC134" s="2111"/>
      <c r="AD134" s="2111"/>
      <c r="AE134" s="2111"/>
      <c r="AF134" s="2111"/>
      <c r="AG134" s="2111"/>
      <c r="AH134" s="2111"/>
      <c r="AI134" s="2111"/>
      <c r="AJ134" s="2111"/>
    </row>
    <row r="135" spans="3:36">
      <c r="C135" s="2257"/>
      <c r="D135" s="241"/>
      <c r="E135" s="241"/>
      <c r="F135" s="241"/>
      <c r="G135" s="2111"/>
      <c r="H135" s="2111"/>
      <c r="I135" s="2111"/>
      <c r="J135" s="2111"/>
      <c r="K135" s="2111"/>
      <c r="L135" s="2111"/>
      <c r="M135" s="2111"/>
      <c r="N135" s="2111"/>
      <c r="O135" s="2111"/>
      <c r="P135" s="2111"/>
      <c r="Q135" s="2111"/>
      <c r="R135" s="2111"/>
      <c r="S135" s="2111"/>
      <c r="T135" s="2111"/>
      <c r="U135" s="2111"/>
      <c r="V135" s="2111"/>
      <c r="W135" s="2111"/>
      <c r="X135" s="2111"/>
      <c r="Y135" s="2111"/>
      <c r="Z135" s="2111"/>
      <c r="AA135" s="2111"/>
      <c r="AB135" s="2111"/>
      <c r="AC135" s="2111"/>
      <c r="AD135" s="2111"/>
      <c r="AE135" s="2111"/>
      <c r="AF135" s="2111"/>
      <c r="AG135" s="2111"/>
      <c r="AH135" s="2111"/>
      <c r="AI135" s="2111"/>
      <c r="AJ135" s="2111"/>
    </row>
    <row r="136" spans="3:36">
      <c r="C136" s="2257"/>
      <c r="D136" s="241"/>
      <c r="E136" s="241"/>
      <c r="F136" s="241"/>
      <c r="G136" s="2111"/>
      <c r="H136" s="2111"/>
      <c r="I136" s="2111"/>
      <c r="J136" s="2111"/>
      <c r="K136" s="2111"/>
      <c r="L136" s="2111"/>
      <c r="M136" s="2111"/>
      <c r="N136" s="2111"/>
      <c r="O136" s="2111"/>
      <c r="P136" s="2111"/>
      <c r="Q136" s="2111"/>
      <c r="R136" s="2111"/>
      <c r="S136" s="2111"/>
      <c r="T136" s="2111"/>
      <c r="U136" s="2111"/>
      <c r="V136" s="2111"/>
      <c r="W136" s="2111"/>
      <c r="X136" s="2111"/>
      <c r="Y136" s="2111"/>
      <c r="Z136" s="2111"/>
      <c r="AA136" s="2111"/>
      <c r="AB136" s="2111"/>
      <c r="AC136" s="2111"/>
      <c r="AD136" s="2111"/>
      <c r="AE136" s="2111"/>
      <c r="AF136" s="2111"/>
      <c r="AG136" s="2111"/>
      <c r="AH136" s="2111"/>
      <c r="AI136" s="2111"/>
      <c r="AJ136" s="2111"/>
    </row>
    <row r="137" spans="3:36">
      <c r="C137" s="2257"/>
      <c r="D137" s="241"/>
      <c r="E137" s="241"/>
      <c r="F137" s="241"/>
      <c r="G137" s="2111"/>
      <c r="H137" s="2111"/>
      <c r="I137" s="2111"/>
      <c r="J137" s="2111"/>
      <c r="K137" s="2111"/>
      <c r="L137" s="2111"/>
      <c r="M137" s="2111"/>
      <c r="N137" s="2111"/>
      <c r="O137" s="2111"/>
      <c r="P137" s="2111"/>
      <c r="Q137" s="2111"/>
      <c r="R137" s="2111"/>
      <c r="S137" s="2111"/>
      <c r="T137" s="2111"/>
      <c r="U137" s="2111"/>
      <c r="V137" s="2111"/>
      <c r="W137" s="2111"/>
      <c r="X137" s="2111"/>
      <c r="Y137" s="2111"/>
      <c r="Z137" s="2111"/>
      <c r="AA137" s="2111"/>
      <c r="AB137" s="2111"/>
      <c r="AC137" s="2111"/>
      <c r="AD137" s="2111"/>
      <c r="AE137" s="2111"/>
      <c r="AF137" s="2111"/>
      <c r="AG137" s="2111"/>
      <c r="AH137" s="2111"/>
      <c r="AI137" s="2111"/>
      <c r="AJ137" s="2111"/>
    </row>
    <row r="138" spans="3:36">
      <c r="C138" s="2257"/>
      <c r="D138" s="241"/>
      <c r="E138" s="241"/>
      <c r="F138" s="241"/>
      <c r="G138" s="2111"/>
      <c r="H138" s="2111"/>
      <c r="I138" s="2111"/>
      <c r="J138" s="2111"/>
      <c r="K138" s="2111"/>
      <c r="L138" s="2111"/>
      <c r="M138" s="2111"/>
      <c r="N138" s="2111"/>
      <c r="O138" s="2111"/>
      <c r="P138" s="2111"/>
      <c r="Q138" s="2111"/>
      <c r="R138" s="2111"/>
      <c r="S138" s="2111"/>
      <c r="T138" s="2111"/>
      <c r="U138" s="2111"/>
      <c r="V138" s="2111"/>
      <c r="W138" s="2111"/>
      <c r="X138" s="2111"/>
      <c r="Y138" s="2111"/>
      <c r="Z138" s="2111"/>
      <c r="AA138" s="2111"/>
      <c r="AB138" s="2111"/>
      <c r="AC138" s="2111"/>
      <c r="AD138" s="2111"/>
      <c r="AE138" s="2111"/>
      <c r="AF138" s="2111"/>
      <c r="AG138" s="2111"/>
      <c r="AH138" s="2111"/>
      <c r="AI138" s="2111"/>
      <c r="AJ138" s="2111"/>
    </row>
    <row r="139" spans="3:36">
      <c r="C139" s="2257"/>
      <c r="D139" s="241"/>
      <c r="E139" s="241"/>
      <c r="F139" s="241"/>
      <c r="G139" s="2111"/>
      <c r="H139" s="2111"/>
      <c r="I139" s="2111"/>
      <c r="J139" s="2111"/>
      <c r="K139" s="2111"/>
      <c r="L139" s="2111"/>
      <c r="M139" s="2111"/>
      <c r="N139" s="2111"/>
      <c r="O139" s="2111"/>
      <c r="P139" s="2111"/>
      <c r="Q139" s="2111"/>
      <c r="R139" s="2111"/>
      <c r="S139" s="2111"/>
      <c r="T139" s="2111"/>
      <c r="U139" s="2111"/>
      <c r="V139" s="2111"/>
      <c r="W139" s="2111"/>
      <c r="X139" s="2111"/>
      <c r="Y139" s="2111"/>
      <c r="Z139" s="2111"/>
      <c r="AA139" s="2111"/>
      <c r="AB139" s="2111"/>
      <c r="AC139" s="2111"/>
      <c r="AD139" s="2111"/>
      <c r="AE139" s="2111"/>
      <c r="AF139" s="2111"/>
      <c r="AG139" s="2111"/>
      <c r="AH139" s="2111"/>
      <c r="AI139" s="2111"/>
      <c r="AJ139" s="2111"/>
    </row>
    <row r="140" spans="3:36">
      <c r="C140" s="2257"/>
      <c r="D140" s="241"/>
      <c r="E140" s="241"/>
      <c r="F140" s="241"/>
      <c r="G140" s="2111"/>
      <c r="H140" s="2111"/>
      <c r="I140" s="2111"/>
      <c r="J140" s="2111"/>
      <c r="K140" s="2111"/>
      <c r="L140" s="2111"/>
      <c r="M140" s="2111"/>
      <c r="N140" s="2111"/>
      <c r="O140" s="2111"/>
      <c r="P140" s="2111"/>
      <c r="Q140" s="2111"/>
      <c r="R140" s="2111"/>
      <c r="S140" s="2111"/>
      <c r="T140" s="2111"/>
      <c r="U140" s="2111"/>
      <c r="V140" s="2111"/>
      <c r="W140" s="2111"/>
      <c r="X140" s="2111"/>
      <c r="Y140" s="2111"/>
      <c r="Z140" s="2111"/>
      <c r="AA140" s="2111"/>
      <c r="AB140" s="2111"/>
      <c r="AC140" s="2111"/>
      <c r="AD140" s="2111"/>
      <c r="AE140" s="2111"/>
      <c r="AF140" s="2111"/>
      <c r="AG140" s="2111"/>
      <c r="AH140" s="2111"/>
      <c r="AI140" s="2111"/>
      <c r="AJ140" s="2111"/>
    </row>
    <row r="141" spans="3:36">
      <c r="C141" s="2257"/>
      <c r="D141" s="241"/>
      <c r="E141" s="241"/>
      <c r="F141" s="241"/>
      <c r="G141" s="2111"/>
      <c r="H141" s="2111"/>
      <c r="I141" s="2111"/>
      <c r="J141" s="2111"/>
      <c r="K141" s="2111"/>
      <c r="L141" s="2111"/>
      <c r="M141" s="2111"/>
      <c r="N141" s="2111"/>
      <c r="O141" s="2111"/>
      <c r="P141" s="2111"/>
      <c r="Q141" s="2111"/>
      <c r="R141" s="2111"/>
      <c r="S141" s="2111"/>
      <c r="T141" s="2111"/>
      <c r="U141" s="2111"/>
      <c r="V141" s="2111"/>
      <c r="W141" s="2111"/>
      <c r="X141" s="2111"/>
      <c r="Y141" s="2111"/>
      <c r="Z141" s="2111"/>
      <c r="AA141" s="2111"/>
      <c r="AB141" s="2111"/>
      <c r="AC141" s="2111"/>
      <c r="AD141" s="2111"/>
      <c r="AE141" s="2111"/>
      <c r="AF141" s="2111"/>
      <c r="AG141" s="2111"/>
      <c r="AH141" s="2111"/>
      <c r="AI141" s="2111"/>
      <c r="AJ141" s="2111"/>
    </row>
    <row r="142" spans="3:36">
      <c r="C142" s="2257"/>
      <c r="D142" s="241"/>
      <c r="E142" s="241"/>
      <c r="F142" s="241"/>
      <c r="G142" s="2111"/>
      <c r="H142" s="2111"/>
      <c r="I142" s="2111"/>
      <c r="J142" s="2111"/>
      <c r="K142" s="2111"/>
      <c r="L142" s="2111"/>
      <c r="M142" s="2111"/>
      <c r="N142" s="2111"/>
      <c r="O142" s="2111"/>
      <c r="P142" s="2111"/>
      <c r="Q142" s="2111"/>
      <c r="R142" s="2111"/>
      <c r="S142" s="2111"/>
      <c r="T142" s="2111"/>
      <c r="U142" s="2111"/>
      <c r="V142" s="2111"/>
      <c r="W142" s="2111"/>
      <c r="X142" s="2111"/>
      <c r="Y142" s="2111"/>
      <c r="Z142" s="2111"/>
      <c r="AA142" s="2111"/>
      <c r="AB142" s="2111"/>
      <c r="AC142" s="2111"/>
      <c r="AD142" s="2111"/>
      <c r="AE142" s="2111"/>
      <c r="AF142" s="2111"/>
      <c r="AG142" s="2111"/>
      <c r="AH142" s="2111"/>
      <c r="AI142" s="2111"/>
      <c r="AJ142" s="2111"/>
    </row>
    <row r="143" spans="3:36">
      <c r="C143" s="2257"/>
      <c r="D143" s="241"/>
      <c r="E143" s="241"/>
      <c r="F143" s="241"/>
      <c r="G143" s="2111"/>
      <c r="H143" s="2111"/>
      <c r="I143" s="2111"/>
      <c r="J143" s="2111"/>
      <c r="K143" s="2111"/>
      <c r="L143" s="2111"/>
      <c r="M143" s="2111"/>
      <c r="N143" s="2111"/>
      <c r="O143" s="2111"/>
      <c r="P143" s="2111"/>
      <c r="Q143" s="2111"/>
      <c r="R143" s="2111"/>
      <c r="S143" s="2111"/>
      <c r="T143" s="2111"/>
      <c r="U143" s="2111"/>
      <c r="V143" s="2111"/>
      <c r="W143" s="2111"/>
      <c r="X143" s="2111"/>
      <c r="Y143" s="2111"/>
      <c r="Z143" s="2111"/>
      <c r="AA143" s="2111"/>
      <c r="AB143" s="2111"/>
      <c r="AC143" s="2111"/>
      <c r="AD143" s="2111"/>
      <c r="AE143" s="2111"/>
      <c r="AF143" s="2111"/>
      <c r="AG143" s="2111"/>
      <c r="AH143" s="2111"/>
      <c r="AI143" s="2111"/>
      <c r="AJ143" s="2111"/>
    </row>
    <row r="144" spans="3:36">
      <c r="C144" s="2257"/>
      <c r="D144" s="241"/>
      <c r="E144" s="241"/>
      <c r="F144" s="241"/>
      <c r="G144" s="2111"/>
      <c r="H144" s="2111"/>
      <c r="I144" s="2111"/>
      <c r="J144" s="2111"/>
      <c r="K144" s="2111"/>
      <c r="L144" s="2111"/>
      <c r="M144" s="2111"/>
      <c r="N144" s="2111"/>
      <c r="O144" s="2111"/>
      <c r="P144" s="2111"/>
      <c r="Q144" s="2111"/>
      <c r="R144" s="2111"/>
      <c r="S144" s="2111"/>
      <c r="T144" s="2111"/>
      <c r="U144" s="2111"/>
      <c r="V144" s="2111"/>
      <c r="W144" s="2111"/>
      <c r="X144" s="2111"/>
      <c r="Y144" s="2111"/>
      <c r="Z144" s="2111"/>
      <c r="AA144" s="2111"/>
      <c r="AB144" s="2111"/>
      <c r="AC144" s="2111"/>
      <c r="AD144" s="2111"/>
      <c r="AE144" s="2111"/>
      <c r="AF144" s="2111"/>
      <c r="AG144" s="2111"/>
      <c r="AH144" s="2111"/>
      <c r="AI144" s="2111"/>
      <c r="AJ144" s="2111"/>
    </row>
    <row r="145" spans="3:36">
      <c r="C145" s="2257"/>
      <c r="D145" s="241"/>
      <c r="E145" s="241"/>
      <c r="F145" s="241"/>
      <c r="G145" s="2111"/>
      <c r="H145" s="2111"/>
      <c r="I145" s="2111"/>
      <c r="J145" s="2111"/>
      <c r="K145" s="2111"/>
      <c r="L145" s="2111"/>
      <c r="M145" s="2111"/>
      <c r="N145" s="2111"/>
      <c r="O145" s="2111"/>
      <c r="P145" s="2111"/>
      <c r="Q145" s="2111"/>
      <c r="R145" s="2111"/>
      <c r="S145" s="2111"/>
      <c r="T145" s="2111"/>
      <c r="U145" s="2111"/>
      <c r="V145" s="2111"/>
      <c r="W145" s="2111"/>
      <c r="X145" s="2111"/>
      <c r="Y145" s="2111"/>
      <c r="Z145" s="2111"/>
      <c r="AA145" s="2111"/>
      <c r="AB145" s="2111"/>
      <c r="AC145" s="2111"/>
      <c r="AD145" s="2111"/>
      <c r="AE145" s="2111"/>
      <c r="AF145" s="2111"/>
      <c r="AG145" s="2111"/>
      <c r="AH145" s="2111"/>
      <c r="AI145" s="2111"/>
      <c r="AJ145" s="2111"/>
    </row>
    <row r="146" spans="3:36">
      <c r="C146" s="2257"/>
      <c r="D146" s="241"/>
      <c r="E146" s="241"/>
      <c r="F146" s="241"/>
      <c r="G146" s="2111"/>
      <c r="H146" s="2111"/>
      <c r="I146" s="2111"/>
      <c r="J146" s="2111"/>
      <c r="K146" s="2111"/>
      <c r="L146" s="2111"/>
      <c r="M146" s="2111"/>
      <c r="N146" s="2111"/>
      <c r="O146" s="2111"/>
      <c r="P146" s="2111"/>
      <c r="Q146" s="2111"/>
      <c r="R146" s="2111"/>
      <c r="S146" s="2111"/>
      <c r="T146" s="2111"/>
      <c r="U146" s="2111"/>
      <c r="V146" s="2111"/>
      <c r="W146" s="2111"/>
      <c r="X146" s="2111"/>
      <c r="Y146" s="2111"/>
      <c r="Z146" s="2111"/>
      <c r="AA146" s="2111"/>
      <c r="AB146" s="2111"/>
      <c r="AC146" s="2111"/>
      <c r="AD146" s="2111"/>
      <c r="AE146" s="2111"/>
      <c r="AF146" s="2111"/>
      <c r="AG146" s="2111"/>
      <c r="AH146" s="2111"/>
      <c r="AI146" s="2111"/>
      <c r="AJ146" s="2111"/>
    </row>
    <row r="147" spans="3:36">
      <c r="C147" s="2257"/>
      <c r="D147" s="241"/>
      <c r="E147" s="241"/>
      <c r="F147" s="241"/>
      <c r="G147" s="2111"/>
      <c r="H147" s="2111"/>
      <c r="I147" s="2111"/>
      <c r="J147" s="2111"/>
      <c r="K147" s="2111"/>
      <c r="L147" s="2111"/>
      <c r="M147" s="2111"/>
      <c r="N147" s="2111"/>
      <c r="O147" s="2111"/>
      <c r="P147" s="2111"/>
      <c r="Q147" s="2111"/>
      <c r="R147" s="2111"/>
      <c r="S147" s="2111"/>
      <c r="T147" s="2111"/>
      <c r="U147" s="2111"/>
      <c r="V147" s="2111"/>
      <c r="W147" s="2111"/>
      <c r="X147" s="2111"/>
      <c r="Y147" s="2111"/>
      <c r="Z147" s="2111"/>
      <c r="AA147" s="2111"/>
      <c r="AB147" s="2111"/>
      <c r="AC147" s="2111"/>
      <c r="AD147" s="2111"/>
      <c r="AE147" s="2111"/>
      <c r="AF147" s="2111"/>
      <c r="AG147" s="2111"/>
      <c r="AH147" s="2111"/>
      <c r="AI147" s="2111"/>
      <c r="AJ147" s="2111"/>
    </row>
    <row r="148" spans="3:36">
      <c r="C148" s="2257"/>
      <c r="D148" s="241"/>
      <c r="E148" s="241"/>
      <c r="F148" s="241"/>
      <c r="G148" s="2111"/>
      <c r="H148" s="2111"/>
      <c r="I148" s="2111"/>
      <c r="J148" s="2111"/>
      <c r="K148" s="2111"/>
      <c r="L148" s="2111"/>
      <c r="M148" s="2111"/>
      <c r="N148" s="2111"/>
      <c r="O148" s="2111"/>
      <c r="P148" s="2111"/>
      <c r="Q148" s="2111"/>
      <c r="R148" s="2111"/>
      <c r="S148" s="2111"/>
      <c r="T148" s="2111"/>
      <c r="U148" s="2111"/>
      <c r="V148" s="2111"/>
      <c r="W148" s="2111"/>
      <c r="X148" s="2111"/>
      <c r="Y148" s="2111"/>
      <c r="Z148" s="2111"/>
      <c r="AA148" s="2111"/>
      <c r="AB148" s="2111"/>
      <c r="AC148" s="2111"/>
      <c r="AD148" s="2111"/>
      <c r="AE148" s="2111"/>
      <c r="AF148" s="2111"/>
      <c r="AG148" s="2111"/>
      <c r="AH148" s="2111"/>
      <c r="AI148" s="2111"/>
      <c r="AJ148" s="2111"/>
    </row>
    <row r="149" spans="3:36">
      <c r="C149" s="2257"/>
      <c r="D149" s="241"/>
      <c r="E149" s="241"/>
      <c r="F149" s="241"/>
      <c r="G149" s="2111"/>
      <c r="H149" s="2111"/>
      <c r="I149" s="2111"/>
      <c r="J149" s="2111"/>
      <c r="K149" s="2111"/>
      <c r="L149" s="2111"/>
      <c r="M149" s="2111"/>
      <c r="N149" s="2111"/>
      <c r="O149" s="2111"/>
      <c r="P149" s="2111"/>
      <c r="Q149" s="2111"/>
      <c r="R149" s="2111"/>
      <c r="S149" s="2111"/>
      <c r="T149" s="2111"/>
      <c r="U149" s="2111"/>
      <c r="V149" s="2111"/>
      <c r="W149" s="2111"/>
      <c r="X149" s="2111"/>
      <c r="Y149" s="2111"/>
      <c r="Z149" s="2111"/>
      <c r="AA149" s="2111"/>
      <c r="AB149" s="2111"/>
      <c r="AC149" s="2111"/>
      <c r="AD149" s="2111"/>
      <c r="AE149" s="2111"/>
      <c r="AF149" s="2111"/>
      <c r="AG149" s="2111"/>
      <c r="AH149" s="2111"/>
      <c r="AI149" s="2111"/>
      <c r="AJ149" s="2111"/>
    </row>
    <row r="150" spans="3:36">
      <c r="C150" s="2257"/>
      <c r="D150" s="241"/>
      <c r="E150" s="241"/>
      <c r="F150" s="241"/>
      <c r="G150" s="2111"/>
      <c r="H150" s="2111"/>
      <c r="I150" s="2111"/>
      <c r="J150" s="2111"/>
      <c r="K150" s="2111"/>
      <c r="L150" s="2111"/>
      <c r="M150" s="2111"/>
      <c r="N150" s="2111"/>
      <c r="O150" s="2111"/>
      <c r="P150" s="2111"/>
      <c r="Q150" s="2111"/>
      <c r="R150" s="2111"/>
      <c r="S150" s="2111"/>
      <c r="T150" s="2111"/>
      <c r="U150" s="2111"/>
      <c r="V150" s="2111"/>
      <c r="W150" s="2111"/>
      <c r="X150" s="2111"/>
      <c r="Y150" s="2111"/>
      <c r="Z150" s="2111"/>
      <c r="AA150" s="2111"/>
      <c r="AB150" s="2111"/>
      <c r="AC150" s="2111"/>
      <c r="AD150" s="2111"/>
      <c r="AE150" s="2111"/>
      <c r="AF150" s="2111"/>
      <c r="AG150" s="2111"/>
      <c r="AH150" s="2111"/>
      <c r="AI150" s="2111"/>
      <c r="AJ150" s="2111"/>
    </row>
    <row r="151" spans="3:36">
      <c r="C151" s="2257"/>
      <c r="D151" s="241"/>
      <c r="E151" s="241"/>
      <c r="F151" s="241"/>
      <c r="G151" s="2111"/>
      <c r="H151" s="2111"/>
      <c r="I151" s="2111"/>
      <c r="J151" s="2111"/>
      <c r="K151" s="2111"/>
      <c r="L151" s="2111"/>
      <c r="M151" s="2111"/>
      <c r="N151" s="2111"/>
      <c r="O151" s="2111"/>
      <c r="P151" s="2111"/>
      <c r="Q151" s="2111"/>
      <c r="R151" s="2111"/>
      <c r="S151" s="2111"/>
      <c r="T151" s="2111"/>
      <c r="U151" s="2111"/>
      <c r="V151" s="2111"/>
      <c r="W151" s="2111"/>
      <c r="X151" s="2111"/>
      <c r="Y151" s="2111"/>
      <c r="Z151" s="2111"/>
      <c r="AA151" s="2111"/>
      <c r="AB151" s="2111"/>
      <c r="AC151" s="2111"/>
      <c r="AD151" s="2111"/>
      <c r="AE151" s="2111"/>
      <c r="AF151" s="2111"/>
      <c r="AG151" s="2111"/>
      <c r="AH151" s="2111"/>
      <c r="AI151" s="2111"/>
      <c r="AJ151" s="2111"/>
    </row>
    <row r="152" spans="3:36">
      <c r="C152" s="2257"/>
      <c r="D152" s="241"/>
      <c r="E152" s="241"/>
      <c r="F152" s="241"/>
      <c r="G152" s="2111"/>
      <c r="H152" s="2111"/>
      <c r="I152" s="2111"/>
      <c r="J152" s="2111"/>
      <c r="K152" s="2111"/>
      <c r="L152" s="2111"/>
      <c r="M152" s="2111"/>
      <c r="N152" s="2111"/>
      <c r="O152" s="2111"/>
      <c r="P152" s="2111"/>
      <c r="Q152" s="2111"/>
      <c r="R152" s="2111"/>
      <c r="S152" s="2111"/>
      <c r="T152" s="2111"/>
      <c r="U152" s="2111"/>
      <c r="V152" s="2111"/>
      <c r="W152" s="2111"/>
      <c r="X152" s="2111"/>
      <c r="Y152" s="2111"/>
      <c r="Z152" s="2111"/>
      <c r="AA152" s="2111"/>
      <c r="AB152" s="2111"/>
      <c r="AC152" s="2111"/>
      <c r="AD152" s="2111"/>
      <c r="AE152" s="2111"/>
      <c r="AF152" s="2111"/>
      <c r="AG152" s="2111"/>
      <c r="AH152" s="2111"/>
      <c r="AI152" s="2111"/>
      <c r="AJ152" s="2111"/>
    </row>
    <row r="153" spans="3:36">
      <c r="C153" s="2257"/>
      <c r="D153" s="241"/>
      <c r="E153" s="241"/>
      <c r="F153" s="241"/>
      <c r="G153" s="2111"/>
      <c r="H153" s="2111"/>
      <c r="I153" s="2111"/>
      <c r="J153" s="2111"/>
      <c r="K153" s="2111"/>
      <c r="L153" s="2111"/>
      <c r="M153" s="2111"/>
      <c r="N153" s="2111"/>
      <c r="O153" s="2111"/>
      <c r="P153" s="2111"/>
      <c r="Q153" s="2111"/>
      <c r="R153" s="2111"/>
      <c r="S153" s="2111"/>
      <c r="T153" s="2111"/>
      <c r="U153" s="2111"/>
      <c r="V153" s="2111"/>
      <c r="W153" s="2111"/>
      <c r="X153" s="2111"/>
      <c r="Y153" s="2111"/>
      <c r="Z153" s="2111"/>
      <c r="AA153" s="2111"/>
      <c r="AB153" s="2111"/>
      <c r="AC153" s="2111"/>
      <c r="AD153" s="2111"/>
      <c r="AE153" s="2111"/>
      <c r="AF153" s="2111"/>
      <c r="AG153" s="2111"/>
      <c r="AH153" s="2111"/>
      <c r="AI153" s="2111"/>
      <c r="AJ153" s="2111"/>
    </row>
    <row r="154" spans="3:36">
      <c r="C154" s="2257"/>
      <c r="D154" s="241"/>
      <c r="E154" s="241"/>
      <c r="F154" s="241"/>
      <c r="G154" s="2111"/>
      <c r="H154" s="2111"/>
      <c r="I154" s="2111"/>
      <c r="J154" s="2111"/>
      <c r="K154" s="2111"/>
      <c r="L154" s="2111"/>
      <c r="M154" s="2111"/>
      <c r="N154" s="2111"/>
      <c r="O154" s="2111"/>
      <c r="P154" s="2111"/>
      <c r="Q154" s="2111"/>
      <c r="R154" s="2111"/>
      <c r="S154" s="2111"/>
      <c r="T154" s="2111"/>
      <c r="U154" s="2111"/>
      <c r="V154" s="2111"/>
      <c r="W154" s="2111"/>
      <c r="X154" s="2111"/>
      <c r="Y154" s="2111"/>
      <c r="Z154" s="2111"/>
      <c r="AA154" s="2111"/>
      <c r="AB154" s="2111"/>
      <c r="AC154" s="2111"/>
      <c r="AD154" s="2111"/>
      <c r="AE154" s="2111"/>
      <c r="AF154" s="2111"/>
      <c r="AG154" s="2111"/>
      <c r="AH154" s="2111"/>
      <c r="AI154" s="2111"/>
      <c r="AJ154" s="2111"/>
    </row>
    <row r="155" spans="3:36">
      <c r="C155" s="2257"/>
      <c r="D155" s="241"/>
      <c r="E155" s="241"/>
      <c r="F155" s="241"/>
      <c r="G155" s="2111"/>
      <c r="H155" s="2111"/>
      <c r="I155" s="2111"/>
      <c r="J155" s="2111"/>
      <c r="K155" s="2111"/>
      <c r="L155" s="2111"/>
      <c r="M155" s="2111"/>
      <c r="N155" s="2111"/>
      <c r="O155" s="2111"/>
      <c r="P155" s="2111"/>
      <c r="Q155" s="2111"/>
      <c r="R155" s="2111"/>
      <c r="S155" s="2111"/>
      <c r="T155" s="2111"/>
      <c r="U155" s="2111"/>
      <c r="V155" s="2111"/>
      <c r="W155" s="2111"/>
      <c r="X155" s="2111"/>
      <c r="Y155" s="2111"/>
      <c r="Z155" s="2111"/>
      <c r="AA155" s="2111"/>
      <c r="AB155" s="2111"/>
      <c r="AC155" s="2111"/>
      <c r="AD155" s="2111"/>
      <c r="AE155" s="2111"/>
      <c r="AF155" s="2111"/>
      <c r="AG155" s="2111"/>
      <c r="AH155" s="2111"/>
      <c r="AI155" s="2111"/>
      <c r="AJ155" s="2111"/>
    </row>
    <row r="156" spans="3:36">
      <c r="C156" s="2257"/>
      <c r="D156" s="241"/>
      <c r="E156" s="241"/>
      <c r="F156" s="241"/>
      <c r="G156" s="2111"/>
      <c r="H156" s="2111"/>
      <c r="I156" s="2111"/>
      <c r="J156" s="2111"/>
      <c r="K156" s="2111"/>
      <c r="L156" s="2111"/>
      <c r="M156" s="2111"/>
      <c r="N156" s="2111"/>
      <c r="O156" s="2111"/>
      <c r="P156" s="2111"/>
      <c r="Q156" s="2111"/>
      <c r="R156" s="2111"/>
      <c r="S156" s="2111"/>
      <c r="T156" s="2111"/>
      <c r="U156" s="2111"/>
      <c r="V156" s="2111"/>
      <c r="W156" s="2111"/>
      <c r="X156" s="2111"/>
      <c r="Y156" s="2111"/>
      <c r="Z156" s="2111"/>
      <c r="AA156" s="2111"/>
      <c r="AB156" s="2111"/>
      <c r="AC156" s="2111"/>
      <c r="AD156" s="2111"/>
      <c r="AE156" s="2111"/>
      <c r="AF156" s="2111"/>
      <c r="AG156" s="2111"/>
      <c r="AH156" s="2111"/>
      <c r="AI156" s="2111"/>
      <c r="AJ156" s="2111"/>
    </row>
    <row r="157" spans="3:36">
      <c r="C157" s="2257"/>
      <c r="D157" s="241"/>
      <c r="E157" s="241"/>
      <c r="F157" s="241"/>
      <c r="G157" s="2111"/>
      <c r="H157" s="2111"/>
      <c r="I157" s="2111"/>
      <c r="J157" s="2111"/>
      <c r="K157" s="2111"/>
      <c r="L157" s="2111"/>
      <c r="M157" s="2111"/>
      <c r="N157" s="2111"/>
      <c r="O157" s="2111"/>
      <c r="P157" s="2111"/>
      <c r="Q157" s="2111"/>
      <c r="R157" s="2111"/>
      <c r="S157" s="2111"/>
      <c r="T157" s="2111"/>
      <c r="U157" s="2111"/>
      <c r="V157" s="2111"/>
      <c r="W157" s="2111"/>
      <c r="X157" s="2111"/>
      <c r="Y157" s="2111"/>
      <c r="Z157" s="2111"/>
      <c r="AA157" s="2111"/>
      <c r="AB157" s="2111"/>
      <c r="AC157" s="2111"/>
      <c r="AD157" s="2111"/>
      <c r="AE157" s="2111"/>
      <c r="AF157" s="2111"/>
      <c r="AG157" s="2111"/>
      <c r="AH157" s="2111"/>
      <c r="AI157" s="2111"/>
      <c r="AJ157" s="2111"/>
    </row>
    <row r="158" spans="3:36">
      <c r="C158" s="2257"/>
      <c r="D158" s="241"/>
      <c r="E158" s="241"/>
      <c r="F158" s="241"/>
      <c r="G158" s="2111"/>
      <c r="H158" s="2111"/>
      <c r="I158" s="2111"/>
      <c r="J158" s="2111"/>
      <c r="K158" s="2111"/>
      <c r="L158" s="2111"/>
      <c r="M158" s="2111"/>
      <c r="N158" s="2111"/>
      <c r="O158" s="2111"/>
      <c r="P158" s="2111"/>
      <c r="Q158" s="2111"/>
      <c r="R158" s="2111"/>
      <c r="S158" s="2111"/>
      <c r="T158" s="2111"/>
      <c r="U158" s="2111"/>
      <c r="V158" s="2111"/>
      <c r="W158" s="2111"/>
      <c r="X158" s="2111"/>
      <c r="Y158" s="2111"/>
      <c r="Z158" s="2111"/>
      <c r="AA158" s="2111"/>
      <c r="AB158" s="2111"/>
      <c r="AC158" s="2111"/>
      <c r="AD158" s="2111"/>
      <c r="AE158" s="2111"/>
      <c r="AF158" s="2111"/>
      <c r="AG158" s="2111"/>
      <c r="AH158" s="2111"/>
      <c r="AI158" s="2111"/>
      <c r="AJ158" s="2111"/>
    </row>
    <row r="159" spans="3:36">
      <c r="C159" s="2257"/>
      <c r="D159" s="241"/>
      <c r="E159" s="241"/>
      <c r="F159" s="241"/>
      <c r="G159" s="2111"/>
      <c r="H159" s="2111"/>
      <c r="I159" s="2111"/>
      <c r="J159" s="2111"/>
      <c r="K159" s="2111"/>
      <c r="L159" s="2111"/>
      <c r="M159" s="2111"/>
      <c r="N159" s="2111"/>
      <c r="O159" s="2111"/>
      <c r="P159" s="2111"/>
      <c r="Q159" s="2111"/>
      <c r="R159" s="2111"/>
      <c r="S159" s="2111"/>
      <c r="T159" s="2111"/>
      <c r="U159" s="2111"/>
      <c r="V159" s="2111"/>
      <c r="W159" s="2111"/>
      <c r="X159" s="2111"/>
      <c r="Y159" s="2111"/>
      <c r="Z159" s="2111"/>
      <c r="AA159" s="2111"/>
      <c r="AB159" s="2111"/>
      <c r="AC159" s="2111"/>
      <c r="AD159" s="2111"/>
      <c r="AE159" s="2111"/>
      <c r="AF159" s="2111"/>
      <c r="AG159" s="2111"/>
      <c r="AH159" s="2111"/>
      <c r="AI159" s="2111"/>
      <c r="AJ159" s="2111"/>
    </row>
    <row r="160" spans="3:36">
      <c r="C160" s="2257"/>
      <c r="D160" s="241"/>
      <c r="E160" s="241"/>
      <c r="F160" s="241"/>
      <c r="G160" s="2111"/>
      <c r="H160" s="2111"/>
      <c r="I160" s="2111"/>
      <c r="J160" s="2111"/>
      <c r="K160" s="2111"/>
      <c r="L160" s="2111"/>
      <c r="M160" s="2111"/>
      <c r="N160" s="2111"/>
      <c r="O160" s="2111"/>
      <c r="P160" s="2111"/>
      <c r="Q160" s="2111"/>
      <c r="R160" s="2111"/>
      <c r="S160" s="2111"/>
      <c r="T160" s="2111"/>
      <c r="U160" s="2111"/>
      <c r="V160" s="2111"/>
      <c r="W160" s="2111"/>
      <c r="X160" s="2111"/>
      <c r="Y160" s="2111"/>
      <c r="Z160" s="2111"/>
      <c r="AA160" s="2111"/>
      <c r="AB160" s="2111"/>
      <c r="AC160" s="2111"/>
      <c r="AD160" s="2111"/>
      <c r="AE160" s="2111"/>
      <c r="AF160" s="2111"/>
      <c r="AG160" s="2111"/>
      <c r="AH160" s="2111"/>
      <c r="AI160" s="2111"/>
      <c r="AJ160" s="2111"/>
    </row>
    <row r="161" spans="3:36">
      <c r="C161" s="2257"/>
      <c r="D161" s="241"/>
      <c r="E161" s="241"/>
      <c r="F161" s="241"/>
      <c r="G161" s="2111"/>
      <c r="H161" s="2111"/>
      <c r="I161" s="2111"/>
      <c r="J161" s="2111"/>
      <c r="K161" s="2111"/>
      <c r="L161" s="2111"/>
      <c r="M161" s="2111"/>
      <c r="N161" s="2111"/>
      <c r="O161" s="2111"/>
      <c r="P161" s="2111"/>
      <c r="Q161" s="2111"/>
      <c r="R161" s="2111"/>
      <c r="S161" s="2111"/>
      <c r="T161" s="2111"/>
      <c r="U161" s="2111"/>
      <c r="V161" s="2111"/>
      <c r="W161" s="2111"/>
      <c r="X161" s="2111"/>
      <c r="Y161" s="2111"/>
      <c r="Z161" s="2111"/>
      <c r="AA161" s="2111"/>
      <c r="AB161" s="2111"/>
      <c r="AC161" s="2111"/>
      <c r="AD161" s="2111"/>
      <c r="AE161" s="2111"/>
      <c r="AF161" s="2111"/>
      <c r="AG161" s="2111"/>
      <c r="AH161" s="2111"/>
      <c r="AI161" s="2111"/>
      <c r="AJ161" s="2111"/>
    </row>
    <row r="162" spans="3:36">
      <c r="C162" s="2257"/>
      <c r="D162" s="241"/>
      <c r="E162" s="241"/>
      <c r="F162" s="241"/>
      <c r="G162" s="2111"/>
      <c r="H162" s="2111"/>
      <c r="I162" s="2111"/>
      <c r="J162" s="2111"/>
      <c r="K162" s="2111"/>
      <c r="L162" s="2111"/>
      <c r="M162" s="2111"/>
      <c r="N162" s="2111"/>
      <c r="O162" s="2111"/>
      <c r="P162" s="2111"/>
      <c r="Q162" s="2111"/>
      <c r="R162" s="2111"/>
      <c r="S162" s="2111"/>
      <c r="T162" s="2111"/>
      <c r="U162" s="2111"/>
      <c r="V162" s="2111"/>
      <c r="W162" s="2111"/>
      <c r="X162" s="2111"/>
      <c r="Y162" s="2111"/>
      <c r="Z162" s="2111"/>
      <c r="AA162" s="2111"/>
      <c r="AB162" s="2111"/>
      <c r="AC162" s="2111"/>
      <c r="AD162" s="2111"/>
      <c r="AE162" s="2111"/>
      <c r="AF162" s="2111"/>
      <c r="AG162" s="2111"/>
      <c r="AH162" s="2111"/>
      <c r="AI162" s="2111"/>
      <c r="AJ162" s="2111"/>
    </row>
    <row r="163" spans="3:36">
      <c r="C163" s="2257"/>
      <c r="D163" s="241"/>
      <c r="E163" s="241"/>
      <c r="F163" s="241"/>
      <c r="G163" s="2111"/>
      <c r="H163" s="2111"/>
      <c r="I163" s="2111"/>
      <c r="J163" s="2111"/>
      <c r="K163" s="2111"/>
      <c r="L163" s="2111"/>
      <c r="M163" s="2111"/>
      <c r="N163" s="2111"/>
      <c r="O163" s="2111"/>
      <c r="P163" s="2111"/>
      <c r="Q163" s="2111"/>
      <c r="R163" s="2111"/>
      <c r="S163" s="2111"/>
      <c r="T163" s="2111"/>
      <c r="U163" s="2111"/>
      <c r="V163" s="2111"/>
      <c r="W163" s="2111"/>
      <c r="X163" s="2111"/>
      <c r="Y163" s="2111"/>
      <c r="Z163" s="2111"/>
      <c r="AA163" s="2111"/>
      <c r="AB163" s="2111"/>
      <c r="AC163" s="2111"/>
      <c r="AD163" s="2111"/>
      <c r="AE163" s="2111"/>
      <c r="AF163" s="2111"/>
      <c r="AG163" s="2111"/>
      <c r="AH163" s="2111"/>
      <c r="AI163" s="2111"/>
      <c r="AJ163" s="2111"/>
    </row>
    <row r="164" spans="3:36">
      <c r="C164" s="2257"/>
      <c r="D164" s="241"/>
      <c r="E164" s="241"/>
      <c r="F164" s="241"/>
      <c r="G164" s="2111"/>
      <c r="H164" s="2111"/>
      <c r="I164" s="2111"/>
      <c r="J164" s="2111"/>
      <c r="K164" s="2111"/>
      <c r="L164" s="2111"/>
      <c r="M164" s="2111"/>
      <c r="N164" s="2111"/>
      <c r="O164" s="2111"/>
      <c r="P164" s="2111"/>
      <c r="Q164" s="2111"/>
      <c r="R164" s="2111"/>
      <c r="S164" s="2111"/>
      <c r="T164" s="2111"/>
      <c r="U164" s="2111"/>
      <c r="V164" s="2111"/>
      <c r="W164" s="2111"/>
      <c r="X164" s="2111"/>
      <c r="Y164" s="2111"/>
      <c r="Z164" s="2111"/>
      <c r="AA164" s="2111"/>
      <c r="AB164" s="2111"/>
      <c r="AC164" s="2111"/>
      <c r="AD164" s="2111"/>
      <c r="AE164" s="2111"/>
      <c r="AF164" s="2111"/>
      <c r="AG164" s="2111"/>
      <c r="AH164" s="2111"/>
      <c r="AI164" s="2111"/>
      <c r="AJ164" s="2111"/>
    </row>
    <row r="165" spans="3:36">
      <c r="C165" s="2257"/>
      <c r="D165" s="241"/>
      <c r="E165" s="241"/>
      <c r="F165" s="241"/>
      <c r="G165" s="2111"/>
      <c r="H165" s="2111"/>
      <c r="I165" s="2111"/>
      <c r="J165" s="2111"/>
      <c r="K165" s="2111"/>
      <c r="L165" s="2111"/>
      <c r="M165" s="2111"/>
      <c r="N165" s="2111"/>
      <c r="O165" s="2111"/>
      <c r="P165" s="2111"/>
      <c r="Q165" s="2111"/>
      <c r="R165" s="2111"/>
      <c r="S165" s="2111"/>
      <c r="T165" s="2111"/>
      <c r="U165" s="2111"/>
      <c r="V165" s="2111"/>
      <c r="W165" s="2111"/>
      <c r="X165" s="2111"/>
      <c r="Y165" s="2111"/>
      <c r="Z165" s="2111"/>
      <c r="AA165" s="2111"/>
      <c r="AB165" s="2111"/>
      <c r="AC165" s="2111"/>
      <c r="AD165" s="2111"/>
      <c r="AE165" s="2111"/>
      <c r="AF165" s="2111"/>
      <c r="AG165" s="2111"/>
      <c r="AH165" s="2111"/>
      <c r="AI165" s="2111"/>
      <c r="AJ165" s="2111"/>
    </row>
    <row r="166" spans="3:36">
      <c r="C166" s="2257"/>
      <c r="D166" s="241"/>
      <c r="E166" s="241"/>
      <c r="F166" s="241"/>
      <c r="G166" s="2111"/>
      <c r="H166" s="2111"/>
      <c r="I166" s="2111"/>
      <c r="J166" s="2111"/>
      <c r="K166" s="2111"/>
      <c r="L166" s="2111"/>
      <c r="M166" s="2111"/>
      <c r="N166" s="2111"/>
      <c r="O166" s="2111"/>
      <c r="P166" s="2111"/>
      <c r="Q166" s="2111"/>
      <c r="R166" s="2111"/>
      <c r="S166" s="2111"/>
      <c r="T166" s="2111"/>
      <c r="U166" s="2111"/>
      <c r="V166" s="2111"/>
      <c r="W166" s="2111"/>
      <c r="X166" s="2111"/>
      <c r="Y166" s="2111"/>
      <c r="Z166" s="2111"/>
      <c r="AA166" s="2111"/>
      <c r="AB166" s="2111"/>
      <c r="AC166" s="2111"/>
      <c r="AD166" s="2111"/>
      <c r="AE166" s="2111"/>
      <c r="AF166" s="2111"/>
      <c r="AG166" s="2111"/>
      <c r="AH166" s="2111"/>
      <c r="AI166" s="2111"/>
      <c r="AJ166" s="2111"/>
    </row>
    <row r="167" spans="3:36">
      <c r="C167" s="2257"/>
      <c r="D167" s="241"/>
      <c r="E167" s="241"/>
      <c r="F167" s="241"/>
      <c r="G167" s="2111"/>
      <c r="H167" s="2111"/>
      <c r="I167" s="2111"/>
      <c r="J167" s="2111"/>
      <c r="K167" s="2111"/>
      <c r="L167" s="2111"/>
      <c r="M167" s="2111"/>
      <c r="N167" s="2111"/>
      <c r="O167" s="2111"/>
      <c r="P167" s="2111"/>
      <c r="Q167" s="2111"/>
      <c r="R167" s="2111"/>
      <c r="S167" s="2111"/>
      <c r="T167" s="2111"/>
      <c r="U167" s="2111"/>
      <c r="V167" s="2111"/>
      <c r="W167" s="2111"/>
      <c r="X167" s="2111"/>
      <c r="Y167" s="2111"/>
      <c r="Z167" s="2111"/>
      <c r="AA167" s="2111"/>
      <c r="AB167" s="2111"/>
      <c r="AC167" s="2111"/>
      <c r="AD167" s="2111"/>
      <c r="AE167" s="2111"/>
      <c r="AF167" s="2111"/>
      <c r="AG167" s="2111"/>
      <c r="AH167" s="2111"/>
      <c r="AI167" s="2111"/>
      <c r="AJ167" s="2111"/>
    </row>
    <row r="168" spans="3:36">
      <c r="C168" s="2257"/>
      <c r="D168" s="241"/>
      <c r="E168" s="241"/>
      <c r="F168" s="241"/>
      <c r="G168" s="2111"/>
      <c r="H168" s="2111"/>
      <c r="I168" s="2111"/>
      <c r="J168" s="2111"/>
      <c r="K168" s="2111"/>
      <c r="L168" s="2111"/>
      <c r="M168" s="2111"/>
      <c r="N168" s="2111"/>
      <c r="O168" s="2111"/>
      <c r="P168" s="2111"/>
      <c r="Q168" s="2111"/>
      <c r="R168" s="2111"/>
      <c r="S168" s="2111"/>
      <c r="T168" s="2111"/>
      <c r="U168" s="2111"/>
      <c r="V168" s="2111"/>
      <c r="W168" s="2111"/>
      <c r="X168" s="2111"/>
      <c r="Y168" s="2111"/>
      <c r="Z168" s="2111"/>
      <c r="AA168" s="2111"/>
      <c r="AB168" s="2111"/>
      <c r="AC168" s="2111"/>
      <c r="AD168" s="2111"/>
      <c r="AE168" s="2111"/>
      <c r="AF168" s="2111"/>
      <c r="AG168" s="2111"/>
      <c r="AH168" s="2111"/>
      <c r="AI168" s="2111"/>
      <c r="AJ168" s="2111"/>
    </row>
    <row r="169" spans="3:36">
      <c r="C169" s="2257"/>
      <c r="D169" s="241"/>
      <c r="E169" s="241"/>
      <c r="F169" s="241"/>
      <c r="G169" s="2111"/>
      <c r="H169" s="2111"/>
      <c r="I169" s="2111"/>
      <c r="J169" s="2111"/>
      <c r="K169" s="2111"/>
      <c r="L169" s="2111"/>
      <c r="M169" s="2111"/>
      <c r="N169" s="2111"/>
      <c r="O169" s="2111"/>
      <c r="P169" s="2111"/>
      <c r="Q169" s="2111"/>
      <c r="R169" s="2111"/>
      <c r="S169" s="2111"/>
      <c r="T169" s="2111"/>
      <c r="U169" s="2111"/>
      <c r="V169" s="2111"/>
      <c r="W169" s="2111"/>
      <c r="X169" s="2111"/>
      <c r="Y169" s="2111"/>
      <c r="Z169" s="2111"/>
      <c r="AA169" s="2111"/>
      <c r="AB169" s="2111"/>
      <c r="AC169" s="2111"/>
      <c r="AD169" s="2111"/>
      <c r="AE169" s="2111"/>
      <c r="AF169" s="2111"/>
      <c r="AG169" s="2111"/>
      <c r="AH169" s="2111"/>
      <c r="AI169" s="2111"/>
      <c r="AJ169" s="2111"/>
    </row>
    <row r="170" spans="3:36">
      <c r="C170" s="2257"/>
      <c r="D170" s="241"/>
      <c r="E170" s="241"/>
      <c r="F170" s="241"/>
      <c r="G170" s="2111"/>
      <c r="H170" s="2111"/>
      <c r="I170" s="2111"/>
      <c r="J170" s="2111"/>
      <c r="K170" s="2111"/>
      <c r="L170" s="2111"/>
      <c r="M170" s="2111"/>
      <c r="N170" s="2111"/>
      <c r="O170" s="2111"/>
      <c r="P170" s="2111"/>
      <c r="Q170" s="2111"/>
      <c r="R170" s="2111"/>
      <c r="S170" s="2111"/>
      <c r="T170" s="2111"/>
      <c r="U170" s="2111"/>
      <c r="V170" s="2111"/>
      <c r="W170" s="2111"/>
      <c r="X170" s="2111"/>
      <c r="Y170" s="2111"/>
      <c r="Z170" s="2111"/>
      <c r="AA170" s="2111"/>
      <c r="AB170" s="2111"/>
      <c r="AC170" s="2111"/>
      <c r="AD170" s="2111"/>
      <c r="AE170" s="2111"/>
      <c r="AF170" s="2111"/>
      <c r="AG170" s="2111"/>
      <c r="AH170" s="2111"/>
      <c r="AI170" s="2111"/>
      <c r="AJ170" s="2111"/>
    </row>
    <row r="171" spans="3:36">
      <c r="C171" s="2257"/>
      <c r="D171" s="241"/>
      <c r="E171" s="241"/>
      <c r="F171" s="241"/>
      <c r="G171" s="2111"/>
      <c r="H171" s="2111"/>
      <c r="I171" s="2111"/>
      <c r="J171" s="2111"/>
      <c r="K171" s="2111"/>
      <c r="L171" s="2111"/>
      <c r="M171" s="2111"/>
      <c r="N171" s="2111"/>
      <c r="O171" s="2111"/>
      <c r="P171" s="2111"/>
      <c r="Q171" s="2111"/>
      <c r="R171" s="2111"/>
      <c r="S171" s="2111"/>
      <c r="T171" s="2111"/>
      <c r="U171" s="2111"/>
      <c r="V171" s="2111"/>
      <c r="W171" s="2111"/>
      <c r="X171" s="2111"/>
      <c r="Y171" s="2111"/>
      <c r="Z171" s="2111"/>
      <c r="AA171" s="2111"/>
      <c r="AB171" s="2111"/>
      <c r="AC171" s="2111"/>
      <c r="AD171" s="2111"/>
      <c r="AE171" s="2111"/>
      <c r="AF171" s="2111"/>
      <c r="AG171" s="2111"/>
      <c r="AH171" s="2111"/>
      <c r="AI171" s="2111"/>
      <c r="AJ171" s="2111"/>
    </row>
    <row r="172" spans="3:36">
      <c r="C172" s="2257"/>
      <c r="D172" s="241"/>
      <c r="E172" s="241"/>
      <c r="F172" s="241"/>
      <c r="G172" s="2111"/>
      <c r="H172" s="2111"/>
      <c r="I172" s="2111"/>
      <c r="J172" s="2111"/>
      <c r="K172" s="2111"/>
      <c r="L172" s="2111"/>
      <c r="M172" s="2111"/>
      <c r="N172" s="2111"/>
      <c r="O172" s="2111"/>
      <c r="P172" s="2111"/>
      <c r="Q172" s="2111"/>
      <c r="R172" s="2111"/>
      <c r="S172" s="2111"/>
      <c r="T172" s="2111"/>
      <c r="U172" s="2111"/>
      <c r="V172" s="2111"/>
      <c r="W172" s="2111"/>
      <c r="X172" s="2111"/>
      <c r="Y172" s="2111"/>
      <c r="Z172" s="2111"/>
      <c r="AA172" s="2111"/>
      <c r="AB172" s="2111"/>
      <c r="AC172" s="2111"/>
      <c r="AD172" s="2111"/>
      <c r="AE172" s="2111"/>
      <c r="AF172" s="2111"/>
      <c r="AG172" s="2111"/>
      <c r="AH172" s="2111"/>
      <c r="AI172" s="2111"/>
      <c r="AJ172" s="2111"/>
    </row>
    <row r="173" spans="3:36">
      <c r="C173" s="2257"/>
      <c r="D173" s="241"/>
      <c r="E173" s="241"/>
      <c r="F173" s="241"/>
      <c r="G173" s="2111"/>
      <c r="H173" s="2111"/>
      <c r="I173" s="2111"/>
      <c r="J173" s="2111"/>
      <c r="K173" s="2111"/>
      <c r="L173" s="2111"/>
      <c r="M173" s="2111"/>
      <c r="N173" s="2111"/>
      <c r="O173" s="2111"/>
      <c r="P173" s="2111"/>
      <c r="Q173" s="2111"/>
      <c r="R173" s="2111"/>
      <c r="S173" s="2111"/>
      <c r="T173" s="2111"/>
      <c r="U173" s="2111"/>
      <c r="V173" s="2111"/>
      <c r="W173" s="2111"/>
      <c r="X173" s="2111"/>
      <c r="Y173" s="2111"/>
      <c r="Z173" s="2111"/>
      <c r="AA173" s="2111"/>
      <c r="AB173" s="2111"/>
      <c r="AC173" s="2111"/>
      <c r="AD173" s="2111"/>
      <c r="AE173" s="2111"/>
      <c r="AF173" s="2111"/>
      <c r="AG173" s="2111"/>
      <c r="AH173" s="2111"/>
      <c r="AI173" s="2111"/>
      <c r="AJ173" s="2111"/>
    </row>
    <row r="174" spans="3:36">
      <c r="C174" s="2257"/>
      <c r="D174" s="241"/>
      <c r="E174" s="241"/>
      <c r="F174" s="241"/>
      <c r="G174" s="2111"/>
      <c r="H174" s="2111"/>
      <c r="I174" s="2111"/>
      <c r="J174" s="2111"/>
      <c r="K174" s="2111"/>
      <c r="L174" s="2111"/>
      <c r="M174" s="2111"/>
      <c r="N174" s="2111"/>
      <c r="O174" s="2111"/>
      <c r="P174" s="2111"/>
      <c r="Q174" s="2111"/>
      <c r="R174" s="2111"/>
      <c r="S174" s="2111"/>
      <c r="T174" s="2111"/>
      <c r="U174" s="2111"/>
      <c r="V174" s="2111"/>
      <c r="W174" s="2111"/>
      <c r="X174" s="2111"/>
      <c r="Y174" s="2111"/>
      <c r="Z174" s="2111"/>
      <c r="AA174" s="2111"/>
      <c r="AB174" s="2111"/>
      <c r="AC174" s="2111"/>
      <c r="AD174" s="2111"/>
      <c r="AE174" s="2111"/>
      <c r="AF174" s="2111"/>
      <c r="AG174" s="2111"/>
      <c r="AH174" s="2111"/>
      <c r="AI174" s="2111"/>
      <c r="AJ174" s="2111"/>
    </row>
    <row r="175" spans="3:36">
      <c r="C175" s="2257"/>
      <c r="D175" s="241"/>
      <c r="E175" s="241"/>
      <c r="F175" s="241"/>
      <c r="G175" s="2111"/>
      <c r="H175" s="2111"/>
      <c r="I175" s="2111"/>
      <c r="J175" s="2111"/>
      <c r="K175" s="2111"/>
      <c r="L175" s="2111"/>
      <c r="M175" s="2111"/>
      <c r="N175" s="2111"/>
      <c r="O175" s="2111"/>
      <c r="P175" s="2111"/>
      <c r="Q175" s="2111"/>
      <c r="R175" s="2111"/>
      <c r="S175" s="2111"/>
      <c r="T175" s="2111"/>
      <c r="U175" s="2111"/>
      <c r="V175" s="2111"/>
      <c r="W175" s="2111"/>
      <c r="X175" s="2111"/>
      <c r="Y175" s="2111"/>
      <c r="Z175" s="2111"/>
      <c r="AA175" s="2111"/>
      <c r="AB175" s="2111"/>
      <c r="AC175" s="2111"/>
      <c r="AD175" s="2111"/>
      <c r="AE175" s="2111"/>
      <c r="AF175" s="2111"/>
      <c r="AG175" s="2111"/>
      <c r="AH175" s="2111"/>
      <c r="AI175" s="2111"/>
      <c r="AJ175" s="2111"/>
    </row>
    <row r="176" spans="3:36">
      <c r="C176" s="2257"/>
      <c r="D176" s="241"/>
      <c r="E176" s="241"/>
      <c r="F176" s="241"/>
      <c r="G176" s="2111"/>
      <c r="H176" s="2111"/>
      <c r="I176" s="2111"/>
      <c r="J176" s="2111"/>
      <c r="K176" s="2111"/>
      <c r="L176" s="2111"/>
      <c r="M176" s="2111"/>
      <c r="N176" s="2111"/>
      <c r="O176" s="2111"/>
      <c r="P176" s="2111"/>
      <c r="Q176" s="2111"/>
      <c r="R176" s="2111"/>
      <c r="S176" s="2111"/>
      <c r="T176" s="2111"/>
      <c r="U176" s="2111"/>
      <c r="V176" s="2111"/>
      <c r="W176" s="2111"/>
      <c r="X176" s="2111"/>
      <c r="Y176" s="2111"/>
      <c r="Z176" s="2111"/>
      <c r="AA176" s="2111"/>
      <c r="AB176" s="2111"/>
      <c r="AC176" s="2111"/>
      <c r="AD176" s="2111"/>
      <c r="AE176" s="2111"/>
      <c r="AF176" s="2111"/>
      <c r="AG176" s="2111"/>
      <c r="AH176" s="2111"/>
      <c r="AI176" s="2111"/>
      <c r="AJ176" s="2111"/>
    </row>
    <row r="177" spans="3:36">
      <c r="C177" s="2257"/>
      <c r="D177" s="241"/>
      <c r="E177" s="241"/>
      <c r="F177" s="24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c r="AA177" s="2111"/>
      <c r="AB177" s="2111"/>
      <c r="AC177" s="2111"/>
      <c r="AD177" s="2111"/>
      <c r="AE177" s="2111"/>
      <c r="AF177" s="2111"/>
      <c r="AG177" s="2111"/>
      <c r="AH177" s="2111"/>
      <c r="AI177" s="2111"/>
      <c r="AJ177" s="2111"/>
    </row>
    <row r="178" spans="3:36">
      <c r="C178" s="2257"/>
      <c r="D178" s="241"/>
      <c r="E178" s="241"/>
      <c r="F178" s="241"/>
      <c r="G178" s="2111"/>
      <c r="H178" s="2111"/>
      <c r="I178" s="2111"/>
      <c r="J178" s="2111"/>
      <c r="K178" s="2111"/>
      <c r="L178" s="2111"/>
      <c r="M178" s="2111"/>
      <c r="N178" s="2111"/>
      <c r="O178" s="2111"/>
      <c r="P178" s="2111"/>
      <c r="Q178" s="2111"/>
      <c r="R178" s="2111"/>
      <c r="S178" s="2111"/>
      <c r="T178" s="2111"/>
      <c r="U178" s="2111"/>
      <c r="V178" s="2111"/>
      <c r="W178" s="2111"/>
      <c r="X178" s="2111"/>
      <c r="Y178" s="2111"/>
      <c r="Z178" s="2111"/>
      <c r="AA178" s="2111"/>
      <c r="AB178" s="2111"/>
      <c r="AC178" s="2111"/>
      <c r="AD178" s="2111"/>
      <c r="AE178" s="2111"/>
      <c r="AF178" s="2111"/>
      <c r="AG178" s="2111"/>
      <c r="AH178" s="2111"/>
      <c r="AI178" s="2111"/>
      <c r="AJ178" s="2111"/>
    </row>
    <row r="179" spans="3:36">
      <c r="C179" s="2257"/>
      <c r="D179" s="241"/>
      <c r="E179" s="241"/>
      <c r="F179" s="241"/>
      <c r="G179" s="2111"/>
      <c r="H179" s="2111"/>
      <c r="I179" s="2111"/>
      <c r="J179" s="2111"/>
      <c r="K179" s="2111"/>
      <c r="L179" s="2111"/>
      <c r="M179" s="2111"/>
      <c r="N179" s="2111"/>
      <c r="O179" s="2111"/>
      <c r="P179" s="2111"/>
      <c r="Q179" s="2111"/>
      <c r="R179" s="2111"/>
      <c r="S179" s="2111"/>
      <c r="T179" s="2111"/>
      <c r="U179" s="2111"/>
      <c r="V179" s="2111"/>
      <c r="W179" s="2111"/>
      <c r="X179" s="2111"/>
      <c r="Y179" s="2111"/>
      <c r="Z179" s="2111"/>
      <c r="AA179" s="2111"/>
      <c r="AB179" s="2111"/>
      <c r="AC179" s="2111"/>
      <c r="AD179" s="2111"/>
      <c r="AE179" s="2111"/>
      <c r="AF179" s="2111"/>
      <c r="AG179" s="2111"/>
      <c r="AH179" s="2111"/>
      <c r="AI179" s="2111"/>
      <c r="AJ179" s="2111"/>
    </row>
    <row r="180" spans="3:36">
      <c r="C180" s="2257"/>
      <c r="D180" s="241"/>
      <c r="E180" s="241"/>
      <c r="F180" s="241"/>
      <c r="G180" s="2111"/>
      <c r="H180" s="2111"/>
      <c r="I180" s="2111"/>
      <c r="J180" s="2111"/>
      <c r="K180" s="2111"/>
      <c r="L180" s="2111"/>
      <c r="M180" s="2111"/>
      <c r="N180" s="2111"/>
      <c r="O180" s="2111"/>
      <c r="P180" s="2111"/>
      <c r="Q180" s="2111"/>
      <c r="R180" s="2111"/>
      <c r="S180" s="2111"/>
      <c r="T180" s="2111"/>
      <c r="U180" s="2111"/>
      <c r="V180" s="2111"/>
      <c r="W180" s="2111"/>
      <c r="X180" s="2111"/>
      <c r="Y180" s="2111"/>
      <c r="Z180" s="2111"/>
      <c r="AA180" s="2111"/>
      <c r="AB180" s="2111"/>
      <c r="AC180" s="2111"/>
      <c r="AD180" s="2111"/>
      <c r="AE180" s="2111"/>
      <c r="AF180" s="2111"/>
      <c r="AG180" s="2111"/>
      <c r="AH180" s="2111"/>
      <c r="AI180" s="2111"/>
      <c r="AJ180" s="2111"/>
    </row>
    <row r="181" spans="3:36">
      <c r="C181" s="2257"/>
      <c r="D181" s="241"/>
      <c r="E181" s="241"/>
      <c r="F181" s="241"/>
      <c r="G181" s="2111"/>
      <c r="H181" s="2111"/>
      <c r="I181" s="2111"/>
      <c r="J181" s="2111"/>
      <c r="K181" s="2111"/>
      <c r="L181" s="2111"/>
      <c r="M181" s="2111"/>
      <c r="N181" s="2111"/>
      <c r="O181" s="2111"/>
      <c r="P181" s="2111"/>
      <c r="Q181" s="2111"/>
      <c r="R181" s="2111"/>
      <c r="S181" s="2111"/>
      <c r="T181" s="2111"/>
      <c r="U181" s="2111"/>
      <c r="V181" s="2111"/>
      <c r="W181" s="2111"/>
      <c r="X181" s="2111"/>
      <c r="Y181" s="2111"/>
      <c r="Z181" s="2111"/>
      <c r="AA181" s="2111"/>
      <c r="AB181" s="2111"/>
      <c r="AC181" s="2111"/>
      <c r="AD181" s="2111"/>
      <c r="AE181" s="2111"/>
      <c r="AF181" s="2111"/>
      <c r="AG181" s="2111"/>
      <c r="AH181" s="2111"/>
      <c r="AI181" s="2111"/>
      <c r="AJ181" s="2111"/>
    </row>
    <row r="182" spans="3:36">
      <c r="C182" s="2257"/>
      <c r="D182" s="241"/>
      <c r="E182" s="241"/>
      <c r="F182" s="241"/>
      <c r="G182" s="2111"/>
      <c r="H182" s="2111"/>
      <c r="I182" s="2111"/>
      <c r="J182" s="2111"/>
      <c r="K182" s="2111"/>
      <c r="L182" s="2111"/>
      <c r="M182" s="2111"/>
      <c r="N182" s="2111"/>
      <c r="O182" s="2111"/>
      <c r="P182" s="2111"/>
      <c r="Q182" s="2111"/>
      <c r="R182" s="2111"/>
      <c r="S182" s="2111"/>
      <c r="T182" s="2111"/>
      <c r="U182" s="2111"/>
      <c r="V182" s="2111"/>
      <c r="W182" s="2111"/>
      <c r="X182" s="2111"/>
      <c r="Y182" s="2111"/>
      <c r="Z182" s="2111"/>
      <c r="AA182" s="2111"/>
      <c r="AB182" s="2111"/>
      <c r="AC182" s="2111"/>
      <c r="AD182" s="2111"/>
      <c r="AE182" s="2111"/>
      <c r="AF182" s="2111"/>
      <c r="AG182" s="2111"/>
      <c r="AH182" s="2111"/>
      <c r="AI182" s="2111"/>
      <c r="AJ182" s="2111"/>
    </row>
    <row r="183" spans="3:36">
      <c r="C183" s="2257"/>
      <c r="D183" s="241"/>
      <c r="E183" s="241"/>
      <c r="F183" s="241"/>
      <c r="G183" s="2111"/>
      <c r="H183" s="2111"/>
      <c r="I183" s="2111"/>
      <c r="J183" s="2111"/>
      <c r="K183" s="2111"/>
      <c r="L183" s="2111"/>
      <c r="M183" s="2111"/>
      <c r="N183" s="2111"/>
      <c r="O183" s="2111"/>
      <c r="P183" s="2111"/>
      <c r="Q183" s="2111"/>
      <c r="R183" s="2111"/>
      <c r="S183" s="2111"/>
      <c r="T183" s="2111"/>
      <c r="U183" s="2111"/>
      <c r="V183" s="2111"/>
      <c r="W183" s="2111"/>
      <c r="X183" s="2111"/>
      <c r="Y183" s="2111"/>
      <c r="Z183" s="2111"/>
      <c r="AA183" s="2111"/>
      <c r="AB183" s="2111"/>
      <c r="AC183" s="2111"/>
      <c r="AD183" s="2111"/>
      <c r="AE183" s="2111"/>
      <c r="AF183" s="2111"/>
      <c r="AG183" s="2111"/>
      <c r="AH183" s="2111"/>
      <c r="AI183" s="2111"/>
      <c r="AJ183" s="2111"/>
    </row>
    <row r="184" spans="3:36">
      <c r="C184" s="2257"/>
      <c r="D184" s="241"/>
      <c r="E184" s="241"/>
      <c r="F184" s="241"/>
      <c r="G184" s="2111"/>
      <c r="H184" s="2111"/>
      <c r="I184" s="2111"/>
      <c r="J184" s="2111"/>
      <c r="K184" s="2111"/>
      <c r="L184" s="2111"/>
      <c r="M184" s="2111"/>
      <c r="N184" s="2111"/>
      <c r="O184" s="2111"/>
      <c r="P184" s="2111"/>
      <c r="Q184" s="2111"/>
      <c r="R184" s="2111"/>
      <c r="S184" s="2111"/>
      <c r="T184" s="2111"/>
      <c r="U184" s="2111"/>
      <c r="V184" s="2111"/>
      <c r="W184" s="2111"/>
      <c r="X184" s="2111"/>
      <c r="Y184" s="2111"/>
      <c r="Z184" s="2111"/>
      <c r="AA184" s="2111"/>
      <c r="AB184" s="2111"/>
      <c r="AC184" s="2111"/>
      <c r="AD184" s="2111"/>
      <c r="AE184" s="2111"/>
      <c r="AF184" s="2111"/>
      <c r="AG184" s="2111"/>
      <c r="AH184" s="2111"/>
      <c r="AI184" s="2111"/>
      <c r="AJ184" s="2111"/>
    </row>
    <row r="185" spans="3:36">
      <c r="C185" s="2257"/>
      <c r="D185" s="241"/>
      <c r="E185" s="241"/>
      <c r="F185" s="241"/>
      <c r="G185" s="2111"/>
      <c r="H185" s="2111"/>
      <c r="I185" s="2111"/>
      <c r="J185" s="2111"/>
      <c r="K185" s="2111"/>
      <c r="L185" s="2111"/>
      <c r="M185" s="2111"/>
      <c r="N185" s="2111"/>
      <c r="O185" s="2111"/>
      <c r="P185" s="2111"/>
      <c r="Q185" s="2111"/>
      <c r="R185" s="2111"/>
      <c r="S185" s="2111"/>
      <c r="T185" s="2111"/>
      <c r="U185" s="2111"/>
      <c r="V185" s="2111"/>
      <c r="W185" s="2111"/>
      <c r="X185" s="2111"/>
      <c r="Y185" s="2111"/>
      <c r="Z185" s="2111"/>
      <c r="AA185" s="2111"/>
      <c r="AB185" s="2111"/>
      <c r="AC185" s="2111"/>
      <c r="AD185" s="2111"/>
      <c r="AE185" s="2111"/>
      <c r="AF185" s="2111"/>
      <c r="AG185" s="2111"/>
      <c r="AH185" s="2111"/>
      <c r="AI185" s="2111"/>
      <c r="AJ185" s="2111"/>
    </row>
    <row r="186" spans="3:36">
      <c r="C186" s="2257"/>
      <c r="D186" s="241"/>
      <c r="E186" s="241"/>
      <c r="F186" s="241"/>
      <c r="G186" s="2111"/>
      <c r="H186" s="2111"/>
      <c r="I186" s="2111"/>
      <c r="J186" s="2111"/>
      <c r="K186" s="2111"/>
      <c r="L186" s="2111"/>
      <c r="M186" s="2111"/>
      <c r="N186" s="2111"/>
      <c r="O186" s="2111"/>
      <c r="P186" s="2111"/>
      <c r="Q186" s="2111"/>
      <c r="R186" s="2111"/>
      <c r="S186" s="2111"/>
      <c r="T186" s="2111"/>
      <c r="U186" s="2111"/>
      <c r="V186" s="2111"/>
      <c r="W186" s="2111"/>
      <c r="X186" s="2111"/>
      <c r="Y186" s="2111"/>
      <c r="Z186" s="2111"/>
      <c r="AA186" s="2111"/>
      <c r="AB186" s="2111"/>
      <c r="AC186" s="2111"/>
      <c r="AD186" s="2111"/>
      <c r="AE186" s="2111"/>
      <c r="AF186" s="2111"/>
      <c r="AG186" s="2111"/>
      <c r="AH186" s="2111"/>
      <c r="AI186" s="2111"/>
      <c r="AJ186" s="2111"/>
    </row>
    <row r="187" spans="3:36">
      <c r="C187" s="2257"/>
      <c r="D187" s="241"/>
      <c r="E187" s="241"/>
      <c r="F187" s="241"/>
      <c r="G187" s="2111"/>
      <c r="H187" s="2111"/>
      <c r="I187" s="2111"/>
      <c r="J187" s="2111"/>
      <c r="K187" s="2111"/>
      <c r="L187" s="2111"/>
      <c r="M187" s="2111"/>
      <c r="N187" s="2111"/>
      <c r="O187" s="2111"/>
      <c r="P187" s="2111"/>
      <c r="Q187" s="2111"/>
      <c r="R187" s="2111"/>
      <c r="S187" s="2111"/>
      <c r="T187" s="2111"/>
      <c r="U187" s="2111"/>
      <c r="V187" s="2111"/>
      <c r="W187" s="2111"/>
      <c r="X187" s="2111"/>
      <c r="Y187" s="2111"/>
      <c r="Z187" s="2111"/>
      <c r="AA187" s="2111"/>
      <c r="AB187" s="2111"/>
      <c r="AC187" s="2111"/>
      <c r="AD187" s="2111"/>
      <c r="AE187" s="2111"/>
      <c r="AF187" s="2111"/>
      <c r="AG187" s="2111"/>
      <c r="AH187" s="2111"/>
      <c r="AI187" s="2111"/>
      <c r="AJ187" s="2111"/>
    </row>
    <row r="188" spans="3:36">
      <c r="C188" s="2257"/>
      <c r="D188" s="241"/>
      <c r="E188" s="241"/>
      <c r="F188" s="241"/>
      <c r="G188" s="2111"/>
      <c r="H188" s="2111"/>
      <c r="I188" s="2111"/>
      <c r="J188" s="2111"/>
      <c r="K188" s="2111"/>
      <c r="L188" s="2111"/>
      <c r="M188" s="2111"/>
      <c r="N188" s="2111"/>
      <c r="O188" s="2111"/>
      <c r="P188" s="2111"/>
      <c r="Q188" s="2111"/>
      <c r="R188" s="2111"/>
      <c r="S188" s="2111"/>
      <c r="T188" s="2111"/>
      <c r="U188" s="2111"/>
      <c r="V188" s="2111"/>
      <c r="W188" s="2111"/>
      <c r="X188" s="2111"/>
      <c r="Y188" s="2111"/>
      <c r="Z188" s="2111"/>
      <c r="AA188" s="2111"/>
      <c r="AB188" s="2111"/>
      <c r="AC188" s="2111"/>
      <c r="AD188" s="2111"/>
      <c r="AE188" s="2111"/>
      <c r="AF188" s="2111"/>
      <c r="AG188" s="2111"/>
      <c r="AH188" s="2111"/>
      <c r="AI188" s="2111"/>
      <c r="AJ188" s="2111"/>
    </row>
    <row r="189" spans="3:36">
      <c r="C189" s="2257"/>
      <c r="D189" s="241"/>
      <c r="E189" s="241"/>
      <c r="F189" s="241"/>
      <c r="G189" s="2111"/>
      <c r="H189" s="2111"/>
      <c r="I189" s="2111"/>
      <c r="J189" s="2111"/>
      <c r="K189" s="2111"/>
      <c r="L189" s="2111"/>
      <c r="M189" s="2111"/>
      <c r="N189" s="2111"/>
      <c r="O189" s="2111"/>
      <c r="P189" s="2111"/>
      <c r="Q189" s="2111"/>
      <c r="R189" s="2111"/>
      <c r="S189" s="2111"/>
      <c r="T189" s="2111"/>
      <c r="U189" s="2111"/>
      <c r="V189" s="2111"/>
      <c r="W189" s="2111"/>
      <c r="X189" s="2111"/>
      <c r="Y189" s="2111"/>
      <c r="Z189" s="2111"/>
      <c r="AA189" s="2111"/>
      <c r="AB189" s="2111"/>
      <c r="AC189" s="2111"/>
      <c r="AD189" s="2111"/>
      <c r="AE189" s="2111"/>
      <c r="AF189" s="2111"/>
      <c r="AG189" s="2111"/>
      <c r="AH189" s="2111"/>
      <c r="AI189" s="2111"/>
      <c r="AJ189" s="2111"/>
    </row>
    <row r="190" spans="3:36">
      <c r="C190" s="2257"/>
      <c r="D190" s="241"/>
      <c r="E190" s="241"/>
      <c r="F190" s="241"/>
      <c r="G190" s="2111"/>
      <c r="H190" s="2111"/>
      <c r="I190" s="2111"/>
      <c r="J190" s="2111"/>
      <c r="K190" s="2111"/>
      <c r="L190" s="2111"/>
      <c r="M190" s="2111"/>
      <c r="N190" s="2111"/>
      <c r="O190" s="2111"/>
      <c r="P190" s="2111"/>
      <c r="Q190" s="2111"/>
      <c r="R190" s="2111"/>
      <c r="S190" s="2111"/>
      <c r="T190" s="2111"/>
      <c r="U190" s="2111"/>
      <c r="V190" s="2111"/>
      <c r="W190" s="2111"/>
      <c r="X190" s="2111"/>
      <c r="Y190" s="2111"/>
      <c r="Z190" s="2111"/>
      <c r="AA190" s="2111"/>
      <c r="AB190" s="2111"/>
      <c r="AC190" s="2111"/>
      <c r="AD190" s="2111"/>
      <c r="AE190" s="2111"/>
      <c r="AF190" s="2111"/>
      <c r="AG190" s="2111"/>
      <c r="AH190" s="2111"/>
      <c r="AI190" s="2111"/>
      <c r="AJ190" s="2111"/>
    </row>
    <row r="191" spans="3:36">
      <c r="C191" s="2257"/>
      <c r="D191" s="241"/>
      <c r="E191" s="241"/>
      <c r="F191" s="241"/>
      <c r="G191" s="2111"/>
      <c r="H191" s="2111"/>
      <c r="I191" s="2111"/>
      <c r="J191" s="2111"/>
      <c r="K191" s="2111"/>
      <c r="L191" s="2111"/>
      <c r="M191" s="2111"/>
      <c r="N191" s="2111"/>
      <c r="O191" s="2111"/>
      <c r="P191" s="2111"/>
      <c r="Q191" s="2111"/>
      <c r="R191" s="2111"/>
      <c r="S191" s="2111"/>
      <c r="T191" s="2111"/>
      <c r="U191" s="2111"/>
      <c r="V191" s="2111"/>
      <c r="W191" s="2111"/>
      <c r="X191" s="2111"/>
      <c r="Y191" s="2111"/>
      <c r="Z191" s="2111"/>
      <c r="AA191" s="2111"/>
      <c r="AB191" s="2111"/>
      <c r="AC191" s="2111"/>
      <c r="AD191" s="2111"/>
      <c r="AE191" s="2111"/>
      <c r="AF191" s="2111"/>
      <c r="AG191" s="2111"/>
      <c r="AH191" s="2111"/>
      <c r="AI191" s="2111"/>
      <c r="AJ191" s="2111"/>
    </row>
    <row r="192" spans="3:36">
      <c r="C192" s="2257"/>
      <c r="D192" s="241"/>
      <c r="E192" s="241"/>
      <c r="F192" s="241"/>
      <c r="G192" s="2111"/>
      <c r="H192" s="2111"/>
      <c r="I192" s="2111"/>
      <c r="J192" s="2111"/>
      <c r="K192" s="2111"/>
      <c r="L192" s="2111"/>
      <c r="M192" s="2111"/>
      <c r="N192" s="2111"/>
      <c r="O192" s="2111"/>
      <c r="P192" s="2111"/>
      <c r="Q192" s="2111"/>
      <c r="R192" s="2111"/>
      <c r="S192" s="2111"/>
      <c r="T192" s="2111"/>
      <c r="U192" s="2111"/>
      <c r="V192" s="2111"/>
      <c r="W192" s="2111"/>
      <c r="X192" s="2111"/>
      <c r="Y192" s="2111"/>
      <c r="Z192" s="2111"/>
      <c r="AA192" s="2111"/>
      <c r="AB192" s="2111"/>
      <c r="AC192" s="2111"/>
      <c r="AD192" s="2111"/>
      <c r="AE192" s="2111"/>
      <c r="AF192" s="2111"/>
      <c r="AG192" s="2111"/>
      <c r="AH192" s="2111"/>
      <c r="AI192" s="2111"/>
      <c r="AJ192" s="2111"/>
    </row>
    <row r="193" spans="3:36">
      <c r="C193" s="2257"/>
      <c r="D193" s="241"/>
      <c r="E193" s="241"/>
      <c r="F193" s="241"/>
      <c r="G193" s="2111"/>
      <c r="H193" s="2111"/>
      <c r="I193" s="2111"/>
      <c r="J193" s="2111"/>
      <c r="K193" s="2111"/>
      <c r="L193" s="2111"/>
      <c r="M193" s="2111"/>
      <c r="N193" s="2111"/>
      <c r="O193" s="2111"/>
      <c r="P193" s="2111"/>
      <c r="Q193" s="2111"/>
      <c r="R193" s="2111"/>
      <c r="S193" s="2111"/>
      <c r="T193" s="2111"/>
      <c r="U193" s="2111"/>
      <c r="V193" s="2111"/>
      <c r="W193" s="2111"/>
      <c r="X193" s="2111"/>
      <c r="Y193" s="2111"/>
      <c r="Z193" s="2111"/>
      <c r="AA193" s="2111"/>
      <c r="AB193" s="2111"/>
      <c r="AC193" s="2111"/>
      <c r="AD193" s="2111"/>
      <c r="AE193" s="2111"/>
      <c r="AF193" s="2111"/>
      <c r="AG193" s="2111"/>
      <c r="AH193" s="2111"/>
      <c r="AI193" s="2111"/>
      <c r="AJ193" s="2111"/>
    </row>
    <row r="194" spans="3:36">
      <c r="C194" s="2257"/>
      <c r="D194" s="241"/>
      <c r="E194" s="241"/>
      <c r="F194" s="241"/>
      <c r="G194" s="2111"/>
      <c r="H194" s="2111"/>
      <c r="I194" s="2111"/>
      <c r="J194" s="2111"/>
      <c r="K194" s="2111"/>
      <c r="L194" s="2111"/>
      <c r="M194" s="2111"/>
      <c r="N194" s="2111"/>
      <c r="O194" s="2111"/>
      <c r="P194" s="2111"/>
      <c r="Q194" s="2111"/>
      <c r="R194" s="2111"/>
      <c r="S194" s="2111"/>
      <c r="T194" s="2111"/>
      <c r="U194" s="2111"/>
      <c r="V194" s="2111"/>
      <c r="W194" s="2111"/>
      <c r="X194" s="2111"/>
      <c r="Y194" s="2111"/>
      <c r="Z194" s="2111"/>
      <c r="AA194" s="2111"/>
      <c r="AB194" s="2111"/>
      <c r="AC194" s="2111"/>
      <c r="AD194" s="2111"/>
      <c r="AE194" s="2111"/>
      <c r="AF194" s="2111"/>
      <c r="AG194" s="2111"/>
      <c r="AH194" s="2111"/>
      <c r="AI194" s="2111"/>
      <c r="AJ194" s="2111"/>
    </row>
    <row r="195" spans="3:36">
      <c r="C195" s="2257"/>
      <c r="D195" s="241"/>
      <c r="E195" s="241"/>
      <c r="F195" s="241"/>
      <c r="G195" s="2111"/>
      <c r="H195" s="2111"/>
      <c r="I195" s="2111"/>
      <c r="J195" s="2111"/>
      <c r="K195" s="2111"/>
      <c r="L195" s="2111"/>
      <c r="M195" s="2111"/>
      <c r="N195" s="2111"/>
      <c r="O195" s="2111"/>
      <c r="P195" s="2111"/>
      <c r="Q195" s="2111"/>
      <c r="R195" s="2111"/>
      <c r="S195" s="2111"/>
      <c r="T195" s="2111"/>
      <c r="U195" s="2111"/>
      <c r="V195" s="2111"/>
      <c r="W195" s="2111"/>
      <c r="X195" s="2111"/>
      <c r="Y195" s="2111"/>
      <c r="Z195" s="2111"/>
      <c r="AA195" s="2111"/>
      <c r="AB195" s="2111"/>
      <c r="AC195" s="2111"/>
      <c r="AD195" s="2111"/>
      <c r="AE195" s="2111"/>
      <c r="AF195" s="2111"/>
      <c r="AG195" s="2111"/>
      <c r="AH195" s="2111"/>
      <c r="AI195" s="2111"/>
      <c r="AJ195" s="2111"/>
    </row>
    <row r="196" spans="3:36">
      <c r="C196" s="2257"/>
      <c r="D196" s="241"/>
      <c r="E196" s="241"/>
      <c r="F196" s="241"/>
      <c r="G196" s="2111"/>
      <c r="H196" s="2111"/>
      <c r="I196" s="2111"/>
      <c r="J196" s="2111"/>
      <c r="K196" s="2111"/>
      <c r="L196" s="2111"/>
      <c r="M196" s="2111"/>
      <c r="N196" s="2111"/>
      <c r="O196" s="2111"/>
      <c r="P196" s="2111"/>
      <c r="Q196" s="2111"/>
      <c r="R196" s="2111"/>
      <c r="S196" s="2111"/>
      <c r="T196" s="2111"/>
      <c r="U196" s="2111"/>
      <c r="V196" s="2111"/>
      <c r="W196" s="2111"/>
      <c r="X196" s="2111"/>
      <c r="Y196" s="2111"/>
      <c r="Z196" s="2111"/>
      <c r="AA196" s="2111"/>
      <c r="AB196" s="2111"/>
      <c r="AC196" s="2111"/>
      <c r="AD196" s="2111"/>
      <c r="AE196" s="2111"/>
      <c r="AF196" s="2111"/>
      <c r="AG196" s="2111"/>
      <c r="AH196" s="2111"/>
      <c r="AI196" s="2111"/>
      <c r="AJ196" s="2111"/>
    </row>
    <row r="197" spans="3:36">
      <c r="C197" s="2257"/>
      <c r="D197" s="241"/>
      <c r="E197" s="241"/>
      <c r="F197" s="241"/>
      <c r="G197" s="2111"/>
      <c r="H197" s="2111"/>
      <c r="I197" s="2111"/>
      <c r="J197" s="2111"/>
      <c r="K197" s="2111"/>
      <c r="L197" s="2111"/>
      <c r="M197" s="2111"/>
      <c r="N197" s="2111"/>
      <c r="O197" s="2111"/>
      <c r="P197" s="2111"/>
      <c r="Q197" s="2111"/>
      <c r="R197" s="2111"/>
      <c r="S197" s="2111"/>
      <c r="T197" s="2111"/>
      <c r="U197" s="2111"/>
      <c r="V197" s="2111"/>
      <c r="W197" s="2111"/>
      <c r="X197" s="2111"/>
      <c r="Y197" s="2111"/>
      <c r="Z197" s="2111"/>
      <c r="AA197" s="2111"/>
      <c r="AB197" s="2111"/>
      <c r="AC197" s="2111"/>
      <c r="AD197" s="2111"/>
      <c r="AE197" s="2111"/>
      <c r="AF197" s="2111"/>
      <c r="AG197" s="2111"/>
      <c r="AH197" s="2111"/>
      <c r="AI197" s="2111"/>
      <c r="AJ197" s="2111"/>
    </row>
    <row r="198" spans="3:36">
      <c r="C198" s="2257"/>
      <c r="D198" s="241"/>
      <c r="E198" s="241"/>
      <c r="F198" s="24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2111"/>
      <c r="AD198" s="2111"/>
      <c r="AE198" s="2111"/>
      <c r="AF198" s="2111"/>
      <c r="AG198" s="2111"/>
      <c r="AH198" s="2111"/>
      <c r="AI198" s="2111"/>
      <c r="AJ198" s="2111"/>
    </row>
    <row r="199" spans="3:36">
      <c r="C199" s="2257"/>
      <c r="D199" s="241"/>
      <c r="E199" s="241"/>
      <c r="F199" s="24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2111"/>
      <c r="AD199" s="2111"/>
      <c r="AE199" s="2111"/>
      <c r="AF199" s="2111"/>
      <c r="AG199" s="2111"/>
      <c r="AH199" s="2111"/>
      <c r="AI199" s="2111"/>
      <c r="AJ199" s="2111"/>
    </row>
    <row r="200" spans="3:36">
      <c r="C200" s="2257"/>
      <c r="D200" s="241"/>
      <c r="E200" s="241"/>
      <c r="F200" s="241"/>
      <c r="G200" s="2111"/>
      <c r="H200" s="2111"/>
      <c r="I200" s="2111"/>
      <c r="J200" s="2111"/>
      <c r="K200" s="2111"/>
      <c r="L200" s="2111"/>
      <c r="M200" s="2111"/>
      <c r="N200" s="2111"/>
      <c r="O200" s="2111"/>
      <c r="P200" s="2111"/>
      <c r="Q200" s="2111"/>
      <c r="R200" s="2111"/>
      <c r="S200" s="2111"/>
      <c r="T200" s="2111"/>
      <c r="U200" s="2111"/>
      <c r="V200" s="2111"/>
      <c r="W200" s="2111"/>
      <c r="X200" s="2111"/>
      <c r="Y200" s="2111"/>
      <c r="Z200" s="2111"/>
      <c r="AA200" s="2111"/>
      <c r="AB200" s="2111"/>
      <c r="AC200" s="2111"/>
      <c r="AD200" s="2111"/>
      <c r="AE200" s="2111"/>
      <c r="AF200" s="2111"/>
      <c r="AG200" s="2111"/>
      <c r="AH200" s="2111"/>
      <c r="AI200" s="2111"/>
      <c r="AJ200" s="2111"/>
    </row>
    <row r="201" spans="3:36">
      <c r="C201" s="2257"/>
      <c r="D201" s="241"/>
      <c r="E201" s="241"/>
      <c r="F201" s="241"/>
      <c r="G201" s="2111"/>
      <c r="H201" s="2111"/>
      <c r="I201" s="2111"/>
      <c r="J201" s="2111"/>
      <c r="K201" s="2111"/>
      <c r="L201" s="2111"/>
      <c r="M201" s="2111"/>
      <c r="N201" s="2111"/>
      <c r="O201" s="2111"/>
      <c r="P201" s="2111"/>
      <c r="Q201" s="2111"/>
      <c r="R201" s="2111"/>
      <c r="S201" s="2111"/>
      <c r="T201" s="2111"/>
      <c r="U201" s="2111"/>
      <c r="V201" s="2111"/>
      <c r="W201" s="2111"/>
      <c r="X201" s="2111"/>
      <c r="Y201" s="2111"/>
      <c r="Z201" s="2111"/>
      <c r="AA201" s="2111"/>
      <c r="AB201" s="2111"/>
      <c r="AC201" s="2111"/>
      <c r="AD201" s="2111"/>
      <c r="AE201" s="2111"/>
      <c r="AF201" s="2111"/>
      <c r="AG201" s="2111"/>
      <c r="AH201" s="2111"/>
      <c r="AI201" s="2111"/>
      <c r="AJ201" s="2111"/>
    </row>
    <row r="202" spans="3:36">
      <c r="C202" s="2257"/>
      <c r="D202" s="241"/>
      <c r="E202" s="241"/>
      <c r="F202" s="241"/>
      <c r="G202" s="2111"/>
      <c r="H202" s="2111"/>
      <c r="I202" s="2111"/>
      <c r="J202" s="2111"/>
      <c r="K202" s="2111"/>
      <c r="L202" s="2111"/>
      <c r="M202" s="2111"/>
      <c r="N202" s="2111"/>
      <c r="O202" s="2111"/>
      <c r="P202" s="2111"/>
      <c r="Q202" s="2111"/>
      <c r="R202" s="2111"/>
      <c r="S202" s="2111"/>
      <c r="T202" s="2111"/>
      <c r="U202" s="2111"/>
      <c r="V202" s="2111"/>
      <c r="W202" s="2111"/>
      <c r="X202" s="2111"/>
      <c r="Y202" s="2111"/>
      <c r="Z202" s="2111"/>
      <c r="AA202" s="2111"/>
      <c r="AB202" s="2111"/>
      <c r="AC202" s="2111"/>
      <c r="AD202" s="2111"/>
      <c r="AE202" s="2111"/>
      <c r="AF202" s="2111"/>
      <c r="AG202" s="2111"/>
      <c r="AH202" s="2111"/>
      <c r="AI202" s="2111"/>
      <c r="AJ202" s="2111"/>
    </row>
    <row r="203" spans="3:36">
      <c r="C203" s="2257"/>
      <c r="D203" s="241"/>
      <c r="E203" s="241"/>
      <c r="F203" s="241"/>
      <c r="G203" s="2111"/>
      <c r="H203" s="2111"/>
      <c r="I203" s="2111"/>
      <c r="J203" s="2111"/>
      <c r="K203" s="2111"/>
      <c r="L203" s="2111"/>
      <c r="M203" s="2111"/>
      <c r="N203" s="2111"/>
      <c r="O203" s="2111"/>
      <c r="P203" s="2111"/>
      <c r="Q203" s="2111"/>
      <c r="R203" s="2111"/>
      <c r="S203" s="2111"/>
      <c r="T203" s="2111"/>
      <c r="U203" s="2111"/>
      <c r="V203" s="2111"/>
      <c r="W203" s="2111"/>
      <c r="X203" s="2111"/>
      <c r="Y203" s="2111"/>
      <c r="Z203" s="2111"/>
      <c r="AA203" s="2111"/>
      <c r="AB203" s="2111"/>
      <c r="AC203" s="2111"/>
      <c r="AD203" s="2111"/>
      <c r="AE203" s="2111"/>
      <c r="AF203" s="2111"/>
      <c r="AG203" s="2111"/>
      <c r="AH203" s="2111"/>
      <c r="AI203" s="2111"/>
      <c r="AJ203" s="2111"/>
    </row>
    <row r="204" spans="3:36">
      <c r="C204" s="2257"/>
      <c r="D204" s="241"/>
      <c r="E204" s="241"/>
      <c r="F204" s="241"/>
      <c r="G204" s="2111"/>
      <c r="H204" s="2111"/>
      <c r="I204" s="2111"/>
      <c r="J204" s="2111"/>
      <c r="K204" s="2111"/>
      <c r="L204" s="2111"/>
      <c r="M204" s="2111"/>
      <c r="N204" s="2111"/>
      <c r="O204" s="2111"/>
      <c r="P204" s="2111"/>
      <c r="Q204" s="2111"/>
      <c r="R204" s="2111"/>
      <c r="S204" s="2111"/>
      <c r="T204" s="2111"/>
      <c r="U204" s="2111"/>
      <c r="V204" s="2111"/>
      <c r="W204" s="2111"/>
      <c r="X204" s="2111"/>
      <c r="Y204" s="2111"/>
      <c r="Z204" s="2111"/>
      <c r="AA204" s="2111"/>
      <c r="AB204" s="2111"/>
      <c r="AC204" s="2111"/>
      <c r="AD204" s="2111"/>
      <c r="AE204" s="2111"/>
      <c r="AF204" s="2111"/>
      <c r="AG204" s="2111"/>
      <c r="AH204" s="2111"/>
      <c r="AI204" s="2111"/>
      <c r="AJ204" s="2111"/>
    </row>
    <row r="205" spans="3:36">
      <c r="C205" s="2257"/>
      <c r="D205" s="241"/>
      <c r="E205" s="241"/>
      <c r="F205" s="241"/>
      <c r="G205" s="2111"/>
      <c r="H205" s="2111"/>
      <c r="I205" s="2111"/>
      <c r="J205" s="2111"/>
      <c r="K205" s="2111"/>
      <c r="L205" s="2111"/>
      <c r="M205" s="2111"/>
      <c r="N205" s="2111"/>
      <c r="O205" s="2111"/>
      <c r="P205" s="2111"/>
      <c r="Q205" s="2111"/>
      <c r="R205" s="2111"/>
      <c r="S205" s="2111"/>
      <c r="T205" s="2111"/>
      <c r="U205" s="2111"/>
      <c r="V205" s="2111"/>
      <c r="W205" s="2111"/>
      <c r="X205" s="2111"/>
      <c r="Y205" s="2111"/>
      <c r="Z205" s="2111"/>
      <c r="AA205" s="2111"/>
      <c r="AB205" s="2111"/>
      <c r="AC205" s="2111"/>
      <c r="AD205" s="2111"/>
      <c r="AE205" s="2111"/>
      <c r="AF205" s="2111"/>
      <c r="AG205" s="2111"/>
      <c r="AH205" s="2111"/>
      <c r="AI205" s="2111"/>
      <c r="AJ205" s="2111"/>
    </row>
    <row r="206" spans="3:36">
      <c r="C206" s="2257"/>
      <c r="D206" s="241"/>
      <c r="E206" s="241"/>
      <c r="F206" s="241"/>
      <c r="G206" s="2111"/>
      <c r="H206" s="2111"/>
      <c r="I206" s="2111"/>
      <c r="J206" s="2111"/>
      <c r="K206" s="2111"/>
      <c r="L206" s="2111"/>
      <c r="M206" s="2111"/>
      <c r="N206" s="2111"/>
      <c r="O206" s="2111"/>
      <c r="P206" s="2111"/>
      <c r="Q206" s="2111"/>
      <c r="R206" s="2111"/>
      <c r="S206" s="2111"/>
      <c r="T206" s="2111"/>
      <c r="U206" s="2111"/>
      <c r="V206" s="2111"/>
      <c r="W206" s="2111"/>
      <c r="X206" s="2111"/>
      <c r="Y206" s="2111"/>
      <c r="Z206" s="2111"/>
      <c r="AA206" s="2111"/>
      <c r="AB206" s="2111"/>
      <c r="AC206" s="2111"/>
      <c r="AD206" s="2111"/>
      <c r="AE206" s="2111"/>
      <c r="AF206" s="2111"/>
      <c r="AG206" s="2111"/>
      <c r="AH206" s="2111"/>
      <c r="AI206" s="2111"/>
      <c r="AJ206" s="2111"/>
    </row>
    <row r="207" spans="3:36">
      <c r="C207" s="2257"/>
      <c r="D207" s="241"/>
      <c r="E207" s="241"/>
      <c r="F207" s="241"/>
      <c r="G207" s="2111"/>
      <c r="H207" s="2111"/>
      <c r="I207" s="2111"/>
      <c r="J207" s="2111"/>
      <c r="K207" s="2111"/>
      <c r="L207" s="2111"/>
      <c r="M207" s="2111"/>
      <c r="N207" s="2111"/>
      <c r="O207" s="2111"/>
      <c r="P207" s="2111"/>
      <c r="Q207" s="2111"/>
      <c r="R207" s="2111"/>
      <c r="S207" s="2111"/>
      <c r="T207" s="2111"/>
      <c r="U207" s="2111"/>
      <c r="V207" s="2111"/>
      <c r="W207" s="2111"/>
      <c r="X207" s="2111"/>
      <c r="Y207" s="2111"/>
      <c r="Z207" s="2111"/>
      <c r="AA207" s="2111"/>
      <c r="AB207" s="2111"/>
      <c r="AC207" s="2111"/>
      <c r="AD207" s="2111"/>
      <c r="AE207" s="2111"/>
      <c r="AF207" s="2111"/>
      <c r="AG207" s="2111"/>
      <c r="AH207" s="2111"/>
      <c r="AI207" s="2111"/>
      <c r="AJ207" s="2111"/>
    </row>
    <row r="208" spans="3:36">
      <c r="C208" s="2257"/>
      <c r="D208" s="241"/>
      <c r="E208" s="241"/>
      <c r="F208" s="241"/>
      <c r="G208" s="2111"/>
      <c r="H208" s="2111"/>
      <c r="I208" s="2111"/>
      <c r="J208" s="2111"/>
      <c r="K208" s="2111"/>
      <c r="L208" s="2111"/>
      <c r="M208" s="2111"/>
      <c r="N208" s="2111"/>
      <c r="O208" s="2111"/>
      <c r="P208" s="2111"/>
      <c r="Q208" s="2111"/>
      <c r="R208" s="2111"/>
      <c r="S208" s="2111"/>
      <c r="T208" s="2111"/>
      <c r="U208" s="2111"/>
      <c r="V208" s="2111"/>
      <c r="W208" s="2111"/>
      <c r="X208" s="2111"/>
      <c r="Y208" s="2111"/>
      <c r="Z208" s="2111"/>
      <c r="AA208" s="2111"/>
      <c r="AB208" s="2111"/>
      <c r="AC208" s="2111"/>
      <c r="AD208" s="2111"/>
      <c r="AE208" s="2111"/>
      <c r="AF208" s="2111"/>
      <c r="AG208" s="2111"/>
      <c r="AH208" s="2111"/>
      <c r="AI208" s="2111"/>
      <c r="AJ208" s="2111"/>
    </row>
    <row r="209" spans="3:36">
      <c r="C209" s="2257"/>
      <c r="D209" s="241"/>
      <c r="E209" s="241"/>
      <c r="F209" s="241"/>
      <c r="G209" s="2111"/>
      <c r="H209" s="2111"/>
      <c r="I209" s="2111"/>
      <c r="J209" s="2111"/>
      <c r="K209" s="2111"/>
      <c r="L209" s="2111"/>
      <c r="M209" s="2111"/>
      <c r="N209" s="2111"/>
      <c r="O209" s="2111"/>
      <c r="P209" s="2111"/>
      <c r="Q209" s="2111"/>
      <c r="R209" s="2111"/>
      <c r="S209" s="2111"/>
      <c r="T209" s="2111"/>
      <c r="U209" s="2111"/>
      <c r="V209" s="2111"/>
      <c r="W209" s="2111"/>
      <c r="X209" s="2111"/>
      <c r="Y209" s="2111"/>
      <c r="Z209" s="2111"/>
      <c r="AA209" s="2111"/>
      <c r="AB209" s="2111"/>
      <c r="AC209" s="2111"/>
      <c r="AD209" s="2111"/>
      <c r="AE209" s="2111"/>
      <c r="AF209" s="2111"/>
      <c r="AG209" s="2111"/>
      <c r="AH209" s="2111"/>
      <c r="AI209" s="2111"/>
      <c r="AJ209" s="2111"/>
    </row>
    <row r="210" spans="3:36">
      <c r="C210" s="2257"/>
      <c r="D210" s="241"/>
      <c r="E210" s="241"/>
      <c r="F210" s="241"/>
      <c r="G210" s="2111"/>
      <c r="H210" s="2111"/>
      <c r="I210" s="2111"/>
      <c r="J210" s="2111"/>
      <c r="K210" s="2111"/>
      <c r="L210" s="2111"/>
      <c r="M210" s="2111"/>
      <c r="N210" s="2111"/>
      <c r="O210" s="2111"/>
      <c r="P210" s="2111"/>
      <c r="Q210" s="2111"/>
      <c r="R210" s="2111"/>
      <c r="S210" s="2111"/>
      <c r="T210" s="2111"/>
      <c r="U210" s="2111"/>
      <c r="V210" s="2111"/>
      <c r="W210" s="2111"/>
      <c r="X210" s="2111"/>
      <c r="Y210" s="2111"/>
      <c r="Z210" s="2111"/>
      <c r="AA210" s="2111"/>
      <c r="AB210" s="2111"/>
      <c r="AC210" s="2111"/>
      <c r="AD210" s="2111"/>
      <c r="AE210" s="2111"/>
      <c r="AF210" s="2111"/>
      <c r="AG210" s="2111"/>
      <c r="AH210" s="2111"/>
      <c r="AI210" s="2111"/>
      <c r="AJ210" s="2111"/>
    </row>
    <row r="211" spans="3:36">
      <c r="C211" s="2257"/>
      <c r="D211" s="241"/>
      <c r="E211" s="241"/>
      <c r="F211" s="241"/>
      <c r="G211" s="2111"/>
      <c r="H211" s="2111"/>
      <c r="I211" s="2111"/>
      <c r="J211" s="2111"/>
      <c r="K211" s="2111"/>
      <c r="L211" s="2111"/>
      <c r="M211" s="2111"/>
      <c r="N211" s="2111"/>
      <c r="O211" s="2111"/>
      <c r="P211" s="2111"/>
      <c r="Q211" s="2111"/>
      <c r="R211" s="2111"/>
      <c r="S211" s="2111"/>
      <c r="T211" s="2111"/>
      <c r="U211" s="2111"/>
      <c r="V211" s="2111"/>
      <c r="W211" s="2111"/>
      <c r="X211" s="2111"/>
      <c r="Y211" s="2111"/>
      <c r="Z211" s="2111"/>
      <c r="AA211" s="2111"/>
      <c r="AB211" s="2111"/>
      <c r="AC211" s="2111"/>
      <c r="AD211" s="2111"/>
      <c r="AE211" s="2111"/>
      <c r="AF211" s="2111"/>
      <c r="AG211" s="2111"/>
      <c r="AH211" s="2111"/>
      <c r="AI211" s="2111"/>
      <c r="AJ211" s="2111"/>
    </row>
    <row r="212" spans="3:36">
      <c r="C212" s="2257"/>
      <c r="D212" s="241"/>
      <c r="E212" s="241"/>
      <c r="F212" s="241"/>
      <c r="G212" s="2111"/>
      <c r="H212" s="2111"/>
      <c r="I212" s="2111"/>
      <c r="J212" s="2111"/>
      <c r="K212" s="2111"/>
      <c r="L212" s="2111"/>
      <c r="M212" s="2111"/>
      <c r="N212" s="2111"/>
      <c r="O212" s="2111"/>
      <c r="P212" s="2111"/>
      <c r="Q212" s="2111"/>
      <c r="R212" s="2111"/>
      <c r="S212" s="2111"/>
      <c r="T212" s="2111"/>
      <c r="U212" s="2111"/>
      <c r="V212" s="2111"/>
      <c r="W212" s="2111"/>
      <c r="X212" s="2111"/>
      <c r="Y212" s="2111"/>
      <c r="Z212" s="2111"/>
      <c r="AA212" s="2111"/>
      <c r="AB212" s="2111"/>
      <c r="AC212" s="2111"/>
      <c r="AD212" s="2111"/>
      <c r="AE212" s="2111"/>
      <c r="AF212" s="2111"/>
      <c r="AG212" s="2111"/>
      <c r="AH212" s="2111"/>
      <c r="AI212" s="2111"/>
      <c r="AJ212" s="2111"/>
    </row>
    <row r="213" spans="3:36">
      <c r="C213" s="2257"/>
      <c r="D213" s="241"/>
      <c r="E213" s="241"/>
      <c r="F213" s="241"/>
      <c r="G213" s="2111"/>
      <c r="H213" s="2111"/>
      <c r="I213" s="2111"/>
      <c r="J213" s="2111"/>
      <c r="K213" s="2111"/>
      <c r="L213" s="2111"/>
      <c r="M213" s="2111"/>
      <c r="N213" s="2111"/>
      <c r="O213" s="2111"/>
      <c r="P213" s="2111"/>
      <c r="Q213" s="2111"/>
      <c r="R213" s="2111"/>
      <c r="S213" s="2111"/>
      <c r="T213" s="2111"/>
      <c r="U213" s="2111"/>
      <c r="V213" s="2111"/>
      <c r="W213" s="2111"/>
      <c r="X213" s="2111"/>
      <c r="Y213" s="2111"/>
      <c r="Z213" s="2111"/>
      <c r="AA213" s="2111"/>
      <c r="AB213" s="2111"/>
      <c r="AC213" s="2111"/>
      <c r="AD213" s="2111"/>
      <c r="AE213" s="2111"/>
      <c r="AF213" s="2111"/>
      <c r="AG213" s="2111"/>
      <c r="AH213" s="2111"/>
      <c r="AI213" s="2111"/>
      <c r="AJ213" s="2111"/>
    </row>
    <row r="214" spans="3:36">
      <c r="C214" s="2257"/>
      <c r="D214" s="241"/>
      <c r="E214" s="241"/>
      <c r="F214" s="241"/>
      <c r="G214" s="2111"/>
      <c r="H214" s="2111"/>
      <c r="I214" s="2111"/>
      <c r="J214" s="2111"/>
      <c r="K214" s="2111"/>
      <c r="L214" s="2111"/>
      <c r="M214" s="2111"/>
      <c r="N214" s="2111"/>
      <c r="O214" s="2111"/>
      <c r="P214" s="2111"/>
      <c r="Q214" s="2111"/>
      <c r="R214" s="2111"/>
      <c r="S214" s="2111"/>
      <c r="T214" s="2111"/>
      <c r="U214" s="2111"/>
      <c r="V214" s="2111"/>
      <c r="W214" s="2111"/>
      <c r="X214" s="2111"/>
      <c r="Y214" s="2111"/>
      <c r="Z214" s="2111"/>
      <c r="AA214" s="2111"/>
      <c r="AB214" s="2111"/>
      <c r="AC214" s="2111"/>
      <c r="AD214" s="2111"/>
      <c r="AE214" s="2111"/>
      <c r="AF214" s="2111"/>
      <c r="AG214" s="2111"/>
      <c r="AH214" s="2111"/>
      <c r="AI214" s="2111"/>
      <c r="AJ214" s="2111"/>
    </row>
    <row r="215" spans="3:36">
      <c r="C215" s="2257"/>
      <c r="D215" s="241"/>
      <c r="E215" s="241"/>
      <c r="F215" s="241"/>
      <c r="G215" s="2111"/>
      <c r="H215" s="2111"/>
      <c r="I215" s="2111"/>
      <c r="J215" s="2111"/>
      <c r="K215" s="2111"/>
      <c r="L215" s="2111"/>
      <c r="M215" s="2111"/>
      <c r="N215" s="2111"/>
      <c r="O215" s="2111"/>
      <c r="P215" s="2111"/>
      <c r="Q215" s="2111"/>
      <c r="R215" s="2111"/>
      <c r="S215" s="2111"/>
      <c r="T215" s="2111"/>
      <c r="U215" s="2111"/>
      <c r="V215" s="2111"/>
      <c r="W215" s="2111"/>
      <c r="X215" s="2111"/>
      <c r="Y215" s="2111"/>
      <c r="Z215" s="2111"/>
      <c r="AA215" s="2111"/>
      <c r="AB215" s="2111"/>
      <c r="AC215" s="2111"/>
      <c r="AD215" s="2111"/>
      <c r="AE215" s="2111"/>
      <c r="AF215" s="2111"/>
      <c r="AG215" s="2111"/>
      <c r="AH215" s="2111"/>
      <c r="AI215" s="2111"/>
      <c r="AJ215" s="2111"/>
    </row>
    <row r="216" spans="3:36">
      <c r="C216" s="2257"/>
      <c r="D216" s="241"/>
      <c r="E216" s="241"/>
      <c r="F216" s="241"/>
      <c r="G216" s="2111"/>
      <c r="H216" s="2111"/>
      <c r="I216" s="2111"/>
      <c r="J216" s="2111"/>
      <c r="K216" s="2111"/>
      <c r="L216" s="2111"/>
      <c r="M216" s="2111"/>
      <c r="N216" s="2111"/>
      <c r="O216" s="2111"/>
      <c r="P216" s="2111"/>
      <c r="Q216" s="2111"/>
      <c r="R216" s="2111"/>
      <c r="S216" s="2111"/>
      <c r="T216" s="2111"/>
      <c r="U216" s="2111"/>
      <c r="V216" s="2111"/>
      <c r="W216" s="2111"/>
      <c r="X216" s="2111"/>
      <c r="Y216" s="2111"/>
      <c r="Z216" s="2111"/>
      <c r="AA216" s="2111"/>
      <c r="AB216" s="2111"/>
      <c r="AC216" s="2111"/>
      <c r="AD216" s="2111"/>
      <c r="AE216" s="2111"/>
      <c r="AF216" s="2111"/>
      <c r="AG216" s="2111"/>
      <c r="AH216" s="2111"/>
      <c r="AI216" s="2111"/>
      <c r="AJ216" s="2111"/>
    </row>
    <row r="217" spans="3:36">
      <c r="C217" s="2257"/>
      <c r="D217" s="241"/>
      <c r="E217" s="241"/>
      <c r="F217" s="241"/>
      <c r="G217" s="2111"/>
      <c r="H217" s="2111"/>
      <c r="I217" s="2111"/>
      <c r="J217" s="2111"/>
      <c r="K217" s="2111"/>
      <c r="L217" s="2111"/>
      <c r="M217" s="2111"/>
      <c r="N217" s="2111"/>
      <c r="O217" s="2111"/>
      <c r="P217" s="2111"/>
      <c r="Q217" s="2111"/>
      <c r="R217" s="2111"/>
      <c r="S217" s="2111"/>
      <c r="T217" s="2111"/>
      <c r="U217" s="2111"/>
      <c r="V217" s="2111"/>
      <c r="W217" s="2111"/>
      <c r="X217" s="2111"/>
      <c r="Y217" s="2111"/>
      <c r="Z217" s="2111"/>
      <c r="AA217" s="2111"/>
      <c r="AB217" s="2111"/>
      <c r="AC217" s="2111"/>
      <c r="AD217" s="2111"/>
      <c r="AE217" s="2111"/>
      <c r="AF217" s="2111"/>
      <c r="AG217" s="2111"/>
      <c r="AH217" s="2111"/>
      <c r="AI217" s="2111"/>
      <c r="AJ217" s="2111"/>
    </row>
    <row r="218" spans="3:36">
      <c r="C218" s="2257"/>
      <c r="D218" s="241"/>
      <c r="E218" s="241"/>
      <c r="F218" s="241"/>
      <c r="G218" s="2111"/>
      <c r="H218" s="2111"/>
      <c r="I218" s="2111"/>
      <c r="J218" s="2111"/>
      <c r="K218" s="2111"/>
      <c r="L218" s="2111"/>
      <c r="M218" s="2111"/>
      <c r="N218" s="2111"/>
      <c r="O218" s="2111"/>
      <c r="P218" s="2111"/>
      <c r="Q218" s="2111"/>
      <c r="R218" s="2111"/>
      <c r="S218" s="2111"/>
      <c r="T218" s="2111"/>
      <c r="U218" s="2111"/>
      <c r="V218" s="2111"/>
      <c r="W218" s="2111"/>
      <c r="X218" s="2111"/>
      <c r="Y218" s="2111"/>
      <c r="Z218" s="2111"/>
      <c r="AA218" s="2111"/>
      <c r="AB218" s="2111"/>
      <c r="AC218" s="2111"/>
      <c r="AD218" s="2111"/>
      <c r="AE218" s="2111"/>
      <c r="AF218" s="2111"/>
      <c r="AG218" s="2111"/>
      <c r="AH218" s="2111"/>
      <c r="AI218" s="2111"/>
      <c r="AJ218" s="2111"/>
    </row>
    <row r="219" spans="3:36">
      <c r="C219" s="2257"/>
      <c r="D219" s="241"/>
      <c r="E219" s="241"/>
      <c r="F219" s="241"/>
      <c r="G219" s="2111"/>
      <c r="H219" s="2111"/>
      <c r="I219" s="2111"/>
      <c r="J219" s="2111"/>
      <c r="K219" s="2111"/>
      <c r="L219" s="2111"/>
      <c r="M219" s="2111"/>
      <c r="N219" s="2111"/>
      <c r="O219" s="2111"/>
      <c r="P219" s="2111"/>
      <c r="Q219" s="2111"/>
      <c r="R219" s="2111"/>
      <c r="S219" s="2111"/>
      <c r="T219" s="2111"/>
      <c r="U219" s="2111"/>
      <c r="V219" s="2111"/>
      <c r="W219" s="2111"/>
      <c r="X219" s="2111"/>
      <c r="Y219" s="2111"/>
      <c r="Z219" s="2111"/>
      <c r="AA219" s="2111"/>
      <c r="AB219" s="2111"/>
      <c r="AC219" s="2111"/>
      <c r="AD219" s="2111"/>
      <c r="AE219" s="2111"/>
      <c r="AF219" s="2111"/>
      <c r="AG219" s="2111"/>
      <c r="AH219" s="2111"/>
      <c r="AI219" s="2111"/>
      <c r="AJ219" s="2111"/>
    </row>
    <row r="220" spans="3:36">
      <c r="C220" s="2257"/>
      <c r="D220" s="241"/>
      <c r="E220" s="241"/>
      <c r="F220" s="241"/>
      <c r="G220" s="2111"/>
      <c r="H220" s="2111"/>
      <c r="I220" s="2111"/>
      <c r="J220" s="2111"/>
      <c r="K220" s="2111"/>
      <c r="L220" s="2111"/>
      <c r="M220" s="2111"/>
      <c r="N220" s="2111"/>
      <c r="O220" s="2111"/>
      <c r="P220" s="2111"/>
      <c r="Q220" s="2111"/>
      <c r="R220" s="2111"/>
      <c r="S220" s="2111"/>
      <c r="T220" s="2111"/>
      <c r="U220" s="2111"/>
      <c r="V220" s="2111"/>
      <c r="W220" s="2111"/>
      <c r="X220" s="2111"/>
      <c r="Y220" s="2111"/>
      <c r="Z220" s="2111"/>
      <c r="AA220" s="2111"/>
      <c r="AB220" s="2111"/>
      <c r="AC220" s="2111"/>
      <c r="AD220" s="2111"/>
      <c r="AE220" s="2111"/>
      <c r="AF220" s="2111"/>
      <c r="AG220" s="2111"/>
      <c r="AH220" s="2111"/>
      <c r="AI220" s="2111"/>
      <c r="AJ220" s="2111"/>
    </row>
    <row r="221" spans="3:36">
      <c r="C221" s="2257"/>
      <c r="D221" s="241"/>
      <c r="E221" s="241"/>
      <c r="F221" s="241"/>
      <c r="G221" s="2111"/>
      <c r="H221" s="2111"/>
      <c r="I221" s="2111"/>
      <c r="J221" s="2111"/>
      <c r="K221" s="2111"/>
      <c r="L221" s="2111"/>
      <c r="M221" s="2111"/>
      <c r="N221" s="2111"/>
      <c r="O221" s="2111"/>
      <c r="P221" s="2111"/>
      <c r="Q221" s="2111"/>
      <c r="R221" s="2111"/>
      <c r="S221" s="2111"/>
      <c r="T221" s="2111"/>
      <c r="U221" s="2111"/>
      <c r="V221" s="2111"/>
      <c r="W221" s="2111"/>
      <c r="X221" s="2111"/>
      <c r="Y221" s="2111"/>
      <c r="Z221" s="2111"/>
      <c r="AA221" s="2111"/>
      <c r="AB221" s="2111"/>
      <c r="AC221" s="2111"/>
      <c r="AD221" s="2111"/>
      <c r="AE221" s="2111"/>
      <c r="AF221" s="2111"/>
      <c r="AG221" s="2111"/>
      <c r="AH221" s="2111"/>
      <c r="AI221" s="2111"/>
      <c r="AJ221" s="2111"/>
    </row>
    <row r="222" spans="3:36">
      <c r="C222" s="2257"/>
      <c r="D222" s="241"/>
      <c r="E222" s="241"/>
      <c r="F222" s="241"/>
      <c r="G222" s="2111"/>
      <c r="H222" s="2111"/>
      <c r="I222" s="2111"/>
      <c r="J222" s="2111"/>
      <c r="K222" s="2111"/>
      <c r="L222" s="2111"/>
      <c r="M222" s="2111"/>
      <c r="N222" s="2111"/>
      <c r="O222" s="2111"/>
      <c r="P222" s="2111"/>
      <c r="Q222" s="2111"/>
      <c r="R222" s="2111"/>
      <c r="S222" s="2111"/>
      <c r="T222" s="2111"/>
      <c r="U222" s="2111"/>
      <c r="V222" s="2111"/>
      <c r="W222" s="2111"/>
      <c r="X222" s="2111"/>
      <c r="Y222" s="2111"/>
      <c r="Z222" s="2111"/>
      <c r="AA222" s="2111"/>
      <c r="AB222" s="2111"/>
      <c r="AC222" s="2111"/>
      <c r="AD222" s="2111"/>
      <c r="AE222" s="2111"/>
      <c r="AF222" s="2111"/>
      <c r="AG222" s="2111"/>
      <c r="AH222" s="2111"/>
      <c r="AI222" s="2111"/>
      <c r="AJ222" s="2111"/>
    </row>
    <row r="223" spans="3:36">
      <c r="C223" s="2257"/>
      <c r="D223" s="241"/>
      <c r="E223" s="241"/>
      <c r="F223" s="241"/>
      <c r="G223" s="2111"/>
      <c r="H223" s="2111"/>
      <c r="I223" s="2111"/>
      <c r="J223" s="2111"/>
      <c r="K223" s="2111"/>
      <c r="L223" s="2111"/>
      <c r="M223" s="2111"/>
      <c r="N223" s="2111"/>
      <c r="O223" s="2111"/>
      <c r="P223" s="2111"/>
      <c r="Q223" s="2111"/>
      <c r="R223" s="2111"/>
      <c r="S223" s="2111"/>
      <c r="T223" s="2111"/>
      <c r="U223" s="2111"/>
      <c r="V223" s="2111"/>
      <c r="W223" s="2111"/>
      <c r="X223" s="2111"/>
      <c r="Y223" s="2111"/>
      <c r="Z223" s="2111"/>
      <c r="AA223" s="2111"/>
      <c r="AB223" s="2111"/>
      <c r="AC223" s="2111"/>
      <c r="AD223" s="2111"/>
      <c r="AE223" s="2111"/>
      <c r="AF223" s="2111"/>
      <c r="AG223" s="2111"/>
      <c r="AH223" s="2111"/>
      <c r="AI223" s="2111"/>
      <c r="AJ223" s="2111"/>
    </row>
    <row r="224" spans="3:36">
      <c r="C224" s="2257"/>
      <c r="D224" s="241"/>
      <c r="E224" s="241"/>
      <c r="F224" s="241"/>
      <c r="G224" s="2111"/>
      <c r="H224" s="2111"/>
      <c r="I224" s="2111"/>
      <c r="J224" s="2111"/>
      <c r="K224" s="2111"/>
      <c r="L224" s="2111"/>
      <c r="M224" s="2111"/>
      <c r="N224" s="2111"/>
      <c r="O224" s="2111"/>
      <c r="P224" s="2111"/>
      <c r="Q224" s="2111"/>
      <c r="R224" s="2111"/>
      <c r="S224" s="2111"/>
      <c r="T224" s="2111"/>
      <c r="U224" s="2111"/>
      <c r="V224" s="2111"/>
      <c r="W224" s="2111"/>
      <c r="X224" s="2111"/>
      <c r="Y224" s="2111"/>
      <c r="Z224" s="2111"/>
      <c r="AA224" s="2111"/>
      <c r="AB224" s="2111"/>
      <c r="AC224" s="2111"/>
      <c r="AD224" s="2111"/>
      <c r="AE224" s="2111"/>
      <c r="AF224" s="2111"/>
      <c r="AG224" s="2111"/>
      <c r="AH224" s="2111"/>
      <c r="AI224" s="2111"/>
      <c r="AJ224" s="2111"/>
    </row>
    <row r="225" spans="3:36">
      <c r="C225" s="2257"/>
      <c r="D225" s="241"/>
      <c r="E225" s="241"/>
      <c r="F225" s="241"/>
      <c r="G225" s="2111"/>
      <c r="H225" s="2111"/>
      <c r="I225" s="2111"/>
      <c r="J225" s="2111"/>
      <c r="K225" s="2111"/>
      <c r="L225" s="2111"/>
      <c r="M225" s="2111"/>
      <c r="N225" s="2111"/>
      <c r="O225" s="2111"/>
      <c r="P225" s="2111"/>
      <c r="Q225" s="2111"/>
      <c r="R225" s="2111"/>
      <c r="S225" s="2111"/>
      <c r="T225" s="2111"/>
      <c r="U225" s="2111"/>
      <c r="V225" s="2111"/>
      <c r="W225" s="2111"/>
      <c r="X225" s="2111"/>
      <c r="Y225" s="2111"/>
      <c r="Z225" s="2111"/>
      <c r="AA225" s="2111"/>
      <c r="AB225" s="2111"/>
      <c r="AC225" s="2111"/>
      <c r="AD225" s="2111"/>
      <c r="AE225" s="2111"/>
      <c r="AF225" s="2111"/>
      <c r="AG225" s="2111"/>
      <c r="AH225" s="2111"/>
      <c r="AI225" s="2111"/>
      <c r="AJ225" s="2111"/>
    </row>
    <row r="226" spans="3:36">
      <c r="C226" s="2257"/>
      <c r="D226" s="241"/>
      <c r="E226" s="241"/>
      <c r="F226" s="241"/>
      <c r="G226" s="2111"/>
      <c r="H226" s="2111"/>
      <c r="I226" s="2111"/>
      <c r="J226" s="2111"/>
      <c r="K226" s="2111"/>
      <c r="L226" s="2111"/>
      <c r="M226" s="2111"/>
      <c r="N226" s="2111"/>
      <c r="O226" s="2111"/>
      <c r="P226" s="2111"/>
      <c r="Q226" s="2111"/>
      <c r="R226" s="2111"/>
      <c r="S226" s="2111"/>
      <c r="T226" s="2111"/>
      <c r="U226" s="2111"/>
      <c r="V226" s="2111"/>
      <c r="W226" s="2111"/>
      <c r="X226" s="2111"/>
      <c r="Y226" s="2111"/>
      <c r="Z226" s="2111"/>
      <c r="AA226" s="2111"/>
      <c r="AB226" s="2111"/>
      <c r="AC226" s="2111"/>
      <c r="AD226" s="2111"/>
      <c r="AE226" s="2111"/>
      <c r="AF226" s="2111"/>
      <c r="AG226" s="2111"/>
      <c r="AH226" s="2111"/>
      <c r="AI226" s="2111"/>
      <c r="AJ226" s="2111"/>
    </row>
    <row r="227" spans="3:36">
      <c r="C227" s="2257"/>
      <c r="D227" s="241"/>
      <c r="E227" s="241"/>
      <c r="F227" s="241"/>
      <c r="G227" s="2111"/>
      <c r="H227" s="2111"/>
      <c r="I227" s="2111"/>
      <c r="J227" s="2111"/>
      <c r="K227" s="2111"/>
      <c r="L227" s="2111"/>
      <c r="M227" s="2111"/>
      <c r="N227" s="2111"/>
      <c r="O227" s="2111"/>
      <c r="P227" s="2111"/>
      <c r="Q227" s="2111"/>
      <c r="R227" s="2111"/>
      <c r="S227" s="2111"/>
      <c r="T227" s="2111"/>
      <c r="U227" s="2111"/>
      <c r="V227" s="2111"/>
      <c r="W227" s="2111"/>
      <c r="X227" s="2111"/>
      <c r="Y227" s="2111"/>
      <c r="Z227" s="2111"/>
      <c r="AA227" s="2111"/>
      <c r="AB227" s="2111"/>
      <c r="AC227" s="2111"/>
      <c r="AD227" s="2111"/>
      <c r="AE227" s="2111"/>
      <c r="AF227" s="2111"/>
      <c r="AG227" s="2111"/>
      <c r="AH227" s="2111"/>
      <c r="AI227" s="2111"/>
      <c r="AJ227" s="2111"/>
    </row>
    <row r="228" spans="3:36">
      <c r="C228" s="2257"/>
      <c r="D228" s="241"/>
      <c r="E228" s="241"/>
      <c r="F228" s="241"/>
      <c r="G228" s="2111"/>
      <c r="H228" s="2111"/>
      <c r="I228" s="2111"/>
      <c r="J228" s="2111"/>
      <c r="K228" s="2111"/>
      <c r="L228" s="2111"/>
      <c r="M228" s="2111"/>
      <c r="N228" s="2111"/>
      <c r="O228" s="2111"/>
      <c r="P228" s="2111"/>
      <c r="Q228" s="2111"/>
      <c r="R228" s="2111"/>
      <c r="S228" s="2111"/>
      <c r="T228" s="2111"/>
      <c r="U228" s="2111"/>
      <c r="V228" s="2111"/>
      <c r="W228" s="2111"/>
      <c r="X228" s="2111"/>
      <c r="Y228" s="2111"/>
      <c r="Z228" s="2111"/>
      <c r="AA228" s="2111"/>
      <c r="AB228" s="2111"/>
      <c r="AC228" s="2111"/>
      <c r="AD228" s="2111"/>
      <c r="AE228" s="2111"/>
      <c r="AF228" s="2111"/>
      <c r="AG228" s="2111"/>
      <c r="AH228" s="2111"/>
      <c r="AI228" s="2111"/>
      <c r="AJ228" s="2111"/>
    </row>
    <row r="229" spans="3:36">
      <c r="C229" s="2257"/>
      <c r="D229" s="241"/>
      <c r="E229" s="241"/>
      <c r="F229" s="241"/>
      <c r="G229" s="2111"/>
      <c r="H229" s="2111"/>
      <c r="I229" s="2111"/>
      <c r="J229" s="2111"/>
      <c r="K229" s="2111"/>
      <c r="L229" s="2111"/>
      <c r="M229" s="2111"/>
      <c r="N229" s="2111"/>
      <c r="O229" s="2111"/>
      <c r="P229" s="2111"/>
      <c r="Q229" s="2111"/>
      <c r="R229" s="2111"/>
      <c r="S229" s="2111"/>
      <c r="T229" s="2111"/>
      <c r="U229" s="2111"/>
      <c r="V229" s="2111"/>
      <c r="W229" s="2111"/>
      <c r="X229" s="2111"/>
      <c r="Y229" s="2111"/>
      <c r="Z229" s="2111"/>
      <c r="AA229" s="2111"/>
      <c r="AB229" s="2111"/>
      <c r="AC229" s="2111"/>
      <c r="AD229" s="2111"/>
      <c r="AE229" s="2111"/>
      <c r="AF229" s="2111"/>
      <c r="AG229" s="2111"/>
      <c r="AH229" s="2111"/>
      <c r="AI229" s="2111"/>
      <c r="AJ229" s="2111"/>
    </row>
    <row r="230" spans="3:36">
      <c r="C230" s="2257"/>
      <c r="D230" s="241"/>
      <c r="E230" s="241"/>
      <c r="F230" s="241"/>
      <c r="G230" s="2111"/>
      <c r="H230" s="2111"/>
      <c r="I230" s="2111"/>
      <c r="J230" s="2111"/>
      <c r="K230" s="2111"/>
      <c r="L230" s="2111"/>
      <c r="M230" s="2111"/>
      <c r="N230" s="2111"/>
      <c r="O230" s="2111"/>
      <c r="P230" s="2111"/>
      <c r="Q230" s="2111"/>
      <c r="R230" s="2111"/>
      <c r="S230" s="2111"/>
      <c r="T230" s="2111"/>
      <c r="U230" s="2111"/>
      <c r="V230" s="2111"/>
      <c r="W230" s="2111"/>
      <c r="X230" s="2111"/>
      <c r="Y230" s="2111"/>
      <c r="Z230" s="2111"/>
      <c r="AA230" s="2111"/>
      <c r="AB230" s="2111"/>
      <c r="AC230" s="2111"/>
      <c r="AD230" s="2111"/>
      <c r="AE230" s="2111"/>
      <c r="AF230" s="2111"/>
      <c r="AG230" s="2111"/>
      <c r="AH230" s="2111"/>
      <c r="AI230" s="2111"/>
      <c r="AJ230" s="2111"/>
    </row>
    <row r="231" spans="3:36">
      <c r="C231" s="2257"/>
      <c r="D231" s="241"/>
      <c r="E231" s="241"/>
      <c r="F231" s="241"/>
      <c r="G231" s="2111"/>
      <c r="H231" s="2111"/>
      <c r="I231" s="2111"/>
      <c r="J231" s="2111"/>
      <c r="K231" s="2111"/>
      <c r="L231" s="2111"/>
      <c r="M231" s="2111"/>
      <c r="N231" s="2111"/>
      <c r="O231" s="2111"/>
      <c r="P231" s="2111"/>
      <c r="Q231" s="2111"/>
      <c r="R231" s="2111"/>
      <c r="S231" s="2111"/>
      <c r="T231" s="2111"/>
      <c r="U231" s="2111"/>
      <c r="V231" s="2111"/>
      <c r="W231" s="2111"/>
      <c r="X231" s="2111"/>
      <c r="Y231" s="2111"/>
      <c r="Z231" s="2111"/>
      <c r="AA231" s="2111"/>
      <c r="AB231" s="2111"/>
      <c r="AC231" s="2111"/>
      <c r="AD231" s="2111"/>
      <c r="AE231" s="2111"/>
      <c r="AF231" s="2111"/>
      <c r="AG231" s="2111"/>
      <c r="AH231" s="2111"/>
      <c r="AI231" s="2111"/>
      <c r="AJ231" s="2111"/>
    </row>
    <row r="232" spans="3:36">
      <c r="C232" s="2257"/>
      <c r="D232" s="241"/>
      <c r="E232" s="241"/>
      <c r="F232" s="241"/>
      <c r="G232" s="2111"/>
      <c r="H232" s="2111"/>
      <c r="I232" s="2111"/>
      <c r="J232" s="2111"/>
      <c r="K232" s="2111"/>
      <c r="L232" s="2111"/>
      <c r="M232" s="2111"/>
      <c r="N232" s="2111"/>
      <c r="O232" s="2111"/>
      <c r="P232" s="2111"/>
      <c r="Q232" s="2111"/>
      <c r="R232" s="2111"/>
      <c r="S232" s="2111"/>
      <c r="T232" s="2111"/>
      <c r="U232" s="2111"/>
      <c r="V232" s="2111"/>
      <c r="W232" s="2111"/>
      <c r="X232" s="2111"/>
      <c r="Y232" s="2111"/>
      <c r="Z232" s="2111"/>
      <c r="AA232" s="2111"/>
      <c r="AB232" s="2111"/>
      <c r="AC232" s="2111"/>
      <c r="AD232" s="2111"/>
      <c r="AE232" s="2111"/>
      <c r="AF232" s="2111"/>
      <c r="AG232" s="2111"/>
      <c r="AH232" s="2111"/>
      <c r="AI232" s="2111"/>
      <c r="AJ232" s="2111"/>
    </row>
    <row r="233" spans="3:36">
      <c r="C233" s="2257"/>
      <c r="D233" s="241"/>
      <c r="E233" s="241"/>
      <c r="F233" s="241"/>
      <c r="G233" s="2111"/>
      <c r="H233" s="2111"/>
      <c r="I233" s="2111"/>
      <c r="J233" s="2111"/>
      <c r="K233" s="2111"/>
      <c r="L233" s="2111"/>
      <c r="M233" s="2111"/>
      <c r="N233" s="2111"/>
      <c r="O233" s="2111"/>
      <c r="P233" s="2111"/>
      <c r="Q233" s="2111"/>
      <c r="R233" s="2111"/>
      <c r="S233" s="2111"/>
      <c r="T233" s="2111"/>
      <c r="U233" s="2111"/>
      <c r="V233" s="2111"/>
      <c r="W233" s="2111"/>
      <c r="X233" s="2111"/>
      <c r="Y233" s="2111"/>
      <c r="Z233" s="2111"/>
      <c r="AA233" s="2111"/>
      <c r="AB233" s="2111"/>
      <c r="AC233" s="2111"/>
      <c r="AD233" s="2111"/>
      <c r="AE233" s="2111"/>
      <c r="AF233" s="2111"/>
      <c r="AG233" s="2111"/>
      <c r="AH233" s="2111"/>
      <c r="AI233" s="2111"/>
      <c r="AJ233" s="2111"/>
    </row>
    <row r="234" spans="3:36">
      <c r="C234" s="2257"/>
      <c r="D234" s="241"/>
      <c r="E234" s="241"/>
      <c r="F234" s="241"/>
      <c r="G234" s="2111"/>
      <c r="H234" s="2111"/>
      <c r="I234" s="2111"/>
      <c r="J234" s="2111"/>
      <c r="K234" s="2111"/>
      <c r="L234" s="2111"/>
      <c r="M234" s="2111"/>
      <c r="N234" s="2111"/>
      <c r="O234" s="2111"/>
      <c r="P234" s="2111"/>
      <c r="Q234" s="2111"/>
      <c r="R234" s="2111"/>
      <c r="S234" s="2111"/>
      <c r="T234" s="2111"/>
      <c r="U234" s="2111"/>
      <c r="V234" s="2111"/>
      <c r="W234" s="2111"/>
      <c r="X234" s="2111"/>
      <c r="Y234" s="2111"/>
      <c r="Z234" s="2111"/>
      <c r="AA234" s="2111"/>
      <c r="AB234" s="2111"/>
      <c r="AC234" s="2111"/>
      <c r="AD234" s="2111"/>
      <c r="AE234" s="2111"/>
      <c r="AF234" s="2111"/>
      <c r="AG234" s="2111"/>
      <c r="AH234" s="2111"/>
      <c r="AI234" s="2111"/>
      <c r="AJ234" s="2111"/>
    </row>
    <row r="235" spans="3:36">
      <c r="C235" s="2257"/>
      <c r="D235" s="241"/>
      <c r="E235" s="241"/>
      <c r="F235" s="241"/>
      <c r="G235" s="2111"/>
      <c r="H235" s="2111"/>
      <c r="I235" s="2111"/>
      <c r="J235" s="2111"/>
      <c r="K235" s="2111"/>
      <c r="L235" s="2111"/>
      <c r="M235" s="2111"/>
      <c r="N235" s="2111"/>
      <c r="O235" s="2111"/>
      <c r="P235" s="2111"/>
      <c r="Q235" s="2111"/>
      <c r="R235" s="2111"/>
      <c r="S235" s="2111"/>
      <c r="T235" s="2111"/>
      <c r="U235" s="2111"/>
      <c r="V235" s="2111"/>
      <c r="W235" s="2111"/>
      <c r="X235" s="2111"/>
      <c r="Y235" s="2111"/>
      <c r="Z235" s="2111"/>
      <c r="AA235" s="2111"/>
      <c r="AB235" s="2111"/>
      <c r="AC235" s="2111"/>
      <c r="AD235" s="2111"/>
      <c r="AE235" s="2111"/>
      <c r="AF235" s="2111"/>
      <c r="AG235" s="2111"/>
      <c r="AH235" s="2111"/>
      <c r="AI235" s="2111"/>
      <c r="AJ235" s="2111"/>
    </row>
    <row r="236" spans="3:36">
      <c r="C236" s="2257"/>
      <c r="D236" s="241"/>
      <c r="E236" s="241"/>
      <c r="F236" s="241"/>
      <c r="G236" s="2111"/>
      <c r="H236" s="2111"/>
      <c r="I236" s="2111"/>
      <c r="J236" s="2111"/>
      <c r="K236" s="2111"/>
      <c r="L236" s="2111"/>
      <c r="M236" s="2111"/>
      <c r="N236" s="2111"/>
      <c r="O236" s="2111"/>
      <c r="P236" s="2111"/>
      <c r="Q236" s="2111"/>
      <c r="R236" s="2111"/>
      <c r="S236" s="2111"/>
      <c r="T236" s="2111"/>
      <c r="U236" s="2111"/>
      <c r="V236" s="2111"/>
      <c r="W236" s="2111"/>
      <c r="X236" s="2111"/>
      <c r="Y236" s="2111"/>
      <c r="Z236" s="2111"/>
      <c r="AA236" s="2111"/>
      <c r="AB236" s="2111"/>
      <c r="AC236" s="2111"/>
      <c r="AD236" s="2111"/>
      <c r="AE236" s="2111"/>
      <c r="AF236" s="2111"/>
      <c r="AG236" s="2111"/>
      <c r="AH236" s="2111"/>
      <c r="AI236" s="2111"/>
      <c r="AJ236" s="2111"/>
    </row>
    <row r="237" spans="3:36">
      <c r="C237" s="2257"/>
      <c r="D237" s="241"/>
      <c r="E237" s="241"/>
      <c r="F237" s="241"/>
      <c r="G237" s="2111"/>
      <c r="H237" s="2111"/>
      <c r="I237" s="2111"/>
      <c r="J237" s="2111"/>
      <c r="K237" s="2111"/>
      <c r="L237" s="2111"/>
      <c r="M237" s="2111"/>
      <c r="N237" s="2111"/>
      <c r="O237" s="2111"/>
      <c r="P237" s="2111"/>
      <c r="Q237" s="2111"/>
      <c r="R237" s="2111"/>
      <c r="S237" s="2111"/>
      <c r="T237" s="2111"/>
      <c r="U237" s="2111"/>
      <c r="V237" s="2111"/>
      <c r="W237" s="2111"/>
      <c r="X237" s="2111"/>
      <c r="Y237" s="2111"/>
      <c r="Z237" s="2111"/>
      <c r="AA237" s="2111"/>
      <c r="AB237" s="2111"/>
      <c r="AC237" s="2111"/>
      <c r="AD237" s="2111"/>
      <c r="AE237" s="2111"/>
      <c r="AF237" s="2111"/>
      <c r="AG237" s="2111"/>
      <c r="AH237" s="2111"/>
      <c r="AI237" s="2111"/>
      <c r="AJ237" s="2111"/>
    </row>
    <row r="238" spans="3:36">
      <c r="C238" s="2257"/>
      <c r="D238" s="241"/>
      <c r="E238" s="241"/>
      <c r="F238" s="241"/>
      <c r="G238" s="2111"/>
      <c r="H238" s="2111"/>
      <c r="I238" s="2111"/>
      <c r="J238" s="2111"/>
      <c r="K238" s="2111"/>
      <c r="L238" s="2111"/>
      <c r="M238" s="2111"/>
      <c r="N238" s="2111"/>
      <c r="O238" s="2111"/>
      <c r="P238" s="2111"/>
      <c r="Q238" s="2111"/>
      <c r="R238" s="2111"/>
      <c r="S238" s="2111"/>
      <c r="T238" s="2111"/>
      <c r="U238" s="2111"/>
      <c r="V238" s="2111"/>
      <c r="W238" s="2111"/>
      <c r="X238" s="2111"/>
      <c r="Y238" s="2111"/>
      <c r="Z238" s="2111"/>
      <c r="AA238" s="2111"/>
      <c r="AB238" s="2111"/>
      <c r="AC238" s="2111"/>
      <c r="AD238" s="2111"/>
      <c r="AE238" s="2111"/>
      <c r="AF238" s="2111"/>
      <c r="AG238" s="2111"/>
      <c r="AH238" s="2111"/>
      <c r="AI238" s="2111"/>
      <c r="AJ238" s="2111"/>
    </row>
    <row r="239" spans="3:36">
      <c r="L239" s="2275"/>
    </row>
    <row r="240" spans="3:36">
      <c r="L240" s="2275"/>
    </row>
    <row r="241" spans="7:36">
      <c r="L241" s="2275"/>
    </row>
    <row r="242" spans="7:36">
      <c r="L242" s="2275"/>
    </row>
    <row r="243" spans="7:36">
      <c r="L243" s="2275"/>
    </row>
    <row r="244" spans="7:36">
      <c r="G244" s="2275"/>
      <c r="H244" s="2275"/>
      <c r="I244" s="2275"/>
      <c r="J244" s="2275"/>
      <c r="K244" s="2275"/>
      <c r="L244" s="2275"/>
    </row>
    <row r="245" spans="7:36">
      <c r="G245" s="2275"/>
      <c r="H245" s="2275"/>
      <c r="I245" s="2275"/>
      <c r="J245" s="2275"/>
      <c r="K245" s="2275"/>
      <c r="L245" s="2275"/>
    </row>
    <row r="246" spans="7:36">
      <c r="G246" s="2275"/>
      <c r="H246" s="2275"/>
      <c r="I246" s="2275"/>
      <c r="J246" s="2275"/>
      <c r="K246" s="2275"/>
      <c r="L246" s="2275"/>
    </row>
    <row r="247" spans="7:36">
      <c r="G247" s="2275"/>
      <c r="H247" s="2275"/>
      <c r="I247" s="2275"/>
      <c r="J247" s="2275"/>
      <c r="K247" s="2275"/>
      <c r="L247" s="2275"/>
    </row>
    <row r="248" spans="7:36">
      <c r="G248" s="2275"/>
      <c r="H248" s="2275"/>
      <c r="I248" s="2275"/>
      <c r="J248" s="2275"/>
      <c r="K248" s="2275"/>
      <c r="L248" s="2275"/>
    </row>
    <row r="249" spans="7:36">
      <c r="G249" s="2275"/>
      <c r="H249" s="2275"/>
      <c r="I249" s="2275"/>
      <c r="J249" s="2275"/>
      <c r="K249" s="2275"/>
      <c r="L249" s="2275"/>
    </row>
    <row r="250" spans="7:36">
      <c r="G250" s="2275"/>
      <c r="H250" s="2275"/>
      <c r="I250" s="2275"/>
      <c r="J250" s="2275"/>
      <c r="K250" s="2275"/>
      <c r="L250" s="2275"/>
    </row>
    <row r="251" spans="7:36">
      <c r="G251" s="2275"/>
      <c r="H251" s="2275"/>
      <c r="I251" s="2275"/>
      <c r="J251" s="2275"/>
      <c r="K251" s="2275"/>
      <c r="L251" s="2275"/>
    </row>
    <row r="252" spans="7:36">
      <c r="G252" s="2275"/>
      <c r="H252" s="2275"/>
      <c r="I252" s="2275"/>
      <c r="J252" s="2275"/>
      <c r="K252" s="2275"/>
      <c r="L252" s="2275"/>
      <c r="M252" s="452"/>
      <c r="N252" s="452"/>
      <c r="O252" s="452"/>
      <c r="P252" s="452"/>
      <c r="Q252" s="452"/>
      <c r="R252" s="452"/>
      <c r="S252" s="452"/>
      <c r="T252" s="452"/>
      <c r="U252" s="452"/>
      <c r="V252" s="452"/>
      <c r="W252" s="452"/>
      <c r="X252" s="452"/>
      <c r="Y252" s="452"/>
      <c r="Z252" s="452"/>
      <c r="AA252" s="452"/>
      <c r="AB252" s="452"/>
      <c r="AC252" s="452"/>
      <c r="AD252" s="452"/>
      <c r="AE252" s="452"/>
      <c r="AF252" s="452"/>
      <c r="AG252" s="452"/>
      <c r="AH252" s="452"/>
      <c r="AI252" s="452"/>
      <c r="AJ252" s="452"/>
    </row>
    <row r="253" spans="7:36">
      <c r="G253" s="2275"/>
      <c r="H253" s="2275"/>
      <c r="I253" s="2275"/>
      <c r="J253" s="2275"/>
      <c r="K253" s="2275"/>
      <c r="L253" s="2275"/>
      <c r="M253" s="452"/>
      <c r="N253" s="452"/>
      <c r="O253" s="452"/>
      <c r="P253" s="452"/>
      <c r="Q253" s="452"/>
      <c r="R253" s="452"/>
      <c r="S253" s="452"/>
      <c r="T253" s="452"/>
      <c r="U253" s="452"/>
      <c r="V253" s="452"/>
      <c r="W253" s="452"/>
      <c r="X253" s="452"/>
      <c r="Y253" s="452"/>
      <c r="Z253" s="452"/>
      <c r="AA253" s="452"/>
      <c r="AB253" s="452"/>
      <c r="AC253" s="452"/>
      <c r="AD253" s="452"/>
      <c r="AE253" s="452"/>
      <c r="AF253" s="452"/>
      <c r="AG253" s="452"/>
      <c r="AH253" s="452"/>
      <c r="AI253" s="452"/>
      <c r="AJ253" s="452"/>
    </row>
    <row r="254" spans="7:36">
      <c r="G254" s="2275"/>
      <c r="H254" s="2275"/>
      <c r="I254" s="2275"/>
      <c r="J254" s="2275"/>
      <c r="K254" s="2275"/>
      <c r="L254" s="2275"/>
      <c r="M254" s="452"/>
      <c r="N254" s="452"/>
      <c r="O254" s="452"/>
      <c r="P254" s="452"/>
      <c r="Q254" s="452"/>
      <c r="R254" s="452"/>
      <c r="S254" s="452"/>
      <c r="T254" s="452"/>
      <c r="U254" s="452"/>
      <c r="V254" s="452"/>
      <c r="W254" s="452"/>
      <c r="X254" s="452"/>
      <c r="Y254" s="452"/>
      <c r="Z254" s="452"/>
      <c r="AA254" s="452"/>
      <c r="AB254" s="452"/>
      <c r="AC254" s="452"/>
      <c r="AD254" s="452"/>
      <c r="AE254" s="452"/>
      <c r="AF254" s="452"/>
      <c r="AG254" s="452"/>
      <c r="AH254" s="452"/>
      <c r="AI254" s="452"/>
      <c r="AJ254" s="452"/>
    </row>
    <row r="255" spans="7:36">
      <c r="G255" s="2275"/>
      <c r="H255" s="2275"/>
      <c r="I255" s="2275"/>
      <c r="J255" s="2275"/>
      <c r="K255" s="2275"/>
      <c r="L255" s="2275"/>
      <c r="M255" s="452"/>
      <c r="N255" s="452"/>
      <c r="O255" s="452"/>
      <c r="P255" s="452"/>
      <c r="Q255" s="452"/>
      <c r="R255" s="452"/>
      <c r="S255" s="452"/>
      <c r="T255" s="452"/>
      <c r="U255" s="452"/>
      <c r="V255" s="452"/>
      <c r="W255" s="452"/>
      <c r="X255" s="452"/>
      <c r="Y255" s="452"/>
      <c r="Z255" s="452"/>
      <c r="AA255" s="452"/>
      <c r="AB255" s="452"/>
      <c r="AC255" s="452"/>
      <c r="AD255" s="452"/>
      <c r="AE255" s="452"/>
      <c r="AF255" s="452"/>
      <c r="AG255" s="452"/>
      <c r="AH255" s="452"/>
      <c r="AI255" s="452"/>
      <c r="AJ255" s="452"/>
    </row>
    <row r="256" spans="7:36">
      <c r="G256" s="2275"/>
      <c r="H256" s="2275"/>
      <c r="I256" s="2275"/>
      <c r="J256" s="2275"/>
      <c r="K256" s="2275"/>
      <c r="L256" s="2275"/>
      <c r="M256" s="452"/>
      <c r="N256" s="452"/>
      <c r="O256" s="452"/>
      <c r="P256" s="452"/>
      <c r="Q256" s="452"/>
      <c r="R256" s="452"/>
      <c r="S256" s="452"/>
      <c r="T256" s="452"/>
      <c r="U256" s="452"/>
      <c r="V256" s="452"/>
      <c r="W256" s="452"/>
      <c r="X256" s="452"/>
      <c r="Y256" s="452"/>
      <c r="Z256" s="452"/>
      <c r="AA256" s="452"/>
      <c r="AB256" s="452"/>
      <c r="AC256" s="452"/>
      <c r="AD256" s="452"/>
      <c r="AE256" s="452"/>
      <c r="AF256" s="452"/>
      <c r="AG256" s="452"/>
      <c r="AH256" s="452"/>
      <c r="AI256" s="452"/>
      <c r="AJ256" s="452"/>
    </row>
    <row r="257" spans="7:36">
      <c r="G257" s="2275"/>
      <c r="H257" s="2275"/>
      <c r="I257" s="2275"/>
      <c r="J257" s="2275"/>
      <c r="K257" s="2275"/>
      <c r="L257" s="2275"/>
      <c r="M257" s="452"/>
      <c r="N257" s="452"/>
      <c r="O257" s="452"/>
      <c r="P257" s="452"/>
      <c r="Q257" s="452"/>
      <c r="R257" s="452"/>
      <c r="S257" s="452"/>
      <c r="T257" s="452"/>
      <c r="U257" s="452"/>
      <c r="V257" s="452"/>
      <c r="W257" s="452"/>
      <c r="X257" s="452"/>
      <c r="Y257" s="452"/>
      <c r="Z257" s="452"/>
      <c r="AA257" s="452"/>
      <c r="AB257" s="452"/>
      <c r="AC257" s="452"/>
      <c r="AD257" s="452"/>
      <c r="AE257" s="452"/>
      <c r="AF257" s="452"/>
      <c r="AG257" s="452"/>
      <c r="AH257" s="452"/>
      <c r="AI257" s="452"/>
      <c r="AJ257" s="452"/>
    </row>
  </sheetData>
  <mergeCells count="24">
    <mergeCell ref="B1:AJ1"/>
    <mergeCell ref="B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5" firstPageNumber="367" fitToHeight="0" orientation="landscape" useFirstPageNumber="1" r:id="rId1"/>
  <headerFooter alignWithMargins="0">
    <oddHeader>&amp;R&amp;"Times New Roman,Bold"&amp;14[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M342"/>
  <sheetViews>
    <sheetView view="pageBreakPreview" zoomScale="70" zoomScaleNormal="70" zoomScaleSheetLayoutView="70" workbookViewId="0">
      <pane xSplit="3" ySplit="7" topLeftCell="D8"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8" defaultRowHeight="15.75"/>
  <cols>
    <col min="1" max="1" width="5.5" style="122" customWidth="1"/>
    <col min="2" max="2" width="10.25" style="122" customWidth="1"/>
    <col min="3" max="3" width="26.875" style="123" customWidth="1"/>
    <col min="4" max="4" width="10.125" style="122" customWidth="1"/>
    <col min="5" max="5" width="9.625" style="122" customWidth="1"/>
    <col min="6" max="6" width="8.5" style="122" customWidth="1"/>
    <col min="7" max="7" width="9.75" style="123" customWidth="1"/>
    <col min="8" max="8" width="9.625" style="123" customWidth="1"/>
    <col min="9" max="9" width="8.25" style="123" customWidth="1"/>
    <col min="10" max="10" width="6.25" style="123" customWidth="1"/>
    <col min="11" max="11" width="9.875" style="123" customWidth="1"/>
    <col min="12" max="12" width="9.375" style="123" customWidth="1"/>
    <col min="13" max="13" width="9.125" style="123" customWidth="1"/>
    <col min="14" max="14" width="8.25" style="123" customWidth="1"/>
    <col min="15" max="15" width="8.5" style="123" customWidth="1"/>
    <col min="16" max="23" width="7.75" style="123" hidden="1" customWidth="1"/>
    <col min="24" max="24" width="8.125" style="123" customWidth="1"/>
    <col min="25" max="25" width="7.75" style="123" customWidth="1"/>
    <col min="26" max="26" width="8.625" style="123" customWidth="1"/>
    <col min="27" max="27" width="9.5" style="123" customWidth="1"/>
    <col min="28" max="35" width="7.75" style="123" customWidth="1"/>
    <col min="36" max="36" width="6.875" style="123" customWidth="1"/>
    <col min="37" max="37" width="12" style="123" customWidth="1"/>
    <col min="38" max="16384" width="8" style="123"/>
  </cols>
  <sheetData>
    <row r="1" spans="1:39" ht="27">
      <c r="A1" s="3327" t="s">
        <v>12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row>
    <row r="2" spans="1:39" s="120" customFormat="1" ht="25.5">
      <c r="A2" s="3328" t="s">
        <v>6402</v>
      </c>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row>
    <row r="3" spans="1:39" ht="15.75" customHeight="1">
      <c r="A3" s="174"/>
      <c r="B3" s="174"/>
      <c r="C3" s="174"/>
      <c r="D3" s="175"/>
      <c r="E3" s="176"/>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4" spans="1:39" ht="22.5" customHeight="1">
      <c r="A4" s="3329" t="s">
        <v>2210</v>
      </c>
      <c r="B4" s="3329" t="s">
        <v>132</v>
      </c>
      <c r="C4" s="3329" t="s">
        <v>15</v>
      </c>
      <c r="D4" s="3329" t="s">
        <v>16</v>
      </c>
      <c r="E4" s="3332" t="s">
        <v>357</v>
      </c>
      <c r="F4" s="3329" t="s">
        <v>337</v>
      </c>
      <c r="G4" s="3329" t="s">
        <v>18</v>
      </c>
      <c r="H4" s="3329" t="s">
        <v>338</v>
      </c>
      <c r="I4" s="3335" t="s">
        <v>20</v>
      </c>
      <c r="J4" s="3336"/>
      <c r="K4" s="3335" t="s">
        <v>339</v>
      </c>
      <c r="L4" s="3329" t="s">
        <v>340</v>
      </c>
      <c r="M4" s="3340" t="s">
        <v>23</v>
      </c>
      <c r="N4" s="3340"/>
      <c r="O4" s="3341"/>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9" ht="26.25" customHeight="1">
      <c r="A5" s="3330"/>
      <c r="B5" s="3330"/>
      <c r="C5" s="3330"/>
      <c r="D5" s="3330"/>
      <c r="E5" s="3333"/>
      <c r="F5" s="3330"/>
      <c r="G5" s="3330"/>
      <c r="H5" s="3330"/>
      <c r="I5" s="3337"/>
      <c r="J5" s="3338"/>
      <c r="K5" s="3349"/>
      <c r="L5" s="3330"/>
      <c r="M5" s="3343"/>
      <c r="N5" s="3343"/>
      <c r="O5" s="3344"/>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9" ht="21" customHeight="1">
      <c r="A6" s="3331"/>
      <c r="B6" s="3331"/>
      <c r="C6" s="3331"/>
      <c r="D6" s="3331"/>
      <c r="E6" s="3334"/>
      <c r="F6" s="3331"/>
      <c r="G6" s="3331"/>
      <c r="H6" s="3331"/>
      <c r="I6" s="126" t="s">
        <v>2</v>
      </c>
      <c r="J6" s="127" t="s">
        <v>25</v>
      </c>
      <c r="K6" s="3337"/>
      <c r="L6" s="3331"/>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9">
      <c r="A7" s="130"/>
      <c r="B7" s="130">
        <v>1</v>
      </c>
      <c r="C7" s="130">
        <v>2</v>
      </c>
      <c r="D7" s="132">
        <v>3</v>
      </c>
      <c r="E7" s="130">
        <v>4</v>
      </c>
      <c r="F7" s="131">
        <v>5</v>
      </c>
      <c r="G7" s="131">
        <v>6</v>
      </c>
      <c r="H7" s="131">
        <v>7</v>
      </c>
      <c r="I7" s="132">
        <v>8</v>
      </c>
      <c r="J7" s="130">
        <v>9</v>
      </c>
      <c r="K7" s="131">
        <v>10</v>
      </c>
      <c r="L7" s="130">
        <v>11</v>
      </c>
      <c r="M7" s="130">
        <v>12</v>
      </c>
      <c r="N7" s="130">
        <v>13</v>
      </c>
      <c r="O7" s="130">
        <v>14</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9">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row>
    <row r="9" spans="1:39">
      <c r="A9" s="133"/>
      <c r="B9" s="133"/>
      <c r="C9" s="226" t="s">
        <v>341</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9">
      <c r="A10" s="133"/>
      <c r="B10" s="133"/>
      <c r="C10" s="1608" t="s">
        <v>6403</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row>
    <row r="11" spans="1:39" s="2278" customFormat="1" ht="18.75">
      <c r="A11" s="122"/>
      <c r="B11" s="122"/>
      <c r="C11" s="2276" t="s">
        <v>5747</v>
      </c>
      <c r="D11" s="2277"/>
      <c r="E11" s="2277"/>
      <c r="F11" s="142"/>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23"/>
      <c r="AL11" s="123"/>
    </row>
    <row r="12" spans="1:39" s="2278" customFormat="1" ht="18.75">
      <c r="A12" s="122"/>
      <c r="B12" s="122"/>
      <c r="C12" s="2101"/>
      <c r="D12" s="142"/>
      <c r="E12" s="142"/>
      <c r="F12" s="142"/>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23"/>
      <c r="AL12" s="123"/>
    </row>
    <row r="13" spans="1:39" s="2278" customFormat="1" ht="47.25">
      <c r="A13" s="2279">
        <v>2655</v>
      </c>
      <c r="B13" s="2280" t="s">
        <v>6404</v>
      </c>
      <c r="C13" s="181" t="s">
        <v>6405</v>
      </c>
      <c r="D13" s="182" t="s">
        <v>88</v>
      </c>
      <c r="E13" s="182" t="s">
        <v>419</v>
      </c>
      <c r="F13" s="569" t="s">
        <v>30</v>
      </c>
      <c r="G13" s="184">
        <v>6658.58</v>
      </c>
      <c r="H13" s="158">
        <v>4832.72</v>
      </c>
      <c r="I13" s="184">
        <v>300</v>
      </c>
      <c r="J13" s="184">
        <v>0</v>
      </c>
      <c r="K13" s="184">
        <v>5132.72</v>
      </c>
      <c r="L13" s="184">
        <v>1525.8599999999997</v>
      </c>
      <c r="M13" s="184">
        <v>345</v>
      </c>
      <c r="N13" s="184">
        <v>0</v>
      </c>
      <c r="O13" s="184">
        <v>345</v>
      </c>
      <c r="P13" s="184"/>
      <c r="Q13" s="184"/>
      <c r="R13" s="184"/>
      <c r="S13" s="184"/>
      <c r="T13" s="184"/>
      <c r="U13" s="184"/>
      <c r="V13" s="184"/>
      <c r="W13" s="184"/>
      <c r="X13" s="2843">
        <v>345</v>
      </c>
      <c r="Y13" s="2843">
        <v>0</v>
      </c>
      <c r="Z13" s="2108">
        <v>345</v>
      </c>
      <c r="AA13" s="2844">
        <v>85.388000000000005</v>
      </c>
      <c r="AB13" s="2844"/>
      <c r="AC13" s="2108">
        <v>85.388000000000005</v>
      </c>
      <c r="AD13" s="2108"/>
      <c r="AE13" s="2844"/>
      <c r="AF13" s="2844">
        <v>61.243022000000003</v>
      </c>
      <c r="AG13" s="2108">
        <v>61.243022000000003</v>
      </c>
      <c r="AH13" s="184"/>
      <c r="AI13" s="184" t="s">
        <v>9947</v>
      </c>
      <c r="AJ13" s="184">
        <v>0</v>
      </c>
      <c r="AK13" s="123"/>
      <c r="AL13" s="123"/>
    </row>
    <row r="14" spans="1:39" s="2281" customFormat="1">
      <c r="A14" s="122"/>
      <c r="B14" s="122"/>
      <c r="C14" s="1576"/>
      <c r="D14" s="133"/>
      <c r="E14" s="142"/>
      <c r="F14" s="133"/>
      <c r="G14" s="163"/>
      <c r="H14" s="220"/>
      <c r="I14" s="220"/>
      <c r="J14" s="220"/>
      <c r="K14" s="220"/>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138"/>
      <c r="AL14" s="138"/>
    </row>
    <row r="15" spans="1:39" s="146" customFormat="1" ht="27" customHeight="1" thickBot="1">
      <c r="A15" s="122"/>
      <c r="B15" s="122"/>
      <c r="C15" s="3668" t="s">
        <v>6406</v>
      </c>
      <c r="D15" s="3668"/>
      <c r="E15" s="160"/>
      <c r="F15" s="160"/>
      <c r="G15" s="2282">
        <v>6658.58</v>
      </c>
      <c r="H15" s="2282">
        <v>4832.72</v>
      </c>
      <c r="I15" s="2282">
        <v>300</v>
      </c>
      <c r="J15" s="2282">
        <v>0</v>
      </c>
      <c r="K15" s="2282">
        <v>5132.72</v>
      </c>
      <c r="L15" s="2282">
        <v>1525.8599999999997</v>
      </c>
      <c r="M15" s="2282">
        <v>345</v>
      </c>
      <c r="N15" s="2282">
        <v>0</v>
      </c>
      <c r="O15" s="2282">
        <v>345</v>
      </c>
      <c r="P15" s="2282">
        <v>0</v>
      </c>
      <c r="Q15" s="2282">
        <v>0</v>
      </c>
      <c r="R15" s="2282">
        <v>0</v>
      </c>
      <c r="S15" s="2282">
        <v>0</v>
      </c>
      <c r="T15" s="2282">
        <v>0</v>
      </c>
      <c r="U15" s="2282">
        <v>0</v>
      </c>
      <c r="V15" s="2282">
        <v>0</v>
      </c>
      <c r="W15" s="2282">
        <v>0</v>
      </c>
      <c r="X15" s="2282">
        <v>345</v>
      </c>
      <c r="Y15" s="2282">
        <v>0</v>
      </c>
      <c r="Z15" s="2282">
        <v>345</v>
      </c>
      <c r="AA15" s="2282">
        <v>85.388000000000005</v>
      </c>
      <c r="AB15" s="2282">
        <v>0</v>
      </c>
      <c r="AC15" s="2282">
        <v>85.388000000000005</v>
      </c>
      <c r="AD15" s="2282">
        <v>0</v>
      </c>
      <c r="AE15" s="2282">
        <v>0</v>
      </c>
      <c r="AF15" s="2282">
        <v>61.243022000000003</v>
      </c>
      <c r="AG15" s="2282">
        <v>61.243022000000003</v>
      </c>
      <c r="AH15" s="2282"/>
      <c r="AI15" s="2282"/>
      <c r="AJ15" s="2282">
        <v>0</v>
      </c>
      <c r="AK15" s="452"/>
      <c r="AL15" s="452"/>
      <c r="AM15" s="190"/>
    </row>
    <row r="16" spans="1:39" s="146" customFormat="1" ht="16.5" thickTop="1">
      <c r="A16" s="122"/>
      <c r="B16" s="122"/>
      <c r="C16" s="2283"/>
      <c r="D16" s="142"/>
      <c r="E16" s="142"/>
      <c r="F16" s="142"/>
      <c r="G16" s="2283"/>
      <c r="H16" s="2283"/>
      <c r="I16" s="2283"/>
      <c r="J16" s="2283"/>
      <c r="K16" s="2283"/>
      <c r="L16" s="2283"/>
      <c r="M16" s="2283"/>
      <c r="N16" s="2283"/>
      <c r="O16" s="2283"/>
      <c r="P16" s="2283"/>
      <c r="Q16" s="2283"/>
      <c r="R16" s="2283"/>
      <c r="S16" s="2283"/>
      <c r="T16" s="2283"/>
      <c r="U16" s="2283"/>
      <c r="V16" s="2283"/>
      <c r="W16" s="2283"/>
      <c r="X16" s="2283"/>
      <c r="Y16" s="2283"/>
      <c r="Z16" s="2283"/>
      <c r="AA16" s="2283"/>
      <c r="AB16" s="2283"/>
      <c r="AC16" s="2283"/>
      <c r="AD16" s="2283"/>
      <c r="AE16" s="2283"/>
      <c r="AF16" s="2283"/>
      <c r="AG16" s="2283"/>
      <c r="AH16" s="2283"/>
      <c r="AI16" s="2283"/>
      <c r="AJ16" s="2283"/>
      <c r="AK16" s="123"/>
      <c r="AL16" s="123"/>
    </row>
    <row r="17" spans="3:36">
      <c r="C17" s="162"/>
      <c r="D17" s="133"/>
      <c r="E17" s="133"/>
      <c r="F17" s="13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row>
    <row r="18" spans="3:36">
      <c r="C18" s="162"/>
      <c r="D18" s="133"/>
      <c r="E18" s="133"/>
      <c r="F18" s="13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row>
    <row r="19" spans="3:36">
      <c r="C19" s="162"/>
      <c r="D19" s="133"/>
      <c r="E19" s="133"/>
      <c r="F19" s="13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row>
    <row r="20" spans="3:36">
      <c r="C20" s="162"/>
      <c r="D20" s="133"/>
      <c r="E20" s="133"/>
      <c r="F20" s="13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row>
    <row r="21" spans="3:36">
      <c r="C21" s="162"/>
      <c r="D21" s="133"/>
      <c r="E21" s="133"/>
      <c r="F21" s="13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row>
    <row r="22" spans="3:36">
      <c r="C22" s="162"/>
      <c r="D22" s="133"/>
      <c r="E22" s="133"/>
      <c r="F22" s="13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row>
    <row r="23" spans="3:36">
      <c r="C23" s="162"/>
      <c r="D23" s="133"/>
      <c r="E23" s="133"/>
      <c r="F23" s="13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row>
    <row r="24" spans="3:36">
      <c r="C24" s="162"/>
      <c r="D24" s="133"/>
      <c r="E24" s="133"/>
      <c r="F24" s="13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row>
    <row r="25" spans="3:36">
      <c r="C25" s="162"/>
      <c r="D25" s="133"/>
      <c r="E25" s="133"/>
      <c r="F25" s="13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row>
    <row r="26" spans="3:36">
      <c r="C26" s="162"/>
      <c r="D26" s="133"/>
      <c r="E26" s="133"/>
      <c r="F26" s="13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3:36">
      <c r="C27" s="162"/>
      <c r="D27" s="133"/>
      <c r="E27" s="133"/>
      <c r="F27" s="13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row>
    <row r="28" spans="3: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3: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3: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3: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3: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C180" s="162"/>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C181" s="162"/>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C182" s="162"/>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C183" s="162"/>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3:36">
      <c r="C184" s="162"/>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3:36">
      <c r="C185" s="162"/>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3:36">
      <c r="C186" s="162"/>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3:36">
      <c r="C187" s="162"/>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3:36">
      <c r="C188" s="162"/>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3:36">
      <c r="C189" s="162"/>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3:36">
      <c r="C190" s="162"/>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3:36">
      <c r="C191" s="162"/>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3:36">
      <c r="C192" s="162"/>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3:36">
      <c r="C193" s="162"/>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3:36">
      <c r="C194" s="162"/>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3:36">
      <c r="C195" s="162"/>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3:36">
      <c r="C196" s="162"/>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3:36">
      <c r="C197" s="162"/>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3:36">
      <c r="C198" s="162"/>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3:36">
      <c r="C199" s="162"/>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3:36">
      <c r="C200" s="162"/>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3:36">
      <c r="C201" s="162"/>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3:36">
      <c r="C202" s="162"/>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3:36">
      <c r="C203" s="162"/>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3:36">
      <c r="C204" s="162"/>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3:36">
      <c r="C205" s="162"/>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3:36">
      <c r="C206" s="162"/>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3:36">
      <c r="C207" s="162"/>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3:36">
      <c r="C208" s="162"/>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3:36">
      <c r="C209" s="162"/>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3:36">
      <c r="C210" s="162"/>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3:36">
      <c r="C211" s="162"/>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3:36">
      <c r="C212" s="162"/>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3:36">
      <c r="C213" s="162"/>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3:36">
      <c r="C214" s="162"/>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3:36">
      <c r="C215" s="162"/>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3:36">
      <c r="C216" s="162"/>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3:36">
      <c r="C217" s="162"/>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3:36">
      <c r="C218" s="162"/>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3:36">
      <c r="C219" s="162"/>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3:36">
      <c r="C220" s="162"/>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3:36">
      <c r="C221" s="162"/>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3:36">
      <c r="C222" s="162"/>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3:36">
      <c r="C223" s="162"/>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3:36">
      <c r="C224" s="162"/>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3:36">
      <c r="C225" s="162"/>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3:36">
      <c r="C226" s="162"/>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3:36">
      <c r="C227" s="162"/>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3:36">
      <c r="C228" s="162"/>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3:36">
      <c r="C229" s="162"/>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3:36">
      <c r="C230" s="162"/>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3:36">
      <c r="C231" s="162"/>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3:36">
      <c r="C232" s="162"/>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3:36">
      <c r="C233" s="162"/>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3:36">
      <c r="C234" s="162"/>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3:36">
      <c r="C235" s="162"/>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3:36">
      <c r="C236" s="162"/>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3:36">
      <c r="C237" s="162"/>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3:36">
      <c r="C238" s="162"/>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3:36">
      <c r="C239" s="162"/>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3:36">
      <c r="C240" s="162"/>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3:36">
      <c r="C241" s="162"/>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3:36">
      <c r="C242" s="162"/>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3:36">
      <c r="C243" s="162"/>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3:36">
      <c r="C244" s="162"/>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3:36">
      <c r="C245" s="162"/>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3:36">
      <c r="C246" s="162"/>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3:36">
      <c r="C247" s="162"/>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3:36">
      <c r="C248" s="162"/>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3:36">
      <c r="C249" s="162"/>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3:36">
      <c r="C250" s="162"/>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3:36">
      <c r="C251" s="162"/>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3:36">
      <c r="C252" s="162"/>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3:36">
      <c r="C253" s="162"/>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3:36">
      <c r="C254" s="162"/>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3:36">
      <c r="C255" s="162"/>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3:36">
      <c r="C256" s="162"/>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3:36">
      <c r="C257" s="162"/>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3:36">
      <c r="C258" s="162"/>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3:36">
      <c r="C259" s="162"/>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3:36">
      <c r="C260" s="162"/>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3:36">
      <c r="C261" s="162"/>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3:36">
      <c r="C262" s="162"/>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3:36">
      <c r="C263" s="162"/>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3:36">
      <c r="C264" s="162"/>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3:36">
      <c r="C265" s="162"/>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3:36">
      <c r="C266" s="162"/>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3:36">
      <c r="C267" s="162"/>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3:36">
      <c r="C268" s="162"/>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3:36">
      <c r="C269" s="162"/>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3:36">
      <c r="C270" s="162"/>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3:36">
      <c r="C271" s="162"/>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3:36">
      <c r="C272" s="162"/>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3:36">
      <c r="C273" s="162"/>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3:36">
      <c r="C274" s="162"/>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3:36">
      <c r="C275" s="162"/>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3:36">
      <c r="C276" s="162"/>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3:36">
      <c r="C277" s="162"/>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3:36">
      <c r="C278" s="162"/>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3:36">
      <c r="C279" s="162"/>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3:36">
      <c r="C280" s="162"/>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3:36">
      <c r="C281" s="162"/>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3:36">
      <c r="C282" s="162"/>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3:36">
      <c r="C283" s="162"/>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3:36">
      <c r="C284" s="162"/>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3:36">
      <c r="C285" s="162"/>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3:36">
      <c r="C286" s="162"/>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3:36">
      <c r="C287" s="162"/>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3:36">
      <c r="C288" s="162"/>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3:36">
      <c r="C289" s="162"/>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3:36">
      <c r="C290" s="162"/>
      <c r="D290" s="133"/>
      <c r="E290" s="133"/>
      <c r="F290" s="13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row>
    <row r="291" spans="3:36">
      <c r="C291" s="162"/>
      <c r="D291" s="133"/>
      <c r="E291" s="133"/>
      <c r="F291" s="13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row>
    <row r="292" spans="3:36">
      <c r="C292" s="162"/>
      <c r="D292" s="133"/>
      <c r="E292" s="133"/>
      <c r="F292" s="13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row>
    <row r="293" spans="3:36">
      <c r="C293" s="162"/>
      <c r="D293" s="133"/>
      <c r="E293" s="133"/>
      <c r="F293" s="13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row>
    <row r="294" spans="3:36">
      <c r="C294" s="162"/>
      <c r="D294" s="133"/>
      <c r="E294" s="133"/>
      <c r="F294" s="13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row>
    <row r="295" spans="3:36">
      <c r="C295" s="162"/>
      <c r="D295" s="133"/>
      <c r="E295" s="133"/>
      <c r="F295" s="13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row>
    <row r="296" spans="3:36">
      <c r="C296" s="162"/>
      <c r="D296" s="133"/>
      <c r="E296" s="133"/>
      <c r="F296" s="13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row>
    <row r="297" spans="3:36">
      <c r="C297" s="162"/>
      <c r="D297" s="133"/>
      <c r="E297" s="133"/>
      <c r="F297" s="13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row>
    <row r="298" spans="3:36">
      <c r="C298" s="162"/>
      <c r="D298" s="133"/>
      <c r="E298" s="133"/>
      <c r="F298" s="13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row>
    <row r="299" spans="3:36">
      <c r="C299" s="162"/>
      <c r="D299" s="133"/>
      <c r="E299" s="133"/>
      <c r="F299" s="13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row>
    <row r="300" spans="3:36">
      <c r="C300" s="162"/>
      <c r="D300" s="133"/>
      <c r="E300" s="133"/>
      <c r="F300" s="13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row>
    <row r="301" spans="3:36">
      <c r="C301" s="162"/>
      <c r="D301" s="133"/>
      <c r="E301" s="133"/>
      <c r="F301" s="13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row>
    <row r="302" spans="3:36">
      <c r="C302" s="162"/>
      <c r="D302" s="133"/>
      <c r="E302" s="133"/>
      <c r="F302" s="13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row>
    <row r="303" spans="3:36">
      <c r="C303" s="162"/>
      <c r="D303" s="133"/>
      <c r="E303" s="133"/>
      <c r="F303" s="13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row>
    <row r="304" spans="3:36">
      <c r="C304" s="162"/>
      <c r="D304" s="133"/>
      <c r="E304" s="133"/>
      <c r="F304" s="13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row>
    <row r="305" spans="3:36">
      <c r="C305" s="162"/>
      <c r="D305" s="133"/>
      <c r="E305" s="133"/>
      <c r="F305" s="13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row>
    <row r="306" spans="3:36">
      <c r="C306" s="162"/>
      <c r="D306" s="133"/>
      <c r="E306" s="133"/>
      <c r="F306" s="13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row>
    <row r="307" spans="3:36">
      <c r="C307" s="162"/>
      <c r="D307" s="133"/>
      <c r="E307" s="133"/>
      <c r="F307" s="13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row>
    <row r="308" spans="3:36">
      <c r="C308" s="162"/>
      <c r="D308" s="133"/>
      <c r="E308" s="133"/>
      <c r="F308" s="13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row>
    <row r="309" spans="3:36">
      <c r="C309" s="162"/>
      <c r="D309" s="133"/>
      <c r="E309" s="133"/>
      <c r="F309" s="13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row>
    <row r="310" spans="3:36">
      <c r="C310" s="162"/>
      <c r="D310" s="133"/>
      <c r="E310" s="133"/>
      <c r="F310" s="13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row>
    <row r="311" spans="3:36">
      <c r="C311" s="162"/>
      <c r="D311" s="133"/>
      <c r="E311" s="133"/>
      <c r="F311" s="13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row>
    <row r="312" spans="3:36">
      <c r="C312" s="162"/>
      <c r="D312" s="133"/>
      <c r="E312" s="133"/>
      <c r="F312" s="13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row>
    <row r="313" spans="3:36">
      <c r="C313" s="162"/>
      <c r="D313" s="133"/>
      <c r="E313" s="133"/>
      <c r="F313" s="13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row>
    <row r="314" spans="3:36">
      <c r="C314" s="162"/>
      <c r="D314" s="133"/>
      <c r="E314" s="133"/>
      <c r="F314" s="13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row>
    <row r="315" spans="3:36">
      <c r="C315" s="162"/>
      <c r="D315" s="133"/>
      <c r="E315" s="133"/>
      <c r="F315" s="13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row>
    <row r="316" spans="3:36">
      <c r="C316" s="162"/>
      <c r="D316" s="133"/>
      <c r="E316" s="133"/>
      <c r="F316" s="13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row>
    <row r="317" spans="3:36">
      <c r="C317" s="162"/>
      <c r="D317" s="133"/>
      <c r="E317" s="133"/>
      <c r="F317" s="13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row>
    <row r="318" spans="3:36">
      <c r="C318" s="162"/>
      <c r="D318" s="133"/>
      <c r="E318" s="133"/>
      <c r="F318" s="13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row>
    <row r="319" spans="3:36">
      <c r="C319" s="162"/>
      <c r="D319" s="133"/>
      <c r="E319" s="133"/>
      <c r="F319" s="13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row>
    <row r="320" spans="3:36">
      <c r="C320" s="162"/>
      <c r="D320" s="133"/>
      <c r="E320" s="133"/>
      <c r="F320" s="13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row>
    <row r="321" spans="3:36">
      <c r="C321" s="162"/>
      <c r="D321" s="133"/>
      <c r="E321" s="133"/>
      <c r="F321" s="13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row>
    <row r="322" spans="3:36">
      <c r="C322" s="162"/>
      <c r="D322" s="133"/>
      <c r="E322" s="133"/>
      <c r="F322" s="13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row>
    <row r="323" spans="3:36">
      <c r="C323" s="162"/>
      <c r="D323" s="133"/>
      <c r="E323" s="133"/>
      <c r="F323" s="13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row>
    <row r="324" spans="3:36">
      <c r="L324" s="138"/>
    </row>
    <row r="325" spans="3:36">
      <c r="L325" s="138"/>
    </row>
    <row r="326" spans="3:36">
      <c r="L326" s="138"/>
    </row>
    <row r="327" spans="3:36">
      <c r="L327" s="138"/>
    </row>
    <row r="328" spans="3:36">
      <c r="L328" s="138"/>
    </row>
    <row r="329" spans="3:36">
      <c r="G329" s="138"/>
      <c r="H329" s="138"/>
      <c r="I329" s="138"/>
      <c r="J329" s="138"/>
      <c r="K329" s="138"/>
      <c r="L329" s="138"/>
    </row>
    <row r="330" spans="3:36">
      <c r="G330" s="138"/>
      <c r="H330" s="138"/>
      <c r="I330" s="138"/>
      <c r="J330" s="138"/>
      <c r="K330" s="138"/>
      <c r="L330" s="138"/>
    </row>
    <row r="331" spans="3:36">
      <c r="G331" s="138"/>
      <c r="H331" s="138"/>
      <c r="I331" s="138"/>
      <c r="J331" s="138"/>
      <c r="K331" s="138"/>
      <c r="L331" s="138"/>
    </row>
    <row r="332" spans="3:36">
      <c r="G332" s="138"/>
      <c r="H332" s="138"/>
      <c r="I332" s="138"/>
      <c r="J332" s="138"/>
      <c r="K332" s="138"/>
      <c r="L332" s="138"/>
    </row>
    <row r="333" spans="3:36">
      <c r="G333" s="138"/>
      <c r="H333" s="138"/>
      <c r="I333" s="138"/>
      <c r="J333" s="138"/>
      <c r="K333" s="138"/>
      <c r="L333" s="138"/>
    </row>
    <row r="334" spans="3:36">
      <c r="G334" s="138"/>
      <c r="H334" s="138"/>
      <c r="I334" s="138"/>
      <c r="J334" s="138"/>
      <c r="K334" s="138"/>
      <c r="L334" s="138"/>
    </row>
    <row r="335" spans="3:36">
      <c r="G335" s="138"/>
      <c r="H335" s="138"/>
      <c r="I335" s="138"/>
      <c r="J335" s="138"/>
      <c r="K335" s="138"/>
      <c r="L335" s="138"/>
    </row>
    <row r="336" spans="3:36">
      <c r="G336" s="138"/>
      <c r="H336" s="138"/>
      <c r="I336" s="138"/>
      <c r="J336" s="138"/>
      <c r="K336" s="138"/>
      <c r="L336" s="138"/>
    </row>
    <row r="337" spans="7:12">
      <c r="G337" s="138"/>
      <c r="H337" s="138"/>
      <c r="I337" s="138"/>
      <c r="J337" s="138"/>
      <c r="K337" s="138"/>
      <c r="L337" s="138"/>
    </row>
    <row r="338" spans="7:12">
      <c r="G338" s="138"/>
      <c r="H338" s="138"/>
      <c r="I338" s="138"/>
      <c r="J338" s="138"/>
      <c r="K338" s="138"/>
      <c r="L338" s="138"/>
    </row>
    <row r="339" spans="7:12">
      <c r="G339" s="138"/>
      <c r="H339" s="138"/>
      <c r="I339" s="138"/>
      <c r="J339" s="138"/>
      <c r="K339" s="138"/>
      <c r="L339" s="138"/>
    </row>
    <row r="340" spans="7:12">
      <c r="G340" s="138"/>
      <c r="H340" s="138"/>
      <c r="I340" s="138"/>
      <c r="J340" s="138"/>
      <c r="K340" s="138"/>
      <c r="L340" s="138"/>
    </row>
    <row r="341" spans="7:12">
      <c r="G341" s="138"/>
      <c r="H341" s="138"/>
      <c r="I341" s="138"/>
      <c r="J341" s="138"/>
      <c r="K341" s="138"/>
      <c r="L341" s="138"/>
    </row>
    <row r="342" spans="7:12">
      <c r="G342" s="138"/>
      <c r="H342" s="138"/>
      <c r="I342" s="138"/>
      <c r="J342" s="138"/>
      <c r="K342" s="138"/>
      <c r="L342" s="138"/>
    </row>
  </sheetData>
  <mergeCells count="25">
    <mergeCell ref="AJ4:AJ6"/>
    <mergeCell ref="A1:AJ1"/>
    <mergeCell ref="A2:AJ2"/>
    <mergeCell ref="A4:A6"/>
    <mergeCell ref="B4:B6"/>
    <mergeCell ref="C4:C6"/>
    <mergeCell ref="D4:D6"/>
    <mergeCell ref="E4:E6"/>
    <mergeCell ref="F4:F6"/>
    <mergeCell ref="G4:G6"/>
    <mergeCell ref="H4:H6"/>
    <mergeCell ref="P4:S4"/>
    <mergeCell ref="T4:U5"/>
    <mergeCell ref="V4:W5"/>
    <mergeCell ref="X4:Z5"/>
    <mergeCell ref="AA4:AC5"/>
    <mergeCell ref="AE4:AG5"/>
    <mergeCell ref="AH4:AH6"/>
    <mergeCell ref="AI4:AI6"/>
    <mergeCell ref="C15:D15"/>
    <mergeCell ref="I4:J5"/>
    <mergeCell ref="K4:K6"/>
    <mergeCell ref="L4:L6"/>
    <mergeCell ref="M4:O5"/>
    <mergeCell ref="AD4:AD6"/>
  </mergeCells>
  <printOptions horizontalCentered="1"/>
  <pageMargins left="1" right="0" top="0.5" bottom="0.5" header="0.3" footer="0.3"/>
  <pageSetup paperSize="5" scale="55" firstPageNumber="370" fitToHeight="0" orientation="landscape" useFirstPageNumber="1" r:id="rId1"/>
  <headerFooter alignWithMargins="0">
    <oddHeader>&amp;R&amp;"Times New Roman,Bold"&amp;14[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J340"/>
  <sheetViews>
    <sheetView view="pageBreakPreview" zoomScale="85" zoomScaleNormal="70" zoomScaleSheetLayoutView="85" workbookViewId="0">
      <pane xSplit="3" ySplit="7" topLeftCell="G13"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8" defaultRowHeight="15.75"/>
  <cols>
    <col min="1" max="1" width="5.5" style="122" customWidth="1"/>
    <col min="2" max="2" width="10.625" style="122" customWidth="1"/>
    <col min="3" max="3" width="32.125" style="123" customWidth="1"/>
    <col min="4" max="4" width="10.375" style="122" customWidth="1"/>
    <col min="5" max="5" width="9.375" style="122" customWidth="1"/>
    <col min="6" max="6" width="9" style="122" customWidth="1"/>
    <col min="7" max="7" width="9.5" style="123" customWidth="1"/>
    <col min="8" max="8" width="8.375" style="123" customWidth="1"/>
    <col min="9" max="9" width="6.375" style="123" customWidth="1"/>
    <col min="10" max="10" width="6.875" style="123" customWidth="1"/>
    <col min="11" max="11" width="9.875" style="123" customWidth="1"/>
    <col min="12" max="12" width="9.375" style="123" customWidth="1"/>
    <col min="13" max="13" width="7.375" style="123" customWidth="1"/>
    <col min="14" max="14" width="8.125" style="123" customWidth="1"/>
    <col min="15" max="15" width="7.75" style="123" customWidth="1"/>
    <col min="16" max="23" width="7.75" style="123" hidden="1" customWidth="1"/>
    <col min="24" max="35" width="7.75" style="123" customWidth="1"/>
    <col min="36" max="36" width="6.5" style="123" customWidth="1"/>
    <col min="37" max="16384" width="8" style="123"/>
  </cols>
  <sheetData>
    <row r="1" spans="1:36" ht="27">
      <c r="A1" s="3327" t="s">
        <v>12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row>
    <row r="2" spans="1:36" s="120" customFormat="1" ht="25.5">
      <c r="A2" s="3328" t="s">
        <v>6407</v>
      </c>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row>
    <row r="3" spans="1:36" ht="15.75" customHeight="1">
      <c r="A3" s="174"/>
      <c r="B3" s="174"/>
      <c r="C3" s="174"/>
      <c r="D3" s="175"/>
      <c r="E3" s="176"/>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4" spans="1:36" ht="21.75" customHeight="1">
      <c r="A4" s="3329" t="s">
        <v>2210</v>
      </c>
      <c r="B4" s="3329" t="s">
        <v>132</v>
      </c>
      <c r="C4" s="3329" t="s">
        <v>15</v>
      </c>
      <c r="D4" s="3329" t="s">
        <v>16</v>
      </c>
      <c r="E4" s="3332" t="s">
        <v>357</v>
      </c>
      <c r="F4" s="3329" t="s">
        <v>2212</v>
      </c>
      <c r="G4" s="3329" t="s">
        <v>18</v>
      </c>
      <c r="H4" s="3329" t="s">
        <v>338</v>
      </c>
      <c r="I4" s="3335" t="s">
        <v>3095</v>
      </c>
      <c r="J4" s="3336"/>
      <c r="K4" s="3335" t="s">
        <v>339</v>
      </c>
      <c r="L4" s="3329" t="s">
        <v>340</v>
      </c>
      <c r="M4" s="3340" t="s">
        <v>23</v>
      </c>
      <c r="N4" s="3340"/>
      <c r="O4" s="3341"/>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23.25" customHeight="1">
      <c r="A5" s="3330"/>
      <c r="B5" s="3330"/>
      <c r="C5" s="3330"/>
      <c r="D5" s="3330"/>
      <c r="E5" s="3333"/>
      <c r="F5" s="3330"/>
      <c r="G5" s="3330"/>
      <c r="H5" s="3330"/>
      <c r="I5" s="3337"/>
      <c r="J5" s="3338"/>
      <c r="K5" s="3349"/>
      <c r="L5" s="3330"/>
      <c r="M5" s="3343"/>
      <c r="N5" s="3343"/>
      <c r="O5" s="3344"/>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18.75" customHeight="1">
      <c r="A6" s="3331"/>
      <c r="B6" s="3331"/>
      <c r="C6" s="3331"/>
      <c r="D6" s="3331"/>
      <c r="E6" s="3334"/>
      <c r="F6" s="3331"/>
      <c r="G6" s="3331"/>
      <c r="H6" s="3331"/>
      <c r="I6" s="126" t="s">
        <v>2</v>
      </c>
      <c r="J6" s="127" t="s">
        <v>25</v>
      </c>
      <c r="K6" s="3337"/>
      <c r="L6" s="3331"/>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ht="15.75" customHeight="1">
      <c r="A7" s="130">
        <v>1</v>
      </c>
      <c r="B7" s="130">
        <v>2</v>
      </c>
      <c r="C7" s="132">
        <v>3</v>
      </c>
      <c r="D7" s="130">
        <v>4</v>
      </c>
      <c r="E7" s="131">
        <v>5</v>
      </c>
      <c r="F7" s="131">
        <v>6</v>
      </c>
      <c r="G7" s="131">
        <v>7</v>
      </c>
      <c r="H7" s="132">
        <v>8</v>
      </c>
      <c r="I7" s="130">
        <v>9</v>
      </c>
      <c r="J7" s="131">
        <v>10</v>
      </c>
      <c r="K7" s="130">
        <v>11</v>
      </c>
      <c r="L7" s="130">
        <v>12</v>
      </c>
      <c r="M7" s="130">
        <v>13</v>
      </c>
      <c r="N7" s="130">
        <v>14</v>
      </c>
      <c r="O7" s="130">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row>
    <row r="9" spans="1:36">
      <c r="A9" s="133"/>
      <c r="B9" s="133"/>
      <c r="C9" s="1608" t="s">
        <v>6408</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s="2278" customFormat="1" ht="18.75">
      <c r="A10" s="122"/>
      <c r="B10" s="122"/>
      <c r="C10" s="2276" t="s">
        <v>2174</v>
      </c>
      <c r="D10" s="2277"/>
      <c r="E10" s="2277"/>
      <c r="F10" s="142"/>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row>
    <row r="11" spans="1:36" s="2278" customFormat="1" ht="13.5" customHeight="1">
      <c r="A11" s="122"/>
      <c r="B11" s="122"/>
      <c r="C11" s="2101"/>
      <c r="D11" s="142"/>
      <c r="E11" s="142"/>
      <c r="F11" s="142"/>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row>
    <row r="12" spans="1:36" s="2278" customFormat="1" ht="110.25">
      <c r="A12" s="991">
        <v>2656</v>
      </c>
      <c r="B12" s="228" t="s">
        <v>6409</v>
      </c>
      <c r="C12" s="181" t="s">
        <v>6410</v>
      </c>
      <c r="D12" s="182" t="s">
        <v>51</v>
      </c>
      <c r="E12" s="182" t="s">
        <v>6411</v>
      </c>
      <c r="F12" s="230" t="s">
        <v>369</v>
      </c>
      <c r="G12" s="184">
        <v>75</v>
      </c>
      <c r="H12" s="158">
        <v>55.94</v>
      </c>
      <c r="I12" s="184">
        <v>0.93799999999999994</v>
      </c>
      <c r="J12" s="184">
        <v>0</v>
      </c>
      <c r="K12" s="184">
        <v>56.878</v>
      </c>
      <c r="L12" s="184">
        <v>18.122</v>
      </c>
      <c r="M12" s="184">
        <v>3.75</v>
      </c>
      <c r="N12" s="184">
        <v>0</v>
      </c>
      <c r="O12" s="184">
        <v>3.75</v>
      </c>
      <c r="P12" s="184"/>
      <c r="Q12" s="184"/>
      <c r="R12" s="184"/>
      <c r="S12" s="184"/>
      <c r="T12" s="184"/>
      <c r="U12" s="184"/>
      <c r="V12" s="184"/>
      <c r="W12" s="184"/>
      <c r="X12" s="2843">
        <v>3.75</v>
      </c>
      <c r="Y12" s="2843">
        <v>0</v>
      </c>
      <c r="Z12" s="2108">
        <v>3.75</v>
      </c>
      <c r="AA12" s="2844"/>
      <c r="AB12" s="2844"/>
      <c r="AC12" s="2108">
        <v>0</v>
      </c>
      <c r="AD12" s="2108"/>
      <c r="AE12" s="2844"/>
      <c r="AF12" s="2844">
        <v>0</v>
      </c>
      <c r="AG12" s="2108">
        <v>0</v>
      </c>
      <c r="AH12" s="184" t="s">
        <v>10047</v>
      </c>
      <c r="AI12" s="184" t="s">
        <v>9947</v>
      </c>
      <c r="AJ12" s="184">
        <v>0</v>
      </c>
    </row>
    <row r="13" spans="1:36" ht="31.5">
      <c r="A13" s="991">
        <v>2657</v>
      </c>
      <c r="B13" s="228" t="s">
        <v>6412</v>
      </c>
      <c r="C13" s="2256" t="s">
        <v>6413</v>
      </c>
      <c r="D13" s="133" t="s">
        <v>429</v>
      </c>
      <c r="E13" s="133" t="s">
        <v>6414</v>
      </c>
      <c r="F13" s="230" t="s">
        <v>369</v>
      </c>
      <c r="G13" s="184">
        <v>32.942999999999998</v>
      </c>
      <c r="H13" s="158">
        <v>0</v>
      </c>
      <c r="I13" s="184">
        <v>8.0440000000000005</v>
      </c>
      <c r="J13" s="184">
        <v>0</v>
      </c>
      <c r="K13" s="184">
        <v>8.0440000000000005</v>
      </c>
      <c r="L13" s="184">
        <v>24.898999999999997</v>
      </c>
      <c r="M13" s="184">
        <v>23.75</v>
      </c>
      <c r="N13" s="184">
        <v>0</v>
      </c>
      <c r="O13" s="184">
        <v>23.75</v>
      </c>
      <c r="P13" s="184"/>
      <c r="Q13" s="184"/>
      <c r="R13" s="184"/>
      <c r="S13" s="184"/>
      <c r="T13" s="184"/>
      <c r="U13" s="184"/>
      <c r="V13" s="184"/>
      <c r="W13" s="184"/>
      <c r="X13" s="2843">
        <v>23.75</v>
      </c>
      <c r="Y13" s="2843">
        <v>0</v>
      </c>
      <c r="Z13" s="2108">
        <v>23.75</v>
      </c>
      <c r="AA13" s="2844">
        <v>5.8780000000000001</v>
      </c>
      <c r="AB13" s="2844"/>
      <c r="AC13" s="2108">
        <v>5.8780000000000001</v>
      </c>
      <c r="AD13" s="2108">
        <v>5.8999999999999997E-2</v>
      </c>
      <c r="AE13" s="2844"/>
      <c r="AF13" s="2844">
        <v>5.8780000000000001</v>
      </c>
      <c r="AG13" s="2108">
        <v>5.8780000000000001</v>
      </c>
      <c r="AH13" s="184"/>
      <c r="AI13" s="184" t="s">
        <v>9947</v>
      </c>
      <c r="AJ13" s="184">
        <v>0</v>
      </c>
    </row>
    <row r="14" spans="1:36">
      <c r="A14" s="991"/>
      <c r="B14" s="228"/>
      <c r="C14" s="2256"/>
      <c r="D14" s="133"/>
      <c r="E14" s="133"/>
      <c r="F14" s="230"/>
      <c r="G14" s="184"/>
      <c r="H14" s="158"/>
      <c r="I14" s="184"/>
      <c r="J14" s="184"/>
      <c r="K14" s="184"/>
      <c r="L14" s="184"/>
      <c r="M14" s="184"/>
      <c r="N14" s="184"/>
      <c r="O14" s="184"/>
      <c r="P14" s="184"/>
      <c r="Q14" s="184"/>
      <c r="R14" s="184"/>
      <c r="S14" s="184"/>
      <c r="T14" s="184"/>
      <c r="U14" s="184"/>
      <c r="V14" s="184"/>
      <c r="W14" s="184"/>
      <c r="X14" s="2843"/>
      <c r="Y14" s="2843"/>
      <c r="Z14" s="2108"/>
      <c r="AA14" s="2844"/>
      <c r="AB14" s="2844"/>
      <c r="AC14" s="2108"/>
      <c r="AD14" s="2108"/>
      <c r="AE14" s="2844"/>
      <c r="AF14" s="2844"/>
      <c r="AG14" s="2108"/>
      <c r="AH14" s="184"/>
      <c r="AI14" s="184"/>
      <c r="AJ14" s="184"/>
    </row>
    <row r="15" spans="1:36" s="452" customFormat="1" ht="33" customHeight="1">
      <c r="A15" s="991" t="s">
        <v>188</v>
      </c>
      <c r="B15" s="528"/>
      <c r="C15" s="2284" t="s">
        <v>6415</v>
      </c>
      <c r="D15" s="1246"/>
      <c r="E15" s="1246"/>
      <c r="F15" s="1246"/>
      <c r="G15" s="2285">
        <v>107.943</v>
      </c>
      <c r="H15" s="2285">
        <v>55.94</v>
      </c>
      <c r="I15" s="2285">
        <v>8.9820000000000011</v>
      </c>
      <c r="J15" s="2285">
        <v>0</v>
      </c>
      <c r="K15" s="2285">
        <v>64.921999999999997</v>
      </c>
      <c r="L15" s="2285">
        <v>43.021000000000001</v>
      </c>
      <c r="M15" s="2285">
        <v>27.5</v>
      </c>
      <c r="N15" s="2285">
        <v>0</v>
      </c>
      <c r="O15" s="2285">
        <v>27.5</v>
      </c>
      <c r="P15" s="2285">
        <v>0</v>
      </c>
      <c r="Q15" s="2285">
        <v>0</v>
      </c>
      <c r="R15" s="2285">
        <v>0</v>
      </c>
      <c r="S15" s="2285">
        <v>0</v>
      </c>
      <c r="T15" s="2285">
        <v>0</v>
      </c>
      <c r="U15" s="2285">
        <v>0</v>
      </c>
      <c r="V15" s="2285">
        <v>0</v>
      </c>
      <c r="W15" s="2285">
        <v>0</v>
      </c>
      <c r="X15" s="2285">
        <v>27.5</v>
      </c>
      <c r="Y15" s="2285">
        <v>0</v>
      </c>
      <c r="Z15" s="2285">
        <v>27.5</v>
      </c>
      <c r="AA15" s="2285">
        <v>5.8780000000000001</v>
      </c>
      <c r="AB15" s="2285">
        <v>0</v>
      </c>
      <c r="AC15" s="2285">
        <v>5.8780000000000001</v>
      </c>
      <c r="AD15" s="2285">
        <v>5.8999999999999997E-2</v>
      </c>
      <c r="AE15" s="2285">
        <v>0</v>
      </c>
      <c r="AF15" s="2285">
        <v>5.8780000000000001</v>
      </c>
      <c r="AG15" s="2285">
        <v>5.8780000000000001</v>
      </c>
      <c r="AH15" s="2285"/>
      <c r="AI15" s="2285"/>
      <c r="AJ15" s="2285">
        <v>0</v>
      </c>
    </row>
    <row r="16" spans="1:36" s="452" customFormat="1">
      <c r="A16" s="991" t="s">
        <v>188</v>
      </c>
      <c r="B16" s="528"/>
      <c r="C16" s="2286"/>
      <c r="D16" s="241"/>
      <c r="E16" s="241"/>
      <c r="F16" s="241"/>
      <c r="G16" s="2111"/>
      <c r="H16" s="2111"/>
      <c r="I16" s="2111"/>
      <c r="J16" s="2111"/>
      <c r="K16" s="2111"/>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row>
    <row r="17" spans="1:36" s="452" customFormat="1">
      <c r="A17" s="991" t="s">
        <v>188</v>
      </c>
      <c r="B17" s="528"/>
      <c r="C17" s="2287" t="s">
        <v>365</v>
      </c>
      <c r="D17" s="241"/>
      <c r="E17" s="241"/>
      <c r="F17" s="24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row>
    <row r="18" spans="1:36" s="452" customFormat="1">
      <c r="A18" s="991"/>
      <c r="B18" s="528"/>
      <c r="C18" s="2287"/>
      <c r="D18" s="241"/>
      <c r="E18" s="241"/>
      <c r="F18" s="241"/>
      <c r="G18" s="2111"/>
      <c r="H18" s="2111"/>
      <c r="I18" s="2111"/>
      <c r="J18" s="2111"/>
      <c r="K18" s="2111"/>
      <c r="L18" s="2111"/>
      <c r="M18" s="2111"/>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row>
    <row r="19" spans="1:36" ht="31.5">
      <c r="A19" s="991">
        <v>2658</v>
      </c>
      <c r="B19" s="228" t="s">
        <v>6416</v>
      </c>
      <c r="C19" s="2256" t="s">
        <v>6417</v>
      </c>
      <c r="D19" s="133" t="s">
        <v>28</v>
      </c>
      <c r="E19" s="133" t="s">
        <v>42</v>
      </c>
      <c r="F19" s="230" t="s">
        <v>369</v>
      </c>
      <c r="G19" s="184">
        <v>30</v>
      </c>
      <c r="H19" s="158">
        <v>0</v>
      </c>
      <c r="I19" s="184">
        <v>0</v>
      </c>
      <c r="J19" s="184">
        <v>0</v>
      </c>
      <c r="K19" s="184">
        <v>0</v>
      </c>
      <c r="L19" s="184">
        <v>30</v>
      </c>
      <c r="M19" s="184">
        <v>15</v>
      </c>
      <c r="N19" s="184">
        <v>0</v>
      </c>
      <c r="O19" s="184">
        <v>15</v>
      </c>
      <c r="P19" s="184"/>
      <c r="Q19" s="184"/>
      <c r="R19" s="184"/>
      <c r="S19" s="184"/>
      <c r="T19" s="184"/>
      <c r="U19" s="184"/>
      <c r="V19" s="184"/>
      <c r="W19" s="184"/>
      <c r="X19" s="2843">
        <v>15</v>
      </c>
      <c r="Y19" s="2843">
        <v>0</v>
      </c>
      <c r="Z19" s="2108">
        <v>15</v>
      </c>
      <c r="AA19" s="2844"/>
      <c r="AB19" s="2844"/>
      <c r="AC19" s="2108">
        <v>0</v>
      </c>
      <c r="AD19" s="2108"/>
      <c r="AE19" s="2844"/>
      <c r="AF19" s="2844">
        <v>0</v>
      </c>
      <c r="AG19" s="2108">
        <v>0</v>
      </c>
      <c r="AH19" s="184"/>
      <c r="AI19" s="184"/>
      <c r="AJ19" s="184">
        <v>0</v>
      </c>
    </row>
    <row r="20" spans="1:36" ht="31.5">
      <c r="A20" s="991">
        <v>2659</v>
      </c>
      <c r="B20" s="228" t="s">
        <v>6418</v>
      </c>
      <c r="C20" s="2256" t="s">
        <v>6419</v>
      </c>
      <c r="D20" s="133" t="s">
        <v>384</v>
      </c>
      <c r="E20" s="133" t="s">
        <v>42</v>
      </c>
      <c r="F20" s="230" t="s">
        <v>369</v>
      </c>
      <c r="G20" s="184">
        <v>30</v>
      </c>
      <c r="H20" s="158">
        <v>0</v>
      </c>
      <c r="I20" s="184">
        <v>0</v>
      </c>
      <c r="J20" s="184">
        <v>0</v>
      </c>
      <c r="K20" s="184">
        <v>0</v>
      </c>
      <c r="L20" s="184">
        <v>30</v>
      </c>
      <c r="M20" s="184">
        <v>15</v>
      </c>
      <c r="N20" s="184">
        <v>0</v>
      </c>
      <c r="O20" s="184">
        <v>15</v>
      </c>
      <c r="P20" s="184"/>
      <c r="Q20" s="184"/>
      <c r="R20" s="184"/>
      <c r="S20" s="184"/>
      <c r="T20" s="184"/>
      <c r="U20" s="184"/>
      <c r="V20" s="184"/>
      <c r="W20" s="184"/>
      <c r="X20" s="2843">
        <v>15</v>
      </c>
      <c r="Y20" s="2843">
        <v>0</v>
      </c>
      <c r="Z20" s="2108">
        <v>15</v>
      </c>
      <c r="AA20" s="2844">
        <v>3.7120000000000002</v>
      </c>
      <c r="AB20" s="2844"/>
      <c r="AC20" s="2108">
        <v>3.7120000000000002</v>
      </c>
      <c r="AD20" s="2108">
        <v>3.6999999999999998E-2</v>
      </c>
      <c r="AE20" s="2844"/>
      <c r="AF20" s="2844">
        <v>0</v>
      </c>
      <c r="AG20" s="2108">
        <v>0</v>
      </c>
      <c r="AH20" s="184"/>
      <c r="AI20" s="184" t="s">
        <v>10064</v>
      </c>
      <c r="AJ20" s="184">
        <v>0</v>
      </c>
    </row>
    <row r="22" spans="1:36" s="452" customFormat="1" ht="33" customHeight="1">
      <c r="A22" s="528"/>
      <c r="B22" s="528"/>
      <c r="C22" s="2284" t="s">
        <v>6420</v>
      </c>
      <c r="D22" s="2288"/>
      <c r="E22" s="1246"/>
      <c r="F22" s="1246"/>
      <c r="G22" s="2285">
        <v>60</v>
      </c>
      <c r="H22" s="2285">
        <v>0</v>
      </c>
      <c r="I22" s="2285">
        <v>0</v>
      </c>
      <c r="J22" s="2285">
        <v>0</v>
      </c>
      <c r="K22" s="2285">
        <v>0</v>
      </c>
      <c r="L22" s="2285">
        <v>60</v>
      </c>
      <c r="M22" s="2285">
        <v>30</v>
      </c>
      <c r="N22" s="2285">
        <v>0</v>
      </c>
      <c r="O22" s="2285">
        <v>30</v>
      </c>
      <c r="P22" s="2285">
        <v>0</v>
      </c>
      <c r="Q22" s="2285">
        <v>0</v>
      </c>
      <c r="R22" s="2285">
        <v>0</v>
      </c>
      <c r="S22" s="2285">
        <v>0</v>
      </c>
      <c r="T22" s="2285">
        <v>0</v>
      </c>
      <c r="U22" s="2285">
        <v>0</v>
      </c>
      <c r="V22" s="2285">
        <v>0</v>
      </c>
      <c r="W22" s="2285">
        <v>0</v>
      </c>
      <c r="X22" s="2285">
        <v>30</v>
      </c>
      <c r="Y22" s="2285">
        <v>0</v>
      </c>
      <c r="Z22" s="2285">
        <v>30</v>
      </c>
      <c r="AA22" s="2285">
        <v>3.7120000000000002</v>
      </c>
      <c r="AB22" s="2285">
        <v>0</v>
      </c>
      <c r="AC22" s="2285">
        <v>3.7120000000000002</v>
      </c>
      <c r="AD22" s="2285">
        <v>3.6999999999999998E-2</v>
      </c>
      <c r="AE22" s="2285">
        <v>0</v>
      </c>
      <c r="AF22" s="2285">
        <v>0</v>
      </c>
      <c r="AG22" s="2285">
        <v>0</v>
      </c>
      <c r="AH22" s="2285"/>
      <c r="AI22" s="2285"/>
      <c r="AJ22" s="2285">
        <v>0</v>
      </c>
    </row>
    <row r="23" spans="1:36" s="452" customFormat="1" ht="33" customHeight="1">
      <c r="A23" s="528"/>
      <c r="B23" s="528"/>
      <c r="C23" s="2284" t="s">
        <v>6421</v>
      </c>
      <c r="D23" s="1246"/>
      <c r="E23" s="1246"/>
      <c r="F23" s="1246"/>
      <c r="G23" s="2285">
        <v>167.94299999999998</v>
      </c>
      <c r="H23" s="2285">
        <v>55.94</v>
      </c>
      <c r="I23" s="2285">
        <v>8.9820000000000011</v>
      </c>
      <c r="J23" s="2285">
        <v>0</v>
      </c>
      <c r="K23" s="2285">
        <v>64.921999999999997</v>
      </c>
      <c r="L23" s="2285">
        <v>103.021</v>
      </c>
      <c r="M23" s="2285">
        <v>57.5</v>
      </c>
      <c r="N23" s="2285">
        <v>0</v>
      </c>
      <c r="O23" s="2285">
        <v>57.5</v>
      </c>
      <c r="P23" s="2285">
        <v>0</v>
      </c>
      <c r="Q23" s="2285">
        <v>0</v>
      </c>
      <c r="R23" s="2285">
        <v>0</v>
      </c>
      <c r="S23" s="2285">
        <v>0</v>
      </c>
      <c r="T23" s="2285">
        <v>0</v>
      </c>
      <c r="U23" s="2285">
        <v>0</v>
      </c>
      <c r="V23" s="2285">
        <v>0</v>
      </c>
      <c r="W23" s="2285">
        <v>0</v>
      </c>
      <c r="X23" s="2285">
        <v>57.5</v>
      </c>
      <c r="Y23" s="2285">
        <v>0</v>
      </c>
      <c r="Z23" s="2285">
        <v>57.5</v>
      </c>
      <c r="AA23" s="2285">
        <v>9.59</v>
      </c>
      <c r="AB23" s="2285">
        <v>0</v>
      </c>
      <c r="AC23" s="2285">
        <v>9.59</v>
      </c>
      <c r="AD23" s="2285">
        <v>9.6000000000000002E-2</v>
      </c>
      <c r="AE23" s="2285">
        <v>0</v>
      </c>
      <c r="AF23" s="2285">
        <v>5.8780000000000001</v>
      </c>
      <c r="AG23" s="2285">
        <v>5.8780000000000001</v>
      </c>
      <c r="AH23" s="2285"/>
      <c r="AI23" s="2285"/>
      <c r="AJ23" s="2285">
        <v>0</v>
      </c>
    </row>
    <row r="24" spans="1:36">
      <c r="C24" s="162"/>
      <c r="D24" s="133"/>
      <c r="E24" s="133"/>
      <c r="F24" s="13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row>
    <row r="25" spans="1:36">
      <c r="C25" s="162"/>
      <c r="D25" s="133"/>
      <c r="E25" s="133"/>
      <c r="F25" s="13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row>
    <row r="26" spans="1:36">
      <c r="C26" s="162"/>
      <c r="D26" s="133"/>
      <c r="E26" s="133"/>
      <c r="F26" s="13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1:36">
      <c r="C27" s="162"/>
      <c r="D27" s="133"/>
      <c r="E27" s="133"/>
      <c r="F27" s="13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row>
    <row r="28" spans="1: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1: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1: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1: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1: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C180" s="162"/>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C181" s="162"/>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C182" s="162"/>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C183" s="162"/>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3:36">
      <c r="C184" s="162"/>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3:36">
      <c r="C185" s="162"/>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3:36">
      <c r="C186" s="162"/>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3:36">
      <c r="C187" s="162"/>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3:36">
      <c r="C188" s="162"/>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3:36">
      <c r="C189" s="162"/>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3:36">
      <c r="C190" s="162"/>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3:36">
      <c r="C191" s="162"/>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3:36">
      <c r="C192" s="162"/>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3:36">
      <c r="C193" s="162"/>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3:36">
      <c r="C194" s="162"/>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3:36">
      <c r="C195" s="162"/>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3:36">
      <c r="C196" s="162"/>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3:36">
      <c r="C197" s="162"/>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3:36">
      <c r="C198" s="162"/>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3:36">
      <c r="C199" s="162"/>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3:36">
      <c r="C200" s="162"/>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3:36">
      <c r="C201" s="162"/>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3:36">
      <c r="C202" s="162"/>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3:36">
      <c r="C203" s="162"/>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3:36">
      <c r="C204" s="162"/>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3:36">
      <c r="C205" s="162"/>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3:36">
      <c r="C206" s="162"/>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3:36">
      <c r="C207" s="162"/>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3:36">
      <c r="C208" s="162"/>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3:36">
      <c r="C209" s="162"/>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3:36">
      <c r="C210" s="162"/>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3:36">
      <c r="C211" s="162"/>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3:36">
      <c r="C212" s="162"/>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3:36">
      <c r="C213" s="162"/>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3:36">
      <c r="C214" s="162"/>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3:36">
      <c r="C215" s="162"/>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3:36">
      <c r="C216" s="162"/>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3:36">
      <c r="C217" s="162"/>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3:36">
      <c r="C218" s="162"/>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3:36">
      <c r="C219" s="162"/>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3:36">
      <c r="C220" s="162"/>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3:36">
      <c r="C221" s="162"/>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3:36">
      <c r="C222" s="162"/>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3:36">
      <c r="C223" s="162"/>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3:36">
      <c r="C224" s="162"/>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3:36">
      <c r="C225" s="162"/>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3:36">
      <c r="C226" s="162"/>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3:36">
      <c r="C227" s="162"/>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3:36">
      <c r="C228" s="162"/>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3:36">
      <c r="C229" s="162"/>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3:36">
      <c r="C230" s="162"/>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3:36">
      <c r="C231" s="162"/>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3:36">
      <c r="C232" s="162"/>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3:36">
      <c r="C233" s="162"/>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3:36">
      <c r="C234" s="162"/>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3:36">
      <c r="C235" s="162"/>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3:36">
      <c r="C236" s="162"/>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3:36">
      <c r="C237" s="162"/>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3:36">
      <c r="C238" s="162"/>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3:36">
      <c r="C239" s="162"/>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3:36">
      <c r="C240" s="162"/>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3:36">
      <c r="C241" s="162"/>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3:36">
      <c r="C242" s="162"/>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3:36">
      <c r="C243" s="162"/>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3:36">
      <c r="C244" s="162"/>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3:36">
      <c r="C245" s="162"/>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3:36">
      <c r="C246" s="162"/>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3:36">
      <c r="C247" s="162"/>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3:36">
      <c r="C248" s="162"/>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3:36">
      <c r="C249" s="162"/>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3:36">
      <c r="C250" s="162"/>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3:36">
      <c r="C251" s="162"/>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3:36">
      <c r="C252" s="162"/>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3:36">
      <c r="C253" s="162"/>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3:36">
      <c r="C254" s="162"/>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3:36">
      <c r="C255" s="162"/>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3:36">
      <c r="C256" s="162"/>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3:36">
      <c r="C257" s="162"/>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3:36">
      <c r="C258" s="162"/>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3:36">
      <c r="C259" s="162"/>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3:36">
      <c r="C260" s="162"/>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3:36">
      <c r="C261" s="162"/>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3:36">
      <c r="C262" s="162"/>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3:36">
      <c r="C263" s="162"/>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3:36">
      <c r="C264" s="162"/>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3:36">
      <c r="C265" s="162"/>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3:36">
      <c r="C266" s="162"/>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3:36">
      <c r="C267" s="162"/>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3:36">
      <c r="C268" s="162"/>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3:36">
      <c r="C269" s="162"/>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3:36">
      <c r="C270" s="162"/>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3:36">
      <c r="C271" s="162"/>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3:36">
      <c r="C272" s="162"/>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3:36">
      <c r="C273" s="162"/>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3:36">
      <c r="C274" s="162"/>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3:36">
      <c r="C275" s="162"/>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3:36">
      <c r="C276" s="162"/>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3:36">
      <c r="C277" s="162"/>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3:36">
      <c r="C278" s="162"/>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3:36">
      <c r="C279" s="162"/>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3:36">
      <c r="C280" s="162"/>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3:36">
      <c r="C281" s="162"/>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3:36">
      <c r="C282" s="162"/>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3:36">
      <c r="C283" s="162"/>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3:36">
      <c r="C284" s="162"/>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3:36">
      <c r="C285" s="162"/>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3:36">
      <c r="C286" s="162"/>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3:36">
      <c r="C287" s="162"/>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3:36">
      <c r="C288" s="162"/>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3:36">
      <c r="C289" s="162"/>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3:36">
      <c r="C290" s="162"/>
      <c r="D290" s="133"/>
      <c r="E290" s="133"/>
      <c r="F290" s="13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row>
    <row r="291" spans="3:36">
      <c r="C291" s="162"/>
      <c r="D291" s="133"/>
      <c r="E291" s="133"/>
      <c r="F291" s="13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row>
    <row r="292" spans="3:36">
      <c r="C292" s="162"/>
      <c r="D292" s="133"/>
      <c r="E292" s="133"/>
      <c r="F292" s="13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row>
    <row r="293" spans="3:36">
      <c r="C293" s="162"/>
      <c r="D293" s="133"/>
      <c r="E293" s="133"/>
      <c r="F293" s="13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row>
    <row r="294" spans="3:36">
      <c r="C294" s="162"/>
      <c r="D294" s="133"/>
      <c r="E294" s="133"/>
      <c r="F294" s="13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row>
    <row r="295" spans="3:36">
      <c r="C295" s="162"/>
      <c r="D295" s="133"/>
      <c r="E295" s="133"/>
      <c r="F295" s="13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row>
    <row r="296" spans="3:36">
      <c r="C296" s="162"/>
      <c r="D296" s="133"/>
      <c r="E296" s="133"/>
      <c r="F296" s="13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row>
    <row r="297" spans="3:36">
      <c r="C297" s="162"/>
      <c r="D297" s="133"/>
      <c r="E297" s="133"/>
      <c r="F297" s="13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row>
    <row r="298" spans="3:36">
      <c r="C298" s="162"/>
      <c r="D298" s="133"/>
      <c r="E298" s="133"/>
      <c r="F298" s="13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row>
    <row r="299" spans="3:36">
      <c r="C299" s="162"/>
      <c r="D299" s="133"/>
      <c r="E299" s="133"/>
      <c r="F299" s="13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row>
    <row r="300" spans="3:36">
      <c r="C300" s="162"/>
      <c r="D300" s="133"/>
      <c r="E300" s="133"/>
      <c r="F300" s="13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row>
    <row r="301" spans="3:36">
      <c r="C301" s="162"/>
      <c r="D301" s="133"/>
      <c r="E301" s="133"/>
      <c r="F301" s="13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row>
    <row r="302" spans="3:36">
      <c r="C302" s="162"/>
      <c r="D302" s="133"/>
      <c r="E302" s="133"/>
      <c r="F302" s="13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row>
    <row r="303" spans="3:36">
      <c r="C303" s="162"/>
      <c r="D303" s="133"/>
      <c r="E303" s="133"/>
      <c r="F303" s="13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row>
    <row r="304" spans="3:36">
      <c r="C304" s="162"/>
      <c r="D304" s="133"/>
      <c r="E304" s="133"/>
      <c r="F304" s="13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row>
    <row r="305" spans="3:36">
      <c r="C305" s="162"/>
      <c r="D305" s="133"/>
      <c r="E305" s="133"/>
      <c r="F305" s="13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row>
    <row r="306" spans="3:36">
      <c r="C306" s="162"/>
      <c r="D306" s="133"/>
      <c r="E306" s="133"/>
      <c r="F306" s="13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row>
    <row r="307" spans="3:36">
      <c r="C307" s="162"/>
      <c r="D307" s="133"/>
      <c r="E307" s="133"/>
      <c r="F307" s="13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row>
    <row r="308" spans="3:36">
      <c r="C308" s="162"/>
      <c r="D308" s="133"/>
      <c r="E308" s="133"/>
      <c r="F308" s="13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row>
    <row r="309" spans="3:36">
      <c r="C309" s="162"/>
      <c r="D309" s="133"/>
      <c r="E309" s="133"/>
      <c r="F309" s="13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row>
    <row r="310" spans="3:36">
      <c r="C310" s="162"/>
      <c r="D310" s="133"/>
      <c r="E310" s="133"/>
      <c r="F310" s="13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row>
    <row r="311" spans="3:36">
      <c r="C311" s="162"/>
      <c r="D311" s="133"/>
      <c r="E311" s="133"/>
      <c r="F311" s="13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row>
    <row r="312" spans="3:36">
      <c r="C312" s="162"/>
      <c r="D312" s="133"/>
      <c r="E312" s="133"/>
      <c r="F312" s="13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row>
    <row r="313" spans="3:36">
      <c r="C313" s="162"/>
      <c r="D313" s="133"/>
      <c r="E313" s="133"/>
      <c r="F313" s="13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row>
    <row r="314" spans="3:36">
      <c r="C314" s="162"/>
      <c r="D314" s="133"/>
      <c r="E314" s="133"/>
      <c r="F314" s="13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row>
    <row r="315" spans="3:36">
      <c r="C315" s="162"/>
      <c r="D315" s="133"/>
      <c r="E315" s="133"/>
      <c r="F315" s="13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row>
    <row r="316" spans="3:36">
      <c r="C316" s="162"/>
      <c r="D316" s="133"/>
      <c r="E316" s="133"/>
      <c r="F316" s="13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row>
    <row r="317" spans="3:36">
      <c r="C317" s="162"/>
      <c r="D317" s="133"/>
      <c r="E317" s="133"/>
      <c r="F317" s="13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row>
    <row r="318" spans="3:36">
      <c r="C318" s="162"/>
      <c r="D318" s="133"/>
      <c r="E318" s="133"/>
      <c r="F318" s="13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row>
    <row r="319" spans="3:36">
      <c r="C319" s="162"/>
      <c r="D319" s="133"/>
      <c r="E319" s="133"/>
      <c r="F319" s="13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row>
    <row r="320" spans="3:36">
      <c r="C320" s="162"/>
      <c r="D320" s="133"/>
      <c r="E320" s="133"/>
      <c r="F320" s="13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row>
    <row r="321" spans="3:36">
      <c r="C321" s="162"/>
      <c r="D321" s="133"/>
      <c r="E321" s="133"/>
      <c r="F321" s="13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row>
    <row r="322" spans="3:36">
      <c r="L322" s="138"/>
    </row>
    <row r="323" spans="3:36">
      <c r="L323" s="138"/>
    </row>
    <row r="324" spans="3:36">
      <c r="L324" s="138"/>
    </row>
    <row r="325" spans="3:36">
      <c r="L325" s="138"/>
    </row>
    <row r="326" spans="3:36">
      <c r="L326" s="138"/>
    </row>
    <row r="327" spans="3:36">
      <c r="G327" s="138"/>
      <c r="H327" s="138"/>
      <c r="I327" s="138"/>
      <c r="J327" s="138"/>
      <c r="K327" s="138"/>
      <c r="L327" s="138"/>
    </row>
    <row r="328" spans="3:36">
      <c r="G328" s="138"/>
      <c r="H328" s="138"/>
      <c r="I328" s="138"/>
      <c r="J328" s="138"/>
      <c r="K328" s="138"/>
      <c r="L328" s="138"/>
    </row>
    <row r="329" spans="3:36">
      <c r="G329" s="138"/>
      <c r="H329" s="138"/>
      <c r="I329" s="138"/>
      <c r="J329" s="138"/>
      <c r="K329" s="138"/>
      <c r="L329" s="138"/>
    </row>
    <row r="330" spans="3:36">
      <c r="G330" s="138"/>
      <c r="H330" s="138"/>
      <c r="I330" s="138"/>
      <c r="J330" s="138"/>
      <c r="K330" s="138"/>
      <c r="L330" s="138"/>
    </row>
    <row r="331" spans="3:36">
      <c r="G331" s="138"/>
      <c r="H331" s="138"/>
      <c r="I331" s="138"/>
      <c r="J331" s="138"/>
      <c r="K331" s="138"/>
      <c r="L331" s="138"/>
    </row>
    <row r="332" spans="3:36">
      <c r="G332" s="138"/>
      <c r="H332" s="138"/>
      <c r="I332" s="138"/>
      <c r="J332" s="138"/>
      <c r="K332" s="138"/>
      <c r="L332" s="138"/>
    </row>
    <row r="333" spans="3:36">
      <c r="G333" s="138"/>
      <c r="H333" s="138"/>
      <c r="I333" s="138"/>
      <c r="J333" s="138"/>
      <c r="K333" s="138"/>
      <c r="L333" s="138"/>
    </row>
    <row r="334" spans="3:36">
      <c r="G334" s="138"/>
      <c r="H334" s="138"/>
      <c r="I334" s="138"/>
      <c r="J334" s="138"/>
      <c r="K334" s="138"/>
      <c r="L334" s="138"/>
    </row>
    <row r="335" spans="3:36">
      <c r="G335" s="138"/>
      <c r="H335" s="138"/>
      <c r="I335" s="138"/>
      <c r="J335" s="138"/>
      <c r="K335" s="138"/>
      <c r="L335" s="138"/>
    </row>
    <row r="336" spans="3:36">
      <c r="G336" s="138"/>
      <c r="H336" s="138"/>
      <c r="I336" s="138"/>
      <c r="J336" s="138"/>
      <c r="K336" s="138"/>
      <c r="L336" s="138"/>
    </row>
    <row r="337" spans="7:12">
      <c r="G337" s="138"/>
      <c r="H337" s="138"/>
      <c r="I337" s="138"/>
      <c r="J337" s="138"/>
      <c r="K337" s="138"/>
      <c r="L337" s="138"/>
    </row>
    <row r="338" spans="7:12">
      <c r="G338" s="138"/>
      <c r="H338" s="138"/>
      <c r="I338" s="138"/>
      <c r="J338" s="138"/>
      <c r="K338" s="138"/>
      <c r="L338" s="138"/>
    </row>
    <row r="339" spans="7:12">
      <c r="G339" s="138"/>
      <c r="H339" s="138"/>
      <c r="I339" s="138"/>
      <c r="J339" s="138"/>
      <c r="K339" s="138"/>
      <c r="L339" s="138"/>
    </row>
    <row r="340" spans="7:12">
      <c r="G340" s="138"/>
      <c r="H340" s="138"/>
      <c r="I340" s="138"/>
      <c r="J340" s="138"/>
      <c r="K340" s="138"/>
      <c r="L340" s="138"/>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5" footer="0.5"/>
  <pageSetup paperSize="5" scale="55" firstPageNumber="372" orientation="landscape" useFirstPageNumber="1" r:id="rId1"/>
  <headerFooter alignWithMargins="0">
    <oddHeader>&amp;R&amp;"Times New Roman,Bold"&amp;14[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J772"/>
  <sheetViews>
    <sheetView zoomScale="80" zoomScaleNormal="80" zoomScaleSheetLayoutView="70" workbookViewId="0">
      <pane xSplit="1" ySplit="7" topLeftCell="E23"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9" defaultRowHeight="15.75"/>
  <cols>
    <col min="1" max="1" width="10.375" style="2289" customWidth="1"/>
    <col min="2" max="2" width="10.375" style="2463" customWidth="1"/>
    <col min="3" max="3" width="41.375" style="2289" customWidth="1"/>
    <col min="4" max="4" width="11.625" style="2289" customWidth="1"/>
    <col min="5" max="5" width="9.375" style="2289" customWidth="1"/>
    <col min="6" max="6" width="8.5" style="2289" customWidth="1"/>
    <col min="7" max="7" width="10" style="2289" customWidth="1"/>
    <col min="8" max="8" width="9.75" style="2289" customWidth="1"/>
    <col min="9" max="9" width="8.875" style="2289" customWidth="1"/>
    <col min="10" max="10" width="7.375" style="2289" customWidth="1"/>
    <col min="11" max="11" width="9.625" style="2289" customWidth="1"/>
    <col min="12" max="12" width="9.75" style="2289" customWidth="1"/>
    <col min="13" max="13" width="9.5" style="2289" customWidth="1"/>
    <col min="14" max="14" width="8.875" style="2289" customWidth="1"/>
    <col min="15" max="15" width="13.375" style="2289" customWidth="1"/>
    <col min="16" max="23" width="9.5" style="2289" hidden="1" customWidth="1"/>
    <col min="24" max="25" width="9.5" style="2289" customWidth="1"/>
    <col min="26" max="26" width="12.875" style="2289" customWidth="1"/>
    <col min="27" max="35" width="9.5" style="2289" customWidth="1"/>
    <col min="36" max="36" width="7.5" style="2289" customWidth="1"/>
    <col min="37" max="16384" width="9" style="2289"/>
  </cols>
  <sheetData>
    <row r="1" spans="1:36" ht="27" customHeight="1">
      <c r="A1" s="3669" t="s">
        <v>12</v>
      </c>
      <c r="B1" s="3669"/>
      <c r="C1" s="3669"/>
      <c r="D1" s="3669"/>
      <c r="E1" s="3669"/>
      <c r="F1" s="3669"/>
      <c r="G1" s="3669"/>
      <c r="H1" s="3669"/>
      <c r="I1" s="3669"/>
      <c r="J1" s="3669"/>
      <c r="K1" s="3669"/>
      <c r="L1" s="3669"/>
      <c r="M1" s="3669"/>
      <c r="N1" s="3669"/>
      <c r="O1" s="3669"/>
      <c r="P1" s="3669"/>
      <c r="Q1" s="3669"/>
      <c r="R1" s="3669"/>
      <c r="S1" s="3669"/>
      <c r="T1" s="3669"/>
      <c r="U1" s="3669"/>
      <c r="V1" s="3669"/>
      <c r="W1" s="3669"/>
      <c r="X1" s="3669"/>
      <c r="Y1" s="3669"/>
      <c r="Z1" s="3669"/>
      <c r="AA1" s="3669"/>
      <c r="AB1" s="3669"/>
      <c r="AC1" s="3669"/>
      <c r="AD1" s="3669"/>
      <c r="AE1" s="3669"/>
      <c r="AF1" s="3669"/>
      <c r="AG1" s="3669"/>
      <c r="AH1" s="3669"/>
      <c r="AI1" s="3669"/>
      <c r="AJ1" s="3669"/>
    </row>
    <row r="2" spans="1:36" ht="25.5" customHeight="1">
      <c r="A2" s="3670" t="s">
        <v>6422</v>
      </c>
      <c r="B2" s="3670"/>
      <c r="C2" s="3670"/>
      <c r="D2" s="3670"/>
      <c r="E2" s="3670"/>
      <c r="F2" s="3670"/>
      <c r="G2" s="3670"/>
      <c r="H2" s="3670"/>
      <c r="I2" s="3670"/>
      <c r="J2" s="3670"/>
      <c r="K2" s="3670"/>
      <c r="L2" s="3670"/>
      <c r="M2" s="3670"/>
      <c r="N2" s="3670"/>
      <c r="O2" s="3670"/>
      <c r="P2" s="3670"/>
      <c r="Q2" s="3670"/>
      <c r="R2" s="3670"/>
      <c r="S2" s="3670"/>
      <c r="T2" s="3670"/>
      <c r="U2" s="3670"/>
      <c r="V2" s="3670"/>
      <c r="W2" s="3670"/>
      <c r="X2" s="3670"/>
      <c r="Y2" s="3670"/>
      <c r="Z2" s="3670"/>
      <c r="AA2" s="3670"/>
      <c r="AB2" s="3670"/>
      <c r="AC2" s="3670"/>
      <c r="AD2" s="3670"/>
      <c r="AE2" s="3670"/>
      <c r="AF2" s="3670"/>
      <c r="AG2" s="3670"/>
      <c r="AH2" s="3670"/>
      <c r="AI2" s="3670"/>
      <c r="AJ2" s="3670"/>
    </row>
    <row r="3" spans="1:36" ht="16.5" customHeight="1">
      <c r="A3" s="1737"/>
      <c r="B3" s="2290"/>
      <c r="C3" s="2291"/>
      <c r="D3" s="1734"/>
      <c r="E3" s="1737"/>
      <c r="F3" s="1737"/>
      <c r="G3" s="1737"/>
      <c r="H3" s="1737"/>
      <c r="I3" s="1737"/>
      <c r="J3" s="1737"/>
      <c r="K3" s="1737"/>
      <c r="L3" s="1737"/>
      <c r="M3" s="2292"/>
      <c r="N3" s="1737"/>
      <c r="O3" s="2292"/>
      <c r="P3" s="2292"/>
      <c r="Q3" s="2292"/>
      <c r="R3" s="2292"/>
      <c r="S3" s="2292"/>
      <c r="T3" s="2292"/>
      <c r="U3" s="2292"/>
      <c r="V3" s="2292"/>
      <c r="W3" s="2292"/>
      <c r="X3" s="2292"/>
      <c r="Y3" s="2292"/>
      <c r="Z3" s="2292"/>
      <c r="AA3" s="2292"/>
      <c r="AB3" s="2292"/>
      <c r="AC3" s="2292"/>
      <c r="AD3" s="2292"/>
      <c r="AE3" s="2292"/>
      <c r="AF3" s="2292"/>
      <c r="AG3" s="2292"/>
      <c r="AH3" s="2292"/>
      <c r="AI3" s="2292"/>
      <c r="AJ3" s="1737"/>
    </row>
    <row r="4" spans="1:36" ht="15.75" customHeight="1">
      <c r="A4" s="3671" t="s">
        <v>14</v>
      </c>
      <c r="B4" s="3674" t="s">
        <v>132</v>
      </c>
      <c r="C4" s="3671" t="s">
        <v>15</v>
      </c>
      <c r="D4" s="3671" t="s">
        <v>16</v>
      </c>
      <c r="E4" s="3677" t="s">
        <v>126</v>
      </c>
      <c r="F4" s="3671" t="s">
        <v>17</v>
      </c>
      <c r="G4" s="3671" t="s">
        <v>18</v>
      </c>
      <c r="H4" s="3671" t="s">
        <v>19</v>
      </c>
      <c r="I4" s="3678" t="s">
        <v>20</v>
      </c>
      <c r="J4" s="3679"/>
      <c r="K4" s="3678" t="s">
        <v>21</v>
      </c>
      <c r="L4" s="3671" t="s">
        <v>22</v>
      </c>
      <c r="M4" s="3683" t="s">
        <v>23</v>
      </c>
      <c r="N4" s="3683"/>
      <c r="O4" s="3684"/>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28.5" customHeight="1">
      <c r="A5" s="3672"/>
      <c r="B5" s="3675"/>
      <c r="C5" s="3672"/>
      <c r="D5" s="3672"/>
      <c r="E5" s="3672"/>
      <c r="F5" s="3672"/>
      <c r="G5" s="3672"/>
      <c r="H5" s="3672"/>
      <c r="I5" s="3680"/>
      <c r="J5" s="3681"/>
      <c r="K5" s="3682"/>
      <c r="L5" s="3672"/>
      <c r="M5" s="3685"/>
      <c r="N5" s="3685"/>
      <c r="O5" s="3686"/>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21" customHeight="1">
      <c r="A6" s="3673"/>
      <c r="B6" s="3676"/>
      <c r="C6" s="3673"/>
      <c r="D6" s="3673"/>
      <c r="E6" s="3673"/>
      <c r="F6" s="3673"/>
      <c r="G6" s="3673"/>
      <c r="H6" s="3673"/>
      <c r="I6" s="2293" t="s">
        <v>2</v>
      </c>
      <c r="J6" s="2294" t="s">
        <v>25</v>
      </c>
      <c r="K6" s="3680"/>
      <c r="L6" s="3673"/>
      <c r="M6" s="2295" t="s">
        <v>4</v>
      </c>
      <c r="N6" s="2296" t="s">
        <v>5</v>
      </c>
      <c r="O6" s="2296"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c r="A7" s="2296">
        <v>1</v>
      </c>
      <c r="B7" s="2297">
        <v>2</v>
      </c>
      <c r="C7" s="2298">
        <v>3</v>
      </c>
      <c r="D7" s="2296">
        <v>4</v>
      </c>
      <c r="E7" s="2295">
        <v>5</v>
      </c>
      <c r="F7" s="2295">
        <v>6</v>
      </c>
      <c r="G7" s="2295">
        <v>7</v>
      </c>
      <c r="H7" s="2299">
        <v>8</v>
      </c>
      <c r="I7" s="2296">
        <v>9</v>
      </c>
      <c r="J7" s="2295">
        <v>10</v>
      </c>
      <c r="K7" s="2296">
        <v>11</v>
      </c>
      <c r="L7" s="2296">
        <v>12</v>
      </c>
      <c r="M7" s="2296">
        <v>13</v>
      </c>
      <c r="N7" s="2296">
        <v>14</v>
      </c>
      <c r="O7" s="2296">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6.5">
      <c r="A8" s="2300"/>
      <c r="B8" s="2301"/>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2300"/>
      <c r="AE8" s="2300"/>
      <c r="AF8" s="2300"/>
      <c r="AG8" s="2300"/>
      <c r="AH8" s="2300"/>
      <c r="AI8" s="2300"/>
      <c r="AJ8" s="2300"/>
    </row>
    <row r="9" spans="1:36" ht="18.75" customHeight="1">
      <c r="A9" s="2302"/>
      <c r="B9" s="2301"/>
      <c r="C9" s="2303" t="s">
        <v>6423</v>
      </c>
      <c r="D9" s="2302"/>
      <c r="E9" s="2302"/>
      <c r="F9" s="2302"/>
      <c r="G9" s="2302"/>
      <c r="H9" s="2302"/>
      <c r="I9" s="2302"/>
      <c r="J9" s="2302"/>
      <c r="K9" s="2302"/>
      <c r="L9" s="2302"/>
      <c r="M9" s="2302"/>
      <c r="N9" s="2302"/>
      <c r="O9" s="2302"/>
      <c r="P9" s="2302"/>
      <c r="Q9" s="2302"/>
      <c r="R9" s="2302"/>
      <c r="S9" s="2302"/>
      <c r="T9" s="2302"/>
      <c r="U9" s="2302"/>
      <c r="V9" s="2302"/>
      <c r="W9" s="2302"/>
      <c r="X9" s="2302"/>
      <c r="Y9" s="2302"/>
      <c r="Z9" s="2302"/>
      <c r="AA9" s="2302"/>
      <c r="AB9" s="2302"/>
      <c r="AC9" s="2302"/>
      <c r="AD9" s="2302"/>
      <c r="AE9" s="2302"/>
      <c r="AF9" s="2302"/>
      <c r="AG9" s="2302"/>
      <c r="AH9" s="2302"/>
      <c r="AI9" s="2302"/>
      <c r="AJ9" s="2302"/>
    </row>
    <row r="10" spans="1:36">
      <c r="A10" s="2302"/>
      <c r="B10" s="2301"/>
      <c r="C10" s="2304" t="s">
        <v>6424</v>
      </c>
      <c r="D10" s="2302"/>
      <c r="E10" s="2302"/>
      <c r="F10" s="2302"/>
      <c r="G10" s="2302"/>
      <c r="H10" s="2302"/>
      <c r="I10" s="2302"/>
      <c r="J10" s="2302"/>
      <c r="K10" s="2302"/>
      <c r="L10" s="2302"/>
      <c r="M10" s="2302"/>
      <c r="N10" s="2302"/>
      <c r="O10" s="2302"/>
      <c r="P10" s="2302"/>
      <c r="Q10" s="2302"/>
      <c r="R10" s="2302"/>
      <c r="S10" s="2302"/>
      <c r="T10" s="2302"/>
      <c r="U10" s="2302"/>
      <c r="V10" s="2302"/>
      <c r="W10" s="2302"/>
      <c r="X10" s="2302"/>
      <c r="Y10" s="2302"/>
      <c r="Z10" s="2302"/>
      <c r="AA10" s="2302"/>
      <c r="AB10" s="2302"/>
      <c r="AC10" s="2302"/>
      <c r="AD10" s="2302"/>
      <c r="AE10" s="2302"/>
      <c r="AF10" s="2302"/>
      <c r="AG10" s="2302"/>
      <c r="AH10" s="2302"/>
      <c r="AI10" s="2302"/>
      <c r="AJ10" s="2302"/>
    </row>
    <row r="11" spans="1:36">
      <c r="A11" s="2302"/>
      <c r="B11" s="2301"/>
      <c r="C11" s="2304"/>
      <c r="D11" s="2302"/>
      <c r="E11" s="2302"/>
      <c r="F11" s="2302"/>
      <c r="G11" s="2302"/>
      <c r="H11" s="2302"/>
      <c r="I11" s="2302"/>
      <c r="J11" s="2302"/>
      <c r="K11" s="2302"/>
      <c r="L11" s="2302"/>
      <c r="M11" s="2302"/>
      <c r="N11" s="2302"/>
      <c r="O11" s="2302"/>
      <c r="P11" s="2302"/>
      <c r="Q11" s="2302"/>
      <c r="R11" s="2302"/>
      <c r="S11" s="2302"/>
      <c r="T11" s="2302"/>
      <c r="U11" s="2302"/>
      <c r="V11" s="2302"/>
      <c r="W11" s="2302"/>
      <c r="X11" s="2302"/>
      <c r="Y11" s="2302"/>
      <c r="Z11" s="2302"/>
      <c r="AA11" s="2302"/>
      <c r="AB11" s="2302"/>
      <c r="AC11" s="2302"/>
      <c r="AD11" s="2302"/>
      <c r="AE11" s="2302"/>
      <c r="AF11" s="2302"/>
      <c r="AG11" s="2302"/>
      <c r="AH11" s="2302"/>
      <c r="AI11" s="2302"/>
      <c r="AJ11" s="2302"/>
    </row>
    <row r="12" spans="1:36" s="2310" customFormat="1" ht="63">
      <c r="A12" s="916">
        <v>2660</v>
      </c>
      <c r="B12" s="2305" t="s">
        <v>6425</v>
      </c>
      <c r="C12" s="919" t="s">
        <v>6426</v>
      </c>
      <c r="D12" s="916" t="s">
        <v>28</v>
      </c>
      <c r="E12" s="916" t="s">
        <v>6427</v>
      </c>
      <c r="F12" s="2306" t="s">
        <v>30</v>
      </c>
      <c r="G12" s="2307">
        <v>617.44100000000003</v>
      </c>
      <c r="H12" s="2307">
        <v>516.44100000000003</v>
      </c>
      <c r="I12" s="2307">
        <v>33.33</v>
      </c>
      <c r="J12" s="2307">
        <v>0</v>
      </c>
      <c r="K12" s="2307">
        <v>549.77100000000007</v>
      </c>
      <c r="L12" s="2307">
        <v>67.669999999999959</v>
      </c>
      <c r="M12" s="2307">
        <v>67.67</v>
      </c>
      <c r="N12" s="2307">
        <v>0</v>
      </c>
      <c r="O12" s="2307">
        <v>67.67</v>
      </c>
      <c r="P12" s="2307"/>
      <c r="Q12" s="2307"/>
      <c r="R12" s="2307"/>
      <c r="S12" s="2307"/>
      <c r="T12" s="2307"/>
      <c r="U12" s="2307"/>
      <c r="V12" s="2307"/>
      <c r="W12" s="2307"/>
      <c r="X12" s="2843">
        <v>67.67</v>
      </c>
      <c r="Y12" s="2843">
        <v>0</v>
      </c>
      <c r="Z12" s="2108">
        <v>67.67</v>
      </c>
      <c r="AA12" s="2844">
        <v>66.993300000000005</v>
      </c>
      <c r="AB12" s="2844"/>
      <c r="AC12" s="2108">
        <v>66.993300000000005</v>
      </c>
      <c r="AD12" s="2108">
        <v>0.67669999999999997</v>
      </c>
      <c r="AE12" s="3229"/>
      <c r="AF12" s="2844">
        <v>0</v>
      </c>
      <c r="AG12" s="2108">
        <v>0</v>
      </c>
      <c r="AH12" s="2307"/>
      <c r="AI12" s="3224" t="s">
        <v>10041</v>
      </c>
      <c r="AJ12" s="2307">
        <v>0</v>
      </c>
    </row>
    <row r="13" spans="1:36" s="2310" customFormat="1" ht="47.25">
      <c r="A13" s="991">
        <v>2661</v>
      </c>
      <c r="B13" s="2305" t="s">
        <v>6428</v>
      </c>
      <c r="C13" s="919" t="s">
        <v>6429</v>
      </c>
      <c r="D13" s="916" t="s">
        <v>28</v>
      </c>
      <c r="E13" s="916" t="s">
        <v>2111</v>
      </c>
      <c r="F13" s="2306" t="s">
        <v>47</v>
      </c>
      <c r="G13" s="2307">
        <v>371.459</v>
      </c>
      <c r="H13" s="2307">
        <v>0</v>
      </c>
      <c r="I13" s="2307">
        <v>0</v>
      </c>
      <c r="J13" s="2307">
        <v>0</v>
      </c>
      <c r="K13" s="2307">
        <v>0</v>
      </c>
      <c r="L13" s="2307">
        <v>371.459</v>
      </c>
      <c r="M13" s="2307">
        <v>371.459</v>
      </c>
      <c r="N13" s="2307">
        <v>0</v>
      </c>
      <c r="O13" s="2307">
        <v>371.459</v>
      </c>
      <c r="P13" s="2307"/>
      <c r="Q13" s="2307"/>
      <c r="R13" s="2307"/>
      <c r="S13" s="2307"/>
      <c r="T13" s="2307"/>
      <c r="U13" s="2307"/>
      <c r="V13" s="2307"/>
      <c r="W13" s="2307"/>
      <c r="X13" s="2843">
        <v>371.459</v>
      </c>
      <c r="Y13" s="2843">
        <v>0</v>
      </c>
      <c r="Z13" s="2108">
        <v>371.459</v>
      </c>
      <c r="AA13" s="2844"/>
      <c r="AB13" s="2844"/>
      <c r="AC13" s="2108">
        <v>0</v>
      </c>
      <c r="AD13" s="2108"/>
      <c r="AE13" s="2844"/>
      <c r="AF13" s="2844">
        <v>0</v>
      </c>
      <c r="AG13" s="2108">
        <v>0</v>
      </c>
      <c r="AH13" s="2307"/>
      <c r="AI13" s="2307"/>
      <c r="AJ13" s="2307">
        <v>0</v>
      </c>
    </row>
    <row r="14" spans="1:36" s="2310" customFormat="1" ht="42.75">
      <c r="A14" s="991">
        <v>2662</v>
      </c>
      <c r="B14" s="2305" t="s">
        <v>6430</v>
      </c>
      <c r="C14" s="919" t="s">
        <v>6431</v>
      </c>
      <c r="D14" s="916" t="s">
        <v>88</v>
      </c>
      <c r="E14" s="916" t="s">
        <v>1754</v>
      </c>
      <c r="F14" s="2306" t="s">
        <v>30</v>
      </c>
      <c r="G14" s="2307">
        <v>427.64800000000002</v>
      </c>
      <c r="H14" s="2307">
        <v>323.178</v>
      </c>
      <c r="I14" s="2307">
        <v>0</v>
      </c>
      <c r="J14" s="2307">
        <v>0</v>
      </c>
      <c r="K14" s="2307">
        <v>323.178</v>
      </c>
      <c r="L14" s="2307">
        <v>104.47000000000003</v>
      </c>
      <c r="M14" s="2307">
        <v>104.47</v>
      </c>
      <c r="N14" s="2307">
        <v>0</v>
      </c>
      <c r="O14" s="2307">
        <v>104.47</v>
      </c>
      <c r="P14" s="2307"/>
      <c r="Q14" s="2307"/>
      <c r="R14" s="2307"/>
      <c r="S14" s="2307"/>
      <c r="T14" s="2307"/>
      <c r="U14" s="2307"/>
      <c r="V14" s="2307"/>
      <c r="W14" s="2307"/>
      <c r="X14" s="2843">
        <v>104.47</v>
      </c>
      <c r="Y14" s="2843">
        <v>0</v>
      </c>
      <c r="Z14" s="2108">
        <v>104.47</v>
      </c>
      <c r="AA14" s="2844">
        <v>51.712649999999996</v>
      </c>
      <c r="AB14" s="2844"/>
      <c r="AC14" s="2108">
        <v>51.712649999999996</v>
      </c>
      <c r="AD14" s="2108">
        <v>0.52234999999999998</v>
      </c>
      <c r="AE14" s="2844"/>
      <c r="AF14" s="2844">
        <v>0</v>
      </c>
      <c r="AG14" s="2108">
        <v>0</v>
      </c>
      <c r="AH14" s="2307"/>
      <c r="AI14" s="2307" t="s">
        <v>9951</v>
      </c>
      <c r="AJ14" s="2307">
        <v>0</v>
      </c>
    </row>
    <row r="15" spans="1:36" s="2310" customFormat="1" ht="63">
      <c r="A15" s="991">
        <v>2663</v>
      </c>
      <c r="B15" s="2305" t="s">
        <v>6432</v>
      </c>
      <c r="C15" s="919" t="s">
        <v>6433</v>
      </c>
      <c r="D15" s="916" t="s">
        <v>88</v>
      </c>
      <c r="E15" s="916" t="s">
        <v>6434</v>
      </c>
      <c r="F15" s="2306" t="s">
        <v>30</v>
      </c>
      <c r="G15" s="2307">
        <v>144.33699999999999</v>
      </c>
      <c r="H15" s="2307">
        <v>18.042000000000002</v>
      </c>
      <c r="I15" s="2307">
        <v>126.295</v>
      </c>
      <c r="J15" s="2307">
        <v>0</v>
      </c>
      <c r="K15" s="2307">
        <v>144.33699999999999</v>
      </c>
      <c r="L15" s="2307">
        <v>0</v>
      </c>
      <c r="M15" s="2307">
        <v>1E-3</v>
      </c>
      <c r="N15" s="2307">
        <v>0</v>
      </c>
      <c r="O15" s="2307">
        <v>1E-3</v>
      </c>
      <c r="P15" s="2307"/>
      <c r="Q15" s="2307"/>
      <c r="R15" s="2307"/>
      <c r="S15" s="2307"/>
      <c r="T15" s="2307"/>
      <c r="U15" s="2307"/>
      <c r="V15" s="2307"/>
      <c r="W15" s="2307"/>
      <c r="X15" s="2843">
        <v>1E-3</v>
      </c>
      <c r="Y15" s="2843">
        <v>0</v>
      </c>
      <c r="Z15" s="2108">
        <v>1E-3</v>
      </c>
      <c r="AA15" s="2844">
        <v>2.475E-4</v>
      </c>
      <c r="AB15" s="2844"/>
      <c r="AC15" s="2108">
        <v>2.475E-4</v>
      </c>
      <c r="AD15" s="2108">
        <v>2.5000000000000002E-6</v>
      </c>
      <c r="AE15" s="3229"/>
      <c r="AF15" s="2844">
        <v>0</v>
      </c>
      <c r="AG15" s="2108">
        <v>0</v>
      </c>
      <c r="AH15" s="2307"/>
      <c r="AI15" s="3224" t="s">
        <v>9951</v>
      </c>
      <c r="AJ15" s="2307">
        <v>0</v>
      </c>
    </row>
    <row r="16" spans="1:36" s="2310" customFormat="1" ht="47.25">
      <c r="A16" s="991">
        <v>2664</v>
      </c>
      <c r="B16" s="2305" t="s">
        <v>6435</v>
      </c>
      <c r="C16" s="919" t="s">
        <v>6436</v>
      </c>
      <c r="D16" s="916" t="s">
        <v>88</v>
      </c>
      <c r="E16" s="916" t="s">
        <v>419</v>
      </c>
      <c r="F16" s="2306" t="s">
        <v>47</v>
      </c>
      <c r="G16" s="2307">
        <v>97.876000000000005</v>
      </c>
      <c r="H16" s="2307">
        <v>0</v>
      </c>
      <c r="I16" s="2307">
        <v>11.125</v>
      </c>
      <c r="J16" s="2307">
        <v>0</v>
      </c>
      <c r="K16" s="2307">
        <v>11.125</v>
      </c>
      <c r="L16" s="2307">
        <v>86.751000000000005</v>
      </c>
      <c r="M16" s="2307">
        <v>86.751000000000005</v>
      </c>
      <c r="N16" s="2307">
        <v>0</v>
      </c>
      <c r="O16" s="2307">
        <v>86.751000000000005</v>
      </c>
      <c r="P16" s="2307"/>
      <c r="Q16" s="2307"/>
      <c r="R16" s="2307"/>
      <c r="S16" s="2307"/>
      <c r="T16" s="2307"/>
      <c r="U16" s="2307"/>
      <c r="V16" s="2307"/>
      <c r="W16" s="2307"/>
      <c r="X16" s="2843">
        <v>86.751000000000005</v>
      </c>
      <c r="Y16" s="2843">
        <v>0</v>
      </c>
      <c r="Z16" s="2108">
        <v>86.751000000000005</v>
      </c>
      <c r="AA16" s="2844">
        <v>85.882999999999996</v>
      </c>
      <c r="AB16" s="2844"/>
      <c r="AC16" s="2108">
        <v>85.882999999999996</v>
      </c>
      <c r="AD16" s="2108">
        <v>0.86799999999999999</v>
      </c>
      <c r="AE16" s="2844"/>
      <c r="AF16" s="2844">
        <v>24.27807</v>
      </c>
      <c r="AG16" s="2108">
        <v>24.27807</v>
      </c>
      <c r="AH16" s="2307"/>
      <c r="AI16" s="2307" t="s">
        <v>9949</v>
      </c>
      <c r="AJ16" s="2307">
        <v>0</v>
      </c>
    </row>
    <row r="17" spans="1:36" s="2310" customFormat="1" ht="63">
      <c r="A17" s="991">
        <v>2665</v>
      </c>
      <c r="B17" s="2305" t="s">
        <v>6437</v>
      </c>
      <c r="C17" s="919" t="s">
        <v>6438</v>
      </c>
      <c r="D17" s="916" t="s">
        <v>88</v>
      </c>
      <c r="E17" s="916" t="s">
        <v>419</v>
      </c>
      <c r="F17" s="2306" t="s">
        <v>47</v>
      </c>
      <c r="G17" s="2307">
        <v>96.793000000000006</v>
      </c>
      <c r="H17" s="2307">
        <v>0</v>
      </c>
      <c r="I17" s="2307">
        <v>25</v>
      </c>
      <c r="J17" s="2307">
        <v>0</v>
      </c>
      <c r="K17" s="2307">
        <v>25</v>
      </c>
      <c r="L17" s="2307">
        <v>71.793000000000006</v>
      </c>
      <c r="M17" s="2307">
        <v>71.793000000000006</v>
      </c>
      <c r="N17" s="2307">
        <v>0</v>
      </c>
      <c r="O17" s="2307">
        <v>71.793000000000006</v>
      </c>
      <c r="P17" s="2307"/>
      <c r="Q17" s="2307"/>
      <c r="R17" s="2307"/>
      <c r="S17" s="2307"/>
      <c r="T17" s="2307"/>
      <c r="U17" s="2307"/>
      <c r="V17" s="2307"/>
      <c r="W17" s="2307"/>
      <c r="X17" s="2843">
        <v>71.793000000000006</v>
      </c>
      <c r="Y17" s="2843">
        <v>0</v>
      </c>
      <c r="Z17" s="2108">
        <v>71.793000000000006</v>
      </c>
      <c r="AA17" s="2844">
        <v>71.075000000000003</v>
      </c>
      <c r="AB17" s="2844"/>
      <c r="AC17" s="2108">
        <v>71.075000000000003</v>
      </c>
      <c r="AD17" s="2108">
        <v>0.71799999999999997</v>
      </c>
      <c r="AE17" s="2844"/>
      <c r="AF17" s="2844">
        <v>4.8531760000000004</v>
      </c>
      <c r="AG17" s="2108">
        <v>4.8531760000000004</v>
      </c>
      <c r="AH17" s="2307"/>
      <c r="AI17" s="2307" t="s">
        <v>9949</v>
      </c>
      <c r="AJ17" s="2307">
        <v>0</v>
      </c>
    </row>
    <row r="18" spans="1:36" s="2310" customFormat="1" ht="42.75">
      <c r="A18" s="991">
        <v>2666</v>
      </c>
      <c r="B18" s="2305" t="s">
        <v>6439</v>
      </c>
      <c r="C18" s="919" t="s">
        <v>6440</v>
      </c>
      <c r="D18" s="916" t="s">
        <v>88</v>
      </c>
      <c r="E18" s="916" t="s">
        <v>1455</v>
      </c>
      <c r="F18" s="2306" t="s">
        <v>47</v>
      </c>
      <c r="G18" s="2307">
        <v>99.718999999999994</v>
      </c>
      <c r="H18" s="2307">
        <v>0</v>
      </c>
      <c r="I18" s="2307">
        <v>25.177</v>
      </c>
      <c r="J18" s="2307">
        <v>0</v>
      </c>
      <c r="K18" s="2307">
        <v>25.177</v>
      </c>
      <c r="L18" s="2307">
        <v>74.542000000000002</v>
      </c>
      <c r="M18" s="2307">
        <v>74.542000000000002</v>
      </c>
      <c r="N18" s="2307">
        <v>0</v>
      </c>
      <c r="O18" s="2307">
        <v>74.542000000000002</v>
      </c>
      <c r="P18" s="2307"/>
      <c r="Q18" s="2307"/>
      <c r="R18" s="2307"/>
      <c r="S18" s="2307"/>
      <c r="T18" s="2307"/>
      <c r="U18" s="2307"/>
      <c r="V18" s="2307"/>
      <c r="W18" s="2307"/>
      <c r="X18" s="2843">
        <v>74.542000000000002</v>
      </c>
      <c r="Y18" s="2843">
        <v>0</v>
      </c>
      <c r="Z18" s="2108">
        <v>74.542000000000002</v>
      </c>
      <c r="AA18" s="2844">
        <v>73.796999999999997</v>
      </c>
      <c r="AB18" s="2844"/>
      <c r="AC18" s="2108">
        <v>73.796999999999997</v>
      </c>
      <c r="AD18" s="2108">
        <v>0.745</v>
      </c>
      <c r="AE18" s="2844"/>
      <c r="AF18" s="2844">
        <v>17.275777999999999</v>
      </c>
      <c r="AG18" s="2108">
        <v>17.275777999999999</v>
      </c>
      <c r="AH18" s="2307"/>
      <c r="AI18" s="2307" t="s">
        <v>9949</v>
      </c>
      <c r="AJ18" s="2307">
        <v>0</v>
      </c>
    </row>
    <row r="19" spans="1:36" s="2310" customFormat="1" ht="47.25">
      <c r="A19" s="1466">
        <v>2667</v>
      </c>
      <c r="B19" s="2305" t="s">
        <v>6441</v>
      </c>
      <c r="C19" s="919" t="s">
        <v>6442</v>
      </c>
      <c r="D19" s="916" t="s">
        <v>88</v>
      </c>
      <c r="E19" s="916" t="s">
        <v>6443</v>
      </c>
      <c r="F19" s="2306" t="s">
        <v>47</v>
      </c>
      <c r="G19" s="2307">
        <v>99.884</v>
      </c>
      <c r="H19" s="2307">
        <v>0</v>
      </c>
      <c r="I19" s="2307">
        <v>25.75</v>
      </c>
      <c r="J19" s="2307">
        <v>0</v>
      </c>
      <c r="K19" s="2307">
        <v>25.75</v>
      </c>
      <c r="L19" s="2307">
        <v>74.134</v>
      </c>
      <c r="M19" s="2307">
        <v>74.134</v>
      </c>
      <c r="N19" s="2307">
        <v>0</v>
      </c>
      <c r="O19" s="2307">
        <v>74.134</v>
      </c>
      <c r="P19" s="2307"/>
      <c r="Q19" s="2307"/>
      <c r="R19" s="2307"/>
      <c r="S19" s="2307"/>
      <c r="T19" s="2307"/>
      <c r="U19" s="2307"/>
      <c r="V19" s="2307"/>
      <c r="W19" s="2307"/>
      <c r="X19" s="2843">
        <v>74.134</v>
      </c>
      <c r="Y19" s="2843">
        <v>0</v>
      </c>
      <c r="Z19" s="2108">
        <v>74.134</v>
      </c>
      <c r="AA19" s="2844">
        <v>73.393000000000001</v>
      </c>
      <c r="AB19" s="2844"/>
      <c r="AC19" s="2108">
        <v>73.393000000000001</v>
      </c>
      <c r="AD19" s="2108">
        <v>0.74099999999999999</v>
      </c>
      <c r="AE19" s="3229"/>
      <c r="AF19" s="2844">
        <v>6.3291130000000004</v>
      </c>
      <c r="AG19" s="2108">
        <v>6.3291130000000004</v>
      </c>
      <c r="AH19" s="2307"/>
      <c r="AI19" s="3224" t="s">
        <v>9949</v>
      </c>
      <c r="AJ19" s="3224">
        <v>0</v>
      </c>
    </row>
    <row r="20" spans="1:36" s="2310" customFormat="1" ht="47.25">
      <c r="A20" s="1466">
        <v>2668</v>
      </c>
      <c r="B20" s="2305" t="s">
        <v>6444</v>
      </c>
      <c r="C20" s="919" t="s">
        <v>6445</v>
      </c>
      <c r="D20" s="916" t="s">
        <v>88</v>
      </c>
      <c r="E20" s="916" t="s">
        <v>419</v>
      </c>
      <c r="F20" s="2306" t="s">
        <v>30</v>
      </c>
      <c r="G20" s="2307">
        <v>45.47</v>
      </c>
      <c r="H20" s="2307">
        <v>0</v>
      </c>
      <c r="I20" s="2307">
        <v>12.5</v>
      </c>
      <c r="J20" s="2307">
        <v>0</v>
      </c>
      <c r="K20" s="2307">
        <v>12.5</v>
      </c>
      <c r="L20" s="2307">
        <v>32.97</v>
      </c>
      <c r="M20" s="2307">
        <v>32.97</v>
      </c>
      <c r="N20" s="2307">
        <v>0</v>
      </c>
      <c r="O20" s="2307">
        <v>32.97</v>
      </c>
      <c r="P20" s="2307"/>
      <c r="Q20" s="2307"/>
      <c r="R20" s="2307"/>
      <c r="S20" s="2307"/>
      <c r="T20" s="2307"/>
      <c r="U20" s="2307"/>
      <c r="V20" s="2307"/>
      <c r="W20" s="2307"/>
      <c r="X20" s="2843">
        <v>32.97</v>
      </c>
      <c r="Y20" s="2843">
        <v>0</v>
      </c>
      <c r="Z20" s="2108">
        <v>32.97</v>
      </c>
      <c r="AA20" s="2844">
        <v>32.64</v>
      </c>
      <c r="AB20" s="2844"/>
      <c r="AC20" s="2108">
        <v>32.64</v>
      </c>
      <c r="AD20" s="2108">
        <v>0.33</v>
      </c>
      <c r="AE20" s="3229"/>
      <c r="AF20" s="2844">
        <v>2.9414129999999998</v>
      </c>
      <c r="AG20" s="2108">
        <v>2.9414129999999998</v>
      </c>
      <c r="AH20" s="2307"/>
      <c r="AI20" s="3224" t="s">
        <v>9949</v>
      </c>
      <c r="AJ20" s="3224">
        <v>0</v>
      </c>
    </row>
    <row r="21" spans="1:36" s="2310" customFormat="1" ht="63">
      <c r="A21" s="3223">
        <v>2669</v>
      </c>
      <c r="B21" s="2305" t="s">
        <v>6446</v>
      </c>
      <c r="C21" s="919" t="s">
        <v>6447</v>
      </c>
      <c r="D21" s="916" t="s">
        <v>45</v>
      </c>
      <c r="E21" s="916" t="s">
        <v>6448</v>
      </c>
      <c r="F21" s="2306" t="s">
        <v>30</v>
      </c>
      <c r="G21" s="2307">
        <v>100</v>
      </c>
      <c r="H21" s="2307">
        <v>25</v>
      </c>
      <c r="I21" s="2307">
        <v>65</v>
      </c>
      <c r="J21" s="2307">
        <v>0</v>
      </c>
      <c r="K21" s="2307">
        <v>90</v>
      </c>
      <c r="L21" s="2307">
        <v>10</v>
      </c>
      <c r="M21" s="2307">
        <v>10</v>
      </c>
      <c r="N21" s="2307">
        <v>0</v>
      </c>
      <c r="O21" s="2307">
        <v>10</v>
      </c>
      <c r="P21" s="2307"/>
      <c r="Q21" s="2307"/>
      <c r="R21" s="2307"/>
      <c r="S21" s="2307"/>
      <c r="T21" s="2307"/>
      <c r="U21" s="2307"/>
      <c r="V21" s="2307"/>
      <c r="W21" s="2307"/>
      <c r="X21" s="2843">
        <v>10</v>
      </c>
      <c r="Y21" s="2843">
        <v>0</v>
      </c>
      <c r="Z21" s="2108">
        <v>10</v>
      </c>
      <c r="AA21" s="2844">
        <v>2.1970000000000001</v>
      </c>
      <c r="AB21" s="2844"/>
      <c r="AC21" s="2108">
        <v>2.1970000000000001</v>
      </c>
      <c r="AD21" s="2108">
        <v>2.1999999999999999E-2</v>
      </c>
      <c r="AE21" s="2844"/>
      <c r="AF21" s="2844">
        <v>0</v>
      </c>
      <c r="AG21" s="2108">
        <v>0</v>
      </c>
      <c r="AH21" s="2307"/>
      <c r="AI21" s="2307" t="s">
        <v>9951</v>
      </c>
      <c r="AJ21" s="2307">
        <v>0</v>
      </c>
    </row>
    <row r="22" spans="1:36" s="2310" customFormat="1" ht="63">
      <c r="A22" s="1466">
        <v>2670</v>
      </c>
      <c r="B22" s="2305" t="s">
        <v>6449</v>
      </c>
      <c r="C22" s="919" t="s">
        <v>6450</v>
      </c>
      <c r="D22" s="916" t="s">
        <v>45</v>
      </c>
      <c r="E22" s="916" t="s">
        <v>481</v>
      </c>
      <c r="F22" s="2306" t="s">
        <v>30</v>
      </c>
      <c r="G22" s="2307">
        <v>79.668000000000006</v>
      </c>
      <c r="H22" s="2307">
        <v>4.9790000000000001</v>
      </c>
      <c r="I22" s="2307">
        <v>64.688999999999993</v>
      </c>
      <c r="J22" s="2307">
        <v>0</v>
      </c>
      <c r="K22" s="2307">
        <v>69.667999999999992</v>
      </c>
      <c r="L22" s="2307">
        <v>10.000000000000014</v>
      </c>
      <c r="M22" s="2307">
        <v>10</v>
      </c>
      <c r="N22" s="2307">
        <v>0</v>
      </c>
      <c r="O22" s="2307">
        <v>10</v>
      </c>
      <c r="P22" s="2307"/>
      <c r="Q22" s="2307"/>
      <c r="R22" s="2307"/>
      <c r="S22" s="2307"/>
      <c r="T22" s="2307"/>
      <c r="U22" s="2307"/>
      <c r="V22" s="2307"/>
      <c r="W22" s="2307"/>
      <c r="X22" s="2843">
        <v>10</v>
      </c>
      <c r="Y22" s="2843">
        <v>0</v>
      </c>
      <c r="Z22" s="2108">
        <v>10</v>
      </c>
      <c r="AA22" s="2844">
        <v>9.9</v>
      </c>
      <c r="AB22" s="2844"/>
      <c r="AC22" s="2108">
        <v>9.9</v>
      </c>
      <c r="AD22" s="2108">
        <v>0.1</v>
      </c>
      <c r="AE22" s="3229"/>
      <c r="AF22" s="2844">
        <v>0</v>
      </c>
      <c r="AG22" s="2108">
        <v>0</v>
      </c>
      <c r="AH22" s="2307"/>
      <c r="AI22" s="3224" t="s">
        <v>10041</v>
      </c>
      <c r="AJ22" s="2307">
        <v>0</v>
      </c>
    </row>
    <row r="23" spans="1:36" s="2310" customFormat="1" ht="50.45" customHeight="1">
      <c r="A23" s="991">
        <v>2671</v>
      </c>
      <c r="B23" s="2305" t="s">
        <v>6451</v>
      </c>
      <c r="C23" s="919" t="s">
        <v>6452</v>
      </c>
      <c r="D23" s="916" t="s">
        <v>389</v>
      </c>
      <c r="E23" s="916" t="s">
        <v>6453</v>
      </c>
      <c r="F23" s="2306" t="s">
        <v>30</v>
      </c>
      <c r="G23" s="2307">
        <v>34.83</v>
      </c>
      <c r="H23" s="2307">
        <v>24.542999999999999</v>
      </c>
      <c r="I23" s="2307">
        <v>0</v>
      </c>
      <c r="J23" s="2307">
        <v>0</v>
      </c>
      <c r="K23" s="2307">
        <v>24.542999999999999</v>
      </c>
      <c r="L23" s="2307">
        <v>10.286999999999999</v>
      </c>
      <c r="M23" s="2307">
        <v>10.287000000000001</v>
      </c>
      <c r="N23" s="2307">
        <v>0</v>
      </c>
      <c r="O23" s="2307">
        <v>10.287000000000001</v>
      </c>
      <c r="P23" s="2307"/>
      <c r="Q23" s="2307"/>
      <c r="R23" s="2307"/>
      <c r="S23" s="2307"/>
      <c r="T23" s="2307"/>
      <c r="U23" s="2307"/>
      <c r="V23" s="2307"/>
      <c r="W23" s="2307"/>
      <c r="X23" s="2843">
        <v>10.287000000000001</v>
      </c>
      <c r="Y23" s="2843">
        <v>0</v>
      </c>
      <c r="Z23" s="2108">
        <v>10.287000000000001</v>
      </c>
      <c r="AA23" s="2844"/>
      <c r="AB23" s="2844"/>
      <c r="AC23" s="2108">
        <v>0</v>
      </c>
      <c r="AD23" s="2108"/>
      <c r="AE23" s="2844"/>
      <c r="AF23" s="2844">
        <v>0</v>
      </c>
      <c r="AG23" s="2108">
        <v>0</v>
      </c>
      <c r="AH23" s="2307"/>
      <c r="AI23" s="2307"/>
      <c r="AJ23" s="2307">
        <v>0</v>
      </c>
    </row>
    <row r="24" spans="1:36" s="2310" customFormat="1" ht="63">
      <c r="A24" s="1466">
        <v>2672</v>
      </c>
      <c r="B24" s="2305" t="s">
        <v>6454</v>
      </c>
      <c r="C24" s="919" t="s">
        <v>6455</v>
      </c>
      <c r="D24" s="916" t="s">
        <v>389</v>
      </c>
      <c r="E24" s="916" t="s">
        <v>3168</v>
      </c>
      <c r="F24" s="2306" t="s">
        <v>30</v>
      </c>
      <c r="G24" s="2307">
        <v>139.96</v>
      </c>
      <c r="H24" s="2307">
        <v>0</v>
      </c>
      <c r="I24" s="2307">
        <v>37.5</v>
      </c>
      <c r="J24" s="2307">
        <v>0</v>
      </c>
      <c r="K24" s="2307">
        <v>37.5</v>
      </c>
      <c r="L24" s="2307">
        <v>102.46000000000001</v>
      </c>
      <c r="M24" s="2307">
        <v>102.46</v>
      </c>
      <c r="N24" s="2307">
        <v>0</v>
      </c>
      <c r="O24" s="2307">
        <v>102.46</v>
      </c>
      <c r="P24" s="2307"/>
      <c r="Q24" s="2307"/>
      <c r="R24" s="2307"/>
      <c r="S24" s="2307"/>
      <c r="T24" s="2307"/>
      <c r="U24" s="2307"/>
      <c r="V24" s="2307"/>
      <c r="W24" s="2307"/>
      <c r="X24" s="2843">
        <v>102.46</v>
      </c>
      <c r="Y24" s="2843">
        <v>0</v>
      </c>
      <c r="Z24" s="2108">
        <v>102.46</v>
      </c>
      <c r="AA24" s="2844">
        <v>50.717699999999994</v>
      </c>
      <c r="AB24" s="2844"/>
      <c r="AC24" s="2108">
        <v>50.717699999999994</v>
      </c>
      <c r="AD24" s="2108">
        <v>0.51229999999999998</v>
      </c>
      <c r="AE24" s="3229"/>
      <c r="AF24" s="2844">
        <v>0</v>
      </c>
      <c r="AG24" s="2108">
        <v>0</v>
      </c>
      <c r="AH24" s="2307"/>
      <c r="AI24" s="3224" t="s">
        <v>10057</v>
      </c>
      <c r="AJ24" s="2307">
        <v>0</v>
      </c>
    </row>
    <row r="25" spans="1:36" s="2310" customFormat="1" ht="47.25">
      <c r="A25" s="1466">
        <v>2673</v>
      </c>
      <c r="B25" s="2305" t="s">
        <v>6456</v>
      </c>
      <c r="C25" s="919" t="s">
        <v>6457</v>
      </c>
      <c r="D25" s="916" t="s">
        <v>72</v>
      </c>
      <c r="E25" s="916" t="s">
        <v>6458</v>
      </c>
      <c r="F25" s="2306" t="s">
        <v>47</v>
      </c>
      <c r="G25" s="2307">
        <v>950</v>
      </c>
      <c r="H25" s="2307">
        <v>237.33600000000001</v>
      </c>
      <c r="I25" s="2307">
        <v>42.5</v>
      </c>
      <c r="J25" s="2307">
        <v>0</v>
      </c>
      <c r="K25" s="2307">
        <v>279.83600000000001</v>
      </c>
      <c r="L25" s="2307">
        <v>670.16399999999999</v>
      </c>
      <c r="M25" s="2307">
        <v>150</v>
      </c>
      <c r="N25" s="2307">
        <v>0</v>
      </c>
      <c r="O25" s="2307">
        <v>150</v>
      </c>
      <c r="P25" s="2307"/>
      <c r="Q25" s="2307"/>
      <c r="R25" s="2307"/>
      <c r="S25" s="2307"/>
      <c r="T25" s="2307"/>
      <c r="U25" s="2307"/>
      <c r="V25" s="2307"/>
      <c r="W25" s="2307"/>
      <c r="X25" s="2843">
        <v>150</v>
      </c>
      <c r="Y25" s="2843">
        <v>0</v>
      </c>
      <c r="Z25" s="2108">
        <v>150</v>
      </c>
      <c r="AA25" s="3227">
        <v>37.125</v>
      </c>
      <c r="AB25" s="2844"/>
      <c r="AC25" s="2108">
        <v>37.125</v>
      </c>
      <c r="AD25" s="2108">
        <v>0.375</v>
      </c>
      <c r="AE25" s="3229"/>
      <c r="AF25" s="2844">
        <v>0</v>
      </c>
      <c r="AG25" s="2108">
        <v>0</v>
      </c>
      <c r="AH25" s="2307"/>
      <c r="AI25" s="3224" t="s">
        <v>9951</v>
      </c>
      <c r="AJ25" s="2307">
        <v>0</v>
      </c>
    </row>
    <row r="26" spans="1:36" s="2310" customFormat="1" ht="63">
      <c r="A26" s="991">
        <v>2674</v>
      </c>
      <c r="B26" s="2305" t="s">
        <v>6459</v>
      </c>
      <c r="C26" s="2311" t="s">
        <v>6460</v>
      </c>
      <c r="D26" s="916" t="s">
        <v>72</v>
      </c>
      <c r="E26" s="2312" t="s">
        <v>91</v>
      </c>
      <c r="F26" s="2306" t="s">
        <v>30</v>
      </c>
      <c r="G26" s="2313">
        <v>485.69</v>
      </c>
      <c r="H26" s="2313">
        <v>226.059</v>
      </c>
      <c r="I26" s="2307">
        <v>146.35599999999999</v>
      </c>
      <c r="J26" s="2307">
        <v>0</v>
      </c>
      <c r="K26" s="2307">
        <v>372.41499999999996</v>
      </c>
      <c r="L26" s="2307">
        <v>113.27500000000003</v>
      </c>
      <c r="M26" s="2307">
        <v>113.27500000000001</v>
      </c>
      <c r="N26" s="2307">
        <v>0</v>
      </c>
      <c r="O26" s="2307">
        <v>113.27500000000001</v>
      </c>
      <c r="P26" s="2307"/>
      <c r="Q26" s="2307"/>
      <c r="R26" s="2307"/>
      <c r="S26" s="2307"/>
      <c r="T26" s="2307"/>
      <c r="U26" s="2307"/>
      <c r="V26" s="2307"/>
      <c r="W26" s="2307"/>
      <c r="X26" s="2843">
        <v>113.27500000000001</v>
      </c>
      <c r="Y26" s="2843">
        <v>0</v>
      </c>
      <c r="Z26" s="2108">
        <v>113.27500000000001</v>
      </c>
      <c r="AA26" s="2844">
        <v>46.226999999999997</v>
      </c>
      <c r="AB26" s="2844"/>
      <c r="AC26" s="2108">
        <v>46.226999999999997</v>
      </c>
      <c r="AD26" s="2108">
        <v>0.46700000000000003</v>
      </c>
      <c r="AE26" s="2844"/>
      <c r="AF26" s="2844">
        <v>0</v>
      </c>
      <c r="AG26" s="2108">
        <v>0</v>
      </c>
      <c r="AH26" s="2307"/>
      <c r="AI26" s="2307" t="s">
        <v>9951</v>
      </c>
      <c r="AJ26" s="2307">
        <v>0</v>
      </c>
    </row>
    <row r="27" spans="1:36" s="2310" customFormat="1" ht="63">
      <c r="A27" s="1466">
        <v>2675</v>
      </c>
      <c r="B27" s="2305" t="s">
        <v>6461</v>
      </c>
      <c r="C27" s="2311" t="s">
        <v>6462</v>
      </c>
      <c r="D27" s="916" t="s">
        <v>72</v>
      </c>
      <c r="E27" s="2314" t="s">
        <v>6463</v>
      </c>
      <c r="F27" s="2306" t="s">
        <v>30</v>
      </c>
      <c r="G27" s="2311">
        <v>36.9</v>
      </c>
      <c r="H27" s="2313">
        <v>4.6120000000000001</v>
      </c>
      <c r="I27" s="2307">
        <v>17.288</v>
      </c>
      <c r="J27" s="2307">
        <v>0</v>
      </c>
      <c r="K27" s="2307">
        <v>21.9</v>
      </c>
      <c r="L27" s="2307">
        <v>15</v>
      </c>
      <c r="M27" s="2307">
        <v>15</v>
      </c>
      <c r="N27" s="2307">
        <v>0</v>
      </c>
      <c r="O27" s="2307">
        <v>15</v>
      </c>
      <c r="P27" s="2307"/>
      <c r="Q27" s="2307"/>
      <c r="R27" s="2307"/>
      <c r="S27" s="2307"/>
      <c r="T27" s="2307"/>
      <c r="U27" s="2307"/>
      <c r="V27" s="2307"/>
      <c r="W27" s="2307"/>
      <c r="X27" s="2843">
        <v>15</v>
      </c>
      <c r="Y27" s="2843">
        <v>0</v>
      </c>
      <c r="Z27" s="2108">
        <v>15</v>
      </c>
      <c r="AA27" s="2844">
        <v>14.85</v>
      </c>
      <c r="AB27" s="2844"/>
      <c r="AC27" s="2108">
        <v>14.85</v>
      </c>
      <c r="AD27" s="2108">
        <v>0.15</v>
      </c>
      <c r="AE27" s="3229"/>
      <c r="AF27" s="2844">
        <v>0</v>
      </c>
      <c r="AG27" s="2108">
        <v>0</v>
      </c>
      <c r="AH27" s="2307"/>
      <c r="AI27" s="3224" t="s">
        <v>10041</v>
      </c>
      <c r="AJ27" s="2307">
        <v>0</v>
      </c>
    </row>
    <row r="28" spans="1:36" s="2310" customFormat="1" ht="47.25">
      <c r="A28" s="1466">
        <v>2676</v>
      </c>
      <c r="B28" s="2305" t="s">
        <v>6464</v>
      </c>
      <c r="C28" s="919" t="s">
        <v>6465</v>
      </c>
      <c r="D28" s="916" t="s">
        <v>72</v>
      </c>
      <c r="E28" s="916" t="s">
        <v>5236</v>
      </c>
      <c r="F28" s="2306" t="s">
        <v>47</v>
      </c>
      <c r="G28" s="2307">
        <v>270.74299999999999</v>
      </c>
      <c r="H28" s="2307">
        <v>0</v>
      </c>
      <c r="I28" s="2307">
        <v>50</v>
      </c>
      <c r="J28" s="2307">
        <v>0</v>
      </c>
      <c r="K28" s="2307">
        <v>50</v>
      </c>
      <c r="L28" s="2307">
        <v>220.74299999999999</v>
      </c>
      <c r="M28" s="2307">
        <v>110</v>
      </c>
      <c r="N28" s="2307">
        <v>0</v>
      </c>
      <c r="O28" s="2307">
        <v>110</v>
      </c>
      <c r="P28" s="2307"/>
      <c r="Q28" s="2307"/>
      <c r="R28" s="2307"/>
      <c r="S28" s="2307"/>
      <c r="T28" s="2307"/>
      <c r="U28" s="2307"/>
      <c r="V28" s="2307"/>
      <c r="W28" s="2307"/>
      <c r="X28" s="2843">
        <v>110</v>
      </c>
      <c r="Y28" s="2843">
        <v>0</v>
      </c>
      <c r="Z28" s="2108">
        <v>110</v>
      </c>
      <c r="AA28" s="3227">
        <v>27.225000000000001</v>
      </c>
      <c r="AB28" s="2844"/>
      <c r="AC28" s="2108">
        <v>27.225000000000001</v>
      </c>
      <c r="AD28" s="2108">
        <v>0.27500000000000002</v>
      </c>
      <c r="AE28" s="3229"/>
      <c r="AF28" s="2844">
        <v>22.223417999999999</v>
      </c>
      <c r="AG28" s="2108">
        <v>22.223417999999999</v>
      </c>
      <c r="AH28" s="2307"/>
      <c r="AI28" s="3224" t="s">
        <v>9951</v>
      </c>
      <c r="AJ28" s="2307">
        <v>0</v>
      </c>
    </row>
    <row r="29" spans="1:36" s="2310" customFormat="1" ht="47.25">
      <c r="A29" s="3223">
        <v>2677</v>
      </c>
      <c r="B29" s="2305" t="s">
        <v>6466</v>
      </c>
      <c r="C29" s="919" t="s">
        <v>6467</v>
      </c>
      <c r="D29" s="916" t="s">
        <v>1298</v>
      </c>
      <c r="E29" s="916" t="s">
        <v>2876</v>
      </c>
      <c r="F29" s="2306" t="s">
        <v>47</v>
      </c>
      <c r="G29" s="2307">
        <v>65.832999999999998</v>
      </c>
      <c r="H29" s="2307">
        <v>0</v>
      </c>
      <c r="I29" s="2307">
        <v>16</v>
      </c>
      <c r="J29" s="2307">
        <v>0</v>
      </c>
      <c r="K29" s="2307">
        <v>16</v>
      </c>
      <c r="L29" s="2307">
        <v>49.832999999999998</v>
      </c>
      <c r="M29" s="2307">
        <v>49.832999999999998</v>
      </c>
      <c r="N29" s="2307">
        <v>0</v>
      </c>
      <c r="O29" s="2307">
        <v>49.832999999999998</v>
      </c>
      <c r="P29" s="2307"/>
      <c r="Q29" s="2307"/>
      <c r="R29" s="2307"/>
      <c r="S29" s="2307"/>
      <c r="T29" s="2307"/>
      <c r="U29" s="2307"/>
      <c r="V29" s="2307"/>
      <c r="W29" s="2307"/>
      <c r="X29" s="2843">
        <v>49.832999999999998</v>
      </c>
      <c r="Y29" s="2843">
        <v>0</v>
      </c>
      <c r="Z29" s="2108">
        <v>49.832999999999998</v>
      </c>
      <c r="AA29" s="2844">
        <v>49.334669999999996</v>
      </c>
      <c r="AB29" s="2844"/>
      <c r="AC29" s="2108">
        <v>49.334669999999996</v>
      </c>
      <c r="AD29" s="2108">
        <v>0.49833</v>
      </c>
      <c r="AE29" s="2844"/>
      <c r="AF29" s="2844">
        <v>0</v>
      </c>
      <c r="AG29" s="2108">
        <v>0</v>
      </c>
      <c r="AH29" s="2307"/>
      <c r="AI29" s="2307" t="s">
        <v>9951</v>
      </c>
      <c r="AJ29" s="2307">
        <v>0</v>
      </c>
    </row>
    <row r="30" spans="1:36" s="2310" customFormat="1" ht="63">
      <c r="A30" s="1466">
        <v>2678</v>
      </c>
      <c r="B30" s="2305" t="s">
        <v>6468</v>
      </c>
      <c r="C30" s="919" t="s">
        <v>6469</v>
      </c>
      <c r="D30" s="916" t="s">
        <v>72</v>
      </c>
      <c r="E30" s="916" t="s">
        <v>1943</v>
      </c>
      <c r="F30" s="2306" t="s">
        <v>30</v>
      </c>
      <c r="G30" s="2307">
        <v>137.495</v>
      </c>
      <c r="H30" s="2307">
        <v>0</v>
      </c>
      <c r="I30" s="2307">
        <v>34.94</v>
      </c>
      <c r="J30" s="2307">
        <v>0</v>
      </c>
      <c r="K30" s="2307">
        <v>34.94</v>
      </c>
      <c r="L30" s="2307">
        <v>102.55500000000001</v>
      </c>
      <c r="M30" s="2307">
        <v>102.55500000000001</v>
      </c>
      <c r="N30" s="2307">
        <v>0</v>
      </c>
      <c r="O30" s="2307">
        <v>102.55500000000001</v>
      </c>
      <c r="P30" s="2307"/>
      <c r="Q30" s="2307"/>
      <c r="R30" s="2307"/>
      <c r="S30" s="2307"/>
      <c r="T30" s="2307"/>
      <c r="U30" s="2307"/>
      <c r="V30" s="2307"/>
      <c r="W30" s="2307"/>
      <c r="X30" s="2843">
        <v>102.55500000000001</v>
      </c>
      <c r="Y30" s="2843">
        <v>0</v>
      </c>
      <c r="Z30" s="2108">
        <v>102.55500000000001</v>
      </c>
      <c r="AA30" s="2844">
        <v>50.764725000000006</v>
      </c>
      <c r="AB30" s="2844"/>
      <c r="AC30" s="2108">
        <v>50.764725000000006</v>
      </c>
      <c r="AD30" s="2108">
        <v>0.51277499999999998</v>
      </c>
      <c r="AE30" s="3229"/>
      <c r="AF30" s="2844">
        <v>25.381976000000002</v>
      </c>
      <c r="AG30" s="2108">
        <v>25.381976000000002</v>
      </c>
      <c r="AH30" s="2307"/>
      <c r="AI30" s="3224" t="s">
        <v>10057</v>
      </c>
      <c r="AJ30" s="2307">
        <v>0</v>
      </c>
    </row>
    <row r="31" spans="1:36" s="2310" customFormat="1" ht="63">
      <c r="A31" s="1466">
        <v>2679</v>
      </c>
      <c r="B31" s="2305" t="s">
        <v>6470</v>
      </c>
      <c r="C31" s="919" t="s">
        <v>6471</v>
      </c>
      <c r="D31" s="916" t="s">
        <v>72</v>
      </c>
      <c r="E31" s="916" t="s">
        <v>5866</v>
      </c>
      <c r="F31" s="2306" t="s">
        <v>30</v>
      </c>
      <c r="G31" s="2307">
        <v>246.6</v>
      </c>
      <c r="H31" s="2307">
        <v>166.41300000000001</v>
      </c>
      <c r="I31" s="2307">
        <v>40.094000000000001</v>
      </c>
      <c r="J31" s="2307">
        <v>0</v>
      </c>
      <c r="K31" s="2307">
        <v>206.50700000000001</v>
      </c>
      <c r="L31" s="2307">
        <v>40.092999999999989</v>
      </c>
      <c r="M31" s="2307">
        <v>40.093000000000004</v>
      </c>
      <c r="N31" s="2307">
        <v>0</v>
      </c>
      <c r="O31" s="2307">
        <v>40.093000000000004</v>
      </c>
      <c r="P31" s="2307"/>
      <c r="Q31" s="2307"/>
      <c r="R31" s="2307"/>
      <c r="S31" s="2307"/>
      <c r="T31" s="2307"/>
      <c r="U31" s="2307"/>
      <c r="V31" s="2307"/>
      <c r="W31" s="2307"/>
      <c r="X31" s="2843">
        <v>40.093000000000004</v>
      </c>
      <c r="Y31" s="2843">
        <v>0</v>
      </c>
      <c r="Z31" s="2108">
        <v>40.093000000000004</v>
      </c>
      <c r="AA31" s="2844">
        <v>39.692070000000001</v>
      </c>
      <c r="AB31" s="2844"/>
      <c r="AC31" s="2108">
        <v>39.692070000000001</v>
      </c>
      <c r="AD31" s="2108">
        <v>0.40093000000000001</v>
      </c>
      <c r="AE31" s="3229"/>
      <c r="AF31" s="2844">
        <v>0</v>
      </c>
      <c r="AG31" s="2108">
        <v>0</v>
      </c>
      <c r="AH31" s="2307"/>
      <c r="AI31" s="3224" t="s">
        <v>10041</v>
      </c>
      <c r="AJ31" s="2307">
        <v>0</v>
      </c>
    </row>
    <row r="32" spans="1:36" s="2310" customFormat="1" ht="63">
      <c r="A32" s="1466">
        <v>2680</v>
      </c>
      <c r="B32" s="2305" t="s">
        <v>6472</v>
      </c>
      <c r="C32" s="919" t="s">
        <v>6473</v>
      </c>
      <c r="D32" s="916" t="s">
        <v>257</v>
      </c>
      <c r="E32" s="916" t="s">
        <v>1455</v>
      </c>
      <c r="F32" s="2306" t="s">
        <v>47</v>
      </c>
      <c r="G32" s="2307">
        <v>71.978999999999999</v>
      </c>
      <c r="H32" s="2307">
        <v>0</v>
      </c>
      <c r="I32" s="2307">
        <v>4.375</v>
      </c>
      <c r="J32" s="2307">
        <v>0</v>
      </c>
      <c r="K32" s="2307">
        <v>4.375</v>
      </c>
      <c r="L32" s="2307">
        <v>67.603999999999999</v>
      </c>
      <c r="M32" s="2307">
        <v>67.603999999999999</v>
      </c>
      <c r="N32" s="2307">
        <v>0</v>
      </c>
      <c r="O32" s="2307">
        <v>67.603999999999999</v>
      </c>
      <c r="P32" s="2307"/>
      <c r="Q32" s="2307"/>
      <c r="R32" s="2307"/>
      <c r="S32" s="2307"/>
      <c r="T32" s="2307"/>
      <c r="U32" s="2307"/>
      <c r="V32" s="2307"/>
      <c r="W32" s="2307"/>
      <c r="X32" s="2843">
        <v>67.603999999999999</v>
      </c>
      <c r="Y32" s="2843">
        <v>0</v>
      </c>
      <c r="Z32" s="2108">
        <v>67.603999999999999</v>
      </c>
      <c r="AA32" s="2844">
        <v>66.927959999999999</v>
      </c>
      <c r="AB32" s="2844"/>
      <c r="AC32" s="2108">
        <v>66.927959999999999</v>
      </c>
      <c r="AD32" s="2108">
        <v>0.67603999999999997</v>
      </c>
      <c r="AE32" s="3229"/>
      <c r="AF32" s="2844">
        <v>0</v>
      </c>
      <c r="AG32" s="2108">
        <v>0</v>
      </c>
      <c r="AH32" s="2307"/>
      <c r="AI32" s="3224" t="s">
        <v>10041</v>
      </c>
      <c r="AJ32" s="2307">
        <v>0</v>
      </c>
    </row>
    <row r="33" spans="1:36" s="2310" customFormat="1" ht="42.75">
      <c r="A33" s="1466">
        <v>2681</v>
      </c>
      <c r="B33" s="2305" t="s">
        <v>6474</v>
      </c>
      <c r="C33" s="919" t="s">
        <v>6475</v>
      </c>
      <c r="D33" s="916" t="s">
        <v>257</v>
      </c>
      <c r="E33" s="916" t="s">
        <v>2876</v>
      </c>
      <c r="F33" s="2306" t="s">
        <v>47</v>
      </c>
      <c r="G33" s="2307">
        <v>25.373000000000001</v>
      </c>
      <c r="H33" s="2307">
        <v>0</v>
      </c>
      <c r="I33" s="2307">
        <v>3.125</v>
      </c>
      <c r="J33" s="2307">
        <v>0</v>
      </c>
      <c r="K33" s="2307">
        <v>3.125</v>
      </c>
      <c r="L33" s="2307">
        <v>22.248000000000001</v>
      </c>
      <c r="M33" s="2307">
        <v>22.248000000000001</v>
      </c>
      <c r="N33" s="2307">
        <v>0</v>
      </c>
      <c r="O33" s="2307">
        <v>22.248000000000001</v>
      </c>
      <c r="P33" s="2307"/>
      <c r="Q33" s="2307"/>
      <c r="R33" s="2307"/>
      <c r="S33" s="2307"/>
      <c r="T33" s="2307"/>
      <c r="U33" s="2307"/>
      <c r="V33" s="2307"/>
      <c r="W33" s="2307"/>
      <c r="X33" s="2843">
        <v>22.248000000000001</v>
      </c>
      <c r="Y33" s="2843">
        <v>0</v>
      </c>
      <c r="Z33" s="2108">
        <v>22.248000000000001</v>
      </c>
      <c r="AA33" s="2844">
        <v>22.02552</v>
      </c>
      <c r="AB33" s="2844"/>
      <c r="AC33" s="2108">
        <v>22.02552</v>
      </c>
      <c r="AD33" s="2108">
        <v>0.22248000000000001</v>
      </c>
      <c r="AE33" s="3229"/>
      <c r="AF33" s="2844">
        <v>0</v>
      </c>
      <c r="AG33" s="2108">
        <v>0</v>
      </c>
      <c r="AH33" s="2307"/>
      <c r="AI33" s="2307" t="s">
        <v>9951</v>
      </c>
      <c r="AJ33" s="2307">
        <v>0</v>
      </c>
    </row>
    <row r="34" spans="1:36" s="2310" customFormat="1" ht="31.5">
      <c r="A34" s="1466">
        <v>2682</v>
      </c>
      <c r="B34" s="2305" t="s">
        <v>6476</v>
      </c>
      <c r="C34" s="919" t="s">
        <v>6477</v>
      </c>
      <c r="D34" s="2315" t="s">
        <v>257</v>
      </c>
      <c r="E34" s="2315" t="s">
        <v>6478</v>
      </c>
      <c r="F34" s="2306" t="s">
        <v>47</v>
      </c>
      <c r="G34" s="2307">
        <v>100.982</v>
      </c>
      <c r="H34" s="2307">
        <v>0</v>
      </c>
      <c r="I34" s="2307">
        <v>25.245000000000001</v>
      </c>
      <c r="J34" s="2307">
        <v>0</v>
      </c>
      <c r="K34" s="2307">
        <v>25.245000000000001</v>
      </c>
      <c r="L34" s="2307">
        <v>75.736999999999995</v>
      </c>
      <c r="M34" s="2307">
        <v>50</v>
      </c>
      <c r="N34" s="2307">
        <v>0</v>
      </c>
      <c r="O34" s="2307">
        <v>50</v>
      </c>
      <c r="P34" s="2307"/>
      <c r="Q34" s="2307"/>
      <c r="R34" s="2307"/>
      <c r="S34" s="2307"/>
      <c r="T34" s="2307"/>
      <c r="U34" s="2307"/>
      <c r="V34" s="2307"/>
      <c r="W34" s="2307"/>
      <c r="X34" s="2843">
        <v>50</v>
      </c>
      <c r="Y34" s="2843">
        <v>0</v>
      </c>
      <c r="Z34" s="2108">
        <v>50</v>
      </c>
      <c r="AA34" s="3227">
        <v>12.375</v>
      </c>
      <c r="AB34" s="2844"/>
      <c r="AC34" s="2108">
        <v>12.375</v>
      </c>
      <c r="AD34" s="2108">
        <v>0.125</v>
      </c>
      <c r="AE34" s="3229"/>
      <c r="AF34" s="2844">
        <v>0</v>
      </c>
      <c r="AG34" s="2108">
        <v>0</v>
      </c>
      <c r="AH34" s="2307"/>
      <c r="AI34" s="3224" t="s">
        <v>9951</v>
      </c>
      <c r="AJ34" s="2307">
        <v>0</v>
      </c>
    </row>
    <row r="35" spans="1:36" s="2310" customFormat="1" ht="42.75">
      <c r="A35" s="1466">
        <v>2683</v>
      </c>
      <c r="B35" s="2305" t="s">
        <v>6479</v>
      </c>
      <c r="C35" s="2316" t="s">
        <v>6480</v>
      </c>
      <c r="D35" s="916" t="s">
        <v>429</v>
      </c>
      <c r="E35" s="916" t="s">
        <v>6481</v>
      </c>
      <c r="F35" s="2306" t="s">
        <v>47</v>
      </c>
      <c r="G35" s="2307">
        <v>67.742000000000004</v>
      </c>
      <c r="H35" s="2307">
        <v>0</v>
      </c>
      <c r="I35" s="2307">
        <v>16.936</v>
      </c>
      <c r="J35" s="2307">
        <v>0</v>
      </c>
      <c r="K35" s="2307">
        <v>16.936</v>
      </c>
      <c r="L35" s="2307">
        <v>50.806000000000004</v>
      </c>
      <c r="M35" s="2307">
        <v>25</v>
      </c>
      <c r="N35" s="2307">
        <v>0</v>
      </c>
      <c r="O35" s="2307">
        <v>25</v>
      </c>
      <c r="P35" s="2307"/>
      <c r="Q35" s="2307"/>
      <c r="R35" s="2307"/>
      <c r="S35" s="2307"/>
      <c r="T35" s="2307"/>
      <c r="U35" s="2307"/>
      <c r="V35" s="2307"/>
      <c r="W35" s="2307"/>
      <c r="X35" s="2843">
        <v>25</v>
      </c>
      <c r="Y35" s="2843">
        <v>0</v>
      </c>
      <c r="Z35" s="2108">
        <v>25</v>
      </c>
      <c r="AA35" s="3227">
        <v>6.1875</v>
      </c>
      <c r="AB35" s="2844"/>
      <c r="AC35" s="2108">
        <v>6.1875</v>
      </c>
      <c r="AD35" s="2108">
        <v>6.25E-2</v>
      </c>
      <c r="AE35" s="3229"/>
      <c r="AF35" s="2844">
        <v>0</v>
      </c>
      <c r="AG35" s="2108">
        <v>0</v>
      </c>
      <c r="AH35" s="2307"/>
      <c r="AI35" s="3224" t="s">
        <v>9951</v>
      </c>
      <c r="AJ35" s="2307">
        <v>0</v>
      </c>
    </row>
    <row r="36" spans="1:36" s="2310" customFormat="1" ht="42.75">
      <c r="A36" s="991">
        <v>2684</v>
      </c>
      <c r="B36" s="2305" t="s">
        <v>6482</v>
      </c>
      <c r="C36" s="919" t="s">
        <v>6483</v>
      </c>
      <c r="D36" s="916" t="s">
        <v>429</v>
      </c>
      <c r="E36" s="916" t="s">
        <v>6481</v>
      </c>
      <c r="F36" s="916" t="s">
        <v>30</v>
      </c>
      <c r="G36" s="2307">
        <v>55.137999999999998</v>
      </c>
      <c r="H36" s="2307">
        <v>0</v>
      </c>
      <c r="I36" s="2307">
        <v>55.138000000000005</v>
      </c>
      <c r="J36" s="2307">
        <v>0</v>
      </c>
      <c r="K36" s="2307">
        <v>55.138000000000005</v>
      </c>
      <c r="L36" s="2307">
        <v>0</v>
      </c>
      <c r="M36" s="2307">
        <v>1E-3</v>
      </c>
      <c r="N36" s="2307">
        <v>0</v>
      </c>
      <c r="O36" s="2307">
        <v>1E-3</v>
      </c>
      <c r="P36" s="2307"/>
      <c r="Q36" s="2307"/>
      <c r="R36" s="2307"/>
      <c r="S36" s="2307"/>
      <c r="T36" s="2307"/>
      <c r="U36" s="2307"/>
      <c r="V36" s="2307"/>
      <c r="W36" s="2307"/>
      <c r="X36" s="2843">
        <v>1E-3</v>
      </c>
      <c r="Y36" s="2843">
        <v>0</v>
      </c>
      <c r="Z36" s="2108">
        <v>1E-3</v>
      </c>
      <c r="AA36" s="2844"/>
      <c r="AB36" s="2844"/>
      <c r="AC36" s="2108">
        <v>0</v>
      </c>
      <c r="AD36" s="2108"/>
      <c r="AE36" s="2844"/>
      <c r="AF36" s="2844">
        <v>0</v>
      </c>
      <c r="AG36" s="2108">
        <v>0</v>
      </c>
      <c r="AH36" s="2307"/>
      <c r="AI36" s="2307"/>
      <c r="AJ36" s="2307">
        <v>0</v>
      </c>
    </row>
    <row r="37" spans="1:36" s="2310" customFormat="1" ht="42.75">
      <c r="A37" s="991">
        <v>2685</v>
      </c>
      <c r="B37" s="2305" t="s">
        <v>6484</v>
      </c>
      <c r="C37" s="919" t="s">
        <v>6485</v>
      </c>
      <c r="D37" s="916" t="s">
        <v>429</v>
      </c>
      <c r="E37" s="916" t="s">
        <v>6481</v>
      </c>
      <c r="F37" s="916" t="s">
        <v>30</v>
      </c>
      <c r="G37" s="2307">
        <v>63.098999999999997</v>
      </c>
      <c r="H37" s="2307">
        <v>0</v>
      </c>
      <c r="I37" s="2307">
        <v>63.098999999999997</v>
      </c>
      <c r="J37" s="2307">
        <v>0</v>
      </c>
      <c r="K37" s="2307">
        <v>63.098999999999997</v>
      </c>
      <c r="L37" s="2307">
        <v>0</v>
      </c>
      <c r="M37" s="2307">
        <v>1E-3</v>
      </c>
      <c r="N37" s="2307">
        <v>0</v>
      </c>
      <c r="O37" s="2307">
        <v>1E-3</v>
      </c>
      <c r="P37" s="2307"/>
      <c r="Q37" s="2307"/>
      <c r="R37" s="2307"/>
      <c r="S37" s="2307"/>
      <c r="T37" s="2307"/>
      <c r="U37" s="2307"/>
      <c r="V37" s="2307"/>
      <c r="W37" s="2307"/>
      <c r="X37" s="2843">
        <v>1E-3</v>
      </c>
      <c r="Y37" s="2843">
        <v>0</v>
      </c>
      <c r="Z37" s="2108">
        <v>1E-3</v>
      </c>
      <c r="AA37" s="2844"/>
      <c r="AB37" s="2844"/>
      <c r="AC37" s="2108">
        <v>0</v>
      </c>
      <c r="AD37" s="2108"/>
      <c r="AE37" s="2844"/>
      <c r="AF37" s="2844">
        <v>0</v>
      </c>
      <c r="AG37" s="2108">
        <v>0</v>
      </c>
      <c r="AH37" s="2307"/>
      <c r="AI37" s="2307"/>
      <c r="AJ37" s="2307">
        <v>0</v>
      </c>
    </row>
    <row r="38" spans="1:36" s="2310" customFormat="1" ht="42.75">
      <c r="A38" s="991">
        <v>2686</v>
      </c>
      <c r="B38" s="2305" t="s">
        <v>6486</v>
      </c>
      <c r="C38" s="919" t="s">
        <v>6487</v>
      </c>
      <c r="D38" s="916" t="s">
        <v>429</v>
      </c>
      <c r="E38" s="916" t="s">
        <v>6481</v>
      </c>
      <c r="F38" s="916" t="s">
        <v>30</v>
      </c>
      <c r="G38" s="2307">
        <v>25.321999999999999</v>
      </c>
      <c r="H38" s="2307">
        <v>0</v>
      </c>
      <c r="I38" s="2307">
        <v>25.320999999999998</v>
      </c>
      <c r="J38" s="2307">
        <v>0</v>
      </c>
      <c r="K38" s="2307">
        <v>25.320999999999998</v>
      </c>
      <c r="L38" s="2307">
        <v>1.0000000000012221E-3</v>
      </c>
      <c r="M38" s="2307">
        <v>1E-3</v>
      </c>
      <c r="N38" s="2307">
        <v>0</v>
      </c>
      <c r="O38" s="2307">
        <v>1E-3</v>
      </c>
      <c r="P38" s="2307"/>
      <c r="Q38" s="2307"/>
      <c r="R38" s="2307"/>
      <c r="S38" s="2307"/>
      <c r="T38" s="2307"/>
      <c r="U38" s="2307"/>
      <c r="V38" s="2307"/>
      <c r="W38" s="2307"/>
      <c r="X38" s="2843">
        <v>1E-3</v>
      </c>
      <c r="Y38" s="2843">
        <v>0</v>
      </c>
      <c r="Z38" s="2108">
        <v>1E-3</v>
      </c>
      <c r="AA38" s="2844"/>
      <c r="AB38" s="2844"/>
      <c r="AC38" s="2108">
        <v>0</v>
      </c>
      <c r="AD38" s="2108"/>
      <c r="AE38" s="2844"/>
      <c r="AF38" s="2844">
        <v>0</v>
      </c>
      <c r="AG38" s="2108">
        <v>0</v>
      </c>
      <c r="AH38" s="2307"/>
      <c r="AI38" s="2307"/>
      <c r="AJ38" s="2307">
        <v>0</v>
      </c>
    </row>
    <row r="39" spans="1:36" s="2310" customFormat="1" ht="63">
      <c r="A39" s="1466">
        <v>2687</v>
      </c>
      <c r="B39" s="2305" t="s">
        <v>6488</v>
      </c>
      <c r="C39" s="919" t="s">
        <v>6489</v>
      </c>
      <c r="D39" s="916" t="s">
        <v>429</v>
      </c>
      <c r="E39" s="916" t="s">
        <v>419</v>
      </c>
      <c r="F39" s="2317" t="s">
        <v>47</v>
      </c>
      <c r="G39" s="2307">
        <v>14.163</v>
      </c>
      <c r="H39" s="2307">
        <v>0</v>
      </c>
      <c r="I39" s="2307">
        <v>1.875</v>
      </c>
      <c r="J39" s="2307">
        <v>0</v>
      </c>
      <c r="K39" s="2307">
        <v>1.875</v>
      </c>
      <c r="L39" s="2307">
        <v>12.288</v>
      </c>
      <c r="M39" s="2307">
        <v>12.288</v>
      </c>
      <c r="N39" s="2307">
        <v>0</v>
      </c>
      <c r="O39" s="2307">
        <v>12.288</v>
      </c>
      <c r="P39" s="2307"/>
      <c r="Q39" s="2307"/>
      <c r="R39" s="2307"/>
      <c r="S39" s="2307"/>
      <c r="T39" s="2307"/>
      <c r="U39" s="2307"/>
      <c r="V39" s="2307"/>
      <c r="W39" s="2307"/>
      <c r="X39" s="2843">
        <v>12.288</v>
      </c>
      <c r="Y39" s="2843">
        <v>0</v>
      </c>
      <c r="Z39" s="2108">
        <v>12.288</v>
      </c>
      <c r="AA39" s="2844">
        <v>12.16512</v>
      </c>
      <c r="AB39" s="2844"/>
      <c r="AC39" s="2108">
        <v>12.16512</v>
      </c>
      <c r="AD39" s="2108">
        <v>0.12288</v>
      </c>
      <c r="AE39" s="3229"/>
      <c r="AF39" s="2844">
        <v>0</v>
      </c>
      <c r="AG39" s="2108">
        <v>0</v>
      </c>
      <c r="AH39" s="2307"/>
      <c r="AI39" s="3224" t="s">
        <v>10041</v>
      </c>
      <c r="AJ39" s="2307">
        <v>0</v>
      </c>
    </row>
    <row r="40" spans="1:36" s="2310" customFormat="1" ht="63">
      <c r="A40" s="1466">
        <v>2688</v>
      </c>
      <c r="B40" s="2305" t="s">
        <v>6490</v>
      </c>
      <c r="C40" s="919" t="s">
        <v>6491</v>
      </c>
      <c r="D40" s="916" t="s">
        <v>429</v>
      </c>
      <c r="E40" s="916" t="s">
        <v>419</v>
      </c>
      <c r="F40" s="2317" t="s">
        <v>47</v>
      </c>
      <c r="G40" s="2307">
        <v>48.585000000000001</v>
      </c>
      <c r="H40" s="2307">
        <v>0</v>
      </c>
      <c r="I40" s="2307">
        <v>6.25</v>
      </c>
      <c r="J40" s="2307">
        <v>0</v>
      </c>
      <c r="K40" s="2307">
        <v>6.25</v>
      </c>
      <c r="L40" s="2307">
        <v>42.335000000000001</v>
      </c>
      <c r="M40" s="2307">
        <v>42.335000000000001</v>
      </c>
      <c r="N40" s="2307">
        <v>0</v>
      </c>
      <c r="O40" s="2307">
        <v>42.335000000000001</v>
      </c>
      <c r="P40" s="2307"/>
      <c r="Q40" s="2307"/>
      <c r="R40" s="2307"/>
      <c r="S40" s="2307"/>
      <c r="T40" s="2307"/>
      <c r="U40" s="2307"/>
      <c r="V40" s="2307"/>
      <c r="W40" s="2307"/>
      <c r="X40" s="2843">
        <v>42.335000000000001</v>
      </c>
      <c r="Y40" s="2843">
        <v>0</v>
      </c>
      <c r="Z40" s="2108">
        <v>42.335000000000001</v>
      </c>
      <c r="AA40" s="2844">
        <v>41.911650000000002</v>
      </c>
      <c r="AB40" s="2844"/>
      <c r="AC40" s="2108">
        <v>41.911650000000002</v>
      </c>
      <c r="AD40" s="2108">
        <v>0.42335</v>
      </c>
      <c r="AE40" s="3229"/>
      <c r="AF40" s="2844">
        <v>0</v>
      </c>
      <c r="AG40" s="2108">
        <v>0</v>
      </c>
      <c r="AH40" s="2307"/>
      <c r="AI40" s="3224" t="s">
        <v>10041</v>
      </c>
      <c r="AJ40" s="2307">
        <v>0</v>
      </c>
    </row>
    <row r="41" spans="1:36" s="2310" customFormat="1" ht="63">
      <c r="A41" s="1466">
        <v>2689</v>
      </c>
      <c r="B41" s="3228" t="s">
        <v>6492</v>
      </c>
      <c r="C41" s="915" t="s">
        <v>6493</v>
      </c>
      <c r="D41" s="916" t="s">
        <v>429</v>
      </c>
      <c r="E41" s="916" t="s">
        <v>2225</v>
      </c>
      <c r="F41" s="916" t="s">
        <v>30</v>
      </c>
      <c r="G41" s="2318">
        <v>214.411</v>
      </c>
      <c r="H41" s="2307">
        <v>187</v>
      </c>
      <c r="I41" s="2307">
        <v>7</v>
      </c>
      <c r="J41" s="2307">
        <v>0</v>
      </c>
      <c r="K41" s="2307">
        <v>194</v>
      </c>
      <c r="L41" s="2307">
        <v>20.411000000000001</v>
      </c>
      <c r="M41" s="2307">
        <v>20.411000000000001</v>
      </c>
      <c r="N41" s="2307">
        <v>0</v>
      </c>
      <c r="O41" s="2307">
        <v>20.411000000000001</v>
      </c>
      <c r="P41" s="2307"/>
      <c r="Q41" s="2307"/>
      <c r="R41" s="2307"/>
      <c r="S41" s="2307"/>
      <c r="T41" s="2307"/>
      <c r="U41" s="2307"/>
      <c r="V41" s="2307"/>
      <c r="W41" s="2307"/>
      <c r="X41" s="2843">
        <v>20.411000000000001</v>
      </c>
      <c r="Y41" s="2843">
        <v>0</v>
      </c>
      <c r="Z41" s="2108">
        <v>20.411000000000001</v>
      </c>
      <c r="AA41" s="2844">
        <v>20.206890000000001</v>
      </c>
      <c r="AB41" s="2844"/>
      <c r="AC41" s="2108">
        <v>20.206890000000001</v>
      </c>
      <c r="AD41" s="2108">
        <v>0.20411000000000001</v>
      </c>
      <c r="AE41" s="3229"/>
      <c r="AF41" s="2844">
        <v>0</v>
      </c>
      <c r="AG41" s="2108">
        <v>0</v>
      </c>
      <c r="AH41" s="2307"/>
      <c r="AI41" s="3224" t="s">
        <v>10041</v>
      </c>
      <c r="AJ41" s="2307">
        <v>0</v>
      </c>
    </row>
    <row r="42" spans="1:36" s="2310" customFormat="1" ht="63">
      <c r="A42" s="1466">
        <v>2690</v>
      </c>
      <c r="B42" s="2305" t="s">
        <v>6494</v>
      </c>
      <c r="C42" s="919" t="s">
        <v>6495</v>
      </c>
      <c r="D42" s="916" t="s">
        <v>429</v>
      </c>
      <c r="E42" s="916" t="s">
        <v>60</v>
      </c>
      <c r="F42" s="916" t="s">
        <v>30</v>
      </c>
      <c r="G42" s="2307">
        <v>121.76900000000001</v>
      </c>
      <c r="H42" s="2307">
        <v>22.5</v>
      </c>
      <c r="I42" s="2307">
        <v>84.59</v>
      </c>
      <c r="J42" s="2307">
        <v>0</v>
      </c>
      <c r="K42" s="2307">
        <v>107.09</v>
      </c>
      <c r="L42" s="2307">
        <v>14.679000000000002</v>
      </c>
      <c r="M42" s="2307">
        <v>14.679</v>
      </c>
      <c r="N42" s="2307">
        <v>0</v>
      </c>
      <c r="O42" s="2307">
        <v>14.679</v>
      </c>
      <c r="P42" s="2307"/>
      <c r="Q42" s="2307"/>
      <c r="R42" s="2307"/>
      <c r="S42" s="2307"/>
      <c r="T42" s="2307"/>
      <c r="U42" s="2307"/>
      <c r="V42" s="2307"/>
      <c r="W42" s="2307"/>
      <c r="X42" s="2843">
        <v>14.679</v>
      </c>
      <c r="Y42" s="2843">
        <v>0</v>
      </c>
      <c r="Z42" s="2108">
        <v>14.679</v>
      </c>
      <c r="AA42" s="2844">
        <v>14.532210000000001</v>
      </c>
      <c r="AB42" s="2844"/>
      <c r="AC42" s="2108">
        <v>14.532210000000001</v>
      </c>
      <c r="AD42" s="2108">
        <v>0.14679</v>
      </c>
      <c r="AE42" s="3229"/>
      <c r="AF42" s="2844">
        <v>0</v>
      </c>
      <c r="AG42" s="2108">
        <v>0</v>
      </c>
      <c r="AH42" s="2307"/>
      <c r="AI42" s="3224" t="s">
        <v>10041</v>
      </c>
      <c r="AJ42" s="2307">
        <v>0</v>
      </c>
    </row>
    <row r="43" spans="1:36" s="2310" customFormat="1" ht="42.75">
      <c r="A43" s="3223">
        <v>2691</v>
      </c>
      <c r="B43" s="2305" t="s">
        <v>6496</v>
      </c>
      <c r="C43" s="919" t="s">
        <v>6497</v>
      </c>
      <c r="D43" s="916" t="s">
        <v>429</v>
      </c>
      <c r="E43" s="916" t="s">
        <v>6498</v>
      </c>
      <c r="F43" s="916" t="s">
        <v>30</v>
      </c>
      <c r="G43" s="2307">
        <v>20</v>
      </c>
      <c r="H43" s="2307">
        <v>5</v>
      </c>
      <c r="I43" s="2307">
        <v>8</v>
      </c>
      <c r="J43" s="2307">
        <v>0</v>
      </c>
      <c r="K43" s="2307">
        <v>13</v>
      </c>
      <c r="L43" s="2307">
        <v>7</v>
      </c>
      <c r="M43" s="2307">
        <v>7</v>
      </c>
      <c r="N43" s="2307">
        <v>0</v>
      </c>
      <c r="O43" s="2307">
        <v>7</v>
      </c>
      <c r="P43" s="2307"/>
      <c r="Q43" s="2307"/>
      <c r="R43" s="2307"/>
      <c r="S43" s="2307"/>
      <c r="T43" s="2307"/>
      <c r="U43" s="2307"/>
      <c r="V43" s="2307"/>
      <c r="W43" s="2307"/>
      <c r="X43" s="2843">
        <v>7</v>
      </c>
      <c r="Y43" s="2843">
        <v>0</v>
      </c>
      <c r="Z43" s="2108">
        <v>7</v>
      </c>
      <c r="AA43" s="2844">
        <v>0.48699999999999999</v>
      </c>
      <c r="AB43" s="2844"/>
      <c r="AC43" s="2108">
        <v>0.48699999999999999</v>
      </c>
      <c r="AD43" s="2108">
        <v>4.0000000000000001E-3</v>
      </c>
      <c r="AE43" s="2844"/>
      <c r="AF43" s="2844">
        <v>0</v>
      </c>
      <c r="AG43" s="2108">
        <v>0</v>
      </c>
      <c r="AH43" s="2307"/>
      <c r="AI43" s="2307" t="s">
        <v>9951</v>
      </c>
      <c r="AJ43" s="2307">
        <v>0</v>
      </c>
    </row>
    <row r="44" spans="1:36" s="2310" customFormat="1" ht="63">
      <c r="A44" s="1466">
        <v>2692</v>
      </c>
      <c r="B44" s="2305" t="s">
        <v>6499</v>
      </c>
      <c r="C44" s="919" t="s">
        <v>6500</v>
      </c>
      <c r="D44" s="916" t="s">
        <v>209</v>
      </c>
      <c r="E44" s="916" t="s">
        <v>6448</v>
      </c>
      <c r="F44" s="916" t="s">
        <v>30</v>
      </c>
      <c r="G44" s="2307">
        <v>25</v>
      </c>
      <c r="H44" s="2307">
        <v>1.5629999999999999</v>
      </c>
      <c r="I44" s="2307">
        <v>15.436999999999999</v>
      </c>
      <c r="J44" s="2307">
        <v>0</v>
      </c>
      <c r="K44" s="2307">
        <v>17</v>
      </c>
      <c r="L44" s="2307">
        <v>8</v>
      </c>
      <c r="M44" s="2307">
        <v>8</v>
      </c>
      <c r="N44" s="2307">
        <v>0</v>
      </c>
      <c r="O44" s="2307">
        <v>8</v>
      </c>
      <c r="P44" s="2307"/>
      <c r="Q44" s="2307"/>
      <c r="R44" s="2307"/>
      <c r="S44" s="2307"/>
      <c r="T44" s="2307"/>
      <c r="U44" s="2307"/>
      <c r="V44" s="2307"/>
      <c r="W44" s="2307"/>
      <c r="X44" s="2843">
        <v>8</v>
      </c>
      <c r="Y44" s="2843">
        <v>0</v>
      </c>
      <c r="Z44" s="2108">
        <v>8</v>
      </c>
      <c r="AA44" s="2844">
        <v>7.92</v>
      </c>
      <c r="AB44" s="2844"/>
      <c r="AC44" s="2108">
        <v>7.92</v>
      </c>
      <c r="AD44" s="2108">
        <v>0.08</v>
      </c>
      <c r="AE44" s="3229"/>
      <c r="AF44" s="2844">
        <v>0</v>
      </c>
      <c r="AG44" s="2108">
        <v>0</v>
      </c>
      <c r="AH44" s="2307"/>
      <c r="AI44" s="3224" t="s">
        <v>10041</v>
      </c>
      <c r="AJ44" s="2307">
        <v>0</v>
      </c>
    </row>
    <row r="45" spans="1:36" s="2310" customFormat="1" ht="42.75">
      <c r="A45" s="991">
        <v>2693</v>
      </c>
      <c r="B45" s="2305" t="s">
        <v>6501</v>
      </c>
      <c r="C45" s="919" t="s">
        <v>6502</v>
      </c>
      <c r="D45" s="916" t="s">
        <v>209</v>
      </c>
      <c r="E45" s="916" t="s">
        <v>6448</v>
      </c>
      <c r="F45" s="916" t="s">
        <v>30</v>
      </c>
      <c r="G45" s="2307">
        <v>49.094999999999999</v>
      </c>
      <c r="H45" s="2307">
        <v>9.6199999999999992</v>
      </c>
      <c r="I45" s="2307">
        <v>25</v>
      </c>
      <c r="J45" s="2307">
        <v>0</v>
      </c>
      <c r="K45" s="2307">
        <v>34.619999999999997</v>
      </c>
      <c r="L45" s="2307">
        <v>14.475000000000001</v>
      </c>
      <c r="M45" s="2307">
        <v>14.475</v>
      </c>
      <c r="N45" s="2307">
        <v>0</v>
      </c>
      <c r="O45" s="2307">
        <v>14.475</v>
      </c>
      <c r="P45" s="2307"/>
      <c r="Q45" s="2307"/>
      <c r="R45" s="2307"/>
      <c r="S45" s="2307"/>
      <c r="T45" s="2307"/>
      <c r="U45" s="2307"/>
      <c r="V45" s="2307"/>
      <c r="W45" s="2307"/>
      <c r="X45" s="2843">
        <v>14.475</v>
      </c>
      <c r="Y45" s="2843">
        <v>0</v>
      </c>
      <c r="Z45" s="2108">
        <v>14.475</v>
      </c>
      <c r="AA45" s="2844"/>
      <c r="AB45" s="2844"/>
      <c r="AC45" s="2108">
        <v>0</v>
      </c>
      <c r="AD45" s="2108"/>
      <c r="AE45" s="2844"/>
      <c r="AF45" s="2844">
        <v>0</v>
      </c>
      <c r="AG45" s="2108">
        <v>0</v>
      </c>
      <c r="AH45" s="2307"/>
      <c r="AI45" s="2307"/>
      <c r="AJ45" s="2307">
        <v>0</v>
      </c>
    </row>
    <row r="46" spans="1:36" s="2310" customFormat="1" ht="63">
      <c r="A46" s="1466">
        <v>2694</v>
      </c>
      <c r="B46" s="2305" t="s">
        <v>6503</v>
      </c>
      <c r="C46" s="919" t="s">
        <v>6504</v>
      </c>
      <c r="D46" s="916" t="s">
        <v>226</v>
      </c>
      <c r="E46" s="916" t="s">
        <v>3845</v>
      </c>
      <c r="F46" s="916" t="s">
        <v>30</v>
      </c>
      <c r="G46" s="2307">
        <v>160.9</v>
      </c>
      <c r="H46" s="2307">
        <v>62.869</v>
      </c>
      <c r="I46" s="2307">
        <v>95.531000000000006</v>
      </c>
      <c r="J46" s="2307">
        <v>0</v>
      </c>
      <c r="K46" s="2307">
        <v>158.4</v>
      </c>
      <c r="L46" s="2307">
        <v>2.5</v>
      </c>
      <c r="M46" s="2307">
        <v>2.5</v>
      </c>
      <c r="N46" s="2307">
        <v>0</v>
      </c>
      <c r="O46" s="2307">
        <v>2.5</v>
      </c>
      <c r="P46" s="2307"/>
      <c r="Q46" s="2307"/>
      <c r="R46" s="2307"/>
      <c r="S46" s="2307"/>
      <c r="T46" s="2307"/>
      <c r="U46" s="2307"/>
      <c r="V46" s="2307"/>
      <c r="W46" s="2307"/>
      <c r="X46" s="2843">
        <v>2.5</v>
      </c>
      <c r="Y46" s="2843">
        <v>0</v>
      </c>
      <c r="Z46" s="2108">
        <v>2.5</v>
      </c>
      <c r="AA46" s="2844">
        <v>2.4750000000000001</v>
      </c>
      <c r="AB46" s="2844"/>
      <c r="AC46" s="2108">
        <v>2.4750000000000001</v>
      </c>
      <c r="AD46" s="2108">
        <v>2.5000000000000001E-2</v>
      </c>
      <c r="AE46" s="3229"/>
      <c r="AF46" s="2844">
        <v>0</v>
      </c>
      <c r="AG46" s="2108">
        <v>0</v>
      </c>
      <c r="AH46" s="2307"/>
      <c r="AI46" s="3224" t="s">
        <v>10041</v>
      </c>
      <c r="AJ46" s="2307">
        <v>0</v>
      </c>
    </row>
    <row r="47" spans="1:36" s="2310" customFormat="1" ht="42.75">
      <c r="A47" s="1466">
        <v>2695</v>
      </c>
      <c r="B47" s="2305" t="s">
        <v>6505</v>
      </c>
      <c r="C47" s="919" t="s">
        <v>6506</v>
      </c>
      <c r="D47" s="916" t="s">
        <v>226</v>
      </c>
      <c r="E47" s="916" t="s">
        <v>2873</v>
      </c>
      <c r="F47" s="2317" t="s">
        <v>47</v>
      </c>
      <c r="G47" s="2307">
        <v>116.372</v>
      </c>
      <c r="H47" s="2307">
        <v>0</v>
      </c>
      <c r="I47" s="2307">
        <v>28.75</v>
      </c>
      <c r="J47" s="2307">
        <v>0</v>
      </c>
      <c r="K47" s="2307">
        <v>28.75</v>
      </c>
      <c r="L47" s="2307">
        <v>87.622</v>
      </c>
      <c r="M47" s="2307">
        <v>87.622</v>
      </c>
      <c r="N47" s="2307">
        <v>0</v>
      </c>
      <c r="O47" s="2307">
        <v>87.622</v>
      </c>
      <c r="P47" s="2307"/>
      <c r="Q47" s="2307"/>
      <c r="R47" s="2307"/>
      <c r="S47" s="2307"/>
      <c r="T47" s="2307"/>
      <c r="U47" s="2307"/>
      <c r="V47" s="2307"/>
      <c r="W47" s="2307"/>
      <c r="X47" s="2843">
        <v>87.622</v>
      </c>
      <c r="Y47" s="2843">
        <v>0</v>
      </c>
      <c r="Z47" s="2108">
        <v>87.622</v>
      </c>
      <c r="AA47" s="2844">
        <v>86.745779999999996</v>
      </c>
      <c r="AB47" s="2844"/>
      <c r="AC47" s="2108">
        <v>86.745779999999996</v>
      </c>
      <c r="AD47" s="2108">
        <v>0.87622</v>
      </c>
      <c r="AE47" s="3229"/>
      <c r="AF47" s="2844">
        <v>0</v>
      </c>
      <c r="AG47" s="2108">
        <v>0</v>
      </c>
      <c r="AH47" s="2307"/>
      <c r="AI47" s="2307" t="s">
        <v>9951</v>
      </c>
      <c r="AJ47" s="2307">
        <v>0</v>
      </c>
    </row>
    <row r="48" spans="1:36" s="2310" customFormat="1" ht="47.25">
      <c r="A48" s="1466">
        <v>2696</v>
      </c>
      <c r="B48" s="2305" t="s">
        <v>6507</v>
      </c>
      <c r="C48" s="919" t="s">
        <v>6508</v>
      </c>
      <c r="D48" s="916" t="s">
        <v>2679</v>
      </c>
      <c r="E48" s="916" t="s">
        <v>6509</v>
      </c>
      <c r="F48" s="2317" t="s">
        <v>47</v>
      </c>
      <c r="G48" s="2307">
        <v>124.77500000000001</v>
      </c>
      <c r="H48" s="2307">
        <v>0</v>
      </c>
      <c r="I48" s="2307">
        <v>27.384</v>
      </c>
      <c r="J48" s="2307">
        <v>0</v>
      </c>
      <c r="K48" s="2307">
        <v>27.384</v>
      </c>
      <c r="L48" s="2307">
        <v>97.391000000000005</v>
      </c>
      <c r="M48" s="2307">
        <v>35.003999999999998</v>
      </c>
      <c r="N48" s="2307">
        <v>0</v>
      </c>
      <c r="O48" s="2307">
        <v>35.003999999999998</v>
      </c>
      <c r="P48" s="2307"/>
      <c r="Q48" s="2307"/>
      <c r="R48" s="2307"/>
      <c r="S48" s="2307"/>
      <c r="T48" s="2307"/>
      <c r="U48" s="2307"/>
      <c r="V48" s="2307"/>
      <c r="W48" s="2307"/>
      <c r="X48" s="2843">
        <v>35.003999999999998</v>
      </c>
      <c r="Y48" s="2843">
        <v>0</v>
      </c>
      <c r="Z48" s="2108">
        <v>35.003999999999998</v>
      </c>
      <c r="AA48" s="3227">
        <v>8.6634899999999995</v>
      </c>
      <c r="AB48" s="2844"/>
      <c r="AC48" s="2108">
        <v>8.6634899999999995</v>
      </c>
      <c r="AD48" s="2108">
        <v>8.7509999999999991E-2</v>
      </c>
      <c r="AE48" s="3229"/>
      <c r="AF48" s="2844">
        <v>0</v>
      </c>
      <c r="AG48" s="2108">
        <v>0</v>
      </c>
      <c r="AH48" s="2307"/>
      <c r="AI48" s="3224" t="s">
        <v>9951</v>
      </c>
      <c r="AJ48" s="2307">
        <v>0</v>
      </c>
    </row>
    <row r="49" spans="1:36" s="2310" customFormat="1" ht="63">
      <c r="A49" s="1466">
        <v>2697</v>
      </c>
      <c r="B49" s="2305" t="s">
        <v>6510</v>
      </c>
      <c r="C49" s="919" t="s">
        <v>6511</v>
      </c>
      <c r="D49" s="916" t="s">
        <v>2679</v>
      </c>
      <c r="E49" s="916" t="s">
        <v>1455</v>
      </c>
      <c r="F49" s="2317" t="s">
        <v>30</v>
      </c>
      <c r="G49" s="2307">
        <v>85.903999999999996</v>
      </c>
      <c r="H49" s="2307">
        <v>0</v>
      </c>
      <c r="I49" s="2307">
        <v>20</v>
      </c>
      <c r="J49" s="2307">
        <v>0</v>
      </c>
      <c r="K49" s="2307">
        <v>20</v>
      </c>
      <c r="L49" s="2307">
        <v>65.903999999999996</v>
      </c>
      <c r="M49" s="2307">
        <v>65.903999999999996</v>
      </c>
      <c r="N49" s="2307">
        <v>0</v>
      </c>
      <c r="O49" s="2307">
        <v>65.903999999999996</v>
      </c>
      <c r="P49" s="2307"/>
      <c r="Q49" s="2307"/>
      <c r="R49" s="2307"/>
      <c r="S49" s="2307"/>
      <c r="T49" s="2307"/>
      <c r="U49" s="2307"/>
      <c r="V49" s="2307"/>
      <c r="W49" s="2307"/>
      <c r="X49" s="2843">
        <v>65.903999999999996</v>
      </c>
      <c r="Y49" s="2843">
        <v>0</v>
      </c>
      <c r="Z49" s="2108">
        <v>65.903999999999996</v>
      </c>
      <c r="AA49" s="2844">
        <v>65.244959999999992</v>
      </c>
      <c r="AB49" s="2844"/>
      <c r="AC49" s="2108">
        <v>65.244959999999992</v>
      </c>
      <c r="AD49" s="2108">
        <v>0.65903999999999996</v>
      </c>
      <c r="AE49" s="3229"/>
      <c r="AF49" s="2844">
        <v>0</v>
      </c>
      <c r="AG49" s="2108">
        <v>0</v>
      </c>
      <c r="AH49" s="2307"/>
      <c r="AI49" s="3224" t="s">
        <v>10041</v>
      </c>
      <c r="AJ49" s="2307">
        <v>0</v>
      </c>
    </row>
    <row r="50" spans="1:36" s="2310" customFormat="1" ht="63">
      <c r="A50" s="1466">
        <v>2698</v>
      </c>
      <c r="B50" s="2305" t="s">
        <v>6512</v>
      </c>
      <c r="C50" s="919" t="s">
        <v>6513</v>
      </c>
      <c r="D50" s="916" t="s">
        <v>2679</v>
      </c>
      <c r="E50" s="916" t="s">
        <v>6514</v>
      </c>
      <c r="F50" s="2317" t="s">
        <v>47</v>
      </c>
      <c r="G50" s="2307">
        <v>491.13400000000001</v>
      </c>
      <c r="H50" s="2307">
        <v>0</v>
      </c>
      <c r="I50" s="2307">
        <v>200</v>
      </c>
      <c r="J50" s="2307">
        <v>0</v>
      </c>
      <c r="K50" s="2307">
        <v>200</v>
      </c>
      <c r="L50" s="2307">
        <v>291.13400000000001</v>
      </c>
      <c r="M50" s="2307">
        <v>291.13400000000001</v>
      </c>
      <c r="N50" s="2307">
        <v>0</v>
      </c>
      <c r="O50" s="2307">
        <v>291.13400000000001</v>
      </c>
      <c r="P50" s="2307"/>
      <c r="Q50" s="2307"/>
      <c r="R50" s="2307"/>
      <c r="S50" s="2307"/>
      <c r="T50" s="2307"/>
      <c r="U50" s="2307"/>
      <c r="V50" s="2307"/>
      <c r="W50" s="2307"/>
      <c r="X50" s="2843">
        <v>291.13400000000001</v>
      </c>
      <c r="Y50" s="2843">
        <v>0</v>
      </c>
      <c r="Z50" s="2108">
        <v>291.13400000000001</v>
      </c>
      <c r="AA50" s="2844">
        <v>144.11133000000001</v>
      </c>
      <c r="AB50" s="2844"/>
      <c r="AC50" s="2108">
        <v>144.11133000000001</v>
      </c>
      <c r="AD50" s="2108">
        <v>1.45567</v>
      </c>
      <c r="AE50" s="3229"/>
      <c r="AF50" s="2844">
        <v>0</v>
      </c>
      <c r="AG50" s="2108">
        <v>0</v>
      </c>
      <c r="AH50" s="2307"/>
      <c r="AI50" s="3224" t="s">
        <v>10057</v>
      </c>
      <c r="AJ50" s="2307">
        <v>0</v>
      </c>
    </row>
    <row r="51" spans="1:36" s="2310" customFormat="1" ht="42.75">
      <c r="A51" s="1466">
        <v>2699</v>
      </c>
      <c r="B51" s="2305" t="s">
        <v>6515</v>
      </c>
      <c r="C51" s="919" t="s">
        <v>6516</v>
      </c>
      <c r="D51" s="916" t="s">
        <v>205</v>
      </c>
      <c r="E51" s="916" t="s">
        <v>6517</v>
      </c>
      <c r="F51" s="2317" t="s">
        <v>47</v>
      </c>
      <c r="G51" s="2307">
        <v>391.13</v>
      </c>
      <c r="H51" s="2307">
        <v>102.93</v>
      </c>
      <c r="I51" s="2307">
        <v>0</v>
      </c>
      <c r="J51" s="2307">
        <v>0</v>
      </c>
      <c r="K51" s="2307">
        <v>102.93</v>
      </c>
      <c r="L51" s="2307">
        <v>288.2</v>
      </c>
      <c r="M51" s="2307">
        <v>100</v>
      </c>
      <c r="N51" s="2307">
        <v>0</v>
      </c>
      <c r="O51" s="2307">
        <v>100</v>
      </c>
      <c r="P51" s="2307"/>
      <c r="Q51" s="2307"/>
      <c r="R51" s="2307"/>
      <c r="S51" s="2307"/>
      <c r="T51" s="2307"/>
      <c r="U51" s="2307"/>
      <c r="V51" s="2307"/>
      <c r="W51" s="2307"/>
      <c r="X51" s="2843">
        <v>100</v>
      </c>
      <c r="Y51" s="2843">
        <v>0</v>
      </c>
      <c r="Z51" s="2108">
        <v>100</v>
      </c>
      <c r="AA51" s="3227">
        <v>24.75</v>
      </c>
      <c r="AB51" s="2844"/>
      <c r="AC51" s="2108">
        <v>24.75</v>
      </c>
      <c r="AD51" s="2108">
        <v>0.25</v>
      </c>
      <c r="AE51" s="3229"/>
      <c r="AF51" s="2844">
        <v>0</v>
      </c>
      <c r="AG51" s="2108">
        <v>0</v>
      </c>
      <c r="AH51" s="2307"/>
      <c r="AI51" s="3224" t="s">
        <v>9951</v>
      </c>
      <c r="AJ51" s="2307">
        <v>0</v>
      </c>
    </row>
    <row r="52" spans="1:36" s="2310" customFormat="1" ht="42.75">
      <c r="A52" s="3223">
        <v>2700</v>
      </c>
      <c r="B52" s="2305" t="s">
        <v>6518</v>
      </c>
      <c r="C52" s="919" t="s">
        <v>6519</v>
      </c>
      <c r="D52" s="916" t="s">
        <v>205</v>
      </c>
      <c r="E52" s="916" t="s">
        <v>6448</v>
      </c>
      <c r="F52" s="2317" t="s">
        <v>30</v>
      </c>
      <c r="G52" s="2307">
        <v>100</v>
      </c>
      <c r="H52" s="2307">
        <v>25</v>
      </c>
      <c r="I52" s="2307">
        <v>72</v>
      </c>
      <c r="J52" s="2307">
        <v>0</v>
      </c>
      <c r="K52" s="2307">
        <v>97</v>
      </c>
      <c r="L52" s="2307">
        <v>3</v>
      </c>
      <c r="M52" s="2307">
        <v>3</v>
      </c>
      <c r="N52" s="2307">
        <v>0</v>
      </c>
      <c r="O52" s="2307">
        <v>3</v>
      </c>
      <c r="P52" s="2307"/>
      <c r="Q52" s="2307"/>
      <c r="R52" s="2307"/>
      <c r="S52" s="2307"/>
      <c r="T52" s="2307"/>
      <c r="U52" s="2307"/>
      <c r="V52" s="2307"/>
      <c r="W52" s="2307"/>
      <c r="X52" s="2843">
        <v>3</v>
      </c>
      <c r="Y52" s="2843">
        <v>0</v>
      </c>
      <c r="Z52" s="2108">
        <v>3</v>
      </c>
      <c r="AA52" s="2844">
        <v>2.3919999999999999</v>
      </c>
      <c r="AB52" s="2844"/>
      <c r="AC52" s="2108">
        <v>2.3919999999999999</v>
      </c>
      <c r="AD52" s="2108">
        <v>2.4E-2</v>
      </c>
      <c r="AE52" s="2844"/>
      <c r="AF52" s="2844">
        <v>0</v>
      </c>
      <c r="AG52" s="2108">
        <v>0</v>
      </c>
      <c r="AH52" s="2307"/>
      <c r="AI52" s="2307" t="s">
        <v>9951</v>
      </c>
      <c r="AJ52" s="2307">
        <v>0</v>
      </c>
    </row>
    <row r="53" spans="1:36" s="2310" customFormat="1" ht="42.75">
      <c r="A53" s="1466">
        <v>2701</v>
      </c>
      <c r="B53" s="2305" t="s">
        <v>6520</v>
      </c>
      <c r="C53" s="919" t="s">
        <v>6521</v>
      </c>
      <c r="D53" s="916" t="s">
        <v>542</v>
      </c>
      <c r="E53" s="916" t="s">
        <v>1936</v>
      </c>
      <c r="F53" s="2317" t="s">
        <v>47</v>
      </c>
      <c r="G53" s="2307">
        <v>197.624</v>
      </c>
      <c r="H53" s="2307">
        <v>12.352</v>
      </c>
      <c r="I53" s="2307">
        <v>60</v>
      </c>
      <c r="J53" s="2307">
        <v>0</v>
      </c>
      <c r="K53" s="2307">
        <v>72.352000000000004</v>
      </c>
      <c r="L53" s="2307">
        <v>125.27199999999999</v>
      </c>
      <c r="M53" s="2307">
        <v>100</v>
      </c>
      <c r="N53" s="2307">
        <v>0</v>
      </c>
      <c r="O53" s="2307">
        <v>100</v>
      </c>
      <c r="P53" s="2307"/>
      <c r="Q53" s="2307"/>
      <c r="R53" s="2307"/>
      <c r="S53" s="2307"/>
      <c r="T53" s="2307"/>
      <c r="U53" s="2307"/>
      <c r="V53" s="2307"/>
      <c r="W53" s="2307"/>
      <c r="X53" s="2843">
        <v>100</v>
      </c>
      <c r="Y53" s="2843">
        <v>0</v>
      </c>
      <c r="Z53" s="2108">
        <v>100</v>
      </c>
      <c r="AA53" s="3227">
        <v>24.75</v>
      </c>
      <c r="AB53" s="2844"/>
      <c r="AC53" s="2108">
        <v>24.75</v>
      </c>
      <c r="AD53" s="2108">
        <v>0.25</v>
      </c>
      <c r="AE53" s="3229"/>
      <c r="AF53" s="2844">
        <v>20.88589</v>
      </c>
      <c r="AG53" s="2108">
        <v>20.88589</v>
      </c>
      <c r="AH53" s="2307"/>
      <c r="AI53" s="3224" t="s">
        <v>9951</v>
      </c>
      <c r="AJ53" s="2307">
        <v>0</v>
      </c>
    </row>
    <row r="54" spans="1:36" s="2310" customFormat="1" ht="63">
      <c r="A54" s="1466">
        <v>2702</v>
      </c>
      <c r="B54" s="3228" t="s">
        <v>6522</v>
      </c>
      <c r="C54" s="2319" t="s">
        <v>6523</v>
      </c>
      <c r="D54" s="2320" t="s">
        <v>542</v>
      </c>
      <c r="E54" s="2320" t="s">
        <v>2225</v>
      </c>
      <c r="F54" s="2317" t="s">
        <v>30</v>
      </c>
      <c r="G54" s="2319">
        <v>29.382000000000001</v>
      </c>
      <c r="H54" s="2318">
        <v>0</v>
      </c>
      <c r="I54" s="2307">
        <v>7</v>
      </c>
      <c r="J54" s="2307">
        <v>0</v>
      </c>
      <c r="K54" s="2307">
        <v>7</v>
      </c>
      <c r="L54" s="2307">
        <v>22.382000000000001</v>
      </c>
      <c r="M54" s="2307">
        <v>22.382000000000001</v>
      </c>
      <c r="N54" s="2307">
        <v>0</v>
      </c>
      <c r="O54" s="2307">
        <v>22.382000000000001</v>
      </c>
      <c r="P54" s="2307"/>
      <c r="Q54" s="2307"/>
      <c r="R54" s="2307"/>
      <c r="S54" s="2307"/>
      <c r="T54" s="2307"/>
      <c r="U54" s="2307"/>
      <c r="V54" s="2307"/>
      <c r="W54" s="2307"/>
      <c r="X54" s="2843">
        <v>22.382000000000001</v>
      </c>
      <c r="Y54" s="2843">
        <v>0</v>
      </c>
      <c r="Z54" s="2108">
        <v>22.382000000000001</v>
      </c>
      <c r="AA54" s="2844">
        <v>22.158180000000002</v>
      </c>
      <c r="AB54" s="2844"/>
      <c r="AC54" s="2108">
        <v>22.158180000000002</v>
      </c>
      <c r="AD54" s="2108">
        <v>0.22382000000000002</v>
      </c>
      <c r="AE54" s="3229"/>
      <c r="AF54" s="2844">
        <v>0</v>
      </c>
      <c r="AG54" s="2108">
        <v>0</v>
      </c>
      <c r="AH54" s="2307"/>
      <c r="AI54" s="3224" t="s">
        <v>10041</v>
      </c>
      <c r="AJ54" s="2307">
        <v>0</v>
      </c>
    </row>
    <row r="55" spans="1:36" s="2310" customFormat="1" ht="63">
      <c r="A55" s="1466">
        <v>2703</v>
      </c>
      <c r="B55" s="2305" t="s">
        <v>6524</v>
      </c>
      <c r="C55" s="919" t="s">
        <v>6525</v>
      </c>
      <c r="D55" s="916" t="s">
        <v>384</v>
      </c>
      <c r="E55" s="916" t="s">
        <v>1455</v>
      </c>
      <c r="F55" s="2317" t="s">
        <v>47</v>
      </c>
      <c r="G55" s="2307">
        <v>47.651000000000003</v>
      </c>
      <c r="H55" s="2307">
        <v>0</v>
      </c>
      <c r="I55" s="2307">
        <v>12.5</v>
      </c>
      <c r="J55" s="2307">
        <v>0</v>
      </c>
      <c r="K55" s="2307">
        <v>12.5</v>
      </c>
      <c r="L55" s="2307">
        <v>35.151000000000003</v>
      </c>
      <c r="M55" s="2307">
        <v>35.151000000000003</v>
      </c>
      <c r="N55" s="2307">
        <v>0</v>
      </c>
      <c r="O55" s="2307">
        <v>35.151000000000003</v>
      </c>
      <c r="P55" s="2307"/>
      <c r="Q55" s="2307"/>
      <c r="R55" s="2307"/>
      <c r="S55" s="2307"/>
      <c r="T55" s="2307"/>
      <c r="U55" s="2307"/>
      <c r="V55" s="2307"/>
      <c r="W55" s="2307"/>
      <c r="X55" s="2843">
        <v>35.151000000000003</v>
      </c>
      <c r="Y55" s="2843">
        <v>0</v>
      </c>
      <c r="Z55" s="2108">
        <v>35.151000000000003</v>
      </c>
      <c r="AA55" s="2844">
        <v>34.799490000000006</v>
      </c>
      <c r="AB55" s="2844"/>
      <c r="AC55" s="2108">
        <v>34.799490000000006</v>
      </c>
      <c r="AD55" s="2108">
        <v>0.35151000000000004</v>
      </c>
      <c r="AE55" s="3229"/>
      <c r="AF55" s="2844">
        <v>0</v>
      </c>
      <c r="AG55" s="2108">
        <v>0</v>
      </c>
      <c r="AH55" s="2307"/>
      <c r="AI55" s="3224" t="s">
        <v>10041</v>
      </c>
      <c r="AJ55" s="2307">
        <v>0</v>
      </c>
    </row>
    <row r="56" spans="1:36" s="2310" customFormat="1" ht="42.75">
      <c r="A56" s="1466">
        <v>2704</v>
      </c>
      <c r="B56" s="2305" t="s">
        <v>6526</v>
      </c>
      <c r="C56" s="919" t="s">
        <v>6527</v>
      </c>
      <c r="D56" s="916" t="s">
        <v>384</v>
      </c>
      <c r="E56" s="916" t="s">
        <v>1455</v>
      </c>
      <c r="F56" s="2317" t="s">
        <v>47</v>
      </c>
      <c r="G56" s="2307">
        <v>49.725000000000001</v>
      </c>
      <c r="H56" s="2307">
        <v>0</v>
      </c>
      <c r="I56" s="2307">
        <v>12.5</v>
      </c>
      <c r="J56" s="2307">
        <v>0</v>
      </c>
      <c r="K56" s="2307">
        <v>12.5</v>
      </c>
      <c r="L56" s="2307">
        <v>37.225000000000001</v>
      </c>
      <c r="M56" s="2307">
        <v>37.225000000000001</v>
      </c>
      <c r="N56" s="2307">
        <v>0</v>
      </c>
      <c r="O56" s="2307">
        <v>37.225000000000001</v>
      </c>
      <c r="P56" s="2307"/>
      <c r="Q56" s="2307"/>
      <c r="R56" s="2307"/>
      <c r="S56" s="2307"/>
      <c r="T56" s="2307"/>
      <c r="U56" s="2307"/>
      <c r="V56" s="2307"/>
      <c r="W56" s="2307"/>
      <c r="X56" s="2843">
        <v>37.225000000000001</v>
      </c>
      <c r="Y56" s="2843">
        <v>0</v>
      </c>
      <c r="Z56" s="2108">
        <v>37.225000000000001</v>
      </c>
      <c r="AA56" s="2844">
        <v>36.85275</v>
      </c>
      <c r="AB56" s="2844"/>
      <c r="AC56" s="2108">
        <v>36.85275</v>
      </c>
      <c r="AD56" s="2108">
        <v>0.37225000000000003</v>
      </c>
      <c r="AE56" s="3229"/>
      <c r="AF56" s="2844">
        <v>14.896782999999999</v>
      </c>
      <c r="AG56" s="2108">
        <v>14.896782999999999</v>
      </c>
      <c r="AH56" s="2307"/>
      <c r="AI56" s="2307" t="s">
        <v>9951</v>
      </c>
      <c r="AJ56" s="2307">
        <v>0</v>
      </c>
    </row>
    <row r="57" spans="1:36" s="2310" customFormat="1" ht="42.75">
      <c r="A57" s="1466">
        <v>2705</v>
      </c>
      <c r="B57" s="2305" t="s">
        <v>6528</v>
      </c>
      <c r="C57" s="919" t="s">
        <v>6529</v>
      </c>
      <c r="D57" s="916" t="s">
        <v>384</v>
      </c>
      <c r="E57" s="916" t="s">
        <v>419</v>
      </c>
      <c r="F57" s="2317" t="s">
        <v>47</v>
      </c>
      <c r="G57" s="2307">
        <v>50.616</v>
      </c>
      <c r="H57" s="2307">
        <v>0</v>
      </c>
      <c r="I57" s="2307">
        <v>12.5</v>
      </c>
      <c r="J57" s="2307">
        <v>0</v>
      </c>
      <c r="K57" s="2307">
        <v>12.5</v>
      </c>
      <c r="L57" s="2307">
        <v>38.116</v>
      </c>
      <c r="M57" s="2307">
        <v>38.116</v>
      </c>
      <c r="N57" s="2307">
        <v>0</v>
      </c>
      <c r="O57" s="2307">
        <v>38.116</v>
      </c>
      <c r="P57" s="2307"/>
      <c r="Q57" s="2307"/>
      <c r="R57" s="2307"/>
      <c r="S57" s="2307"/>
      <c r="T57" s="2307"/>
      <c r="U57" s="2307"/>
      <c r="V57" s="2307"/>
      <c r="W57" s="2307"/>
      <c r="X57" s="2843">
        <v>38.116</v>
      </c>
      <c r="Y57" s="2843">
        <v>0</v>
      </c>
      <c r="Z57" s="2108">
        <v>38.116</v>
      </c>
      <c r="AA57" s="2844">
        <v>37.734839999999998</v>
      </c>
      <c r="AB57" s="2844"/>
      <c r="AC57" s="2108">
        <v>37.734839999999998</v>
      </c>
      <c r="AD57" s="2108">
        <v>0.38116</v>
      </c>
      <c r="AE57" s="3229"/>
      <c r="AF57" s="2844">
        <v>0</v>
      </c>
      <c r="AG57" s="2108">
        <v>0</v>
      </c>
      <c r="AH57" s="2307"/>
      <c r="AI57" s="2307" t="s">
        <v>9951</v>
      </c>
      <c r="AJ57" s="2307">
        <v>0</v>
      </c>
    </row>
    <row r="58" spans="1:36" s="2310" customFormat="1" ht="42.75">
      <c r="A58" s="1466">
        <v>2706</v>
      </c>
      <c r="B58" s="2305" t="s">
        <v>6530</v>
      </c>
      <c r="C58" s="919" t="s">
        <v>6531</v>
      </c>
      <c r="D58" s="916" t="s">
        <v>384</v>
      </c>
      <c r="E58" s="916" t="s">
        <v>1455</v>
      </c>
      <c r="F58" s="2317" t="s">
        <v>47</v>
      </c>
      <c r="G58" s="2307">
        <v>97.405000000000001</v>
      </c>
      <c r="H58" s="2307">
        <v>0</v>
      </c>
      <c r="I58" s="2307">
        <v>25</v>
      </c>
      <c r="J58" s="2307">
        <v>0</v>
      </c>
      <c r="K58" s="2307">
        <v>25</v>
      </c>
      <c r="L58" s="2307">
        <v>72.405000000000001</v>
      </c>
      <c r="M58" s="2307">
        <v>72.405000000000001</v>
      </c>
      <c r="N58" s="2307">
        <v>0</v>
      </c>
      <c r="O58" s="2307">
        <v>72.405000000000001</v>
      </c>
      <c r="P58" s="2307"/>
      <c r="Q58" s="2307"/>
      <c r="R58" s="2307"/>
      <c r="S58" s="2307"/>
      <c r="T58" s="2307"/>
      <c r="U58" s="2307"/>
      <c r="V58" s="2307"/>
      <c r="W58" s="2307"/>
      <c r="X58" s="2843">
        <v>72.405000000000001</v>
      </c>
      <c r="Y58" s="2843">
        <v>0</v>
      </c>
      <c r="Z58" s="2108">
        <v>72.405000000000001</v>
      </c>
      <c r="AA58" s="2844">
        <v>71.680949999999996</v>
      </c>
      <c r="AB58" s="2844"/>
      <c r="AC58" s="2108">
        <v>71.680949999999996</v>
      </c>
      <c r="AD58" s="2108">
        <v>0.72404999999999997</v>
      </c>
      <c r="AE58" s="3229"/>
      <c r="AF58" s="2844">
        <v>0</v>
      </c>
      <c r="AG58" s="2108">
        <v>0</v>
      </c>
      <c r="AH58" s="2307"/>
      <c r="AI58" s="2307" t="s">
        <v>9951</v>
      </c>
      <c r="AJ58" s="2307">
        <v>0</v>
      </c>
    </row>
    <row r="59" spans="1:36" s="2310" customFormat="1" ht="42.75">
      <c r="A59" s="1466">
        <v>2707</v>
      </c>
      <c r="B59" s="2305" t="s">
        <v>6532</v>
      </c>
      <c r="C59" s="919" t="s">
        <v>6533</v>
      </c>
      <c r="D59" s="916" t="s">
        <v>384</v>
      </c>
      <c r="E59" s="916" t="s">
        <v>1455</v>
      </c>
      <c r="F59" s="2317" t="s">
        <v>47</v>
      </c>
      <c r="G59" s="2307">
        <v>53.988</v>
      </c>
      <c r="H59" s="2307">
        <v>0</v>
      </c>
      <c r="I59" s="2307">
        <v>12.5</v>
      </c>
      <c r="J59" s="2307">
        <v>0</v>
      </c>
      <c r="K59" s="2307">
        <v>12.5</v>
      </c>
      <c r="L59" s="2307">
        <v>41.488</v>
      </c>
      <c r="M59" s="2307">
        <v>41.488</v>
      </c>
      <c r="N59" s="2307">
        <v>0</v>
      </c>
      <c r="O59" s="2307">
        <v>41.488</v>
      </c>
      <c r="P59" s="2307"/>
      <c r="Q59" s="2307"/>
      <c r="R59" s="2307"/>
      <c r="S59" s="2307"/>
      <c r="T59" s="2307"/>
      <c r="U59" s="2307"/>
      <c r="V59" s="2307"/>
      <c r="W59" s="2307"/>
      <c r="X59" s="2843">
        <v>41.488</v>
      </c>
      <c r="Y59" s="2843">
        <v>0</v>
      </c>
      <c r="Z59" s="2108">
        <v>41.488</v>
      </c>
      <c r="AA59" s="2844">
        <v>41.073120000000003</v>
      </c>
      <c r="AB59" s="2844"/>
      <c r="AC59" s="2108">
        <v>41.073120000000003</v>
      </c>
      <c r="AD59" s="2108">
        <v>0.41487999999999997</v>
      </c>
      <c r="AE59" s="3229"/>
      <c r="AF59" s="2844">
        <v>8.4735139999999998</v>
      </c>
      <c r="AG59" s="2108">
        <v>8.4735139999999998</v>
      </c>
      <c r="AH59" s="2307"/>
      <c r="AI59" s="2307" t="s">
        <v>9951</v>
      </c>
      <c r="AJ59" s="2307">
        <v>0</v>
      </c>
    </row>
    <row r="60" spans="1:36" s="2310" customFormat="1" ht="47.25">
      <c r="A60" s="1466">
        <v>2708</v>
      </c>
      <c r="B60" s="3228" t="s">
        <v>6534</v>
      </c>
      <c r="C60" s="919" t="s">
        <v>6535</v>
      </c>
      <c r="D60" s="916" t="s">
        <v>384</v>
      </c>
      <c r="E60" s="916" t="s">
        <v>2111</v>
      </c>
      <c r="F60" s="2317" t="s">
        <v>47</v>
      </c>
      <c r="G60" s="2321">
        <v>315.50299999999999</v>
      </c>
      <c r="H60" s="2307">
        <v>0</v>
      </c>
      <c r="I60" s="2307">
        <v>0</v>
      </c>
      <c r="J60" s="2307">
        <v>0</v>
      </c>
      <c r="K60" s="2307">
        <v>0</v>
      </c>
      <c r="L60" s="2307">
        <v>315.50299999999999</v>
      </c>
      <c r="M60" s="2307">
        <v>78.876000000000005</v>
      </c>
      <c r="N60" s="2307">
        <v>0</v>
      </c>
      <c r="O60" s="2307">
        <v>78.876000000000005</v>
      </c>
      <c r="P60" s="2307"/>
      <c r="Q60" s="2307"/>
      <c r="R60" s="2307"/>
      <c r="S60" s="2307"/>
      <c r="T60" s="2307"/>
      <c r="U60" s="2307"/>
      <c r="V60" s="2307"/>
      <c r="W60" s="2307"/>
      <c r="X60" s="2843">
        <v>78.876000000000005</v>
      </c>
      <c r="Y60" s="2843">
        <v>0</v>
      </c>
      <c r="Z60" s="2108">
        <v>78.876000000000005</v>
      </c>
      <c r="AA60" s="3227">
        <v>19.521810000000002</v>
      </c>
      <c r="AB60" s="2844"/>
      <c r="AC60" s="2108">
        <v>19.521810000000002</v>
      </c>
      <c r="AD60" s="2108">
        <v>0.19719</v>
      </c>
      <c r="AE60" s="3229"/>
      <c r="AF60" s="2844">
        <v>0</v>
      </c>
      <c r="AG60" s="2108">
        <v>0</v>
      </c>
      <c r="AH60" s="2307"/>
      <c r="AI60" s="3224" t="s">
        <v>9951</v>
      </c>
      <c r="AJ60" s="2307">
        <v>0</v>
      </c>
    </row>
    <row r="61" spans="1:36" s="2310" customFormat="1" ht="63">
      <c r="A61" s="1466">
        <v>2709</v>
      </c>
      <c r="B61" s="2305" t="s">
        <v>6536</v>
      </c>
      <c r="C61" s="919" t="s">
        <v>6537</v>
      </c>
      <c r="D61" s="916" t="s">
        <v>564</v>
      </c>
      <c r="E61" s="916" t="s">
        <v>6448</v>
      </c>
      <c r="F61" s="2317" t="s">
        <v>30</v>
      </c>
      <c r="G61" s="2321">
        <v>96.52</v>
      </c>
      <c r="H61" s="2307">
        <v>24.13</v>
      </c>
      <c r="I61" s="2307">
        <v>51.762999999999998</v>
      </c>
      <c r="J61" s="2307">
        <v>0</v>
      </c>
      <c r="K61" s="2307">
        <v>75.893000000000001</v>
      </c>
      <c r="L61" s="2307">
        <v>20.626999999999995</v>
      </c>
      <c r="M61" s="2307">
        <v>20.626999999999999</v>
      </c>
      <c r="N61" s="2307">
        <v>0</v>
      </c>
      <c r="O61" s="2307">
        <v>20.626999999999999</v>
      </c>
      <c r="P61" s="2307"/>
      <c r="Q61" s="2307"/>
      <c r="R61" s="2307"/>
      <c r="S61" s="2307"/>
      <c r="T61" s="2307"/>
      <c r="U61" s="2307"/>
      <c r="V61" s="2307"/>
      <c r="W61" s="2307"/>
      <c r="X61" s="2843">
        <v>20.626999999999999</v>
      </c>
      <c r="Y61" s="2843">
        <v>0</v>
      </c>
      <c r="Z61" s="2108">
        <v>20.626999999999999</v>
      </c>
      <c r="AA61" s="2844">
        <v>20.420729999999999</v>
      </c>
      <c r="AB61" s="2844"/>
      <c r="AC61" s="2108">
        <v>20.420729999999999</v>
      </c>
      <c r="AD61" s="2108">
        <v>0.20626999999999998</v>
      </c>
      <c r="AE61" s="3229"/>
      <c r="AF61" s="2844">
        <v>0</v>
      </c>
      <c r="AG61" s="2108">
        <v>0</v>
      </c>
      <c r="AH61" s="2307"/>
      <c r="AI61" s="3224" t="s">
        <v>10041</v>
      </c>
      <c r="AJ61" s="2307">
        <v>0</v>
      </c>
    </row>
    <row r="62" spans="1:36" s="2310" customFormat="1" ht="47.25">
      <c r="A62" s="1466">
        <v>2710</v>
      </c>
      <c r="B62" s="2305" t="s">
        <v>6538</v>
      </c>
      <c r="C62" s="919" t="s">
        <v>6539</v>
      </c>
      <c r="D62" s="916" t="s">
        <v>221</v>
      </c>
      <c r="E62" s="916" t="s">
        <v>6540</v>
      </c>
      <c r="F62" s="2317" t="s">
        <v>30</v>
      </c>
      <c r="G62" s="2321">
        <v>98.37</v>
      </c>
      <c r="H62" s="2307">
        <v>72.447000000000003</v>
      </c>
      <c r="I62" s="2307">
        <v>9.4260000000000002</v>
      </c>
      <c r="J62" s="2307">
        <v>0</v>
      </c>
      <c r="K62" s="2307">
        <v>81.873000000000005</v>
      </c>
      <c r="L62" s="2307">
        <v>16.497</v>
      </c>
      <c r="M62" s="2307">
        <v>16.497</v>
      </c>
      <c r="N62" s="2307">
        <v>0</v>
      </c>
      <c r="O62" s="2307">
        <v>16.497</v>
      </c>
      <c r="P62" s="2307"/>
      <c r="Q62" s="2307"/>
      <c r="R62" s="2307"/>
      <c r="S62" s="2307"/>
      <c r="T62" s="2307"/>
      <c r="U62" s="2307"/>
      <c r="V62" s="2307"/>
      <c r="W62" s="2307"/>
      <c r="X62" s="2843">
        <v>16.497</v>
      </c>
      <c r="Y62" s="2843">
        <v>0</v>
      </c>
      <c r="Z62" s="2108">
        <v>16.497</v>
      </c>
      <c r="AA62" s="2844">
        <v>16.33203</v>
      </c>
      <c r="AB62" s="2844"/>
      <c r="AC62" s="2108">
        <v>16.33203</v>
      </c>
      <c r="AD62" s="2108">
        <v>0.16497000000000001</v>
      </c>
      <c r="AE62" s="3229"/>
      <c r="AF62" s="2844">
        <v>0</v>
      </c>
      <c r="AG62" s="2108">
        <v>0</v>
      </c>
      <c r="AH62" s="2307"/>
      <c r="AI62" s="2307" t="s">
        <v>9951</v>
      </c>
      <c r="AJ62" s="2307">
        <v>0</v>
      </c>
    </row>
    <row r="63" spans="1:36" s="2310" customFormat="1" ht="63">
      <c r="A63" s="1466">
        <v>2711</v>
      </c>
      <c r="B63" s="2305" t="s">
        <v>6541</v>
      </c>
      <c r="C63" s="919" t="s">
        <v>6542</v>
      </c>
      <c r="D63" s="916" t="s">
        <v>393</v>
      </c>
      <c r="E63" s="916" t="s">
        <v>6543</v>
      </c>
      <c r="F63" s="2317" t="s">
        <v>30</v>
      </c>
      <c r="G63" s="2307">
        <v>486.86200000000002</v>
      </c>
      <c r="H63" s="2307">
        <v>383.50200000000001</v>
      </c>
      <c r="I63" s="2307">
        <v>89.823999999999998</v>
      </c>
      <c r="J63" s="2307">
        <v>0</v>
      </c>
      <c r="K63" s="2307">
        <v>473.32600000000002</v>
      </c>
      <c r="L63" s="2307">
        <v>13.536000000000001</v>
      </c>
      <c r="M63" s="2307">
        <v>13.536</v>
      </c>
      <c r="N63" s="2307">
        <v>0</v>
      </c>
      <c r="O63" s="2307">
        <v>13.536</v>
      </c>
      <c r="P63" s="2307"/>
      <c r="Q63" s="2307"/>
      <c r="R63" s="2307"/>
      <c r="S63" s="2307"/>
      <c r="T63" s="2307"/>
      <c r="U63" s="2307"/>
      <c r="V63" s="2307"/>
      <c r="W63" s="2307"/>
      <c r="X63" s="2843">
        <v>13.536</v>
      </c>
      <c r="Y63" s="2843">
        <v>0</v>
      </c>
      <c r="Z63" s="2108">
        <v>13.536</v>
      </c>
      <c r="AA63" s="2844">
        <v>13.400639999999999</v>
      </c>
      <c r="AB63" s="2844"/>
      <c r="AC63" s="2108">
        <v>13.400639999999999</v>
      </c>
      <c r="AD63" s="2108">
        <v>0.13536000000000001</v>
      </c>
      <c r="AE63" s="3229"/>
      <c r="AF63" s="2844">
        <v>0</v>
      </c>
      <c r="AG63" s="2108">
        <v>0</v>
      </c>
      <c r="AH63" s="2307"/>
      <c r="AI63" s="2307" t="s">
        <v>9951</v>
      </c>
      <c r="AJ63" s="2307">
        <v>0</v>
      </c>
    </row>
    <row r="64" spans="1:36" s="2310" customFormat="1" ht="47.25">
      <c r="A64" s="1466">
        <v>2712</v>
      </c>
      <c r="B64" s="2305" t="s">
        <v>6544</v>
      </c>
      <c r="C64" s="2319" t="s">
        <v>6545</v>
      </c>
      <c r="D64" s="916" t="s">
        <v>393</v>
      </c>
      <c r="E64" s="2320" t="s">
        <v>6540</v>
      </c>
      <c r="F64" s="2317" t="s">
        <v>47</v>
      </c>
      <c r="G64" s="2307">
        <v>46.037999999999997</v>
      </c>
      <c r="H64" s="2307">
        <v>24.286000000000001</v>
      </c>
      <c r="I64" s="2307">
        <v>0.66400000000000003</v>
      </c>
      <c r="J64" s="2307">
        <v>0</v>
      </c>
      <c r="K64" s="2307">
        <v>24.950000000000003</v>
      </c>
      <c r="L64" s="2307">
        <v>21.087999999999994</v>
      </c>
      <c r="M64" s="2307">
        <v>21.088000000000001</v>
      </c>
      <c r="N64" s="2307">
        <v>0</v>
      </c>
      <c r="O64" s="2307">
        <v>21.088000000000001</v>
      </c>
      <c r="P64" s="2307"/>
      <c r="Q64" s="2307"/>
      <c r="R64" s="2307"/>
      <c r="S64" s="2307"/>
      <c r="T64" s="2307"/>
      <c r="U64" s="2307"/>
      <c r="V64" s="2307"/>
      <c r="W64" s="2307"/>
      <c r="X64" s="2843">
        <v>21.088000000000001</v>
      </c>
      <c r="Y64" s="2843">
        <v>0</v>
      </c>
      <c r="Z64" s="2108">
        <v>21.088000000000001</v>
      </c>
      <c r="AA64" s="2844">
        <v>20.877120000000001</v>
      </c>
      <c r="AB64" s="2844"/>
      <c r="AC64" s="2108">
        <v>20.877120000000001</v>
      </c>
      <c r="AD64" s="2108">
        <v>0.21088000000000001</v>
      </c>
      <c r="AE64" s="3229"/>
      <c r="AF64" s="2844">
        <v>0</v>
      </c>
      <c r="AG64" s="2108">
        <v>0</v>
      </c>
      <c r="AH64" s="2307"/>
      <c r="AI64" s="2307" t="s">
        <v>9951</v>
      </c>
      <c r="AJ64" s="2307">
        <v>0</v>
      </c>
    </row>
    <row r="65" spans="1:36" s="2310" customFormat="1" ht="42.75">
      <c r="A65" s="1466">
        <v>2713</v>
      </c>
      <c r="B65" s="2305" t="s">
        <v>6546</v>
      </c>
      <c r="C65" s="919" t="s">
        <v>6547</v>
      </c>
      <c r="D65" s="916" t="s">
        <v>66</v>
      </c>
      <c r="E65" s="916" t="s">
        <v>1455</v>
      </c>
      <c r="F65" s="2317" t="s">
        <v>47</v>
      </c>
      <c r="G65" s="2307">
        <v>14.8</v>
      </c>
      <c r="H65" s="2307">
        <v>0</v>
      </c>
      <c r="I65" s="2307">
        <v>0.93799999999999994</v>
      </c>
      <c r="J65" s="2307">
        <v>0</v>
      </c>
      <c r="K65" s="2307">
        <v>0.93799999999999994</v>
      </c>
      <c r="L65" s="2307">
        <v>13.862</v>
      </c>
      <c r="M65" s="2307">
        <v>6.4619999999999997</v>
      </c>
      <c r="N65" s="2307">
        <v>0</v>
      </c>
      <c r="O65" s="2307">
        <v>6.4619999999999997</v>
      </c>
      <c r="P65" s="2307"/>
      <c r="Q65" s="2307"/>
      <c r="R65" s="2307"/>
      <c r="S65" s="2307"/>
      <c r="T65" s="2307"/>
      <c r="U65" s="2307"/>
      <c r="V65" s="2307"/>
      <c r="W65" s="2307"/>
      <c r="X65" s="2843">
        <v>6.4619999999999997</v>
      </c>
      <c r="Y65" s="2843">
        <v>0</v>
      </c>
      <c r="Z65" s="2108">
        <v>6.4619999999999997</v>
      </c>
      <c r="AA65" s="2844">
        <v>1.599345</v>
      </c>
      <c r="AB65" s="2844"/>
      <c r="AC65" s="2108">
        <v>1.599345</v>
      </c>
      <c r="AD65" s="2108">
        <v>1.6154999999999999E-2</v>
      </c>
      <c r="AE65" s="3229"/>
      <c r="AF65" s="2844">
        <v>0</v>
      </c>
      <c r="AG65" s="2108">
        <v>0</v>
      </c>
      <c r="AH65" s="2307"/>
      <c r="AI65" s="3224" t="s">
        <v>9951</v>
      </c>
      <c r="AJ65" s="2307">
        <v>0</v>
      </c>
    </row>
    <row r="66" spans="1:36" s="2310" customFormat="1" ht="47.25">
      <c r="A66" s="1466">
        <v>2714</v>
      </c>
      <c r="B66" s="2305" t="s">
        <v>6548</v>
      </c>
      <c r="C66" s="919" t="s">
        <v>6549</v>
      </c>
      <c r="D66" s="916" t="s">
        <v>66</v>
      </c>
      <c r="E66" s="916" t="s">
        <v>1455</v>
      </c>
      <c r="F66" s="2317" t="s">
        <v>47</v>
      </c>
      <c r="G66" s="2307">
        <v>100</v>
      </c>
      <c r="H66" s="2307">
        <v>0</v>
      </c>
      <c r="I66" s="2307">
        <v>12.5</v>
      </c>
      <c r="J66" s="2307">
        <v>0</v>
      </c>
      <c r="K66" s="2307">
        <v>12.5</v>
      </c>
      <c r="L66" s="2307">
        <v>87.5</v>
      </c>
      <c r="M66" s="2307">
        <v>87.5</v>
      </c>
      <c r="N66" s="2307">
        <v>0</v>
      </c>
      <c r="O66" s="2307">
        <v>87.5</v>
      </c>
      <c r="P66" s="2307"/>
      <c r="Q66" s="2307"/>
      <c r="R66" s="2307"/>
      <c r="S66" s="2307"/>
      <c r="T66" s="2307"/>
      <c r="U66" s="2307"/>
      <c r="V66" s="2307"/>
      <c r="W66" s="2307"/>
      <c r="X66" s="2843">
        <v>87.5</v>
      </c>
      <c r="Y66" s="2843">
        <v>0</v>
      </c>
      <c r="Z66" s="2108">
        <v>87.5</v>
      </c>
      <c r="AA66" s="2844">
        <v>86.625</v>
      </c>
      <c r="AB66" s="2844"/>
      <c r="AC66" s="2108">
        <v>86.625</v>
      </c>
      <c r="AD66" s="2108">
        <v>0.875</v>
      </c>
      <c r="AE66" s="3229"/>
      <c r="AF66" s="2844">
        <v>0</v>
      </c>
      <c r="AG66" s="2108">
        <v>0</v>
      </c>
      <c r="AH66" s="2307"/>
      <c r="AI66" s="2307" t="s">
        <v>9951</v>
      </c>
      <c r="AJ66" s="2307">
        <v>0</v>
      </c>
    </row>
    <row r="67" spans="1:36" s="2310" customFormat="1" ht="42.75">
      <c r="A67" s="1466">
        <v>2715</v>
      </c>
      <c r="B67" s="2305" t="s">
        <v>6550</v>
      </c>
      <c r="C67" s="919" t="s">
        <v>6551</v>
      </c>
      <c r="D67" s="916" t="s">
        <v>66</v>
      </c>
      <c r="E67" s="916" t="s">
        <v>6552</v>
      </c>
      <c r="F67" s="2317" t="s">
        <v>30</v>
      </c>
      <c r="G67" s="2307">
        <v>300.83999999999997</v>
      </c>
      <c r="H67" s="2307">
        <v>154.00700000000001</v>
      </c>
      <c r="I67" s="2307">
        <v>96.91</v>
      </c>
      <c r="J67" s="2307">
        <v>0</v>
      </c>
      <c r="K67" s="2307">
        <v>250.917</v>
      </c>
      <c r="L67" s="2307">
        <v>49.922999999999973</v>
      </c>
      <c r="M67" s="2307">
        <v>49.923000000000002</v>
      </c>
      <c r="N67" s="2307">
        <v>0</v>
      </c>
      <c r="O67" s="2307">
        <v>49.923000000000002</v>
      </c>
      <c r="P67" s="2307"/>
      <c r="Q67" s="2307"/>
      <c r="R67" s="2307"/>
      <c r="S67" s="2307"/>
      <c r="T67" s="2307"/>
      <c r="U67" s="2307"/>
      <c r="V67" s="2307"/>
      <c r="W67" s="2307"/>
      <c r="X67" s="2843">
        <v>49.923000000000002</v>
      </c>
      <c r="Y67" s="2843">
        <v>0</v>
      </c>
      <c r="Z67" s="2108">
        <v>49.923000000000002</v>
      </c>
      <c r="AA67" s="2844">
        <v>49.423770000000005</v>
      </c>
      <c r="AB67" s="2844"/>
      <c r="AC67" s="2108">
        <v>49.423770000000005</v>
      </c>
      <c r="AD67" s="2108">
        <v>0.49923000000000001</v>
      </c>
      <c r="AE67" s="3229"/>
      <c r="AF67" s="2844">
        <v>0</v>
      </c>
      <c r="AG67" s="2108">
        <v>0</v>
      </c>
      <c r="AH67" s="2307"/>
      <c r="AI67" s="2307" t="s">
        <v>9951</v>
      </c>
      <c r="AJ67" s="2307">
        <v>0</v>
      </c>
    </row>
    <row r="68" spans="1:36" s="2310" customFormat="1" ht="42.75">
      <c r="A68" s="3223">
        <v>2716</v>
      </c>
      <c r="B68" s="2305" t="s">
        <v>6553</v>
      </c>
      <c r="C68" s="919" t="s">
        <v>6554</v>
      </c>
      <c r="D68" s="916" t="s">
        <v>400</v>
      </c>
      <c r="E68" s="916" t="s">
        <v>1888</v>
      </c>
      <c r="F68" s="2317" t="s">
        <v>30</v>
      </c>
      <c r="G68" s="2307">
        <v>754.73699999999997</v>
      </c>
      <c r="H68" s="2307">
        <v>309.91399999999999</v>
      </c>
      <c r="I68" s="2307">
        <v>344.82299999999998</v>
      </c>
      <c r="J68" s="2307">
        <v>0</v>
      </c>
      <c r="K68" s="2307">
        <v>654.73699999999997</v>
      </c>
      <c r="L68" s="2307">
        <v>100</v>
      </c>
      <c r="M68" s="2307">
        <v>100</v>
      </c>
      <c r="N68" s="2307">
        <v>0</v>
      </c>
      <c r="O68" s="2307">
        <v>100</v>
      </c>
      <c r="P68" s="2307"/>
      <c r="Q68" s="2307"/>
      <c r="R68" s="2307"/>
      <c r="S68" s="2307"/>
      <c r="T68" s="2307"/>
      <c r="U68" s="2307"/>
      <c r="V68" s="2307"/>
      <c r="W68" s="2307"/>
      <c r="X68" s="2843">
        <v>100</v>
      </c>
      <c r="Y68" s="2843">
        <v>0</v>
      </c>
      <c r="Z68" s="2108">
        <v>100</v>
      </c>
      <c r="AA68" s="2844">
        <v>98.66</v>
      </c>
      <c r="AB68" s="2844"/>
      <c r="AC68" s="2108">
        <v>98.66</v>
      </c>
      <c r="AD68" s="2108">
        <v>1</v>
      </c>
      <c r="AE68" s="2844"/>
      <c r="AF68" s="2844">
        <v>0</v>
      </c>
      <c r="AG68" s="2108">
        <v>0</v>
      </c>
      <c r="AH68" s="2307"/>
      <c r="AI68" s="2307" t="s">
        <v>9951</v>
      </c>
      <c r="AJ68" s="2307">
        <v>0</v>
      </c>
    </row>
    <row r="69" spans="1:36" s="2310" customFormat="1" ht="63">
      <c r="A69" s="1466">
        <v>2717</v>
      </c>
      <c r="B69" s="2305" t="s">
        <v>6555</v>
      </c>
      <c r="C69" s="919" t="s">
        <v>6556</v>
      </c>
      <c r="D69" s="916" t="s">
        <v>400</v>
      </c>
      <c r="E69" s="916" t="s">
        <v>6557</v>
      </c>
      <c r="F69" s="2317" t="s">
        <v>47</v>
      </c>
      <c r="G69" s="2307">
        <v>100</v>
      </c>
      <c r="H69" s="2307">
        <v>0</v>
      </c>
      <c r="I69" s="2307">
        <v>25</v>
      </c>
      <c r="J69" s="2307">
        <v>0</v>
      </c>
      <c r="K69" s="2307">
        <v>25</v>
      </c>
      <c r="L69" s="2307">
        <v>75</v>
      </c>
      <c r="M69" s="2307">
        <v>75</v>
      </c>
      <c r="N69" s="2307">
        <v>0</v>
      </c>
      <c r="O69" s="2307">
        <v>75</v>
      </c>
      <c r="P69" s="2307"/>
      <c r="Q69" s="2307"/>
      <c r="R69" s="2307"/>
      <c r="S69" s="2307"/>
      <c r="T69" s="2307"/>
      <c r="U69" s="2307"/>
      <c r="V69" s="2307"/>
      <c r="W69" s="2307"/>
      <c r="X69" s="2843">
        <v>75</v>
      </c>
      <c r="Y69" s="2843">
        <v>0</v>
      </c>
      <c r="Z69" s="2108">
        <v>75</v>
      </c>
      <c r="AA69" s="2844">
        <v>74.25</v>
      </c>
      <c r="AB69" s="2844"/>
      <c r="AC69" s="2108">
        <v>74.25</v>
      </c>
      <c r="AD69" s="2108">
        <v>0.75</v>
      </c>
      <c r="AE69" s="3229"/>
      <c r="AF69" s="2844">
        <v>0</v>
      </c>
      <c r="AG69" s="2108">
        <v>0</v>
      </c>
      <c r="AH69" s="2307"/>
      <c r="AI69" s="2307" t="s">
        <v>9951</v>
      </c>
      <c r="AJ69" s="2307">
        <v>0</v>
      </c>
    </row>
    <row r="70" spans="1:36" s="2310" customFormat="1" ht="63">
      <c r="A70" s="1466">
        <v>2718</v>
      </c>
      <c r="B70" s="2305" t="s">
        <v>6558</v>
      </c>
      <c r="C70" s="919" t="s">
        <v>6559</v>
      </c>
      <c r="D70" s="916" t="s">
        <v>400</v>
      </c>
      <c r="E70" s="916" t="s">
        <v>6557</v>
      </c>
      <c r="F70" s="2317" t="s">
        <v>47</v>
      </c>
      <c r="G70" s="2307">
        <v>54.539000000000001</v>
      </c>
      <c r="H70" s="2307">
        <v>0</v>
      </c>
      <c r="I70" s="2307">
        <v>12.5</v>
      </c>
      <c r="J70" s="2307">
        <v>0</v>
      </c>
      <c r="K70" s="2307">
        <v>12.5</v>
      </c>
      <c r="L70" s="2307">
        <v>42.039000000000001</v>
      </c>
      <c r="M70" s="2307">
        <v>42.039000000000001</v>
      </c>
      <c r="N70" s="2307">
        <v>0</v>
      </c>
      <c r="O70" s="2307">
        <v>42.039000000000001</v>
      </c>
      <c r="P70" s="2307"/>
      <c r="Q70" s="2307"/>
      <c r="R70" s="2307"/>
      <c r="S70" s="2307"/>
      <c r="T70" s="2307"/>
      <c r="U70" s="2307"/>
      <c r="V70" s="2307"/>
      <c r="W70" s="2307"/>
      <c r="X70" s="2843">
        <v>42.039000000000001</v>
      </c>
      <c r="Y70" s="2843">
        <v>0</v>
      </c>
      <c r="Z70" s="2108">
        <v>42.039000000000001</v>
      </c>
      <c r="AA70" s="2844">
        <v>41.618610000000004</v>
      </c>
      <c r="AB70" s="2844"/>
      <c r="AC70" s="2108">
        <v>41.618610000000004</v>
      </c>
      <c r="AD70" s="2108">
        <v>0.42039000000000004</v>
      </c>
      <c r="AE70" s="3229"/>
      <c r="AF70" s="2844">
        <v>9.2521780000000007</v>
      </c>
      <c r="AG70" s="2108">
        <v>9.2521780000000007</v>
      </c>
      <c r="AH70" s="2307"/>
      <c r="AI70" s="3224" t="s">
        <v>10041</v>
      </c>
      <c r="AJ70" s="2307">
        <v>0</v>
      </c>
    </row>
    <row r="71" spans="1:36" s="2310" customFormat="1" ht="63">
      <c r="A71" s="1466">
        <v>2719</v>
      </c>
      <c r="B71" s="2305" t="s">
        <v>6560</v>
      </c>
      <c r="C71" s="919" t="s">
        <v>6561</v>
      </c>
      <c r="D71" s="916" t="s">
        <v>561</v>
      </c>
      <c r="E71" s="916" t="s">
        <v>6557</v>
      </c>
      <c r="F71" s="2317" t="s">
        <v>47</v>
      </c>
      <c r="G71" s="2307">
        <v>100</v>
      </c>
      <c r="H71" s="2307">
        <v>0</v>
      </c>
      <c r="I71" s="2307">
        <v>12.5</v>
      </c>
      <c r="J71" s="2307">
        <v>0</v>
      </c>
      <c r="K71" s="2307">
        <v>12.5</v>
      </c>
      <c r="L71" s="2307">
        <v>87.5</v>
      </c>
      <c r="M71" s="2307">
        <v>87.5</v>
      </c>
      <c r="N71" s="2307">
        <v>0</v>
      </c>
      <c r="O71" s="2307">
        <v>87.5</v>
      </c>
      <c r="P71" s="2307"/>
      <c r="Q71" s="2307"/>
      <c r="R71" s="2307"/>
      <c r="S71" s="2307"/>
      <c r="T71" s="2307"/>
      <c r="U71" s="2307"/>
      <c r="V71" s="2307"/>
      <c r="W71" s="2307"/>
      <c r="X71" s="2843">
        <v>87.5</v>
      </c>
      <c r="Y71" s="2843">
        <v>0</v>
      </c>
      <c r="Z71" s="2108">
        <v>87.5</v>
      </c>
      <c r="AA71" s="2844">
        <v>86.625</v>
      </c>
      <c r="AB71" s="2844"/>
      <c r="AC71" s="2108">
        <v>86.625</v>
      </c>
      <c r="AD71" s="2108">
        <v>0.875</v>
      </c>
      <c r="AE71" s="3229"/>
      <c r="AF71" s="2844">
        <v>0</v>
      </c>
      <c r="AG71" s="2108">
        <v>0</v>
      </c>
      <c r="AH71" s="2307"/>
      <c r="AI71" s="3224" t="s">
        <v>10041</v>
      </c>
      <c r="AJ71" s="2307">
        <v>0</v>
      </c>
    </row>
    <row r="72" spans="1:36" s="2310" customFormat="1" ht="78.75">
      <c r="A72" s="1466">
        <v>2720</v>
      </c>
      <c r="B72" s="2305" t="s">
        <v>6562</v>
      </c>
      <c r="C72" s="919" t="s">
        <v>6563</v>
      </c>
      <c r="D72" s="916" t="s">
        <v>213</v>
      </c>
      <c r="E72" s="916" t="s">
        <v>6443</v>
      </c>
      <c r="F72" s="2317" t="s">
        <v>47</v>
      </c>
      <c r="G72" s="2307">
        <v>81.468000000000004</v>
      </c>
      <c r="H72" s="2307">
        <v>0</v>
      </c>
      <c r="I72" s="2307">
        <v>20.027999999999999</v>
      </c>
      <c r="J72" s="2307">
        <v>0</v>
      </c>
      <c r="K72" s="2307">
        <v>20.027999999999999</v>
      </c>
      <c r="L72" s="2307">
        <v>61.440000000000005</v>
      </c>
      <c r="M72" s="2307">
        <v>61.44</v>
      </c>
      <c r="N72" s="2307">
        <v>0</v>
      </c>
      <c r="O72" s="2307">
        <v>61.44</v>
      </c>
      <c r="P72" s="2307"/>
      <c r="Q72" s="2307"/>
      <c r="R72" s="2307"/>
      <c r="S72" s="2307"/>
      <c r="T72" s="2307"/>
      <c r="U72" s="2307"/>
      <c r="V72" s="2307"/>
      <c r="W72" s="2307"/>
      <c r="X72" s="2843">
        <v>61.44</v>
      </c>
      <c r="Y72" s="2843">
        <v>0</v>
      </c>
      <c r="Z72" s="2108">
        <v>61.44</v>
      </c>
      <c r="AA72" s="2844">
        <v>60.825599999999994</v>
      </c>
      <c r="AB72" s="2844"/>
      <c r="AC72" s="2108">
        <v>60.825599999999994</v>
      </c>
      <c r="AD72" s="2108">
        <v>0.61439999999999995</v>
      </c>
      <c r="AE72" s="3229"/>
      <c r="AF72" s="2844">
        <v>45.199300000000001</v>
      </c>
      <c r="AG72" s="2108">
        <v>45.199300000000001</v>
      </c>
      <c r="AH72" s="2307"/>
      <c r="AI72" s="3224" t="s">
        <v>10041</v>
      </c>
      <c r="AJ72" s="2307">
        <v>0</v>
      </c>
    </row>
    <row r="73" spans="1:36" s="2310" customFormat="1" ht="47.25">
      <c r="A73" s="3223">
        <v>2721</v>
      </c>
      <c r="B73" s="2305" t="s">
        <v>6564</v>
      </c>
      <c r="C73" s="919" t="s">
        <v>6565</v>
      </c>
      <c r="D73" s="916" t="s">
        <v>187</v>
      </c>
      <c r="E73" s="916" t="s">
        <v>6566</v>
      </c>
      <c r="F73" s="2317" t="s">
        <v>30</v>
      </c>
      <c r="G73" s="2307">
        <v>10</v>
      </c>
      <c r="H73" s="2307">
        <v>0</v>
      </c>
      <c r="I73" s="2307">
        <v>0.24399999999999999</v>
      </c>
      <c r="J73" s="2307">
        <v>0</v>
      </c>
      <c r="K73" s="2307">
        <v>0.24399999999999999</v>
      </c>
      <c r="L73" s="2307">
        <v>9.7560000000000002</v>
      </c>
      <c r="M73" s="2307">
        <v>9.7560000000000002</v>
      </c>
      <c r="N73" s="2307">
        <v>0</v>
      </c>
      <c r="O73" s="2307">
        <v>9.7560000000000002</v>
      </c>
      <c r="P73" s="2307"/>
      <c r="Q73" s="2307"/>
      <c r="R73" s="2307"/>
      <c r="S73" s="2307"/>
      <c r="T73" s="2307"/>
      <c r="U73" s="2307"/>
      <c r="V73" s="2307"/>
      <c r="W73" s="2307"/>
      <c r="X73" s="2843">
        <v>9.7560000000000002</v>
      </c>
      <c r="Y73" s="2843">
        <v>0</v>
      </c>
      <c r="Z73" s="2108">
        <v>9.7560000000000002</v>
      </c>
      <c r="AA73" s="2844">
        <v>9.6584400000000006</v>
      </c>
      <c r="AB73" s="2844"/>
      <c r="AC73" s="2108">
        <v>9.6584400000000006</v>
      </c>
      <c r="AD73" s="2108">
        <v>9.7560000000000008E-2</v>
      </c>
      <c r="AE73" s="2844"/>
      <c r="AF73" s="2844">
        <v>0</v>
      </c>
      <c r="AG73" s="2108">
        <v>0</v>
      </c>
      <c r="AH73" s="2307"/>
      <c r="AI73" s="2307" t="s">
        <v>9951</v>
      </c>
      <c r="AJ73" s="2307">
        <v>0</v>
      </c>
    </row>
    <row r="74" spans="1:36" s="2310" customFormat="1" ht="204.75">
      <c r="A74" s="1466">
        <v>2722</v>
      </c>
      <c r="B74" s="2305" t="s">
        <v>6567</v>
      </c>
      <c r="C74" s="919" t="s">
        <v>6568</v>
      </c>
      <c r="D74" s="916" t="s">
        <v>187</v>
      </c>
      <c r="E74" s="916" t="s">
        <v>6569</v>
      </c>
      <c r="F74" s="2317" t="s">
        <v>47</v>
      </c>
      <c r="G74" s="2307">
        <v>35</v>
      </c>
      <c r="H74" s="2307">
        <v>0</v>
      </c>
      <c r="I74" s="2307">
        <v>8.75</v>
      </c>
      <c r="J74" s="2307">
        <v>0</v>
      </c>
      <c r="K74" s="2307">
        <v>8.75</v>
      </c>
      <c r="L74" s="2307">
        <v>26.25</v>
      </c>
      <c r="M74" s="2307">
        <v>26.25</v>
      </c>
      <c r="N74" s="2307">
        <v>0</v>
      </c>
      <c r="O74" s="2307">
        <v>26.25</v>
      </c>
      <c r="P74" s="2307"/>
      <c r="Q74" s="2307"/>
      <c r="R74" s="2307"/>
      <c r="S74" s="2307"/>
      <c r="T74" s="2307"/>
      <c r="U74" s="2307"/>
      <c r="V74" s="2307"/>
      <c r="W74" s="2307"/>
      <c r="X74" s="2843">
        <v>26.25</v>
      </c>
      <c r="Y74" s="2843">
        <v>0</v>
      </c>
      <c r="Z74" s="2108">
        <v>26.25</v>
      </c>
      <c r="AA74" s="2844">
        <v>25.987500000000001</v>
      </c>
      <c r="AB74" s="2844"/>
      <c r="AC74" s="2108">
        <v>25.987500000000001</v>
      </c>
      <c r="AD74" s="2108">
        <v>0.26250000000000001</v>
      </c>
      <c r="AE74" s="3229"/>
      <c r="AF74" s="2844">
        <v>0</v>
      </c>
      <c r="AG74" s="2108">
        <v>0</v>
      </c>
      <c r="AH74" s="2307"/>
      <c r="AI74" s="3224" t="s">
        <v>10041</v>
      </c>
      <c r="AJ74" s="2307">
        <v>0</v>
      </c>
    </row>
    <row r="75" spans="1:36" s="2310" customFormat="1" ht="47.25">
      <c r="A75" s="1466">
        <v>2723</v>
      </c>
      <c r="B75" s="3228" t="s">
        <v>6570</v>
      </c>
      <c r="C75" s="2322" t="s">
        <v>6571</v>
      </c>
      <c r="D75" s="2320" t="s">
        <v>187</v>
      </c>
      <c r="E75" s="2320" t="s">
        <v>1946</v>
      </c>
      <c r="F75" s="2317" t="s">
        <v>47</v>
      </c>
      <c r="G75" s="2323">
        <v>657.26099999999997</v>
      </c>
      <c r="H75" s="2318">
        <v>0</v>
      </c>
      <c r="I75" s="2307">
        <v>0</v>
      </c>
      <c r="J75" s="2307">
        <v>0</v>
      </c>
      <c r="K75" s="2307">
        <v>0</v>
      </c>
      <c r="L75" s="2307">
        <v>657.26099999999997</v>
      </c>
      <c r="M75" s="2307">
        <v>165</v>
      </c>
      <c r="N75" s="2307">
        <v>0</v>
      </c>
      <c r="O75" s="2307">
        <v>165</v>
      </c>
      <c r="P75" s="2307"/>
      <c r="Q75" s="2307"/>
      <c r="R75" s="2307"/>
      <c r="S75" s="2307"/>
      <c r="T75" s="2307"/>
      <c r="U75" s="2307"/>
      <c r="V75" s="2307"/>
      <c r="W75" s="2307"/>
      <c r="X75" s="2843">
        <v>165</v>
      </c>
      <c r="Y75" s="2843">
        <v>0</v>
      </c>
      <c r="Z75" s="2108">
        <v>165</v>
      </c>
      <c r="AA75" s="2844">
        <v>40.837499999999999</v>
      </c>
      <c r="AB75" s="2844"/>
      <c r="AC75" s="2108">
        <v>40.837499999999999</v>
      </c>
      <c r="AD75" s="2108">
        <v>0.41249999999999998</v>
      </c>
      <c r="AE75" s="3229"/>
      <c r="AF75" s="2844">
        <v>0</v>
      </c>
      <c r="AG75" s="2108">
        <v>0</v>
      </c>
      <c r="AH75" s="2307"/>
      <c r="AI75" s="3224" t="s">
        <v>9951</v>
      </c>
      <c r="AJ75" s="2307">
        <v>0</v>
      </c>
    </row>
    <row r="76" spans="1:36" s="2310" customFormat="1" ht="42.75">
      <c r="A76" s="1466">
        <v>2724</v>
      </c>
      <c r="B76" s="2305" t="s">
        <v>6572</v>
      </c>
      <c r="C76" s="2322" t="s">
        <v>6573</v>
      </c>
      <c r="D76" s="2320" t="s">
        <v>56</v>
      </c>
      <c r="E76" s="2320" t="s">
        <v>6574</v>
      </c>
      <c r="F76" s="2317" t="s">
        <v>30</v>
      </c>
      <c r="G76" s="2323">
        <v>585.70000000000005</v>
      </c>
      <c r="H76" s="2318">
        <v>518.28899999999999</v>
      </c>
      <c r="I76" s="2307">
        <v>9.1940000000000008</v>
      </c>
      <c r="J76" s="2307">
        <v>0</v>
      </c>
      <c r="K76" s="2307">
        <v>527.48299999999995</v>
      </c>
      <c r="L76" s="2307">
        <v>58.217000000000098</v>
      </c>
      <c r="M76" s="2307">
        <v>58.216999999999999</v>
      </c>
      <c r="N76" s="2307">
        <v>0</v>
      </c>
      <c r="O76" s="2307">
        <v>58.216999999999999</v>
      </c>
      <c r="P76" s="2307"/>
      <c r="Q76" s="2307"/>
      <c r="R76" s="2307"/>
      <c r="S76" s="2307"/>
      <c r="T76" s="2307"/>
      <c r="U76" s="2307"/>
      <c r="V76" s="2307"/>
      <c r="W76" s="2307"/>
      <c r="X76" s="2843">
        <v>58.216999999999999</v>
      </c>
      <c r="Y76" s="2843">
        <v>0</v>
      </c>
      <c r="Z76" s="2108">
        <v>58.216999999999999</v>
      </c>
      <c r="AA76" s="2844">
        <v>57.634830000000001</v>
      </c>
      <c r="AB76" s="2844"/>
      <c r="AC76" s="2108">
        <v>57.634830000000001</v>
      </c>
      <c r="AD76" s="2108">
        <v>0.58216999999999997</v>
      </c>
      <c r="AE76" s="3229"/>
      <c r="AF76" s="2844">
        <v>0</v>
      </c>
      <c r="AG76" s="2108">
        <v>0</v>
      </c>
      <c r="AH76" s="2307"/>
      <c r="AI76" s="2307" t="s">
        <v>9951</v>
      </c>
      <c r="AJ76" s="2307">
        <v>0</v>
      </c>
    </row>
    <row r="77" spans="1:36" s="2310" customFormat="1" ht="42.75">
      <c r="A77" s="1466">
        <v>2725</v>
      </c>
      <c r="B77" s="2305" t="s">
        <v>6575</v>
      </c>
      <c r="C77" s="2322" t="s">
        <v>6576</v>
      </c>
      <c r="D77" s="2320" t="s">
        <v>254</v>
      </c>
      <c r="E77" s="2320" t="s">
        <v>206</v>
      </c>
      <c r="F77" s="2317" t="s">
        <v>47</v>
      </c>
      <c r="G77" s="2323">
        <v>306.40499999999997</v>
      </c>
      <c r="H77" s="2318">
        <v>38.299999999999997</v>
      </c>
      <c r="I77" s="2307">
        <v>50</v>
      </c>
      <c r="J77" s="2307">
        <v>0</v>
      </c>
      <c r="K77" s="2307">
        <v>88.3</v>
      </c>
      <c r="L77" s="2307">
        <v>218.10499999999996</v>
      </c>
      <c r="M77" s="2307">
        <v>125</v>
      </c>
      <c r="N77" s="2307">
        <v>0</v>
      </c>
      <c r="O77" s="2307">
        <v>125</v>
      </c>
      <c r="P77" s="2307"/>
      <c r="Q77" s="2307"/>
      <c r="R77" s="2307"/>
      <c r="S77" s="2307"/>
      <c r="T77" s="2307"/>
      <c r="U77" s="2307"/>
      <c r="V77" s="2307"/>
      <c r="W77" s="2307"/>
      <c r="X77" s="2843">
        <v>125</v>
      </c>
      <c r="Y77" s="2843">
        <v>0</v>
      </c>
      <c r="Z77" s="2108">
        <v>125</v>
      </c>
      <c r="AA77" s="2844">
        <v>30.9375</v>
      </c>
      <c r="AB77" s="2844"/>
      <c r="AC77" s="2108">
        <v>30.9375</v>
      </c>
      <c r="AD77" s="2108">
        <v>0.3125</v>
      </c>
      <c r="AE77" s="3229"/>
      <c r="AF77" s="2844">
        <v>0</v>
      </c>
      <c r="AG77" s="2108">
        <v>0</v>
      </c>
      <c r="AH77" s="2307" t="s">
        <v>9960</v>
      </c>
      <c r="AI77" s="3224" t="s">
        <v>9951</v>
      </c>
      <c r="AJ77" s="2307">
        <v>0</v>
      </c>
    </row>
    <row r="78" spans="1:36" s="2310" customFormat="1" ht="42.75">
      <c r="A78" s="1466">
        <v>2726</v>
      </c>
      <c r="B78" s="2305" t="s">
        <v>6577</v>
      </c>
      <c r="C78" s="2322" t="s">
        <v>6578</v>
      </c>
      <c r="D78" s="2320" t="s">
        <v>254</v>
      </c>
      <c r="E78" s="916" t="s">
        <v>6569</v>
      </c>
      <c r="F78" s="2317" t="s">
        <v>47</v>
      </c>
      <c r="G78" s="2323">
        <v>22.587</v>
      </c>
      <c r="H78" s="2318">
        <v>0</v>
      </c>
      <c r="I78" s="2307">
        <v>3.125</v>
      </c>
      <c r="J78" s="2307">
        <v>0</v>
      </c>
      <c r="K78" s="2307">
        <v>3.125</v>
      </c>
      <c r="L78" s="2307">
        <v>19.462</v>
      </c>
      <c r="M78" s="2307">
        <v>19.462</v>
      </c>
      <c r="N78" s="2307">
        <v>0</v>
      </c>
      <c r="O78" s="2307">
        <v>19.462</v>
      </c>
      <c r="P78" s="2307"/>
      <c r="Q78" s="2307"/>
      <c r="R78" s="2307"/>
      <c r="S78" s="2307"/>
      <c r="T78" s="2307"/>
      <c r="U78" s="2307"/>
      <c r="V78" s="2307"/>
      <c r="W78" s="2307"/>
      <c r="X78" s="2843">
        <v>19.462</v>
      </c>
      <c r="Y78" s="2843">
        <v>0</v>
      </c>
      <c r="Z78" s="2108">
        <v>19.462</v>
      </c>
      <c r="AA78" s="2844">
        <v>19.267379999999999</v>
      </c>
      <c r="AB78" s="2844"/>
      <c r="AC78" s="2108">
        <v>19.267379999999999</v>
      </c>
      <c r="AD78" s="2108">
        <v>0.19461999999999999</v>
      </c>
      <c r="AE78" s="3229"/>
      <c r="AF78" s="2844">
        <v>0</v>
      </c>
      <c r="AG78" s="2108">
        <v>0</v>
      </c>
      <c r="AH78" s="2307"/>
      <c r="AI78" s="2307" t="s">
        <v>9951</v>
      </c>
      <c r="AJ78" s="2307">
        <v>0</v>
      </c>
    </row>
    <row r="79" spans="1:36" s="2310" customFormat="1" ht="47.25">
      <c r="A79" s="1466">
        <v>2727</v>
      </c>
      <c r="B79" s="2305" t="s">
        <v>6579</v>
      </c>
      <c r="C79" s="2322" t="s">
        <v>6580</v>
      </c>
      <c r="D79" s="2320" t="s">
        <v>254</v>
      </c>
      <c r="E79" s="916" t="s">
        <v>6569</v>
      </c>
      <c r="F79" s="2317" t="s">
        <v>47</v>
      </c>
      <c r="G79" s="2323">
        <v>54.445999999999998</v>
      </c>
      <c r="H79" s="2318">
        <v>0</v>
      </c>
      <c r="I79" s="2307">
        <v>14</v>
      </c>
      <c r="J79" s="2307">
        <v>0</v>
      </c>
      <c r="K79" s="2307">
        <v>14</v>
      </c>
      <c r="L79" s="2307">
        <v>40.445999999999998</v>
      </c>
      <c r="M79" s="2307">
        <v>40.445999999999998</v>
      </c>
      <c r="N79" s="2307">
        <v>0</v>
      </c>
      <c r="O79" s="2307">
        <v>40.445999999999998</v>
      </c>
      <c r="P79" s="2307"/>
      <c r="Q79" s="2307"/>
      <c r="R79" s="2307"/>
      <c r="S79" s="2307"/>
      <c r="T79" s="2307"/>
      <c r="U79" s="2307"/>
      <c r="V79" s="2307"/>
      <c r="W79" s="2307"/>
      <c r="X79" s="2843">
        <v>40.445999999999998</v>
      </c>
      <c r="Y79" s="2843">
        <v>0</v>
      </c>
      <c r="Z79" s="2108">
        <v>40.445999999999998</v>
      </c>
      <c r="AA79" s="2844">
        <v>40.041539999999998</v>
      </c>
      <c r="AB79" s="2844"/>
      <c r="AC79" s="2108">
        <v>40.041539999999998</v>
      </c>
      <c r="AD79" s="2108">
        <v>0.40445999999999999</v>
      </c>
      <c r="AE79" s="3229"/>
      <c r="AF79" s="2844">
        <v>0</v>
      </c>
      <c r="AG79" s="2108">
        <v>0</v>
      </c>
      <c r="AH79" s="2307"/>
      <c r="AI79" s="2307" t="s">
        <v>9951</v>
      </c>
      <c r="AJ79" s="2307">
        <v>0</v>
      </c>
    </row>
    <row r="80" spans="1:36" s="2310" customFormat="1" ht="42.75">
      <c r="A80" s="1466">
        <v>2728</v>
      </c>
      <c r="B80" s="2305" t="s">
        <v>6581</v>
      </c>
      <c r="C80" s="2322" t="s">
        <v>6582</v>
      </c>
      <c r="D80" s="2320" t="s">
        <v>254</v>
      </c>
      <c r="E80" s="916" t="s">
        <v>6569</v>
      </c>
      <c r="F80" s="2317" t="s">
        <v>47</v>
      </c>
      <c r="G80" s="2323">
        <v>51.448</v>
      </c>
      <c r="H80" s="2318">
        <v>0</v>
      </c>
      <c r="I80" s="2307">
        <v>12.5</v>
      </c>
      <c r="J80" s="2307">
        <v>0</v>
      </c>
      <c r="K80" s="2307">
        <v>12.5</v>
      </c>
      <c r="L80" s="2307">
        <v>38.948</v>
      </c>
      <c r="M80" s="2307">
        <v>38.948</v>
      </c>
      <c r="N80" s="2307">
        <v>0</v>
      </c>
      <c r="O80" s="2307">
        <v>38.948</v>
      </c>
      <c r="P80" s="2307"/>
      <c r="Q80" s="2307"/>
      <c r="R80" s="2307"/>
      <c r="S80" s="2307"/>
      <c r="T80" s="2307"/>
      <c r="U80" s="2307"/>
      <c r="V80" s="2307"/>
      <c r="W80" s="2307"/>
      <c r="X80" s="2843">
        <v>38.948</v>
      </c>
      <c r="Y80" s="2843">
        <v>0</v>
      </c>
      <c r="Z80" s="2108">
        <v>38.948</v>
      </c>
      <c r="AA80" s="2844">
        <v>38.558520000000001</v>
      </c>
      <c r="AB80" s="2844"/>
      <c r="AC80" s="2108">
        <v>38.558520000000001</v>
      </c>
      <c r="AD80" s="2108">
        <v>0.38947999999999999</v>
      </c>
      <c r="AE80" s="3229"/>
      <c r="AF80" s="2844">
        <v>0</v>
      </c>
      <c r="AG80" s="2108">
        <v>0</v>
      </c>
      <c r="AH80" s="2307"/>
      <c r="AI80" s="2307" t="s">
        <v>9951</v>
      </c>
      <c r="AJ80" s="2307">
        <v>0</v>
      </c>
    </row>
    <row r="81" spans="1:36" s="2310" customFormat="1" ht="63">
      <c r="A81" s="1466">
        <v>2729</v>
      </c>
      <c r="B81" s="2305" t="s">
        <v>6583</v>
      </c>
      <c r="C81" s="915" t="s">
        <v>6584</v>
      </c>
      <c r="D81" s="916" t="s">
        <v>254</v>
      </c>
      <c r="E81" s="916" t="s">
        <v>60</v>
      </c>
      <c r="F81" s="2317" t="s">
        <v>30</v>
      </c>
      <c r="G81" s="2307">
        <v>99.79</v>
      </c>
      <c r="H81" s="2307">
        <v>12.5</v>
      </c>
      <c r="I81" s="2307">
        <v>69.290000000000006</v>
      </c>
      <c r="J81" s="2307">
        <v>0</v>
      </c>
      <c r="K81" s="2307">
        <v>81.790000000000006</v>
      </c>
      <c r="L81" s="2307">
        <v>18</v>
      </c>
      <c r="M81" s="2307">
        <v>18</v>
      </c>
      <c r="N81" s="2307">
        <v>0</v>
      </c>
      <c r="O81" s="2307">
        <v>18</v>
      </c>
      <c r="P81" s="2307"/>
      <c r="Q81" s="2307"/>
      <c r="R81" s="2307"/>
      <c r="S81" s="2307"/>
      <c r="T81" s="2307"/>
      <c r="U81" s="2307"/>
      <c r="V81" s="2307"/>
      <c r="W81" s="2307"/>
      <c r="X81" s="2843">
        <v>18</v>
      </c>
      <c r="Y81" s="2843">
        <v>0</v>
      </c>
      <c r="Z81" s="2108">
        <v>18</v>
      </c>
      <c r="AA81" s="2844">
        <v>17.82</v>
      </c>
      <c r="AB81" s="2844"/>
      <c r="AC81" s="2108">
        <v>17.82</v>
      </c>
      <c r="AD81" s="2108">
        <v>0.18</v>
      </c>
      <c r="AE81" s="3229"/>
      <c r="AF81" s="2844">
        <v>0</v>
      </c>
      <c r="AG81" s="2108">
        <v>0</v>
      </c>
      <c r="AH81" s="2307"/>
      <c r="AI81" s="3224" t="s">
        <v>10041</v>
      </c>
      <c r="AJ81" s="2307">
        <v>0</v>
      </c>
    </row>
    <row r="82" spans="1:36" s="2310" customFormat="1" ht="8.25" customHeight="1">
      <c r="A82" s="991" t="s">
        <v>188</v>
      </c>
      <c r="B82" s="2305"/>
      <c r="C82" s="915"/>
      <c r="D82" s="916"/>
      <c r="E82" s="916"/>
      <c r="F82" s="2324"/>
      <c r="G82" s="2307"/>
      <c r="H82" s="2307"/>
      <c r="I82" s="2307"/>
      <c r="J82" s="2307"/>
      <c r="K82" s="2307"/>
      <c r="L82" s="2307"/>
      <c r="M82" s="2307"/>
      <c r="N82" s="2307"/>
      <c r="O82" s="2307"/>
      <c r="P82" s="2307"/>
      <c r="Q82" s="2307"/>
      <c r="R82" s="2307"/>
      <c r="S82" s="2307"/>
      <c r="T82" s="2307"/>
      <c r="U82" s="2307"/>
      <c r="V82" s="2307"/>
      <c r="W82" s="2307"/>
      <c r="X82" s="2307"/>
      <c r="Y82" s="2307"/>
      <c r="Z82" s="2307"/>
      <c r="AA82" s="2307"/>
      <c r="AB82" s="2307"/>
      <c r="AC82" s="2307"/>
      <c r="AD82" s="2307"/>
      <c r="AE82" s="2307"/>
      <c r="AF82" s="2307"/>
      <c r="AG82" s="2307"/>
      <c r="AH82" s="2307"/>
      <c r="AI82" s="2307"/>
      <c r="AJ82" s="2307"/>
    </row>
    <row r="83" spans="1:36" s="2330" customFormat="1" ht="16.5" thickBot="1">
      <c r="A83" s="991" t="s">
        <v>188</v>
      </c>
      <c r="B83" s="2325"/>
      <c r="C83" s="2326" t="s">
        <v>6585</v>
      </c>
      <c r="D83" s="2327"/>
      <c r="E83" s="2327"/>
      <c r="F83" s="2328"/>
      <c r="G83" s="2329">
        <v>11819.924000000003</v>
      </c>
      <c r="H83" s="2329">
        <v>3512.8120000000008</v>
      </c>
      <c r="I83" s="2329">
        <v>2544.5790000000002</v>
      </c>
      <c r="J83" s="2329">
        <v>0</v>
      </c>
      <c r="K83" s="2329">
        <v>6057.3910000000005</v>
      </c>
      <c r="L83" s="2329">
        <v>5762.5330000000004</v>
      </c>
      <c r="M83" s="2329">
        <v>3974.8340000000007</v>
      </c>
      <c r="N83" s="2329">
        <v>0</v>
      </c>
      <c r="O83" s="2329">
        <v>3974.8340000000007</v>
      </c>
      <c r="P83" s="2329">
        <v>0</v>
      </c>
      <c r="Q83" s="2329">
        <v>0</v>
      </c>
      <c r="R83" s="2329">
        <v>0</v>
      </c>
      <c r="S83" s="2329">
        <v>0</v>
      </c>
      <c r="T83" s="2329">
        <v>0</v>
      </c>
      <c r="U83" s="2329">
        <v>0</v>
      </c>
      <c r="V83" s="2329">
        <v>0</v>
      </c>
      <c r="W83" s="2329">
        <v>0</v>
      </c>
      <c r="X83" s="2329">
        <v>3974.8340000000007</v>
      </c>
      <c r="Y83" s="2329">
        <v>0</v>
      </c>
      <c r="Z83" s="2329">
        <v>3974.8340000000007</v>
      </c>
      <c r="AA83" s="2329">
        <v>2462.6209675000009</v>
      </c>
      <c r="AB83" s="2329">
        <v>0</v>
      </c>
      <c r="AC83" s="2329">
        <v>2462.6209675000009</v>
      </c>
      <c r="AD83" s="2329">
        <v>24.877282499999996</v>
      </c>
      <c r="AE83" s="2329">
        <v>0</v>
      </c>
      <c r="AF83" s="2329">
        <v>201.99060899999995</v>
      </c>
      <c r="AG83" s="2329">
        <v>201.99060899999995</v>
      </c>
      <c r="AH83" s="2329"/>
      <c r="AI83" s="2329"/>
      <c r="AJ83" s="2329">
        <v>0</v>
      </c>
    </row>
    <row r="84" spans="1:36" s="2330" customFormat="1" ht="12" customHeight="1" thickTop="1">
      <c r="A84" s="991" t="s">
        <v>188</v>
      </c>
      <c r="B84" s="2331"/>
      <c r="C84" s="2332"/>
      <c r="D84" s="916"/>
      <c r="E84" s="916"/>
      <c r="F84" s="2333"/>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row>
    <row r="85" spans="1:36" s="2310" customFormat="1">
      <c r="A85" s="991" t="s">
        <v>188</v>
      </c>
      <c r="B85" s="2331"/>
      <c r="C85" s="2304" t="s">
        <v>6586</v>
      </c>
      <c r="D85" s="916"/>
      <c r="E85" s="916"/>
      <c r="F85" s="2333"/>
      <c r="G85" s="2334"/>
      <c r="H85" s="2334"/>
      <c r="I85" s="2334"/>
      <c r="J85" s="2334"/>
      <c r="K85" s="2334"/>
      <c r="L85" s="2334"/>
      <c r="M85" s="2334"/>
      <c r="N85" s="2334"/>
      <c r="O85" s="2334"/>
      <c r="P85" s="2334"/>
      <c r="Q85" s="2334"/>
      <c r="R85" s="2334"/>
      <c r="S85" s="2334"/>
      <c r="T85" s="2334"/>
      <c r="U85" s="2334"/>
      <c r="V85" s="2334"/>
      <c r="W85" s="2334"/>
      <c r="X85" s="2334"/>
      <c r="Y85" s="2334"/>
      <c r="Z85" s="2334"/>
      <c r="AA85" s="2334"/>
      <c r="AB85" s="2334"/>
      <c r="AC85" s="2334"/>
      <c r="AD85" s="2334"/>
      <c r="AE85" s="2334"/>
      <c r="AF85" s="2334"/>
      <c r="AG85" s="2334"/>
      <c r="AH85" s="2334"/>
      <c r="AI85" s="2334"/>
      <c r="AJ85" s="2334"/>
    </row>
    <row r="86" spans="1:36" s="2310" customFormat="1" ht="12" customHeight="1">
      <c r="A86" s="991"/>
      <c r="B86" s="2331"/>
      <c r="C86" s="2304"/>
      <c r="D86" s="916"/>
      <c r="E86" s="916"/>
      <c r="F86" s="2333"/>
      <c r="G86" s="2334"/>
      <c r="H86" s="2334"/>
      <c r="I86" s="2334"/>
      <c r="J86" s="2334"/>
      <c r="K86" s="2334"/>
      <c r="L86" s="2334"/>
      <c r="M86" s="2334"/>
      <c r="N86" s="2334"/>
      <c r="O86" s="2334"/>
      <c r="P86" s="2334"/>
      <c r="Q86" s="2334"/>
      <c r="R86" s="2334"/>
      <c r="S86" s="2334"/>
      <c r="T86" s="2334"/>
      <c r="U86" s="2334"/>
      <c r="V86" s="2334"/>
      <c r="W86" s="2334"/>
      <c r="X86" s="2334"/>
      <c r="Y86" s="2334"/>
      <c r="Z86" s="2334"/>
      <c r="AA86" s="2334"/>
      <c r="AB86" s="2334"/>
      <c r="AC86" s="2334"/>
      <c r="AD86" s="2334"/>
      <c r="AE86" s="2334"/>
      <c r="AF86" s="2334"/>
      <c r="AG86" s="2334"/>
      <c r="AH86" s="2334"/>
      <c r="AI86" s="2334"/>
      <c r="AJ86" s="2334"/>
    </row>
    <row r="87" spans="1:36" s="2310" customFormat="1" ht="47.25">
      <c r="A87" s="991">
        <v>2730</v>
      </c>
      <c r="B87" s="1774" t="s">
        <v>6587</v>
      </c>
      <c r="C87" s="2319" t="s">
        <v>6588</v>
      </c>
      <c r="D87" s="2320" t="s">
        <v>88</v>
      </c>
      <c r="E87" s="2320" t="s">
        <v>42</v>
      </c>
      <c r="F87" s="2317" t="s">
        <v>47</v>
      </c>
      <c r="G87" s="2318">
        <v>90</v>
      </c>
      <c r="H87" s="2318">
        <v>0</v>
      </c>
      <c r="I87" s="2318">
        <v>0</v>
      </c>
      <c r="J87" s="2318">
        <v>0</v>
      </c>
      <c r="K87" s="2318">
        <v>0</v>
      </c>
      <c r="L87" s="2318">
        <v>90</v>
      </c>
      <c r="M87" s="2318">
        <v>22.5</v>
      </c>
      <c r="N87" s="2318">
        <v>0</v>
      </c>
      <c r="O87" s="2318">
        <v>22.5</v>
      </c>
      <c r="P87" s="2318"/>
      <c r="Q87" s="2318"/>
      <c r="R87" s="2318"/>
      <c r="S87" s="2318"/>
      <c r="T87" s="2318"/>
      <c r="U87" s="2318"/>
      <c r="V87" s="2318"/>
      <c r="W87" s="2318"/>
      <c r="X87" s="2843">
        <v>22.5</v>
      </c>
      <c r="Y87" s="2843">
        <v>0</v>
      </c>
      <c r="Z87" s="2108">
        <v>22.5</v>
      </c>
      <c r="AA87" s="2844"/>
      <c r="AB87" s="2844"/>
      <c r="AC87" s="2108">
        <v>0</v>
      </c>
      <c r="AD87" s="2108"/>
      <c r="AE87" s="2844"/>
      <c r="AF87" s="2844">
        <v>0</v>
      </c>
      <c r="AG87" s="2108">
        <v>0</v>
      </c>
      <c r="AH87" s="2318"/>
      <c r="AI87" s="2318"/>
      <c r="AJ87" s="2318">
        <v>0</v>
      </c>
    </row>
    <row r="88" spans="1:36" s="2310" customFormat="1" ht="47.25">
      <c r="A88" s="991">
        <v>2731</v>
      </c>
      <c r="B88" s="1774" t="s">
        <v>6589</v>
      </c>
      <c r="C88" s="2319" t="s">
        <v>6590</v>
      </c>
      <c r="D88" s="2320" t="s">
        <v>88</v>
      </c>
      <c r="E88" s="2320" t="s">
        <v>42</v>
      </c>
      <c r="F88" s="2317" t="s">
        <v>47</v>
      </c>
      <c r="G88" s="2318">
        <v>50</v>
      </c>
      <c r="H88" s="2318">
        <v>0</v>
      </c>
      <c r="I88" s="2318">
        <v>0</v>
      </c>
      <c r="J88" s="2318">
        <v>0</v>
      </c>
      <c r="K88" s="2318">
        <v>0</v>
      </c>
      <c r="L88" s="2318">
        <v>50</v>
      </c>
      <c r="M88" s="2318">
        <v>12.5</v>
      </c>
      <c r="N88" s="2318">
        <v>0</v>
      </c>
      <c r="O88" s="2318">
        <v>12.5</v>
      </c>
      <c r="P88" s="2318"/>
      <c r="Q88" s="2318"/>
      <c r="R88" s="2318"/>
      <c r="S88" s="2318"/>
      <c r="T88" s="2318"/>
      <c r="U88" s="2318"/>
      <c r="V88" s="2318"/>
      <c r="W88" s="2318"/>
      <c r="X88" s="2843">
        <v>12.5</v>
      </c>
      <c r="Y88" s="2843">
        <v>0</v>
      </c>
      <c r="Z88" s="2108">
        <v>12.5</v>
      </c>
      <c r="AA88" s="2844"/>
      <c r="AB88" s="2844"/>
      <c r="AC88" s="2108">
        <v>0</v>
      </c>
      <c r="AD88" s="2108"/>
      <c r="AE88" s="2844"/>
      <c r="AF88" s="2844">
        <v>0</v>
      </c>
      <c r="AG88" s="2108">
        <v>0</v>
      </c>
      <c r="AH88" s="2318"/>
      <c r="AI88" s="2318"/>
      <c r="AJ88" s="2318">
        <v>0</v>
      </c>
    </row>
    <row r="89" spans="1:36" s="2310" customFormat="1" ht="63">
      <c r="A89" s="991">
        <v>2732</v>
      </c>
      <c r="B89" s="1774" t="s">
        <v>6591</v>
      </c>
      <c r="C89" s="2319" t="s">
        <v>6592</v>
      </c>
      <c r="D89" s="2320" t="s">
        <v>3944</v>
      </c>
      <c r="E89" s="2320" t="s">
        <v>42</v>
      </c>
      <c r="F89" s="2317" t="s">
        <v>47</v>
      </c>
      <c r="G89" s="2318">
        <v>50</v>
      </c>
      <c r="H89" s="2318">
        <v>0</v>
      </c>
      <c r="I89" s="2318">
        <v>0</v>
      </c>
      <c r="J89" s="2318">
        <v>0</v>
      </c>
      <c r="K89" s="2318">
        <v>0</v>
      </c>
      <c r="L89" s="2318">
        <v>50</v>
      </c>
      <c r="M89" s="2318">
        <v>12.5</v>
      </c>
      <c r="N89" s="2318">
        <v>0</v>
      </c>
      <c r="O89" s="2318">
        <v>12.5</v>
      </c>
      <c r="P89" s="2318"/>
      <c r="Q89" s="2318"/>
      <c r="R89" s="2318"/>
      <c r="S89" s="2318"/>
      <c r="T89" s="2318"/>
      <c r="U89" s="2318"/>
      <c r="V89" s="2318"/>
      <c r="W89" s="2318"/>
      <c r="X89" s="2843">
        <v>12.5</v>
      </c>
      <c r="Y89" s="2843">
        <v>0</v>
      </c>
      <c r="Z89" s="2108">
        <v>12.5</v>
      </c>
      <c r="AA89" s="2844"/>
      <c r="AB89" s="2844"/>
      <c r="AC89" s="2108">
        <v>0</v>
      </c>
      <c r="AD89" s="2108"/>
      <c r="AE89" s="2844"/>
      <c r="AF89" s="2844">
        <v>0</v>
      </c>
      <c r="AG89" s="2108">
        <v>0</v>
      </c>
      <c r="AH89" s="2318"/>
      <c r="AI89" s="2318"/>
      <c r="AJ89" s="2318">
        <v>0</v>
      </c>
    </row>
    <row r="90" spans="1:36" s="2310" customFormat="1" ht="63">
      <c r="A90" s="991">
        <v>2733</v>
      </c>
      <c r="B90" s="1774" t="s">
        <v>6593</v>
      </c>
      <c r="C90" s="2319" t="s">
        <v>6594</v>
      </c>
      <c r="D90" s="2320" t="s">
        <v>226</v>
      </c>
      <c r="E90" s="2320" t="s">
        <v>42</v>
      </c>
      <c r="F90" s="2317" t="s">
        <v>43</v>
      </c>
      <c r="G90" s="2318">
        <v>813.90700000000004</v>
      </c>
      <c r="H90" s="2318">
        <v>0</v>
      </c>
      <c r="I90" s="2318">
        <v>0</v>
      </c>
      <c r="J90" s="2318">
        <v>0</v>
      </c>
      <c r="K90" s="2318">
        <v>0</v>
      </c>
      <c r="L90" s="2318">
        <v>813.90700000000004</v>
      </c>
      <c r="M90" s="2318">
        <v>203.477</v>
      </c>
      <c r="N90" s="2318">
        <v>0</v>
      </c>
      <c r="O90" s="2318">
        <v>203.477</v>
      </c>
      <c r="P90" s="2318"/>
      <c r="Q90" s="2318"/>
      <c r="R90" s="2318"/>
      <c r="S90" s="2318"/>
      <c r="T90" s="2318"/>
      <c r="U90" s="2318"/>
      <c r="V90" s="2318"/>
      <c r="W90" s="2318"/>
      <c r="X90" s="2843">
        <v>203.477</v>
      </c>
      <c r="Y90" s="2843">
        <v>0</v>
      </c>
      <c r="Z90" s="2108">
        <v>203.477</v>
      </c>
      <c r="AA90" s="2844"/>
      <c r="AB90" s="2844"/>
      <c r="AC90" s="2108">
        <v>0</v>
      </c>
      <c r="AD90" s="2108"/>
      <c r="AE90" s="2844"/>
      <c r="AF90" s="2844">
        <v>0</v>
      </c>
      <c r="AG90" s="2108">
        <v>0</v>
      </c>
      <c r="AH90" s="2318"/>
      <c r="AI90" s="2318"/>
      <c r="AJ90" s="2318">
        <v>0</v>
      </c>
    </row>
    <row r="91" spans="1:36" s="2310" customFormat="1" ht="47.25">
      <c r="A91" s="991">
        <v>2734</v>
      </c>
      <c r="B91" s="1774" t="s">
        <v>6595</v>
      </c>
      <c r="C91" s="2319" t="s">
        <v>6596</v>
      </c>
      <c r="D91" s="2320" t="s">
        <v>226</v>
      </c>
      <c r="E91" s="2320" t="s">
        <v>42</v>
      </c>
      <c r="F91" s="2317" t="s">
        <v>43</v>
      </c>
      <c r="G91" s="2318">
        <v>838.65499999999997</v>
      </c>
      <c r="H91" s="2318">
        <v>0</v>
      </c>
      <c r="I91" s="2318">
        <v>0</v>
      </c>
      <c r="J91" s="2318">
        <v>0</v>
      </c>
      <c r="K91" s="2318">
        <v>0</v>
      </c>
      <c r="L91" s="2318">
        <v>838.65499999999997</v>
      </c>
      <c r="M91" s="2318">
        <v>209.66399999999999</v>
      </c>
      <c r="N91" s="2318">
        <v>0</v>
      </c>
      <c r="O91" s="2318">
        <v>209.66399999999999</v>
      </c>
      <c r="P91" s="2318"/>
      <c r="Q91" s="2318"/>
      <c r="R91" s="2318"/>
      <c r="S91" s="2318"/>
      <c r="T91" s="2318"/>
      <c r="U91" s="2318"/>
      <c r="V91" s="2318"/>
      <c r="W91" s="2318"/>
      <c r="X91" s="2843">
        <v>209.66399999999999</v>
      </c>
      <c r="Y91" s="2843">
        <v>0</v>
      </c>
      <c r="Z91" s="2108">
        <v>209.66399999999999</v>
      </c>
      <c r="AA91" s="2844"/>
      <c r="AB91" s="2844"/>
      <c r="AC91" s="2108">
        <v>0</v>
      </c>
      <c r="AD91" s="2108"/>
      <c r="AE91" s="2844"/>
      <c r="AF91" s="2844">
        <v>0</v>
      </c>
      <c r="AG91" s="2108">
        <v>0</v>
      </c>
      <c r="AH91" s="2318"/>
      <c r="AI91" s="2318"/>
      <c r="AJ91" s="2318">
        <v>0</v>
      </c>
    </row>
    <row r="92" spans="1:36" s="2310" customFormat="1" ht="47.25">
      <c r="A92" s="991">
        <v>2735</v>
      </c>
      <c r="B92" s="1774" t="s">
        <v>6597</v>
      </c>
      <c r="C92" s="2319" t="s">
        <v>6598</v>
      </c>
      <c r="D92" s="2320" t="s">
        <v>226</v>
      </c>
      <c r="E92" s="2320" t="s">
        <v>42</v>
      </c>
      <c r="F92" s="2317" t="s">
        <v>47</v>
      </c>
      <c r="G92" s="2318">
        <v>150</v>
      </c>
      <c r="H92" s="2318">
        <v>0</v>
      </c>
      <c r="I92" s="2318">
        <v>0</v>
      </c>
      <c r="J92" s="2318">
        <v>0</v>
      </c>
      <c r="K92" s="2318">
        <v>0</v>
      </c>
      <c r="L92" s="2318">
        <v>150</v>
      </c>
      <c r="M92" s="2318">
        <v>37.5</v>
      </c>
      <c r="N92" s="2318">
        <v>0</v>
      </c>
      <c r="O92" s="2318">
        <v>37.5</v>
      </c>
      <c r="P92" s="2318"/>
      <c r="Q92" s="2318"/>
      <c r="R92" s="2318"/>
      <c r="S92" s="2318"/>
      <c r="T92" s="2318"/>
      <c r="U92" s="2318"/>
      <c r="V92" s="2318"/>
      <c r="W92" s="2318"/>
      <c r="X92" s="2843">
        <v>37.5</v>
      </c>
      <c r="Y92" s="2843">
        <v>0</v>
      </c>
      <c r="Z92" s="2108">
        <v>37.5</v>
      </c>
      <c r="AA92" s="2844"/>
      <c r="AB92" s="2844"/>
      <c r="AC92" s="2108">
        <v>0</v>
      </c>
      <c r="AD92" s="2108"/>
      <c r="AE92" s="2844"/>
      <c r="AF92" s="2844">
        <v>0</v>
      </c>
      <c r="AG92" s="2108">
        <v>0</v>
      </c>
      <c r="AH92" s="2318"/>
      <c r="AI92" s="2318"/>
      <c r="AJ92" s="2318">
        <v>0</v>
      </c>
    </row>
    <row r="93" spans="1:36" s="2310" customFormat="1" ht="47.25">
      <c r="A93" s="991">
        <v>2736</v>
      </c>
      <c r="B93" s="1774" t="s">
        <v>6599</v>
      </c>
      <c r="C93" s="2319" t="s">
        <v>6600</v>
      </c>
      <c r="D93" s="2309" t="s">
        <v>226</v>
      </c>
      <c r="E93" s="2309" t="s">
        <v>42</v>
      </c>
      <c r="F93" s="2335" t="s">
        <v>43</v>
      </c>
      <c r="G93" s="2336">
        <v>100</v>
      </c>
      <c r="H93" s="2336">
        <v>0</v>
      </c>
      <c r="I93" s="2318">
        <v>0</v>
      </c>
      <c r="J93" s="2336">
        <v>0</v>
      </c>
      <c r="K93" s="2336">
        <v>0</v>
      </c>
      <c r="L93" s="2336">
        <v>100</v>
      </c>
      <c r="M93" s="2336">
        <v>25</v>
      </c>
      <c r="N93" s="2336">
        <v>0</v>
      </c>
      <c r="O93" s="2336">
        <v>25</v>
      </c>
      <c r="P93" s="2336"/>
      <c r="Q93" s="2336"/>
      <c r="R93" s="2336"/>
      <c r="S93" s="2336"/>
      <c r="T93" s="2336"/>
      <c r="U93" s="2336"/>
      <c r="V93" s="2336"/>
      <c r="W93" s="2336"/>
      <c r="X93" s="2843">
        <v>25</v>
      </c>
      <c r="Y93" s="2843">
        <v>0</v>
      </c>
      <c r="Z93" s="2108">
        <v>25</v>
      </c>
      <c r="AA93" s="2844"/>
      <c r="AB93" s="2844"/>
      <c r="AC93" s="2108">
        <v>0</v>
      </c>
      <c r="AD93" s="2108"/>
      <c r="AE93" s="2844"/>
      <c r="AF93" s="2844">
        <v>0</v>
      </c>
      <c r="AG93" s="2108">
        <v>0</v>
      </c>
      <c r="AH93" s="2336"/>
      <c r="AI93" s="2336"/>
      <c r="AJ93" s="2336">
        <v>0</v>
      </c>
    </row>
    <row r="94" spans="1:36" s="2310" customFormat="1" ht="47.25">
      <c r="A94" s="991">
        <v>2737</v>
      </c>
      <c r="B94" s="1774" t="s">
        <v>6601</v>
      </c>
      <c r="C94" s="2319" t="s">
        <v>6602</v>
      </c>
      <c r="D94" s="2309" t="s">
        <v>226</v>
      </c>
      <c r="E94" s="2309" t="s">
        <v>42</v>
      </c>
      <c r="F94" s="2335" t="s">
        <v>43</v>
      </c>
      <c r="G94" s="2336">
        <v>200</v>
      </c>
      <c r="H94" s="2336">
        <v>0</v>
      </c>
      <c r="I94" s="2318">
        <v>0</v>
      </c>
      <c r="J94" s="2336">
        <v>0</v>
      </c>
      <c r="K94" s="2336">
        <v>0</v>
      </c>
      <c r="L94" s="2336">
        <v>200</v>
      </c>
      <c r="M94" s="2336">
        <v>50</v>
      </c>
      <c r="N94" s="2336">
        <v>0</v>
      </c>
      <c r="O94" s="2336">
        <v>50</v>
      </c>
      <c r="P94" s="2336"/>
      <c r="Q94" s="2336"/>
      <c r="R94" s="2336"/>
      <c r="S94" s="2336"/>
      <c r="T94" s="2336"/>
      <c r="U94" s="2336"/>
      <c r="V94" s="2336"/>
      <c r="W94" s="2336"/>
      <c r="X94" s="2843">
        <v>50</v>
      </c>
      <c r="Y94" s="2843">
        <v>0</v>
      </c>
      <c r="Z94" s="2108">
        <v>50</v>
      </c>
      <c r="AA94" s="2844"/>
      <c r="AB94" s="2844"/>
      <c r="AC94" s="2108">
        <v>0</v>
      </c>
      <c r="AD94" s="2108"/>
      <c r="AE94" s="2844"/>
      <c r="AF94" s="2844">
        <v>0</v>
      </c>
      <c r="AG94" s="2108">
        <v>0</v>
      </c>
      <c r="AH94" s="2336"/>
      <c r="AI94" s="2336"/>
      <c r="AJ94" s="2336">
        <v>0</v>
      </c>
    </row>
    <row r="95" spans="1:36" s="2310" customFormat="1" ht="47.25">
      <c r="A95" s="991">
        <v>2738</v>
      </c>
      <c r="B95" s="1774" t="s">
        <v>6603</v>
      </c>
      <c r="C95" s="2319" t="s">
        <v>6604</v>
      </c>
      <c r="D95" s="2320" t="s">
        <v>45</v>
      </c>
      <c r="E95" s="2320" t="s">
        <v>42</v>
      </c>
      <c r="F95" s="2317" t="s">
        <v>47</v>
      </c>
      <c r="G95" s="2318">
        <v>100</v>
      </c>
      <c r="H95" s="2318">
        <v>0</v>
      </c>
      <c r="I95" s="2318">
        <v>0</v>
      </c>
      <c r="J95" s="2318">
        <v>0</v>
      </c>
      <c r="K95" s="2318">
        <v>0</v>
      </c>
      <c r="L95" s="2318">
        <v>100</v>
      </c>
      <c r="M95" s="2318">
        <v>25</v>
      </c>
      <c r="N95" s="2318">
        <v>0</v>
      </c>
      <c r="O95" s="2318">
        <v>25</v>
      </c>
      <c r="P95" s="2318"/>
      <c r="Q95" s="2318"/>
      <c r="R95" s="2318"/>
      <c r="S95" s="2318"/>
      <c r="T95" s="2318"/>
      <c r="U95" s="2318"/>
      <c r="V95" s="2318"/>
      <c r="W95" s="2318"/>
      <c r="X95" s="2843">
        <v>25</v>
      </c>
      <c r="Y95" s="2843">
        <v>0</v>
      </c>
      <c r="Z95" s="2108">
        <v>25</v>
      </c>
      <c r="AA95" s="2844"/>
      <c r="AB95" s="2844"/>
      <c r="AC95" s="2108">
        <v>0</v>
      </c>
      <c r="AD95" s="2108"/>
      <c r="AE95" s="2844"/>
      <c r="AF95" s="2844">
        <v>0</v>
      </c>
      <c r="AG95" s="2108">
        <v>0</v>
      </c>
      <c r="AH95" s="2318"/>
      <c r="AI95" s="2318"/>
      <c r="AJ95" s="2318">
        <v>0</v>
      </c>
    </row>
    <row r="96" spans="1:36" s="2310" customFormat="1" ht="47.25">
      <c r="A96" s="991">
        <v>2739</v>
      </c>
      <c r="B96" s="1774" t="s">
        <v>6605</v>
      </c>
      <c r="C96" s="2319" t="s">
        <v>6606</v>
      </c>
      <c r="D96" s="2320" t="s">
        <v>542</v>
      </c>
      <c r="E96" s="2320" t="s">
        <v>42</v>
      </c>
      <c r="F96" s="2317" t="s">
        <v>47</v>
      </c>
      <c r="G96" s="2318">
        <v>60</v>
      </c>
      <c r="H96" s="2318">
        <v>0</v>
      </c>
      <c r="I96" s="2318">
        <v>0</v>
      </c>
      <c r="J96" s="2318">
        <v>0</v>
      </c>
      <c r="K96" s="2318">
        <v>0</v>
      </c>
      <c r="L96" s="2318">
        <v>60</v>
      </c>
      <c r="M96" s="2318">
        <v>15</v>
      </c>
      <c r="N96" s="2318">
        <v>0</v>
      </c>
      <c r="O96" s="2318">
        <v>15</v>
      </c>
      <c r="P96" s="2318"/>
      <c r="Q96" s="2318"/>
      <c r="R96" s="2318"/>
      <c r="S96" s="2318"/>
      <c r="T96" s="2318"/>
      <c r="U96" s="2318"/>
      <c r="V96" s="2318"/>
      <c r="W96" s="2318"/>
      <c r="X96" s="2843">
        <v>15</v>
      </c>
      <c r="Y96" s="2843">
        <v>0</v>
      </c>
      <c r="Z96" s="2108">
        <v>15</v>
      </c>
      <c r="AA96" s="2844"/>
      <c r="AB96" s="2844"/>
      <c r="AC96" s="2108">
        <v>0</v>
      </c>
      <c r="AD96" s="2108"/>
      <c r="AE96" s="2844"/>
      <c r="AF96" s="2844">
        <v>0</v>
      </c>
      <c r="AG96" s="2108">
        <v>0</v>
      </c>
      <c r="AH96" s="2318"/>
      <c r="AI96" s="2318"/>
      <c r="AJ96" s="2318">
        <v>0</v>
      </c>
    </row>
    <row r="97" spans="1:36" s="2310" customFormat="1" ht="126">
      <c r="A97" s="991">
        <v>2740</v>
      </c>
      <c r="B97" s="1774" t="s">
        <v>6607</v>
      </c>
      <c r="C97" s="2319" t="s">
        <v>6608</v>
      </c>
      <c r="D97" s="2320" t="s">
        <v>429</v>
      </c>
      <c r="E97" s="2320" t="s">
        <v>42</v>
      </c>
      <c r="F97" s="2317" t="s">
        <v>47</v>
      </c>
      <c r="G97" s="2318">
        <v>100</v>
      </c>
      <c r="H97" s="2318">
        <v>0</v>
      </c>
      <c r="I97" s="2318">
        <v>0</v>
      </c>
      <c r="J97" s="2318">
        <v>0</v>
      </c>
      <c r="K97" s="2318">
        <v>0</v>
      </c>
      <c r="L97" s="2318">
        <v>100</v>
      </c>
      <c r="M97" s="2318">
        <v>25</v>
      </c>
      <c r="N97" s="2318">
        <v>0</v>
      </c>
      <c r="O97" s="2318">
        <v>25</v>
      </c>
      <c r="P97" s="2318"/>
      <c r="Q97" s="2318"/>
      <c r="R97" s="2318"/>
      <c r="S97" s="2318"/>
      <c r="T97" s="2318"/>
      <c r="U97" s="2318"/>
      <c r="V97" s="2318"/>
      <c r="W97" s="2318"/>
      <c r="X97" s="2843">
        <v>25</v>
      </c>
      <c r="Y97" s="2843">
        <v>0</v>
      </c>
      <c r="Z97" s="2108">
        <v>25</v>
      </c>
      <c r="AA97" s="2844"/>
      <c r="AB97" s="2844"/>
      <c r="AC97" s="2108">
        <v>0</v>
      </c>
      <c r="AD97" s="2108"/>
      <c r="AE97" s="2844"/>
      <c r="AF97" s="2844">
        <v>0</v>
      </c>
      <c r="AG97" s="2108">
        <v>0</v>
      </c>
      <c r="AH97" s="2318"/>
      <c r="AI97" s="2318"/>
      <c r="AJ97" s="2318">
        <v>0</v>
      </c>
    </row>
    <row r="98" spans="1:36" s="2310" customFormat="1" ht="47.25">
      <c r="A98" s="991">
        <v>2741</v>
      </c>
      <c r="B98" s="1774" t="s">
        <v>6609</v>
      </c>
      <c r="C98" s="2319" t="s">
        <v>6610</v>
      </c>
      <c r="D98" s="2320" t="s">
        <v>429</v>
      </c>
      <c r="E98" s="2320" t="s">
        <v>42</v>
      </c>
      <c r="F98" s="2317" t="s">
        <v>47</v>
      </c>
      <c r="G98" s="2318">
        <v>190</v>
      </c>
      <c r="H98" s="2318">
        <v>0</v>
      </c>
      <c r="I98" s="2318">
        <v>0</v>
      </c>
      <c r="J98" s="2318">
        <v>0</v>
      </c>
      <c r="K98" s="2318">
        <v>0</v>
      </c>
      <c r="L98" s="2318">
        <v>190</v>
      </c>
      <c r="M98" s="2318">
        <v>47.5</v>
      </c>
      <c r="N98" s="2318">
        <v>0</v>
      </c>
      <c r="O98" s="2318">
        <v>47.5</v>
      </c>
      <c r="P98" s="2318"/>
      <c r="Q98" s="2318"/>
      <c r="R98" s="2318"/>
      <c r="S98" s="2318"/>
      <c r="T98" s="2318"/>
      <c r="U98" s="2318"/>
      <c r="V98" s="2318"/>
      <c r="W98" s="2318"/>
      <c r="X98" s="2843">
        <v>47.5</v>
      </c>
      <c r="Y98" s="2843">
        <v>0</v>
      </c>
      <c r="Z98" s="2108">
        <v>47.5</v>
      </c>
      <c r="AA98" s="2844"/>
      <c r="AB98" s="2844"/>
      <c r="AC98" s="2108">
        <v>0</v>
      </c>
      <c r="AD98" s="2108"/>
      <c r="AE98" s="2844"/>
      <c r="AF98" s="2844">
        <v>0</v>
      </c>
      <c r="AG98" s="2108">
        <v>0</v>
      </c>
      <c r="AH98" s="2318"/>
      <c r="AI98" s="2318"/>
      <c r="AJ98" s="2318">
        <v>0</v>
      </c>
    </row>
    <row r="99" spans="1:36" s="2310" customFormat="1" ht="47.25">
      <c r="A99" s="991">
        <v>2742</v>
      </c>
      <c r="B99" s="1774" t="s">
        <v>6611</v>
      </c>
      <c r="C99" s="2319" t="s">
        <v>6612</v>
      </c>
      <c r="D99" s="2320" t="s">
        <v>429</v>
      </c>
      <c r="E99" s="2320" t="s">
        <v>42</v>
      </c>
      <c r="F99" s="2317" t="s">
        <v>47</v>
      </c>
      <c r="G99" s="2318">
        <v>100</v>
      </c>
      <c r="H99" s="2318">
        <v>0</v>
      </c>
      <c r="I99" s="2318">
        <v>0</v>
      </c>
      <c r="J99" s="2318">
        <v>0</v>
      </c>
      <c r="K99" s="2318">
        <v>0</v>
      </c>
      <c r="L99" s="2318">
        <v>100</v>
      </c>
      <c r="M99" s="2318">
        <v>25</v>
      </c>
      <c r="N99" s="2318">
        <v>0</v>
      </c>
      <c r="O99" s="2318">
        <v>25</v>
      </c>
      <c r="P99" s="2318"/>
      <c r="Q99" s="2318"/>
      <c r="R99" s="2318"/>
      <c r="S99" s="2318"/>
      <c r="T99" s="2318"/>
      <c r="U99" s="2318"/>
      <c r="V99" s="2318"/>
      <c r="W99" s="2318"/>
      <c r="X99" s="2843">
        <v>25</v>
      </c>
      <c r="Y99" s="2843">
        <v>0</v>
      </c>
      <c r="Z99" s="2108">
        <v>25</v>
      </c>
      <c r="AA99" s="2844"/>
      <c r="AB99" s="2844"/>
      <c r="AC99" s="2108">
        <v>0</v>
      </c>
      <c r="AD99" s="2108"/>
      <c r="AE99" s="2844"/>
      <c r="AF99" s="2844">
        <v>0</v>
      </c>
      <c r="AG99" s="2108">
        <v>0</v>
      </c>
      <c r="AH99" s="2318"/>
      <c r="AI99" s="2318"/>
      <c r="AJ99" s="2318">
        <v>0</v>
      </c>
    </row>
    <row r="100" spans="1:36" s="2310" customFormat="1" ht="63">
      <c r="A100" s="991">
        <v>2743</v>
      </c>
      <c r="B100" s="1774" t="s">
        <v>6613</v>
      </c>
      <c r="C100" s="2319" t="s">
        <v>6614</v>
      </c>
      <c r="D100" s="2320" t="s">
        <v>257</v>
      </c>
      <c r="E100" s="2320" t="s">
        <v>42</v>
      </c>
      <c r="F100" s="2317" t="s">
        <v>47</v>
      </c>
      <c r="G100" s="2318">
        <v>25</v>
      </c>
      <c r="H100" s="2318">
        <v>0</v>
      </c>
      <c r="I100" s="2318">
        <v>0</v>
      </c>
      <c r="J100" s="2318">
        <v>0</v>
      </c>
      <c r="K100" s="2318">
        <v>0</v>
      </c>
      <c r="L100" s="2318">
        <v>25</v>
      </c>
      <c r="M100" s="2318">
        <v>6.25</v>
      </c>
      <c r="N100" s="2318">
        <v>0</v>
      </c>
      <c r="O100" s="2318">
        <v>6.25</v>
      </c>
      <c r="P100" s="2318"/>
      <c r="Q100" s="2318"/>
      <c r="R100" s="2318"/>
      <c r="S100" s="2318"/>
      <c r="T100" s="2318"/>
      <c r="U100" s="2318"/>
      <c r="V100" s="2318"/>
      <c r="W100" s="2318"/>
      <c r="X100" s="2843">
        <v>6.25</v>
      </c>
      <c r="Y100" s="2843">
        <v>0</v>
      </c>
      <c r="Z100" s="2108">
        <v>6.25</v>
      </c>
      <c r="AA100" s="2844"/>
      <c r="AB100" s="2844"/>
      <c r="AC100" s="2108">
        <v>0</v>
      </c>
      <c r="AD100" s="2108"/>
      <c r="AE100" s="2844"/>
      <c r="AF100" s="2844">
        <v>0</v>
      </c>
      <c r="AG100" s="2108">
        <v>0</v>
      </c>
      <c r="AH100" s="2318"/>
      <c r="AI100" s="2318"/>
      <c r="AJ100" s="2318">
        <v>0</v>
      </c>
    </row>
    <row r="101" spans="1:36" s="2310" customFormat="1" ht="47.25">
      <c r="A101" s="991">
        <v>2744</v>
      </c>
      <c r="B101" s="1774" t="s">
        <v>6615</v>
      </c>
      <c r="C101" s="2319" t="s">
        <v>6616</v>
      </c>
      <c r="D101" s="2320" t="s">
        <v>588</v>
      </c>
      <c r="E101" s="2320" t="s">
        <v>42</v>
      </c>
      <c r="F101" s="2317" t="s">
        <v>43</v>
      </c>
      <c r="G101" s="2318">
        <v>400</v>
      </c>
      <c r="H101" s="2318">
        <v>0</v>
      </c>
      <c r="I101" s="2318">
        <v>0</v>
      </c>
      <c r="J101" s="2318">
        <v>0</v>
      </c>
      <c r="K101" s="2318">
        <v>0</v>
      </c>
      <c r="L101" s="2318">
        <v>400</v>
      </c>
      <c r="M101" s="2318">
        <v>100</v>
      </c>
      <c r="N101" s="2318">
        <v>0</v>
      </c>
      <c r="O101" s="2318">
        <v>100</v>
      </c>
      <c r="P101" s="2318"/>
      <c r="Q101" s="2318"/>
      <c r="R101" s="2318"/>
      <c r="S101" s="2318"/>
      <c r="T101" s="2318"/>
      <c r="U101" s="2318"/>
      <c r="V101" s="2318"/>
      <c r="W101" s="2318"/>
      <c r="X101" s="2843">
        <v>100</v>
      </c>
      <c r="Y101" s="2843">
        <v>0</v>
      </c>
      <c r="Z101" s="2108">
        <v>100</v>
      </c>
      <c r="AA101" s="2844"/>
      <c r="AB101" s="2844"/>
      <c r="AC101" s="2108">
        <v>0</v>
      </c>
      <c r="AD101" s="2108"/>
      <c r="AE101" s="2844"/>
      <c r="AF101" s="2844">
        <v>0</v>
      </c>
      <c r="AG101" s="2108">
        <v>0</v>
      </c>
      <c r="AH101" s="2318"/>
      <c r="AI101" s="2318"/>
      <c r="AJ101" s="2318">
        <v>0</v>
      </c>
    </row>
    <row r="102" spans="1:36" s="2310" customFormat="1" ht="47.25">
      <c r="A102" s="991">
        <v>2745</v>
      </c>
      <c r="B102" s="1774" t="s">
        <v>6617</v>
      </c>
      <c r="C102" s="2319" t="s">
        <v>6618</v>
      </c>
      <c r="D102" s="2320" t="s">
        <v>389</v>
      </c>
      <c r="E102" s="2320" t="s">
        <v>42</v>
      </c>
      <c r="F102" s="2317" t="s">
        <v>47</v>
      </c>
      <c r="G102" s="2318">
        <v>68</v>
      </c>
      <c r="H102" s="2318">
        <v>0</v>
      </c>
      <c r="I102" s="2318">
        <v>0</v>
      </c>
      <c r="J102" s="2318">
        <v>0</v>
      </c>
      <c r="K102" s="2318">
        <v>0</v>
      </c>
      <c r="L102" s="2318">
        <v>68</v>
      </c>
      <c r="M102" s="2318">
        <v>17</v>
      </c>
      <c r="N102" s="2318">
        <v>0</v>
      </c>
      <c r="O102" s="2318">
        <v>17</v>
      </c>
      <c r="P102" s="2318"/>
      <c r="Q102" s="2318"/>
      <c r="R102" s="2318"/>
      <c r="S102" s="2318"/>
      <c r="T102" s="2318"/>
      <c r="U102" s="2318"/>
      <c r="V102" s="2318"/>
      <c r="W102" s="2318"/>
      <c r="X102" s="2843">
        <v>17</v>
      </c>
      <c r="Y102" s="2843">
        <v>0</v>
      </c>
      <c r="Z102" s="2108">
        <v>17</v>
      </c>
      <c r="AA102" s="2844"/>
      <c r="AB102" s="2844"/>
      <c r="AC102" s="2108">
        <v>0</v>
      </c>
      <c r="AD102" s="2108"/>
      <c r="AE102" s="2844"/>
      <c r="AF102" s="2844">
        <v>0</v>
      </c>
      <c r="AG102" s="2108">
        <v>0</v>
      </c>
      <c r="AH102" s="2318"/>
      <c r="AI102" s="2318"/>
      <c r="AJ102" s="2318">
        <v>0</v>
      </c>
    </row>
    <row r="103" spans="1:36" s="2310" customFormat="1" ht="47.25">
      <c r="A103" s="991">
        <v>2746</v>
      </c>
      <c r="B103" s="1774" t="s">
        <v>6619</v>
      </c>
      <c r="C103" s="2319" t="s">
        <v>6620</v>
      </c>
      <c r="D103" s="2320" t="s">
        <v>389</v>
      </c>
      <c r="E103" s="2320" t="s">
        <v>42</v>
      </c>
      <c r="F103" s="2317" t="s">
        <v>47</v>
      </c>
      <c r="G103" s="2318">
        <v>8</v>
      </c>
      <c r="H103" s="2318">
        <v>0</v>
      </c>
      <c r="I103" s="2318">
        <v>0</v>
      </c>
      <c r="J103" s="2318"/>
      <c r="K103" s="2318">
        <v>0</v>
      </c>
      <c r="L103" s="2318">
        <v>8</v>
      </c>
      <c r="M103" s="2318">
        <v>2</v>
      </c>
      <c r="N103" s="2318">
        <v>0</v>
      </c>
      <c r="O103" s="2318">
        <v>2</v>
      </c>
      <c r="P103" s="2318"/>
      <c r="Q103" s="2318"/>
      <c r="R103" s="2318"/>
      <c r="S103" s="2318"/>
      <c r="T103" s="2318"/>
      <c r="U103" s="2318"/>
      <c r="V103" s="2318"/>
      <c r="W103" s="2318"/>
      <c r="X103" s="2843">
        <v>2</v>
      </c>
      <c r="Y103" s="2843">
        <v>0</v>
      </c>
      <c r="Z103" s="2108">
        <v>2</v>
      </c>
      <c r="AA103" s="2844"/>
      <c r="AB103" s="2844"/>
      <c r="AC103" s="2108">
        <v>0</v>
      </c>
      <c r="AD103" s="2108"/>
      <c r="AE103" s="2844"/>
      <c r="AF103" s="2844">
        <v>0</v>
      </c>
      <c r="AG103" s="2108">
        <v>0</v>
      </c>
      <c r="AH103" s="2318"/>
      <c r="AI103" s="2318"/>
      <c r="AJ103" s="2318"/>
    </row>
    <row r="104" spans="1:36" s="2310" customFormat="1" ht="47.25">
      <c r="A104" s="991">
        <v>2747</v>
      </c>
      <c r="B104" s="1774" t="s">
        <v>6621</v>
      </c>
      <c r="C104" s="2319" t="s">
        <v>6622</v>
      </c>
      <c r="D104" s="2320" t="s">
        <v>72</v>
      </c>
      <c r="E104" s="2320" t="s">
        <v>42</v>
      </c>
      <c r="F104" s="2317" t="s">
        <v>47</v>
      </c>
      <c r="G104" s="2318">
        <v>50</v>
      </c>
      <c r="H104" s="2318">
        <v>0</v>
      </c>
      <c r="I104" s="2318">
        <v>0</v>
      </c>
      <c r="J104" s="2318">
        <v>0</v>
      </c>
      <c r="K104" s="2318">
        <v>0</v>
      </c>
      <c r="L104" s="2318">
        <v>50</v>
      </c>
      <c r="M104" s="2318">
        <v>12.5</v>
      </c>
      <c r="N104" s="2318">
        <v>0</v>
      </c>
      <c r="O104" s="2318">
        <v>12.5</v>
      </c>
      <c r="P104" s="2318"/>
      <c r="Q104" s="2318"/>
      <c r="R104" s="2318"/>
      <c r="S104" s="2318"/>
      <c r="T104" s="2318"/>
      <c r="U104" s="2318"/>
      <c r="V104" s="2318"/>
      <c r="W104" s="2318"/>
      <c r="X104" s="2843">
        <v>12.5</v>
      </c>
      <c r="Y104" s="2843">
        <v>0</v>
      </c>
      <c r="Z104" s="2108">
        <v>12.5</v>
      </c>
      <c r="AA104" s="2844"/>
      <c r="AB104" s="2844"/>
      <c r="AC104" s="2108">
        <v>0</v>
      </c>
      <c r="AD104" s="2108"/>
      <c r="AE104" s="2844"/>
      <c r="AF104" s="2844">
        <v>0</v>
      </c>
      <c r="AG104" s="2108">
        <v>0</v>
      </c>
      <c r="AH104" s="2318"/>
      <c r="AI104" s="2318"/>
      <c r="AJ104" s="2318">
        <v>0</v>
      </c>
    </row>
    <row r="105" spans="1:36" s="2310" customFormat="1" ht="47.25">
      <c r="A105" s="991">
        <v>2748</v>
      </c>
      <c r="B105" s="1774" t="s">
        <v>6623</v>
      </c>
      <c r="C105" s="2319" t="s">
        <v>6624</v>
      </c>
      <c r="D105" s="2320" t="s">
        <v>384</v>
      </c>
      <c r="E105" s="2320" t="s">
        <v>42</v>
      </c>
      <c r="F105" s="2317" t="s">
        <v>47</v>
      </c>
      <c r="G105" s="2318">
        <v>150</v>
      </c>
      <c r="H105" s="2318">
        <v>0</v>
      </c>
      <c r="I105" s="2318">
        <v>0</v>
      </c>
      <c r="J105" s="2318">
        <v>0</v>
      </c>
      <c r="K105" s="2318">
        <v>0</v>
      </c>
      <c r="L105" s="2318">
        <v>150</v>
      </c>
      <c r="M105" s="2318">
        <v>37.5</v>
      </c>
      <c r="N105" s="2318">
        <v>0</v>
      </c>
      <c r="O105" s="2318">
        <v>37.5</v>
      </c>
      <c r="P105" s="2318"/>
      <c r="Q105" s="2318"/>
      <c r="R105" s="2318"/>
      <c r="S105" s="2318"/>
      <c r="T105" s="2318"/>
      <c r="U105" s="2318"/>
      <c r="V105" s="2318"/>
      <c r="W105" s="2318"/>
      <c r="X105" s="2843">
        <v>37.5</v>
      </c>
      <c r="Y105" s="2843">
        <v>0</v>
      </c>
      <c r="Z105" s="2108">
        <v>37.5</v>
      </c>
      <c r="AA105" s="2844"/>
      <c r="AB105" s="2844"/>
      <c r="AC105" s="2108">
        <v>0</v>
      </c>
      <c r="AD105" s="2108"/>
      <c r="AE105" s="2844"/>
      <c r="AF105" s="2844">
        <v>0</v>
      </c>
      <c r="AG105" s="2108">
        <v>0</v>
      </c>
      <c r="AH105" s="2318"/>
      <c r="AI105" s="2318"/>
      <c r="AJ105" s="2318">
        <v>0</v>
      </c>
    </row>
    <row r="106" spans="1:36" s="2310" customFormat="1" ht="47.25">
      <c r="A106" s="991">
        <v>2749</v>
      </c>
      <c r="B106" s="1774" t="s">
        <v>6625</v>
      </c>
      <c r="C106" s="2319" t="s">
        <v>6626</v>
      </c>
      <c r="D106" s="2320" t="s">
        <v>384</v>
      </c>
      <c r="E106" s="2320" t="s">
        <v>42</v>
      </c>
      <c r="F106" s="2317" t="s">
        <v>47</v>
      </c>
      <c r="G106" s="2318">
        <v>50</v>
      </c>
      <c r="H106" s="2318">
        <v>0</v>
      </c>
      <c r="I106" s="2318">
        <v>0</v>
      </c>
      <c r="J106" s="2318">
        <v>0</v>
      </c>
      <c r="K106" s="2318">
        <v>0</v>
      </c>
      <c r="L106" s="2318">
        <v>50</v>
      </c>
      <c r="M106" s="2318">
        <v>12.5</v>
      </c>
      <c r="N106" s="2318">
        <v>0</v>
      </c>
      <c r="O106" s="2318">
        <v>12.5</v>
      </c>
      <c r="P106" s="2318"/>
      <c r="Q106" s="2318"/>
      <c r="R106" s="2318"/>
      <c r="S106" s="2318"/>
      <c r="T106" s="2318"/>
      <c r="U106" s="2318"/>
      <c r="V106" s="2318"/>
      <c r="W106" s="2318"/>
      <c r="X106" s="2843">
        <v>12.5</v>
      </c>
      <c r="Y106" s="2843">
        <v>0</v>
      </c>
      <c r="Z106" s="2108">
        <v>12.5</v>
      </c>
      <c r="AA106" s="2844"/>
      <c r="AB106" s="2844"/>
      <c r="AC106" s="2108">
        <v>0</v>
      </c>
      <c r="AD106" s="2108"/>
      <c r="AE106" s="2844"/>
      <c r="AF106" s="2844">
        <v>0</v>
      </c>
      <c r="AG106" s="2108">
        <v>0</v>
      </c>
      <c r="AH106" s="2318"/>
      <c r="AI106" s="2318"/>
      <c r="AJ106" s="2318">
        <v>0</v>
      </c>
    </row>
    <row r="107" spans="1:36" s="2310" customFormat="1" ht="42.75">
      <c r="A107" s="991">
        <v>2750</v>
      </c>
      <c r="B107" s="2305" t="s">
        <v>6627</v>
      </c>
      <c r="C107" s="2319" t="s">
        <v>6628</v>
      </c>
      <c r="D107" s="2320" t="s">
        <v>384</v>
      </c>
      <c r="E107" s="2320" t="s">
        <v>42</v>
      </c>
      <c r="F107" s="2317" t="s">
        <v>43</v>
      </c>
      <c r="G107" s="2318">
        <v>1500</v>
      </c>
      <c r="H107" s="2318">
        <v>0</v>
      </c>
      <c r="I107" s="2318">
        <v>0</v>
      </c>
      <c r="J107" s="2318">
        <v>0</v>
      </c>
      <c r="K107" s="2318">
        <v>0</v>
      </c>
      <c r="L107" s="2318">
        <v>1500</v>
      </c>
      <c r="M107" s="2318">
        <v>100</v>
      </c>
      <c r="N107" s="2318">
        <v>0</v>
      </c>
      <c r="O107" s="2318">
        <v>100</v>
      </c>
      <c r="P107" s="2318"/>
      <c r="Q107" s="2318"/>
      <c r="R107" s="2318"/>
      <c r="S107" s="2318"/>
      <c r="T107" s="2318"/>
      <c r="U107" s="2318"/>
      <c r="V107" s="2318"/>
      <c r="W107" s="2318"/>
      <c r="X107" s="2843">
        <v>100</v>
      </c>
      <c r="Y107" s="2843">
        <v>0</v>
      </c>
      <c r="Z107" s="2108">
        <v>100</v>
      </c>
      <c r="AA107" s="2844"/>
      <c r="AB107" s="2844"/>
      <c r="AC107" s="2108">
        <v>0</v>
      </c>
      <c r="AD107" s="2108"/>
      <c r="AE107" s="2844"/>
      <c r="AF107" s="2844">
        <v>0</v>
      </c>
      <c r="AG107" s="2108">
        <v>0</v>
      </c>
      <c r="AH107" s="2318"/>
      <c r="AI107" s="2318"/>
      <c r="AJ107" s="2318">
        <v>0</v>
      </c>
    </row>
    <row r="108" spans="1:36" s="2310" customFormat="1" ht="283.5">
      <c r="A108" s="991">
        <v>2751</v>
      </c>
      <c r="B108" s="1774" t="s">
        <v>6629</v>
      </c>
      <c r="C108" s="2319" t="s">
        <v>6630</v>
      </c>
      <c r="D108" s="2320" t="s">
        <v>393</v>
      </c>
      <c r="E108" s="2320" t="s">
        <v>42</v>
      </c>
      <c r="F108" s="2317" t="s">
        <v>47</v>
      </c>
      <c r="G108" s="2323">
        <v>136</v>
      </c>
      <c r="H108" s="2318">
        <v>0</v>
      </c>
      <c r="I108" s="2318">
        <v>0</v>
      </c>
      <c r="J108" s="2318">
        <v>0</v>
      </c>
      <c r="K108" s="2318">
        <v>0</v>
      </c>
      <c r="L108" s="2318">
        <v>136</v>
      </c>
      <c r="M108" s="2318">
        <v>34</v>
      </c>
      <c r="N108" s="2318">
        <v>0</v>
      </c>
      <c r="O108" s="2318">
        <v>34</v>
      </c>
      <c r="P108" s="2318"/>
      <c r="Q108" s="2318"/>
      <c r="R108" s="2318"/>
      <c r="S108" s="2318"/>
      <c r="T108" s="2318"/>
      <c r="U108" s="2318"/>
      <c r="V108" s="2318"/>
      <c r="W108" s="2318"/>
      <c r="X108" s="2843">
        <v>34</v>
      </c>
      <c r="Y108" s="2843">
        <v>0</v>
      </c>
      <c r="Z108" s="2108">
        <v>34</v>
      </c>
      <c r="AA108" s="2844"/>
      <c r="AB108" s="2844"/>
      <c r="AC108" s="2108">
        <v>0</v>
      </c>
      <c r="AD108" s="2108"/>
      <c r="AE108" s="2844"/>
      <c r="AF108" s="2844">
        <v>0</v>
      </c>
      <c r="AG108" s="2108">
        <v>0</v>
      </c>
      <c r="AH108" s="2318"/>
      <c r="AI108" s="2318"/>
      <c r="AJ108" s="2318">
        <v>0</v>
      </c>
    </row>
    <row r="109" spans="1:36" s="2310" customFormat="1" ht="315">
      <c r="A109" s="991">
        <v>2752</v>
      </c>
      <c r="B109" s="1774" t="s">
        <v>6631</v>
      </c>
      <c r="C109" s="2319" t="s">
        <v>6632</v>
      </c>
      <c r="D109" s="2320" t="s">
        <v>393</v>
      </c>
      <c r="E109" s="2320" t="s">
        <v>42</v>
      </c>
      <c r="F109" s="2317" t="s">
        <v>47</v>
      </c>
      <c r="G109" s="2323">
        <v>136</v>
      </c>
      <c r="H109" s="2318">
        <v>0</v>
      </c>
      <c r="I109" s="2318">
        <v>0</v>
      </c>
      <c r="J109" s="2318">
        <v>0</v>
      </c>
      <c r="K109" s="2318">
        <v>0</v>
      </c>
      <c r="L109" s="2318">
        <v>136</v>
      </c>
      <c r="M109" s="2318">
        <v>34</v>
      </c>
      <c r="N109" s="2318">
        <v>0</v>
      </c>
      <c r="O109" s="2318">
        <v>34</v>
      </c>
      <c r="P109" s="2318"/>
      <c r="Q109" s="2318"/>
      <c r="R109" s="2318"/>
      <c r="S109" s="2318"/>
      <c r="T109" s="2318"/>
      <c r="U109" s="2318"/>
      <c r="V109" s="2318"/>
      <c r="W109" s="2318"/>
      <c r="X109" s="2843">
        <v>34</v>
      </c>
      <c r="Y109" s="2843">
        <v>0</v>
      </c>
      <c r="Z109" s="2108">
        <v>34</v>
      </c>
      <c r="AA109" s="2844"/>
      <c r="AB109" s="2844"/>
      <c r="AC109" s="2108">
        <v>0</v>
      </c>
      <c r="AD109" s="2108"/>
      <c r="AE109" s="2844"/>
      <c r="AF109" s="2844">
        <v>0</v>
      </c>
      <c r="AG109" s="2108">
        <v>0</v>
      </c>
      <c r="AH109" s="2318"/>
      <c r="AI109" s="2318"/>
      <c r="AJ109" s="2318">
        <v>0</v>
      </c>
    </row>
    <row r="110" spans="1:36" s="2310" customFormat="1" ht="330.75">
      <c r="A110" s="991">
        <v>2753</v>
      </c>
      <c r="B110" s="1774" t="s">
        <v>6633</v>
      </c>
      <c r="C110" s="2319" t="s">
        <v>6634</v>
      </c>
      <c r="D110" s="2320" t="s">
        <v>393</v>
      </c>
      <c r="E110" s="2320" t="s">
        <v>42</v>
      </c>
      <c r="F110" s="2317" t="s">
        <v>47</v>
      </c>
      <c r="G110" s="2323">
        <v>128</v>
      </c>
      <c r="H110" s="2318">
        <v>0</v>
      </c>
      <c r="I110" s="2318">
        <v>0</v>
      </c>
      <c r="J110" s="2318">
        <v>0</v>
      </c>
      <c r="K110" s="2318">
        <v>0</v>
      </c>
      <c r="L110" s="2318">
        <v>128</v>
      </c>
      <c r="M110" s="2318">
        <v>32</v>
      </c>
      <c r="N110" s="2318">
        <v>0</v>
      </c>
      <c r="O110" s="2318">
        <v>32</v>
      </c>
      <c r="P110" s="2318"/>
      <c r="Q110" s="2318"/>
      <c r="R110" s="2318"/>
      <c r="S110" s="2318"/>
      <c r="T110" s="2318"/>
      <c r="U110" s="2318"/>
      <c r="V110" s="2318"/>
      <c r="W110" s="2318"/>
      <c r="X110" s="2843">
        <v>32</v>
      </c>
      <c r="Y110" s="2843">
        <v>0</v>
      </c>
      <c r="Z110" s="2108">
        <v>32</v>
      </c>
      <c r="AA110" s="2844"/>
      <c r="AB110" s="2844"/>
      <c r="AC110" s="2108">
        <v>0</v>
      </c>
      <c r="AD110" s="2108"/>
      <c r="AE110" s="2844"/>
      <c r="AF110" s="2844">
        <v>0</v>
      </c>
      <c r="AG110" s="2108">
        <v>0</v>
      </c>
      <c r="AH110" s="2318"/>
      <c r="AI110" s="2318"/>
      <c r="AJ110" s="2318">
        <v>0</v>
      </c>
    </row>
    <row r="111" spans="1:36" s="2310" customFormat="1" ht="63">
      <c r="A111" s="991">
        <v>2754</v>
      </c>
      <c r="B111" s="1774" t="s">
        <v>6635</v>
      </c>
      <c r="C111" s="2319" t="s">
        <v>6636</v>
      </c>
      <c r="D111" s="2320" t="s">
        <v>393</v>
      </c>
      <c r="E111" s="2320" t="s">
        <v>42</v>
      </c>
      <c r="F111" s="2317" t="s">
        <v>47</v>
      </c>
      <c r="G111" s="2323">
        <v>50</v>
      </c>
      <c r="H111" s="2318">
        <v>0</v>
      </c>
      <c r="I111" s="2318">
        <v>0</v>
      </c>
      <c r="J111" s="2318">
        <v>0</v>
      </c>
      <c r="K111" s="2318">
        <v>0</v>
      </c>
      <c r="L111" s="2318">
        <v>50</v>
      </c>
      <c r="M111" s="2318">
        <v>12.5</v>
      </c>
      <c r="N111" s="2318">
        <v>0</v>
      </c>
      <c r="O111" s="2318">
        <v>12.5</v>
      </c>
      <c r="P111" s="2318"/>
      <c r="Q111" s="2318"/>
      <c r="R111" s="2318"/>
      <c r="S111" s="2318"/>
      <c r="T111" s="2318"/>
      <c r="U111" s="2318"/>
      <c r="V111" s="2318"/>
      <c r="W111" s="2318"/>
      <c r="X111" s="2843">
        <v>12.5</v>
      </c>
      <c r="Y111" s="2843">
        <v>0</v>
      </c>
      <c r="Z111" s="2108">
        <v>12.5</v>
      </c>
      <c r="AA111" s="2844"/>
      <c r="AB111" s="2844"/>
      <c r="AC111" s="2108">
        <v>0</v>
      </c>
      <c r="AD111" s="2108"/>
      <c r="AE111" s="2844"/>
      <c r="AF111" s="2844">
        <v>0</v>
      </c>
      <c r="AG111" s="2108">
        <v>0</v>
      </c>
      <c r="AH111" s="2318"/>
      <c r="AI111" s="2318"/>
      <c r="AJ111" s="2318">
        <v>0</v>
      </c>
    </row>
    <row r="112" spans="1:36" s="2310" customFormat="1" ht="47.25">
      <c r="A112" s="991">
        <v>2755</v>
      </c>
      <c r="B112" s="1774" t="s">
        <v>6637</v>
      </c>
      <c r="C112" s="2319" t="s">
        <v>6638</v>
      </c>
      <c r="D112" s="2320" t="s">
        <v>393</v>
      </c>
      <c r="E112" s="2320" t="s">
        <v>42</v>
      </c>
      <c r="F112" s="2317" t="s">
        <v>47</v>
      </c>
      <c r="G112" s="2323">
        <v>50.1</v>
      </c>
      <c r="H112" s="2318">
        <v>0</v>
      </c>
      <c r="I112" s="2318">
        <v>0</v>
      </c>
      <c r="J112" s="2318">
        <v>0</v>
      </c>
      <c r="K112" s="2318">
        <v>0</v>
      </c>
      <c r="L112" s="2318">
        <v>50.1</v>
      </c>
      <c r="M112" s="2318">
        <v>12.525</v>
      </c>
      <c r="N112" s="2318">
        <v>0</v>
      </c>
      <c r="O112" s="2318">
        <v>12.525</v>
      </c>
      <c r="P112" s="2318"/>
      <c r="Q112" s="2318"/>
      <c r="R112" s="2318"/>
      <c r="S112" s="2318"/>
      <c r="T112" s="2318"/>
      <c r="U112" s="2318"/>
      <c r="V112" s="2318"/>
      <c r="W112" s="2318"/>
      <c r="X112" s="2843">
        <v>12.525</v>
      </c>
      <c r="Y112" s="2843">
        <v>0</v>
      </c>
      <c r="Z112" s="2108">
        <v>12.525</v>
      </c>
      <c r="AA112" s="2844"/>
      <c r="AB112" s="2844"/>
      <c r="AC112" s="2108">
        <v>0</v>
      </c>
      <c r="AD112" s="2108"/>
      <c r="AE112" s="2844"/>
      <c r="AF112" s="2844">
        <v>0</v>
      </c>
      <c r="AG112" s="2108">
        <v>0</v>
      </c>
      <c r="AH112" s="2318"/>
      <c r="AI112" s="2318"/>
      <c r="AJ112" s="2318">
        <v>0</v>
      </c>
    </row>
    <row r="113" spans="1:36" s="2310" customFormat="1" ht="47.25">
      <c r="A113" s="991">
        <v>2756</v>
      </c>
      <c r="B113" s="1774" t="s">
        <v>6639</v>
      </c>
      <c r="C113" s="2319" t="s">
        <v>6640</v>
      </c>
      <c r="D113" s="2320" t="s">
        <v>393</v>
      </c>
      <c r="E113" s="2320" t="s">
        <v>42</v>
      </c>
      <c r="F113" s="2317" t="s">
        <v>47</v>
      </c>
      <c r="G113" s="2323">
        <v>50.1</v>
      </c>
      <c r="H113" s="2318">
        <v>0</v>
      </c>
      <c r="I113" s="2318">
        <v>0</v>
      </c>
      <c r="J113" s="2318">
        <v>0</v>
      </c>
      <c r="K113" s="2318">
        <v>0</v>
      </c>
      <c r="L113" s="2318">
        <v>50.1</v>
      </c>
      <c r="M113" s="2318">
        <v>12.525</v>
      </c>
      <c r="N113" s="2318">
        <v>0</v>
      </c>
      <c r="O113" s="2318">
        <v>12.525</v>
      </c>
      <c r="P113" s="2318"/>
      <c r="Q113" s="2318"/>
      <c r="R113" s="2318"/>
      <c r="S113" s="2318"/>
      <c r="T113" s="2318"/>
      <c r="U113" s="2318"/>
      <c r="V113" s="2318"/>
      <c r="W113" s="2318"/>
      <c r="X113" s="2843">
        <v>12.525</v>
      </c>
      <c r="Y113" s="2843">
        <v>0</v>
      </c>
      <c r="Z113" s="2108">
        <v>12.525</v>
      </c>
      <c r="AA113" s="2844"/>
      <c r="AB113" s="2844"/>
      <c r="AC113" s="2108">
        <v>0</v>
      </c>
      <c r="AD113" s="2108"/>
      <c r="AE113" s="2844"/>
      <c r="AF113" s="2844">
        <v>0</v>
      </c>
      <c r="AG113" s="2108">
        <v>0</v>
      </c>
      <c r="AH113" s="2318"/>
      <c r="AI113" s="2318"/>
      <c r="AJ113" s="2318">
        <v>0</v>
      </c>
    </row>
    <row r="114" spans="1:36" s="2310" customFormat="1" ht="63">
      <c r="A114" s="991">
        <v>2757</v>
      </c>
      <c r="B114" s="1774" t="s">
        <v>6641</v>
      </c>
      <c r="C114" s="2319" t="s">
        <v>6642</v>
      </c>
      <c r="D114" s="2320" t="s">
        <v>393</v>
      </c>
      <c r="E114" s="2320" t="s">
        <v>42</v>
      </c>
      <c r="F114" s="2317" t="s">
        <v>47</v>
      </c>
      <c r="G114" s="2323">
        <v>100</v>
      </c>
      <c r="H114" s="2318">
        <v>0</v>
      </c>
      <c r="I114" s="2318">
        <v>0</v>
      </c>
      <c r="J114" s="2318">
        <v>0</v>
      </c>
      <c r="K114" s="2318">
        <v>0</v>
      </c>
      <c r="L114" s="2318">
        <v>100</v>
      </c>
      <c r="M114" s="2318">
        <v>25</v>
      </c>
      <c r="N114" s="2318">
        <v>0</v>
      </c>
      <c r="O114" s="2318">
        <v>25</v>
      </c>
      <c r="P114" s="2318"/>
      <c r="Q114" s="2318"/>
      <c r="R114" s="2318"/>
      <c r="S114" s="2318"/>
      <c r="T114" s="2318"/>
      <c r="U114" s="2318"/>
      <c r="V114" s="2318"/>
      <c r="W114" s="2318"/>
      <c r="X114" s="2843">
        <v>25</v>
      </c>
      <c r="Y114" s="2843">
        <v>0</v>
      </c>
      <c r="Z114" s="2108">
        <v>25</v>
      </c>
      <c r="AA114" s="2844"/>
      <c r="AB114" s="2844"/>
      <c r="AC114" s="2108">
        <v>0</v>
      </c>
      <c r="AD114" s="2108"/>
      <c r="AE114" s="2844"/>
      <c r="AF114" s="2844">
        <v>0</v>
      </c>
      <c r="AG114" s="2108">
        <v>0</v>
      </c>
      <c r="AH114" s="2318"/>
      <c r="AI114" s="2318"/>
      <c r="AJ114" s="2318">
        <v>0</v>
      </c>
    </row>
    <row r="115" spans="1:36" s="2310" customFormat="1" ht="47.25">
      <c r="A115" s="991">
        <v>2758</v>
      </c>
      <c r="B115" s="1774" t="s">
        <v>6643</v>
      </c>
      <c r="C115" s="2319" t="s">
        <v>6644</v>
      </c>
      <c r="D115" s="2320" t="s">
        <v>213</v>
      </c>
      <c r="E115" s="2320" t="s">
        <v>42</v>
      </c>
      <c r="F115" s="2317" t="s">
        <v>47</v>
      </c>
      <c r="G115" s="2323">
        <v>50</v>
      </c>
      <c r="H115" s="2318">
        <v>0</v>
      </c>
      <c r="I115" s="2318">
        <v>0</v>
      </c>
      <c r="J115" s="2318">
        <v>0</v>
      </c>
      <c r="K115" s="2318">
        <v>0</v>
      </c>
      <c r="L115" s="2318">
        <v>50</v>
      </c>
      <c r="M115" s="2318">
        <v>12.5</v>
      </c>
      <c r="N115" s="2318">
        <v>0</v>
      </c>
      <c r="O115" s="2318">
        <v>12.5</v>
      </c>
      <c r="P115" s="2318"/>
      <c r="Q115" s="2318"/>
      <c r="R115" s="2318"/>
      <c r="S115" s="2318"/>
      <c r="T115" s="2318"/>
      <c r="U115" s="2318"/>
      <c r="V115" s="2318"/>
      <c r="W115" s="2318"/>
      <c r="X115" s="2843">
        <v>12.5</v>
      </c>
      <c r="Y115" s="2843">
        <v>0</v>
      </c>
      <c r="Z115" s="2108">
        <v>12.5</v>
      </c>
      <c r="AA115" s="2844"/>
      <c r="AB115" s="2844"/>
      <c r="AC115" s="2108">
        <v>0</v>
      </c>
      <c r="AD115" s="2108"/>
      <c r="AE115" s="2844"/>
      <c r="AF115" s="2844">
        <v>0</v>
      </c>
      <c r="AG115" s="2108">
        <v>0</v>
      </c>
      <c r="AH115" s="2318"/>
      <c r="AI115" s="2318"/>
      <c r="AJ115" s="2318">
        <v>0</v>
      </c>
    </row>
    <row r="116" spans="1:36" s="2310" customFormat="1" ht="110.25">
      <c r="A116" s="991">
        <v>2759</v>
      </c>
      <c r="B116" s="1774" t="s">
        <v>6645</v>
      </c>
      <c r="C116" s="2319" t="s">
        <v>6646</v>
      </c>
      <c r="D116" s="2320" t="s">
        <v>213</v>
      </c>
      <c r="E116" s="2320" t="s">
        <v>42</v>
      </c>
      <c r="F116" s="2317" t="s">
        <v>47</v>
      </c>
      <c r="G116" s="2323">
        <v>65</v>
      </c>
      <c r="H116" s="2318">
        <v>0</v>
      </c>
      <c r="I116" s="2318">
        <v>0</v>
      </c>
      <c r="J116" s="2318">
        <v>0</v>
      </c>
      <c r="K116" s="2318">
        <v>0</v>
      </c>
      <c r="L116" s="2318">
        <v>65</v>
      </c>
      <c r="M116" s="2318">
        <v>16.25</v>
      </c>
      <c r="N116" s="2318">
        <v>0</v>
      </c>
      <c r="O116" s="2318">
        <v>16.25</v>
      </c>
      <c r="P116" s="2318"/>
      <c r="Q116" s="2318"/>
      <c r="R116" s="2318"/>
      <c r="S116" s="2318"/>
      <c r="T116" s="2318"/>
      <c r="U116" s="2318"/>
      <c r="V116" s="2318"/>
      <c r="W116" s="2318"/>
      <c r="X116" s="2843">
        <v>16.25</v>
      </c>
      <c r="Y116" s="2843">
        <v>0</v>
      </c>
      <c r="Z116" s="2108">
        <v>16.25</v>
      </c>
      <c r="AA116" s="2844"/>
      <c r="AB116" s="2844"/>
      <c r="AC116" s="2108">
        <v>0</v>
      </c>
      <c r="AD116" s="2108"/>
      <c r="AE116" s="2844"/>
      <c r="AF116" s="2844">
        <v>0</v>
      </c>
      <c r="AG116" s="2108">
        <v>0</v>
      </c>
      <c r="AH116" s="2318"/>
      <c r="AI116" s="2318"/>
      <c r="AJ116" s="2318">
        <v>0</v>
      </c>
    </row>
    <row r="117" spans="1:36" s="2310" customFormat="1" ht="66" customHeight="1">
      <c r="A117" s="991">
        <v>2760</v>
      </c>
      <c r="B117" s="1774" t="s">
        <v>6647</v>
      </c>
      <c r="C117" s="2319" t="s">
        <v>6648</v>
      </c>
      <c r="D117" s="2320" t="s">
        <v>400</v>
      </c>
      <c r="E117" s="2320" t="s">
        <v>42</v>
      </c>
      <c r="F117" s="2317" t="s">
        <v>47</v>
      </c>
      <c r="G117" s="2318">
        <v>80</v>
      </c>
      <c r="H117" s="2318">
        <v>0</v>
      </c>
      <c r="I117" s="2318">
        <v>0</v>
      </c>
      <c r="J117" s="2318">
        <v>0</v>
      </c>
      <c r="K117" s="2318">
        <v>0</v>
      </c>
      <c r="L117" s="2318">
        <v>80</v>
      </c>
      <c r="M117" s="2318">
        <v>20</v>
      </c>
      <c r="N117" s="2318">
        <v>0</v>
      </c>
      <c r="O117" s="2318">
        <v>20</v>
      </c>
      <c r="P117" s="2318"/>
      <c r="Q117" s="2318"/>
      <c r="R117" s="2318"/>
      <c r="S117" s="2318"/>
      <c r="T117" s="2318"/>
      <c r="U117" s="2318"/>
      <c r="V117" s="2318"/>
      <c r="W117" s="2318"/>
      <c r="X117" s="2843">
        <v>20</v>
      </c>
      <c r="Y117" s="2843">
        <v>0</v>
      </c>
      <c r="Z117" s="2108">
        <v>20</v>
      </c>
      <c r="AA117" s="2844"/>
      <c r="AB117" s="2844"/>
      <c r="AC117" s="2108">
        <v>0</v>
      </c>
      <c r="AD117" s="2108"/>
      <c r="AE117" s="2844"/>
      <c r="AF117" s="2844">
        <v>0</v>
      </c>
      <c r="AG117" s="2108">
        <v>0</v>
      </c>
      <c r="AH117" s="2318"/>
      <c r="AI117" s="2318"/>
      <c r="AJ117" s="2318">
        <v>0</v>
      </c>
    </row>
    <row r="118" spans="1:36" s="2310" customFormat="1" ht="79.5" customHeight="1">
      <c r="A118" s="991">
        <v>2761</v>
      </c>
      <c r="B118" s="1774" t="s">
        <v>6649</v>
      </c>
      <c r="C118" s="2319" t="s">
        <v>6650</v>
      </c>
      <c r="D118" s="2320" t="s">
        <v>400</v>
      </c>
      <c r="E118" s="2320" t="s">
        <v>42</v>
      </c>
      <c r="F118" s="2317" t="s">
        <v>47</v>
      </c>
      <c r="G118" s="2318">
        <v>100</v>
      </c>
      <c r="H118" s="2318">
        <v>0</v>
      </c>
      <c r="I118" s="2318">
        <v>0</v>
      </c>
      <c r="J118" s="2318">
        <v>0</v>
      </c>
      <c r="K118" s="2318">
        <v>0</v>
      </c>
      <c r="L118" s="2318">
        <v>100</v>
      </c>
      <c r="M118" s="2318">
        <v>25</v>
      </c>
      <c r="N118" s="2318">
        <v>0</v>
      </c>
      <c r="O118" s="2318">
        <v>25</v>
      </c>
      <c r="P118" s="2318"/>
      <c r="Q118" s="2318"/>
      <c r="R118" s="2318"/>
      <c r="S118" s="2318"/>
      <c r="T118" s="2318"/>
      <c r="U118" s="2318"/>
      <c r="V118" s="2318"/>
      <c r="W118" s="2318"/>
      <c r="X118" s="2843">
        <v>25</v>
      </c>
      <c r="Y118" s="2843">
        <v>0</v>
      </c>
      <c r="Z118" s="2108">
        <v>25</v>
      </c>
      <c r="AA118" s="2844"/>
      <c r="AB118" s="2844"/>
      <c r="AC118" s="2108">
        <v>0</v>
      </c>
      <c r="AD118" s="2108"/>
      <c r="AE118" s="2844"/>
      <c r="AF118" s="2844">
        <v>0</v>
      </c>
      <c r="AG118" s="2108">
        <v>0</v>
      </c>
      <c r="AH118" s="2318"/>
      <c r="AI118" s="2318"/>
      <c r="AJ118" s="2318">
        <v>0</v>
      </c>
    </row>
    <row r="119" spans="1:36" s="2310" customFormat="1" ht="63">
      <c r="A119" s="991">
        <v>2762</v>
      </c>
      <c r="B119" s="1774" t="s">
        <v>6651</v>
      </c>
      <c r="C119" s="2319" t="s">
        <v>6652</v>
      </c>
      <c r="D119" s="2320" t="s">
        <v>400</v>
      </c>
      <c r="E119" s="2320" t="s">
        <v>42</v>
      </c>
      <c r="F119" s="2317" t="s">
        <v>47</v>
      </c>
      <c r="G119" s="2318">
        <v>50</v>
      </c>
      <c r="H119" s="2318">
        <v>0</v>
      </c>
      <c r="I119" s="2318">
        <v>0</v>
      </c>
      <c r="J119" s="2318">
        <v>0</v>
      </c>
      <c r="K119" s="2318">
        <v>0</v>
      </c>
      <c r="L119" s="2318">
        <v>50</v>
      </c>
      <c r="M119" s="2318">
        <v>12.5</v>
      </c>
      <c r="N119" s="2318">
        <v>0</v>
      </c>
      <c r="O119" s="2318">
        <v>12.5</v>
      </c>
      <c r="P119" s="2318"/>
      <c r="Q119" s="2318"/>
      <c r="R119" s="2318"/>
      <c r="S119" s="2318"/>
      <c r="T119" s="2318"/>
      <c r="U119" s="2318"/>
      <c r="V119" s="2318"/>
      <c r="W119" s="2318"/>
      <c r="X119" s="2843">
        <v>12.5</v>
      </c>
      <c r="Y119" s="2843">
        <v>0</v>
      </c>
      <c r="Z119" s="2108">
        <v>12.5</v>
      </c>
      <c r="AA119" s="2844"/>
      <c r="AB119" s="2844"/>
      <c r="AC119" s="2108">
        <v>0</v>
      </c>
      <c r="AD119" s="2108"/>
      <c r="AE119" s="2844"/>
      <c r="AF119" s="2844">
        <v>0</v>
      </c>
      <c r="AG119" s="2108">
        <v>0</v>
      </c>
      <c r="AH119" s="2318"/>
      <c r="AI119" s="2318"/>
      <c r="AJ119" s="2318">
        <v>0</v>
      </c>
    </row>
    <row r="120" spans="1:36" s="2310" customFormat="1" ht="68.25" customHeight="1">
      <c r="A120" s="991">
        <v>2763</v>
      </c>
      <c r="B120" s="1774" t="s">
        <v>6653</v>
      </c>
      <c r="C120" s="2319" t="s">
        <v>6654</v>
      </c>
      <c r="D120" s="2320" t="s">
        <v>400</v>
      </c>
      <c r="E120" s="2320" t="s">
        <v>42</v>
      </c>
      <c r="F120" s="2317" t="s">
        <v>47</v>
      </c>
      <c r="G120" s="2318">
        <v>50</v>
      </c>
      <c r="H120" s="2318">
        <v>0</v>
      </c>
      <c r="I120" s="2318">
        <v>0</v>
      </c>
      <c r="J120" s="2318">
        <v>0</v>
      </c>
      <c r="K120" s="2318">
        <v>0</v>
      </c>
      <c r="L120" s="2318">
        <v>50</v>
      </c>
      <c r="M120" s="2318">
        <v>12.5</v>
      </c>
      <c r="N120" s="2318">
        <v>0</v>
      </c>
      <c r="O120" s="2318">
        <v>12.5</v>
      </c>
      <c r="P120" s="2318"/>
      <c r="Q120" s="2318"/>
      <c r="R120" s="2318"/>
      <c r="S120" s="2318"/>
      <c r="T120" s="2318"/>
      <c r="U120" s="2318"/>
      <c r="V120" s="2318"/>
      <c r="W120" s="2318"/>
      <c r="X120" s="2843">
        <v>12.5</v>
      </c>
      <c r="Y120" s="2843">
        <v>0</v>
      </c>
      <c r="Z120" s="2108">
        <v>12.5</v>
      </c>
      <c r="AA120" s="2844"/>
      <c r="AB120" s="2844"/>
      <c r="AC120" s="2108">
        <v>0</v>
      </c>
      <c r="AD120" s="2108"/>
      <c r="AE120" s="2844"/>
      <c r="AF120" s="2844">
        <v>0</v>
      </c>
      <c r="AG120" s="2108">
        <v>0</v>
      </c>
      <c r="AH120" s="2318"/>
      <c r="AI120" s="2318"/>
      <c r="AJ120" s="2318">
        <v>0</v>
      </c>
    </row>
    <row r="121" spans="1:36" s="2310" customFormat="1" ht="47.25">
      <c r="A121" s="991">
        <v>2764</v>
      </c>
      <c r="B121" s="1774" t="s">
        <v>6655</v>
      </c>
      <c r="C121" s="2319" t="s">
        <v>6656</v>
      </c>
      <c r="D121" s="2320" t="s">
        <v>561</v>
      </c>
      <c r="E121" s="2320" t="s">
        <v>42</v>
      </c>
      <c r="F121" s="2317" t="s">
        <v>47</v>
      </c>
      <c r="G121" s="2323">
        <v>50</v>
      </c>
      <c r="H121" s="2318">
        <v>0</v>
      </c>
      <c r="I121" s="2318">
        <v>0</v>
      </c>
      <c r="J121" s="2318">
        <v>0</v>
      </c>
      <c r="K121" s="2318">
        <v>0</v>
      </c>
      <c r="L121" s="2318">
        <v>50</v>
      </c>
      <c r="M121" s="2318">
        <v>12.5</v>
      </c>
      <c r="N121" s="2318">
        <v>0</v>
      </c>
      <c r="O121" s="2318">
        <v>12.5</v>
      </c>
      <c r="P121" s="2318"/>
      <c r="Q121" s="2318"/>
      <c r="R121" s="2318"/>
      <c r="S121" s="2318"/>
      <c r="T121" s="2318"/>
      <c r="U121" s="2318"/>
      <c r="V121" s="2318"/>
      <c r="W121" s="2318"/>
      <c r="X121" s="2843">
        <v>12.5</v>
      </c>
      <c r="Y121" s="2843">
        <v>0</v>
      </c>
      <c r="Z121" s="2108">
        <v>12.5</v>
      </c>
      <c r="AA121" s="2844"/>
      <c r="AB121" s="2844"/>
      <c r="AC121" s="2108">
        <v>0</v>
      </c>
      <c r="AD121" s="2108"/>
      <c r="AE121" s="2844"/>
      <c r="AF121" s="2844">
        <v>0</v>
      </c>
      <c r="AG121" s="2108">
        <v>0</v>
      </c>
      <c r="AH121" s="2318"/>
      <c r="AI121" s="2318"/>
      <c r="AJ121" s="2318">
        <v>0</v>
      </c>
    </row>
    <row r="122" spans="1:36" s="2310" customFormat="1" ht="47.25">
      <c r="A122" s="991">
        <v>2765</v>
      </c>
      <c r="B122" s="1774" t="s">
        <v>6657</v>
      </c>
      <c r="C122" s="2319" t="s">
        <v>6658</v>
      </c>
      <c r="D122" s="2320" t="s">
        <v>561</v>
      </c>
      <c r="E122" s="2320" t="s">
        <v>42</v>
      </c>
      <c r="F122" s="2317" t="s">
        <v>47</v>
      </c>
      <c r="G122" s="2323">
        <v>60</v>
      </c>
      <c r="H122" s="2318">
        <v>0</v>
      </c>
      <c r="I122" s="2318">
        <v>0</v>
      </c>
      <c r="J122" s="2318">
        <v>0</v>
      </c>
      <c r="K122" s="2318">
        <v>0</v>
      </c>
      <c r="L122" s="2318">
        <v>60</v>
      </c>
      <c r="M122" s="2318">
        <v>15</v>
      </c>
      <c r="N122" s="2318">
        <v>0</v>
      </c>
      <c r="O122" s="2318">
        <v>15</v>
      </c>
      <c r="P122" s="2318"/>
      <c r="Q122" s="2318"/>
      <c r="R122" s="2318"/>
      <c r="S122" s="2318"/>
      <c r="T122" s="2318"/>
      <c r="U122" s="2318"/>
      <c r="V122" s="2318"/>
      <c r="W122" s="2318"/>
      <c r="X122" s="2843">
        <v>15</v>
      </c>
      <c r="Y122" s="2843">
        <v>0</v>
      </c>
      <c r="Z122" s="2108">
        <v>15</v>
      </c>
      <c r="AA122" s="2844"/>
      <c r="AB122" s="2844"/>
      <c r="AC122" s="2108">
        <v>0</v>
      </c>
      <c r="AD122" s="2108"/>
      <c r="AE122" s="2844"/>
      <c r="AF122" s="2844">
        <v>0</v>
      </c>
      <c r="AG122" s="2108">
        <v>0</v>
      </c>
      <c r="AH122" s="2318"/>
      <c r="AI122" s="2318"/>
      <c r="AJ122" s="2318">
        <v>0</v>
      </c>
    </row>
    <row r="123" spans="1:36" s="2310" customFormat="1" ht="47.25">
      <c r="A123" s="991">
        <v>2766</v>
      </c>
      <c r="B123" s="1774" t="s">
        <v>6659</v>
      </c>
      <c r="C123" s="2319" t="s">
        <v>6660</v>
      </c>
      <c r="D123" s="2320" t="s">
        <v>187</v>
      </c>
      <c r="E123" s="2320" t="s">
        <v>42</v>
      </c>
      <c r="F123" s="2317" t="s">
        <v>47</v>
      </c>
      <c r="G123" s="2323">
        <v>60</v>
      </c>
      <c r="H123" s="2318">
        <v>0</v>
      </c>
      <c r="I123" s="2318">
        <v>0</v>
      </c>
      <c r="J123" s="2318">
        <v>0</v>
      </c>
      <c r="K123" s="2318">
        <v>0</v>
      </c>
      <c r="L123" s="2318">
        <v>60</v>
      </c>
      <c r="M123" s="2318">
        <v>15</v>
      </c>
      <c r="N123" s="2318">
        <v>0</v>
      </c>
      <c r="O123" s="2318">
        <v>15</v>
      </c>
      <c r="P123" s="2318"/>
      <c r="Q123" s="2318"/>
      <c r="R123" s="2318"/>
      <c r="S123" s="2318"/>
      <c r="T123" s="2318"/>
      <c r="U123" s="2318"/>
      <c r="V123" s="2318"/>
      <c r="W123" s="2318"/>
      <c r="X123" s="2843">
        <v>15</v>
      </c>
      <c r="Y123" s="2843">
        <v>0</v>
      </c>
      <c r="Z123" s="2108">
        <v>15</v>
      </c>
      <c r="AA123" s="2844"/>
      <c r="AB123" s="2844"/>
      <c r="AC123" s="2108">
        <v>0</v>
      </c>
      <c r="AD123" s="2108"/>
      <c r="AE123" s="2844"/>
      <c r="AF123" s="2844">
        <v>0</v>
      </c>
      <c r="AG123" s="2108">
        <v>0</v>
      </c>
      <c r="AH123" s="2318"/>
      <c r="AI123" s="2318"/>
      <c r="AJ123" s="2318">
        <v>0</v>
      </c>
    </row>
    <row r="124" spans="1:36" s="2310" customFormat="1" ht="47.25">
      <c r="A124" s="991">
        <v>2767</v>
      </c>
      <c r="B124" s="1774" t="s">
        <v>6661</v>
      </c>
      <c r="C124" s="2319" t="s">
        <v>6662</v>
      </c>
      <c r="D124" s="2320" t="s">
        <v>66</v>
      </c>
      <c r="E124" s="2320" t="s">
        <v>42</v>
      </c>
      <c r="F124" s="2317" t="s">
        <v>47</v>
      </c>
      <c r="G124" s="2323">
        <v>50</v>
      </c>
      <c r="H124" s="2318">
        <v>0</v>
      </c>
      <c r="I124" s="2318">
        <v>0</v>
      </c>
      <c r="J124" s="2318">
        <v>0</v>
      </c>
      <c r="K124" s="2318">
        <v>0</v>
      </c>
      <c r="L124" s="2318">
        <v>50</v>
      </c>
      <c r="M124" s="2318">
        <v>12.5</v>
      </c>
      <c r="N124" s="2318">
        <v>0</v>
      </c>
      <c r="O124" s="2318">
        <v>12.5</v>
      </c>
      <c r="P124" s="2318"/>
      <c r="Q124" s="2318"/>
      <c r="R124" s="2318"/>
      <c r="S124" s="2318"/>
      <c r="T124" s="2318"/>
      <c r="U124" s="2318"/>
      <c r="V124" s="2318"/>
      <c r="W124" s="2318"/>
      <c r="X124" s="2843">
        <v>12.5</v>
      </c>
      <c r="Y124" s="2843">
        <v>0</v>
      </c>
      <c r="Z124" s="2108">
        <v>12.5</v>
      </c>
      <c r="AA124" s="2844"/>
      <c r="AB124" s="2844"/>
      <c r="AC124" s="2108">
        <v>0</v>
      </c>
      <c r="AD124" s="2108"/>
      <c r="AE124" s="2844"/>
      <c r="AF124" s="2844">
        <v>0</v>
      </c>
      <c r="AG124" s="2108">
        <v>0</v>
      </c>
      <c r="AH124" s="2318"/>
      <c r="AI124" s="2318"/>
      <c r="AJ124" s="2318">
        <v>0</v>
      </c>
    </row>
    <row r="125" spans="1:36" s="2310" customFormat="1" ht="47.25">
      <c r="A125" s="991">
        <v>2768</v>
      </c>
      <c r="B125" s="1774" t="s">
        <v>6663</v>
      </c>
      <c r="C125" s="2319" t="s">
        <v>6664</v>
      </c>
      <c r="D125" s="2320" t="s">
        <v>66</v>
      </c>
      <c r="E125" s="2320" t="s">
        <v>42</v>
      </c>
      <c r="F125" s="2317" t="s">
        <v>47</v>
      </c>
      <c r="G125" s="2323">
        <v>60</v>
      </c>
      <c r="H125" s="2318">
        <v>0</v>
      </c>
      <c r="I125" s="2318">
        <v>0</v>
      </c>
      <c r="J125" s="2318">
        <v>0</v>
      </c>
      <c r="K125" s="2318">
        <v>0</v>
      </c>
      <c r="L125" s="2318">
        <v>60</v>
      </c>
      <c r="M125" s="2318">
        <v>15</v>
      </c>
      <c r="N125" s="2318">
        <v>0</v>
      </c>
      <c r="O125" s="2318">
        <v>15</v>
      </c>
      <c r="P125" s="2318"/>
      <c r="Q125" s="2318"/>
      <c r="R125" s="2318"/>
      <c r="S125" s="2318"/>
      <c r="T125" s="2318"/>
      <c r="U125" s="2318"/>
      <c r="V125" s="2318"/>
      <c r="W125" s="2318"/>
      <c r="X125" s="2843">
        <v>15</v>
      </c>
      <c r="Y125" s="2843">
        <v>0</v>
      </c>
      <c r="Z125" s="2108">
        <v>15</v>
      </c>
      <c r="AA125" s="2844"/>
      <c r="AB125" s="2844"/>
      <c r="AC125" s="2108">
        <v>0</v>
      </c>
      <c r="AD125" s="2108"/>
      <c r="AE125" s="2844"/>
      <c r="AF125" s="2844">
        <v>0</v>
      </c>
      <c r="AG125" s="2108">
        <v>0</v>
      </c>
      <c r="AH125" s="2318"/>
      <c r="AI125" s="2318"/>
      <c r="AJ125" s="2318">
        <v>0</v>
      </c>
    </row>
    <row r="126" spans="1:36" s="2310" customFormat="1">
      <c r="A126" s="991" t="s">
        <v>188</v>
      </c>
      <c r="B126" s="2337"/>
      <c r="C126" s="2319"/>
      <c r="D126" s="2320"/>
      <c r="E126" s="2320"/>
      <c r="F126" s="2317"/>
      <c r="G126" s="2323"/>
      <c r="H126" s="2318"/>
      <c r="I126" s="2318"/>
      <c r="J126" s="2318"/>
      <c r="K126" s="2318"/>
      <c r="L126" s="2318"/>
      <c r="M126" s="2318"/>
      <c r="N126" s="2318"/>
      <c r="O126" s="2318"/>
      <c r="P126" s="2318"/>
      <c r="Q126" s="2318"/>
      <c r="R126" s="2318"/>
      <c r="S126" s="2318"/>
      <c r="T126" s="2318"/>
      <c r="U126" s="2318"/>
      <c r="V126" s="2318"/>
      <c r="W126" s="2318"/>
      <c r="X126" s="2318"/>
      <c r="Y126" s="2318"/>
      <c r="Z126" s="2318"/>
      <c r="AA126" s="2318"/>
      <c r="AB126" s="2318"/>
      <c r="AC126" s="2318"/>
      <c r="AD126" s="2318"/>
      <c r="AE126" s="2318"/>
      <c r="AF126" s="2318"/>
      <c r="AG126" s="2318"/>
      <c r="AH126" s="2318"/>
      <c r="AI126" s="2318"/>
      <c r="AJ126" s="2318"/>
    </row>
    <row r="127" spans="1:36" s="2310" customFormat="1">
      <c r="A127" s="991" t="s">
        <v>188</v>
      </c>
      <c r="B127" s="2331"/>
      <c r="C127" s="2338" t="s">
        <v>6665</v>
      </c>
      <c r="D127" s="2339"/>
      <c r="E127" s="2339"/>
      <c r="F127" s="2340"/>
      <c r="G127" s="2341">
        <v>6418.7620000000006</v>
      </c>
      <c r="H127" s="2341">
        <v>0</v>
      </c>
      <c r="I127" s="2341">
        <v>0</v>
      </c>
      <c r="J127" s="2341">
        <v>0</v>
      </c>
      <c r="K127" s="2341">
        <v>0</v>
      </c>
      <c r="L127" s="2341">
        <v>6418.7620000000006</v>
      </c>
      <c r="M127" s="2341">
        <v>1329.6910000000003</v>
      </c>
      <c r="N127" s="2341">
        <v>0</v>
      </c>
      <c r="O127" s="2341">
        <v>1329.6910000000003</v>
      </c>
      <c r="P127" s="2341">
        <v>0</v>
      </c>
      <c r="Q127" s="2341">
        <v>0</v>
      </c>
      <c r="R127" s="2341">
        <v>0</v>
      </c>
      <c r="S127" s="2341">
        <v>0</v>
      </c>
      <c r="T127" s="2341">
        <v>0</v>
      </c>
      <c r="U127" s="2341">
        <v>0</v>
      </c>
      <c r="V127" s="2341">
        <v>0</v>
      </c>
      <c r="W127" s="2341">
        <v>0</v>
      </c>
      <c r="X127" s="2341">
        <v>1329.6910000000003</v>
      </c>
      <c r="Y127" s="2341">
        <v>0</v>
      </c>
      <c r="Z127" s="2341">
        <v>1329.6910000000003</v>
      </c>
      <c r="AA127" s="2341">
        <v>0</v>
      </c>
      <c r="AB127" s="2341">
        <v>0</v>
      </c>
      <c r="AC127" s="2341">
        <v>0</v>
      </c>
      <c r="AD127" s="2341">
        <v>0</v>
      </c>
      <c r="AE127" s="2341">
        <v>0</v>
      </c>
      <c r="AF127" s="2341">
        <v>0</v>
      </c>
      <c r="AG127" s="2341">
        <v>0</v>
      </c>
      <c r="AH127" s="2341"/>
      <c r="AI127" s="2341"/>
      <c r="AJ127" s="2341">
        <v>0</v>
      </c>
    </row>
    <row r="128" spans="1:36" s="2310" customFormat="1">
      <c r="A128" s="991" t="s">
        <v>188</v>
      </c>
      <c r="B128" s="2342"/>
      <c r="C128" s="2338" t="s">
        <v>6585</v>
      </c>
      <c r="D128" s="2343"/>
      <c r="E128" s="2343"/>
      <c r="F128" s="2343"/>
      <c r="G128" s="2344">
        <v>11819.924000000003</v>
      </c>
      <c r="H128" s="2344">
        <v>3512.8120000000008</v>
      </c>
      <c r="I128" s="2344">
        <v>2544.5790000000002</v>
      </c>
      <c r="J128" s="2344">
        <v>0</v>
      </c>
      <c r="K128" s="2344">
        <v>6057.3910000000005</v>
      </c>
      <c r="L128" s="2344">
        <v>5762.5330000000004</v>
      </c>
      <c r="M128" s="2344">
        <v>3974.8340000000007</v>
      </c>
      <c r="N128" s="2344">
        <v>0</v>
      </c>
      <c r="O128" s="2344">
        <v>3974.8340000000007</v>
      </c>
      <c r="P128" s="2344">
        <v>0</v>
      </c>
      <c r="Q128" s="2344">
        <v>0</v>
      </c>
      <c r="R128" s="2344">
        <v>0</v>
      </c>
      <c r="S128" s="2344">
        <v>0</v>
      </c>
      <c r="T128" s="2344">
        <v>0</v>
      </c>
      <c r="U128" s="2344">
        <v>0</v>
      </c>
      <c r="V128" s="2344">
        <v>0</v>
      </c>
      <c r="W128" s="2344">
        <v>0</v>
      </c>
      <c r="X128" s="2344">
        <v>3974.8340000000007</v>
      </c>
      <c r="Y128" s="2344">
        <v>0</v>
      </c>
      <c r="Z128" s="2344">
        <v>3974.8340000000007</v>
      </c>
      <c r="AA128" s="2344">
        <v>2462.6209675000009</v>
      </c>
      <c r="AB128" s="2344">
        <v>0</v>
      </c>
      <c r="AC128" s="2344">
        <v>2462.6209675000009</v>
      </c>
      <c r="AD128" s="2344">
        <v>24.877282499999996</v>
      </c>
      <c r="AE128" s="2344">
        <v>0</v>
      </c>
      <c r="AF128" s="2344">
        <v>201.99060899999995</v>
      </c>
      <c r="AG128" s="2344">
        <v>201.99060899999995</v>
      </c>
      <c r="AH128" s="2344"/>
      <c r="AI128" s="2344"/>
      <c r="AJ128" s="2344">
        <v>0</v>
      </c>
    </row>
    <row r="129" spans="1:36" s="2310" customFormat="1" ht="16.5" thickBot="1">
      <c r="A129" s="991" t="s">
        <v>188</v>
      </c>
      <c r="B129" s="2342"/>
      <c r="C129" s="2326" t="s">
        <v>6666</v>
      </c>
      <c r="D129" s="2345"/>
      <c r="E129" s="2345"/>
      <c r="F129" s="2345"/>
      <c r="G129" s="2346">
        <v>18238.686000000002</v>
      </c>
      <c r="H129" s="2346">
        <v>3512.8120000000008</v>
      </c>
      <c r="I129" s="2346">
        <v>2544.5790000000002</v>
      </c>
      <c r="J129" s="2346">
        <v>0</v>
      </c>
      <c r="K129" s="2346">
        <v>6057.3910000000005</v>
      </c>
      <c r="L129" s="2346">
        <v>12181.295000000002</v>
      </c>
      <c r="M129" s="2346">
        <v>5304.5250000000015</v>
      </c>
      <c r="N129" s="2346">
        <v>0</v>
      </c>
      <c r="O129" s="2346">
        <v>5304.5250000000015</v>
      </c>
      <c r="P129" s="2346">
        <v>0</v>
      </c>
      <c r="Q129" s="2346">
        <v>0</v>
      </c>
      <c r="R129" s="2346">
        <v>0</v>
      </c>
      <c r="S129" s="2346">
        <v>0</v>
      </c>
      <c r="T129" s="2346">
        <v>0</v>
      </c>
      <c r="U129" s="2346">
        <v>0</v>
      </c>
      <c r="V129" s="2346">
        <v>0</v>
      </c>
      <c r="W129" s="2346">
        <v>0</v>
      </c>
      <c r="X129" s="2346">
        <v>5304.5250000000015</v>
      </c>
      <c r="Y129" s="2346">
        <v>0</v>
      </c>
      <c r="Z129" s="2346">
        <v>5304.5250000000015</v>
      </c>
      <c r="AA129" s="2346">
        <v>2462.6209675000009</v>
      </c>
      <c r="AB129" s="2346">
        <v>0</v>
      </c>
      <c r="AC129" s="2346">
        <v>2462.6209675000009</v>
      </c>
      <c r="AD129" s="2346">
        <v>24.877282499999996</v>
      </c>
      <c r="AE129" s="2346">
        <v>0</v>
      </c>
      <c r="AF129" s="2346">
        <v>201.99060899999995</v>
      </c>
      <c r="AG129" s="2346">
        <v>201.99060899999995</v>
      </c>
      <c r="AH129" s="2346"/>
      <c r="AI129" s="2346"/>
      <c r="AJ129" s="2346">
        <v>0</v>
      </c>
    </row>
    <row r="130" spans="1:36" s="2310" customFormat="1" ht="16.5" thickTop="1">
      <c r="A130" s="991" t="s">
        <v>188</v>
      </c>
      <c r="B130" s="2342"/>
      <c r="C130" s="2332"/>
      <c r="D130" s="2347"/>
      <c r="E130" s="2347"/>
      <c r="F130" s="2347"/>
      <c r="G130" s="2348"/>
      <c r="H130" s="2348"/>
      <c r="I130" s="2348"/>
      <c r="J130" s="2348"/>
      <c r="K130" s="2348"/>
      <c r="L130" s="2348"/>
      <c r="M130" s="2348"/>
      <c r="N130" s="2348"/>
      <c r="O130" s="2348"/>
      <c r="P130" s="2348"/>
      <c r="Q130" s="2348"/>
      <c r="R130" s="2348"/>
      <c r="S130" s="2348"/>
      <c r="T130" s="2348"/>
      <c r="U130" s="2348"/>
      <c r="V130" s="2348"/>
      <c r="W130" s="2348"/>
      <c r="X130" s="2348"/>
      <c r="Y130" s="2348"/>
      <c r="Z130" s="2348"/>
      <c r="AA130" s="2348"/>
      <c r="AB130" s="2348"/>
      <c r="AC130" s="2348"/>
      <c r="AD130" s="2348"/>
      <c r="AE130" s="2348"/>
      <c r="AF130" s="2348"/>
      <c r="AG130" s="2348"/>
      <c r="AH130" s="2348"/>
      <c r="AI130" s="2348"/>
      <c r="AJ130" s="2348"/>
    </row>
    <row r="131" spans="1:36" s="2310" customFormat="1">
      <c r="A131" s="991" t="s">
        <v>188</v>
      </c>
      <c r="B131" s="2342"/>
      <c r="C131" s="2332"/>
      <c r="D131" s="2347"/>
      <c r="E131" s="2347"/>
      <c r="F131" s="2347"/>
      <c r="G131" s="2348"/>
      <c r="H131" s="2348"/>
      <c r="I131" s="2348"/>
      <c r="J131" s="2348"/>
      <c r="K131" s="2348"/>
      <c r="L131" s="2348"/>
      <c r="M131" s="2348"/>
      <c r="N131" s="2348"/>
      <c r="O131" s="2348"/>
      <c r="P131" s="2348"/>
      <c r="Q131" s="2348"/>
      <c r="R131" s="2348"/>
      <c r="S131" s="2348"/>
      <c r="T131" s="2348"/>
      <c r="U131" s="2348"/>
      <c r="V131" s="2348"/>
      <c r="W131" s="2348"/>
      <c r="X131" s="2348"/>
      <c r="Y131" s="2348"/>
      <c r="Z131" s="2348"/>
      <c r="AA131" s="2348"/>
      <c r="AB131" s="2348"/>
      <c r="AC131" s="2348"/>
      <c r="AD131" s="2348"/>
      <c r="AE131" s="2348"/>
      <c r="AF131" s="2348"/>
      <c r="AG131" s="2348"/>
      <c r="AH131" s="2348"/>
      <c r="AI131" s="2348"/>
      <c r="AJ131" s="2348"/>
    </row>
    <row r="132" spans="1:36" s="2310" customFormat="1">
      <c r="A132" s="991" t="s">
        <v>188</v>
      </c>
      <c r="B132" s="2331"/>
      <c r="C132" s="2349" t="s">
        <v>6667</v>
      </c>
      <c r="D132" s="916"/>
      <c r="E132" s="916"/>
      <c r="F132" s="916"/>
      <c r="G132" s="2315"/>
      <c r="H132" s="2315"/>
      <c r="I132" s="2315"/>
      <c r="J132" s="2315"/>
      <c r="K132" s="2315"/>
      <c r="L132" s="2315"/>
      <c r="M132" s="2315"/>
      <c r="N132" s="2315"/>
      <c r="O132" s="2315"/>
      <c r="P132" s="2315"/>
      <c r="Q132" s="2315"/>
      <c r="R132" s="2315"/>
      <c r="S132" s="2315"/>
      <c r="T132" s="2315"/>
      <c r="U132" s="2315"/>
      <c r="V132" s="2315"/>
      <c r="W132" s="2315"/>
      <c r="X132" s="2315"/>
      <c r="Y132" s="2315"/>
      <c r="Z132" s="2315"/>
      <c r="AA132" s="2315"/>
      <c r="AB132" s="2315"/>
      <c r="AC132" s="2315"/>
      <c r="AD132" s="2315"/>
      <c r="AE132" s="2315"/>
      <c r="AF132" s="2315"/>
      <c r="AG132" s="2315"/>
      <c r="AH132" s="2315"/>
      <c r="AI132" s="2315"/>
      <c r="AJ132" s="2315"/>
    </row>
    <row r="133" spans="1:36" s="2310" customFormat="1">
      <c r="A133" s="991" t="s">
        <v>188</v>
      </c>
      <c r="B133" s="2331"/>
      <c r="C133" s="2349"/>
      <c r="D133" s="916"/>
      <c r="E133" s="916"/>
      <c r="F133" s="916"/>
      <c r="G133" s="2315"/>
      <c r="H133" s="2315"/>
      <c r="I133" s="2315"/>
      <c r="J133" s="2315"/>
      <c r="K133" s="2315"/>
      <c r="L133" s="2315"/>
      <c r="M133" s="2315"/>
      <c r="N133" s="2315"/>
      <c r="O133" s="2315"/>
      <c r="P133" s="2315"/>
      <c r="Q133" s="2315"/>
      <c r="R133" s="2315"/>
      <c r="S133" s="2315"/>
      <c r="T133" s="2315"/>
      <c r="U133" s="2315"/>
      <c r="V133" s="2315"/>
      <c r="W133" s="2315"/>
      <c r="X133" s="2315"/>
      <c r="Y133" s="2315"/>
      <c r="Z133" s="2315"/>
      <c r="AA133" s="2315"/>
      <c r="AB133" s="2315"/>
      <c r="AC133" s="2315"/>
      <c r="AD133" s="2315"/>
      <c r="AE133" s="2315"/>
      <c r="AF133" s="2315"/>
      <c r="AG133" s="2315"/>
      <c r="AH133" s="2315"/>
      <c r="AI133" s="2315"/>
      <c r="AJ133" s="2315"/>
    </row>
    <row r="134" spans="1:36" s="2310" customFormat="1" ht="63">
      <c r="A134" s="1466">
        <v>2769</v>
      </c>
      <c r="B134" s="2305" t="s">
        <v>6668</v>
      </c>
      <c r="C134" s="919" t="s">
        <v>6669</v>
      </c>
      <c r="D134" s="916" t="s">
        <v>28</v>
      </c>
      <c r="E134" s="916" t="s">
        <v>6498</v>
      </c>
      <c r="F134" s="2317" t="s">
        <v>30</v>
      </c>
      <c r="G134" s="2307">
        <v>100</v>
      </c>
      <c r="H134" s="2307">
        <v>25.393000000000001</v>
      </c>
      <c r="I134" s="2307">
        <v>37.304000000000002</v>
      </c>
      <c r="J134" s="2318">
        <v>0</v>
      </c>
      <c r="K134" s="2307">
        <v>62.697000000000003</v>
      </c>
      <c r="L134" s="2307">
        <v>37.302999999999997</v>
      </c>
      <c r="M134" s="2307">
        <v>37.302999999999997</v>
      </c>
      <c r="N134" s="2318">
        <v>0</v>
      </c>
      <c r="O134" s="2307">
        <v>37.302999999999997</v>
      </c>
      <c r="P134" s="2307"/>
      <c r="Q134" s="2307"/>
      <c r="R134" s="2307"/>
      <c r="S134" s="2307"/>
      <c r="T134" s="2307"/>
      <c r="U134" s="2307"/>
      <c r="V134" s="2307"/>
      <c r="W134" s="2307"/>
      <c r="X134" s="2843">
        <v>37.302999999999997</v>
      </c>
      <c r="Y134" s="2843">
        <v>0</v>
      </c>
      <c r="Z134" s="2108">
        <v>37.302999999999997</v>
      </c>
      <c r="AA134" s="2844">
        <v>36.929969999999997</v>
      </c>
      <c r="AB134" s="2844"/>
      <c r="AC134" s="2108">
        <v>36.929969999999997</v>
      </c>
      <c r="AD134" s="2108">
        <v>0.37302999999999997</v>
      </c>
      <c r="AE134" s="3229"/>
      <c r="AF134" s="2844">
        <v>0.29520299999999999</v>
      </c>
      <c r="AG134" s="2108">
        <v>0.29520299999999999</v>
      </c>
      <c r="AH134" s="2307"/>
      <c r="AI134" s="3224" t="s">
        <v>10041</v>
      </c>
      <c r="AJ134" s="2318">
        <v>0</v>
      </c>
    </row>
    <row r="135" spans="1:36" s="2310" customFormat="1" ht="63">
      <c r="A135" s="1466">
        <v>2770</v>
      </c>
      <c r="B135" s="2305" t="s">
        <v>6670</v>
      </c>
      <c r="C135" s="919" t="s">
        <v>6671</v>
      </c>
      <c r="D135" s="916" t="s">
        <v>28</v>
      </c>
      <c r="E135" s="916" t="s">
        <v>1455</v>
      </c>
      <c r="F135" s="2317" t="s">
        <v>47</v>
      </c>
      <c r="G135" s="2307">
        <v>78.019000000000005</v>
      </c>
      <c r="H135" s="2307">
        <v>0</v>
      </c>
      <c r="I135" s="2307">
        <v>9.375</v>
      </c>
      <c r="J135" s="2318">
        <v>0</v>
      </c>
      <c r="K135" s="2307">
        <v>9.375</v>
      </c>
      <c r="L135" s="2307">
        <v>68.644000000000005</v>
      </c>
      <c r="M135" s="2307">
        <v>68.644000000000005</v>
      </c>
      <c r="N135" s="2318">
        <v>0</v>
      </c>
      <c r="O135" s="2307">
        <v>68.644000000000005</v>
      </c>
      <c r="P135" s="2307"/>
      <c r="Q135" s="2307"/>
      <c r="R135" s="2307"/>
      <c r="S135" s="2307"/>
      <c r="T135" s="2307"/>
      <c r="U135" s="2307"/>
      <c r="V135" s="2307"/>
      <c r="W135" s="2307"/>
      <c r="X135" s="2843">
        <v>68.644000000000005</v>
      </c>
      <c r="Y135" s="2843">
        <v>0</v>
      </c>
      <c r="Z135" s="2108">
        <v>68.644000000000005</v>
      </c>
      <c r="AA135" s="2844">
        <v>67.957560000000001</v>
      </c>
      <c r="AB135" s="2844"/>
      <c r="AC135" s="2108">
        <v>67.957560000000001</v>
      </c>
      <c r="AD135" s="2108">
        <v>0.68644000000000005</v>
      </c>
      <c r="AE135" s="3229"/>
      <c r="AF135" s="2844">
        <v>0.59741900000000003</v>
      </c>
      <c r="AG135" s="2108">
        <v>0.59741900000000003</v>
      </c>
      <c r="AH135" s="2307"/>
      <c r="AI135" s="3224" t="s">
        <v>10041</v>
      </c>
      <c r="AJ135" s="2318">
        <v>0</v>
      </c>
    </row>
    <row r="136" spans="1:36" s="2310" customFormat="1" ht="42.75">
      <c r="A136" s="1466">
        <v>2771</v>
      </c>
      <c r="B136" s="2305" t="s">
        <v>6672</v>
      </c>
      <c r="C136" s="919" t="s">
        <v>6673</v>
      </c>
      <c r="D136" s="916" t="s">
        <v>321</v>
      </c>
      <c r="E136" s="916" t="s">
        <v>6443</v>
      </c>
      <c r="F136" s="2317" t="s">
        <v>47</v>
      </c>
      <c r="G136" s="2307">
        <v>99.921999999999997</v>
      </c>
      <c r="H136" s="2307">
        <v>0</v>
      </c>
      <c r="I136" s="2307">
        <v>25</v>
      </c>
      <c r="J136" s="2318">
        <v>0</v>
      </c>
      <c r="K136" s="2307">
        <v>25</v>
      </c>
      <c r="L136" s="2307">
        <v>74.921999999999997</v>
      </c>
      <c r="M136" s="2307">
        <v>74.921999999999997</v>
      </c>
      <c r="N136" s="2318">
        <v>0</v>
      </c>
      <c r="O136" s="2307">
        <v>74.921999999999997</v>
      </c>
      <c r="P136" s="2307"/>
      <c r="Q136" s="2307"/>
      <c r="R136" s="2307"/>
      <c r="S136" s="2307"/>
      <c r="T136" s="2307"/>
      <c r="U136" s="2307"/>
      <c r="V136" s="2307"/>
      <c r="W136" s="2307"/>
      <c r="X136" s="2843">
        <v>74.921999999999997</v>
      </c>
      <c r="Y136" s="2843">
        <v>0</v>
      </c>
      <c r="Z136" s="2108">
        <v>74.921999999999997</v>
      </c>
      <c r="AA136" s="2844">
        <v>74.173000000000002</v>
      </c>
      <c r="AB136" s="2844"/>
      <c r="AC136" s="2108">
        <v>74.173000000000002</v>
      </c>
      <c r="AD136" s="2108">
        <v>0.749</v>
      </c>
      <c r="AE136" s="3229"/>
      <c r="AF136" s="2844">
        <v>3.7368489999999999</v>
      </c>
      <c r="AG136" s="2108">
        <v>3.7368489999999999</v>
      </c>
      <c r="AH136" s="2307"/>
      <c r="AI136" s="2307" t="s">
        <v>9949</v>
      </c>
      <c r="AJ136" s="2318">
        <v>0</v>
      </c>
    </row>
    <row r="137" spans="1:36" s="2310" customFormat="1" ht="47.25">
      <c r="A137" s="991">
        <v>2772</v>
      </c>
      <c r="B137" s="2305" t="s">
        <v>6674</v>
      </c>
      <c r="C137" s="919" t="s">
        <v>6675</v>
      </c>
      <c r="D137" s="916" t="s">
        <v>321</v>
      </c>
      <c r="E137" s="916" t="s">
        <v>6443</v>
      </c>
      <c r="F137" s="2317" t="s">
        <v>47</v>
      </c>
      <c r="G137" s="2307">
        <v>99.789000000000001</v>
      </c>
      <c r="H137" s="2307">
        <v>0</v>
      </c>
      <c r="I137" s="2307">
        <v>25.128</v>
      </c>
      <c r="J137" s="2318">
        <v>0</v>
      </c>
      <c r="K137" s="2307">
        <v>25.128</v>
      </c>
      <c r="L137" s="2307">
        <v>74.661000000000001</v>
      </c>
      <c r="M137" s="2307">
        <v>74.661000000000001</v>
      </c>
      <c r="N137" s="2318">
        <v>0</v>
      </c>
      <c r="O137" s="2307">
        <v>74.661000000000001</v>
      </c>
      <c r="P137" s="2307"/>
      <c r="Q137" s="2307"/>
      <c r="R137" s="2307"/>
      <c r="S137" s="2307"/>
      <c r="T137" s="2307"/>
      <c r="U137" s="2307"/>
      <c r="V137" s="2307"/>
      <c r="W137" s="2307"/>
      <c r="X137" s="2843">
        <v>74.661000000000001</v>
      </c>
      <c r="Y137" s="2843">
        <v>0</v>
      </c>
      <c r="Z137" s="2108">
        <v>74.661000000000001</v>
      </c>
      <c r="AA137" s="2844">
        <v>73.914000000000001</v>
      </c>
      <c r="AB137" s="2844"/>
      <c r="AC137" s="2108">
        <v>73.914000000000001</v>
      </c>
      <c r="AD137" s="2108">
        <v>0.747</v>
      </c>
      <c r="AE137" s="2844"/>
      <c r="AF137" s="2844">
        <v>0</v>
      </c>
      <c r="AG137" s="2108">
        <v>0</v>
      </c>
      <c r="AH137" s="2307"/>
      <c r="AI137" s="2307" t="s">
        <v>9949</v>
      </c>
      <c r="AJ137" s="2318">
        <v>0</v>
      </c>
    </row>
    <row r="138" spans="1:36" s="2310" customFormat="1" ht="47.25">
      <c r="A138" s="991">
        <v>2773</v>
      </c>
      <c r="B138" s="2305" t="s">
        <v>6676</v>
      </c>
      <c r="C138" s="919" t="s">
        <v>6677</v>
      </c>
      <c r="D138" s="916" t="s">
        <v>321</v>
      </c>
      <c r="E138" s="916" t="s">
        <v>1455</v>
      </c>
      <c r="F138" s="2317" t="s">
        <v>47</v>
      </c>
      <c r="G138" s="2307">
        <v>99.846000000000004</v>
      </c>
      <c r="H138" s="2307">
        <v>0</v>
      </c>
      <c r="I138" s="2307">
        <v>24.693999999999999</v>
      </c>
      <c r="J138" s="2318">
        <v>0</v>
      </c>
      <c r="K138" s="2307">
        <v>24.693999999999999</v>
      </c>
      <c r="L138" s="2307">
        <v>75.152000000000001</v>
      </c>
      <c r="M138" s="2307">
        <v>75.152000000000001</v>
      </c>
      <c r="N138" s="2318">
        <v>0</v>
      </c>
      <c r="O138" s="2307">
        <v>75.152000000000001</v>
      </c>
      <c r="P138" s="2307"/>
      <c r="Q138" s="2307"/>
      <c r="R138" s="2307"/>
      <c r="S138" s="2307"/>
      <c r="T138" s="2307"/>
      <c r="U138" s="2307"/>
      <c r="V138" s="2307"/>
      <c r="W138" s="2307"/>
      <c r="X138" s="2843">
        <v>75.152000000000001</v>
      </c>
      <c r="Y138" s="2843">
        <v>0</v>
      </c>
      <c r="Z138" s="2108">
        <v>75.152000000000001</v>
      </c>
      <c r="AA138" s="2844">
        <v>74.400000000000006</v>
      </c>
      <c r="AB138" s="2844"/>
      <c r="AC138" s="2108">
        <v>74.400000000000006</v>
      </c>
      <c r="AD138" s="2108">
        <v>0.752</v>
      </c>
      <c r="AE138" s="2844"/>
      <c r="AF138" s="2844">
        <v>11.542271</v>
      </c>
      <c r="AG138" s="2108">
        <v>11.542271</v>
      </c>
      <c r="AH138" s="2307"/>
      <c r="AI138" s="2307" t="s">
        <v>9949</v>
      </c>
      <c r="AJ138" s="2318">
        <v>0</v>
      </c>
    </row>
    <row r="139" spans="1:36" s="2310" customFormat="1" ht="63">
      <c r="A139" s="991">
        <v>2774</v>
      </c>
      <c r="B139" s="2305" t="s">
        <v>6678</v>
      </c>
      <c r="C139" s="919" t="s">
        <v>6679</v>
      </c>
      <c r="D139" s="916" t="s">
        <v>321</v>
      </c>
      <c r="E139" s="916" t="s">
        <v>419</v>
      </c>
      <c r="F139" s="2317" t="s">
        <v>47</v>
      </c>
      <c r="G139" s="2307">
        <v>65.278999999999996</v>
      </c>
      <c r="H139" s="2307">
        <v>0</v>
      </c>
      <c r="I139" s="2307">
        <v>15</v>
      </c>
      <c r="J139" s="2318">
        <v>0</v>
      </c>
      <c r="K139" s="2307">
        <v>15</v>
      </c>
      <c r="L139" s="2307">
        <v>50.278999999999996</v>
      </c>
      <c r="M139" s="2307">
        <v>50.279000000000003</v>
      </c>
      <c r="N139" s="2318">
        <v>0</v>
      </c>
      <c r="O139" s="2307">
        <v>50.279000000000003</v>
      </c>
      <c r="P139" s="2307"/>
      <c r="Q139" s="2307"/>
      <c r="R139" s="2307"/>
      <c r="S139" s="2307"/>
      <c r="T139" s="2307"/>
      <c r="U139" s="2307"/>
      <c r="V139" s="2307"/>
      <c r="W139" s="2307"/>
      <c r="X139" s="2843">
        <v>50.279000000000003</v>
      </c>
      <c r="Y139" s="2843">
        <v>0</v>
      </c>
      <c r="Z139" s="2108">
        <v>50.279000000000003</v>
      </c>
      <c r="AA139" s="2844">
        <v>49.776000000000003</v>
      </c>
      <c r="AB139" s="2844"/>
      <c r="AC139" s="2108">
        <v>49.776000000000003</v>
      </c>
      <c r="AD139" s="2108">
        <v>0.503</v>
      </c>
      <c r="AE139" s="2844"/>
      <c r="AF139" s="2844">
        <v>11.717653</v>
      </c>
      <c r="AG139" s="2108">
        <v>11.717653</v>
      </c>
      <c r="AH139" s="2307"/>
      <c r="AI139" s="2307" t="s">
        <v>9949</v>
      </c>
      <c r="AJ139" s="2318">
        <v>0</v>
      </c>
    </row>
    <row r="140" spans="1:36" s="2310" customFormat="1" ht="63">
      <c r="A140" s="1466">
        <v>2775</v>
      </c>
      <c r="B140" s="2305" t="s">
        <v>6680</v>
      </c>
      <c r="C140" s="919" t="s">
        <v>6681</v>
      </c>
      <c r="D140" s="916" t="s">
        <v>45</v>
      </c>
      <c r="E140" s="916" t="s">
        <v>2876</v>
      </c>
      <c r="F140" s="2317" t="s">
        <v>47</v>
      </c>
      <c r="G140" s="2307">
        <v>46.381999999999998</v>
      </c>
      <c r="H140" s="2307">
        <v>0</v>
      </c>
      <c r="I140" s="2307">
        <v>6.25</v>
      </c>
      <c r="J140" s="2318">
        <v>0</v>
      </c>
      <c r="K140" s="2307">
        <v>6.25</v>
      </c>
      <c r="L140" s="2307">
        <v>40.131999999999998</v>
      </c>
      <c r="M140" s="2307">
        <v>40.131999999999998</v>
      </c>
      <c r="N140" s="2318">
        <v>0</v>
      </c>
      <c r="O140" s="2307">
        <v>40.131999999999998</v>
      </c>
      <c r="P140" s="2307"/>
      <c r="Q140" s="2307"/>
      <c r="R140" s="2307"/>
      <c r="S140" s="2307"/>
      <c r="T140" s="2307"/>
      <c r="U140" s="2307"/>
      <c r="V140" s="2307"/>
      <c r="W140" s="2307"/>
      <c r="X140" s="2843">
        <v>40.131999999999998</v>
      </c>
      <c r="Y140" s="2843">
        <v>0</v>
      </c>
      <c r="Z140" s="2108">
        <v>40.131999999999998</v>
      </c>
      <c r="AA140" s="2844">
        <v>39.73068</v>
      </c>
      <c r="AB140" s="2844"/>
      <c r="AC140" s="2108">
        <v>39.73068</v>
      </c>
      <c r="AD140" s="2108">
        <v>0.40131999999999995</v>
      </c>
      <c r="AE140" s="3229"/>
      <c r="AF140" s="2844">
        <v>0</v>
      </c>
      <c r="AG140" s="2108">
        <v>0</v>
      </c>
      <c r="AH140" s="2307"/>
      <c r="AI140" s="3224" t="s">
        <v>10041</v>
      </c>
      <c r="AJ140" s="2318">
        <v>0</v>
      </c>
    </row>
    <row r="141" spans="1:36" s="2310" customFormat="1" ht="42.75">
      <c r="A141" s="3223">
        <v>2776</v>
      </c>
      <c r="B141" s="2305" t="s">
        <v>6682</v>
      </c>
      <c r="C141" s="919" t="s">
        <v>6683</v>
      </c>
      <c r="D141" s="2320" t="s">
        <v>588</v>
      </c>
      <c r="E141" s="916" t="s">
        <v>6448</v>
      </c>
      <c r="F141" s="2317" t="s">
        <v>30</v>
      </c>
      <c r="G141" s="2307">
        <v>75</v>
      </c>
      <c r="H141" s="2307">
        <v>31.75</v>
      </c>
      <c r="I141" s="2307">
        <v>30</v>
      </c>
      <c r="J141" s="2318">
        <v>0</v>
      </c>
      <c r="K141" s="2307">
        <v>61.75</v>
      </c>
      <c r="L141" s="2307">
        <v>13.25</v>
      </c>
      <c r="M141" s="2307">
        <v>13.25</v>
      </c>
      <c r="N141" s="2318">
        <v>0</v>
      </c>
      <c r="O141" s="2307">
        <v>13.25</v>
      </c>
      <c r="P141" s="2307"/>
      <c r="Q141" s="2307"/>
      <c r="R141" s="2307"/>
      <c r="S141" s="2307"/>
      <c r="T141" s="2307"/>
      <c r="U141" s="2307"/>
      <c r="V141" s="2307"/>
      <c r="W141" s="2307"/>
      <c r="X141" s="2843">
        <v>13.25</v>
      </c>
      <c r="Y141" s="2843">
        <v>0</v>
      </c>
      <c r="Z141" s="2108">
        <v>13.25</v>
      </c>
      <c r="AA141" s="2844">
        <v>8.4879999999999995</v>
      </c>
      <c r="AB141" s="2844"/>
      <c r="AC141" s="2108">
        <v>8.4879999999999995</v>
      </c>
      <c r="AD141" s="2108">
        <v>8.5999999999999993E-2</v>
      </c>
      <c r="AE141" s="2844"/>
      <c r="AF141" s="2844">
        <v>0</v>
      </c>
      <c r="AG141" s="2108">
        <v>0</v>
      </c>
      <c r="AH141" s="2307"/>
      <c r="AI141" s="2307" t="s">
        <v>9951</v>
      </c>
      <c r="AJ141" s="2318">
        <v>0</v>
      </c>
    </row>
    <row r="142" spans="1:36" s="2310" customFormat="1" ht="42.75">
      <c r="A142" s="3223">
        <v>2777</v>
      </c>
      <c r="B142" s="2305" t="s">
        <v>6684</v>
      </c>
      <c r="C142" s="919" t="s">
        <v>6685</v>
      </c>
      <c r="D142" s="2320" t="s">
        <v>588</v>
      </c>
      <c r="E142" s="916" t="s">
        <v>6498</v>
      </c>
      <c r="F142" s="2317" t="s">
        <v>30</v>
      </c>
      <c r="G142" s="2307">
        <v>25</v>
      </c>
      <c r="H142" s="2307">
        <v>6.25</v>
      </c>
      <c r="I142" s="2307">
        <v>2.6440000000000001</v>
      </c>
      <c r="J142" s="2318">
        <v>0</v>
      </c>
      <c r="K142" s="2307">
        <v>8.8940000000000001</v>
      </c>
      <c r="L142" s="2307">
        <v>16.106000000000002</v>
      </c>
      <c r="M142" s="2307">
        <v>16.106000000000002</v>
      </c>
      <c r="N142" s="2318">
        <v>0</v>
      </c>
      <c r="O142" s="2307">
        <v>16.106000000000002</v>
      </c>
      <c r="P142" s="2307"/>
      <c r="Q142" s="2307"/>
      <c r="R142" s="2307"/>
      <c r="S142" s="2307"/>
      <c r="T142" s="2307"/>
      <c r="U142" s="2307"/>
      <c r="V142" s="2307"/>
      <c r="W142" s="2307"/>
      <c r="X142" s="2843">
        <v>16.106000000000002</v>
      </c>
      <c r="Y142" s="2843">
        <v>0</v>
      </c>
      <c r="Z142" s="2108">
        <v>16.106000000000002</v>
      </c>
      <c r="AA142" s="2844">
        <v>14.95</v>
      </c>
      <c r="AB142" s="2844"/>
      <c r="AC142" s="2108">
        <v>14.95</v>
      </c>
      <c r="AD142" s="2108">
        <v>0.151</v>
      </c>
      <c r="AE142" s="2844"/>
      <c r="AF142" s="2844">
        <v>0</v>
      </c>
      <c r="AG142" s="2108">
        <v>0</v>
      </c>
      <c r="AH142" s="2307"/>
      <c r="AI142" s="2307" t="s">
        <v>9951</v>
      </c>
      <c r="AJ142" s="2318">
        <v>0</v>
      </c>
    </row>
    <row r="143" spans="1:36" s="2310" customFormat="1" ht="63">
      <c r="A143" s="1466">
        <v>2778</v>
      </c>
      <c r="B143" s="2305" t="s">
        <v>6686</v>
      </c>
      <c r="C143" s="919" t="s">
        <v>6687</v>
      </c>
      <c r="D143" s="916" t="s">
        <v>429</v>
      </c>
      <c r="E143" s="916" t="s">
        <v>1427</v>
      </c>
      <c r="F143" s="2317" t="s">
        <v>30</v>
      </c>
      <c r="G143" s="2307">
        <v>150.15199999999999</v>
      </c>
      <c r="H143" s="2307">
        <v>112.02849999999999</v>
      </c>
      <c r="I143" s="2307">
        <v>31.843</v>
      </c>
      <c r="J143" s="2318">
        <v>0</v>
      </c>
      <c r="K143" s="2307">
        <v>143.8715</v>
      </c>
      <c r="L143" s="2307">
        <v>6.2804999999999893</v>
      </c>
      <c r="M143" s="2307">
        <v>6.28</v>
      </c>
      <c r="N143" s="2318">
        <v>0</v>
      </c>
      <c r="O143" s="2307">
        <v>6.28</v>
      </c>
      <c r="P143" s="2307"/>
      <c r="Q143" s="2307"/>
      <c r="R143" s="2307"/>
      <c r="S143" s="2307"/>
      <c r="T143" s="2307"/>
      <c r="U143" s="2307"/>
      <c r="V143" s="2307"/>
      <c r="W143" s="2307"/>
      <c r="X143" s="2843">
        <v>6.28</v>
      </c>
      <c r="Y143" s="2843">
        <v>0</v>
      </c>
      <c r="Z143" s="2108">
        <v>6.28</v>
      </c>
      <c r="AA143" s="2844">
        <v>6.2172000000000001</v>
      </c>
      <c r="AB143" s="2844"/>
      <c r="AC143" s="2108">
        <v>6.2172000000000001</v>
      </c>
      <c r="AD143" s="2108">
        <v>6.2800000000000009E-2</v>
      </c>
      <c r="AE143" s="3229"/>
      <c r="AF143" s="2844">
        <v>0</v>
      </c>
      <c r="AG143" s="2108">
        <v>0</v>
      </c>
      <c r="AH143" s="2307"/>
      <c r="AI143" s="3224" t="s">
        <v>10041</v>
      </c>
      <c r="AJ143" s="2318">
        <v>0</v>
      </c>
    </row>
    <row r="144" spans="1:36" s="2310" customFormat="1" ht="42.75">
      <c r="A144" s="991">
        <v>2779</v>
      </c>
      <c r="B144" s="2305" t="s">
        <v>6688</v>
      </c>
      <c r="C144" s="919" t="s">
        <v>6689</v>
      </c>
      <c r="D144" s="916" t="s">
        <v>429</v>
      </c>
      <c r="E144" s="916" t="s">
        <v>6481</v>
      </c>
      <c r="F144" s="2317" t="s">
        <v>30</v>
      </c>
      <c r="G144" s="2307">
        <v>89.647000000000006</v>
      </c>
      <c r="H144" s="2307">
        <v>0</v>
      </c>
      <c r="I144" s="2307">
        <v>89.646999999999991</v>
      </c>
      <c r="J144" s="2318">
        <v>0</v>
      </c>
      <c r="K144" s="2307">
        <v>89.646999999999991</v>
      </c>
      <c r="L144" s="2307">
        <v>0</v>
      </c>
      <c r="M144" s="2307">
        <v>1E-3</v>
      </c>
      <c r="N144" s="2318">
        <v>0</v>
      </c>
      <c r="O144" s="2307">
        <v>1E-3</v>
      </c>
      <c r="P144" s="2307"/>
      <c r="Q144" s="2307"/>
      <c r="R144" s="2307"/>
      <c r="S144" s="2307"/>
      <c r="T144" s="2307"/>
      <c r="U144" s="2307"/>
      <c r="V144" s="2307"/>
      <c r="W144" s="2307"/>
      <c r="X144" s="2843">
        <v>1E-3</v>
      </c>
      <c r="Y144" s="2843">
        <v>0</v>
      </c>
      <c r="Z144" s="2108">
        <v>1E-3</v>
      </c>
      <c r="AA144" s="2844"/>
      <c r="AB144" s="2844"/>
      <c r="AC144" s="2108">
        <v>0</v>
      </c>
      <c r="AD144" s="2108"/>
      <c r="AE144" s="2844"/>
      <c r="AF144" s="2844">
        <v>0</v>
      </c>
      <c r="AG144" s="2108">
        <v>0</v>
      </c>
      <c r="AH144" s="2307"/>
      <c r="AI144" s="2307"/>
      <c r="AJ144" s="2318">
        <v>0</v>
      </c>
    </row>
    <row r="145" spans="1:36" s="2310" customFormat="1" ht="42.75">
      <c r="A145" s="991">
        <v>2780</v>
      </c>
      <c r="B145" s="2305" t="s">
        <v>6690</v>
      </c>
      <c r="C145" s="919" t="s">
        <v>6691</v>
      </c>
      <c r="D145" s="916" t="s">
        <v>429</v>
      </c>
      <c r="E145" s="916" t="s">
        <v>6481</v>
      </c>
      <c r="F145" s="2317" t="s">
        <v>30</v>
      </c>
      <c r="G145" s="2307">
        <v>72.498000000000005</v>
      </c>
      <c r="H145" s="2307">
        <v>0</v>
      </c>
      <c r="I145" s="2307">
        <v>72.49799999999999</v>
      </c>
      <c r="J145" s="2318">
        <v>0</v>
      </c>
      <c r="K145" s="2307">
        <v>72.49799999999999</v>
      </c>
      <c r="L145" s="2307">
        <v>0</v>
      </c>
      <c r="M145" s="2307">
        <v>1E-3</v>
      </c>
      <c r="N145" s="2318">
        <v>0</v>
      </c>
      <c r="O145" s="2307">
        <v>1E-3</v>
      </c>
      <c r="P145" s="2307"/>
      <c r="Q145" s="2307"/>
      <c r="R145" s="2307"/>
      <c r="S145" s="2307"/>
      <c r="T145" s="2307"/>
      <c r="U145" s="2307"/>
      <c r="V145" s="2307"/>
      <c r="W145" s="2307"/>
      <c r="X145" s="2843">
        <v>1E-3</v>
      </c>
      <c r="Y145" s="2843">
        <v>0</v>
      </c>
      <c r="Z145" s="2108">
        <v>1E-3</v>
      </c>
      <c r="AA145" s="2844"/>
      <c r="AB145" s="2844"/>
      <c r="AC145" s="2108">
        <v>0</v>
      </c>
      <c r="AD145" s="2108"/>
      <c r="AE145" s="2844"/>
      <c r="AF145" s="2844">
        <v>0</v>
      </c>
      <c r="AG145" s="2108">
        <v>0</v>
      </c>
      <c r="AH145" s="2307"/>
      <c r="AI145" s="2307"/>
      <c r="AJ145" s="2318">
        <v>0</v>
      </c>
    </row>
    <row r="146" spans="1:36" s="2310" customFormat="1" ht="63">
      <c r="A146" s="1466">
        <v>2781</v>
      </c>
      <c r="B146" s="2305" t="s">
        <v>6692</v>
      </c>
      <c r="C146" s="919" t="s">
        <v>6693</v>
      </c>
      <c r="D146" s="916" t="s">
        <v>429</v>
      </c>
      <c r="E146" s="916" t="s">
        <v>6481</v>
      </c>
      <c r="F146" s="2317" t="s">
        <v>30</v>
      </c>
      <c r="G146" s="2307">
        <v>90.272999999999996</v>
      </c>
      <c r="H146" s="2307">
        <v>0</v>
      </c>
      <c r="I146" s="2307">
        <v>90.182999999999993</v>
      </c>
      <c r="J146" s="2318">
        <v>0</v>
      </c>
      <c r="K146" s="2307">
        <v>90.182999999999993</v>
      </c>
      <c r="L146" s="2307">
        <v>9.0000000000003411E-2</v>
      </c>
      <c r="M146" s="2307">
        <v>0.09</v>
      </c>
      <c r="N146" s="2318">
        <v>0</v>
      </c>
      <c r="O146" s="2307">
        <v>0.09</v>
      </c>
      <c r="P146" s="2307"/>
      <c r="Q146" s="2307"/>
      <c r="R146" s="2307"/>
      <c r="S146" s="2307"/>
      <c r="T146" s="2307"/>
      <c r="U146" s="2307"/>
      <c r="V146" s="2307"/>
      <c r="W146" s="2307"/>
      <c r="X146" s="2843">
        <v>0.09</v>
      </c>
      <c r="Y146" s="2843">
        <v>0</v>
      </c>
      <c r="Z146" s="2108">
        <v>0.09</v>
      </c>
      <c r="AA146" s="2844">
        <v>8.9099999999999999E-2</v>
      </c>
      <c r="AB146" s="2844"/>
      <c r="AC146" s="2108">
        <v>8.9099999999999999E-2</v>
      </c>
      <c r="AD146" s="2108">
        <v>8.9999999999999998E-4</v>
      </c>
      <c r="AE146" s="3229"/>
      <c r="AF146" s="2844">
        <v>0</v>
      </c>
      <c r="AG146" s="2108">
        <v>0</v>
      </c>
      <c r="AH146" s="2307"/>
      <c r="AI146" s="3224" t="s">
        <v>10041</v>
      </c>
      <c r="AJ146" s="2318">
        <v>0</v>
      </c>
    </row>
    <row r="147" spans="1:36" s="2310" customFormat="1" ht="42.75">
      <c r="A147" s="1466">
        <v>2782</v>
      </c>
      <c r="B147" s="2305" t="s">
        <v>6694</v>
      </c>
      <c r="C147" s="919" t="s">
        <v>6695</v>
      </c>
      <c r="D147" s="916" t="s">
        <v>429</v>
      </c>
      <c r="E147" s="916" t="s">
        <v>6481</v>
      </c>
      <c r="F147" s="2317" t="s">
        <v>30</v>
      </c>
      <c r="G147" s="2307">
        <v>118.252</v>
      </c>
      <c r="H147" s="2307">
        <v>0</v>
      </c>
      <c r="I147" s="2307">
        <v>118.247</v>
      </c>
      <c r="J147" s="2318">
        <v>0</v>
      </c>
      <c r="K147" s="2307">
        <v>118.247</v>
      </c>
      <c r="L147" s="2307">
        <v>4.9999999999954525E-3</v>
      </c>
      <c r="M147" s="2307">
        <v>5.0000000000000001E-3</v>
      </c>
      <c r="N147" s="2318">
        <v>0</v>
      </c>
      <c r="O147" s="2307">
        <v>5.0000000000000001E-3</v>
      </c>
      <c r="P147" s="2307"/>
      <c r="Q147" s="2307"/>
      <c r="R147" s="2307"/>
      <c r="S147" s="2307"/>
      <c r="T147" s="2307"/>
      <c r="U147" s="2307"/>
      <c r="V147" s="2307"/>
      <c r="W147" s="2307"/>
      <c r="X147" s="2843">
        <v>5.0000000000000001E-3</v>
      </c>
      <c r="Y147" s="2843">
        <v>0</v>
      </c>
      <c r="Z147" s="2108">
        <v>5.0000000000000001E-3</v>
      </c>
      <c r="AA147" s="2844">
        <v>1.2375000000000001E-3</v>
      </c>
      <c r="AB147" s="2844"/>
      <c r="AC147" s="2108">
        <v>1.2375000000000001E-3</v>
      </c>
      <c r="AD147" s="2108">
        <v>1.2500000000000001E-5</v>
      </c>
      <c r="AE147" s="3229"/>
      <c r="AF147" s="2844">
        <v>0</v>
      </c>
      <c r="AG147" s="2108">
        <v>0</v>
      </c>
      <c r="AH147" s="2307"/>
      <c r="AI147" s="3224" t="s">
        <v>9951</v>
      </c>
      <c r="AJ147" s="2318">
        <v>0</v>
      </c>
    </row>
    <row r="148" spans="1:36" s="2310" customFormat="1" ht="94.5">
      <c r="A148" s="3223">
        <v>2783</v>
      </c>
      <c r="B148" s="2305" t="s">
        <v>6696</v>
      </c>
      <c r="C148" s="919" t="s">
        <v>6697</v>
      </c>
      <c r="D148" s="916" t="s">
        <v>429</v>
      </c>
      <c r="E148" s="916" t="s">
        <v>419</v>
      </c>
      <c r="F148" s="2317" t="s">
        <v>47</v>
      </c>
      <c r="G148" s="2307">
        <v>70</v>
      </c>
      <c r="H148" s="2307">
        <v>0</v>
      </c>
      <c r="I148" s="2307">
        <v>8.75</v>
      </c>
      <c r="J148" s="2318">
        <v>0</v>
      </c>
      <c r="K148" s="2307">
        <v>8.75</v>
      </c>
      <c r="L148" s="2307">
        <v>61.25</v>
      </c>
      <c r="M148" s="2307">
        <v>61.25</v>
      </c>
      <c r="N148" s="2318">
        <v>0</v>
      </c>
      <c r="O148" s="2307">
        <v>61.25</v>
      </c>
      <c r="P148" s="2307"/>
      <c r="Q148" s="2307"/>
      <c r="R148" s="2307"/>
      <c r="S148" s="2307"/>
      <c r="T148" s="2307"/>
      <c r="U148" s="2307"/>
      <c r="V148" s="2307"/>
      <c r="W148" s="2307"/>
      <c r="X148" s="2843">
        <v>61.25</v>
      </c>
      <c r="Y148" s="2843">
        <v>0</v>
      </c>
      <c r="Z148" s="2108">
        <v>61.25</v>
      </c>
      <c r="AA148" s="2844">
        <v>60.637500000000003</v>
      </c>
      <c r="AB148" s="2844"/>
      <c r="AC148" s="2108">
        <v>60.637500000000003</v>
      </c>
      <c r="AD148" s="2108">
        <v>0.61250000000000004</v>
      </c>
      <c r="AE148" s="2844"/>
      <c r="AF148" s="2844">
        <v>0</v>
      </c>
      <c r="AG148" s="2108">
        <v>0</v>
      </c>
      <c r="AH148" s="2307"/>
      <c r="AI148" s="2307" t="s">
        <v>9951</v>
      </c>
      <c r="AJ148" s="2318">
        <v>0</v>
      </c>
    </row>
    <row r="149" spans="1:36" s="2310" customFormat="1" ht="47.25">
      <c r="A149" s="991">
        <v>2784</v>
      </c>
      <c r="B149" s="2305" t="s">
        <v>6698</v>
      </c>
      <c r="C149" s="919" t="s">
        <v>6699</v>
      </c>
      <c r="D149" s="916" t="s">
        <v>429</v>
      </c>
      <c r="E149" s="916" t="s">
        <v>172</v>
      </c>
      <c r="F149" s="2317" t="s">
        <v>47</v>
      </c>
      <c r="G149" s="2307">
        <v>174.28299999999999</v>
      </c>
      <c r="H149" s="2307">
        <v>0</v>
      </c>
      <c r="I149" s="2307">
        <v>45.186</v>
      </c>
      <c r="J149" s="2318">
        <v>0</v>
      </c>
      <c r="K149" s="2307">
        <v>45.186</v>
      </c>
      <c r="L149" s="2307">
        <v>129.09699999999998</v>
      </c>
      <c r="M149" s="2307">
        <v>129.09700000000001</v>
      </c>
      <c r="N149" s="2318">
        <v>0</v>
      </c>
      <c r="O149" s="2307">
        <v>129.09700000000001</v>
      </c>
      <c r="P149" s="2307"/>
      <c r="Q149" s="2307"/>
      <c r="R149" s="2307"/>
      <c r="S149" s="2307"/>
      <c r="T149" s="2307"/>
      <c r="U149" s="2307"/>
      <c r="V149" s="2307"/>
      <c r="W149" s="2307"/>
      <c r="X149" s="2843">
        <v>129.09700000000001</v>
      </c>
      <c r="Y149" s="2843">
        <v>0</v>
      </c>
      <c r="Z149" s="2108">
        <v>129.09700000000001</v>
      </c>
      <c r="AA149" s="2844">
        <v>63.903015000000003</v>
      </c>
      <c r="AB149" s="2844"/>
      <c r="AC149" s="2108">
        <v>63.903015000000003</v>
      </c>
      <c r="AD149" s="2108">
        <v>0.64548500000000009</v>
      </c>
      <c r="AE149" s="2844"/>
      <c r="AF149" s="2844">
        <v>50.667859999999997</v>
      </c>
      <c r="AG149" s="2108">
        <v>50.667859999999997</v>
      </c>
      <c r="AH149" s="2307"/>
      <c r="AI149" s="2307" t="s">
        <v>9951</v>
      </c>
      <c r="AJ149" s="2318">
        <v>0</v>
      </c>
    </row>
    <row r="150" spans="1:36" s="2310" customFormat="1" ht="42.75">
      <c r="A150" s="3223">
        <v>2785</v>
      </c>
      <c r="B150" s="2305" t="s">
        <v>6700</v>
      </c>
      <c r="C150" s="919" t="s">
        <v>6701</v>
      </c>
      <c r="D150" s="916" t="s">
        <v>429</v>
      </c>
      <c r="E150" s="916" t="s">
        <v>6498</v>
      </c>
      <c r="F150" s="2317" t="s">
        <v>30</v>
      </c>
      <c r="G150" s="2307">
        <v>20</v>
      </c>
      <c r="H150" s="2307">
        <v>2.5</v>
      </c>
      <c r="I150" s="2307">
        <v>12.5</v>
      </c>
      <c r="J150" s="2318">
        <v>0</v>
      </c>
      <c r="K150" s="2307">
        <v>15</v>
      </c>
      <c r="L150" s="2307">
        <v>5</v>
      </c>
      <c r="M150" s="2307">
        <v>5</v>
      </c>
      <c r="N150" s="2318">
        <v>0</v>
      </c>
      <c r="O150" s="2307">
        <v>5</v>
      </c>
      <c r="P150" s="2307"/>
      <c r="Q150" s="2307"/>
      <c r="R150" s="2307"/>
      <c r="S150" s="2307"/>
      <c r="T150" s="2307"/>
      <c r="U150" s="2307"/>
      <c r="V150" s="2307"/>
      <c r="W150" s="2307"/>
      <c r="X150" s="2843">
        <v>5</v>
      </c>
      <c r="Y150" s="2843">
        <v>0</v>
      </c>
      <c r="Z150" s="2108">
        <v>5</v>
      </c>
      <c r="AA150" s="2844">
        <v>0.32900000000000001</v>
      </c>
      <c r="AB150" s="2844"/>
      <c r="AC150" s="2108">
        <v>0.32900000000000001</v>
      </c>
      <c r="AD150" s="2108">
        <v>3.0000000000000001E-3</v>
      </c>
      <c r="AE150" s="2844"/>
      <c r="AF150" s="2844">
        <v>0</v>
      </c>
      <c r="AG150" s="2108">
        <v>0</v>
      </c>
      <c r="AH150" s="2307"/>
      <c r="AI150" s="2307" t="s">
        <v>9951</v>
      </c>
      <c r="AJ150" s="2318">
        <v>0</v>
      </c>
    </row>
    <row r="151" spans="1:36" s="2310" customFormat="1" ht="63">
      <c r="A151" s="1466">
        <v>2786</v>
      </c>
      <c r="B151" s="2305" t="s">
        <v>6702</v>
      </c>
      <c r="C151" s="919" t="s">
        <v>6703</v>
      </c>
      <c r="D151" s="916" t="s">
        <v>209</v>
      </c>
      <c r="E151" s="916" t="s">
        <v>6498</v>
      </c>
      <c r="F151" s="2317" t="s">
        <v>30</v>
      </c>
      <c r="G151" s="2307">
        <v>40</v>
      </c>
      <c r="H151" s="2307">
        <v>2.5</v>
      </c>
      <c r="I151" s="2307">
        <v>15</v>
      </c>
      <c r="J151" s="2318">
        <v>0</v>
      </c>
      <c r="K151" s="2307">
        <v>17.5</v>
      </c>
      <c r="L151" s="2307">
        <v>22.5</v>
      </c>
      <c r="M151" s="2307">
        <v>22.5</v>
      </c>
      <c r="N151" s="2318">
        <v>0</v>
      </c>
      <c r="O151" s="2307">
        <v>22.5</v>
      </c>
      <c r="P151" s="2307"/>
      <c r="Q151" s="2307"/>
      <c r="R151" s="2307"/>
      <c r="S151" s="2307"/>
      <c r="T151" s="2307"/>
      <c r="U151" s="2307"/>
      <c r="V151" s="2307"/>
      <c r="W151" s="2307"/>
      <c r="X151" s="2843">
        <v>22.5</v>
      </c>
      <c r="Y151" s="2843">
        <v>0</v>
      </c>
      <c r="Z151" s="2108">
        <v>22.5</v>
      </c>
      <c r="AA151" s="2844">
        <v>22.274999999999999</v>
      </c>
      <c r="AB151" s="2844"/>
      <c r="AC151" s="2108">
        <v>22.274999999999999</v>
      </c>
      <c r="AD151" s="2108">
        <v>0.22500000000000001</v>
      </c>
      <c r="AE151" s="3229"/>
      <c r="AF151" s="2844">
        <v>0</v>
      </c>
      <c r="AG151" s="2108">
        <v>0</v>
      </c>
      <c r="AH151" s="2307"/>
      <c r="AI151" s="3224" t="s">
        <v>10041</v>
      </c>
      <c r="AJ151" s="2318">
        <v>0</v>
      </c>
    </row>
    <row r="152" spans="1:36" s="2310" customFormat="1" ht="44.25" customHeight="1">
      <c r="A152" s="1466">
        <v>2787</v>
      </c>
      <c r="B152" s="2305" t="s">
        <v>6704</v>
      </c>
      <c r="C152" s="919" t="s">
        <v>6705</v>
      </c>
      <c r="D152" s="916" t="s">
        <v>226</v>
      </c>
      <c r="E152" s="916" t="s">
        <v>3845</v>
      </c>
      <c r="F152" s="2317" t="s">
        <v>47</v>
      </c>
      <c r="G152" s="2307">
        <v>887.35199999999998</v>
      </c>
      <c r="H152" s="2307">
        <v>45.557000000000002</v>
      </c>
      <c r="I152" s="2307">
        <v>12.5</v>
      </c>
      <c r="J152" s="2318">
        <v>0</v>
      </c>
      <c r="K152" s="2307">
        <v>58.057000000000002</v>
      </c>
      <c r="L152" s="2307">
        <v>829.29499999999996</v>
      </c>
      <c r="M152" s="2307">
        <v>150</v>
      </c>
      <c r="N152" s="2318">
        <v>0</v>
      </c>
      <c r="O152" s="2307">
        <v>150</v>
      </c>
      <c r="P152" s="2307"/>
      <c r="Q152" s="2307"/>
      <c r="R152" s="2307"/>
      <c r="S152" s="2307"/>
      <c r="T152" s="2307"/>
      <c r="U152" s="2307"/>
      <c r="V152" s="2307"/>
      <c r="W152" s="2307"/>
      <c r="X152" s="2843">
        <v>150</v>
      </c>
      <c r="Y152" s="2843">
        <v>0</v>
      </c>
      <c r="Z152" s="2108">
        <v>150</v>
      </c>
      <c r="AA152" s="2844">
        <v>37.125</v>
      </c>
      <c r="AB152" s="2844"/>
      <c r="AC152" s="2108">
        <v>37.125</v>
      </c>
      <c r="AD152" s="2108">
        <v>0.375</v>
      </c>
      <c r="AE152" s="3229"/>
      <c r="AF152" s="2844">
        <v>0</v>
      </c>
      <c r="AG152" s="2108">
        <v>0</v>
      </c>
      <c r="AH152" s="2307"/>
      <c r="AI152" s="3224" t="s">
        <v>9951</v>
      </c>
      <c r="AJ152" s="2318">
        <v>0</v>
      </c>
    </row>
    <row r="153" spans="1:36" s="2310" customFormat="1" ht="63">
      <c r="A153" s="991">
        <v>2788</v>
      </c>
      <c r="B153" s="2305" t="s">
        <v>6706</v>
      </c>
      <c r="C153" s="919" t="s">
        <v>6707</v>
      </c>
      <c r="D153" s="916" t="s">
        <v>226</v>
      </c>
      <c r="E153" s="916" t="s">
        <v>1427</v>
      </c>
      <c r="F153" s="2317" t="s">
        <v>30</v>
      </c>
      <c r="G153" s="2307">
        <v>127</v>
      </c>
      <c r="H153" s="2307">
        <v>63.051000000000002</v>
      </c>
      <c r="I153" s="2307">
        <v>0.50600000000000001</v>
      </c>
      <c r="J153" s="2318">
        <v>0</v>
      </c>
      <c r="K153" s="2307">
        <v>63.557000000000002</v>
      </c>
      <c r="L153" s="2307">
        <v>63.442999999999998</v>
      </c>
      <c r="M153" s="2307">
        <v>63.442999999999998</v>
      </c>
      <c r="N153" s="2318">
        <v>0</v>
      </c>
      <c r="O153" s="2307">
        <v>63.442999999999998</v>
      </c>
      <c r="P153" s="2307"/>
      <c r="Q153" s="2307"/>
      <c r="R153" s="2307"/>
      <c r="S153" s="2307"/>
      <c r="T153" s="2307"/>
      <c r="U153" s="2307"/>
      <c r="V153" s="2307"/>
      <c r="W153" s="2307"/>
      <c r="X153" s="2843">
        <v>63.442999999999998</v>
      </c>
      <c r="Y153" s="2843">
        <v>0</v>
      </c>
      <c r="Z153" s="2108">
        <v>63.442999999999998</v>
      </c>
      <c r="AA153" s="2844"/>
      <c r="AB153" s="2844"/>
      <c r="AC153" s="2108">
        <v>0</v>
      </c>
      <c r="AD153" s="2108"/>
      <c r="AE153" s="2844"/>
      <c r="AF153" s="2844">
        <v>0</v>
      </c>
      <c r="AG153" s="2108">
        <v>0</v>
      </c>
      <c r="AH153" s="2307"/>
      <c r="AI153" s="2307"/>
      <c r="AJ153" s="2318">
        <v>0</v>
      </c>
    </row>
    <row r="154" spans="1:36" s="2310" customFormat="1" ht="47.25">
      <c r="A154" s="991">
        <v>2789</v>
      </c>
      <c r="B154" s="2305" t="s">
        <v>6708</v>
      </c>
      <c r="C154" s="919" t="s">
        <v>6709</v>
      </c>
      <c r="D154" s="916" t="s">
        <v>226</v>
      </c>
      <c r="E154" s="916" t="s">
        <v>1455</v>
      </c>
      <c r="F154" s="2317" t="s">
        <v>47</v>
      </c>
      <c r="G154" s="2307">
        <v>59.860999999999997</v>
      </c>
      <c r="H154" s="2307">
        <v>0</v>
      </c>
      <c r="I154" s="2307">
        <v>59.860999999999997</v>
      </c>
      <c r="J154" s="2318">
        <v>0</v>
      </c>
      <c r="K154" s="2307">
        <v>59.860999999999997</v>
      </c>
      <c r="L154" s="2307">
        <v>0</v>
      </c>
      <c r="M154" s="2307">
        <v>1E-3</v>
      </c>
      <c r="N154" s="2318">
        <v>0</v>
      </c>
      <c r="O154" s="2307">
        <v>1E-3</v>
      </c>
      <c r="P154" s="2307"/>
      <c r="Q154" s="2307"/>
      <c r="R154" s="2307"/>
      <c r="S154" s="2307"/>
      <c r="T154" s="2307"/>
      <c r="U154" s="2307"/>
      <c r="V154" s="2307"/>
      <c r="W154" s="2307"/>
      <c r="X154" s="2843">
        <v>1E-3</v>
      </c>
      <c r="Y154" s="2843">
        <v>0</v>
      </c>
      <c r="Z154" s="2108">
        <v>1E-3</v>
      </c>
      <c r="AA154" s="2844"/>
      <c r="AB154" s="2844"/>
      <c r="AC154" s="2108">
        <v>0</v>
      </c>
      <c r="AD154" s="2108"/>
      <c r="AE154" s="2844"/>
      <c r="AF154" s="2844">
        <v>0</v>
      </c>
      <c r="AG154" s="2108">
        <v>0</v>
      </c>
      <c r="AH154" s="2307"/>
      <c r="AI154" s="2307"/>
      <c r="AJ154" s="2318">
        <v>0</v>
      </c>
    </row>
    <row r="155" spans="1:36" s="2310" customFormat="1" ht="63">
      <c r="A155" s="1466">
        <v>2790</v>
      </c>
      <c r="B155" s="2305" t="s">
        <v>6710</v>
      </c>
      <c r="C155" s="919" t="s">
        <v>6711</v>
      </c>
      <c r="D155" s="916" t="s">
        <v>226</v>
      </c>
      <c r="E155" s="916" t="s">
        <v>62</v>
      </c>
      <c r="F155" s="2317" t="s">
        <v>47</v>
      </c>
      <c r="G155" s="2307">
        <v>98.718000000000004</v>
      </c>
      <c r="H155" s="2307">
        <v>0</v>
      </c>
      <c r="I155" s="2307">
        <v>25</v>
      </c>
      <c r="J155" s="2318">
        <v>0</v>
      </c>
      <c r="K155" s="2307">
        <v>25</v>
      </c>
      <c r="L155" s="2307">
        <v>73.718000000000004</v>
      </c>
      <c r="M155" s="2307">
        <v>73.718000000000004</v>
      </c>
      <c r="N155" s="2318">
        <v>0</v>
      </c>
      <c r="O155" s="2307">
        <v>73.718000000000004</v>
      </c>
      <c r="P155" s="2307"/>
      <c r="Q155" s="2307"/>
      <c r="R155" s="2307"/>
      <c r="S155" s="2307"/>
      <c r="T155" s="2307"/>
      <c r="U155" s="2307"/>
      <c r="V155" s="2307"/>
      <c r="W155" s="2307"/>
      <c r="X155" s="2843">
        <v>73.718000000000004</v>
      </c>
      <c r="Y155" s="2843">
        <v>0</v>
      </c>
      <c r="Z155" s="2108">
        <v>73.718000000000004</v>
      </c>
      <c r="AA155" s="2844">
        <v>72.980820000000008</v>
      </c>
      <c r="AB155" s="2844"/>
      <c r="AC155" s="2108">
        <v>72.980820000000008</v>
      </c>
      <c r="AD155" s="2108">
        <v>0.73718000000000006</v>
      </c>
      <c r="AE155" s="3229"/>
      <c r="AF155" s="2844">
        <v>0</v>
      </c>
      <c r="AG155" s="2108">
        <v>0</v>
      </c>
      <c r="AH155" s="2307"/>
      <c r="AI155" s="3224" t="s">
        <v>10041</v>
      </c>
      <c r="AJ155" s="2318">
        <v>0</v>
      </c>
    </row>
    <row r="156" spans="1:36" s="2310" customFormat="1" ht="42.75">
      <c r="A156" s="991">
        <v>2791</v>
      </c>
      <c r="B156" s="2305" t="s">
        <v>6712</v>
      </c>
      <c r="C156" s="919" t="s">
        <v>6713</v>
      </c>
      <c r="D156" s="916" t="s">
        <v>226</v>
      </c>
      <c r="E156" s="916" t="s">
        <v>1455</v>
      </c>
      <c r="F156" s="2317" t="s">
        <v>47</v>
      </c>
      <c r="G156" s="2307">
        <v>49.826999999999998</v>
      </c>
      <c r="H156" s="2307">
        <v>0</v>
      </c>
      <c r="I156" s="2307">
        <v>49.826999999999998</v>
      </c>
      <c r="J156" s="2318">
        <v>0</v>
      </c>
      <c r="K156" s="2307">
        <v>49.826999999999998</v>
      </c>
      <c r="L156" s="2307">
        <v>0</v>
      </c>
      <c r="M156" s="2307">
        <v>1E-3</v>
      </c>
      <c r="N156" s="2318">
        <v>0</v>
      </c>
      <c r="O156" s="2307">
        <v>1E-3</v>
      </c>
      <c r="P156" s="2307"/>
      <c r="Q156" s="2307"/>
      <c r="R156" s="2307"/>
      <c r="S156" s="2307"/>
      <c r="T156" s="2307"/>
      <c r="U156" s="2307"/>
      <c r="V156" s="2307"/>
      <c r="W156" s="2307"/>
      <c r="X156" s="2843">
        <v>1E-3</v>
      </c>
      <c r="Y156" s="2843">
        <v>0</v>
      </c>
      <c r="Z156" s="2108">
        <v>1E-3</v>
      </c>
      <c r="AA156" s="2844"/>
      <c r="AB156" s="2844"/>
      <c r="AC156" s="2108">
        <v>0</v>
      </c>
      <c r="AD156" s="2108"/>
      <c r="AE156" s="2844"/>
      <c r="AF156" s="2844">
        <v>0</v>
      </c>
      <c r="AG156" s="2108">
        <v>0</v>
      </c>
      <c r="AH156" s="2307"/>
      <c r="AI156" s="2307"/>
      <c r="AJ156" s="2318">
        <v>0</v>
      </c>
    </row>
    <row r="157" spans="1:36" s="2310" customFormat="1" ht="63">
      <c r="A157" s="1466">
        <v>2792</v>
      </c>
      <c r="B157" s="2305" t="s">
        <v>6714</v>
      </c>
      <c r="C157" s="919" t="s">
        <v>6715</v>
      </c>
      <c r="D157" s="916" t="s">
        <v>226</v>
      </c>
      <c r="E157" s="2320" t="s">
        <v>6557</v>
      </c>
      <c r="F157" s="2317" t="s">
        <v>47</v>
      </c>
      <c r="G157" s="2307">
        <v>51.042000000000002</v>
      </c>
      <c r="H157" s="2307">
        <v>0</v>
      </c>
      <c r="I157" s="2307">
        <v>6.25</v>
      </c>
      <c r="J157" s="2318">
        <v>0</v>
      </c>
      <c r="K157" s="2307">
        <v>6.25</v>
      </c>
      <c r="L157" s="2307">
        <v>44.792000000000002</v>
      </c>
      <c r="M157" s="2307">
        <v>44.792000000000002</v>
      </c>
      <c r="N157" s="2318">
        <v>0</v>
      </c>
      <c r="O157" s="2307">
        <v>44.792000000000002</v>
      </c>
      <c r="P157" s="2307"/>
      <c r="Q157" s="2307"/>
      <c r="R157" s="2307"/>
      <c r="S157" s="2307"/>
      <c r="T157" s="2307"/>
      <c r="U157" s="2307"/>
      <c r="V157" s="2307"/>
      <c r="W157" s="2307"/>
      <c r="X157" s="2843">
        <v>44.792000000000002</v>
      </c>
      <c r="Y157" s="2843">
        <v>0</v>
      </c>
      <c r="Z157" s="2108">
        <v>44.792000000000002</v>
      </c>
      <c r="AA157" s="2844">
        <v>44.344079999999998</v>
      </c>
      <c r="AB157" s="2844"/>
      <c r="AC157" s="2108">
        <v>44.344079999999998</v>
      </c>
      <c r="AD157" s="2108">
        <v>0.44792000000000004</v>
      </c>
      <c r="AE157" s="3229"/>
      <c r="AF157" s="2844">
        <v>0</v>
      </c>
      <c r="AG157" s="2108">
        <v>0</v>
      </c>
      <c r="AH157" s="2307"/>
      <c r="AI157" s="3224" t="s">
        <v>10041</v>
      </c>
      <c r="AJ157" s="2318">
        <v>0</v>
      </c>
    </row>
    <row r="158" spans="1:36" s="2310" customFormat="1" ht="63">
      <c r="A158" s="1466">
        <v>2793</v>
      </c>
      <c r="B158" s="2305" t="s">
        <v>6716</v>
      </c>
      <c r="C158" s="919" t="s">
        <v>6717</v>
      </c>
      <c r="D158" s="916" t="s">
        <v>226</v>
      </c>
      <c r="E158" s="916" t="s">
        <v>6718</v>
      </c>
      <c r="F158" s="2317" t="s">
        <v>47</v>
      </c>
      <c r="G158" s="2307">
        <v>99.968999999999994</v>
      </c>
      <c r="H158" s="2307">
        <v>0</v>
      </c>
      <c r="I158" s="2307">
        <v>25</v>
      </c>
      <c r="J158" s="2318">
        <v>0</v>
      </c>
      <c r="K158" s="2307">
        <v>25</v>
      </c>
      <c r="L158" s="2307">
        <v>74.968999999999994</v>
      </c>
      <c r="M158" s="2307">
        <v>74.968999999999994</v>
      </c>
      <c r="N158" s="2318">
        <v>0</v>
      </c>
      <c r="O158" s="2307">
        <v>74.968999999999994</v>
      </c>
      <c r="P158" s="2307"/>
      <c r="Q158" s="2307"/>
      <c r="R158" s="2307"/>
      <c r="S158" s="2307"/>
      <c r="T158" s="2307"/>
      <c r="U158" s="2307"/>
      <c r="V158" s="2307"/>
      <c r="W158" s="2307"/>
      <c r="X158" s="2843">
        <v>74.968999999999994</v>
      </c>
      <c r="Y158" s="2843">
        <v>0</v>
      </c>
      <c r="Z158" s="2108">
        <v>74.968999999999994</v>
      </c>
      <c r="AA158" s="2844">
        <v>74.219309999999993</v>
      </c>
      <c r="AB158" s="2844"/>
      <c r="AC158" s="2108">
        <v>74.219309999999993</v>
      </c>
      <c r="AD158" s="2108">
        <v>0.74968999999999997</v>
      </c>
      <c r="AE158" s="3229"/>
      <c r="AF158" s="2844">
        <v>0</v>
      </c>
      <c r="AG158" s="2108">
        <v>0</v>
      </c>
      <c r="AH158" s="2307"/>
      <c r="AI158" s="3224" t="s">
        <v>10041</v>
      </c>
      <c r="AJ158" s="2318">
        <v>0</v>
      </c>
    </row>
    <row r="159" spans="1:36" s="2310" customFormat="1" ht="63">
      <c r="A159" s="1466">
        <v>2794</v>
      </c>
      <c r="B159" s="2305" t="s">
        <v>6719</v>
      </c>
      <c r="C159" s="919" t="s">
        <v>6720</v>
      </c>
      <c r="D159" s="916" t="s">
        <v>226</v>
      </c>
      <c r="E159" s="916" t="s">
        <v>62</v>
      </c>
      <c r="F159" s="2317" t="s">
        <v>47</v>
      </c>
      <c r="G159" s="2307">
        <v>97.617000000000004</v>
      </c>
      <c r="H159" s="2307">
        <v>0</v>
      </c>
      <c r="I159" s="2307">
        <v>25</v>
      </c>
      <c r="J159" s="2318">
        <v>0</v>
      </c>
      <c r="K159" s="2307">
        <v>25</v>
      </c>
      <c r="L159" s="2307">
        <v>72.617000000000004</v>
      </c>
      <c r="M159" s="2307">
        <v>72.617000000000004</v>
      </c>
      <c r="N159" s="2318">
        <v>0</v>
      </c>
      <c r="O159" s="2307">
        <v>72.617000000000004</v>
      </c>
      <c r="P159" s="2307"/>
      <c r="Q159" s="2307"/>
      <c r="R159" s="2307"/>
      <c r="S159" s="2307"/>
      <c r="T159" s="2307"/>
      <c r="U159" s="2307"/>
      <c r="V159" s="2307"/>
      <c r="W159" s="2307"/>
      <c r="X159" s="2843">
        <v>72.617000000000004</v>
      </c>
      <c r="Y159" s="2843">
        <v>0</v>
      </c>
      <c r="Z159" s="2108">
        <v>72.617000000000004</v>
      </c>
      <c r="AA159" s="2844">
        <v>71.890830000000008</v>
      </c>
      <c r="AB159" s="2844"/>
      <c r="AC159" s="2108">
        <v>71.890830000000008</v>
      </c>
      <c r="AD159" s="2108">
        <v>0.72617000000000009</v>
      </c>
      <c r="AE159" s="3229"/>
      <c r="AF159" s="2844">
        <v>0</v>
      </c>
      <c r="AG159" s="2108">
        <v>0</v>
      </c>
      <c r="AH159" s="2307"/>
      <c r="AI159" s="3224" t="s">
        <v>10041</v>
      </c>
      <c r="AJ159" s="2318">
        <v>0</v>
      </c>
    </row>
    <row r="160" spans="1:36" s="2310" customFormat="1" ht="42.75">
      <c r="A160" s="3223">
        <v>2795</v>
      </c>
      <c r="B160" s="2305" t="s">
        <v>6721</v>
      </c>
      <c r="C160" s="919" t="s">
        <v>6722</v>
      </c>
      <c r="D160" s="916" t="s">
        <v>226</v>
      </c>
      <c r="E160" s="916" t="s">
        <v>2876</v>
      </c>
      <c r="F160" s="2317" t="s">
        <v>47</v>
      </c>
      <c r="G160" s="2307">
        <v>49.5</v>
      </c>
      <c r="H160" s="2307">
        <v>0</v>
      </c>
      <c r="I160" s="2307">
        <v>12.5</v>
      </c>
      <c r="J160" s="2318">
        <v>0</v>
      </c>
      <c r="K160" s="2307">
        <v>12.5</v>
      </c>
      <c r="L160" s="2307">
        <v>37</v>
      </c>
      <c r="M160" s="2307">
        <v>37</v>
      </c>
      <c r="N160" s="2318">
        <v>0</v>
      </c>
      <c r="O160" s="2307">
        <v>37</v>
      </c>
      <c r="P160" s="2307"/>
      <c r="Q160" s="2307"/>
      <c r="R160" s="2307"/>
      <c r="S160" s="2307"/>
      <c r="T160" s="2307"/>
      <c r="U160" s="2307"/>
      <c r="V160" s="2307"/>
      <c r="W160" s="2307"/>
      <c r="X160" s="2843">
        <v>37</v>
      </c>
      <c r="Y160" s="2843">
        <v>0</v>
      </c>
      <c r="Z160" s="2108">
        <v>37</v>
      </c>
      <c r="AA160" s="2844">
        <v>36.630000000000003</v>
      </c>
      <c r="AB160" s="2844"/>
      <c r="AC160" s="2108">
        <v>36.630000000000003</v>
      </c>
      <c r="AD160" s="2108">
        <v>0.37</v>
      </c>
      <c r="AE160" s="2844"/>
      <c r="AF160" s="2844">
        <v>0</v>
      </c>
      <c r="AG160" s="2108">
        <v>0</v>
      </c>
      <c r="AH160" s="2307"/>
      <c r="AI160" s="2307" t="s">
        <v>9951</v>
      </c>
      <c r="AJ160" s="2318">
        <v>0</v>
      </c>
    </row>
    <row r="161" spans="1:36" s="2310" customFormat="1" ht="63">
      <c r="A161" s="1466">
        <v>2796</v>
      </c>
      <c r="B161" s="2305" t="s">
        <v>6723</v>
      </c>
      <c r="C161" s="919" t="s">
        <v>6724</v>
      </c>
      <c r="D161" s="916" t="s">
        <v>226</v>
      </c>
      <c r="E161" s="2320" t="s">
        <v>6725</v>
      </c>
      <c r="F161" s="2317" t="s">
        <v>47</v>
      </c>
      <c r="G161" s="2307">
        <v>65.228999999999999</v>
      </c>
      <c r="H161" s="2307">
        <v>0</v>
      </c>
      <c r="I161" s="2307">
        <v>16.010999999999999</v>
      </c>
      <c r="J161" s="2318">
        <v>0</v>
      </c>
      <c r="K161" s="2307">
        <v>16.010999999999999</v>
      </c>
      <c r="L161" s="2307">
        <v>49.218000000000004</v>
      </c>
      <c r="M161" s="2307">
        <v>49.218000000000004</v>
      </c>
      <c r="N161" s="2318">
        <v>0</v>
      </c>
      <c r="O161" s="2307">
        <v>49.218000000000004</v>
      </c>
      <c r="P161" s="2307"/>
      <c r="Q161" s="2307"/>
      <c r="R161" s="2307"/>
      <c r="S161" s="2307"/>
      <c r="T161" s="2307"/>
      <c r="U161" s="2307"/>
      <c r="V161" s="2307"/>
      <c r="W161" s="2307"/>
      <c r="X161" s="2843">
        <v>49.218000000000004</v>
      </c>
      <c r="Y161" s="2843">
        <v>0</v>
      </c>
      <c r="Z161" s="2108">
        <v>49.218000000000004</v>
      </c>
      <c r="AA161" s="2844">
        <v>48.725820000000006</v>
      </c>
      <c r="AB161" s="2844"/>
      <c r="AC161" s="2108">
        <v>48.725820000000006</v>
      </c>
      <c r="AD161" s="2108">
        <v>0.49218000000000006</v>
      </c>
      <c r="AE161" s="3229"/>
      <c r="AF161" s="2844">
        <v>0</v>
      </c>
      <c r="AG161" s="2108">
        <v>0</v>
      </c>
      <c r="AH161" s="2307"/>
      <c r="AI161" s="3224" t="s">
        <v>10041</v>
      </c>
      <c r="AJ161" s="2318">
        <v>0</v>
      </c>
    </row>
    <row r="162" spans="1:36" s="2310" customFormat="1" ht="42.75">
      <c r="A162" s="3223">
        <v>2797</v>
      </c>
      <c r="B162" s="2305" t="s">
        <v>6726</v>
      </c>
      <c r="C162" s="919" t="s">
        <v>6727</v>
      </c>
      <c r="D162" s="916" t="s">
        <v>226</v>
      </c>
      <c r="E162" s="916" t="s">
        <v>2873</v>
      </c>
      <c r="F162" s="2317" t="s">
        <v>30</v>
      </c>
      <c r="G162" s="2307">
        <v>166.55600000000001</v>
      </c>
      <c r="H162" s="2307">
        <v>0</v>
      </c>
      <c r="I162" s="2307">
        <v>162.49799999999999</v>
      </c>
      <c r="J162" s="2318">
        <v>0</v>
      </c>
      <c r="K162" s="2307">
        <v>162.49799999999999</v>
      </c>
      <c r="L162" s="2307">
        <v>4.0580000000000211</v>
      </c>
      <c r="M162" s="2307">
        <v>4.0579999999999998</v>
      </c>
      <c r="N162" s="2318">
        <v>0</v>
      </c>
      <c r="O162" s="2307">
        <v>4.0579999999999998</v>
      </c>
      <c r="P162" s="2307"/>
      <c r="Q162" s="2307"/>
      <c r="R162" s="2307"/>
      <c r="S162" s="2307"/>
      <c r="T162" s="2307"/>
      <c r="U162" s="2307"/>
      <c r="V162" s="2307"/>
      <c r="W162" s="2307"/>
      <c r="X162" s="2843">
        <v>4.0579999999999998</v>
      </c>
      <c r="Y162" s="2843">
        <v>0</v>
      </c>
      <c r="Z162" s="2108">
        <v>4.0579999999999998</v>
      </c>
      <c r="AA162" s="2844">
        <v>2.44</v>
      </c>
      <c r="AB162" s="2844"/>
      <c r="AC162" s="2108">
        <v>2.44</v>
      </c>
      <c r="AD162" s="2108">
        <v>2.5000000000000001E-2</v>
      </c>
      <c r="AE162" s="2844"/>
      <c r="AF162" s="2844">
        <v>0</v>
      </c>
      <c r="AG162" s="2108">
        <v>0</v>
      </c>
      <c r="AH162" s="2307"/>
      <c r="AI162" s="2307" t="s">
        <v>9951</v>
      </c>
      <c r="AJ162" s="2318">
        <v>0</v>
      </c>
    </row>
    <row r="163" spans="1:36" s="2310" customFormat="1" ht="63">
      <c r="A163" s="1466">
        <v>2798</v>
      </c>
      <c r="B163" s="2305" t="s">
        <v>6728</v>
      </c>
      <c r="C163" s="919" t="s">
        <v>6729</v>
      </c>
      <c r="D163" s="916" t="s">
        <v>226</v>
      </c>
      <c r="E163" s="2320" t="s">
        <v>1455</v>
      </c>
      <c r="F163" s="2317" t="s">
        <v>47</v>
      </c>
      <c r="G163" s="2307">
        <v>99.935000000000002</v>
      </c>
      <c r="H163" s="2307">
        <v>0</v>
      </c>
      <c r="I163" s="2307">
        <v>12.5</v>
      </c>
      <c r="J163" s="2318">
        <v>0</v>
      </c>
      <c r="K163" s="2307">
        <v>12.5</v>
      </c>
      <c r="L163" s="2307">
        <v>87.435000000000002</v>
      </c>
      <c r="M163" s="2307">
        <v>87.435000000000002</v>
      </c>
      <c r="N163" s="2318">
        <v>0</v>
      </c>
      <c r="O163" s="2307">
        <v>87.435000000000002</v>
      </c>
      <c r="P163" s="2307"/>
      <c r="Q163" s="2307"/>
      <c r="R163" s="2307"/>
      <c r="S163" s="2307"/>
      <c r="T163" s="2307"/>
      <c r="U163" s="2307"/>
      <c r="V163" s="2307"/>
      <c r="W163" s="2307"/>
      <c r="X163" s="2843">
        <v>87.435000000000002</v>
      </c>
      <c r="Y163" s="2843">
        <v>0</v>
      </c>
      <c r="Z163" s="2108">
        <v>87.435000000000002</v>
      </c>
      <c r="AA163" s="2844">
        <v>86.560649999999995</v>
      </c>
      <c r="AB163" s="2844"/>
      <c r="AC163" s="2108">
        <v>86.560649999999995</v>
      </c>
      <c r="AD163" s="2108">
        <v>0.87435000000000007</v>
      </c>
      <c r="AE163" s="3229"/>
      <c r="AF163" s="2844">
        <v>0</v>
      </c>
      <c r="AG163" s="2108">
        <v>0</v>
      </c>
      <c r="AH163" s="2307"/>
      <c r="AI163" s="3224" t="s">
        <v>10041</v>
      </c>
      <c r="AJ163" s="2318">
        <v>0</v>
      </c>
    </row>
    <row r="164" spans="1:36" s="2310" customFormat="1" ht="63">
      <c r="A164" s="1466">
        <v>2799</v>
      </c>
      <c r="B164" s="2305" t="s">
        <v>6730</v>
      </c>
      <c r="C164" s="2319" t="s">
        <v>6731</v>
      </c>
      <c r="D164" s="2320" t="s">
        <v>226</v>
      </c>
      <c r="E164" s="2320" t="s">
        <v>2873</v>
      </c>
      <c r="F164" s="2317" t="s">
        <v>47</v>
      </c>
      <c r="G164" s="2318">
        <v>120.682</v>
      </c>
      <c r="H164" s="2307">
        <v>0</v>
      </c>
      <c r="I164" s="2307">
        <v>14.042999999999999</v>
      </c>
      <c r="J164" s="2318">
        <v>0</v>
      </c>
      <c r="K164" s="2307">
        <v>14.042999999999999</v>
      </c>
      <c r="L164" s="2307">
        <v>106.63900000000001</v>
      </c>
      <c r="M164" s="2307">
        <v>106.639</v>
      </c>
      <c r="N164" s="2318">
        <v>0</v>
      </c>
      <c r="O164" s="2307">
        <v>106.639</v>
      </c>
      <c r="P164" s="2307"/>
      <c r="Q164" s="2307"/>
      <c r="R164" s="2307"/>
      <c r="S164" s="2307"/>
      <c r="T164" s="2307"/>
      <c r="U164" s="2307"/>
      <c r="V164" s="2307"/>
      <c r="W164" s="2307"/>
      <c r="X164" s="2843">
        <v>106.639</v>
      </c>
      <c r="Y164" s="2843">
        <v>0</v>
      </c>
      <c r="Z164" s="2108">
        <v>106.639</v>
      </c>
      <c r="AA164" s="2844">
        <v>52.786304999999999</v>
      </c>
      <c r="AB164" s="2844"/>
      <c r="AC164" s="2108">
        <v>52.786304999999999</v>
      </c>
      <c r="AD164" s="2108">
        <v>0.53319499999999997</v>
      </c>
      <c r="AE164" s="3229"/>
      <c r="AF164" s="2844">
        <v>0</v>
      </c>
      <c r="AG164" s="2108">
        <v>0</v>
      </c>
      <c r="AH164" s="2307"/>
      <c r="AI164" s="3224" t="s">
        <v>10057</v>
      </c>
      <c r="AJ164" s="2318">
        <v>0</v>
      </c>
    </row>
    <row r="165" spans="1:36" s="2310" customFormat="1" ht="47.25">
      <c r="A165" s="3223">
        <v>2800</v>
      </c>
      <c r="B165" s="2305" t="s">
        <v>6732</v>
      </c>
      <c r="C165" s="919" t="s">
        <v>6733</v>
      </c>
      <c r="D165" s="916" t="s">
        <v>226</v>
      </c>
      <c r="E165" s="916" t="s">
        <v>6734</v>
      </c>
      <c r="F165" s="2317" t="s">
        <v>30</v>
      </c>
      <c r="G165" s="2307">
        <v>99.4</v>
      </c>
      <c r="H165" s="2307">
        <v>60.493000000000002</v>
      </c>
      <c r="I165" s="2307">
        <v>0</v>
      </c>
      <c r="J165" s="2318">
        <v>0</v>
      </c>
      <c r="K165" s="2307">
        <v>60.493000000000002</v>
      </c>
      <c r="L165" s="2307">
        <v>38.907000000000004</v>
      </c>
      <c r="M165" s="2307">
        <v>38.906999999999996</v>
      </c>
      <c r="N165" s="2318">
        <v>0</v>
      </c>
      <c r="O165" s="2307">
        <v>38.906999999999996</v>
      </c>
      <c r="P165" s="2307"/>
      <c r="Q165" s="2307"/>
      <c r="R165" s="2307"/>
      <c r="S165" s="2307"/>
      <c r="T165" s="2307"/>
      <c r="U165" s="2307"/>
      <c r="V165" s="2307"/>
      <c r="W165" s="2307"/>
      <c r="X165" s="2843">
        <v>38.906999999999996</v>
      </c>
      <c r="Y165" s="2843">
        <v>0</v>
      </c>
      <c r="Z165" s="2108">
        <v>38.906999999999996</v>
      </c>
      <c r="AA165" s="2844">
        <v>38.51793</v>
      </c>
      <c r="AB165" s="2844"/>
      <c r="AC165" s="2108">
        <v>38.51793</v>
      </c>
      <c r="AD165" s="2108">
        <v>0.38906999999999997</v>
      </c>
      <c r="AE165" s="2844"/>
      <c r="AF165" s="2844">
        <v>0</v>
      </c>
      <c r="AG165" s="2108">
        <v>0</v>
      </c>
      <c r="AH165" s="2307"/>
      <c r="AI165" s="2307" t="s">
        <v>9951</v>
      </c>
      <c r="AJ165" s="2318">
        <v>0</v>
      </c>
    </row>
    <row r="166" spans="1:36" s="2310" customFormat="1" ht="63">
      <c r="A166" s="1466">
        <v>2801</v>
      </c>
      <c r="B166" s="2305" t="s">
        <v>6735</v>
      </c>
      <c r="C166" s="919" t="s">
        <v>6736</v>
      </c>
      <c r="D166" s="916" t="s">
        <v>2679</v>
      </c>
      <c r="E166" s="916" t="s">
        <v>62</v>
      </c>
      <c r="F166" s="2317" t="s">
        <v>30</v>
      </c>
      <c r="G166" s="2307">
        <v>81.992000000000004</v>
      </c>
      <c r="H166" s="2307">
        <v>0</v>
      </c>
      <c r="I166" s="2307">
        <v>60</v>
      </c>
      <c r="J166" s="2318">
        <v>0</v>
      </c>
      <c r="K166" s="2307">
        <v>60</v>
      </c>
      <c r="L166" s="2307">
        <v>21.992000000000004</v>
      </c>
      <c r="M166" s="2307">
        <v>21.992000000000001</v>
      </c>
      <c r="N166" s="2318">
        <v>0</v>
      </c>
      <c r="O166" s="2307">
        <v>21.992000000000001</v>
      </c>
      <c r="P166" s="2307"/>
      <c r="Q166" s="2307"/>
      <c r="R166" s="2307"/>
      <c r="S166" s="2307"/>
      <c r="T166" s="2307"/>
      <c r="U166" s="2307"/>
      <c r="V166" s="2307"/>
      <c r="W166" s="2307"/>
      <c r="X166" s="2843">
        <v>21.992000000000001</v>
      </c>
      <c r="Y166" s="2843">
        <v>0</v>
      </c>
      <c r="Z166" s="2108">
        <v>21.992000000000001</v>
      </c>
      <c r="AA166" s="2844">
        <v>21.772080000000003</v>
      </c>
      <c r="AB166" s="2844"/>
      <c r="AC166" s="2108">
        <v>21.772080000000003</v>
      </c>
      <c r="AD166" s="2108">
        <v>0.21992</v>
      </c>
      <c r="AE166" s="3229"/>
      <c r="AF166" s="2844">
        <v>0</v>
      </c>
      <c r="AG166" s="2108">
        <v>0</v>
      </c>
      <c r="AH166" s="2307"/>
      <c r="AI166" s="3224" t="s">
        <v>10041</v>
      </c>
      <c r="AJ166" s="2318">
        <v>0</v>
      </c>
    </row>
    <row r="167" spans="1:36" s="2310" customFormat="1" ht="47.25">
      <c r="A167" s="3223">
        <v>2802</v>
      </c>
      <c r="B167" s="2305" t="s">
        <v>6737</v>
      </c>
      <c r="C167" s="919" t="s">
        <v>6738</v>
      </c>
      <c r="D167" s="916" t="s">
        <v>2679</v>
      </c>
      <c r="E167" s="916" t="s">
        <v>1455</v>
      </c>
      <c r="F167" s="2317" t="s">
        <v>30</v>
      </c>
      <c r="G167" s="2307">
        <v>50.473999999999997</v>
      </c>
      <c r="H167" s="2307">
        <v>0</v>
      </c>
      <c r="I167" s="2307">
        <v>30</v>
      </c>
      <c r="J167" s="2318">
        <v>0</v>
      </c>
      <c r="K167" s="2307">
        <v>30</v>
      </c>
      <c r="L167" s="2307">
        <v>20.473999999999997</v>
      </c>
      <c r="M167" s="2307">
        <v>20.474</v>
      </c>
      <c r="N167" s="2318">
        <v>0</v>
      </c>
      <c r="O167" s="2307">
        <v>20.474</v>
      </c>
      <c r="P167" s="2307"/>
      <c r="Q167" s="2307"/>
      <c r="R167" s="2307"/>
      <c r="S167" s="2307"/>
      <c r="T167" s="2307"/>
      <c r="U167" s="2307"/>
      <c r="V167" s="2307"/>
      <c r="W167" s="2307"/>
      <c r="X167" s="2843">
        <v>20.474</v>
      </c>
      <c r="Y167" s="2843">
        <v>0</v>
      </c>
      <c r="Z167" s="2108">
        <v>20.474</v>
      </c>
      <c r="AA167" s="2844">
        <v>10.606999999999999</v>
      </c>
      <c r="AB167" s="2844"/>
      <c r="AC167" s="2108">
        <v>10.606999999999999</v>
      </c>
      <c r="AD167" s="2108">
        <v>0.107</v>
      </c>
      <c r="AE167" s="2844"/>
      <c r="AF167" s="2844">
        <v>0</v>
      </c>
      <c r="AG167" s="2108">
        <v>0</v>
      </c>
      <c r="AH167" s="2307"/>
      <c r="AI167" s="2307" t="s">
        <v>9951</v>
      </c>
      <c r="AJ167" s="2318">
        <v>0</v>
      </c>
    </row>
    <row r="168" spans="1:36" s="2310" customFormat="1" ht="63">
      <c r="A168" s="1466">
        <v>2803</v>
      </c>
      <c r="B168" s="2305" t="s">
        <v>6739</v>
      </c>
      <c r="C168" s="919" t="s">
        <v>6740</v>
      </c>
      <c r="D168" s="916" t="s">
        <v>257</v>
      </c>
      <c r="E168" s="916" t="s">
        <v>1455</v>
      </c>
      <c r="F168" s="2317" t="s">
        <v>47</v>
      </c>
      <c r="G168" s="2307">
        <v>56.335000000000001</v>
      </c>
      <c r="H168" s="2307">
        <v>0</v>
      </c>
      <c r="I168" s="2307">
        <v>3.4380000000000002</v>
      </c>
      <c r="J168" s="2318">
        <v>0</v>
      </c>
      <c r="K168" s="2307">
        <v>3.4380000000000002</v>
      </c>
      <c r="L168" s="2307">
        <v>52.896999999999998</v>
      </c>
      <c r="M168" s="2307">
        <v>52.896999999999998</v>
      </c>
      <c r="N168" s="2318">
        <v>0</v>
      </c>
      <c r="O168" s="2307">
        <v>52.896999999999998</v>
      </c>
      <c r="P168" s="2307"/>
      <c r="Q168" s="2307"/>
      <c r="R168" s="2307"/>
      <c r="S168" s="2307"/>
      <c r="T168" s="2307"/>
      <c r="U168" s="2307"/>
      <c r="V168" s="2307"/>
      <c r="W168" s="2307"/>
      <c r="X168" s="2843">
        <v>52.896999999999998</v>
      </c>
      <c r="Y168" s="2843">
        <v>0</v>
      </c>
      <c r="Z168" s="2108">
        <v>52.896999999999998</v>
      </c>
      <c r="AA168" s="2844">
        <v>52.295760000000001</v>
      </c>
      <c r="AB168" s="2844"/>
      <c r="AC168" s="2108">
        <v>52.295760000000001</v>
      </c>
      <c r="AD168" s="2108">
        <v>0.52823999999999993</v>
      </c>
      <c r="AE168" s="3229"/>
      <c r="AF168" s="2844">
        <v>0</v>
      </c>
      <c r="AG168" s="2108">
        <v>0</v>
      </c>
      <c r="AH168" s="2307"/>
      <c r="AI168" s="3224" t="s">
        <v>10041</v>
      </c>
      <c r="AJ168" s="2318">
        <v>0</v>
      </c>
    </row>
    <row r="169" spans="1:36" s="2310" customFormat="1" ht="42.75">
      <c r="A169" s="3223">
        <v>2804</v>
      </c>
      <c r="B169" s="2305" t="s">
        <v>6741</v>
      </c>
      <c r="C169" s="919" t="s">
        <v>6742</v>
      </c>
      <c r="D169" s="916" t="s">
        <v>257</v>
      </c>
      <c r="E169" s="916" t="s">
        <v>1455</v>
      </c>
      <c r="F169" s="2317" t="s">
        <v>47</v>
      </c>
      <c r="G169" s="2307">
        <v>43.466999999999999</v>
      </c>
      <c r="H169" s="2307">
        <v>0</v>
      </c>
      <c r="I169" s="2307">
        <v>5</v>
      </c>
      <c r="J169" s="2318">
        <v>0</v>
      </c>
      <c r="K169" s="2307">
        <v>5</v>
      </c>
      <c r="L169" s="2307">
        <v>38.466999999999999</v>
      </c>
      <c r="M169" s="2307">
        <v>38.466999999999999</v>
      </c>
      <c r="N169" s="2318">
        <v>0</v>
      </c>
      <c r="O169" s="2307">
        <v>38.466999999999999</v>
      </c>
      <c r="P169" s="2307"/>
      <c r="Q169" s="2307"/>
      <c r="R169" s="2307"/>
      <c r="S169" s="2307"/>
      <c r="T169" s="2307"/>
      <c r="U169" s="2307"/>
      <c r="V169" s="2307"/>
      <c r="W169" s="2307"/>
      <c r="X169" s="2843">
        <v>38.466999999999999</v>
      </c>
      <c r="Y169" s="2843">
        <v>0</v>
      </c>
      <c r="Z169" s="2108">
        <v>38.466999999999999</v>
      </c>
      <c r="AA169" s="2844">
        <v>38.082329999999999</v>
      </c>
      <c r="AB169" s="2844"/>
      <c r="AC169" s="2108">
        <v>38.082329999999999</v>
      </c>
      <c r="AD169" s="2108">
        <v>0.38467000000000001</v>
      </c>
      <c r="AE169" s="2844"/>
      <c r="AF169" s="2844">
        <v>0</v>
      </c>
      <c r="AG169" s="2108">
        <v>0</v>
      </c>
      <c r="AH169" s="2307"/>
      <c r="AI169" s="2307" t="s">
        <v>9951</v>
      </c>
      <c r="AJ169" s="2318">
        <v>0</v>
      </c>
    </row>
    <row r="170" spans="1:36" s="2310" customFormat="1" ht="31.5">
      <c r="A170" s="3223">
        <v>2805</v>
      </c>
      <c r="B170" s="2305" t="s">
        <v>6743</v>
      </c>
      <c r="C170" s="2350" t="s">
        <v>6744</v>
      </c>
      <c r="D170" s="631" t="s">
        <v>257</v>
      </c>
      <c r="E170" s="2351" t="s">
        <v>6478</v>
      </c>
      <c r="F170" s="2317" t="s">
        <v>30</v>
      </c>
      <c r="G170" s="2352">
        <v>77.143000000000001</v>
      </c>
      <c r="H170" s="2307">
        <v>0</v>
      </c>
      <c r="I170" s="2352">
        <v>38.572000000000003</v>
      </c>
      <c r="J170" s="2318">
        <v>0</v>
      </c>
      <c r="K170" s="2352">
        <v>38.572000000000003</v>
      </c>
      <c r="L170" s="2352">
        <v>38.570999999999998</v>
      </c>
      <c r="M170" s="2352">
        <v>38.570999999999998</v>
      </c>
      <c r="N170" s="2318">
        <v>0</v>
      </c>
      <c r="O170" s="2352">
        <v>38.570999999999998</v>
      </c>
      <c r="P170" s="2352"/>
      <c r="Q170" s="2352"/>
      <c r="R170" s="2352"/>
      <c r="S170" s="2352"/>
      <c r="T170" s="2352"/>
      <c r="U170" s="2352"/>
      <c r="V170" s="2352"/>
      <c r="W170" s="2352"/>
      <c r="X170" s="2843">
        <v>38.570999999999998</v>
      </c>
      <c r="Y170" s="2843">
        <v>0</v>
      </c>
      <c r="Z170" s="2108">
        <v>38.570999999999998</v>
      </c>
      <c r="AA170" s="2844">
        <v>38.185289999999995</v>
      </c>
      <c r="AB170" s="2844"/>
      <c r="AC170" s="2108">
        <v>38.185289999999995</v>
      </c>
      <c r="AD170" s="2108">
        <v>0.38571</v>
      </c>
      <c r="AE170" s="2844"/>
      <c r="AF170" s="2844">
        <v>0</v>
      </c>
      <c r="AG170" s="2108">
        <v>0</v>
      </c>
      <c r="AH170" s="2352"/>
      <c r="AI170" s="2307" t="s">
        <v>9951</v>
      </c>
      <c r="AJ170" s="2318">
        <v>0</v>
      </c>
    </row>
    <row r="171" spans="1:36" s="2310" customFormat="1" ht="63">
      <c r="A171" s="1466">
        <v>2806</v>
      </c>
      <c r="B171" s="2305" t="s">
        <v>6745</v>
      </c>
      <c r="C171" s="919" t="s">
        <v>6746</v>
      </c>
      <c r="D171" s="916" t="s">
        <v>205</v>
      </c>
      <c r="E171" s="2320" t="s">
        <v>2870</v>
      </c>
      <c r="F171" s="2317" t="s">
        <v>47</v>
      </c>
      <c r="G171" s="2307">
        <v>99.5</v>
      </c>
      <c r="H171" s="2307">
        <v>0</v>
      </c>
      <c r="I171" s="2307">
        <v>6.327</v>
      </c>
      <c r="J171" s="2318">
        <v>0</v>
      </c>
      <c r="K171" s="2307">
        <v>6.327</v>
      </c>
      <c r="L171" s="2307">
        <v>93.173000000000002</v>
      </c>
      <c r="M171" s="2307">
        <v>93.173000000000002</v>
      </c>
      <c r="N171" s="2318">
        <v>0</v>
      </c>
      <c r="O171" s="2307">
        <v>93.173000000000002</v>
      </c>
      <c r="P171" s="2307"/>
      <c r="Q171" s="2307"/>
      <c r="R171" s="2307"/>
      <c r="S171" s="2307"/>
      <c r="T171" s="2307"/>
      <c r="U171" s="2307"/>
      <c r="V171" s="2307"/>
      <c r="W171" s="2307"/>
      <c r="X171" s="2843">
        <v>93.173000000000002</v>
      </c>
      <c r="Y171" s="2843">
        <v>0</v>
      </c>
      <c r="Z171" s="2108">
        <v>93.173000000000002</v>
      </c>
      <c r="AA171" s="2844">
        <v>92.24127</v>
      </c>
      <c r="AB171" s="2844"/>
      <c r="AC171" s="2108">
        <v>92.24127</v>
      </c>
      <c r="AD171" s="2108">
        <v>0.93173000000000006</v>
      </c>
      <c r="AE171" s="3229"/>
      <c r="AF171" s="2844">
        <v>0.99334</v>
      </c>
      <c r="AG171" s="2108">
        <v>0.99334</v>
      </c>
      <c r="AH171" s="2307"/>
      <c r="AI171" s="3224" t="s">
        <v>10041</v>
      </c>
      <c r="AJ171" s="2318">
        <v>0</v>
      </c>
    </row>
    <row r="172" spans="1:36" s="2310" customFormat="1" ht="47.25">
      <c r="A172" s="1466">
        <v>2807</v>
      </c>
      <c r="B172" s="3228" t="s">
        <v>6747</v>
      </c>
      <c r="C172" s="919" t="s">
        <v>6748</v>
      </c>
      <c r="D172" s="916" t="s">
        <v>205</v>
      </c>
      <c r="E172" s="916" t="s">
        <v>2111</v>
      </c>
      <c r="F172" s="2317" t="s">
        <v>47</v>
      </c>
      <c r="G172" s="2307">
        <v>38.448999999999998</v>
      </c>
      <c r="H172" s="2307">
        <v>0</v>
      </c>
      <c r="I172" s="2307">
        <v>0</v>
      </c>
      <c r="J172" s="2318">
        <v>0</v>
      </c>
      <c r="K172" s="2307">
        <v>0</v>
      </c>
      <c r="L172" s="2307">
        <v>38.448999999999998</v>
      </c>
      <c r="M172" s="2307">
        <v>9.6120000000000001</v>
      </c>
      <c r="N172" s="2318">
        <v>0</v>
      </c>
      <c r="O172" s="2307">
        <v>9.6120000000000001</v>
      </c>
      <c r="P172" s="2307"/>
      <c r="Q172" s="2307"/>
      <c r="R172" s="2307"/>
      <c r="S172" s="2307"/>
      <c r="T172" s="2307"/>
      <c r="U172" s="2307"/>
      <c r="V172" s="2307"/>
      <c r="W172" s="2307"/>
      <c r="X172" s="2843">
        <v>9.6120000000000001</v>
      </c>
      <c r="Y172" s="2843">
        <v>0</v>
      </c>
      <c r="Z172" s="2108">
        <v>9.6120000000000001</v>
      </c>
      <c r="AA172" s="2844">
        <v>2.3789699999999998</v>
      </c>
      <c r="AB172" s="2844"/>
      <c r="AC172" s="2108">
        <v>2.3789699999999998</v>
      </c>
      <c r="AD172" s="2108">
        <v>2.4029999999999999E-2</v>
      </c>
      <c r="AE172" s="3229"/>
      <c r="AF172" s="2844">
        <v>0</v>
      </c>
      <c r="AG172" s="2108">
        <v>0</v>
      </c>
      <c r="AH172" s="2307"/>
      <c r="AI172" s="3224" t="s">
        <v>9951</v>
      </c>
      <c r="AJ172" s="2318">
        <v>0</v>
      </c>
    </row>
    <row r="173" spans="1:36" s="2310" customFormat="1" ht="63">
      <c r="A173" s="1466">
        <v>2808</v>
      </c>
      <c r="B173" s="3228" t="s">
        <v>6749</v>
      </c>
      <c r="C173" s="2319" t="s">
        <v>6750</v>
      </c>
      <c r="D173" s="2320" t="s">
        <v>542</v>
      </c>
      <c r="E173" s="2320" t="s">
        <v>2225</v>
      </c>
      <c r="F173" s="2317" t="s">
        <v>30</v>
      </c>
      <c r="G173" s="2318">
        <v>44.798999999999999</v>
      </c>
      <c r="H173" s="2318">
        <v>0</v>
      </c>
      <c r="I173" s="2307">
        <v>7.1079999999999997</v>
      </c>
      <c r="J173" s="2318">
        <v>0</v>
      </c>
      <c r="K173" s="2307">
        <v>7.1079999999999997</v>
      </c>
      <c r="L173" s="2307">
        <v>37.691000000000003</v>
      </c>
      <c r="M173" s="2307">
        <v>37.691000000000003</v>
      </c>
      <c r="N173" s="2318">
        <v>0</v>
      </c>
      <c r="O173" s="2307">
        <v>37.691000000000003</v>
      </c>
      <c r="P173" s="2307"/>
      <c r="Q173" s="2307"/>
      <c r="R173" s="2307"/>
      <c r="S173" s="2307"/>
      <c r="T173" s="2307"/>
      <c r="U173" s="2307"/>
      <c r="V173" s="2307"/>
      <c r="W173" s="2307"/>
      <c r="X173" s="2843">
        <v>37.691000000000003</v>
      </c>
      <c r="Y173" s="2843">
        <v>0</v>
      </c>
      <c r="Z173" s="2108">
        <v>37.691000000000003</v>
      </c>
      <c r="AA173" s="2844">
        <v>37.31409</v>
      </c>
      <c r="AB173" s="2844"/>
      <c r="AC173" s="2108">
        <v>37.31409</v>
      </c>
      <c r="AD173" s="2108">
        <v>0.37691000000000002</v>
      </c>
      <c r="AE173" s="3229"/>
      <c r="AF173" s="2844">
        <v>9.3279999999999994</v>
      </c>
      <c r="AG173" s="2108">
        <v>9.3279999999999994</v>
      </c>
      <c r="AH173" s="2307"/>
      <c r="AI173" s="3224" t="s">
        <v>10041</v>
      </c>
      <c r="AJ173" s="2318">
        <v>0</v>
      </c>
    </row>
    <row r="174" spans="1:36" s="2310" customFormat="1" ht="63">
      <c r="A174" s="1466">
        <v>2809</v>
      </c>
      <c r="B174" s="2305" t="s">
        <v>6751</v>
      </c>
      <c r="C174" s="919" t="s">
        <v>6752</v>
      </c>
      <c r="D174" s="916" t="s">
        <v>1298</v>
      </c>
      <c r="E174" s="916" t="s">
        <v>6448</v>
      </c>
      <c r="F174" s="2317" t="s">
        <v>30</v>
      </c>
      <c r="G174" s="2307">
        <v>60</v>
      </c>
      <c r="H174" s="2307">
        <v>3.75</v>
      </c>
      <c r="I174" s="2307">
        <v>28.125</v>
      </c>
      <c r="J174" s="2318">
        <v>0</v>
      </c>
      <c r="K174" s="2307">
        <v>31.875</v>
      </c>
      <c r="L174" s="2307">
        <v>28.125</v>
      </c>
      <c r="M174" s="2307">
        <v>28.125</v>
      </c>
      <c r="N174" s="2318">
        <v>0</v>
      </c>
      <c r="O174" s="2307">
        <v>28.125</v>
      </c>
      <c r="P174" s="2307"/>
      <c r="Q174" s="2307"/>
      <c r="R174" s="2307"/>
      <c r="S174" s="2307"/>
      <c r="T174" s="2307"/>
      <c r="U174" s="2307"/>
      <c r="V174" s="2307"/>
      <c r="W174" s="2307"/>
      <c r="X174" s="2843">
        <v>28.125</v>
      </c>
      <c r="Y174" s="2843">
        <v>0</v>
      </c>
      <c r="Z174" s="2108">
        <v>28.125</v>
      </c>
      <c r="AA174" s="2844">
        <v>27.84375</v>
      </c>
      <c r="AB174" s="2844"/>
      <c r="AC174" s="2108">
        <v>27.84375</v>
      </c>
      <c r="AD174" s="2108">
        <v>0.28125</v>
      </c>
      <c r="AE174" s="3229"/>
      <c r="AF174" s="2844">
        <v>0</v>
      </c>
      <c r="AG174" s="2108">
        <v>0</v>
      </c>
      <c r="AH174" s="2307"/>
      <c r="AI174" s="3224" t="s">
        <v>10041</v>
      </c>
      <c r="AJ174" s="2318">
        <v>0</v>
      </c>
    </row>
    <row r="175" spans="1:36" s="2310" customFormat="1" ht="42.75">
      <c r="A175" s="3223">
        <v>2810</v>
      </c>
      <c r="B175" s="2305" t="s">
        <v>6753</v>
      </c>
      <c r="C175" s="919" t="s">
        <v>6754</v>
      </c>
      <c r="D175" s="916" t="s">
        <v>384</v>
      </c>
      <c r="E175" s="916" t="s">
        <v>2220</v>
      </c>
      <c r="F175" s="2317" t="s">
        <v>30</v>
      </c>
      <c r="G175" s="2307">
        <v>276.536</v>
      </c>
      <c r="H175" s="2307">
        <v>211.11</v>
      </c>
      <c r="I175" s="2307">
        <v>50</v>
      </c>
      <c r="J175" s="2318">
        <v>0</v>
      </c>
      <c r="K175" s="2307">
        <v>261.11</v>
      </c>
      <c r="L175" s="2307">
        <v>15.425999999999988</v>
      </c>
      <c r="M175" s="2307">
        <v>15.426</v>
      </c>
      <c r="N175" s="2318">
        <v>0</v>
      </c>
      <c r="O175" s="2307">
        <v>15.426</v>
      </c>
      <c r="P175" s="2307"/>
      <c r="Q175" s="2307"/>
      <c r="R175" s="2307"/>
      <c r="S175" s="2307"/>
      <c r="T175" s="2307"/>
      <c r="U175" s="2307"/>
      <c r="V175" s="2307"/>
      <c r="W175" s="2307"/>
      <c r="X175" s="2843">
        <v>15.426</v>
      </c>
      <c r="Y175" s="2843">
        <v>0</v>
      </c>
      <c r="Z175" s="2108">
        <v>15.426</v>
      </c>
      <c r="AA175" s="2844">
        <v>4.3499999999999996</v>
      </c>
      <c r="AB175" s="2844"/>
      <c r="AC175" s="2108">
        <v>4.3499999999999996</v>
      </c>
      <c r="AD175" s="2108">
        <v>4.3999999999999997E-2</v>
      </c>
      <c r="AE175" s="2844"/>
      <c r="AF175" s="2844">
        <v>0</v>
      </c>
      <c r="AG175" s="2108">
        <v>0</v>
      </c>
      <c r="AH175" s="2307"/>
      <c r="AI175" s="2307" t="s">
        <v>9951</v>
      </c>
      <c r="AJ175" s="2318">
        <v>0</v>
      </c>
    </row>
    <row r="176" spans="1:36" s="2310" customFormat="1" ht="42.75">
      <c r="A176" s="3223">
        <v>2811</v>
      </c>
      <c r="B176" s="2305" t="s">
        <v>6755</v>
      </c>
      <c r="C176" s="919" t="s">
        <v>6756</v>
      </c>
      <c r="D176" s="916" t="s">
        <v>384</v>
      </c>
      <c r="E176" s="916" t="s">
        <v>4279</v>
      </c>
      <c r="F176" s="2317" t="s">
        <v>30</v>
      </c>
      <c r="G176" s="2307">
        <v>60</v>
      </c>
      <c r="H176" s="2307">
        <v>49.375</v>
      </c>
      <c r="I176" s="2307">
        <v>8.8689999999999998</v>
      </c>
      <c r="J176" s="2318">
        <v>0</v>
      </c>
      <c r="K176" s="2307">
        <v>58.244</v>
      </c>
      <c r="L176" s="2307">
        <v>1.7560000000000002</v>
      </c>
      <c r="M176" s="2307">
        <v>1.756</v>
      </c>
      <c r="N176" s="2318">
        <v>0</v>
      </c>
      <c r="O176" s="2307">
        <v>1.756</v>
      </c>
      <c r="P176" s="2307"/>
      <c r="Q176" s="2307"/>
      <c r="R176" s="2307"/>
      <c r="S176" s="2307"/>
      <c r="T176" s="2307"/>
      <c r="U176" s="2307"/>
      <c r="V176" s="2307"/>
      <c r="W176" s="2307"/>
      <c r="X176" s="2843">
        <v>1.756</v>
      </c>
      <c r="Y176" s="2843">
        <v>0</v>
      </c>
      <c r="Z176" s="2108">
        <v>1.756</v>
      </c>
      <c r="AA176" s="2844">
        <v>1.73844</v>
      </c>
      <c r="AB176" s="2844"/>
      <c r="AC176" s="2108">
        <v>1.73844</v>
      </c>
      <c r="AD176" s="2108">
        <v>1.7559999999999999E-2</v>
      </c>
      <c r="AE176" s="2844"/>
      <c r="AF176" s="2844">
        <v>0</v>
      </c>
      <c r="AG176" s="2108">
        <v>0</v>
      </c>
      <c r="AH176" s="2307"/>
      <c r="AI176" s="2307" t="s">
        <v>9951</v>
      </c>
      <c r="AJ176" s="2318">
        <v>0</v>
      </c>
    </row>
    <row r="177" spans="1:36" s="2310" customFormat="1" ht="47.25">
      <c r="A177" s="3223">
        <v>2812</v>
      </c>
      <c r="B177" s="2305" t="s">
        <v>6757</v>
      </c>
      <c r="C177" s="919" t="s">
        <v>6758</v>
      </c>
      <c r="D177" s="916" t="s">
        <v>384</v>
      </c>
      <c r="E177" s="916" t="s">
        <v>4279</v>
      </c>
      <c r="F177" s="2317" t="s">
        <v>30</v>
      </c>
      <c r="G177" s="2307">
        <v>80</v>
      </c>
      <c r="H177" s="2307">
        <v>49.996000000000002</v>
      </c>
      <c r="I177" s="2307">
        <v>22.427900000000001</v>
      </c>
      <c r="J177" s="2318">
        <v>0</v>
      </c>
      <c r="K177" s="2307">
        <v>72.423900000000003</v>
      </c>
      <c r="L177" s="2307">
        <v>7.5760999999999967</v>
      </c>
      <c r="M177" s="2307">
        <v>7.5759999999999996</v>
      </c>
      <c r="N177" s="2318">
        <v>0</v>
      </c>
      <c r="O177" s="2307">
        <v>7.5759999999999996</v>
      </c>
      <c r="P177" s="2307"/>
      <c r="Q177" s="2307"/>
      <c r="R177" s="2307"/>
      <c r="S177" s="2307"/>
      <c r="T177" s="2307"/>
      <c r="U177" s="2307"/>
      <c r="V177" s="2307"/>
      <c r="W177" s="2307"/>
      <c r="X177" s="2843">
        <v>7.5759999999999996</v>
      </c>
      <c r="Y177" s="2843">
        <v>0</v>
      </c>
      <c r="Z177" s="2108">
        <v>7.5759999999999996</v>
      </c>
      <c r="AA177" s="2844">
        <v>7.5002399999999998</v>
      </c>
      <c r="AB177" s="2844"/>
      <c r="AC177" s="2108">
        <v>7.5002399999999998</v>
      </c>
      <c r="AD177" s="2108">
        <v>7.5759999999999994E-2</v>
      </c>
      <c r="AE177" s="2844"/>
      <c r="AF177" s="2844">
        <v>0</v>
      </c>
      <c r="AG177" s="2108">
        <v>0</v>
      </c>
      <c r="AH177" s="2307"/>
      <c r="AI177" s="2307" t="s">
        <v>9951</v>
      </c>
      <c r="AJ177" s="2318">
        <v>0</v>
      </c>
    </row>
    <row r="178" spans="1:36" s="2310" customFormat="1" ht="42.75">
      <c r="A178" s="3223">
        <v>2813</v>
      </c>
      <c r="B178" s="2305" t="s">
        <v>6759</v>
      </c>
      <c r="C178" s="2353" t="s">
        <v>6760</v>
      </c>
      <c r="D178" s="631" t="s">
        <v>384</v>
      </c>
      <c r="E178" s="919" t="s">
        <v>6448</v>
      </c>
      <c r="F178" s="2317" t="s">
        <v>30</v>
      </c>
      <c r="G178" s="2307">
        <v>15</v>
      </c>
      <c r="H178" s="2307">
        <v>11.805999999999999</v>
      </c>
      <c r="I178" s="2307">
        <v>1.48</v>
      </c>
      <c r="J178" s="2318">
        <v>0</v>
      </c>
      <c r="K178" s="2307">
        <v>13.286</v>
      </c>
      <c r="L178" s="2307">
        <v>1.7140000000000004</v>
      </c>
      <c r="M178" s="2307">
        <v>1.714</v>
      </c>
      <c r="N178" s="2318">
        <v>0</v>
      </c>
      <c r="O178" s="2307">
        <v>1.714</v>
      </c>
      <c r="P178" s="2307"/>
      <c r="Q178" s="2307"/>
      <c r="R178" s="2307"/>
      <c r="S178" s="2307"/>
      <c r="T178" s="2307"/>
      <c r="U178" s="2307"/>
      <c r="V178" s="2307"/>
      <c r="W178" s="2307"/>
      <c r="X178" s="2843">
        <v>1.714</v>
      </c>
      <c r="Y178" s="2843">
        <v>0</v>
      </c>
      <c r="Z178" s="2108">
        <v>1.714</v>
      </c>
      <c r="AA178" s="2844">
        <v>1.69686</v>
      </c>
      <c r="AB178" s="2844"/>
      <c r="AC178" s="2108">
        <v>1.69686</v>
      </c>
      <c r="AD178" s="2108">
        <v>1.7139999999999999E-2</v>
      </c>
      <c r="AE178" s="2844"/>
      <c r="AF178" s="2844">
        <v>0</v>
      </c>
      <c r="AG178" s="2108">
        <v>0</v>
      </c>
      <c r="AH178" s="2307"/>
      <c r="AI178" s="2307" t="s">
        <v>9951</v>
      </c>
      <c r="AJ178" s="2318">
        <v>0</v>
      </c>
    </row>
    <row r="179" spans="1:36" s="2310" customFormat="1" ht="63">
      <c r="A179" s="1466">
        <v>2814</v>
      </c>
      <c r="B179" s="2305" t="s">
        <v>6761</v>
      </c>
      <c r="C179" s="919" t="s">
        <v>6762</v>
      </c>
      <c r="D179" s="916" t="s">
        <v>384</v>
      </c>
      <c r="E179" s="916" t="s">
        <v>419</v>
      </c>
      <c r="F179" s="2317" t="s">
        <v>47</v>
      </c>
      <c r="G179" s="2307">
        <v>49.816000000000003</v>
      </c>
      <c r="H179" s="2307">
        <v>0</v>
      </c>
      <c r="I179" s="2307">
        <v>12.5</v>
      </c>
      <c r="J179" s="2318">
        <v>0</v>
      </c>
      <c r="K179" s="2307">
        <v>12.5</v>
      </c>
      <c r="L179" s="2307">
        <v>37.316000000000003</v>
      </c>
      <c r="M179" s="2307">
        <v>37.316000000000003</v>
      </c>
      <c r="N179" s="2318">
        <v>0</v>
      </c>
      <c r="O179" s="2307">
        <v>37.316000000000003</v>
      </c>
      <c r="P179" s="2307"/>
      <c r="Q179" s="2307"/>
      <c r="R179" s="2307"/>
      <c r="S179" s="2307"/>
      <c r="T179" s="2307"/>
      <c r="U179" s="2307"/>
      <c r="V179" s="2307"/>
      <c r="W179" s="2307"/>
      <c r="X179" s="2843">
        <v>37.316000000000003</v>
      </c>
      <c r="Y179" s="2843">
        <v>0</v>
      </c>
      <c r="Z179" s="2108">
        <v>37.316000000000003</v>
      </c>
      <c r="AA179" s="2844">
        <v>36.942840000000004</v>
      </c>
      <c r="AB179" s="2844"/>
      <c r="AC179" s="2108">
        <v>36.942840000000004</v>
      </c>
      <c r="AD179" s="2108">
        <v>0.37316000000000005</v>
      </c>
      <c r="AE179" s="3229"/>
      <c r="AF179" s="2844">
        <v>7.3849</v>
      </c>
      <c r="AG179" s="2108">
        <v>7.3849</v>
      </c>
      <c r="AH179" s="2307"/>
      <c r="AI179" s="3224" t="s">
        <v>10041</v>
      </c>
      <c r="AJ179" s="2318">
        <v>0</v>
      </c>
    </row>
    <row r="180" spans="1:36" s="2310" customFormat="1" ht="110.25">
      <c r="A180" s="3223">
        <v>2815</v>
      </c>
      <c r="B180" s="2305" t="s">
        <v>6763</v>
      </c>
      <c r="C180" s="919" t="s">
        <v>6764</v>
      </c>
      <c r="D180" s="916" t="s">
        <v>384</v>
      </c>
      <c r="E180" s="916" t="s">
        <v>6569</v>
      </c>
      <c r="F180" s="2317" t="s">
        <v>47</v>
      </c>
      <c r="G180" s="2307">
        <v>96.17</v>
      </c>
      <c r="H180" s="2307">
        <v>0</v>
      </c>
      <c r="I180" s="2307">
        <v>25</v>
      </c>
      <c r="J180" s="2318">
        <v>0</v>
      </c>
      <c r="K180" s="2307">
        <v>25</v>
      </c>
      <c r="L180" s="2307">
        <v>71.17</v>
      </c>
      <c r="M180" s="2307">
        <v>71.17</v>
      </c>
      <c r="N180" s="2318">
        <v>0</v>
      </c>
      <c r="O180" s="2307">
        <v>71.17</v>
      </c>
      <c r="P180" s="2307"/>
      <c r="Q180" s="2307"/>
      <c r="R180" s="2307"/>
      <c r="S180" s="2307"/>
      <c r="T180" s="2307"/>
      <c r="U180" s="2307"/>
      <c r="V180" s="2307"/>
      <c r="W180" s="2307"/>
      <c r="X180" s="2843">
        <v>71.17</v>
      </c>
      <c r="Y180" s="2843">
        <v>0</v>
      </c>
      <c r="Z180" s="2108">
        <v>71.17</v>
      </c>
      <c r="AA180" s="2844">
        <v>70.458300000000008</v>
      </c>
      <c r="AB180" s="2844"/>
      <c r="AC180" s="2108">
        <v>70.458300000000008</v>
      </c>
      <c r="AD180" s="2108">
        <v>0.7117</v>
      </c>
      <c r="AE180" s="2844"/>
      <c r="AF180" s="2844">
        <v>2.9988959999999998</v>
      </c>
      <c r="AG180" s="2108">
        <v>2.9988959999999998</v>
      </c>
      <c r="AH180" s="2307"/>
      <c r="AI180" s="2307" t="s">
        <v>9951</v>
      </c>
      <c r="AJ180" s="2318">
        <v>0</v>
      </c>
    </row>
    <row r="181" spans="1:36" s="2310" customFormat="1" ht="42.75">
      <c r="A181" s="3223">
        <v>2816</v>
      </c>
      <c r="B181" s="2305" t="s">
        <v>6765</v>
      </c>
      <c r="C181" s="919" t="s">
        <v>6766</v>
      </c>
      <c r="D181" s="916" t="s">
        <v>384</v>
      </c>
      <c r="E181" s="916" t="s">
        <v>1455</v>
      </c>
      <c r="F181" s="2317" t="s">
        <v>47</v>
      </c>
      <c r="G181" s="2307">
        <v>47.42</v>
      </c>
      <c r="H181" s="2307">
        <v>0</v>
      </c>
      <c r="I181" s="2307">
        <v>12.5</v>
      </c>
      <c r="J181" s="2318">
        <v>0</v>
      </c>
      <c r="K181" s="2307">
        <v>12.5</v>
      </c>
      <c r="L181" s="2307">
        <v>34.92</v>
      </c>
      <c r="M181" s="2307">
        <v>34.92</v>
      </c>
      <c r="N181" s="2318">
        <v>0</v>
      </c>
      <c r="O181" s="2307">
        <v>34.92</v>
      </c>
      <c r="P181" s="2307"/>
      <c r="Q181" s="2307"/>
      <c r="R181" s="2307"/>
      <c r="S181" s="2307"/>
      <c r="T181" s="2307"/>
      <c r="U181" s="2307"/>
      <c r="V181" s="2307"/>
      <c r="W181" s="2307"/>
      <c r="X181" s="2843">
        <v>34.92</v>
      </c>
      <c r="Y181" s="2843">
        <v>0</v>
      </c>
      <c r="Z181" s="2108">
        <v>34.92</v>
      </c>
      <c r="AA181" s="2844">
        <v>34.570799999999998</v>
      </c>
      <c r="AB181" s="2844"/>
      <c r="AC181" s="2108">
        <v>34.570799999999998</v>
      </c>
      <c r="AD181" s="2108">
        <v>0.34920000000000001</v>
      </c>
      <c r="AE181" s="2844"/>
      <c r="AF181" s="2844">
        <v>0.29793199999999997</v>
      </c>
      <c r="AG181" s="2108">
        <v>0.29793199999999997</v>
      </c>
      <c r="AH181" s="2307"/>
      <c r="AI181" s="2307" t="s">
        <v>9951</v>
      </c>
      <c r="AJ181" s="2318">
        <v>0</v>
      </c>
    </row>
    <row r="182" spans="1:36" s="2310" customFormat="1" ht="42.75">
      <c r="A182" s="3223">
        <v>2817</v>
      </c>
      <c r="B182" s="2305" t="s">
        <v>6767</v>
      </c>
      <c r="C182" s="919" t="s">
        <v>6768</v>
      </c>
      <c r="D182" s="916" t="s">
        <v>384</v>
      </c>
      <c r="E182" s="916" t="s">
        <v>6569</v>
      </c>
      <c r="F182" s="2317" t="s">
        <v>47</v>
      </c>
      <c r="G182" s="2307">
        <v>47.774999999999999</v>
      </c>
      <c r="H182" s="2307">
        <v>0</v>
      </c>
      <c r="I182" s="2307">
        <v>12.5</v>
      </c>
      <c r="J182" s="2318">
        <v>0</v>
      </c>
      <c r="K182" s="2307">
        <v>12.5</v>
      </c>
      <c r="L182" s="2307">
        <v>35.274999999999999</v>
      </c>
      <c r="M182" s="2307">
        <v>35.274999999999999</v>
      </c>
      <c r="N182" s="2318">
        <v>0</v>
      </c>
      <c r="O182" s="2307">
        <v>35.274999999999999</v>
      </c>
      <c r="P182" s="2307"/>
      <c r="Q182" s="2307"/>
      <c r="R182" s="2307"/>
      <c r="S182" s="2307"/>
      <c r="T182" s="2307"/>
      <c r="U182" s="2307"/>
      <c r="V182" s="2307"/>
      <c r="W182" s="2307"/>
      <c r="X182" s="2843">
        <v>35.274999999999999</v>
      </c>
      <c r="Y182" s="2843">
        <v>0</v>
      </c>
      <c r="Z182" s="2108">
        <v>35.274999999999999</v>
      </c>
      <c r="AA182" s="2844">
        <v>34.922249999999998</v>
      </c>
      <c r="AB182" s="2844"/>
      <c r="AC182" s="2108">
        <v>34.922249999999998</v>
      </c>
      <c r="AD182" s="2108">
        <v>0.35275000000000001</v>
      </c>
      <c r="AE182" s="2844"/>
      <c r="AF182" s="2844">
        <v>0</v>
      </c>
      <c r="AG182" s="2108">
        <v>0</v>
      </c>
      <c r="AH182" s="2307"/>
      <c r="AI182" s="2307" t="s">
        <v>9951</v>
      </c>
      <c r="AJ182" s="2318">
        <v>0</v>
      </c>
    </row>
    <row r="183" spans="1:36" s="2310" customFormat="1" ht="42.75">
      <c r="A183" s="3223">
        <v>2818</v>
      </c>
      <c r="B183" s="2305" t="s">
        <v>6769</v>
      </c>
      <c r="C183" s="919" t="s">
        <v>6770</v>
      </c>
      <c r="D183" s="916" t="s">
        <v>384</v>
      </c>
      <c r="E183" s="916" t="s">
        <v>108</v>
      </c>
      <c r="F183" s="2317" t="s">
        <v>47</v>
      </c>
      <c r="G183" s="2307">
        <v>133.30000000000001</v>
      </c>
      <c r="H183" s="2307">
        <v>0</v>
      </c>
      <c r="I183" s="2307">
        <v>37.5</v>
      </c>
      <c r="J183" s="2318">
        <v>0</v>
      </c>
      <c r="K183" s="2307">
        <v>37.5</v>
      </c>
      <c r="L183" s="2307">
        <v>95.800000000000011</v>
      </c>
      <c r="M183" s="2307">
        <v>95.8</v>
      </c>
      <c r="N183" s="2318">
        <v>0</v>
      </c>
      <c r="O183" s="2307">
        <v>95.8</v>
      </c>
      <c r="P183" s="2307"/>
      <c r="Q183" s="2307"/>
      <c r="R183" s="2307"/>
      <c r="S183" s="2307"/>
      <c r="T183" s="2307"/>
      <c r="U183" s="2307"/>
      <c r="V183" s="2307"/>
      <c r="W183" s="2307"/>
      <c r="X183" s="2843">
        <v>95.8</v>
      </c>
      <c r="Y183" s="2843">
        <v>0</v>
      </c>
      <c r="Z183" s="2108">
        <v>95.8</v>
      </c>
      <c r="AA183" s="2844">
        <v>94.841999999999999</v>
      </c>
      <c r="AB183" s="2844"/>
      <c r="AC183" s="2108">
        <v>94.841999999999999</v>
      </c>
      <c r="AD183" s="2108">
        <v>0.95799999999999996</v>
      </c>
      <c r="AE183" s="2844"/>
      <c r="AF183" s="2844">
        <v>55.659956999999999</v>
      </c>
      <c r="AG183" s="2108">
        <v>55.659956999999999</v>
      </c>
      <c r="AH183" s="2307"/>
      <c r="AI183" s="2307" t="s">
        <v>9951</v>
      </c>
      <c r="AJ183" s="2318">
        <v>0</v>
      </c>
    </row>
    <row r="184" spans="1:36" s="2310" customFormat="1" ht="63">
      <c r="A184" s="1466">
        <v>2819</v>
      </c>
      <c r="B184" s="2305" t="s">
        <v>6771</v>
      </c>
      <c r="C184" s="919" t="s">
        <v>6772</v>
      </c>
      <c r="D184" s="916" t="s">
        <v>384</v>
      </c>
      <c r="E184" s="916" t="s">
        <v>6569</v>
      </c>
      <c r="F184" s="2317" t="s">
        <v>47</v>
      </c>
      <c r="G184" s="2307">
        <v>48.264000000000003</v>
      </c>
      <c r="H184" s="2307">
        <v>0</v>
      </c>
      <c r="I184" s="2307">
        <v>12.5</v>
      </c>
      <c r="J184" s="2318">
        <v>0</v>
      </c>
      <c r="K184" s="2307">
        <v>12.5</v>
      </c>
      <c r="L184" s="2307">
        <v>35.764000000000003</v>
      </c>
      <c r="M184" s="2307">
        <v>35.764000000000003</v>
      </c>
      <c r="N184" s="2318">
        <v>0</v>
      </c>
      <c r="O184" s="2307">
        <v>35.764000000000003</v>
      </c>
      <c r="P184" s="2307"/>
      <c r="Q184" s="2307"/>
      <c r="R184" s="2307"/>
      <c r="S184" s="2307"/>
      <c r="T184" s="2307"/>
      <c r="U184" s="2307"/>
      <c r="V184" s="2307"/>
      <c r="W184" s="2307"/>
      <c r="X184" s="2843">
        <v>35.764000000000003</v>
      </c>
      <c r="Y184" s="2843">
        <v>0</v>
      </c>
      <c r="Z184" s="2108">
        <v>35.764000000000003</v>
      </c>
      <c r="AA184" s="2844">
        <v>35.406359999999999</v>
      </c>
      <c r="AB184" s="2844"/>
      <c r="AC184" s="2108">
        <v>35.406359999999999</v>
      </c>
      <c r="AD184" s="2108">
        <v>0.35764000000000001</v>
      </c>
      <c r="AE184" s="3229"/>
      <c r="AF184" s="2844">
        <v>0</v>
      </c>
      <c r="AG184" s="2108">
        <v>0</v>
      </c>
      <c r="AH184" s="2307"/>
      <c r="AI184" s="3224" t="s">
        <v>10041</v>
      </c>
      <c r="AJ184" s="2318">
        <v>0</v>
      </c>
    </row>
    <row r="185" spans="1:36" s="2310" customFormat="1" ht="42.75">
      <c r="A185" s="3223">
        <v>2820</v>
      </c>
      <c r="B185" s="2305" t="s">
        <v>6773</v>
      </c>
      <c r="C185" s="919" t="s">
        <v>6774</v>
      </c>
      <c r="D185" s="916" t="s">
        <v>384</v>
      </c>
      <c r="E185" s="916" t="s">
        <v>6569</v>
      </c>
      <c r="F185" s="2317" t="s">
        <v>47</v>
      </c>
      <c r="G185" s="2307">
        <v>90.793000000000006</v>
      </c>
      <c r="H185" s="2307">
        <v>0</v>
      </c>
      <c r="I185" s="2307">
        <v>25</v>
      </c>
      <c r="J185" s="2318">
        <v>0</v>
      </c>
      <c r="K185" s="2307">
        <v>25</v>
      </c>
      <c r="L185" s="2307">
        <v>65.793000000000006</v>
      </c>
      <c r="M185" s="2307">
        <v>65.793000000000006</v>
      </c>
      <c r="N185" s="2318">
        <v>0</v>
      </c>
      <c r="O185" s="2307">
        <v>65.793000000000006</v>
      </c>
      <c r="P185" s="2307"/>
      <c r="Q185" s="2307"/>
      <c r="R185" s="2307"/>
      <c r="S185" s="2307"/>
      <c r="T185" s="2307"/>
      <c r="U185" s="2307"/>
      <c r="V185" s="2307"/>
      <c r="W185" s="2307"/>
      <c r="X185" s="2843">
        <v>65.793000000000006</v>
      </c>
      <c r="Y185" s="2843">
        <v>0</v>
      </c>
      <c r="Z185" s="2108">
        <v>65.793000000000006</v>
      </c>
      <c r="AA185" s="2844">
        <v>65.135070000000013</v>
      </c>
      <c r="AB185" s="2844"/>
      <c r="AC185" s="2108">
        <v>65.135070000000013</v>
      </c>
      <c r="AD185" s="2108">
        <v>0.65793000000000001</v>
      </c>
      <c r="AE185" s="2844"/>
      <c r="AF185" s="2844">
        <v>25.378415</v>
      </c>
      <c r="AG185" s="2108">
        <v>25.378415</v>
      </c>
      <c r="AH185" s="2307"/>
      <c r="AI185" s="2307" t="s">
        <v>9951</v>
      </c>
      <c r="AJ185" s="2318">
        <v>0</v>
      </c>
    </row>
    <row r="186" spans="1:36" s="2310" customFormat="1" ht="63">
      <c r="A186" s="1466">
        <v>2821</v>
      </c>
      <c r="B186" s="2305" t="s">
        <v>6775</v>
      </c>
      <c r="C186" s="919" t="s">
        <v>6776</v>
      </c>
      <c r="D186" s="916" t="s">
        <v>384</v>
      </c>
      <c r="E186" s="916" t="s">
        <v>1455</v>
      </c>
      <c r="F186" s="2317" t="s">
        <v>47</v>
      </c>
      <c r="G186" s="2307">
        <v>41.421999999999997</v>
      </c>
      <c r="H186" s="2307">
        <v>0</v>
      </c>
      <c r="I186" s="2307">
        <v>12.5</v>
      </c>
      <c r="J186" s="2318">
        <v>0</v>
      </c>
      <c r="K186" s="2307">
        <v>12.5</v>
      </c>
      <c r="L186" s="2307">
        <v>28.921999999999997</v>
      </c>
      <c r="M186" s="2307">
        <v>28.922000000000001</v>
      </c>
      <c r="N186" s="2318">
        <v>0</v>
      </c>
      <c r="O186" s="2307">
        <v>28.922000000000001</v>
      </c>
      <c r="P186" s="2307"/>
      <c r="Q186" s="2307"/>
      <c r="R186" s="2307"/>
      <c r="S186" s="2307"/>
      <c r="T186" s="2307"/>
      <c r="U186" s="2307"/>
      <c r="V186" s="2307"/>
      <c r="W186" s="2307"/>
      <c r="X186" s="2843">
        <v>28.922000000000001</v>
      </c>
      <c r="Y186" s="2843">
        <v>0</v>
      </c>
      <c r="Z186" s="2108">
        <v>28.922000000000001</v>
      </c>
      <c r="AA186" s="2844">
        <v>28.63278</v>
      </c>
      <c r="AB186" s="2844"/>
      <c r="AC186" s="2108">
        <v>28.63278</v>
      </c>
      <c r="AD186" s="2108">
        <v>0.28922000000000003</v>
      </c>
      <c r="AE186" s="3229"/>
      <c r="AF186" s="2844">
        <v>7.1147799999999997</v>
      </c>
      <c r="AG186" s="2108">
        <v>7.1147799999999997</v>
      </c>
      <c r="AH186" s="2307"/>
      <c r="AI186" s="3224" t="s">
        <v>10041</v>
      </c>
      <c r="AJ186" s="2318">
        <v>0</v>
      </c>
    </row>
    <row r="187" spans="1:36" s="2310" customFormat="1" ht="47.25">
      <c r="A187" s="3223">
        <v>2822</v>
      </c>
      <c r="B187" s="2305" t="s">
        <v>6777</v>
      </c>
      <c r="C187" s="919" t="s">
        <v>6778</v>
      </c>
      <c r="D187" s="916" t="s">
        <v>384</v>
      </c>
      <c r="E187" s="916" t="s">
        <v>6569</v>
      </c>
      <c r="F187" s="2317" t="s">
        <v>47</v>
      </c>
      <c r="G187" s="2307">
        <v>91.668999999999997</v>
      </c>
      <c r="H187" s="2307">
        <v>0</v>
      </c>
      <c r="I187" s="2307">
        <v>25</v>
      </c>
      <c r="J187" s="2318">
        <v>0</v>
      </c>
      <c r="K187" s="2307">
        <v>25</v>
      </c>
      <c r="L187" s="2307">
        <v>66.668999999999997</v>
      </c>
      <c r="M187" s="2307">
        <v>66.668999999999997</v>
      </c>
      <c r="N187" s="2318">
        <v>0</v>
      </c>
      <c r="O187" s="2307">
        <v>66.668999999999997</v>
      </c>
      <c r="P187" s="2307"/>
      <c r="Q187" s="2307"/>
      <c r="R187" s="2307"/>
      <c r="S187" s="2307"/>
      <c r="T187" s="2307"/>
      <c r="U187" s="2307"/>
      <c r="V187" s="2307"/>
      <c r="W187" s="2307"/>
      <c r="X187" s="2843">
        <v>66.668999999999997</v>
      </c>
      <c r="Y187" s="2843">
        <v>0</v>
      </c>
      <c r="Z187" s="2108">
        <v>66.668999999999997</v>
      </c>
      <c r="AA187" s="2844">
        <v>66.002309999999994</v>
      </c>
      <c r="AB187" s="2844"/>
      <c r="AC187" s="2108">
        <v>66.002309999999994</v>
      </c>
      <c r="AD187" s="2108">
        <v>0.66669</v>
      </c>
      <c r="AE187" s="2844"/>
      <c r="AF187" s="2844">
        <v>5.0118780000000003</v>
      </c>
      <c r="AG187" s="2108">
        <v>5.0118780000000003</v>
      </c>
      <c r="AH187" s="2307"/>
      <c r="AI187" s="2307" t="s">
        <v>9951</v>
      </c>
      <c r="AJ187" s="2318">
        <v>0</v>
      </c>
    </row>
    <row r="188" spans="1:36" s="2310" customFormat="1" ht="63">
      <c r="A188" s="1466">
        <v>2823</v>
      </c>
      <c r="B188" s="2305" t="s">
        <v>6779</v>
      </c>
      <c r="C188" s="919" t="s">
        <v>6780</v>
      </c>
      <c r="D188" s="916" t="s">
        <v>384</v>
      </c>
      <c r="E188" s="916" t="s">
        <v>1455</v>
      </c>
      <c r="F188" s="2317" t="s">
        <v>47</v>
      </c>
      <c r="G188" s="2307">
        <v>44.668999999999997</v>
      </c>
      <c r="H188" s="2307">
        <v>0</v>
      </c>
      <c r="I188" s="2307">
        <v>12.625</v>
      </c>
      <c r="J188" s="2318">
        <v>0</v>
      </c>
      <c r="K188" s="2307">
        <v>12.625</v>
      </c>
      <c r="L188" s="2307">
        <v>32.043999999999997</v>
      </c>
      <c r="M188" s="2307">
        <v>32.043999999999997</v>
      </c>
      <c r="N188" s="2318">
        <v>0</v>
      </c>
      <c r="O188" s="2307">
        <v>32.043999999999997</v>
      </c>
      <c r="P188" s="2307"/>
      <c r="Q188" s="2307"/>
      <c r="R188" s="2307"/>
      <c r="S188" s="2307"/>
      <c r="T188" s="2307"/>
      <c r="U188" s="2307"/>
      <c r="V188" s="2307"/>
      <c r="W188" s="2307"/>
      <c r="X188" s="2843">
        <v>32.043999999999997</v>
      </c>
      <c r="Y188" s="2843">
        <v>0</v>
      </c>
      <c r="Z188" s="2108">
        <v>32.043999999999997</v>
      </c>
      <c r="AA188" s="2844">
        <v>31.723559999999996</v>
      </c>
      <c r="AB188" s="2844"/>
      <c r="AC188" s="2108">
        <v>31.723559999999996</v>
      </c>
      <c r="AD188" s="2108">
        <v>0.32043999999999995</v>
      </c>
      <c r="AE188" s="3229"/>
      <c r="AF188" s="2844">
        <v>7.4858079999999996</v>
      </c>
      <c r="AG188" s="2108">
        <v>7.4858079999999996</v>
      </c>
      <c r="AH188" s="2307"/>
      <c r="AI188" s="3224" t="s">
        <v>10041</v>
      </c>
      <c r="AJ188" s="2318">
        <v>0</v>
      </c>
    </row>
    <row r="189" spans="1:36" s="2310" customFormat="1" ht="63">
      <c r="A189" s="1466">
        <v>2824</v>
      </c>
      <c r="B189" s="2305" t="s">
        <v>6781</v>
      </c>
      <c r="C189" s="919" t="s">
        <v>6782</v>
      </c>
      <c r="D189" s="916" t="s">
        <v>384</v>
      </c>
      <c r="E189" s="916" t="s">
        <v>1455</v>
      </c>
      <c r="F189" s="2317" t="s">
        <v>47</v>
      </c>
      <c r="G189" s="2307">
        <v>44.05</v>
      </c>
      <c r="H189" s="2307">
        <v>0</v>
      </c>
      <c r="I189" s="2307">
        <v>12.625</v>
      </c>
      <c r="J189" s="2318">
        <v>0</v>
      </c>
      <c r="K189" s="2307">
        <v>12.625</v>
      </c>
      <c r="L189" s="2307">
        <v>31.424999999999997</v>
      </c>
      <c r="M189" s="2307">
        <v>31.425000000000001</v>
      </c>
      <c r="N189" s="2318">
        <v>0</v>
      </c>
      <c r="O189" s="2307">
        <v>31.425000000000001</v>
      </c>
      <c r="P189" s="2307"/>
      <c r="Q189" s="2307"/>
      <c r="R189" s="2307"/>
      <c r="S189" s="2307"/>
      <c r="T189" s="2307"/>
      <c r="U189" s="2307"/>
      <c r="V189" s="2307"/>
      <c r="W189" s="2307"/>
      <c r="X189" s="2843">
        <v>31.425000000000001</v>
      </c>
      <c r="Y189" s="2843">
        <v>0</v>
      </c>
      <c r="Z189" s="2108">
        <v>31.425000000000001</v>
      </c>
      <c r="AA189" s="2844">
        <v>31.110749999999999</v>
      </c>
      <c r="AB189" s="2844"/>
      <c r="AC189" s="2108">
        <v>31.110749999999999</v>
      </c>
      <c r="AD189" s="2108">
        <v>0.31425000000000003</v>
      </c>
      <c r="AE189" s="3229"/>
      <c r="AF189" s="2844">
        <v>7.5478379999999996</v>
      </c>
      <c r="AG189" s="2108">
        <v>7.5478379999999996</v>
      </c>
      <c r="AH189" s="2307"/>
      <c r="AI189" s="3224" t="s">
        <v>10041</v>
      </c>
      <c r="AJ189" s="2318">
        <v>0</v>
      </c>
    </row>
    <row r="190" spans="1:36" s="2310" customFormat="1" ht="78.75">
      <c r="A190" s="1466">
        <v>2825</v>
      </c>
      <c r="B190" s="2305" t="s">
        <v>6783</v>
      </c>
      <c r="C190" s="919" t="s">
        <v>6784</v>
      </c>
      <c r="D190" s="916" t="s">
        <v>384</v>
      </c>
      <c r="E190" s="916" t="s">
        <v>6443</v>
      </c>
      <c r="F190" s="2317" t="s">
        <v>47</v>
      </c>
      <c r="G190" s="2307">
        <v>99.918999999999997</v>
      </c>
      <c r="H190" s="2307">
        <v>0</v>
      </c>
      <c r="I190" s="2307">
        <v>27.5</v>
      </c>
      <c r="J190" s="2318">
        <v>0</v>
      </c>
      <c r="K190" s="2307">
        <v>27.5</v>
      </c>
      <c r="L190" s="2307">
        <v>72.418999999999997</v>
      </c>
      <c r="M190" s="2307">
        <v>72.418999999999997</v>
      </c>
      <c r="N190" s="2318">
        <v>0</v>
      </c>
      <c r="O190" s="2307">
        <v>72.418999999999997</v>
      </c>
      <c r="P190" s="2307"/>
      <c r="Q190" s="2307"/>
      <c r="R190" s="2307"/>
      <c r="S190" s="2307"/>
      <c r="T190" s="2307"/>
      <c r="U190" s="2307"/>
      <c r="V190" s="2307"/>
      <c r="W190" s="2307"/>
      <c r="X190" s="2843">
        <v>72.418999999999997</v>
      </c>
      <c r="Y190" s="2843">
        <v>0</v>
      </c>
      <c r="Z190" s="2108">
        <v>72.418999999999997</v>
      </c>
      <c r="AA190" s="2844">
        <v>71.694810000000004</v>
      </c>
      <c r="AB190" s="2844"/>
      <c r="AC190" s="2108">
        <v>71.694810000000004</v>
      </c>
      <c r="AD190" s="2108">
        <v>0.72419</v>
      </c>
      <c r="AE190" s="3229"/>
      <c r="AF190" s="2844">
        <v>0</v>
      </c>
      <c r="AG190" s="2108">
        <v>0</v>
      </c>
      <c r="AH190" s="2307"/>
      <c r="AI190" s="3224" t="s">
        <v>10041</v>
      </c>
      <c r="AJ190" s="2318">
        <v>0</v>
      </c>
    </row>
    <row r="191" spans="1:36" s="2310" customFormat="1" ht="63">
      <c r="A191" s="1466">
        <v>2826</v>
      </c>
      <c r="B191" s="2305" t="s">
        <v>6785</v>
      </c>
      <c r="C191" s="919" t="s">
        <v>6786</v>
      </c>
      <c r="D191" s="916" t="s">
        <v>384</v>
      </c>
      <c r="E191" s="916" t="s">
        <v>419</v>
      </c>
      <c r="F191" s="2317" t="s">
        <v>47</v>
      </c>
      <c r="G191" s="2307">
        <v>59.167000000000002</v>
      </c>
      <c r="H191" s="2307">
        <v>0</v>
      </c>
      <c r="I191" s="2307">
        <v>15</v>
      </c>
      <c r="J191" s="2318">
        <v>0</v>
      </c>
      <c r="K191" s="2307">
        <v>15</v>
      </c>
      <c r="L191" s="2307">
        <v>44.167000000000002</v>
      </c>
      <c r="M191" s="2307">
        <v>44.167000000000002</v>
      </c>
      <c r="N191" s="2318">
        <v>0</v>
      </c>
      <c r="O191" s="2307">
        <v>44.167000000000002</v>
      </c>
      <c r="P191" s="2307"/>
      <c r="Q191" s="2307"/>
      <c r="R191" s="2307"/>
      <c r="S191" s="2307"/>
      <c r="T191" s="2307"/>
      <c r="U191" s="2307"/>
      <c r="V191" s="2307"/>
      <c r="W191" s="2307"/>
      <c r="X191" s="2843">
        <v>44.167000000000002</v>
      </c>
      <c r="Y191" s="2843">
        <v>0</v>
      </c>
      <c r="Z191" s="2108">
        <v>44.167000000000002</v>
      </c>
      <c r="AA191" s="2844">
        <v>43.72533</v>
      </c>
      <c r="AB191" s="2844"/>
      <c r="AC191" s="2108">
        <v>43.72533</v>
      </c>
      <c r="AD191" s="2108">
        <v>0.44167000000000001</v>
      </c>
      <c r="AE191" s="3229"/>
      <c r="AF191" s="2844">
        <v>0</v>
      </c>
      <c r="AG191" s="2108">
        <v>0</v>
      </c>
      <c r="AH191" s="2307"/>
      <c r="AI191" s="3224" t="s">
        <v>10041</v>
      </c>
      <c r="AJ191" s="2318">
        <v>0</v>
      </c>
    </row>
    <row r="192" spans="1:36" s="2310" customFormat="1" ht="47.25">
      <c r="A192" s="1466">
        <v>2827</v>
      </c>
      <c r="B192" s="2305" t="s">
        <v>6787</v>
      </c>
      <c r="C192" s="919" t="s">
        <v>6788</v>
      </c>
      <c r="D192" s="916" t="s">
        <v>564</v>
      </c>
      <c r="E192" s="916" t="s">
        <v>6789</v>
      </c>
      <c r="F192" s="2317" t="s">
        <v>30</v>
      </c>
      <c r="G192" s="2307">
        <v>1197.25</v>
      </c>
      <c r="H192" s="2307">
        <v>650.04399999999998</v>
      </c>
      <c r="I192" s="2307">
        <v>300</v>
      </c>
      <c r="J192" s="2318">
        <v>0</v>
      </c>
      <c r="K192" s="2307">
        <v>950.04399999999998</v>
      </c>
      <c r="L192" s="2307">
        <v>247.20600000000002</v>
      </c>
      <c r="M192" s="2307">
        <v>175</v>
      </c>
      <c r="N192" s="2318">
        <v>0</v>
      </c>
      <c r="O192" s="2307">
        <v>175</v>
      </c>
      <c r="P192" s="2307"/>
      <c r="Q192" s="2307"/>
      <c r="R192" s="2307"/>
      <c r="S192" s="2307"/>
      <c r="T192" s="2307"/>
      <c r="U192" s="2307"/>
      <c r="V192" s="2307"/>
      <c r="W192" s="2307"/>
      <c r="X192" s="2843">
        <v>175</v>
      </c>
      <c r="Y192" s="2843">
        <v>0</v>
      </c>
      <c r="Z192" s="2108">
        <v>175</v>
      </c>
      <c r="AA192" s="2844">
        <v>43.3125</v>
      </c>
      <c r="AB192" s="2844"/>
      <c r="AC192" s="2108">
        <v>43.3125</v>
      </c>
      <c r="AD192" s="2108">
        <v>0.4375</v>
      </c>
      <c r="AE192" s="3229"/>
      <c r="AF192" s="2844">
        <v>0</v>
      </c>
      <c r="AG192" s="2108">
        <v>0</v>
      </c>
      <c r="AH192" s="2307"/>
      <c r="AI192" s="3224" t="s">
        <v>9951</v>
      </c>
      <c r="AJ192" s="2318">
        <v>0</v>
      </c>
    </row>
    <row r="193" spans="1:36" s="2310" customFormat="1" ht="63">
      <c r="A193" s="3223">
        <v>2828</v>
      </c>
      <c r="B193" s="2305" t="s">
        <v>6790</v>
      </c>
      <c r="C193" s="919" t="s">
        <v>6791</v>
      </c>
      <c r="D193" s="916" t="s">
        <v>564</v>
      </c>
      <c r="E193" s="916" t="s">
        <v>1455</v>
      </c>
      <c r="F193" s="2317" t="s">
        <v>47</v>
      </c>
      <c r="G193" s="2307">
        <v>68.650999999999996</v>
      </c>
      <c r="H193" s="2307">
        <v>0</v>
      </c>
      <c r="I193" s="2307">
        <v>10</v>
      </c>
      <c r="J193" s="2318">
        <v>0</v>
      </c>
      <c r="K193" s="2307">
        <v>10</v>
      </c>
      <c r="L193" s="2307">
        <v>58.650999999999996</v>
      </c>
      <c r="M193" s="2307">
        <v>58.651000000000003</v>
      </c>
      <c r="N193" s="2318">
        <v>0</v>
      </c>
      <c r="O193" s="2307">
        <v>58.651000000000003</v>
      </c>
      <c r="P193" s="2307"/>
      <c r="Q193" s="2307"/>
      <c r="R193" s="2307"/>
      <c r="S193" s="2307"/>
      <c r="T193" s="2307"/>
      <c r="U193" s="2307"/>
      <c r="V193" s="2307"/>
      <c r="W193" s="2307"/>
      <c r="X193" s="2843">
        <v>58.651000000000003</v>
      </c>
      <c r="Y193" s="2843">
        <v>0</v>
      </c>
      <c r="Z193" s="2108">
        <v>58.651000000000003</v>
      </c>
      <c r="AA193" s="2844">
        <v>58.064490000000006</v>
      </c>
      <c r="AB193" s="2844"/>
      <c r="AC193" s="2108">
        <v>58.064490000000006</v>
      </c>
      <c r="AD193" s="2108">
        <v>0.58651000000000009</v>
      </c>
      <c r="AE193" s="2844"/>
      <c r="AF193" s="2844">
        <v>0</v>
      </c>
      <c r="AG193" s="2108">
        <v>0</v>
      </c>
      <c r="AH193" s="2307"/>
      <c r="AI193" s="2307" t="s">
        <v>9951</v>
      </c>
      <c r="AJ193" s="2318">
        <v>0</v>
      </c>
    </row>
    <row r="194" spans="1:36" s="2310" customFormat="1" ht="42.75">
      <c r="A194" s="3223">
        <v>2829</v>
      </c>
      <c r="B194" s="2305" t="s">
        <v>6792</v>
      </c>
      <c r="C194" s="919" t="s">
        <v>6793</v>
      </c>
      <c r="D194" s="916" t="s">
        <v>564</v>
      </c>
      <c r="E194" s="916" t="s">
        <v>6443</v>
      </c>
      <c r="F194" s="2317" t="s">
        <v>47</v>
      </c>
      <c r="G194" s="2307">
        <v>94.385999999999996</v>
      </c>
      <c r="H194" s="2307">
        <v>0</v>
      </c>
      <c r="I194" s="2307">
        <v>12.5</v>
      </c>
      <c r="J194" s="2318">
        <v>0</v>
      </c>
      <c r="K194" s="2307">
        <v>12.5</v>
      </c>
      <c r="L194" s="2307">
        <v>81.885999999999996</v>
      </c>
      <c r="M194" s="2307">
        <v>81.885999999999996</v>
      </c>
      <c r="N194" s="2318">
        <v>0</v>
      </c>
      <c r="O194" s="2307">
        <v>81.885999999999996</v>
      </c>
      <c r="P194" s="2307"/>
      <c r="Q194" s="2307"/>
      <c r="R194" s="2307"/>
      <c r="S194" s="2307"/>
      <c r="T194" s="2307"/>
      <c r="U194" s="2307"/>
      <c r="V194" s="2307"/>
      <c r="W194" s="2307"/>
      <c r="X194" s="2843">
        <v>81.885999999999996</v>
      </c>
      <c r="Y194" s="2843">
        <v>0</v>
      </c>
      <c r="Z194" s="2108">
        <v>81.885999999999996</v>
      </c>
      <c r="AA194" s="2844">
        <v>81.067139999999995</v>
      </c>
      <c r="AB194" s="2844"/>
      <c r="AC194" s="2108">
        <v>81.067139999999995</v>
      </c>
      <c r="AD194" s="2108">
        <v>0.81885999999999992</v>
      </c>
      <c r="AE194" s="2844"/>
      <c r="AF194" s="2844">
        <v>0</v>
      </c>
      <c r="AG194" s="2108">
        <v>0</v>
      </c>
      <c r="AH194" s="2307"/>
      <c r="AI194" s="2307" t="s">
        <v>9951</v>
      </c>
      <c r="AJ194" s="2318">
        <v>0</v>
      </c>
    </row>
    <row r="195" spans="1:36" s="2310" customFormat="1" ht="42.75">
      <c r="A195" s="1466">
        <v>2830</v>
      </c>
      <c r="B195" s="2305" t="s">
        <v>6794</v>
      </c>
      <c r="C195" s="919" t="s">
        <v>6795</v>
      </c>
      <c r="D195" s="916" t="s">
        <v>564</v>
      </c>
      <c r="E195" s="2320" t="s">
        <v>2876</v>
      </c>
      <c r="F195" s="2317" t="s">
        <v>47</v>
      </c>
      <c r="G195" s="2307">
        <v>24.265000000000001</v>
      </c>
      <c r="H195" s="2307">
        <v>0</v>
      </c>
      <c r="I195" s="2307">
        <v>1.528</v>
      </c>
      <c r="J195" s="2318">
        <v>0</v>
      </c>
      <c r="K195" s="2307">
        <v>1.528</v>
      </c>
      <c r="L195" s="2307">
        <v>22.737000000000002</v>
      </c>
      <c r="M195" s="2307">
        <v>10.605</v>
      </c>
      <c r="N195" s="2318">
        <v>0</v>
      </c>
      <c r="O195" s="2307">
        <v>10.605</v>
      </c>
      <c r="P195" s="2307"/>
      <c r="Q195" s="2307"/>
      <c r="R195" s="2307"/>
      <c r="S195" s="2307"/>
      <c r="T195" s="2307"/>
      <c r="U195" s="2307"/>
      <c r="V195" s="2307"/>
      <c r="W195" s="2307"/>
      <c r="X195" s="2843">
        <v>10.605</v>
      </c>
      <c r="Y195" s="2843">
        <v>0</v>
      </c>
      <c r="Z195" s="2108">
        <v>10.605</v>
      </c>
      <c r="AA195" s="2844">
        <v>2.6247375000000002</v>
      </c>
      <c r="AB195" s="2844"/>
      <c r="AC195" s="2108">
        <v>2.6247375000000002</v>
      </c>
      <c r="AD195" s="2108">
        <v>2.6512500000000001E-2</v>
      </c>
      <c r="AE195" s="3229"/>
      <c r="AF195" s="2844">
        <v>0</v>
      </c>
      <c r="AG195" s="2108">
        <v>0</v>
      </c>
      <c r="AH195" s="2307"/>
      <c r="AI195" s="3224" t="s">
        <v>9951</v>
      </c>
      <c r="AJ195" s="2318">
        <v>0</v>
      </c>
    </row>
    <row r="196" spans="1:36" s="2310" customFormat="1" ht="31.5">
      <c r="A196" s="991">
        <v>2831</v>
      </c>
      <c r="B196" s="2305" t="s">
        <v>6796</v>
      </c>
      <c r="C196" s="919" t="s">
        <v>6797</v>
      </c>
      <c r="D196" s="916" t="s">
        <v>564</v>
      </c>
      <c r="E196" s="2320" t="s">
        <v>6798</v>
      </c>
      <c r="F196" s="2317" t="s">
        <v>47</v>
      </c>
      <c r="G196" s="2307">
        <v>35.996000000000002</v>
      </c>
      <c r="H196" s="2307">
        <v>0</v>
      </c>
      <c r="I196" s="2307">
        <v>16.626999999999999</v>
      </c>
      <c r="J196" s="2318">
        <v>0</v>
      </c>
      <c r="K196" s="2307">
        <v>16.626999999999999</v>
      </c>
      <c r="L196" s="2307">
        <v>19.369000000000003</v>
      </c>
      <c r="M196" s="2307">
        <v>19.369</v>
      </c>
      <c r="N196" s="2318">
        <v>0</v>
      </c>
      <c r="O196" s="2307">
        <v>19.369</v>
      </c>
      <c r="P196" s="2307"/>
      <c r="Q196" s="2307"/>
      <c r="R196" s="2307"/>
      <c r="S196" s="2307"/>
      <c r="T196" s="2307"/>
      <c r="U196" s="2307"/>
      <c r="V196" s="2307"/>
      <c r="W196" s="2307"/>
      <c r="X196" s="2843">
        <v>19.369</v>
      </c>
      <c r="Y196" s="2843">
        <v>0</v>
      </c>
      <c r="Z196" s="2108">
        <v>19.369</v>
      </c>
      <c r="AA196" s="2844">
        <v>19.175000000000001</v>
      </c>
      <c r="AB196" s="2844"/>
      <c r="AC196" s="2108">
        <v>19.175000000000001</v>
      </c>
      <c r="AD196" s="2108">
        <v>0.19400000000000001</v>
      </c>
      <c r="AE196" s="2844"/>
      <c r="AF196" s="2844">
        <v>0</v>
      </c>
      <c r="AG196" s="2108">
        <v>0</v>
      </c>
      <c r="AH196" s="2307"/>
      <c r="AI196" s="2307" t="s">
        <v>10083</v>
      </c>
      <c r="AJ196" s="2318">
        <v>0</v>
      </c>
    </row>
    <row r="197" spans="1:36" s="2310" customFormat="1" ht="42.75">
      <c r="A197" s="1466">
        <v>2832</v>
      </c>
      <c r="B197" s="2305" t="s">
        <v>6799</v>
      </c>
      <c r="C197" s="919" t="s">
        <v>6800</v>
      </c>
      <c r="D197" s="916" t="s">
        <v>254</v>
      </c>
      <c r="E197" s="916" t="s">
        <v>6801</v>
      </c>
      <c r="F197" s="2317" t="s">
        <v>47</v>
      </c>
      <c r="G197" s="2307">
        <v>333.584</v>
      </c>
      <c r="H197" s="2307">
        <v>24.05</v>
      </c>
      <c r="I197" s="2307">
        <v>15</v>
      </c>
      <c r="J197" s="2318">
        <v>0</v>
      </c>
      <c r="K197" s="2307">
        <v>39.049999999999997</v>
      </c>
      <c r="L197" s="2307">
        <v>294.53399999999999</v>
      </c>
      <c r="M197" s="2307">
        <v>150</v>
      </c>
      <c r="N197" s="2318">
        <v>0</v>
      </c>
      <c r="O197" s="2307">
        <v>150</v>
      </c>
      <c r="P197" s="2307"/>
      <c r="Q197" s="2307"/>
      <c r="R197" s="2307"/>
      <c r="S197" s="2307"/>
      <c r="T197" s="2307"/>
      <c r="U197" s="2307"/>
      <c r="V197" s="2307"/>
      <c r="W197" s="2307"/>
      <c r="X197" s="2843">
        <v>150</v>
      </c>
      <c r="Y197" s="2843">
        <v>0</v>
      </c>
      <c r="Z197" s="2108">
        <v>150</v>
      </c>
      <c r="AA197" s="2844">
        <v>37.125</v>
      </c>
      <c r="AB197" s="2844"/>
      <c r="AC197" s="2108">
        <v>37.125</v>
      </c>
      <c r="AD197" s="2108">
        <v>0.375</v>
      </c>
      <c r="AE197" s="3229"/>
      <c r="AF197" s="2844">
        <v>0</v>
      </c>
      <c r="AG197" s="2108">
        <v>0</v>
      </c>
      <c r="AH197" s="2307"/>
      <c r="AI197" s="3224" t="s">
        <v>9951</v>
      </c>
      <c r="AJ197" s="2318">
        <v>0</v>
      </c>
    </row>
    <row r="198" spans="1:36" s="2310" customFormat="1" ht="42.75">
      <c r="A198" s="1466">
        <v>2833</v>
      </c>
      <c r="B198" s="2305" t="s">
        <v>6802</v>
      </c>
      <c r="C198" s="919" t="s">
        <v>6803</v>
      </c>
      <c r="D198" s="916" t="s">
        <v>254</v>
      </c>
      <c r="E198" s="916" t="s">
        <v>60</v>
      </c>
      <c r="F198" s="2317" t="s">
        <v>47</v>
      </c>
      <c r="G198" s="2307">
        <v>199.447</v>
      </c>
      <c r="H198" s="2307">
        <v>5.625</v>
      </c>
      <c r="I198" s="2307">
        <v>30</v>
      </c>
      <c r="J198" s="2318">
        <v>0</v>
      </c>
      <c r="K198" s="2307">
        <v>35.625</v>
      </c>
      <c r="L198" s="2307">
        <v>163.822</v>
      </c>
      <c r="M198" s="2307">
        <v>100</v>
      </c>
      <c r="N198" s="2318">
        <v>0</v>
      </c>
      <c r="O198" s="2307">
        <v>100</v>
      </c>
      <c r="P198" s="2307"/>
      <c r="Q198" s="2307"/>
      <c r="R198" s="2307"/>
      <c r="S198" s="2307"/>
      <c r="T198" s="2307"/>
      <c r="U198" s="2307"/>
      <c r="V198" s="2307"/>
      <c r="W198" s="2307"/>
      <c r="X198" s="2843">
        <v>100</v>
      </c>
      <c r="Y198" s="2843">
        <v>0</v>
      </c>
      <c r="Z198" s="2108">
        <v>100</v>
      </c>
      <c r="AA198" s="2844">
        <v>24.75</v>
      </c>
      <c r="AB198" s="2844"/>
      <c r="AC198" s="2108">
        <v>24.75</v>
      </c>
      <c r="AD198" s="2108">
        <v>0.25</v>
      </c>
      <c r="AE198" s="3229"/>
      <c r="AF198" s="2844">
        <v>0</v>
      </c>
      <c r="AG198" s="2108">
        <v>0</v>
      </c>
      <c r="AH198" s="2307"/>
      <c r="AI198" s="3224" t="s">
        <v>9951</v>
      </c>
      <c r="AJ198" s="2318">
        <v>0</v>
      </c>
    </row>
    <row r="199" spans="1:36" s="2310" customFormat="1" ht="42.75">
      <c r="A199" s="3223">
        <v>2834</v>
      </c>
      <c r="B199" s="2305" t="s">
        <v>6804</v>
      </c>
      <c r="C199" s="919" t="s">
        <v>6805</v>
      </c>
      <c r="D199" s="916" t="s">
        <v>254</v>
      </c>
      <c r="E199" s="916" t="s">
        <v>6806</v>
      </c>
      <c r="F199" s="916" t="s">
        <v>30</v>
      </c>
      <c r="G199" s="2307">
        <v>322.78100000000001</v>
      </c>
      <c r="H199" s="2307">
        <v>224.328</v>
      </c>
      <c r="I199" s="2307">
        <v>64.224999999999994</v>
      </c>
      <c r="J199" s="2318">
        <v>0</v>
      </c>
      <c r="K199" s="2307">
        <v>288.553</v>
      </c>
      <c r="L199" s="2307">
        <v>34.228000000000009</v>
      </c>
      <c r="M199" s="2307">
        <v>34.228000000000002</v>
      </c>
      <c r="N199" s="2318">
        <v>0</v>
      </c>
      <c r="O199" s="2307">
        <v>34.228000000000002</v>
      </c>
      <c r="P199" s="2307"/>
      <c r="Q199" s="2307"/>
      <c r="R199" s="2307"/>
      <c r="S199" s="2307"/>
      <c r="T199" s="2307"/>
      <c r="U199" s="2307"/>
      <c r="V199" s="2307"/>
      <c r="W199" s="2307"/>
      <c r="X199" s="2843">
        <v>34.228000000000002</v>
      </c>
      <c r="Y199" s="2843">
        <v>0</v>
      </c>
      <c r="Z199" s="2108">
        <v>34.228000000000002</v>
      </c>
      <c r="AA199" s="2844">
        <v>33.57</v>
      </c>
      <c r="AB199" s="2844"/>
      <c r="AC199" s="2108">
        <v>33.57</v>
      </c>
      <c r="AD199" s="2108">
        <v>0.33900000000000002</v>
      </c>
      <c r="AE199" s="2844"/>
      <c r="AF199" s="2844">
        <v>0</v>
      </c>
      <c r="AG199" s="2108">
        <v>0</v>
      </c>
      <c r="AH199" s="2307"/>
      <c r="AI199" s="2307" t="s">
        <v>9951</v>
      </c>
      <c r="AJ199" s="2318">
        <v>0</v>
      </c>
    </row>
    <row r="200" spans="1:36" s="2310" customFormat="1" ht="42.75">
      <c r="A200" s="3223">
        <v>2835</v>
      </c>
      <c r="B200" s="2305" t="s">
        <v>6807</v>
      </c>
      <c r="C200" s="919" t="s">
        <v>6808</v>
      </c>
      <c r="D200" s="916" t="s">
        <v>254</v>
      </c>
      <c r="E200" s="916" t="s">
        <v>6569</v>
      </c>
      <c r="F200" s="2317" t="s">
        <v>47</v>
      </c>
      <c r="G200" s="2307">
        <v>26.245999999999999</v>
      </c>
      <c r="H200" s="2307">
        <v>0</v>
      </c>
      <c r="I200" s="2307">
        <v>3.125</v>
      </c>
      <c r="J200" s="2318">
        <v>0</v>
      </c>
      <c r="K200" s="2307">
        <v>3.125</v>
      </c>
      <c r="L200" s="2307">
        <v>23.120999999999999</v>
      </c>
      <c r="M200" s="2307">
        <v>23.120999999999999</v>
      </c>
      <c r="N200" s="2318">
        <v>0</v>
      </c>
      <c r="O200" s="2307">
        <v>23.120999999999999</v>
      </c>
      <c r="P200" s="2307"/>
      <c r="Q200" s="2307"/>
      <c r="R200" s="2307"/>
      <c r="S200" s="2307"/>
      <c r="T200" s="2307"/>
      <c r="U200" s="2307"/>
      <c r="V200" s="2307"/>
      <c r="W200" s="2307"/>
      <c r="X200" s="2843">
        <v>23.120999999999999</v>
      </c>
      <c r="Y200" s="2843">
        <v>0</v>
      </c>
      <c r="Z200" s="2108">
        <v>23.120999999999999</v>
      </c>
      <c r="AA200" s="2844">
        <v>22.889789999999998</v>
      </c>
      <c r="AB200" s="2844"/>
      <c r="AC200" s="2108">
        <v>22.889789999999998</v>
      </c>
      <c r="AD200" s="2108">
        <v>0.23121</v>
      </c>
      <c r="AE200" s="2844"/>
      <c r="AF200" s="2844">
        <v>0</v>
      </c>
      <c r="AG200" s="2108">
        <v>0</v>
      </c>
      <c r="AH200" s="2307"/>
      <c r="AI200" s="2307" t="s">
        <v>9951</v>
      </c>
      <c r="AJ200" s="2318">
        <v>0</v>
      </c>
    </row>
    <row r="201" spans="1:36" s="2310" customFormat="1" ht="47.25">
      <c r="A201" s="991">
        <v>2836</v>
      </c>
      <c r="B201" s="2305" t="s">
        <v>6809</v>
      </c>
      <c r="C201" s="919" t="s">
        <v>6810</v>
      </c>
      <c r="D201" s="916" t="s">
        <v>254</v>
      </c>
      <c r="E201" s="916" t="s">
        <v>6509</v>
      </c>
      <c r="F201" s="2317" t="s">
        <v>47</v>
      </c>
      <c r="G201" s="2307">
        <v>123.85</v>
      </c>
      <c r="H201" s="2307">
        <v>0</v>
      </c>
      <c r="I201" s="2307">
        <v>15.5</v>
      </c>
      <c r="J201" s="2318">
        <v>0</v>
      </c>
      <c r="K201" s="2307">
        <v>15.5</v>
      </c>
      <c r="L201" s="2307">
        <v>108.35</v>
      </c>
      <c r="M201" s="2307">
        <v>108.35</v>
      </c>
      <c r="N201" s="2318">
        <v>0</v>
      </c>
      <c r="O201" s="2307">
        <v>108.35</v>
      </c>
      <c r="P201" s="2307"/>
      <c r="Q201" s="2307"/>
      <c r="R201" s="2307"/>
      <c r="S201" s="2307"/>
      <c r="T201" s="2307"/>
      <c r="U201" s="2307"/>
      <c r="V201" s="2307"/>
      <c r="W201" s="2307"/>
      <c r="X201" s="2843">
        <v>108.35</v>
      </c>
      <c r="Y201" s="2843">
        <v>0</v>
      </c>
      <c r="Z201" s="2108">
        <v>108.35</v>
      </c>
      <c r="AA201" s="2844">
        <v>53.633249999999997</v>
      </c>
      <c r="AB201" s="2844"/>
      <c r="AC201" s="2108">
        <v>53.633249999999997</v>
      </c>
      <c r="AD201" s="2108">
        <v>0.54174999999999995</v>
      </c>
      <c r="AE201" s="2844"/>
      <c r="AF201" s="2844">
        <v>0</v>
      </c>
      <c r="AG201" s="2108">
        <v>0</v>
      </c>
      <c r="AH201" s="2307"/>
      <c r="AI201" s="2307" t="s">
        <v>9951</v>
      </c>
      <c r="AJ201" s="2318">
        <v>0</v>
      </c>
    </row>
    <row r="202" spans="1:36" s="2310" customFormat="1" ht="47.25">
      <c r="A202" s="3223">
        <v>2837</v>
      </c>
      <c r="B202" s="2305" t="s">
        <v>6811</v>
      </c>
      <c r="C202" s="919" t="s">
        <v>6812</v>
      </c>
      <c r="D202" s="916" t="s">
        <v>254</v>
      </c>
      <c r="E202" s="916" t="s">
        <v>6569</v>
      </c>
      <c r="F202" s="2317" t="s">
        <v>47</v>
      </c>
      <c r="G202" s="2307">
        <v>44.323999999999998</v>
      </c>
      <c r="H202" s="2307">
        <v>0</v>
      </c>
      <c r="I202" s="2307">
        <v>6.25</v>
      </c>
      <c r="J202" s="2318">
        <v>0</v>
      </c>
      <c r="K202" s="2307">
        <v>6.25</v>
      </c>
      <c r="L202" s="2307">
        <v>38.073999999999998</v>
      </c>
      <c r="M202" s="2307">
        <v>38.073999999999998</v>
      </c>
      <c r="N202" s="2318">
        <v>0</v>
      </c>
      <c r="O202" s="2307">
        <v>38.073999999999998</v>
      </c>
      <c r="P202" s="2307"/>
      <c r="Q202" s="2307"/>
      <c r="R202" s="2307"/>
      <c r="S202" s="2307"/>
      <c r="T202" s="2307"/>
      <c r="U202" s="2307"/>
      <c r="V202" s="2307"/>
      <c r="W202" s="2307"/>
      <c r="X202" s="2843">
        <v>38.073999999999998</v>
      </c>
      <c r="Y202" s="2843">
        <v>0</v>
      </c>
      <c r="Z202" s="2108">
        <v>38.073999999999998</v>
      </c>
      <c r="AA202" s="2844">
        <v>37.693259999999995</v>
      </c>
      <c r="AB202" s="2844"/>
      <c r="AC202" s="2108">
        <v>37.693259999999995</v>
      </c>
      <c r="AD202" s="2108">
        <v>0.38073999999999997</v>
      </c>
      <c r="AE202" s="2844"/>
      <c r="AF202" s="2844">
        <v>0</v>
      </c>
      <c r="AG202" s="2108">
        <v>0</v>
      </c>
      <c r="AH202" s="2307"/>
      <c r="AI202" s="2307" t="s">
        <v>9951</v>
      </c>
      <c r="AJ202" s="2318">
        <v>0</v>
      </c>
    </row>
    <row r="203" spans="1:36" s="2310" customFormat="1" ht="42.75">
      <c r="A203" s="3223">
        <v>2838</v>
      </c>
      <c r="B203" s="2305" t="s">
        <v>6813</v>
      </c>
      <c r="C203" s="919" t="s">
        <v>6814</v>
      </c>
      <c r="D203" s="916" t="s">
        <v>254</v>
      </c>
      <c r="E203" s="916" t="s">
        <v>6569</v>
      </c>
      <c r="F203" s="2317" t="s">
        <v>47</v>
      </c>
      <c r="G203" s="2307">
        <v>54.779000000000003</v>
      </c>
      <c r="H203" s="2307">
        <v>0</v>
      </c>
      <c r="I203" s="2307">
        <v>6.25</v>
      </c>
      <c r="J203" s="2318">
        <v>0</v>
      </c>
      <c r="K203" s="2307">
        <v>6.25</v>
      </c>
      <c r="L203" s="2307">
        <v>48.529000000000003</v>
      </c>
      <c r="M203" s="2307">
        <v>48.529000000000003</v>
      </c>
      <c r="N203" s="2318">
        <v>0</v>
      </c>
      <c r="O203" s="2307">
        <v>48.529000000000003</v>
      </c>
      <c r="P203" s="2307"/>
      <c r="Q203" s="2307"/>
      <c r="R203" s="2307"/>
      <c r="S203" s="2307"/>
      <c r="T203" s="2307"/>
      <c r="U203" s="2307"/>
      <c r="V203" s="2307"/>
      <c r="W203" s="2307"/>
      <c r="X203" s="2843">
        <v>48.529000000000003</v>
      </c>
      <c r="Y203" s="2843">
        <v>0</v>
      </c>
      <c r="Z203" s="2108">
        <v>48.529000000000003</v>
      </c>
      <c r="AA203" s="2844">
        <v>48.043710000000004</v>
      </c>
      <c r="AB203" s="2844"/>
      <c r="AC203" s="2108">
        <v>48.043710000000004</v>
      </c>
      <c r="AD203" s="2108">
        <v>0.48529000000000005</v>
      </c>
      <c r="AE203" s="2844"/>
      <c r="AF203" s="2844">
        <v>0</v>
      </c>
      <c r="AG203" s="2108">
        <v>0</v>
      </c>
      <c r="AH203" s="2307"/>
      <c r="AI203" s="2307" t="s">
        <v>9951</v>
      </c>
      <c r="AJ203" s="2318">
        <v>0</v>
      </c>
    </row>
    <row r="204" spans="1:36" s="2310" customFormat="1" ht="47.25">
      <c r="A204" s="3223">
        <v>2839</v>
      </c>
      <c r="B204" s="2305" t="s">
        <v>6815</v>
      </c>
      <c r="C204" s="919" t="s">
        <v>6816</v>
      </c>
      <c r="D204" s="916" t="s">
        <v>254</v>
      </c>
      <c r="E204" s="916" t="s">
        <v>731</v>
      </c>
      <c r="F204" s="2317" t="s">
        <v>47</v>
      </c>
      <c r="G204" s="2307">
        <v>118.29</v>
      </c>
      <c r="H204" s="2307">
        <v>0</v>
      </c>
      <c r="I204" s="2307">
        <v>28.75</v>
      </c>
      <c r="J204" s="2318">
        <v>0</v>
      </c>
      <c r="K204" s="2307">
        <v>28.75</v>
      </c>
      <c r="L204" s="2307">
        <v>89.54</v>
      </c>
      <c r="M204" s="2307">
        <v>89.54</v>
      </c>
      <c r="N204" s="2318">
        <v>0</v>
      </c>
      <c r="O204" s="2307">
        <v>89.54</v>
      </c>
      <c r="P204" s="2307"/>
      <c r="Q204" s="2307"/>
      <c r="R204" s="2307"/>
      <c r="S204" s="2307"/>
      <c r="T204" s="2307"/>
      <c r="U204" s="2307"/>
      <c r="V204" s="2307"/>
      <c r="W204" s="2307"/>
      <c r="X204" s="2843">
        <v>89.54</v>
      </c>
      <c r="Y204" s="2843">
        <v>0</v>
      </c>
      <c r="Z204" s="2108">
        <v>89.54</v>
      </c>
      <c r="AA204" s="2844">
        <v>88.644600000000011</v>
      </c>
      <c r="AB204" s="2844"/>
      <c r="AC204" s="2108">
        <v>88.644600000000011</v>
      </c>
      <c r="AD204" s="2108">
        <v>0.89540000000000008</v>
      </c>
      <c r="AE204" s="2844"/>
      <c r="AF204" s="2844">
        <v>0</v>
      </c>
      <c r="AG204" s="2108">
        <v>0</v>
      </c>
      <c r="AH204" s="2307"/>
      <c r="AI204" s="2307" t="s">
        <v>9951</v>
      </c>
      <c r="AJ204" s="2318">
        <v>0</v>
      </c>
    </row>
    <row r="205" spans="1:36" s="2310" customFormat="1" ht="47.25">
      <c r="A205" s="1466">
        <v>2840</v>
      </c>
      <c r="B205" s="2305" t="s">
        <v>6817</v>
      </c>
      <c r="C205" s="919" t="s">
        <v>6818</v>
      </c>
      <c r="D205" s="916" t="s">
        <v>254</v>
      </c>
      <c r="E205" s="916" t="s">
        <v>6569</v>
      </c>
      <c r="F205" s="2317" t="s">
        <v>47</v>
      </c>
      <c r="G205" s="2307">
        <v>38.921999999999997</v>
      </c>
      <c r="H205" s="2307">
        <v>0</v>
      </c>
      <c r="I205" s="2307">
        <v>2.8130000000000002</v>
      </c>
      <c r="J205" s="2318">
        <v>0</v>
      </c>
      <c r="K205" s="2307">
        <v>2.8130000000000002</v>
      </c>
      <c r="L205" s="2307">
        <v>36.108999999999995</v>
      </c>
      <c r="M205" s="2307">
        <v>16.648</v>
      </c>
      <c r="N205" s="2318">
        <v>0</v>
      </c>
      <c r="O205" s="2307">
        <v>16.648</v>
      </c>
      <c r="P205" s="2307"/>
      <c r="Q205" s="2307"/>
      <c r="R205" s="2307"/>
      <c r="S205" s="2307"/>
      <c r="T205" s="2307"/>
      <c r="U205" s="2307"/>
      <c r="V205" s="2307"/>
      <c r="W205" s="2307"/>
      <c r="X205" s="2843">
        <v>16.648</v>
      </c>
      <c r="Y205" s="2843">
        <v>0</v>
      </c>
      <c r="Z205" s="2108">
        <v>16.648</v>
      </c>
      <c r="AA205" s="2844">
        <v>4.1203799999999999</v>
      </c>
      <c r="AB205" s="2844"/>
      <c r="AC205" s="2108">
        <v>4.1203799999999999</v>
      </c>
      <c r="AD205" s="2108">
        <v>4.1619999999999997E-2</v>
      </c>
      <c r="AE205" s="3229"/>
      <c r="AF205" s="2844">
        <v>2.5277880000000001</v>
      </c>
      <c r="AG205" s="2108">
        <v>2.5277880000000001</v>
      </c>
      <c r="AH205" s="2307"/>
      <c r="AI205" s="3224" t="s">
        <v>9951</v>
      </c>
      <c r="AJ205" s="2318">
        <v>0</v>
      </c>
    </row>
    <row r="206" spans="1:36" s="2310" customFormat="1" ht="42.75">
      <c r="A206" s="3223">
        <v>2841</v>
      </c>
      <c r="B206" s="2305" t="s">
        <v>6819</v>
      </c>
      <c r="C206" s="919" t="s">
        <v>6820</v>
      </c>
      <c r="D206" s="916" t="s">
        <v>254</v>
      </c>
      <c r="E206" s="916" t="s">
        <v>731</v>
      </c>
      <c r="F206" s="2317" t="s">
        <v>47</v>
      </c>
      <c r="G206" s="2307">
        <v>105.27800000000001</v>
      </c>
      <c r="H206" s="2307">
        <v>0</v>
      </c>
      <c r="I206" s="2307">
        <v>13.75</v>
      </c>
      <c r="J206" s="2318">
        <v>0</v>
      </c>
      <c r="K206" s="2307">
        <v>13.75</v>
      </c>
      <c r="L206" s="2307">
        <v>91.528000000000006</v>
      </c>
      <c r="M206" s="2307">
        <v>91.528000000000006</v>
      </c>
      <c r="N206" s="2318">
        <v>0</v>
      </c>
      <c r="O206" s="2307">
        <v>91.528000000000006</v>
      </c>
      <c r="P206" s="2307"/>
      <c r="Q206" s="2307"/>
      <c r="R206" s="2307"/>
      <c r="S206" s="2307"/>
      <c r="T206" s="2307"/>
      <c r="U206" s="2307"/>
      <c r="V206" s="2307"/>
      <c r="W206" s="2307"/>
      <c r="X206" s="2843">
        <v>91.528000000000006</v>
      </c>
      <c r="Y206" s="2843">
        <v>0</v>
      </c>
      <c r="Z206" s="2108">
        <v>91.528000000000006</v>
      </c>
      <c r="AA206" s="2844">
        <v>90.61272000000001</v>
      </c>
      <c r="AB206" s="2844"/>
      <c r="AC206" s="2108">
        <v>90.61272000000001</v>
      </c>
      <c r="AD206" s="2108">
        <v>0.91528000000000009</v>
      </c>
      <c r="AE206" s="2844"/>
      <c r="AF206" s="2844">
        <v>3.1850200000000002</v>
      </c>
      <c r="AG206" s="2108">
        <v>3.1850200000000002</v>
      </c>
      <c r="AH206" s="2307"/>
      <c r="AI206" s="2307" t="s">
        <v>9951</v>
      </c>
      <c r="AJ206" s="2318">
        <v>0</v>
      </c>
    </row>
    <row r="207" spans="1:36" s="2310" customFormat="1" ht="47.25">
      <c r="A207" s="3223">
        <v>2842</v>
      </c>
      <c r="B207" s="2305" t="s">
        <v>6821</v>
      </c>
      <c r="C207" s="2311" t="s">
        <v>6822</v>
      </c>
      <c r="D207" s="916" t="s">
        <v>400</v>
      </c>
      <c r="E207" s="2314" t="s">
        <v>6823</v>
      </c>
      <c r="F207" s="2317" t="s">
        <v>30</v>
      </c>
      <c r="G207" s="2313">
        <v>589.70000000000005</v>
      </c>
      <c r="H207" s="2313">
        <v>480.79900000000004</v>
      </c>
      <c r="I207" s="2307">
        <v>27.225000000000001</v>
      </c>
      <c r="J207" s="2318">
        <v>0</v>
      </c>
      <c r="K207" s="2307">
        <v>508.02400000000006</v>
      </c>
      <c r="L207" s="2307">
        <v>81.675999999999988</v>
      </c>
      <c r="M207" s="2307">
        <v>81.676000000000002</v>
      </c>
      <c r="N207" s="2318">
        <v>0</v>
      </c>
      <c r="O207" s="2307">
        <v>81.676000000000002</v>
      </c>
      <c r="P207" s="2307"/>
      <c r="Q207" s="2307"/>
      <c r="R207" s="2307"/>
      <c r="S207" s="2307"/>
      <c r="T207" s="2307"/>
      <c r="U207" s="2307"/>
      <c r="V207" s="2307"/>
      <c r="W207" s="2307"/>
      <c r="X207" s="2843">
        <v>81.676000000000002</v>
      </c>
      <c r="Y207" s="2843">
        <v>0</v>
      </c>
      <c r="Z207" s="2108">
        <v>81.676000000000002</v>
      </c>
      <c r="AA207" s="2844">
        <v>54.052999999999997</v>
      </c>
      <c r="AB207" s="2844"/>
      <c r="AC207" s="2108">
        <v>54.052999999999997</v>
      </c>
      <c r="AD207" s="2108">
        <v>0.54600000000000004</v>
      </c>
      <c r="AE207" s="2844"/>
      <c r="AF207" s="2844">
        <v>0</v>
      </c>
      <c r="AG207" s="2108">
        <v>0</v>
      </c>
      <c r="AH207" s="2307"/>
      <c r="AI207" s="2307" t="s">
        <v>9951</v>
      </c>
      <c r="AJ207" s="2318">
        <v>0</v>
      </c>
    </row>
    <row r="208" spans="1:36" s="2310" customFormat="1" ht="42.75">
      <c r="A208" s="3223">
        <v>2843</v>
      </c>
      <c r="B208" s="2305" t="s">
        <v>6824</v>
      </c>
      <c r="C208" s="919" t="s">
        <v>6825</v>
      </c>
      <c r="D208" s="916" t="s">
        <v>400</v>
      </c>
      <c r="E208" s="916" t="s">
        <v>6557</v>
      </c>
      <c r="F208" s="2317" t="s">
        <v>47</v>
      </c>
      <c r="G208" s="2307">
        <v>99.533000000000001</v>
      </c>
      <c r="H208" s="2307">
        <v>0</v>
      </c>
      <c r="I208" s="2307">
        <v>25</v>
      </c>
      <c r="J208" s="2318">
        <v>0</v>
      </c>
      <c r="K208" s="2307">
        <v>25</v>
      </c>
      <c r="L208" s="2307">
        <v>74.533000000000001</v>
      </c>
      <c r="M208" s="2307">
        <v>74.533000000000001</v>
      </c>
      <c r="N208" s="2318">
        <v>0</v>
      </c>
      <c r="O208" s="2307">
        <v>74.533000000000001</v>
      </c>
      <c r="P208" s="2307"/>
      <c r="Q208" s="2307"/>
      <c r="R208" s="2307"/>
      <c r="S208" s="2307"/>
      <c r="T208" s="2307"/>
      <c r="U208" s="2307"/>
      <c r="V208" s="2307"/>
      <c r="W208" s="2307"/>
      <c r="X208" s="2843">
        <v>74.533000000000001</v>
      </c>
      <c r="Y208" s="2843">
        <v>0</v>
      </c>
      <c r="Z208" s="2108">
        <v>74.533000000000001</v>
      </c>
      <c r="AA208" s="2844">
        <v>73.787670000000006</v>
      </c>
      <c r="AB208" s="2844"/>
      <c r="AC208" s="2108">
        <v>73.787670000000006</v>
      </c>
      <c r="AD208" s="2108">
        <v>0.74533000000000005</v>
      </c>
      <c r="AE208" s="2844"/>
      <c r="AF208" s="2844">
        <v>0</v>
      </c>
      <c r="AG208" s="2108">
        <v>0</v>
      </c>
      <c r="AH208" s="2307"/>
      <c r="AI208" s="2307" t="s">
        <v>9951</v>
      </c>
      <c r="AJ208" s="2318">
        <v>0</v>
      </c>
    </row>
    <row r="209" spans="1:36" s="2310" customFormat="1" ht="42.75">
      <c r="A209" s="1466">
        <v>2844</v>
      </c>
      <c r="B209" s="2305" t="s">
        <v>6826</v>
      </c>
      <c r="C209" s="919" t="s">
        <v>6827</v>
      </c>
      <c r="D209" s="916" t="s">
        <v>400</v>
      </c>
      <c r="E209" s="916" t="s">
        <v>2408</v>
      </c>
      <c r="F209" s="2317" t="s">
        <v>47</v>
      </c>
      <c r="G209" s="2307">
        <v>339</v>
      </c>
      <c r="H209" s="2307">
        <v>83.698999999999998</v>
      </c>
      <c r="I209" s="2307">
        <v>50</v>
      </c>
      <c r="J209" s="2318">
        <v>0</v>
      </c>
      <c r="K209" s="2307">
        <v>133.69900000000001</v>
      </c>
      <c r="L209" s="2307">
        <v>205.30099999999999</v>
      </c>
      <c r="M209" s="2307">
        <v>125</v>
      </c>
      <c r="N209" s="2318">
        <v>0</v>
      </c>
      <c r="O209" s="2307">
        <v>125</v>
      </c>
      <c r="P209" s="2307"/>
      <c r="Q209" s="2307"/>
      <c r="R209" s="2307"/>
      <c r="S209" s="2307"/>
      <c r="T209" s="2307"/>
      <c r="U209" s="2307"/>
      <c r="V209" s="2307"/>
      <c r="W209" s="2307"/>
      <c r="X209" s="2843">
        <v>125</v>
      </c>
      <c r="Y209" s="2843">
        <v>0</v>
      </c>
      <c r="Z209" s="2108">
        <v>125</v>
      </c>
      <c r="AA209" s="2844">
        <v>30.9375</v>
      </c>
      <c r="AB209" s="2844"/>
      <c r="AC209" s="2108">
        <v>30.9375</v>
      </c>
      <c r="AD209" s="2108">
        <v>0.3125</v>
      </c>
      <c r="AE209" s="3229"/>
      <c r="AF209" s="2844">
        <v>30.624631999999998</v>
      </c>
      <c r="AG209" s="2108">
        <v>30.624631999999998</v>
      </c>
      <c r="AH209" s="2307"/>
      <c r="AI209" s="3224" t="s">
        <v>9951</v>
      </c>
      <c r="AJ209" s="2318">
        <v>0</v>
      </c>
    </row>
    <row r="210" spans="1:36" s="2310" customFormat="1" ht="47.25">
      <c r="A210" s="991">
        <v>2845</v>
      </c>
      <c r="B210" s="2305" t="s">
        <v>6828</v>
      </c>
      <c r="C210" s="919" t="s">
        <v>6829</v>
      </c>
      <c r="D210" s="916" t="s">
        <v>561</v>
      </c>
      <c r="E210" s="916" t="s">
        <v>6830</v>
      </c>
      <c r="F210" s="2317" t="s">
        <v>30</v>
      </c>
      <c r="G210" s="2307">
        <v>648.5</v>
      </c>
      <c r="H210" s="2307">
        <v>477.72</v>
      </c>
      <c r="I210" s="2307">
        <v>0</v>
      </c>
      <c r="J210" s="2318">
        <v>0</v>
      </c>
      <c r="K210" s="2307">
        <v>477.72</v>
      </c>
      <c r="L210" s="2307">
        <v>170.77999999999997</v>
      </c>
      <c r="M210" s="2307">
        <v>170.78</v>
      </c>
      <c r="N210" s="2318">
        <v>0</v>
      </c>
      <c r="O210" s="2307">
        <v>170.78</v>
      </c>
      <c r="P210" s="2307"/>
      <c r="Q210" s="2307"/>
      <c r="R210" s="2307"/>
      <c r="S210" s="2307"/>
      <c r="T210" s="2307"/>
      <c r="U210" s="2307"/>
      <c r="V210" s="2307"/>
      <c r="W210" s="2307"/>
      <c r="X210" s="2843">
        <v>170.78</v>
      </c>
      <c r="Y210" s="2843">
        <v>0</v>
      </c>
      <c r="Z210" s="2108">
        <v>170.78</v>
      </c>
      <c r="AA210" s="2844"/>
      <c r="AB210" s="2844"/>
      <c r="AC210" s="2108">
        <v>0</v>
      </c>
      <c r="AD210" s="2108"/>
      <c r="AE210" s="2844"/>
      <c r="AF210" s="2844">
        <v>0</v>
      </c>
      <c r="AG210" s="2108">
        <v>0</v>
      </c>
      <c r="AH210" s="2307" t="s">
        <v>9944</v>
      </c>
      <c r="AI210" s="2307"/>
      <c r="AJ210" s="2318">
        <v>0</v>
      </c>
    </row>
    <row r="211" spans="1:36" s="2310" customFormat="1" ht="47.25">
      <c r="A211" s="991">
        <v>2846</v>
      </c>
      <c r="B211" s="2305" t="s">
        <v>6831</v>
      </c>
      <c r="C211" s="919" t="s">
        <v>6832</v>
      </c>
      <c r="D211" s="916" t="s">
        <v>561</v>
      </c>
      <c r="E211" s="916" t="s">
        <v>6498</v>
      </c>
      <c r="F211" s="2317" t="s">
        <v>30</v>
      </c>
      <c r="G211" s="2307">
        <v>15</v>
      </c>
      <c r="H211" s="2307">
        <v>3.75</v>
      </c>
      <c r="I211" s="2307">
        <v>11.25</v>
      </c>
      <c r="J211" s="2318">
        <v>0</v>
      </c>
      <c r="K211" s="2307">
        <v>15</v>
      </c>
      <c r="L211" s="2307">
        <v>0</v>
      </c>
      <c r="M211" s="2307">
        <v>1E-3</v>
      </c>
      <c r="N211" s="2318">
        <v>0</v>
      </c>
      <c r="O211" s="2307">
        <v>1E-3</v>
      </c>
      <c r="P211" s="2307"/>
      <c r="Q211" s="2307"/>
      <c r="R211" s="2307"/>
      <c r="S211" s="2307"/>
      <c r="T211" s="2307"/>
      <c r="U211" s="2307"/>
      <c r="V211" s="2307"/>
      <c r="W211" s="2307"/>
      <c r="X211" s="2843">
        <v>1E-3</v>
      </c>
      <c r="Y211" s="2843">
        <v>0</v>
      </c>
      <c r="Z211" s="2108">
        <v>1E-3</v>
      </c>
      <c r="AA211" s="2844"/>
      <c r="AB211" s="2844"/>
      <c r="AC211" s="2108">
        <v>0</v>
      </c>
      <c r="AD211" s="2108"/>
      <c r="AE211" s="2844"/>
      <c r="AF211" s="2844">
        <v>0</v>
      </c>
      <c r="AG211" s="2108">
        <v>0</v>
      </c>
      <c r="AH211" s="2307" t="s">
        <v>9944</v>
      </c>
      <c r="AI211" s="2307"/>
      <c r="AJ211" s="2318">
        <v>0</v>
      </c>
    </row>
    <row r="212" spans="1:36" s="2310" customFormat="1" ht="42.75">
      <c r="A212" s="991">
        <v>2847</v>
      </c>
      <c r="B212" s="2305" t="s">
        <v>6833</v>
      </c>
      <c r="C212" s="919" t="s">
        <v>6834</v>
      </c>
      <c r="D212" s="916" t="s">
        <v>561</v>
      </c>
      <c r="E212" s="2320" t="s">
        <v>6509</v>
      </c>
      <c r="F212" s="2317" t="s">
        <v>47</v>
      </c>
      <c r="G212" s="2307">
        <v>164.857</v>
      </c>
      <c r="H212" s="2307">
        <v>0</v>
      </c>
      <c r="I212" s="2307">
        <v>25</v>
      </c>
      <c r="J212" s="2318">
        <v>0</v>
      </c>
      <c r="K212" s="2307">
        <v>25</v>
      </c>
      <c r="L212" s="2307">
        <v>139.857</v>
      </c>
      <c r="M212" s="2307">
        <v>139.857</v>
      </c>
      <c r="N212" s="2318">
        <v>0</v>
      </c>
      <c r="O212" s="2307">
        <v>139.857</v>
      </c>
      <c r="P212" s="2307"/>
      <c r="Q212" s="2307"/>
      <c r="R212" s="2307"/>
      <c r="S212" s="2307"/>
      <c r="T212" s="2307"/>
      <c r="U212" s="2307"/>
      <c r="V212" s="2307"/>
      <c r="W212" s="2307"/>
      <c r="X212" s="2843">
        <v>139.857</v>
      </c>
      <c r="Y212" s="2843">
        <v>0</v>
      </c>
      <c r="Z212" s="2108">
        <v>139.857</v>
      </c>
      <c r="AA212" s="2844">
        <v>69.229214999999996</v>
      </c>
      <c r="AB212" s="2844"/>
      <c r="AC212" s="2108">
        <v>69.229214999999996</v>
      </c>
      <c r="AD212" s="2108">
        <v>0.69928500000000005</v>
      </c>
      <c r="AE212" s="2844"/>
      <c r="AF212" s="2844">
        <v>0</v>
      </c>
      <c r="AG212" s="2108">
        <v>0</v>
      </c>
      <c r="AH212" s="2307"/>
      <c r="AI212" s="2307" t="s">
        <v>9951</v>
      </c>
      <c r="AJ212" s="2318">
        <v>0</v>
      </c>
    </row>
    <row r="213" spans="1:36" s="2310" customFormat="1" ht="47.25">
      <c r="A213" s="3223">
        <v>2848</v>
      </c>
      <c r="B213" s="2305" t="s">
        <v>6835</v>
      </c>
      <c r="C213" s="919" t="s">
        <v>6836</v>
      </c>
      <c r="D213" s="916" t="s">
        <v>561</v>
      </c>
      <c r="E213" s="916" t="s">
        <v>2870</v>
      </c>
      <c r="F213" s="2317" t="s">
        <v>47</v>
      </c>
      <c r="G213" s="2307">
        <v>100</v>
      </c>
      <c r="H213" s="2307">
        <v>0</v>
      </c>
      <c r="I213" s="2307">
        <v>12.5</v>
      </c>
      <c r="J213" s="2318">
        <v>0</v>
      </c>
      <c r="K213" s="2307">
        <v>12.5</v>
      </c>
      <c r="L213" s="2307">
        <v>87.5</v>
      </c>
      <c r="M213" s="2307">
        <v>87.5</v>
      </c>
      <c r="N213" s="2318">
        <v>0</v>
      </c>
      <c r="O213" s="2307">
        <v>87.5</v>
      </c>
      <c r="P213" s="2307"/>
      <c r="Q213" s="2307"/>
      <c r="R213" s="2307"/>
      <c r="S213" s="2307"/>
      <c r="T213" s="2307"/>
      <c r="U213" s="2307"/>
      <c r="V213" s="2307"/>
      <c r="W213" s="2307"/>
      <c r="X213" s="2843">
        <v>87.5</v>
      </c>
      <c r="Y213" s="2843">
        <v>0</v>
      </c>
      <c r="Z213" s="2108">
        <v>87.5</v>
      </c>
      <c r="AA213" s="2844">
        <v>86.625</v>
      </c>
      <c r="AB213" s="2844"/>
      <c r="AC213" s="2108">
        <v>86.625</v>
      </c>
      <c r="AD213" s="2108">
        <v>0.875</v>
      </c>
      <c r="AE213" s="2844"/>
      <c r="AF213" s="2844">
        <v>0</v>
      </c>
      <c r="AG213" s="2108">
        <v>0</v>
      </c>
      <c r="AH213" s="2307"/>
      <c r="AI213" s="2307" t="s">
        <v>9951</v>
      </c>
      <c r="AJ213" s="2318">
        <v>0</v>
      </c>
    </row>
    <row r="214" spans="1:36" s="2310" customFormat="1" ht="63">
      <c r="A214" s="1466">
        <v>2849</v>
      </c>
      <c r="B214" s="2305" t="s">
        <v>6837</v>
      </c>
      <c r="C214" s="919" t="s">
        <v>6838</v>
      </c>
      <c r="D214" s="916" t="s">
        <v>561</v>
      </c>
      <c r="E214" s="916" t="s">
        <v>6443</v>
      </c>
      <c r="F214" s="2317" t="s">
        <v>47</v>
      </c>
      <c r="G214" s="2307">
        <v>100</v>
      </c>
      <c r="H214" s="2307">
        <v>0</v>
      </c>
      <c r="I214" s="2307">
        <v>12.5</v>
      </c>
      <c r="J214" s="2318">
        <v>0</v>
      </c>
      <c r="K214" s="2307">
        <v>12.5</v>
      </c>
      <c r="L214" s="2307">
        <v>87.5</v>
      </c>
      <c r="M214" s="2307">
        <v>87.5</v>
      </c>
      <c r="N214" s="2318">
        <v>0</v>
      </c>
      <c r="O214" s="2307">
        <v>87.5</v>
      </c>
      <c r="P214" s="2307"/>
      <c r="Q214" s="2307"/>
      <c r="R214" s="2307"/>
      <c r="S214" s="2307"/>
      <c r="T214" s="2307"/>
      <c r="U214" s="2307"/>
      <c r="V214" s="2307"/>
      <c r="W214" s="2307"/>
      <c r="X214" s="2843">
        <v>87.5</v>
      </c>
      <c r="Y214" s="2843">
        <v>0</v>
      </c>
      <c r="Z214" s="2108">
        <v>87.5</v>
      </c>
      <c r="AA214" s="2844">
        <v>86.625</v>
      </c>
      <c r="AB214" s="2844"/>
      <c r="AC214" s="2108">
        <v>86.625</v>
      </c>
      <c r="AD214" s="2108">
        <v>0.875</v>
      </c>
      <c r="AE214" s="3229"/>
      <c r="AF214" s="2844">
        <v>0</v>
      </c>
      <c r="AG214" s="2108">
        <v>0</v>
      </c>
      <c r="AH214" s="2307"/>
      <c r="AI214" s="3224" t="s">
        <v>10041</v>
      </c>
      <c r="AJ214" s="2318">
        <v>0</v>
      </c>
    </row>
    <row r="215" spans="1:36" s="2310" customFormat="1" ht="63">
      <c r="A215" s="1466">
        <v>2850</v>
      </c>
      <c r="B215" s="2305" t="s">
        <v>6839</v>
      </c>
      <c r="C215" s="919" t="s">
        <v>6840</v>
      </c>
      <c r="D215" s="916" t="s">
        <v>561</v>
      </c>
      <c r="E215" s="916" t="s">
        <v>419</v>
      </c>
      <c r="F215" s="2317" t="s">
        <v>47</v>
      </c>
      <c r="G215" s="2307">
        <v>52.18</v>
      </c>
      <c r="H215" s="2307">
        <v>0</v>
      </c>
      <c r="I215" s="2307">
        <v>7.5</v>
      </c>
      <c r="J215" s="2318">
        <v>0</v>
      </c>
      <c r="K215" s="2307">
        <v>7.5</v>
      </c>
      <c r="L215" s="2307">
        <v>44.68</v>
      </c>
      <c r="M215" s="2307">
        <v>44.68</v>
      </c>
      <c r="N215" s="2318">
        <v>0</v>
      </c>
      <c r="O215" s="2307">
        <v>44.68</v>
      </c>
      <c r="P215" s="2307"/>
      <c r="Q215" s="2307"/>
      <c r="R215" s="2307"/>
      <c r="S215" s="2307"/>
      <c r="T215" s="2307"/>
      <c r="U215" s="2307"/>
      <c r="V215" s="2307"/>
      <c r="W215" s="2307"/>
      <c r="X215" s="2843">
        <v>44.68</v>
      </c>
      <c r="Y215" s="2843">
        <v>0</v>
      </c>
      <c r="Z215" s="2108">
        <v>44.68</v>
      </c>
      <c r="AA215" s="2844">
        <v>44.233199999999997</v>
      </c>
      <c r="AB215" s="2844"/>
      <c r="AC215" s="2108">
        <v>44.233199999999997</v>
      </c>
      <c r="AD215" s="2108">
        <v>0.44679999999999997</v>
      </c>
      <c r="AE215" s="3229"/>
      <c r="AF215" s="2844">
        <v>0</v>
      </c>
      <c r="AG215" s="2108">
        <v>0</v>
      </c>
      <c r="AH215" s="2307"/>
      <c r="AI215" s="3224" t="s">
        <v>10041</v>
      </c>
      <c r="AJ215" s="2318">
        <v>0</v>
      </c>
    </row>
    <row r="216" spans="1:36" s="2310" customFormat="1" ht="63">
      <c r="A216" s="1466">
        <v>2851</v>
      </c>
      <c r="B216" s="2305" t="s">
        <v>6841</v>
      </c>
      <c r="C216" s="919" t="s">
        <v>6842</v>
      </c>
      <c r="D216" s="916" t="s">
        <v>561</v>
      </c>
      <c r="E216" s="916" t="s">
        <v>6509</v>
      </c>
      <c r="F216" s="2317" t="s">
        <v>47</v>
      </c>
      <c r="G216" s="2307">
        <v>137.12</v>
      </c>
      <c r="H216" s="2307">
        <v>0</v>
      </c>
      <c r="I216" s="2307">
        <v>17.5</v>
      </c>
      <c r="J216" s="2318">
        <v>0</v>
      </c>
      <c r="K216" s="2307">
        <v>17.5</v>
      </c>
      <c r="L216" s="2307">
        <v>119.62</v>
      </c>
      <c r="M216" s="2307">
        <v>119.62</v>
      </c>
      <c r="N216" s="2318">
        <v>0</v>
      </c>
      <c r="O216" s="2307">
        <v>119.62</v>
      </c>
      <c r="P216" s="2307"/>
      <c r="Q216" s="2307"/>
      <c r="R216" s="2307"/>
      <c r="S216" s="2307"/>
      <c r="T216" s="2307"/>
      <c r="U216" s="2307"/>
      <c r="V216" s="2307"/>
      <c r="W216" s="2307"/>
      <c r="X216" s="2843">
        <v>119.62</v>
      </c>
      <c r="Y216" s="2843">
        <v>0</v>
      </c>
      <c r="Z216" s="2108">
        <v>119.62</v>
      </c>
      <c r="AA216" s="2844">
        <v>59.2119</v>
      </c>
      <c r="AB216" s="2844"/>
      <c r="AC216" s="2108">
        <v>59.2119</v>
      </c>
      <c r="AD216" s="2108">
        <v>0.59810000000000008</v>
      </c>
      <c r="AE216" s="3229"/>
      <c r="AF216" s="2844">
        <v>0</v>
      </c>
      <c r="AG216" s="2108">
        <v>0</v>
      </c>
      <c r="AH216" s="2307"/>
      <c r="AI216" s="3224" t="s">
        <v>10057</v>
      </c>
      <c r="AJ216" s="2318">
        <v>0</v>
      </c>
    </row>
    <row r="217" spans="1:36" s="2310" customFormat="1" ht="63">
      <c r="A217" s="1466">
        <v>2852</v>
      </c>
      <c r="B217" s="2305" t="s">
        <v>6843</v>
      </c>
      <c r="C217" s="919" t="s">
        <v>6844</v>
      </c>
      <c r="D217" s="916" t="s">
        <v>561</v>
      </c>
      <c r="E217" s="916" t="s">
        <v>419</v>
      </c>
      <c r="F217" s="2317" t="s">
        <v>47</v>
      </c>
      <c r="G217" s="2307">
        <v>90.99</v>
      </c>
      <c r="H217" s="2307">
        <v>0</v>
      </c>
      <c r="I217" s="2307">
        <v>12.5</v>
      </c>
      <c r="J217" s="2318">
        <v>0</v>
      </c>
      <c r="K217" s="2307">
        <v>12.5</v>
      </c>
      <c r="L217" s="2307">
        <v>78.489999999999995</v>
      </c>
      <c r="M217" s="2307">
        <v>78.489999999999995</v>
      </c>
      <c r="N217" s="2318">
        <v>0</v>
      </c>
      <c r="O217" s="2307">
        <v>78.489999999999995</v>
      </c>
      <c r="P217" s="2307"/>
      <c r="Q217" s="2307"/>
      <c r="R217" s="2307"/>
      <c r="S217" s="2307"/>
      <c r="T217" s="2307"/>
      <c r="U217" s="2307"/>
      <c r="V217" s="2307"/>
      <c r="W217" s="2307"/>
      <c r="X217" s="2843">
        <v>78.489999999999995</v>
      </c>
      <c r="Y217" s="2843">
        <v>0</v>
      </c>
      <c r="Z217" s="2108">
        <v>78.489999999999995</v>
      </c>
      <c r="AA217" s="2844">
        <v>77.705100000000002</v>
      </c>
      <c r="AB217" s="2844"/>
      <c r="AC217" s="2108">
        <v>77.705100000000002</v>
      </c>
      <c r="AD217" s="2108">
        <v>0.78489999999999993</v>
      </c>
      <c r="AE217" s="3229"/>
      <c r="AF217" s="2844">
        <v>0</v>
      </c>
      <c r="AG217" s="2108">
        <v>0</v>
      </c>
      <c r="AH217" s="2307"/>
      <c r="AI217" s="3224" t="s">
        <v>10041</v>
      </c>
      <c r="AJ217" s="2318">
        <v>0</v>
      </c>
    </row>
    <row r="218" spans="1:36" s="2310" customFormat="1" ht="63">
      <c r="A218" s="1466">
        <v>2853</v>
      </c>
      <c r="B218" s="2305" t="s">
        <v>6845</v>
      </c>
      <c r="C218" s="919" t="s">
        <v>6846</v>
      </c>
      <c r="D218" s="916" t="s">
        <v>561</v>
      </c>
      <c r="E218" s="916" t="s">
        <v>2870</v>
      </c>
      <c r="F218" s="2317" t="s">
        <v>47</v>
      </c>
      <c r="G218" s="2307">
        <v>200</v>
      </c>
      <c r="H218" s="2307">
        <v>0</v>
      </c>
      <c r="I218" s="2307">
        <v>25</v>
      </c>
      <c r="J218" s="2318">
        <v>0</v>
      </c>
      <c r="K218" s="2307">
        <v>25</v>
      </c>
      <c r="L218" s="2307">
        <v>175</v>
      </c>
      <c r="M218" s="2307">
        <v>175</v>
      </c>
      <c r="N218" s="2318">
        <v>0</v>
      </c>
      <c r="O218" s="2307">
        <v>175</v>
      </c>
      <c r="P218" s="2307"/>
      <c r="Q218" s="2307"/>
      <c r="R218" s="2307"/>
      <c r="S218" s="2307"/>
      <c r="T218" s="2307"/>
      <c r="U218" s="2307"/>
      <c r="V218" s="2307"/>
      <c r="W218" s="2307"/>
      <c r="X218" s="2843">
        <v>175</v>
      </c>
      <c r="Y218" s="2843">
        <v>0</v>
      </c>
      <c r="Z218" s="2108">
        <v>175</v>
      </c>
      <c r="AA218" s="2844">
        <v>86.625</v>
      </c>
      <c r="AB218" s="2844"/>
      <c r="AC218" s="2108">
        <v>86.625</v>
      </c>
      <c r="AD218" s="2108">
        <v>0.875</v>
      </c>
      <c r="AE218" s="3229"/>
      <c r="AF218" s="2844">
        <v>0</v>
      </c>
      <c r="AG218" s="2108">
        <v>0</v>
      </c>
      <c r="AH218" s="2307"/>
      <c r="AI218" s="3224" t="s">
        <v>10057</v>
      </c>
      <c r="AJ218" s="2318">
        <v>0</v>
      </c>
    </row>
    <row r="219" spans="1:36" s="2310" customFormat="1" ht="63">
      <c r="A219" s="1466">
        <v>2854</v>
      </c>
      <c r="B219" s="2305" t="s">
        <v>6847</v>
      </c>
      <c r="C219" s="919" t="s">
        <v>6848</v>
      </c>
      <c r="D219" s="916" t="s">
        <v>561</v>
      </c>
      <c r="E219" s="916" t="s">
        <v>2438</v>
      </c>
      <c r="F219" s="2317" t="s">
        <v>47</v>
      </c>
      <c r="G219" s="2318">
        <v>146.91</v>
      </c>
      <c r="H219" s="2307">
        <v>0</v>
      </c>
      <c r="I219" s="2307">
        <v>18.5</v>
      </c>
      <c r="J219" s="2318">
        <v>0</v>
      </c>
      <c r="K219" s="2307">
        <v>18.5</v>
      </c>
      <c r="L219" s="2307">
        <v>128.41</v>
      </c>
      <c r="M219" s="2307">
        <v>128.41</v>
      </c>
      <c r="N219" s="2318">
        <v>0</v>
      </c>
      <c r="O219" s="2307">
        <v>128.41</v>
      </c>
      <c r="P219" s="2307"/>
      <c r="Q219" s="2307"/>
      <c r="R219" s="2307"/>
      <c r="S219" s="2307"/>
      <c r="T219" s="2307"/>
      <c r="U219" s="2307"/>
      <c r="V219" s="2307"/>
      <c r="W219" s="2307"/>
      <c r="X219" s="2843">
        <v>128.41</v>
      </c>
      <c r="Y219" s="2843">
        <v>0</v>
      </c>
      <c r="Z219" s="2108">
        <v>128.41</v>
      </c>
      <c r="AA219" s="2844">
        <v>63.562950000000001</v>
      </c>
      <c r="AB219" s="2844"/>
      <c r="AC219" s="2108">
        <v>63.562950000000001</v>
      </c>
      <c r="AD219" s="2108">
        <v>0.64205000000000001</v>
      </c>
      <c r="AE219" s="3229"/>
      <c r="AF219" s="2844">
        <v>0</v>
      </c>
      <c r="AG219" s="2108">
        <v>0</v>
      </c>
      <c r="AH219" s="2307"/>
      <c r="AI219" s="3224" t="s">
        <v>10057</v>
      </c>
      <c r="AJ219" s="2318">
        <v>0</v>
      </c>
    </row>
    <row r="220" spans="1:36" s="2310" customFormat="1" ht="47.25">
      <c r="A220" s="3223">
        <v>2855</v>
      </c>
      <c r="B220" s="2305" t="s">
        <v>6849</v>
      </c>
      <c r="C220" s="919" t="s">
        <v>6850</v>
      </c>
      <c r="D220" s="916" t="s">
        <v>561</v>
      </c>
      <c r="E220" s="916" t="s">
        <v>419</v>
      </c>
      <c r="F220" s="2317" t="s">
        <v>47</v>
      </c>
      <c r="G220" s="2307">
        <v>96.424000000000007</v>
      </c>
      <c r="H220" s="2307">
        <v>0</v>
      </c>
      <c r="I220" s="2307">
        <v>12.5</v>
      </c>
      <c r="J220" s="2318">
        <v>0</v>
      </c>
      <c r="K220" s="2307">
        <v>12.5</v>
      </c>
      <c r="L220" s="2307">
        <v>83.924000000000007</v>
      </c>
      <c r="M220" s="2307">
        <v>83.924000000000007</v>
      </c>
      <c r="N220" s="2318">
        <v>0</v>
      </c>
      <c r="O220" s="2307">
        <v>83.924000000000007</v>
      </c>
      <c r="P220" s="2307"/>
      <c r="Q220" s="2307"/>
      <c r="R220" s="2307"/>
      <c r="S220" s="2307"/>
      <c r="T220" s="2307"/>
      <c r="U220" s="2307"/>
      <c r="V220" s="2307"/>
      <c r="W220" s="2307"/>
      <c r="X220" s="2843">
        <v>83.924000000000007</v>
      </c>
      <c r="Y220" s="2843">
        <v>0</v>
      </c>
      <c r="Z220" s="2108">
        <v>83.924000000000007</v>
      </c>
      <c r="AA220" s="2844">
        <v>83.084760000000003</v>
      </c>
      <c r="AB220" s="2844"/>
      <c r="AC220" s="2108">
        <v>83.084760000000003</v>
      </c>
      <c r="AD220" s="2108">
        <v>0.8392400000000001</v>
      </c>
      <c r="AE220" s="2844"/>
      <c r="AF220" s="2844">
        <v>0</v>
      </c>
      <c r="AG220" s="2108">
        <v>0</v>
      </c>
      <c r="AH220" s="2307"/>
      <c r="AI220" s="2307" t="s">
        <v>9951</v>
      </c>
      <c r="AJ220" s="2318">
        <v>0</v>
      </c>
    </row>
    <row r="221" spans="1:36" s="2310" customFormat="1" ht="47.25">
      <c r="A221" s="3223">
        <v>2856</v>
      </c>
      <c r="B221" s="2305" t="s">
        <v>6851</v>
      </c>
      <c r="C221" s="919" t="s">
        <v>6852</v>
      </c>
      <c r="D221" s="916" t="s">
        <v>561</v>
      </c>
      <c r="E221" s="916" t="s">
        <v>2870</v>
      </c>
      <c r="F221" s="2317" t="s">
        <v>47</v>
      </c>
      <c r="G221" s="2307">
        <v>100</v>
      </c>
      <c r="H221" s="2307">
        <v>0</v>
      </c>
      <c r="I221" s="2307">
        <v>12.5</v>
      </c>
      <c r="J221" s="2318">
        <v>0</v>
      </c>
      <c r="K221" s="2307">
        <v>12.5</v>
      </c>
      <c r="L221" s="2307">
        <v>87.5</v>
      </c>
      <c r="M221" s="2307">
        <v>87.5</v>
      </c>
      <c r="N221" s="2318">
        <v>0</v>
      </c>
      <c r="O221" s="2307">
        <v>87.5</v>
      </c>
      <c r="P221" s="2307"/>
      <c r="Q221" s="2307"/>
      <c r="R221" s="2307"/>
      <c r="S221" s="2307"/>
      <c r="T221" s="2307"/>
      <c r="U221" s="2307"/>
      <c r="V221" s="2307"/>
      <c r="W221" s="2307"/>
      <c r="X221" s="2843">
        <v>87.5</v>
      </c>
      <c r="Y221" s="2843">
        <v>0</v>
      </c>
      <c r="Z221" s="2108">
        <v>87.5</v>
      </c>
      <c r="AA221" s="2844">
        <v>86.625</v>
      </c>
      <c r="AB221" s="2844"/>
      <c r="AC221" s="2108">
        <v>86.625</v>
      </c>
      <c r="AD221" s="2108">
        <v>0.875</v>
      </c>
      <c r="AE221" s="2844"/>
      <c r="AF221" s="2844">
        <v>0</v>
      </c>
      <c r="AG221" s="2108">
        <v>0</v>
      </c>
      <c r="AH221" s="2307"/>
      <c r="AI221" s="2307" t="s">
        <v>9951</v>
      </c>
      <c r="AJ221" s="2318">
        <v>0</v>
      </c>
    </row>
    <row r="222" spans="1:36" s="2310" customFormat="1" ht="47.25">
      <c r="A222" s="3223">
        <v>2857</v>
      </c>
      <c r="B222" s="2305" t="s">
        <v>6853</v>
      </c>
      <c r="C222" s="919" t="s">
        <v>6854</v>
      </c>
      <c r="D222" s="916" t="s">
        <v>561</v>
      </c>
      <c r="E222" s="916" t="s">
        <v>2870</v>
      </c>
      <c r="F222" s="2317" t="s">
        <v>47</v>
      </c>
      <c r="G222" s="2307">
        <v>78.759</v>
      </c>
      <c r="H222" s="2307">
        <v>0</v>
      </c>
      <c r="I222" s="2307">
        <v>10</v>
      </c>
      <c r="J222" s="2318">
        <v>0</v>
      </c>
      <c r="K222" s="2307">
        <v>10</v>
      </c>
      <c r="L222" s="2307">
        <v>68.759</v>
      </c>
      <c r="M222" s="2307">
        <v>68.759</v>
      </c>
      <c r="N222" s="2318">
        <v>0</v>
      </c>
      <c r="O222" s="2307">
        <v>68.759</v>
      </c>
      <c r="P222" s="2307"/>
      <c r="Q222" s="2307"/>
      <c r="R222" s="2307"/>
      <c r="S222" s="2307"/>
      <c r="T222" s="2307"/>
      <c r="U222" s="2307"/>
      <c r="V222" s="2307"/>
      <c r="W222" s="2307"/>
      <c r="X222" s="2843">
        <v>68.759</v>
      </c>
      <c r="Y222" s="2843">
        <v>0</v>
      </c>
      <c r="Z222" s="2108">
        <v>68.759</v>
      </c>
      <c r="AA222" s="2844">
        <v>68.07141</v>
      </c>
      <c r="AB222" s="2844"/>
      <c r="AC222" s="2108">
        <v>68.07141</v>
      </c>
      <c r="AD222" s="2108">
        <v>0.68759000000000003</v>
      </c>
      <c r="AE222" s="2844"/>
      <c r="AF222" s="2844">
        <v>0</v>
      </c>
      <c r="AG222" s="2108">
        <v>0</v>
      </c>
      <c r="AH222" s="2307"/>
      <c r="AI222" s="2307" t="s">
        <v>9951</v>
      </c>
      <c r="AJ222" s="2318">
        <v>0</v>
      </c>
    </row>
    <row r="223" spans="1:36" s="2310" customFormat="1" ht="47.25">
      <c r="A223" s="3223">
        <v>2858</v>
      </c>
      <c r="B223" s="2305" t="s">
        <v>6855</v>
      </c>
      <c r="C223" s="919" t="s">
        <v>6856</v>
      </c>
      <c r="D223" s="916" t="s">
        <v>561</v>
      </c>
      <c r="E223" s="916" t="s">
        <v>419</v>
      </c>
      <c r="F223" s="2317" t="s">
        <v>47</v>
      </c>
      <c r="G223" s="2307">
        <v>96.426000000000002</v>
      </c>
      <c r="H223" s="2307">
        <v>0</v>
      </c>
      <c r="I223" s="2307">
        <v>12.5</v>
      </c>
      <c r="J223" s="2318">
        <v>0</v>
      </c>
      <c r="K223" s="2307">
        <v>12.5</v>
      </c>
      <c r="L223" s="2307">
        <v>83.926000000000002</v>
      </c>
      <c r="M223" s="2307">
        <v>83.926000000000002</v>
      </c>
      <c r="N223" s="2318">
        <v>0</v>
      </c>
      <c r="O223" s="2307">
        <v>83.926000000000002</v>
      </c>
      <c r="P223" s="2307"/>
      <c r="Q223" s="2307"/>
      <c r="R223" s="2307"/>
      <c r="S223" s="2307"/>
      <c r="T223" s="2307"/>
      <c r="U223" s="2307"/>
      <c r="V223" s="2307"/>
      <c r="W223" s="2307"/>
      <c r="X223" s="2843">
        <v>83.926000000000002</v>
      </c>
      <c r="Y223" s="2843">
        <v>0</v>
      </c>
      <c r="Z223" s="2108">
        <v>83.926000000000002</v>
      </c>
      <c r="AA223" s="2844">
        <v>83.086740000000006</v>
      </c>
      <c r="AB223" s="2844"/>
      <c r="AC223" s="2108">
        <v>83.086740000000006</v>
      </c>
      <c r="AD223" s="2108">
        <v>0.83926000000000001</v>
      </c>
      <c r="AE223" s="2844"/>
      <c r="AF223" s="2844">
        <v>0</v>
      </c>
      <c r="AG223" s="2108">
        <v>0</v>
      </c>
      <c r="AH223" s="2307"/>
      <c r="AI223" s="2307" t="s">
        <v>9951</v>
      </c>
      <c r="AJ223" s="2318">
        <v>0</v>
      </c>
    </row>
    <row r="224" spans="1:36" s="2310" customFormat="1" ht="63">
      <c r="A224" s="1466">
        <v>2859</v>
      </c>
      <c r="B224" s="2305" t="s">
        <v>6857</v>
      </c>
      <c r="C224" s="919" t="s">
        <v>6858</v>
      </c>
      <c r="D224" s="916" t="s">
        <v>561</v>
      </c>
      <c r="E224" s="916" t="s">
        <v>419</v>
      </c>
      <c r="F224" s="2317" t="s">
        <v>47</v>
      </c>
      <c r="G224" s="2307">
        <v>47.768999999999998</v>
      </c>
      <c r="H224" s="2307">
        <v>0</v>
      </c>
      <c r="I224" s="2307">
        <v>6.25</v>
      </c>
      <c r="J224" s="2318">
        <v>0</v>
      </c>
      <c r="K224" s="2307">
        <v>6.25</v>
      </c>
      <c r="L224" s="2307">
        <v>41.518999999999998</v>
      </c>
      <c r="M224" s="2307">
        <v>41.518999999999998</v>
      </c>
      <c r="N224" s="2318">
        <v>0</v>
      </c>
      <c r="O224" s="2307">
        <v>41.518999999999998</v>
      </c>
      <c r="P224" s="2307"/>
      <c r="Q224" s="2307"/>
      <c r="R224" s="2307"/>
      <c r="S224" s="2307"/>
      <c r="T224" s="2307"/>
      <c r="U224" s="2307"/>
      <c r="V224" s="2307"/>
      <c r="W224" s="2307"/>
      <c r="X224" s="2843">
        <v>41.518999999999998</v>
      </c>
      <c r="Y224" s="2843">
        <v>0</v>
      </c>
      <c r="Z224" s="2108">
        <v>41.518999999999998</v>
      </c>
      <c r="AA224" s="2844">
        <v>41.103809999999996</v>
      </c>
      <c r="AB224" s="2844"/>
      <c r="AC224" s="2108">
        <v>41.103809999999996</v>
      </c>
      <c r="AD224" s="2108">
        <v>0.41519</v>
      </c>
      <c r="AE224" s="3229"/>
      <c r="AF224" s="2844">
        <v>0</v>
      </c>
      <c r="AG224" s="2108">
        <v>0</v>
      </c>
      <c r="AH224" s="2307"/>
      <c r="AI224" s="3224" t="s">
        <v>10041</v>
      </c>
      <c r="AJ224" s="2318">
        <v>0</v>
      </c>
    </row>
    <row r="225" spans="1:36" s="2310" customFormat="1" ht="42.75">
      <c r="A225" s="3223">
        <v>2860</v>
      </c>
      <c r="B225" s="2305" t="s">
        <v>6859</v>
      </c>
      <c r="C225" s="919" t="s">
        <v>6860</v>
      </c>
      <c r="D225" s="916" t="s">
        <v>561</v>
      </c>
      <c r="E225" s="916" t="s">
        <v>6498</v>
      </c>
      <c r="F225" s="2317" t="s">
        <v>30</v>
      </c>
      <c r="G225" s="2307">
        <v>20</v>
      </c>
      <c r="H225" s="2307">
        <v>5</v>
      </c>
      <c r="I225" s="2307">
        <v>11.391</v>
      </c>
      <c r="J225" s="2318">
        <v>0</v>
      </c>
      <c r="K225" s="2307">
        <v>16.390999999999998</v>
      </c>
      <c r="L225" s="2307">
        <v>3.6090000000000018</v>
      </c>
      <c r="M225" s="2307">
        <v>3.609</v>
      </c>
      <c r="N225" s="2318">
        <v>0</v>
      </c>
      <c r="O225" s="2307">
        <v>3.609</v>
      </c>
      <c r="P225" s="2307"/>
      <c r="Q225" s="2307"/>
      <c r="R225" s="2307"/>
      <c r="S225" s="2307"/>
      <c r="T225" s="2307"/>
      <c r="U225" s="2307"/>
      <c r="V225" s="2307"/>
      <c r="W225" s="2307"/>
      <c r="X225" s="2843">
        <v>3.609</v>
      </c>
      <c r="Y225" s="2843">
        <v>0</v>
      </c>
      <c r="Z225" s="2108">
        <v>3.609</v>
      </c>
      <c r="AA225" s="2844">
        <v>2.593</v>
      </c>
      <c r="AB225" s="2844"/>
      <c r="AC225" s="2108">
        <v>2.593</v>
      </c>
      <c r="AD225" s="2108">
        <v>2.5999999999999999E-2</v>
      </c>
      <c r="AE225" s="2844"/>
      <c r="AF225" s="2844">
        <v>0</v>
      </c>
      <c r="AG225" s="2108">
        <v>0</v>
      </c>
      <c r="AH225" s="2307"/>
      <c r="AI225" s="2307" t="s">
        <v>9951</v>
      </c>
      <c r="AJ225" s="2318">
        <v>0</v>
      </c>
    </row>
    <row r="226" spans="1:36" s="2310" customFormat="1" ht="63">
      <c r="A226" s="1466">
        <v>2861</v>
      </c>
      <c r="B226" s="2305" t="s">
        <v>6861</v>
      </c>
      <c r="C226" s="919" t="s">
        <v>6862</v>
      </c>
      <c r="D226" s="2320" t="s">
        <v>187</v>
      </c>
      <c r="E226" s="916" t="s">
        <v>2245</v>
      </c>
      <c r="F226" s="2317" t="s">
        <v>47</v>
      </c>
      <c r="G226" s="2307">
        <v>124.851</v>
      </c>
      <c r="H226" s="2307">
        <v>0</v>
      </c>
      <c r="I226" s="2307">
        <v>31.25</v>
      </c>
      <c r="J226" s="2318">
        <v>0</v>
      </c>
      <c r="K226" s="2307">
        <v>31.25</v>
      </c>
      <c r="L226" s="2307">
        <v>93.600999999999999</v>
      </c>
      <c r="M226" s="2307">
        <v>93.600999999999999</v>
      </c>
      <c r="N226" s="2318">
        <v>0</v>
      </c>
      <c r="O226" s="2307">
        <v>93.600999999999999</v>
      </c>
      <c r="P226" s="2307"/>
      <c r="Q226" s="2307"/>
      <c r="R226" s="2307"/>
      <c r="S226" s="2307"/>
      <c r="T226" s="2307"/>
      <c r="U226" s="2307"/>
      <c r="V226" s="2307"/>
      <c r="W226" s="2307"/>
      <c r="X226" s="2843">
        <v>93.600999999999999</v>
      </c>
      <c r="Y226" s="2843">
        <v>0</v>
      </c>
      <c r="Z226" s="2108">
        <v>93.600999999999999</v>
      </c>
      <c r="AA226" s="2844">
        <v>92.664990000000003</v>
      </c>
      <c r="AB226" s="2844"/>
      <c r="AC226" s="2108">
        <v>92.664990000000003</v>
      </c>
      <c r="AD226" s="2108">
        <v>0.93601000000000001</v>
      </c>
      <c r="AE226" s="3229"/>
      <c r="AF226" s="2844">
        <v>0</v>
      </c>
      <c r="AG226" s="2108">
        <v>0</v>
      </c>
      <c r="AH226" s="2307"/>
      <c r="AI226" s="3224" t="s">
        <v>10041</v>
      </c>
      <c r="AJ226" s="2318">
        <v>0</v>
      </c>
    </row>
    <row r="227" spans="1:36" s="2310" customFormat="1" ht="63">
      <c r="A227" s="1466">
        <v>2862</v>
      </c>
      <c r="B227" s="2305" t="s">
        <v>6863</v>
      </c>
      <c r="C227" s="919" t="s">
        <v>6864</v>
      </c>
      <c r="D227" s="2320" t="s">
        <v>187</v>
      </c>
      <c r="E227" s="916" t="s">
        <v>2245</v>
      </c>
      <c r="F227" s="2317" t="s">
        <v>47</v>
      </c>
      <c r="G227" s="2307">
        <v>123.786</v>
      </c>
      <c r="H227" s="2307">
        <v>0</v>
      </c>
      <c r="I227" s="2307">
        <v>31.25</v>
      </c>
      <c r="J227" s="2318">
        <v>0</v>
      </c>
      <c r="K227" s="2307">
        <v>31.25</v>
      </c>
      <c r="L227" s="2307">
        <v>92.536000000000001</v>
      </c>
      <c r="M227" s="2307">
        <v>92.536000000000001</v>
      </c>
      <c r="N227" s="2318">
        <v>0</v>
      </c>
      <c r="O227" s="2307">
        <v>92.536000000000001</v>
      </c>
      <c r="P227" s="2307"/>
      <c r="Q227" s="2307"/>
      <c r="R227" s="2307"/>
      <c r="S227" s="2307"/>
      <c r="T227" s="2307"/>
      <c r="U227" s="2307"/>
      <c r="V227" s="2307"/>
      <c r="W227" s="2307"/>
      <c r="X227" s="2843">
        <v>92.536000000000001</v>
      </c>
      <c r="Y227" s="2843">
        <v>0</v>
      </c>
      <c r="Z227" s="2108">
        <v>92.536000000000001</v>
      </c>
      <c r="AA227" s="2844">
        <v>91.610640000000004</v>
      </c>
      <c r="AB227" s="2844"/>
      <c r="AC227" s="2108">
        <v>91.610640000000004</v>
      </c>
      <c r="AD227" s="2108">
        <v>0.92535999999999996</v>
      </c>
      <c r="AE227" s="3229"/>
      <c r="AF227" s="2844">
        <v>0</v>
      </c>
      <c r="AG227" s="2108">
        <v>0</v>
      </c>
      <c r="AH227" s="2307"/>
      <c r="AI227" s="3224" t="s">
        <v>10041</v>
      </c>
      <c r="AJ227" s="2318">
        <v>0</v>
      </c>
    </row>
    <row r="228" spans="1:36" s="2310" customFormat="1" ht="78.75">
      <c r="A228" s="3223">
        <v>2863</v>
      </c>
      <c r="B228" s="2305" t="s">
        <v>6865</v>
      </c>
      <c r="C228" s="919" t="s">
        <v>6866</v>
      </c>
      <c r="D228" s="2320" t="s">
        <v>187</v>
      </c>
      <c r="E228" s="916" t="s">
        <v>1241</v>
      </c>
      <c r="F228" s="2317" t="s">
        <v>47</v>
      </c>
      <c r="G228" s="2307">
        <v>115</v>
      </c>
      <c r="H228" s="2307">
        <v>0</v>
      </c>
      <c r="I228" s="2307">
        <v>28.75</v>
      </c>
      <c r="J228" s="2318">
        <v>0</v>
      </c>
      <c r="K228" s="2307">
        <v>28.75</v>
      </c>
      <c r="L228" s="2307">
        <v>86.25</v>
      </c>
      <c r="M228" s="2307">
        <v>86.25</v>
      </c>
      <c r="N228" s="2318">
        <v>0</v>
      </c>
      <c r="O228" s="2307">
        <v>86.25</v>
      </c>
      <c r="P228" s="2307"/>
      <c r="Q228" s="2307"/>
      <c r="R228" s="2307"/>
      <c r="S228" s="2307"/>
      <c r="T228" s="2307"/>
      <c r="U228" s="2307"/>
      <c r="V228" s="2307"/>
      <c r="W228" s="2307"/>
      <c r="X228" s="2843">
        <v>86.25</v>
      </c>
      <c r="Y228" s="2843">
        <v>0</v>
      </c>
      <c r="Z228" s="2108">
        <v>86.25</v>
      </c>
      <c r="AA228" s="2844">
        <v>85.387500000000003</v>
      </c>
      <c r="AB228" s="2844"/>
      <c r="AC228" s="2108">
        <v>85.387500000000003</v>
      </c>
      <c r="AD228" s="2108">
        <v>0.86250000000000004</v>
      </c>
      <c r="AE228" s="2844"/>
      <c r="AF228" s="2844">
        <v>0</v>
      </c>
      <c r="AG228" s="2108">
        <v>0</v>
      </c>
      <c r="AH228" s="2307"/>
      <c r="AI228" s="2307" t="s">
        <v>9951</v>
      </c>
      <c r="AJ228" s="2318">
        <v>0</v>
      </c>
    </row>
    <row r="229" spans="1:36" s="2310" customFormat="1" ht="47.25">
      <c r="A229" s="991">
        <v>2864</v>
      </c>
      <c r="B229" s="2305" t="s">
        <v>6867</v>
      </c>
      <c r="C229" s="919" t="s">
        <v>6868</v>
      </c>
      <c r="D229" s="2320" t="s">
        <v>187</v>
      </c>
      <c r="E229" s="916" t="s">
        <v>2245</v>
      </c>
      <c r="F229" s="2317" t="s">
        <v>47</v>
      </c>
      <c r="G229" s="2307">
        <v>150</v>
      </c>
      <c r="H229" s="2307">
        <v>0</v>
      </c>
      <c r="I229" s="2307">
        <v>37.5</v>
      </c>
      <c r="J229" s="2318">
        <v>0</v>
      </c>
      <c r="K229" s="2307">
        <v>37.5</v>
      </c>
      <c r="L229" s="2307">
        <v>112.5</v>
      </c>
      <c r="M229" s="2307">
        <v>112.5</v>
      </c>
      <c r="N229" s="2318">
        <v>0</v>
      </c>
      <c r="O229" s="2307">
        <v>112.5</v>
      </c>
      <c r="P229" s="2307"/>
      <c r="Q229" s="2307"/>
      <c r="R229" s="2307"/>
      <c r="S229" s="2307"/>
      <c r="T229" s="2307"/>
      <c r="U229" s="2307"/>
      <c r="V229" s="2307"/>
      <c r="W229" s="2307"/>
      <c r="X229" s="2843">
        <v>112.5</v>
      </c>
      <c r="Y229" s="2843">
        <v>0</v>
      </c>
      <c r="Z229" s="2108">
        <v>112.5</v>
      </c>
      <c r="AA229" s="2844">
        <v>55.6875</v>
      </c>
      <c r="AB229" s="2844"/>
      <c r="AC229" s="2108">
        <v>55.6875</v>
      </c>
      <c r="AD229" s="2108">
        <v>0.5625</v>
      </c>
      <c r="AE229" s="2844"/>
      <c r="AF229" s="2844">
        <v>0</v>
      </c>
      <c r="AG229" s="2108">
        <v>0</v>
      </c>
      <c r="AH229" s="2307"/>
      <c r="AI229" s="2307" t="s">
        <v>9951</v>
      </c>
      <c r="AJ229" s="2318">
        <v>0</v>
      </c>
    </row>
    <row r="230" spans="1:36" s="2310" customFormat="1" ht="47.25">
      <c r="A230" s="991">
        <v>2865</v>
      </c>
      <c r="B230" s="2305" t="s">
        <v>6869</v>
      </c>
      <c r="C230" s="919" t="s">
        <v>6870</v>
      </c>
      <c r="D230" s="2320" t="s">
        <v>187</v>
      </c>
      <c r="E230" s="916" t="s">
        <v>2245</v>
      </c>
      <c r="F230" s="2317" t="s">
        <v>47</v>
      </c>
      <c r="G230" s="2307">
        <v>150</v>
      </c>
      <c r="H230" s="2307">
        <v>0</v>
      </c>
      <c r="I230" s="2307">
        <v>37</v>
      </c>
      <c r="J230" s="2318">
        <v>0</v>
      </c>
      <c r="K230" s="2307">
        <v>37</v>
      </c>
      <c r="L230" s="2307">
        <v>113</v>
      </c>
      <c r="M230" s="2307">
        <v>113</v>
      </c>
      <c r="N230" s="2318">
        <v>0</v>
      </c>
      <c r="O230" s="2307">
        <v>113</v>
      </c>
      <c r="P230" s="2307"/>
      <c r="Q230" s="2307"/>
      <c r="R230" s="2307"/>
      <c r="S230" s="2307"/>
      <c r="T230" s="2307"/>
      <c r="U230" s="2307"/>
      <c r="V230" s="2307"/>
      <c r="W230" s="2307"/>
      <c r="X230" s="2843">
        <v>113</v>
      </c>
      <c r="Y230" s="2843">
        <v>0</v>
      </c>
      <c r="Z230" s="2108">
        <v>113</v>
      </c>
      <c r="AA230" s="2844">
        <v>55.935000000000002</v>
      </c>
      <c r="AB230" s="2844"/>
      <c r="AC230" s="2108">
        <v>55.935000000000002</v>
      </c>
      <c r="AD230" s="2108">
        <v>0.56499999999999995</v>
      </c>
      <c r="AE230" s="2844"/>
      <c r="AF230" s="2844">
        <v>0</v>
      </c>
      <c r="AG230" s="2108">
        <v>0</v>
      </c>
      <c r="AH230" s="2307"/>
      <c r="AI230" s="2307" t="s">
        <v>9951</v>
      </c>
      <c r="AJ230" s="2318">
        <v>0</v>
      </c>
    </row>
    <row r="231" spans="1:36" s="2310" customFormat="1" ht="47.25">
      <c r="A231" s="991">
        <v>2866</v>
      </c>
      <c r="B231" s="2305" t="s">
        <v>6871</v>
      </c>
      <c r="C231" s="919" t="s">
        <v>6872</v>
      </c>
      <c r="D231" s="2320" t="s">
        <v>187</v>
      </c>
      <c r="E231" s="916" t="s">
        <v>2245</v>
      </c>
      <c r="F231" s="2317" t="s">
        <v>47</v>
      </c>
      <c r="G231" s="2307">
        <v>150</v>
      </c>
      <c r="H231" s="2307">
        <v>0</v>
      </c>
      <c r="I231" s="2307">
        <v>37</v>
      </c>
      <c r="J231" s="2318">
        <v>0</v>
      </c>
      <c r="K231" s="2307">
        <v>37</v>
      </c>
      <c r="L231" s="2307">
        <v>113</v>
      </c>
      <c r="M231" s="2307">
        <v>113</v>
      </c>
      <c r="N231" s="2318">
        <v>0</v>
      </c>
      <c r="O231" s="2307">
        <v>113</v>
      </c>
      <c r="P231" s="2307"/>
      <c r="Q231" s="2307"/>
      <c r="R231" s="2307"/>
      <c r="S231" s="2307"/>
      <c r="T231" s="2307"/>
      <c r="U231" s="2307"/>
      <c r="V231" s="2307"/>
      <c r="W231" s="2307"/>
      <c r="X231" s="2843">
        <v>113</v>
      </c>
      <c r="Y231" s="2843">
        <v>0</v>
      </c>
      <c r="Z231" s="2108">
        <v>113</v>
      </c>
      <c r="AA231" s="2844">
        <v>55.935000000000002</v>
      </c>
      <c r="AB231" s="2844"/>
      <c r="AC231" s="2108">
        <v>55.935000000000002</v>
      </c>
      <c r="AD231" s="2108">
        <v>0.56499999999999995</v>
      </c>
      <c r="AE231" s="2844"/>
      <c r="AF231" s="2844">
        <v>0</v>
      </c>
      <c r="AG231" s="2108">
        <v>0</v>
      </c>
      <c r="AH231" s="2307"/>
      <c r="AI231" s="2307" t="s">
        <v>9951</v>
      </c>
      <c r="AJ231" s="2318">
        <v>0</v>
      </c>
    </row>
    <row r="232" spans="1:36" s="2310" customFormat="1" ht="47.25">
      <c r="A232" s="991">
        <v>2867</v>
      </c>
      <c r="B232" s="2305" t="s">
        <v>6873</v>
      </c>
      <c r="C232" s="919" t="s">
        <v>6874</v>
      </c>
      <c r="D232" s="2320" t="s">
        <v>187</v>
      </c>
      <c r="E232" s="916" t="s">
        <v>2245</v>
      </c>
      <c r="F232" s="2317" t="s">
        <v>47</v>
      </c>
      <c r="G232" s="2307">
        <v>200</v>
      </c>
      <c r="H232" s="2307">
        <v>0</v>
      </c>
      <c r="I232" s="2307">
        <v>50</v>
      </c>
      <c r="J232" s="2318">
        <v>0</v>
      </c>
      <c r="K232" s="2307">
        <v>50</v>
      </c>
      <c r="L232" s="2307">
        <v>150</v>
      </c>
      <c r="M232" s="2307">
        <v>150</v>
      </c>
      <c r="N232" s="2318">
        <v>0</v>
      </c>
      <c r="O232" s="2307">
        <v>150</v>
      </c>
      <c r="P232" s="2307"/>
      <c r="Q232" s="2307"/>
      <c r="R232" s="2307"/>
      <c r="S232" s="2307"/>
      <c r="T232" s="2307"/>
      <c r="U232" s="2307"/>
      <c r="V232" s="2307"/>
      <c r="W232" s="2307"/>
      <c r="X232" s="2843">
        <v>150</v>
      </c>
      <c r="Y232" s="2843">
        <v>0</v>
      </c>
      <c r="Z232" s="2108">
        <v>150</v>
      </c>
      <c r="AA232" s="2844">
        <v>74.25</v>
      </c>
      <c r="AB232" s="2844"/>
      <c r="AC232" s="2108">
        <v>74.25</v>
      </c>
      <c r="AD232" s="2108">
        <v>0.75</v>
      </c>
      <c r="AE232" s="2844"/>
      <c r="AF232" s="2844">
        <v>0</v>
      </c>
      <c r="AG232" s="2108">
        <v>0</v>
      </c>
      <c r="AH232" s="2307"/>
      <c r="AI232" s="2307" t="s">
        <v>9951</v>
      </c>
      <c r="AJ232" s="2318">
        <v>0</v>
      </c>
    </row>
    <row r="233" spans="1:36" s="2310" customFormat="1" ht="63">
      <c r="A233" s="3223">
        <v>2868</v>
      </c>
      <c r="B233" s="2305" t="s">
        <v>6875</v>
      </c>
      <c r="C233" s="919" t="s">
        <v>6876</v>
      </c>
      <c r="D233" s="2320" t="s">
        <v>187</v>
      </c>
      <c r="E233" s="916" t="s">
        <v>6569</v>
      </c>
      <c r="F233" s="2317" t="s">
        <v>47</v>
      </c>
      <c r="G233" s="2307">
        <v>66.507999999999996</v>
      </c>
      <c r="H233" s="2307">
        <v>0</v>
      </c>
      <c r="I233" s="2307">
        <v>20</v>
      </c>
      <c r="J233" s="2318">
        <v>0</v>
      </c>
      <c r="K233" s="2307">
        <v>20</v>
      </c>
      <c r="L233" s="2307">
        <v>46.507999999999996</v>
      </c>
      <c r="M233" s="2307">
        <v>46.508000000000003</v>
      </c>
      <c r="N233" s="2318">
        <v>0</v>
      </c>
      <c r="O233" s="2307">
        <v>46.508000000000003</v>
      </c>
      <c r="P233" s="2307"/>
      <c r="Q233" s="2307"/>
      <c r="R233" s="2307"/>
      <c r="S233" s="2307"/>
      <c r="T233" s="2307"/>
      <c r="U233" s="2307"/>
      <c r="V233" s="2307"/>
      <c r="W233" s="2307"/>
      <c r="X233" s="2843">
        <v>46.508000000000003</v>
      </c>
      <c r="Y233" s="2843">
        <v>0</v>
      </c>
      <c r="Z233" s="2108">
        <v>46.508000000000003</v>
      </c>
      <c r="AA233" s="2844">
        <v>46.042920000000002</v>
      </c>
      <c r="AB233" s="2844"/>
      <c r="AC233" s="2108">
        <v>46.042920000000002</v>
      </c>
      <c r="AD233" s="2108">
        <v>0.46508000000000005</v>
      </c>
      <c r="AE233" s="2844"/>
      <c r="AF233" s="2844">
        <v>0</v>
      </c>
      <c r="AG233" s="2108">
        <v>0</v>
      </c>
      <c r="AH233" s="2307"/>
      <c r="AI233" s="2307" t="s">
        <v>9951</v>
      </c>
      <c r="AJ233" s="2318">
        <v>0</v>
      </c>
    </row>
    <row r="234" spans="1:36" s="2310" customFormat="1" ht="63">
      <c r="A234" s="3223">
        <v>2869</v>
      </c>
      <c r="B234" s="2305" t="s">
        <v>6877</v>
      </c>
      <c r="C234" s="919" t="s">
        <v>6878</v>
      </c>
      <c r="D234" s="2320" t="s">
        <v>187</v>
      </c>
      <c r="E234" s="916" t="s">
        <v>6569</v>
      </c>
      <c r="F234" s="2317" t="s">
        <v>47</v>
      </c>
      <c r="G234" s="2307">
        <v>45.734000000000002</v>
      </c>
      <c r="H234" s="2307">
        <v>0</v>
      </c>
      <c r="I234" s="2307">
        <v>15</v>
      </c>
      <c r="J234" s="2318">
        <v>0</v>
      </c>
      <c r="K234" s="2307">
        <v>15</v>
      </c>
      <c r="L234" s="2307">
        <v>30.734000000000002</v>
      </c>
      <c r="M234" s="2307">
        <v>30.734000000000002</v>
      </c>
      <c r="N234" s="2318">
        <v>0</v>
      </c>
      <c r="O234" s="2307">
        <v>30.734000000000002</v>
      </c>
      <c r="P234" s="2307"/>
      <c r="Q234" s="2307"/>
      <c r="R234" s="2307"/>
      <c r="S234" s="2307"/>
      <c r="T234" s="2307"/>
      <c r="U234" s="2307"/>
      <c r="V234" s="2307"/>
      <c r="W234" s="2307"/>
      <c r="X234" s="2843">
        <v>30.734000000000002</v>
      </c>
      <c r="Y234" s="2843">
        <v>0</v>
      </c>
      <c r="Z234" s="2108">
        <v>30.734000000000002</v>
      </c>
      <c r="AA234" s="2844">
        <v>30.426660000000002</v>
      </c>
      <c r="AB234" s="2844"/>
      <c r="AC234" s="2108">
        <v>30.426660000000002</v>
      </c>
      <c r="AD234" s="2108">
        <v>0.30734</v>
      </c>
      <c r="AE234" s="2844"/>
      <c r="AF234" s="2844">
        <v>17.822106000000002</v>
      </c>
      <c r="AG234" s="2108">
        <v>17.822106000000002</v>
      </c>
      <c r="AH234" s="2307"/>
      <c r="AI234" s="2307" t="s">
        <v>9951</v>
      </c>
      <c r="AJ234" s="2318">
        <v>0</v>
      </c>
    </row>
    <row r="235" spans="1:36" s="2310" customFormat="1" ht="63">
      <c r="A235" s="3223">
        <v>2870</v>
      </c>
      <c r="B235" s="2305" t="s">
        <v>6879</v>
      </c>
      <c r="C235" s="919" t="s">
        <v>6880</v>
      </c>
      <c r="D235" s="2320" t="s">
        <v>187</v>
      </c>
      <c r="E235" s="916" t="s">
        <v>6569</v>
      </c>
      <c r="F235" s="2317" t="s">
        <v>47</v>
      </c>
      <c r="G235" s="2307">
        <v>45.834000000000003</v>
      </c>
      <c r="H235" s="2307">
        <v>0</v>
      </c>
      <c r="I235" s="2307">
        <v>15</v>
      </c>
      <c r="J235" s="2318">
        <v>0</v>
      </c>
      <c r="K235" s="2307">
        <v>15</v>
      </c>
      <c r="L235" s="2307">
        <v>30.834000000000003</v>
      </c>
      <c r="M235" s="2307">
        <v>30.834</v>
      </c>
      <c r="N235" s="2318">
        <v>0</v>
      </c>
      <c r="O235" s="2307">
        <v>30.834</v>
      </c>
      <c r="P235" s="2307"/>
      <c r="Q235" s="2307"/>
      <c r="R235" s="2307"/>
      <c r="S235" s="2307"/>
      <c r="T235" s="2307"/>
      <c r="U235" s="2307"/>
      <c r="V235" s="2307"/>
      <c r="W235" s="2307"/>
      <c r="X235" s="2843">
        <v>30.834</v>
      </c>
      <c r="Y235" s="2843">
        <v>0</v>
      </c>
      <c r="Z235" s="2108">
        <v>30.834</v>
      </c>
      <c r="AA235" s="2844">
        <v>30.525659999999998</v>
      </c>
      <c r="AB235" s="2844"/>
      <c r="AC235" s="2108">
        <v>30.525659999999998</v>
      </c>
      <c r="AD235" s="2108">
        <v>0.30834</v>
      </c>
      <c r="AE235" s="2844"/>
      <c r="AF235" s="2844">
        <v>0</v>
      </c>
      <c r="AG235" s="2108">
        <v>0</v>
      </c>
      <c r="AH235" s="2307"/>
      <c r="AI235" s="2307" t="s">
        <v>9951</v>
      </c>
      <c r="AJ235" s="2318">
        <v>0</v>
      </c>
    </row>
    <row r="236" spans="1:36" s="2310" customFormat="1" ht="47.25">
      <c r="A236" s="3223">
        <v>2871</v>
      </c>
      <c r="B236" s="2305" t="s">
        <v>6881</v>
      </c>
      <c r="C236" s="919" t="s">
        <v>6882</v>
      </c>
      <c r="D236" s="2320" t="s">
        <v>187</v>
      </c>
      <c r="E236" s="916" t="s">
        <v>6569</v>
      </c>
      <c r="F236" s="2317" t="s">
        <v>47</v>
      </c>
      <c r="G236" s="2307">
        <v>49.411000000000001</v>
      </c>
      <c r="H236" s="2307">
        <v>0</v>
      </c>
      <c r="I236" s="2307">
        <v>15</v>
      </c>
      <c r="J236" s="2318">
        <v>0</v>
      </c>
      <c r="K236" s="2307">
        <v>15</v>
      </c>
      <c r="L236" s="2307">
        <v>34.411000000000001</v>
      </c>
      <c r="M236" s="2307">
        <v>34.411000000000001</v>
      </c>
      <c r="N236" s="2318">
        <v>0</v>
      </c>
      <c r="O236" s="2307">
        <v>34.411000000000001</v>
      </c>
      <c r="P236" s="2307"/>
      <c r="Q236" s="2307"/>
      <c r="R236" s="2307"/>
      <c r="S236" s="2307"/>
      <c r="T236" s="2307"/>
      <c r="U236" s="2307"/>
      <c r="V236" s="2307"/>
      <c r="W236" s="2307"/>
      <c r="X236" s="2843">
        <v>34.411000000000001</v>
      </c>
      <c r="Y236" s="2843">
        <v>0</v>
      </c>
      <c r="Z236" s="2108">
        <v>34.411000000000001</v>
      </c>
      <c r="AA236" s="2844">
        <v>34.066890000000001</v>
      </c>
      <c r="AB236" s="2844"/>
      <c r="AC236" s="2108">
        <v>34.066890000000001</v>
      </c>
      <c r="AD236" s="2108">
        <v>0.34411000000000003</v>
      </c>
      <c r="AE236" s="2844"/>
      <c r="AF236" s="2844">
        <v>12.582948</v>
      </c>
      <c r="AG236" s="2108">
        <v>12.582948</v>
      </c>
      <c r="AH236" s="2307"/>
      <c r="AI236" s="2307" t="s">
        <v>9951</v>
      </c>
      <c r="AJ236" s="2318">
        <v>0</v>
      </c>
    </row>
    <row r="237" spans="1:36" s="2310" customFormat="1" ht="63">
      <c r="A237" s="1466">
        <v>2872</v>
      </c>
      <c r="B237" s="2305" t="s">
        <v>6883</v>
      </c>
      <c r="C237" s="919" t="s">
        <v>6884</v>
      </c>
      <c r="D237" s="2320" t="s">
        <v>187</v>
      </c>
      <c r="E237" s="916" t="s">
        <v>2438</v>
      </c>
      <c r="F237" s="2317" t="s">
        <v>47</v>
      </c>
      <c r="G237" s="2307">
        <v>144.96899999999999</v>
      </c>
      <c r="H237" s="2307">
        <v>0</v>
      </c>
      <c r="I237" s="2307">
        <v>18</v>
      </c>
      <c r="J237" s="2318">
        <v>0</v>
      </c>
      <c r="K237" s="2307">
        <v>18</v>
      </c>
      <c r="L237" s="2307">
        <v>126.96899999999999</v>
      </c>
      <c r="M237" s="2307">
        <v>126.96899999999999</v>
      </c>
      <c r="N237" s="2318">
        <v>0</v>
      </c>
      <c r="O237" s="2307">
        <v>126.96899999999999</v>
      </c>
      <c r="P237" s="2307"/>
      <c r="Q237" s="2307"/>
      <c r="R237" s="2307"/>
      <c r="S237" s="2307"/>
      <c r="T237" s="2307"/>
      <c r="U237" s="2307"/>
      <c r="V237" s="2307"/>
      <c r="W237" s="2307"/>
      <c r="X237" s="2843">
        <v>126.96899999999999</v>
      </c>
      <c r="Y237" s="2843">
        <v>0</v>
      </c>
      <c r="Z237" s="2108">
        <v>126.96899999999999</v>
      </c>
      <c r="AA237" s="2844">
        <v>62.849654999999998</v>
      </c>
      <c r="AB237" s="2844"/>
      <c r="AC237" s="2108">
        <v>62.849654999999998</v>
      </c>
      <c r="AD237" s="2108">
        <v>0.63484499999999999</v>
      </c>
      <c r="AE237" s="3229"/>
      <c r="AF237" s="2844">
        <v>0</v>
      </c>
      <c r="AG237" s="2108">
        <v>0</v>
      </c>
      <c r="AH237" s="2307"/>
      <c r="AI237" s="3224" t="s">
        <v>10057</v>
      </c>
      <c r="AJ237" s="2318">
        <v>0</v>
      </c>
    </row>
    <row r="238" spans="1:36" s="2310" customFormat="1" ht="47.25">
      <c r="A238" s="3223">
        <v>2873</v>
      </c>
      <c r="B238" s="2305" t="s">
        <v>6885</v>
      </c>
      <c r="C238" s="919" t="s">
        <v>6886</v>
      </c>
      <c r="D238" s="2320" t="s">
        <v>187</v>
      </c>
      <c r="E238" s="916" t="s">
        <v>6569</v>
      </c>
      <c r="F238" s="2317" t="s">
        <v>47</v>
      </c>
      <c r="G238" s="2307">
        <v>45.37</v>
      </c>
      <c r="H238" s="2307">
        <v>0</v>
      </c>
      <c r="I238" s="2307">
        <v>12.5</v>
      </c>
      <c r="J238" s="2318">
        <v>0</v>
      </c>
      <c r="K238" s="2307">
        <v>12.5</v>
      </c>
      <c r="L238" s="2307">
        <v>32.869999999999997</v>
      </c>
      <c r="M238" s="2307">
        <v>32.869999999999997</v>
      </c>
      <c r="N238" s="2318">
        <v>0</v>
      </c>
      <c r="O238" s="2307">
        <v>32.869999999999997</v>
      </c>
      <c r="P238" s="2307"/>
      <c r="Q238" s="2307"/>
      <c r="R238" s="2307"/>
      <c r="S238" s="2307"/>
      <c r="T238" s="2307"/>
      <c r="U238" s="2307"/>
      <c r="V238" s="2307"/>
      <c r="W238" s="2307"/>
      <c r="X238" s="2843">
        <v>32.869999999999997</v>
      </c>
      <c r="Y238" s="2843">
        <v>0</v>
      </c>
      <c r="Z238" s="2108">
        <v>32.869999999999997</v>
      </c>
      <c r="AA238" s="2844">
        <v>32.5413</v>
      </c>
      <c r="AB238" s="2844"/>
      <c r="AC238" s="2108">
        <v>32.5413</v>
      </c>
      <c r="AD238" s="2108">
        <v>0.32869999999999999</v>
      </c>
      <c r="AE238" s="2844"/>
      <c r="AF238" s="2844">
        <v>0</v>
      </c>
      <c r="AG238" s="2108">
        <v>0</v>
      </c>
      <c r="AH238" s="2307"/>
      <c r="AI238" s="2307" t="s">
        <v>9951</v>
      </c>
      <c r="AJ238" s="2318">
        <v>0</v>
      </c>
    </row>
    <row r="239" spans="1:36" s="2310" customFormat="1" ht="110.25">
      <c r="A239" s="3223">
        <v>2874</v>
      </c>
      <c r="B239" s="2305" t="s">
        <v>6887</v>
      </c>
      <c r="C239" s="919" t="s">
        <v>6888</v>
      </c>
      <c r="D239" s="2320" t="s">
        <v>187</v>
      </c>
      <c r="E239" s="916" t="s">
        <v>6569</v>
      </c>
      <c r="F239" s="2317" t="s">
        <v>47</v>
      </c>
      <c r="G239" s="2307">
        <v>76.12</v>
      </c>
      <c r="H239" s="2307">
        <v>0</v>
      </c>
      <c r="I239" s="2307">
        <v>25</v>
      </c>
      <c r="J239" s="2318">
        <v>0</v>
      </c>
      <c r="K239" s="2307">
        <v>25</v>
      </c>
      <c r="L239" s="2307">
        <v>51.120000000000005</v>
      </c>
      <c r="M239" s="2307">
        <v>51.12</v>
      </c>
      <c r="N239" s="2318">
        <v>0</v>
      </c>
      <c r="O239" s="2307">
        <v>51.12</v>
      </c>
      <c r="P239" s="2307"/>
      <c r="Q239" s="2307"/>
      <c r="R239" s="2307"/>
      <c r="S239" s="2307"/>
      <c r="T239" s="2307"/>
      <c r="U239" s="2307"/>
      <c r="V239" s="2307"/>
      <c r="W239" s="2307"/>
      <c r="X239" s="2843">
        <v>51.12</v>
      </c>
      <c r="Y239" s="2843">
        <v>0</v>
      </c>
      <c r="Z239" s="2108">
        <v>51.12</v>
      </c>
      <c r="AA239" s="2844">
        <v>50.608799999999995</v>
      </c>
      <c r="AB239" s="2844"/>
      <c r="AC239" s="2108">
        <v>50.608799999999995</v>
      </c>
      <c r="AD239" s="2108">
        <v>0.51119999999999999</v>
      </c>
      <c r="AE239" s="2844"/>
      <c r="AF239" s="2844">
        <v>0</v>
      </c>
      <c r="AG239" s="2108">
        <v>0</v>
      </c>
      <c r="AH239" s="2307"/>
      <c r="AI239" s="2307" t="s">
        <v>9951</v>
      </c>
      <c r="AJ239" s="2318">
        <v>0</v>
      </c>
    </row>
    <row r="240" spans="1:36" s="2310" customFormat="1" ht="47.25">
      <c r="A240" s="3223">
        <v>2875</v>
      </c>
      <c r="B240" s="2305" t="s">
        <v>6889</v>
      </c>
      <c r="C240" s="919" t="s">
        <v>6890</v>
      </c>
      <c r="D240" s="2320" t="s">
        <v>187</v>
      </c>
      <c r="E240" s="916" t="s">
        <v>6569</v>
      </c>
      <c r="F240" s="2317" t="s">
        <v>47</v>
      </c>
      <c r="G240" s="2307">
        <v>94.616</v>
      </c>
      <c r="H240" s="2307">
        <v>0</v>
      </c>
      <c r="I240" s="2307">
        <v>25</v>
      </c>
      <c r="J240" s="2318">
        <v>0</v>
      </c>
      <c r="K240" s="2307">
        <v>25</v>
      </c>
      <c r="L240" s="2307">
        <v>69.616</v>
      </c>
      <c r="M240" s="2307">
        <v>69.616</v>
      </c>
      <c r="N240" s="2318">
        <v>0</v>
      </c>
      <c r="O240" s="2307">
        <v>69.616</v>
      </c>
      <c r="P240" s="2307"/>
      <c r="Q240" s="2307"/>
      <c r="R240" s="2307"/>
      <c r="S240" s="2307"/>
      <c r="T240" s="2307"/>
      <c r="U240" s="2307"/>
      <c r="V240" s="2307"/>
      <c r="W240" s="2307"/>
      <c r="X240" s="2843">
        <v>69.616</v>
      </c>
      <c r="Y240" s="2843">
        <v>0</v>
      </c>
      <c r="Z240" s="2108">
        <v>69.616</v>
      </c>
      <c r="AA240" s="2844">
        <v>68.919839999999994</v>
      </c>
      <c r="AB240" s="2844"/>
      <c r="AC240" s="2108">
        <v>68.919839999999994</v>
      </c>
      <c r="AD240" s="2108">
        <v>0.69616</v>
      </c>
      <c r="AE240" s="2844"/>
      <c r="AF240" s="2844">
        <v>0</v>
      </c>
      <c r="AG240" s="2108">
        <v>0</v>
      </c>
      <c r="AH240" s="2307"/>
      <c r="AI240" s="2307" t="s">
        <v>9951</v>
      </c>
      <c r="AJ240" s="2318">
        <v>0</v>
      </c>
    </row>
    <row r="241" spans="1:36" s="2310" customFormat="1" ht="47.25">
      <c r="A241" s="3223">
        <v>2876</v>
      </c>
      <c r="B241" s="2305" t="s">
        <v>6891</v>
      </c>
      <c r="C241" s="919" t="s">
        <v>6892</v>
      </c>
      <c r="D241" s="916" t="s">
        <v>577</v>
      </c>
      <c r="E241" s="916" t="s">
        <v>1241</v>
      </c>
      <c r="F241" s="2317" t="s">
        <v>47</v>
      </c>
      <c r="G241" s="2307">
        <v>106.54</v>
      </c>
      <c r="H241" s="2307">
        <v>0</v>
      </c>
      <c r="I241" s="2307">
        <v>30</v>
      </c>
      <c r="J241" s="2318">
        <v>0</v>
      </c>
      <c r="K241" s="2307">
        <v>30</v>
      </c>
      <c r="L241" s="2307">
        <v>76.540000000000006</v>
      </c>
      <c r="M241" s="2307">
        <v>76.540000000000006</v>
      </c>
      <c r="N241" s="2318">
        <v>0</v>
      </c>
      <c r="O241" s="2307">
        <v>76.540000000000006</v>
      </c>
      <c r="P241" s="2307"/>
      <c r="Q241" s="2307"/>
      <c r="R241" s="2307"/>
      <c r="S241" s="2307"/>
      <c r="T241" s="2307"/>
      <c r="U241" s="2307"/>
      <c r="V241" s="2307"/>
      <c r="W241" s="2307"/>
      <c r="X241" s="2843">
        <v>76.540000000000006</v>
      </c>
      <c r="Y241" s="2843">
        <v>0</v>
      </c>
      <c r="Z241" s="2108">
        <v>76.540000000000006</v>
      </c>
      <c r="AA241" s="2844">
        <v>75.774600000000007</v>
      </c>
      <c r="AB241" s="2844"/>
      <c r="AC241" s="2108">
        <v>75.774600000000007</v>
      </c>
      <c r="AD241" s="2108">
        <v>0.76540000000000008</v>
      </c>
      <c r="AE241" s="2844"/>
      <c r="AF241" s="2844">
        <v>20.560148999999999</v>
      </c>
      <c r="AG241" s="2108">
        <v>20.560148999999999</v>
      </c>
      <c r="AH241" s="2307"/>
      <c r="AI241" s="2307" t="s">
        <v>9951</v>
      </c>
      <c r="AJ241" s="2318">
        <v>0</v>
      </c>
    </row>
    <row r="242" spans="1:36" s="2310" customFormat="1" ht="63">
      <c r="A242" s="1466">
        <v>2877</v>
      </c>
      <c r="B242" s="2305" t="s">
        <v>6893</v>
      </c>
      <c r="C242" s="919" t="s">
        <v>6894</v>
      </c>
      <c r="D242" s="916" t="s">
        <v>577</v>
      </c>
      <c r="E242" s="916" t="s">
        <v>2876</v>
      </c>
      <c r="F242" s="2317" t="s">
        <v>47</v>
      </c>
      <c r="G242" s="2307">
        <v>72.965999999999994</v>
      </c>
      <c r="H242" s="2307">
        <v>0</v>
      </c>
      <c r="I242" s="2307">
        <v>20.375</v>
      </c>
      <c r="J242" s="2318">
        <v>0</v>
      </c>
      <c r="K242" s="2307">
        <v>20.375</v>
      </c>
      <c r="L242" s="2307">
        <v>52.590999999999994</v>
      </c>
      <c r="M242" s="2307">
        <v>52.591000000000001</v>
      </c>
      <c r="N242" s="2318">
        <v>0</v>
      </c>
      <c r="O242" s="2307">
        <v>52.591000000000001</v>
      </c>
      <c r="P242" s="2307"/>
      <c r="Q242" s="2307"/>
      <c r="R242" s="2307"/>
      <c r="S242" s="2307"/>
      <c r="T242" s="2307"/>
      <c r="U242" s="2307"/>
      <c r="V242" s="2307"/>
      <c r="W242" s="2307"/>
      <c r="X242" s="2843">
        <v>52.591000000000001</v>
      </c>
      <c r="Y242" s="2843">
        <v>0</v>
      </c>
      <c r="Z242" s="2108">
        <v>52.591000000000001</v>
      </c>
      <c r="AA242" s="2844">
        <v>52.065089999999998</v>
      </c>
      <c r="AB242" s="2844"/>
      <c r="AC242" s="2108">
        <v>52.065089999999998</v>
      </c>
      <c r="AD242" s="2108">
        <v>0.52590999999999999</v>
      </c>
      <c r="AE242" s="3229"/>
      <c r="AF242" s="2844">
        <v>0</v>
      </c>
      <c r="AG242" s="2108">
        <v>0</v>
      </c>
      <c r="AH242" s="2307"/>
      <c r="AI242" s="3224" t="s">
        <v>10041</v>
      </c>
      <c r="AJ242" s="2318">
        <v>0</v>
      </c>
    </row>
    <row r="243" spans="1:36" s="2310" customFormat="1" ht="42.75">
      <c r="A243" s="3223">
        <v>2878</v>
      </c>
      <c r="B243" s="2305" t="s">
        <v>6895</v>
      </c>
      <c r="C243" s="919" t="s">
        <v>6896</v>
      </c>
      <c r="D243" s="916" t="s">
        <v>577</v>
      </c>
      <c r="E243" s="916" t="s">
        <v>2876</v>
      </c>
      <c r="F243" s="2317" t="s">
        <v>47</v>
      </c>
      <c r="G243" s="2307">
        <v>48.125999999999998</v>
      </c>
      <c r="H243" s="2307">
        <v>0</v>
      </c>
      <c r="I243" s="2307">
        <v>13.167999999999999</v>
      </c>
      <c r="J243" s="2318">
        <v>0</v>
      </c>
      <c r="K243" s="2307">
        <v>13.167999999999999</v>
      </c>
      <c r="L243" s="2307">
        <v>34.957999999999998</v>
      </c>
      <c r="M243" s="2307">
        <v>34.957999999999998</v>
      </c>
      <c r="N243" s="2318">
        <v>0</v>
      </c>
      <c r="O243" s="2307">
        <v>34.957999999999998</v>
      </c>
      <c r="P243" s="2307"/>
      <c r="Q243" s="2307"/>
      <c r="R243" s="2307"/>
      <c r="S243" s="2307"/>
      <c r="T243" s="2307"/>
      <c r="U243" s="2307"/>
      <c r="V243" s="2307"/>
      <c r="W243" s="2307"/>
      <c r="X243" s="2843">
        <v>34.957999999999998</v>
      </c>
      <c r="Y243" s="2843">
        <v>0</v>
      </c>
      <c r="Z243" s="2108">
        <v>34.957999999999998</v>
      </c>
      <c r="AA243" s="2844">
        <v>34.608419999999995</v>
      </c>
      <c r="AB243" s="2844"/>
      <c r="AC243" s="2108">
        <v>34.608419999999995</v>
      </c>
      <c r="AD243" s="2108">
        <v>0.34958</v>
      </c>
      <c r="AE243" s="2844"/>
      <c r="AF243" s="2844">
        <v>0</v>
      </c>
      <c r="AG243" s="2108">
        <v>0</v>
      </c>
      <c r="AH243" s="2307"/>
      <c r="AI243" s="2307" t="s">
        <v>9951</v>
      </c>
      <c r="AJ243" s="2318">
        <v>0</v>
      </c>
    </row>
    <row r="244" spans="1:36" s="2310" customFormat="1" ht="42.75">
      <c r="A244" s="3223">
        <v>2879</v>
      </c>
      <c r="B244" s="2305" t="s">
        <v>6897</v>
      </c>
      <c r="C244" s="919" t="s">
        <v>6898</v>
      </c>
      <c r="D244" s="916" t="s">
        <v>577</v>
      </c>
      <c r="E244" s="916" t="s">
        <v>2832</v>
      </c>
      <c r="F244" s="2317" t="s">
        <v>30</v>
      </c>
      <c r="G244" s="2307">
        <v>362.53</v>
      </c>
      <c r="H244" s="2307">
        <v>243.673</v>
      </c>
      <c r="I244" s="2307">
        <v>39.222999999999999</v>
      </c>
      <c r="J244" s="2318">
        <v>0</v>
      </c>
      <c r="K244" s="2307">
        <v>282.89600000000002</v>
      </c>
      <c r="L244" s="2307">
        <v>79.633999999999958</v>
      </c>
      <c r="M244" s="2307">
        <v>79.634</v>
      </c>
      <c r="N244" s="2318">
        <v>0</v>
      </c>
      <c r="O244" s="2307">
        <v>79.634</v>
      </c>
      <c r="P244" s="2307"/>
      <c r="Q244" s="2307"/>
      <c r="R244" s="2307"/>
      <c r="S244" s="2307"/>
      <c r="T244" s="2307"/>
      <c r="U244" s="2307"/>
      <c r="V244" s="2307"/>
      <c r="W244" s="2307"/>
      <c r="X244" s="2843">
        <v>79.634</v>
      </c>
      <c r="Y244" s="2843">
        <v>0</v>
      </c>
      <c r="Z244" s="2108">
        <v>79.634</v>
      </c>
      <c r="AA244" s="2844">
        <v>78.83766</v>
      </c>
      <c r="AB244" s="2844"/>
      <c r="AC244" s="2108">
        <v>78.83766</v>
      </c>
      <c r="AD244" s="2108">
        <v>0.79634000000000005</v>
      </c>
      <c r="AE244" s="2844"/>
      <c r="AF244" s="2844">
        <v>0</v>
      </c>
      <c r="AG244" s="2108">
        <v>0</v>
      </c>
      <c r="AH244" s="2307"/>
      <c r="AI244" s="2307" t="s">
        <v>9951</v>
      </c>
      <c r="AJ244" s="2318">
        <v>0</v>
      </c>
    </row>
    <row r="245" spans="1:36" s="2310" customFormat="1" ht="42.75">
      <c r="A245" s="3223">
        <v>2880</v>
      </c>
      <c r="B245" s="2305" t="s">
        <v>6899</v>
      </c>
      <c r="C245" s="919" t="s">
        <v>6900</v>
      </c>
      <c r="D245" s="916" t="s">
        <v>577</v>
      </c>
      <c r="E245" s="916" t="s">
        <v>1913</v>
      </c>
      <c r="F245" s="2317" t="s">
        <v>30</v>
      </c>
      <c r="G245" s="2307">
        <v>380.88400000000001</v>
      </c>
      <c r="H245" s="2307">
        <v>312.09699999999998</v>
      </c>
      <c r="I245" s="2307">
        <v>32.786999999999999</v>
      </c>
      <c r="J245" s="2318">
        <v>0</v>
      </c>
      <c r="K245" s="2307">
        <v>344.88399999999996</v>
      </c>
      <c r="L245" s="2307">
        <v>36.000000000000057</v>
      </c>
      <c r="M245" s="2307">
        <v>36</v>
      </c>
      <c r="N245" s="2318">
        <v>0</v>
      </c>
      <c r="O245" s="2307">
        <v>36</v>
      </c>
      <c r="P245" s="2307"/>
      <c r="Q245" s="2307"/>
      <c r="R245" s="2307"/>
      <c r="S245" s="2307"/>
      <c r="T245" s="2307"/>
      <c r="U245" s="2307"/>
      <c r="V245" s="2307"/>
      <c r="W245" s="2307"/>
      <c r="X245" s="2843">
        <v>36</v>
      </c>
      <c r="Y245" s="2843">
        <v>0</v>
      </c>
      <c r="Z245" s="2108">
        <v>36</v>
      </c>
      <c r="AA245" s="2844">
        <v>35.591000000000001</v>
      </c>
      <c r="AB245" s="2844"/>
      <c r="AC245" s="2108">
        <v>35.591000000000001</v>
      </c>
      <c r="AD245" s="2108">
        <v>0.36</v>
      </c>
      <c r="AE245" s="2844"/>
      <c r="AF245" s="2844">
        <v>0</v>
      </c>
      <c r="AG245" s="2108">
        <v>0</v>
      </c>
      <c r="AH245" s="2307"/>
      <c r="AI245" s="2307" t="s">
        <v>9951</v>
      </c>
      <c r="AJ245" s="2318">
        <v>0</v>
      </c>
    </row>
    <row r="246" spans="1:36" s="2310" customFormat="1" ht="59.25" customHeight="1">
      <c r="A246" s="1466">
        <v>2881</v>
      </c>
      <c r="B246" s="2305" t="s">
        <v>6901</v>
      </c>
      <c r="C246" s="919" t="s">
        <v>6902</v>
      </c>
      <c r="D246" s="916" t="s">
        <v>577</v>
      </c>
      <c r="E246" s="916" t="s">
        <v>6903</v>
      </c>
      <c r="F246" s="2317" t="s">
        <v>30</v>
      </c>
      <c r="G246" s="2307">
        <v>97.454999999999998</v>
      </c>
      <c r="H246" s="2307">
        <v>41.182000000000002</v>
      </c>
      <c r="I246" s="2307">
        <v>0.85299999999999998</v>
      </c>
      <c r="J246" s="2318">
        <v>0</v>
      </c>
      <c r="K246" s="2307">
        <v>42.035000000000004</v>
      </c>
      <c r="L246" s="2307">
        <v>55.419999999999995</v>
      </c>
      <c r="M246" s="2307">
        <v>25</v>
      </c>
      <c r="N246" s="2318">
        <v>0</v>
      </c>
      <c r="O246" s="2307">
        <v>25</v>
      </c>
      <c r="P246" s="2307"/>
      <c r="Q246" s="2307"/>
      <c r="R246" s="2307"/>
      <c r="S246" s="2307"/>
      <c r="T246" s="2307"/>
      <c r="U246" s="2307"/>
      <c r="V246" s="2307"/>
      <c r="W246" s="2307"/>
      <c r="X246" s="2843">
        <v>25</v>
      </c>
      <c r="Y246" s="2843">
        <v>0</v>
      </c>
      <c r="Z246" s="2108">
        <v>25</v>
      </c>
      <c r="AA246" s="2844">
        <v>6.1875</v>
      </c>
      <c r="AB246" s="2844"/>
      <c r="AC246" s="2108">
        <v>6.1875</v>
      </c>
      <c r="AD246" s="2108">
        <v>6.25E-2</v>
      </c>
      <c r="AE246" s="3229"/>
      <c r="AF246" s="2844">
        <v>0</v>
      </c>
      <c r="AG246" s="2108">
        <v>0</v>
      </c>
      <c r="AH246" s="2307"/>
      <c r="AI246" s="3224" t="s">
        <v>9951</v>
      </c>
      <c r="AJ246" s="2318">
        <v>0</v>
      </c>
    </row>
    <row r="247" spans="1:36" s="2310" customFormat="1" ht="42.75">
      <c r="A247" s="1466">
        <v>2882</v>
      </c>
      <c r="B247" s="2305" t="s">
        <v>6904</v>
      </c>
      <c r="C247" s="919" t="s">
        <v>6905</v>
      </c>
      <c r="D247" s="916" t="s">
        <v>393</v>
      </c>
      <c r="E247" s="916" t="s">
        <v>6557</v>
      </c>
      <c r="F247" s="2317" t="s">
        <v>47</v>
      </c>
      <c r="G247" s="2307">
        <v>26.15</v>
      </c>
      <c r="H247" s="2307">
        <v>0</v>
      </c>
      <c r="I247" s="2307">
        <v>6.6059999999999999</v>
      </c>
      <c r="J247" s="2318">
        <v>0</v>
      </c>
      <c r="K247" s="2307">
        <v>6.6059999999999999</v>
      </c>
      <c r="L247" s="2307">
        <v>19.543999999999997</v>
      </c>
      <c r="M247" s="2307">
        <v>6.4690000000000003</v>
      </c>
      <c r="N247" s="2318">
        <v>0</v>
      </c>
      <c r="O247" s="2307">
        <v>6.4690000000000003</v>
      </c>
      <c r="P247" s="2307"/>
      <c r="Q247" s="2307"/>
      <c r="R247" s="2307"/>
      <c r="S247" s="2307"/>
      <c r="T247" s="2307"/>
      <c r="U247" s="2307"/>
      <c r="V247" s="2307"/>
      <c r="W247" s="2307"/>
      <c r="X247" s="2843">
        <v>6.4690000000000003</v>
      </c>
      <c r="Y247" s="2843">
        <v>0</v>
      </c>
      <c r="Z247" s="2108">
        <v>6.4690000000000003</v>
      </c>
      <c r="AA247" s="2844">
        <v>1.6010774999999999</v>
      </c>
      <c r="AB247" s="2844"/>
      <c r="AC247" s="2108">
        <v>1.6010774999999999</v>
      </c>
      <c r="AD247" s="2108">
        <v>1.6172499999999999E-2</v>
      </c>
      <c r="AE247" s="3229"/>
      <c r="AF247" s="2844">
        <v>0</v>
      </c>
      <c r="AG247" s="2108">
        <v>0</v>
      </c>
      <c r="AH247" s="2307"/>
      <c r="AI247" s="3224" t="s">
        <v>9951</v>
      </c>
      <c r="AJ247" s="2318">
        <v>0</v>
      </c>
    </row>
    <row r="248" spans="1:36" s="2310" customFormat="1" ht="42.75">
      <c r="A248" s="991">
        <v>2883</v>
      </c>
      <c r="B248" s="2305" t="s">
        <v>6906</v>
      </c>
      <c r="C248" s="919" t="s">
        <v>6907</v>
      </c>
      <c r="D248" s="916" t="s">
        <v>393</v>
      </c>
      <c r="E248" s="916" t="s">
        <v>108</v>
      </c>
      <c r="F248" s="2317" t="s">
        <v>47</v>
      </c>
      <c r="G248" s="2307">
        <v>118.83499999999999</v>
      </c>
      <c r="H248" s="2307">
        <v>0</v>
      </c>
      <c r="I248" s="2307">
        <v>15.625</v>
      </c>
      <c r="J248" s="2318">
        <v>0</v>
      </c>
      <c r="K248" s="2307">
        <v>15.625</v>
      </c>
      <c r="L248" s="2307">
        <v>103.21</v>
      </c>
      <c r="M248" s="2307">
        <v>103.21</v>
      </c>
      <c r="N248" s="2318">
        <v>0</v>
      </c>
      <c r="O248" s="2307">
        <v>103.21</v>
      </c>
      <c r="P248" s="2307"/>
      <c r="Q248" s="2307"/>
      <c r="R248" s="2307"/>
      <c r="S248" s="2307"/>
      <c r="T248" s="2307"/>
      <c r="U248" s="2307"/>
      <c r="V248" s="2307"/>
      <c r="W248" s="2307"/>
      <c r="X248" s="2843">
        <v>103.21</v>
      </c>
      <c r="Y248" s="2843">
        <v>0</v>
      </c>
      <c r="Z248" s="2108">
        <v>103.21</v>
      </c>
      <c r="AA248" s="2844">
        <v>51.088949999999997</v>
      </c>
      <c r="AB248" s="2844"/>
      <c r="AC248" s="2108">
        <v>51.088949999999997</v>
      </c>
      <c r="AD248" s="2108">
        <v>0.51605000000000001</v>
      </c>
      <c r="AE248" s="2844"/>
      <c r="AF248" s="2844">
        <v>0</v>
      </c>
      <c r="AG248" s="2108">
        <v>0</v>
      </c>
      <c r="AH248" s="2307"/>
      <c r="AI248" s="2307" t="s">
        <v>9951</v>
      </c>
      <c r="AJ248" s="2318">
        <v>0</v>
      </c>
    </row>
    <row r="249" spans="1:36" s="2310" customFormat="1" ht="63">
      <c r="A249" s="1466">
        <v>2884</v>
      </c>
      <c r="B249" s="2305" t="s">
        <v>6908</v>
      </c>
      <c r="C249" s="919" t="s">
        <v>6909</v>
      </c>
      <c r="D249" s="916" t="s">
        <v>393</v>
      </c>
      <c r="E249" s="916" t="s">
        <v>6557</v>
      </c>
      <c r="F249" s="2317" t="s">
        <v>47</v>
      </c>
      <c r="G249" s="2307">
        <v>29.518999999999998</v>
      </c>
      <c r="H249" s="2307">
        <v>0</v>
      </c>
      <c r="I249" s="2307">
        <v>3.75</v>
      </c>
      <c r="J249" s="2318">
        <v>0</v>
      </c>
      <c r="K249" s="2307">
        <v>3.75</v>
      </c>
      <c r="L249" s="2307">
        <v>25.768999999999998</v>
      </c>
      <c r="M249" s="2307">
        <v>25.768999999999998</v>
      </c>
      <c r="N249" s="2318">
        <v>0</v>
      </c>
      <c r="O249" s="2307">
        <v>25.768999999999998</v>
      </c>
      <c r="P249" s="2307"/>
      <c r="Q249" s="2307"/>
      <c r="R249" s="2307"/>
      <c r="S249" s="2307"/>
      <c r="T249" s="2307"/>
      <c r="U249" s="2307"/>
      <c r="V249" s="2307"/>
      <c r="W249" s="2307"/>
      <c r="X249" s="2843">
        <v>25.768999999999998</v>
      </c>
      <c r="Y249" s="2843">
        <v>0</v>
      </c>
      <c r="Z249" s="2108">
        <v>25.768999999999998</v>
      </c>
      <c r="AA249" s="2844">
        <v>25.511309999999998</v>
      </c>
      <c r="AB249" s="2844"/>
      <c r="AC249" s="2108">
        <v>25.511309999999998</v>
      </c>
      <c r="AD249" s="2108">
        <v>0.25768999999999997</v>
      </c>
      <c r="AE249" s="3229"/>
      <c r="AF249" s="2844">
        <v>0</v>
      </c>
      <c r="AG249" s="2108">
        <v>0</v>
      </c>
      <c r="AH249" s="2307"/>
      <c r="AI249" s="3224" t="s">
        <v>10041</v>
      </c>
      <c r="AJ249" s="2318">
        <v>0</v>
      </c>
    </row>
    <row r="250" spans="1:36" s="2310" customFormat="1" ht="42.75">
      <c r="A250" s="1466">
        <v>2885</v>
      </c>
      <c r="B250" s="2305" t="s">
        <v>6910</v>
      </c>
      <c r="C250" s="919" t="s">
        <v>6911</v>
      </c>
      <c r="D250" s="916" t="s">
        <v>393</v>
      </c>
      <c r="E250" s="916" t="s">
        <v>2288</v>
      </c>
      <c r="F250" s="2317" t="s">
        <v>47</v>
      </c>
      <c r="G250" s="2307">
        <v>196.23400000000001</v>
      </c>
      <c r="H250" s="2307">
        <v>0.375</v>
      </c>
      <c r="I250" s="2307">
        <v>50</v>
      </c>
      <c r="J250" s="2318">
        <v>0</v>
      </c>
      <c r="K250" s="2307">
        <v>50.375</v>
      </c>
      <c r="L250" s="2307">
        <v>145.85900000000001</v>
      </c>
      <c r="M250" s="2307">
        <v>75</v>
      </c>
      <c r="N250" s="2318">
        <v>0</v>
      </c>
      <c r="O250" s="2307">
        <v>75</v>
      </c>
      <c r="P250" s="2307"/>
      <c r="Q250" s="2307"/>
      <c r="R250" s="2307"/>
      <c r="S250" s="2307"/>
      <c r="T250" s="2307"/>
      <c r="U250" s="2307"/>
      <c r="V250" s="2307"/>
      <c r="W250" s="2307"/>
      <c r="X250" s="2843">
        <v>75</v>
      </c>
      <c r="Y250" s="2843">
        <v>0</v>
      </c>
      <c r="Z250" s="2108">
        <v>75</v>
      </c>
      <c r="AA250" s="2844">
        <v>18.5625</v>
      </c>
      <c r="AB250" s="2844"/>
      <c r="AC250" s="2108">
        <v>18.5625</v>
      </c>
      <c r="AD250" s="2108">
        <v>0.1875</v>
      </c>
      <c r="AE250" s="3229"/>
      <c r="AF250" s="2844">
        <v>0</v>
      </c>
      <c r="AG250" s="2108">
        <v>0</v>
      </c>
      <c r="AH250" s="2307"/>
      <c r="AI250" s="3224" t="s">
        <v>9951</v>
      </c>
      <c r="AJ250" s="2318">
        <v>0</v>
      </c>
    </row>
    <row r="251" spans="1:36" s="2310" customFormat="1" ht="42.75">
      <c r="A251" s="1466">
        <v>2886</v>
      </c>
      <c r="B251" s="2305" t="s">
        <v>6912</v>
      </c>
      <c r="C251" s="919" t="s">
        <v>6913</v>
      </c>
      <c r="D251" s="916" t="s">
        <v>221</v>
      </c>
      <c r="E251" s="916" t="s">
        <v>4234</v>
      </c>
      <c r="F251" s="2317" t="s">
        <v>47</v>
      </c>
      <c r="G251" s="2307">
        <v>159</v>
      </c>
      <c r="H251" s="2307">
        <v>31.523</v>
      </c>
      <c r="I251" s="2307">
        <v>8.75</v>
      </c>
      <c r="J251" s="2318">
        <v>0</v>
      </c>
      <c r="K251" s="2307">
        <v>40.272999999999996</v>
      </c>
      <c r="L251" s="2307">
        <v>118.727</v>
      </c>
      <c r="M251" s="2307">
        <v>60</v>
      </c>
      <c r="N251" s="2318">
        <v>0</v>
      </c>
      <c r="O251" s="2307">
        <v>60</v>
      </c>
      <c r="P251" s="2307"/>
      <c r="Q251" s="2307"/>
      <c r="R251" s="2307"/>
      <c r="S251" s="2307"/>
      <c r="T251" s="2307"/>
      <c r="U251" s="2307"/>
      <c r="V251" s="2307"/>
      <c r="W251" s="2307"/>
      <c r="X251" s="2843">
        <v>60</v>
      </c>
      <c r="Y251" s="2843">
        <v>0</v>
      </c>
      <c r="Z251" s="2108">
        <v>60</v>
      </c>
      <c r="AA251" s="2844">
        <v>14.85</v>
      </c>
      <c r="AB251" s="2844"/>
      <c r="AC251" s="2108">
        <v>14.85</v>
      </c>
      <c r="AD251" s="2108">
        <v>0.15</v>
      </c>
      <c r="AE251" s="3229"/>
      <c r="AF251" s="2844">
        <v>0</v>
      </c>
      <c r="AG251" s="2108">
        <v>0</v>
      </c>
      <c r="AH251" s="2307"/>
      <c r="AI251" s="3224" t="s">
        <v>9951</v>
      </c>
      <c r="AJ251" s="2318">
        <v>0</v>
      </c>
    </row>
    <row r="252" spans="1:36" s="2310" customFormat="1" ht="42.75">
      <c r="A252" s="3223">
        <v>2887</v>
      </c>
      <c r="B252" s="2305" t="s">
        <v>6914</v>
      </c>
      <c r="C252" s="919" t="s">
        <v>6915</v>
      </c>
      <c r="D252" s="916" t="s">
        <v>221</v>
      </c>
      <c r="E252" s="916" t="s">
        <v>6448</v>
      </c>
      <c r="F252" s="2317" t="s">
        <v>30</v>
      </c>
      <c r="G252" s="2307">
        <v>30</v>
      </c>
      <c r="H252" s="2307">
        <v>7.5</v>
      </c>
      <c r="I252" s="2307">
        <v>18.843</v>
      </c>
      <c r="J252" s="2318">
        <v>0</v>
      </c>
      <c r="K252" s="2307">
        <v>26.343</v>
      </c>
      <c r="L252" s="2307">
        <v>3.657</v>
      </c>
      <c r="M252" s="2307">
        <v>3.657</v>
      </c>
      <c r="N252" s="2318">
        <v>0</v>
      </c>
      <c r="O252" s="2307">
        <v>3.657</v>
      </c>
      <c r="P252" s="2307"/>
      <c r="Q252" s="2307"/>
      <c r="R252" s="2307"/>
      <c r="S252" s="2307"/>
      <c r="T252" s="2307"/>
      <c r="U252" s="2307"/>
      <c r="V252" s="2307"/>
      <c r="W252" s="2307"/>
      <c r="X252" s="2843">
        <v>3.657</v>
      </c>
      <c r="Y252" s="2843">
        <v>0</v>
      </c>
      <c r="Z252" s="2108">
        <v>3.657</v>
      </c>
      <c r="AA252" s="2844">
        <v>3.5670000000000002</v>
      </c>
      <c r="AB252" s="2844"/>
      <c r="AC252" s="2108">
        <v>3.5670000000000002</v>
      </c>
      <c r="AD252" s="2108">
        <v>3.5999999999999997E-2</v>
      </c>
      <c r="AE252" s="2844"/>
      <c r="AF252" s="2844">
        <v>0</v>
      </c>
      <c r="AG252" s="2108">
        <v>0</v>
      </c>
      <c r="AH252" s="2307"/>
      <c r="AI252" s="2307" t="s">
        <v>9951</v>
      </c>
      <c r="AJ252" s="2318">
        <v>0</v>
      </c>
    </row>
    <row r="253" spans="1:36" s="2310" customFormat="1" ht="31.5">
      <c r="A253" s="3223">
        <v>2888</v>
      </c>
      <c r="B253" s="2305" t="s">
        <v>6916</v>
      </c>
      <c r="C253" s="919" t="s">
        <v>6917</v>
      </c>
      <c r="D253" s="916" t="s">
        <v>221</v>
      </c>
      <c r="E253" s="916" t="s">
        <v>6918</v>
      </c>
      <c r="F253" s="2317" t="s">
        <v>30</v>
      </c>
      <c r="G253" s="2307">
        <v>40</v>
      </c>
      <c r="H253" s="2307">
        <v>36.158000000000001</v>
      </c>
      <c r="I253" s="2307">
        <v>0.72299999999999998</v>
      </c>
      <c r="J253" s="2318">
        <v>0</v>
      </c>
      <c r="K253" s="2307">
        <v>36.881</v>
      </c>
      <c r="L253" s="2307">
        <v>3.1189999999999998</v>
      </c>
      <c r="M253" s="2307">
        <v>3.1190000000000002</v>
      </c>
      <c r="N253" s="2318">
        <v>0</v>
      </c>
      <c r="O253" s="2307">
        <v>3.1190000000000002</v>
      </c>
      <c r="P253" s="2307"/>
      <c r="Q253" s="2307"/>
      <c r="R253" s="2307"/>
      <c r="S253" s="2307"/>
      <c r="T253" s="2307"/>
      <c r="U253" s="2307"/>
      <c r="V253" s="2307"/>
      <c r="W253" s="2307"/>
      <c r="X253" s="2843">
        <v>3.1190000000000002</v>
      </c>
      <c r="Y253" s="2843">
        <v>0</v>
      </c>
      <c r="Z253" s="2108">
        <v>3.1190000000000002</v>
      </c>
      <c r="AA253" s="2844">
        <v>3.0878100000000002</v>
      </c>
      <c r="AB253" s="2844"/>
      <c r="AC253" s="2108">
        <v>3.0878100000000002</v>
      </c>
      <c r="AD253" s="2108">
        <v>3.1190000000000002E-2</v>
      </c>
      <c r="AE253" s="2844"/>
      <c r="AF253" s="2844">
        <v>0</v>
      </c>
      <c r="AG253" s="2108">
        <v>0</v>
      </c>
      <c r="AH253" s="2307"/>
      <c r="AI253" s="2307" t="s">
        <v>9951</v>
      </c>
      <c r="AJ253" s="2318">
        <v>0</v>
      </c>
    </row>
    <row r="254" spans="1:36" s="2310" customFormat="1" ht="63">
      <c r="A254" s="3223">
        <v>2889</v>
      </c>
      <c r="B254" s="2305" t="s">
        <v>6919</v>
      </c>
      <c r="C254" s="919" t="s">
        <v>6920</v>
      </c>
      <c r="D254" s="916" t="s">
        <v>221</v>
      </c>
      <c r="E254" s="916" t="s">
        <v>419</v>
      </c>
      <c r="F254" s="2317" t="s">
        <v>47</v>
      </c>
      <c r="G254" s="2307">
        <v>48.195999999999998</v>
      </c>
      <c r="H254" s="2307">
        <v>0</v>
      </c>
      <c r="I254" s="2307">
        <v>6.25</v>
      </c>
      <c r="J254" s="2318">
        <v>0</v>
      </c>
      <c r="K254" s="2307">
        <v>6.25</v>
      </c>
      <c r="L254" s="2307">
        <v>41.945999999999998</v>
      </c>
      <c r="M254" s="2307">
        <v>41.945999999999998</v>
      </c>
      <c r="N254" s="2318">
        <v>0</v>
      </c>
      <c r="O254" s="2307">
        <v>41.945999999999998</v>
      </c>
      <c r="P254" s="2307"/>
      <c r="Q254" s="2307"/>
      <c r="R254" s="2307"/>
      <c r="S254" s="2307"/>
      <c r="T254" s="2307"/>
      <c r="U254" s="2307"/>
      <c r="V254" s="2307"/>
      <c r="W254" s="2307"/>
      <c r="X254" s="2843">
        <v>41.945999999999998</v>
      </c>
      <c r="Y254" s="2843">
        <v>0</v>
      </c>
      <c r="Z254" s="2108">
        <v>41.945999999999998</v>
      </c>
      <c r="AA254" s="2844">
        <v>41.526539999999997</v>
      </c>
      <c r="AB254" s="2844"/>
      <c r="AC254" s="2108">
        <v>41.526539999999997</v>
      </c>
      <c r="AD254" s="2108">
        <v>0.41946</v>
      </c>
      <c r="AE254" s="2844"/>
      <c r="AF254" s="2844">
        <v>0</v>
      </c>
      <c r="AG254" s="2108">
        <v>0</v>
      </c>
      <c r="AH254" s="2307"/>
      <c r="AI254" s="2307" t="s">
        <v>9951</v>
      </c>
      <c r="AJ254" s="2318">
        <v>0</v>
      </c>
    </row>
    <row r="255" spans="1:36" s="2310" customFormat="1" ht="63">
      <c r="A255" s="1466">
        <v>2890</v>
      </c>
      <c r="B255" s="2305" t="s">
        <v>6921</v>
      </c>
      <c r="C255" s="919" t="s">
        <v>6922</v>
      </c>
      <c r="D255" s="916" t="s">
        <v>221</v>
      </c>
      <c r="E255" s="916" t="s">
        <v>419</v>
      </c>
      <c r="F255" s="2317" t="s">
        <v>47</v>
      </c>
      <c r="G255" s="2307">
        <v>86.3</v>
      </c>
      <c r="H255" s="2307">
        <v>0</v>
      </c>
      <c r="I255" s="2307">
        <v>12.5</v>
      </c>
      <c r="J255" s="2318">
        <v>0</v>
      </c>
      <c r="K255" s="2307">
        <v>12.5</v>
      </c>
      <c r="L255" s="2307">
        <v>73.8</v>
      </c>
      <c r="M255" s="2307">
        <v>73.8</v>
      </c>
      <c r="N255" s="2318">
        <v>0</v>
      </c>
      <c r="O255" s="2307">
        <v>73.8</v>
      </c>
      <c r="P255" s="2307"/>
      <c r="Q255" s="2307"/>
      <c r="R255" s="2307"/>
      <c r="S255" s="2307"/>
      <c r="T255" s="2307"/>
      <c r="U255" s="2307"/>
      <c r="V255" s="2307"/>
      <c r="W255" s="2307"/>
      <c r="X255" s="2843">
        <v>73.8</v>
      </c>
      <c r="Y255" s="2843">
        <v>0</v>
      </c>
      <c r="Z255" s="2108">
        <v>73.8</v>
      </c>
      <c r="AA255" s="2844">
        <v>73.061999999999998</v>
      </c>
      <c r="AB255" s="2844"/>
      <c r="AC255" s="2108">
        <v>73.061999999999998</v>
      </c>
      <c r="AD255" s="2108">
        <v>0.73799999999999999</v>
      </c>
      <c r="AE255" s="3229"/>
      <c r="AF255" s="2844">
        <v>0</v>
      </c>
      <c r="AG255" s="2108">
        <v>0</v>
      </c>
      <c r="AH255" s="2307"/>
      <c r="AI255" s="3224" t="s">
        <v>10041</v>
      </c>
      <c r="AJ255" s="2318">
        <v>0</v>
      </c>
    </row>
    <row r="256" spans="1:36" s="2310" customFormat="1" ht="47.25">
      <c r="A256" s="3223">
        <v>2891</v>
      </c>
      <c r="B256" s="2305" t="s">
        <v>6923</v>
      </c>
      <c r="C256" s="919" t="s">
        <v>6924</v>
      </c>
      <c r="D256" s="916" t="s">
        <v>221</v>
      </c>
      <c r="E256" s="916" t="s">
        <v>419</v>
      </c>
      <c r="F256" s="2317" t="s">
        <v>47</v>
      </c>
      <c r="G256" s="2307">
        <v>49.893999999999998</v>
      </c>
      <c r="H256" s="2307">
        <v>0</v>
      </c>
      <c r="I256" s="2307">
        <v>6.875</v>
      </c>
      <c r="J256" s="2318">
        <v>0</v>
      </c>
      <c r="K256" s="2307">
        <v>6.875</v>
      </c>
      <c r="L256" s="2307">
        <v>43.018999999999998</v>
      </c>
      <c r="M256" s="2307">
        <v>43.018999999999998</v>
      </c>
      <c r="N256" s="2318">
        <v>0</v>
      </c>
      <c r="O256" s="2307">
        <v>43.018999999999998</v>
      </c>
      <c r="P256" s="2307"/>
      <c r="Q256" s="2307"/>
      <c r="R256" s="2307"/>
      <c r="S256" s="2307"/>
      <c r="T256" s="2307"/>
      <c r="U256" s="2307"/>
      <c r="V256" s="2307"/>
      <c r="W256" s="2307"/>
      <c r="X256" s="2843">
        <v>43.018999999999998</v>
      </c>
      <c r="Y256" s="2843">
        <v>0</v>
      </c>
      <c r="Z256" s="2108">
        <v>43.018999999999998</v>
      </c>
      <c r="AA256" s="2844">
        <v>42.588809999999995</v>
      </c>
      <c r="AB256" s="2844"/>
      <c r="AC256" s="2108">
        <v>42.588809999999995</v>
      </c>
      <c r="AD256" s="2108">
        <v>0.43018999999999996</v>
      </c>
      <c r="AE256" s="2844"/>
      <c r="AF256" s="2844">
        <v>0</v>
      </c>
      <c r="AG256" s="2108">
        <v>0</v>
      </c>
      <c r="AH256" s="2307"/>
      <c r="AI256" s="2307" t="s">
        <v>9951</v>
      </c>
      <c r="AJ256" s="2318">
        <v>0</v>
      </c>
    </row>
    <row r="257" spans="1:36" s="2310" customFormat="1" ht="42.75">
      <c r="A257" s="1466">
        <v>2892</v>
      </c>
      <c r="B257" s="2305" t="s">
        <v>6925</v>
      </c>
      <c r="C257" s="919" t="s">
        <v>6926</v>
      </c>
      <c r="D257" s="916" t="s">
        <v>221</v>
      </c>
      <c r="E257" s="916" t="s">
        <v>108</v>
      </c>
      <c r="F257" s="2317" t="s">
        <v>47</v>
      </c>
      <c r="G257" s="2307">
        <v>217.642</v>
      </c>
      <c r="H257" s="2307">
        <v>0</v>
      </c>
      <c r="I257" s="2307">
        <v>28.7</v>
      </c>
      <c r="J257" s="2318">
        <v>0</v>
      </c>
      <c r="K257" s="2307">
        <v>28.7</v>
      </c>
      <c r="L257" s="2307">
        <v>188.94200000000001</v>
      </c>
      <c r="M257" s="2307">
        <v>80.120999999999995</v>
      </c>
      <c r="N257" s="2318">
        <v>0</v>
      </c>
      <c r="O257" s="2307">
        <v>80.120999999999995</v>
      </c>
      <c r="P257" s="2307"/>
      <c r="Q257" s="2307"/>
      <c r="R257" s="2307"/>
      <c r="S257" s="2307"/>
      <c r="T257" s="2307"/>
      <c r="U257" s="2307"/>
      <c r="V257" s="2307"/>
      <c r="W257" s="2307"/>
      <c r="X257" s="2843">
        <v>80.120999999999995</v>
      </c>
      <c r="Y257" s="2843">
        <v>0</v>
      </c>
      <c r="Z257" s="2108">
        <v>80.120999999999995</v>
      </c>
      <c r="AA257" s="2844">
        <v>19.829947499999999</v>
      </c>
      <c r="AB257" s="2844"/>
      <c r="AC257" s="2108">
        <v>19.829947499999999</v>
      </c>
      <c r="AD257" s="2108">
        <v>0.20030249999999999</v>
      </c>
      <c r="AE257" s="3229"/>
      <c r="AF257" s="2844">
        <v>0.122553</v>
      </c>
      <c r="AG257" s="2108">
        <v>0.122553</v>
      </c>
      <c r="AH257" s="2307"/>
      <c r="AI257" s="3224" t="s">
        <v>9951</v>
      </c>
      <c r="AJ257" s="2318">
        <v>0</v>
      </c>
    </row>
    <row r="258" spans="1:36" s="2310" customFormat="1" ht="63">
      <c r="A258" s="1466">
        <v>2893</v>
      </c>
      <c r="B258" s="2305" t="s">
        <v>6927</v>
      </c>
      <c r="C258" s="919" t="s">
        <v>6928</v>
      </c>
      <c r="D258" s="916" t="s">
        <v>221</v>
      </c>
      <c r="E258" s="916" t="s">
        <v>419</v>
      </c>
      <c r="F258" s="2317" t="s">
        <v>47</v>
      </c>
      <c r="G258" s="2307">
        <v>46.63</v>
      </c>
      <c r="H258" s="2307">
        <v>0</v>
      </c>
      <c r="I258" s="2307">
        <v>6.25</v>
      </c>
      <c r="J258" s="2318">
        <v>0</v>
      </c>
      <c r="K258" s="2307">
        <v>6.25</v>
      </c>
      <c r="L258" s="2307">
        <v>40.380000000000003</v>
      </c>
      <c r="M258" s="2307">
        <v>40.380000000000003</v>
      </c>
      <c r="N258" s="2318">
        <v>0</v>
      </c>
      <c r="O258" s="2307">
        <v>40.380000000000003</v>
      </c>
      <c r="P258" s="2307"/>
      <c r="Q258" s="2307"/>
      <c r="R258" s="2307"/>
      <c r="S258" s="2307"/>
      <c r="T258" s="2307"/>
      <c r="U258" s="2307"/>
      <c r="V258" s="2307"/>
      <c r="W258" s="2307"/>
      <c r="X258" s="2843">
        <v>40.380000000000003</v>
      </c>
      <c r="Y258" s="2843">
        <v>0</v>
      </c>
      <c r="Z258" s="2108">
        <v>40.380000000000003</v>
      </c>
      <c r="AA258" s="2844">
        <v>39.976200000000006</v>
      </c>
      <c r="AB258" s="2844"/>
      <c r="AC258" s="2108">
        <v>39.976200000000006</v>
      </c>
      <c r="AD258" s="2108">
        <v>0.40380000000000005</v>
      </c>
      <c r="AE258" s="3229"/>
      <c r="AF258" s="2844">
        <v>9.9650669999999995</v>
      </c>
      <c r="AG258" s="2108">
        <v>9.9650669999999995</v>
      </c>
      <c r="AH258" s="2307"/>
      <c r="AI258" s="3224" t="s">
        <v>10041</v>
      </c>
      <c r="AJ258" s="2318">
        <v>0</v>
      </c>
    </row>
    <row r="259" spans="1:36" s="2310" customFormat="1" ht="63">
      <c r="A259" s="1466">
        <v>2894</v>
      </c>
      <c r="B259" s="2305" t="s">
        <v>6929</v>
      </c>
      <c r="C259" s="919" t="s">
        <v>6930</v>
      </c>
      <c r="D259" s="916" t="s">
        <v>221</v>
      </c>
      <c r="E259" s="916" t="s">
        <v>1280</v>
      </c>
      <c r="F259" s="2317" t="s">
        <v>47</v>
      </c>
      <c r="G259" s="2307">
        <v>142.255</v>
      </c>
      <c r="H259" s="2307">
        <v>0</v>
      </c>
      <c r="I259" s="2307">
        <v>18.75</v>
      </c>
      <c r="J259" s="2318">
        <v>0</v>
      </c>
      <c r="K259" s="2307">
        <v>18.75</v>
      </c>
      <c r="L259" s="2307">
        <v>123.505</v>
      </c>
      <c r="M259" s="2307">
        <v>123.505</v>
      </c>
      <c r="N259" s="2318">
        <v>0</v>
      </c>
      <c r="O259" s="2307">
        <v>123.505</v>
      </c>
      <c r="P259" s="2307"/>
      <c r="Q259" s="2307"/>
      <c r="R259" s="2307"/>
      <c r="S259" s="2307"/>
      <c r="T259" s="2307"/>
      <c r="U259" s="2307"/>
      <c r="V259" s="2307"/>
      <c r="W259" s="2307"/>
      <c r="X259" s="2843">
        <v>123.505</v>
      </c>
      <c r="Y259" s="2843">
        <v>0</v>
      </c>
      <c r="Z259" s="2108">
        <v>123.505</v>
      </c>
      <c r="AA259" s="2844">
        <v>61.134974999999997</v>
      </c>
      <c r="AB259" s="2844"/>
      <c r="AC259" s="2108">
        <v>61.134974999999997</v>
      </c>
      <c r="AD259" s="2108">
        <v>0.61752499999999999</v>
      </c>
      <c r="AE259" s="3229"/>
      <c r="AF259" s="2844">
        <v>0</v>
      </c>
      <c r="AG259" s="2108">
        <v>0</v>
      </c>
      <c r="AH259" s="2307"/>
      <c r="AI259" s="3224" t="s">
        <v>10057</v>
      </c>
      <c r="AJ259" s="2318">
        <v>0</v>
      </c>
    </row>
    <row r="260" spans="1:36" s="2310" customFormat="1" ht="63">
      <c r="A260" s="1466">
        <v>2895</v>
      </c>
      <c r="B260" s="2305" t="s">
        <v>6931</v>
      </c>
      <c r="C260" s="919" t="s">
        <v>6932</v>
      </c>
      <c r="D260" s="916" t="s">
        <v>221</v>
      </c>
      <c r="E260" s="916" t="s">
        <v>419</v>
      </c>
      <c r="F260" s="2317" t="s">
        <v>47</v>
      </c>
      <c r="G260" s="2307">
        <v>44.258000000000003</v>
      </c>
      <c r="H260" s="2307">
        <v>0</v>
      </c>
      <c r="I260" s="2307">
        <v>6.25</v>
      </c>
      <c r="J260" s="2318">
        <v>0</v>
      </c>
      <c r="K260" s="2307">
        <v>6.25</v>
      </c>
      <c r="L260" s="2307">
        <v>38.008000000000003</v>
      </c>
      <c r="M260" s="2307">
        <v>38.008000000000003</v>
      </c>
      <c r="N260" s="2318">
        <v>0</v>
      </c>
      <c r="O260" s="2307">
        <v>38.008000000000003</v>
      </c>
      <c r="P260" s="2307"/>
      <c r="Q260" s="2307"/>
      <c r="R260" s="2307"/>
      <c r="S260" s="2307"/>
      <c r="T260" s="2307"/>
      <c r="U260" s="2307"/>
      <c r="V260" s="2307"/>
      <c r="W260" s="2307"/>
      <c r="X260" s="2843">
        <v>38.008000000000003</v>
      </c>
      <c r="Y260" s="2843">
        <v>0</v>
      </c>
      <c r="Z260" s="2108">
        <v>38.008000000000003</v>
      </c>
      <c r="AA260" s="2844">
        <v>37.627920000000003</v>
      </c>
      <c r="AB260" s="2844"/>
      <c r="AC260" s="2108">
        <v>37.627920000000003</v>
      </c>
      <c r="AD260" s="2108">
        <v>0.38008000000000003</v>
      </c>
      <c r="AE260" s="3229"/>
      <c r="AF260" s="2844">
        <v>0</v>
      </c>
      <c r="AG260" s="2108">
        <v>0</v>
      </c>
      <c r="AH260" s="2307"/>
      <c r="AI260" s="3224" t="s">
        <v>10041</v>
      </c>
      <c r="AJ260" s="2318">
        <v>0</v>
      </c>
    </row>
    <row r="261" spans="1:36" s="2310" customFormat="1" ht="42.75">
      <c r="A261" s="991">
        <v>2896</v>
      </c>
      <c r="B261" s="2305" t="s">
        <v>6933</v>
      </c>
      <c r="C261" s="919" t="s">
        <v>6934</v>
      </c>
      <c r="D261" s="916" t="s">
        <v>56</v>
      </c>
      <c r="E261" s="916" t="s">
        <v>6935</v>
      </c>
      <c r="F261" s="2317" t="s">
        <v>30</v>
      </c>
      <c r="G261" s="2307">
        <v>87.960999999999999</v>
      </c>
      <c r="H261" s="2307">
        <v>39.999000000000002</v>
      </c>
      <c r="I261" s="2307">
        <v>0</v>
      </c>
      <c r="J261" s="2318">
        <v>0</v>
      </c>
      <c r="K261" s="2307">
        <v>39.999000000000002</v>
      </c>
      <c r="L261" s="2307">
        <v>47.961999999999996</v>
      </c>
      <c r="M261" s="2307">
        <v>47.962000000000003</v>
      </c>
      <c r="N261" s="2318">
        <v>0</v>
      </c>
      <c r="O261" s="2307">
        <v>47.962000000000003</v>
      </c>
      <c r="P261" s="2307"/>
      <c r="Q261" s="2307"/>
      <c r="R261" s="2307"/>
      <c r="S261" s="2307"/>
      <c r="T261" s="2307"/>
      <c r="U261" s="2307"/>
      <c r="V261" s="2307"/>
      <c r="W261" s="2307"/>
      <c r="X261" s="2843">
        <v>47.962000000000003</v>
      </c>
      <c r="Y261" s="2843">
        <v>0</v>
      </c>
      <c r="Z261" s="2108">
        <v>47.962000000000003</v>
      </c>
      <c r="AA261" s="2844"/>
      <c r="AB261" s="2844"/>
      <c r="AC261" s="2108">
        <v>0</v>
      </c>
      <c r="AD261" s="2108"/>
      <c r="AE261" s="2844"/>
      <c r="AF261" s="2844">
        <v>0</v>
      </c>
      <c r="AG261" s="2108">
        <v>0</v>
      </c>
      <c r="AH261" s="2307"/>
      <c r="AI261" s="2307"/>
      <c r="AJ261" s="2318">
        <v>0</v>
      </c>
    </row>
    <row r="262" spans="1:36" s="2310" customFormat="1" ht="63">
      <c r="A262" s="1466">
        <v>2897</v>
      </c>
      <c r="B262" s="2305" t="s">
        <v>6936</v>
      </c>
      <c r="C262" s="919" t="s">
        <v>6937</v>
      </c>
      <c r="D262" s="916" t="s">
        <v>56</v>
      </c>
      <c r="E262" s="916" t="s">
        <v>6443</v>
      </c>
      <c r="F262" s="2317" t="s">
        <v>47</v>
      </c>
      <c r="G262" s="2307">
        <v>21.776</v>
      </c>
      <c r="H262" s="2307">
        <v>0</v>
      </c>
      <c r="I262" s="2307">
        <v>2.5</v>
      </c>
      <c r="J262" s="2318">
        <v>0</v>
      </c>
      <c r="K262" s="2307">
        <v>2.5</v>
      </c>
      <c r="L262" s="2307">
        <v>19.276</v>
      </c>
      <c r="M262" s="2307">
        <v>8.3879999999999999</v>
      </c>
      <c r="N262" s="2318">
        <v>0</v>
      </c>
      <c r="O262" s="2307">
        <v>8.3879999999999999</v>
      </c>
      <c r="P262" s="2307"/>
      <c r="Q262" s="2307"/>
      <c r="R262" s="2307"/>
      <c r="S262" s="2307"/>
      <c r="T262" s="2307"/>
      <c r="U262" s="2307"/>
      <c r="V262" s="2307"/>
      <c r="W262" s="2307"/>
      <c r="X262" s="2843">
        <v>8.3879999999999999</v>
      </c>
      <c r="Y262" s="2843">
        <v>0</v>
      </c>
      <c r="Z262" s="2108">
        <v>8.3879999999999999</v>
      </c>
      <c r="AA262" s="2844">
        <v>2.0760299999999998</v>
      </c>
      <c r="AB262" s="2844"/>
      <c r="AC262" s="2108">
        <v>2.0760299999999998</v>
      </c>
      <c r="AD262" s="2108">
        <v>2.0969999999999999E-2</v>
      </c>
      <c r="AE262" s="3229"/>
      <c r="AF262" s="2844">
        <v>2.0514749999999999</v>
      </c>
      <c r="AG262" s="2108">
        <v>2.0514749999999999</v>
      </c>
      <c r="AH262" s="2307"/>
      <c r="AI262" s="3224" t="s">
        <v>9951</v>
      </c>
      <c r="AJ262" s="2318">
        <v>0</v>
      </c>
    </row>
    <row r="263" spans="1:36" s="2310" customFormat="1" ht="42.75">
      <c r="A263" s="991">
        <v>2898</v>
      </c>
      <c r="B263" s="2305" t="s">
        <v>6938</v>
      </c>
      <c r="C263" s="919" t="s">
        <v>6939</v>
      </c>
      <c r="D263" s="916" t="s">
        <v>66</v>
      </c>
      <c r="E263" s="916" t="s">
        <v>731</v>
      </c>
      <c r="F263" s="2317" t="s">
        <v>47</v>
      </c>
      <c r="G263" s="2307">
        <v>104.747</v>
      </c>
      <c r="H263" s="2307">
        <v>0</v>
      </c>
      <c r="I263" s="2307">
        <v>14.85</v>
      </c>
      <c r="J263" s="2318">
        <v>0</v>
      </c>
      <c r="K263" s="2307">
        <v>14.85</v>
      </c>
      <c r="L263" s="2307">
        <v>89.897000000000006</v>
      </c>
      <c r="M263" s="2307">
        <v>89.897000000000006</v>
      </c>
      <c r="N263" s="2318">
        <v>0</v>
      </c>
      <c r="O263" s="2307">
        <v>89.897000000000006</v>
      </c>
      <c r="P263" s="2307"/>
      <c r="Q263" s="2307"/>
      <c r="R263" s="2307"/>
      <c r="S263" s="2307"/>
      <c r="T263" s="2307"/>
      <c r="U263" s="2307"/>
      <c r="V263" s="2307"/>
      <c r="W263" s="2307"/>
      <c r="X263" s="2843">
        <v>89.897000000000006</v>
      </c>
      <c r="Y263" s="2843">
        <v>0</v>
      </c>
      <c r="Z263" s="2108">
        <v>89.897000000000006</v>
      </c>
      <c r="AA263" s="2844">
        <v>88.998000000000005</v>
      </c>
      <c r="AB263" s="2844"/>
      <c r="AC263" s="2108">
        <v>88.998000000000005</v>
      </c>
      <c r="AD263" s="2108">
        <v>0.89900000000000002</v>
      </c>
      <c r="AE263" s="2844"/>
      <c r="AF263" s="2844">
        <v>0</v>
      </c>
      <c r="AG263" s="2108">
        <v>0</v>
      </c>
      <c r="AH263" s="2307"/>
      <c r="AI263" s="2307" t="s">
        <v>9947</v>
      </c>
      <c r="AJ263" s="2318">
        <v>0</v>
      </c>
    </row>
    <row r="264" spans="1:36" s="2310" customFormat="1" ht="47.25">
      <c r="A264" s="1466">
        <v>2899</v>
      </c>
      <c r="B264" s="2305" t="s">
        <v>6940</v>
      </c>
      <c r="C264" s="919" t="s">
        <v>6941</v>
      </c>
      <c r="D264" s="916" t="s">
        <v>66</v>
      </c>
      <c r="E264" s="916" t="s">
        <v>2876</v>
      </c>
      <c r="F264" s="2317" t="s">
        <v>47</v>
      </c>
      <c r="G264" s="2307">
        <v>30.12</v>
      </c>
      <c r="H264" s="2307">
        <v>0</v>
      </c>
      <c r="I264" s="2307">
        <v>2.1</v>
      </c>
      <c r="J264" s="2318">
        <v>0</v>
      </c>
      <c r="K264" s="2307">
        <v>2.1</v>
      </c>
      <c r="L264" s="2307">
        <v>28.02</v>
      </c>
      <c r="M264" s="2307">
        <v>12.96</v>
      </c>
      <c r="N264" s="2318">
        <v>0</v>
      </c>
      <c r="O264" s="2307">
        <v>12.96</v>
      </c>
      <c r="P264" s="2307"/>
      <c r="Q264" s="2307"/>
      <c r="R264" s="2307"/>
      <c r="S264" s="2307"/>
      <c r="T264" s="2307"/>
      <c r="U264" s="2307"/>
      <c r="V264" s="2307"/>
      <c r="W264" s="2307"/>
      <c r="X264" s="2843">
        <v>12.96</v>
      </c>
      <c r="Y264" s="2843">
        <v>0</v>
      </c>
      <c r="Z264" s="2108">
        <v>12.96</v>
      </c>
      <c r="AA264" s="2844">
        <v>3.2076000000000002</v>
      </c>
      <c r="AB264" s="2844"/>
      <c r="AC264" s="2108">
        <v>3.2076000000000002</v>
      </c>
      <c r="AD264" s="2108">
        <v>3.2400000000000005E-2</v>
      </c>
      <c r="AE264" s="3229"/>
      <c r="AF264" s="2844">
        <v>0</v>
      </c>
      <c r="AG264" s="2108">
        <v>0</v>
      </c>
      <c r="AH264" s="2307"/>
      <c r="AI264" s="3224" t="s">
        <v>9951</v>
      </c>
      <c r="AJ264" s="2318">
        <v>0</v>
      </c>
    </row>
    <row r="265" spans="1:36" s="2310" customFormat="1" ht="42.75">
      <c r="A265" s="1466">
        <v>2900</v>
      </c>
      <c r="B265" s="2305" t="s">
        <v>6942</v>
      </c>
      <c r="C265" s="919" t="s">
        <v>6943</v>
      </c>
      <c r="D265" s="916" t="s">
        <v>66</v>
      </c>
      <c r="E265" s="916" t="s">
        <v>2876</v>
      </c>
      <c r="F265" s="2317" t="s">
        <v>47</v>
      </c>
      <c r="G265" s="2307">
        <v>33.366999999999997</v>
      </c>
      <c r="H265" s="2307">
        <v>0</v>
      </c>
      <c r="I265" s="2307">
        <v>2.137</v>
      </c>
      <c r="J265" s="2318">
        <v>0</v>
      </c>
      <c r="K265" s="2307">
        <v>2.137</v>
      </c>
      <c r="L265" s="2307">
        <v>31.229999999999997</v>
      </c>
      <c r="M265" s="2307">
        <v>14.545999999999999</v>
      </c>
      <c r="N265" s="2318">
        <v>0</v>
      </c>
      <c r="O265" s="2307">
        <v>14.545999999999999</v>
      </c>
      <c r="P265" s="2307"/>
      <c r="Q265" s="2307"/>
      <c r="R265" s="2307"/>
      <c r="S265" s="2307"/>
      <c r="T265" s="2307"/>
      <c r="U265" s="2307"/>
      <c r="V265" s="2307"/>
      <c r="W265" s="2307"/>
      <c r="X265" s="2843">
        <v>14.545999999999999</v>
      </c>
      <c r="Y265" s="2843">
        <v>0</v>
      </c>
      <c r="Z265" s="2108">
        <v>14.545999999999999</v>
      </c>
      <c r="AA265" s="2844">
        <v>3.6001349999999999</v>
      </c>
      <c r="AB265" s="2844"/>
      <c r="AC265" s="2108">
        <v>3.6001349999999999</v>
      </c>
      <c r="AD265" s="2108">
        <v>3.6365000000000001E-2</v>
      </c>
      <c r="AE265" s="3229"/>
      <c r="AF265" s="2844">
        <v>3.6</v>
      </c>
      <c r="AG265" s="2108">
        <v>3.6</v>
      </c>
      <c r="AH265" s="2307"/>
      <c r="AI265" s="3224" t="s">
        <v>9951</v>
      </c>
      <c r="AJ265" s="2318">
        <v>0</v>
      </c>
    </row>
    <row r="266" spans="1:36" s="2310" customFormat="1" ht="42.75">
      <c r="A266" s="1466">
        <v>2901</v>
      </c>
      <c r="B266" s="2305" t="s">
        <v>6944</v>
      </c>
      <c r="C266" s="919" t="s">
        <v>6945</v>
      </c>
      <c r="D266" s="916" t="s">
        <v>66</v>
      </c>
      <c r="E266" s="2320" t="s">
        <v>2876</v>
      </c>
      <c r="F266" s="2317" t="s">
        <v>47</v>
      </c>
      <c r="G266" s="2307">
        <v>28.841000000000001</v>
      </c>
      <c r="H266" s="2307">
        <v>0</v>
      </c>
      <c r="I266" s="2307">
        <v>1.865</v>
      </c>
      <c r="J266" s="2318">
        <v>0</v>
      </c>
      <c r="K266" s="2307">
        <v>1.865</v>
      </c>
      <c r="L266" s="2307">
        <v>26.976000000000003</v>
      </c>
      <c r="M266" s="2307">
        <v>12.555999999999999</v>
      </c>
      <c r="N266" s="2318">
        <v>0</v>
      </c>
      <c r="O266" s="2307">
        <v>12.555999999999999</v>
      </c>
      <c r="P266" s="2307"/>
      <c r="Q266" s="2307"/>
      <c r="R266" s="2307"/>
      <c r="S266" s="2307"/>
      <c r="T266" s="2307"/>
      <c r="U266" s="2307"/>
      <c r="V266" s="2307"/>
      <c r="W266" s="2307"/>
      <c r="X266" s="2843">
        <v>12.555999999999999</v>
      </c>
      <c r="Y266" s="2843">
        <v>0</v>
      </c>
      <c r="Z266" s="2108">
        <v>12.555999999999999</v>
      </c>
      <c r="AA266" s="2844">
        <v>3.1076099999999998</v>
      </c>
      <c r="AB266" s="2844"/>
      <c r="AC266" s="2108">
        <v>3.1076099999999998</v>
      </c>
      <c r="AD266" s="2108">
        <v>3.1390000000000001E-2</v>
      </c>
      <c r="AE266" s="3229"/>
      <c r="AF266" s="2844">
        <v>0</v>
      </c>
      <c r="AG266" s="2108">
        <v>0</v>
      </c>
      <c r="AH266" s="2307"/>
      <c r="AI266" s="3224" t="s">
        <v>9951</v>
      </c>
      <c r="AJ266" s="2318">
        <v>0</v>
      </c>
    </row>
    <row r="267" spans="1:36" s="2310" customFormat="1" ht="42.75">
      <c r="A267" s="1466">
        <v>2902</v>
      </c>
      <c r="B267" s="2305" t="s">
        <v>6946</v>
      </c>
      <c r="C267" s="919" t="s">
        <v>6947</v>
      </c>
      <c r="D267" s="916" t="s">
        <v>66</v>
      </c>
      <c r="E267" s="2320" t="s">
        <v>2876</v>
      </c>
      <c r="F267" s="2317" t="s">
        <v>47</v>
      </c>
      <c r="G267" s="2307">
        <v>33.484000000000002</v>
      </c>
      <c r="H267" s="2307">
        <v>0</v>
      </c>
      <c r="I267" s="2307">
        <v>8.6950000000000003</v>
      </c>
      <c r="J267" s="2318">
        <v>0</v>
      </c>
      <c r="K267" s="2307">
        <v>8.6950000000000003</v>
      </c>
      <c r="L267" s="2307">
        <v>24.789000000000001</v>
      </c>
      <c r="M267" s="2307">
        <v>8.0470000000000006</v>
      </c>
      <c r="N267" s="2318">
        <v>0</v>
      </c>
      <c r="O267" s="2307">
        <v>8.0470000000000006</v>
      </c>
      <c r="P267" s="2307"/>
      <c r="Q267" s="2307"/>
      <c r="R267" s="2307"/>
      <c r="S267" s="2307"/>
      <c r="T267" s="2307"/>
      <c r="U267" s="2307"/>
      <c r="V267" s="2307"/>
      <c r="W267" s="2307"/>
      <c r="X267" s="2843">
        <v>8.0470000000000006</v>
      </c>
      <c r="Y267" s="2843">
        <v>0</v>
      </c>
      <c r="Z267" s="2108">
        <v>8.0470000000000006</v>
      </c>
      <c r="AA267" s="2844">
        <v>1.9916325000000001</v>
      </c>
      <c r="AB267" s="2844"/>
      <c r="AC267" s="2108">
        <v>1.9916325000000001</v>
      </c>
      <c r="AD267" s="2108">
        <v>2.01175E-2</v>
      </c>
      <c r="AE267" s="3229"/>
      <c r="AF267" s="2844">
        <v>0</v>
      </c>
      <c r="AG267" s="2108">
        <v>0</v>
      </c>
      <c r="AH267" s="2307"/>
      <c r="AI267" s="3224" t="s">
        <v>9951</v>
      </c>
      <c r="AJ267" s="2318">
        <v>0</v>
      </c>
    </row>
    <row r="268" spans="1:36" s="2310" customFormat="1" ht="47.25">
      <c r="A268" s="991">
        <v>2903</v>
      </c>
      <c r="B268" s="2305" t="s">
        <v>6948</v>
      </c>
      <c r="C268" s="919" t="s">
        <v>6949</v>
      </c>
      <c r="D268" s="916" t="s">
        <v>66</v>
      </c>
      <c r="E268" s="916" t="s">
        <v>2002</v>
      </c>
      <c r="F268" s="2317" t="s">
        <v>30</v>
      </c>
      <c r="G268" s="2307">
        <v>94.317999999999998</v>
      </c>
      <c r="H268" s="2307">
        <v>47.158999999999999</v>
      </c>
      <c r="I268" s="2307">
        <v>38.515999999999998</v>
      </c>
      <c r="J268" s="2318">
        <v>0</v>
      </c>
      <c r="K268" s="2307">
        <v>85.674999999999997</v>
      </c>
      <c r="L268" s="2307">
        <v>8.6430000000000007</v>
      </c>
      <c r="M268" s="2307">
        <v>8.6430000000000007</v>
      </c>
      <c r="N268" s="2318">
        <v>0</v>
      </c>
      <c r="O268" s="2307">
        <v>8.6430000000000007</v>
      </c>
      <c r="P268" s="2307"/>
      <c r="Q268" s="2307"/>
      <c r="R268" s="2307"/>
      <c r="S268" s="2307"/>
      <c r="T268" s="2307"/>
      <c r="U268" s="2307"/>
      <c r="V268" s="2307"/>
      <c r="W268" s="2307"/>
      <c r="X268" s="2843">
        <v>8.6430000000000007</v>
      </c>
      <c r="Y268" s="2843">
        <v>0</v>
      </c>
      <c r="Z268" s="2108">
        <v>8.6430000000000007</v>
      </c>
      <c r="AA268" s="2844"/>
      <c r="AB268" s="2844"/>
      <c r="AC268" s="2108">
        <v>0</v>
      </c>
      <c r="AD268" s="2108"/>
      <c r="AE268" s="2844"/>
      <c r="AF268" s="2844">
        <v>0</v>
      </c>
      <c r="AG268" s="2108">
        <v>0</v>
      </c>
      <c r="AH268" s="2307"/>
      <c r="AI268" s="2307"/>
      <c r="AJ268" s="2318">
        <v>0</v>
      </c>
    </row>
    <row r="269" spans="1:36" s="2310" customFormat="1" ht="42.75">
      <c r="A269" s="3223">
        <v>2904</v>
      </c>
      <c r="B269" s="2305" t="s">
        <v>6950</v>
      </c>
      <c r="C269" s="919" t="s">
        <v>6951</v>
      </c>
      <c r="D269" s="916" t="s">
        <v>213</v>
      </c>
      <c r="E269" s="916" t="s">
        <v>6918</v>
      </c>
      <c r="F269" s="2317" t="s">
        <v>30</v>
      </c>
      <c r="G269" s="2307">
        <v>34.533999999999999</v>
      </c>
      <c r="H269" s="2307">
        <v>15.114000000000001</v>
      </c>
      <c r="I269" s="2307">
        <v>7.1230000000000002</v>
      </c>
      <c r="J269" s="2318">
        <v>0</v>
      </c>
      <c r="K269" s="2307">
        <v>22.237000000000002</v>
      </c>
      <c r="L269" s="2307">
        <v>12.296999999999997</v>
      </c>
      <c r="M269" s="2307">
        <v>12.297000000000001</v>
      </c>
      <c r="N269" s="2318">
        <v>0</v>
      </c>
      <c r="O269" s="2307">
        <v>12.297000000000001</v>
      </c>
      <c r="P269" s="2307"/>
      <c r="Q269" s="2307"/>
      <c r="R269" s="2307"/>
      <c r="S269" s="2307"/>
      <c r="T269" s="2307"/>
      <c r="U269" s="2307"/>
      <c r="V269" s="2307"/>
      <c r="W269" s="2307"/>
      <c r="X269" s="2843">
        <v>12.297000000000001</v>
      </c>
      <c r="Y269" s="2843">
        <v>0</v>
      </c>
      <c r="Z269" s="2108">
        <v>12.297000000000001</v>
      </c>
      <c r="AA269" s="2844">
        <v>12.17403</v>
      </c>
      <c r="AB269" s="2844"/>
      <c r="AC269" s="2108">
        <v>12.17403</v>
      </c>
      <c r="AD269" s="2108">
        <v>0.12297000000000001</v>
      </c>
      <c r="AE269" s="2844"/>
      <c r="AF269" s="2844">
        <v>0</v>
      </c>
      <c r="AG269" s="2108">
        <v>0</v>
      </c>
      <c r="AH269" s="2307"/>
      <c r="AI269" s="2307" t="s">
        <v>9951</v>
      </c>
      <c r="AJ269" s="2318">
        <v>0</v>
      </c>
    </row>
    <row r="270" spans="1:36" s="2310" customFormat="1" ht="42.75">
      <c r="A270" s="3223">
        <v>2905</v>
      </c>
      <c r="B270" s="2305" t="s">
        <v>6952</v>
      </c>
      <c r="C270" s="919" t="s">
        <v>6953</v>
      </c>
      <c r="D270" s="916" t="s">
        <v>213</v>
      </c>
      <c r="E270" s="916" t="s">
        <v>6954</v>
      </c>
      <c r="F270" s="2317" t="s">
        <v>30</v>
      </c>
      <c r="G270" s="2307">
        <v>302.26499999999999</v>
      </c>
      <c r="H270" s="2307">
        <v>150.327</v>
      </c>
      <c r="I270" s="2307">
        <v>83.114999999999995</v>
      </c>
      <c r="J270" s="2318">
        <v>0</v>
      </c>
      <c r="K270" s="2307">
        <v>233.44200000000001</v>
      </c>
      <c r="L270" s="2307">
        <v>68.822999999999979</v>
      </c>
      <c r="M270" s="2307">
        <v>68.822999999999993</v>
      </c>
      <c r="N270" s="2318">
        <v>0</v>
      </c>
      <c r="O270" s="2307">
        <v>68.822999999999993</v>
      </c>
      <c r="P270" s="2307"/>
      <c r="Q270" s="2307"/>
      <c r="R270" s="2307"/>
      <c r="S270" s="2307"/>
      <c r="T270" s="2307"/>
      <c r="U270" s="2307"/>
      <c r="V270" s="2307"/>
      <c r="W270" s="2307"/>
      <c r="X270" s="2843">
        <v>68.822999999999993</v>
      </c>
      <c r="Y270" s="2843">
        <v>0</v>
      </c>
      <c r="Z270" s="2108">
        <v>68.822999999999993</v>
      </c>
      <c r="AA270" s="2844">
        <v>63.761000000000003</v>
      </c>
      <c r="AB270" s="2844"/>
      <c r="AC270" s="2108">
        <v>63.761000000000003</v>
      </c>
      <c r="AD270" s="2108">
        <v>0.64400000000000002</v>
      </c>
      <c r="AE270" s="2844"/>
      <c r="AF270" s="2844">
        <v>0</v>
      </c>
      <c r="AG270" s="2108">
        <v>0</v>
      </c>
      <c r="AH270" s="2307"/>
      <c r="AI270" s="2307" t="s">
        <v>9951</v>
      </c>
      <c r="AJ270" s="2318">
        <v>0</v>
      </c>
    </row>
    <row r="271" spans="1:36" s="2310" customFormat="1" ht="63">
      <c r="A271" s="1466">
        <v>2906</v>
      </c>
      <c r="B271" s="2305" t="s">
        <v>6955</v>
      </c>
      <c r="C271" s="919" t="s">
        <v>6956</v>
      </c>
      <c r="D271" s="916" t="s">
        <v>213</v>
      </c>
      <c r="E271" s="916" t="s">
        <v>6918</v>
      </c>
      <c r="F271" s="2317" t="s">
        <v>30</v>
      </c>
      <c r="G271" s="2307">
        <v>99.727000000000004</v>
      </c>
      <c r="H271" s="2307">
        <v>48.161999999999999</v>
      </c>
      <c r="I271" s="2307">
        <v>31.565000000000001</v>
      </c>
      <c r="J271" s="2318">
        <v>0</v>
      </c>
      <c r="K271" s="2307">
        <v>79.727000000000004</v>
      </c>
      <c r="L271" s="2307">
        <v>20</v>
      </c>
      <c r="M271" s="2307">
        <v>20</v>
      </c>
      <c r="N271" s="2318">
        <v>0</v>
      </c>
      <c r="O271" s="2307">
        <v>20</v>
      </c>
      <c r="P271" s="2307"/>
      <c r="Q271" s="2307"/>
      <c r="R271" s="2307"/>
      <c r="S271" s="2307"/>
      <c r="T271" s="2307"/>
      <c r="U271" s="2307"/>
      <c r="V271" s="2307"/>
      <c r="W271" s="2307"/>
      <c r="X271" s="2843">
        <v>20</v>
      </c>
      <c r="Y271" s="2843">
        <v>0</v>
      </c>
      <c r="Z271" s="2108">
        <v>20</v>
      </c>
      <c r="AA271" s="2844">
        <v>19.8</v>
      </c>
      <c r="AB271" s="2844"/>
      <c r="AC271" s="2108">
        <v>19.8</v>
      </c>
      <c r="AD271" s="2108">
        <v>0.2</v>
      </c>
      <c r="AE271" s="3229"/>
      <c r="AF271" s="2844">
        <v>0</v>
      </c>
      <c r="AG271" s="2108">
        <v>0</v>
      </c>
      <c r="AH271" s="2307"/>
      <c r="AI271" s="3224" t="s">
        <v>10041</v>
      </c>
      <c r="AJ271" s="2318">
        <v>0</v>
      </c>
    </row>
    <row r="272" spans="1:36" s="2310" customFormat="1" ht="47.25">
      <c r="A272" s="3223">
        <v>2907</v>
      </c>
      <c r="B272" s="2305" t="s">
        <v>6957</v>
      </c>
      <c r="C272" s="919" t="s">
        <v>6958</v>
      </c>
      <c r="D272" s="916" t="s">
        <v>213</v>
      </c>
      <c r="E272" s="916" t="s">
        <v>6959</v>
      </c>
      <c r="F272" s="2317" t="s">
        <v>30</v>
      </c>
      <c r="G272" s="2307">
        <v>161.953</v>
      </c>
      <c r="H272" s="2307">
        <v>63.887999999999998</v>
      </c>
      <c r="I272" s="2307">
        <v>79.064999999999998</v>
      </c>
      <c r="J272" s="2318">
        <v>0</v>
      </c>
      <c r="K272" s="2307">
        <v>142.953</v>
      </c>
      <c r="L272" s="2307">
        <v>19</v>
      </c>
      <c r="M272" s="2307">
        <v>19</v>
      </c>
      <c r="N272" s="2318">
        <v>0</v>
      </c>
      <c r="O272" s="2307">
        <v>19</v>
      </c>
      <c r="P272" s="2307"/>
      <c r="Q272" s="2307"/>
      <c r="R272" s="2307"/>
      <c r="S272" s="2307"/>
      <c r="T272" s="2307"/>
      <c r="U272" s="2307"/>
      <c r="V272" s="2307"/>
      <c r="W272" s="2307"/>
      <c r="X272" s="2843">
        <v>19</v>
      </c>
      <c r="Y272" s="2843">
        <v>0</v>
      </c>
      <c r="Z272" s="2108">
        <v>19</v>
      </c>
      <c r="AA272" s="2844">
        <v>12.510999999999999</v>
      </c>
      <c r="AB272" s="2844"/>
      <c r="AC272" s="2108">
        <v>12.510999999999999</v>
      </c>
      <c r="AD272" s="2108">
        <v>0.126</v>
      </c>
      <c r="AE272" s="2844"/>
      <c r="AF272" s="2844">
        <v>0</v>
      </c>
      <c r="AG272" s="2108">
        <v>0</v>
      </c>
      <c r="AH272" s="2307"/>
      <c r="AI272" s="2307" t="s">
        <v>9951</v>
      </c>
      <c r="AJ272" s="2318">
        <v>0</v>
      </c>
    </row>
    <row r="273" spans="1:36" s="2310" customFormat="1" ht="47.25">
      <c r="A273" s="3223">
        <v>2908</v>
      </c>
      <c r="B273" s="2305" t="s">
        <v>6960</v>
      </c>
      <c r="C273" s="919" t="s">
        <v>6961</v>
      </c>
      <c r="D273" s="916" t="s">
        <v>213</v>
      </c>
      <c r="E273" s="916" t="s">
        <v>6962</v>
      </c>
      <c r="F273" s="2317" t="s">
        <v>30</v>
      </c>
      <c r="G273" s="2307">
        <v>99.423000000000002</v>
      </c>
      <c r="H273" s="2307">
        <v>93.858999999999995</v>
      </c>
      <c r="I273" s="2307">
        <v>1.294</v>
      </c>
      <c r="J273" s="2318">
        <v>0</v>
      </c>
      <c r="K273" s="2307">
        <v>95.152999999999992</v>
      </c>
      <c r="L273" s="2307">
        <v>4.2700000000000102</v>
      </c>
      <c r="M273" s="2307">
        <v>4.2699999999999996</v>
      </c>
      <c r="N273" s="2318">
        <v>0</v>
      </c>
      <c r="O273" s="2307">
        <v>4.2699999999999996</v>
      </c>
      <c r="P273" s="2307"/>
      <c r="Q273" s="2307"/>
      <c r="R273" s="2307"/>
      <c r="S273" s="2307"/>
      <c r="T273" s="2307"/>
      <c r="U273" s="2307"/>
      <c r="V273" s="2307"/>
      <c r="W273" s="2307"/>
      <c r="X273" s="2843">
        <v>4.2699999999999996</v>
      </c>
      <c r="Y273" s="2843">
        <v>0</v>
      </c>
      <c r="Z273" s="2108">
        <v>4.2699999999999996</v>
      </c>
      <c r="AA273" s="2844">
        <v>4.2272999999999996</v>
      </c>
      <c r="AB273" s="2844"/>
      <c r="AC273" s="2108">
        <v>4.2272999999999996</v>
      </c>
      <c r="AD273" s="2108">
        <v>4.2699999999999995E-2</v>
      </c>
      <c r="AE273" s="2844"/>
      <c r="AF273" s="2844">
        <v>0</v>
      </c>
      <c r="AG273" s="2108">
        <v>0</v>
      </c>
      <c r="AH273" s="2307"/>
      <c r="AI273" s="2307" t="s">
        <v>9951</v>
      </c>
      <c r="AJ273" s="2318">
        <v>0</v>
      </c>
    </row>
    <row r="274" spans="1:36" s="2310" customFormat="1" ht="42.75">
      <c r="A274" s="991">
        <v>2909</v>
      </c>
      <c r="B274" s="2305" t="s">
        <v>6963</v>
      </c>
      <c r="C274" s="919" t="s">
        <v>6964</v>
      </c>
      <c r="D274" s="916" t="s">
        <v>213</v>
      </c>
      <c r="E274" s="916" t="s">
        <v>5236</v>
      </c>
      <c r="F274" s="2317" t="s">
        <v>47</v>
      </c>
      <c r="G274" s="2307">
        <v>138.226</v>
      </c>
      <c r="H274" s="2307">
        <v>0</v>
      </c>
      <c r="I274" s="2307">
        <v>25</v>
      </c>
      <c r="J274" s="2318">
        <v>0</v>
      </c>
      <c r="K274" s="2307">
        <v>25</v>
      </c>
      <c r="L274" s="2307">
        <v>113.226</v>
      </c>
      <c r="M274" s="2307">
        <v>113.226</v>
      </c>
      <c r="N274" s="2318">
        <v>0</v>
      </c>
      <c r="O274" s="2307">
        <v>113.226</v>
      </c>
      <c r="P274" s="2307"/>
      <c r="Q274" s="2307"/>
      <c r="R274" s="2307"/>
      <c r="S274" s="2307"/>
      <c r="T274" s="2307"/>
      <c r="U274" s="2307"/>
      <c r="V274" s="2307"/>
      <c r="W274" s="2307"/>
      <c r="X274" s="2843">
        <v>113.226</v>
      </c>
      <c r="Y274" s="2843">
        <v>0</v>
      </c>
      <c r="Z274" s="2108">
        <v>113.226</v>
      </c>
      <c r="AA274" s="2844">
        <v>56.046999999999997</v>
      </c>
      <c r="AB274" s="2844"/>
      <c r="AC274" s="2108">
        <v>56.046999999999997</v>
      </c>
      <c r="AD274" s="2108">
        <v>0.56599999999999995</v>
      </c>
      <c r="AE274" s="2844"/>
      <c r="AF274" s="2844">
        <v>0</v>
      </c>
      <c r="AG274" s="2108">
        <v>0</v>
      </c>
      <c r="AH274" s="2307"/>
      <c r="AI274" s="2307" t="s">
        <v>9947</v>
      </c>
      <c r="AJ274" s="2318">
        <v>0</v>
      </c>
    </row>
    <row r="275" spans="1:36" s="2310" customFormat="1" ht="47.25">
      <c r="A275" s="991">
        <v>2910</v>
      </c>
      <c r="B275" s="2305" t="s">
        <v>6965</v>
      </c>
      <c r="C275" s="919" t="s">
        <v>6966</v>
      </c>
      <c r="D275" s="916" t="s">
        <v>213</v>
      </c>
      <c r="E275" s="916" t="s">
        <v>419</v>
      </c>
      <c r="F275" s="2317" t="s">
        <v>47</v>
      </c>
      <c r="G275" s="2307">
        <v>27.869</v>
      </c>
      <c r="H275" s="2307">
        <v>0</v>
      </c>
      <c r="I275" s="2307">
        <v>7.625</v>
      </c>
      <c r="J275" s="2318">
        <v>0</v>
      </c>
      <c r="K275" s="2307">
        <v>7.625</v>
      </c>
      <c r="L275" s="2307">
        <v>20.244</v>
      </c>
      <c r="M275" s="2307">
        <v>20.244</v>
      </c>
      <c r="N275" s="2318">
        <v>0</v>
      </c>
      <c r="O275" s="2307">
        <v>20.244</v>
      </c>
      <c r="P275" s="2307"/>
      <c r="Q275" s="2307"/>
      <c r="R275" s="2307"/>
      <c r="S275" s="2307"/>
      <c r="T275" s="2307"/>
      <c r="U275" s="2307"/>
      <c r="V275" s="2307"/>
      <c r="W275" s="2307"/>
      <c r="X275" s="2843">
        <v>20.244</v>
      </c>
      <c r="Y275" s="2843">
        <v>0</v>
      </c>
      <c r="Z275" s="2108">
        <v>20.244</v>
      </c>
      <c r="AA275" s="2844">
        <v>20.042000000000002</v>
      </c>
      <c r="AB275" s="2844"/>
      <c r="AC275" s="2108">
        <v>20.042000000000002</v>
      </c>
      <c r="AD275" s="2108">
        <v>0.20200000000000001</v>
      </c>
      <c r="AE275" s="2844"/>
      <c r="AF275" s="2844">
        <v>0</v>
      </c>
      <c r="AG275" s="2108">
        <v>0</v>
      </c>
      <c r="AH275" s="2307"/>
      <c r="AI275" s="2307" t="s">
        <v>9947</v>
      </c>
      <c r="AJ275" s="2318">
        <v>0</v>
      </c>
    </row>
    <row r="276" spans="1:36" s="2310" customFormat="1" ht="63">
      <c r="A276" s="1466">
        <v>2911</v>
      </c>
      <c r="B276" s="2305" t="s">
        <v>6967</v>
      </c>
      <c r="C276" s="919" t="s">
        <v>6968</v>
      </c>
      <c r="D276" s="916" t="s">
        <v>213</v>
      </c>
      <c r="E276" s="916" t="s">
        <v>6557</v>
      </c>
      <c r="F276" s="2317" t="s">
        <v>47</v>
      </c>
      <c r="G276" s="2307">
        <v>49.914000000000001</v>
      </c>
      <c r="H276" s="2307">
        <v>0</v>
      </c>
      <c r="I276" s="2307">
        <v>6.25</v>
      </c>
      <c r="J276" s="2318">
        <v>0</v>
      </c>
      <c r="K276" s="2307">
        <v>6.25</v>
      </c>
      <c r="L276" s="2307">
        <v>43.664000000000001</v>
      </c>
      <c r="M276" s="2307">
        <v>43.664000000000001</v>
      </c>
      <c r="N276" s="2318">
        <v>0</v>
      </c>
      <c r="O276" s="2307">
        <v>43.664000000000001</v>
      </c>
      <c r="P276" s="2307"/>
      <c r="Q276" s="2307"/>
      <c r="R276" s="2307"/>
      <c r="S276" s="2307"/>
      <c r="T276" s="2307"/>
      <c r="U276" s="2307"/>
      <c r="V276" s="2307"/>
      <c r="W276" s="2307"/>
      <c r="X276" s="2843">
        <v>43.664000000000001</v>
      </c>
      <c r="Y276" s="2843">
        <v>0</v>
      </c>
      <c r="Z276" s="2108">
        <v>43.664000000000001</v>
      </c>
      <c r="AA276" s="2844">
        <v>43.227360000000004</v>
      </c>
      <c r="AB276" s="2844"/>
      <c r="AC276" s="2108">
        <v>43.227360000000004</v>
      </c>
      <c r="AD276" s="2108">
        <v>0.43664000000000003</v>
      </c>
      <c r="AE276" s="3229"/>
      <c r="AF276" s="2844">
        <v>0</v>
      </c>
      <c r="AG276" s="2108">
        <v>0</v>
      </c>
      <c r="AH276" s="2307"/>
      <c r="AI276" s="3224" t="s">
        <v>10041</v>
      </c>
      <c r="AJ276" s="2318">
        <v>0</v>
      </c>
    </row>
    <row r="277" spans="1:36" s="2310" customFormat="1" ht="63">
      <c r="A277" s="1466">
        <v>2912</v>
      </c>
      <c r="B277" s="2305" t="s">
        <v>6969</v>
      </c>
      <c r="C277" s="919" t="s">
        <v>6970</v>
      </c>
      <c r="D277" s="916" t="s">
        <v>213</v>
      </c>
      <c r="E277" s="916" t="s">
        <v>419</v>
      </c>
      <c r="F277" s="2317" t="s">
        <v>47</v>
      </c>
      <c r="G277" s="2307">
        <v>25.818999999999999</v>
      </c>
      <c r="H277" s="2307">
        <v>0</v>
      </c>
      <c r="I277" s="2307">
        <v>6.4749999999999996</v>
      </c>
      <c r="J277" s="2318">
        <v>0</v>
      </c>
      <c r="K277" s="2307">
        <v>6.4749999999999996</v>
      </c>
      <c r="L277" s="2307">
        <v>19.344000000000001</v>
      </c>
      <c r="M277" s="2307">
        <v>6.4349999999999996</v>
      </c>
      <c r="N277" s="2318">
        <v>0</v>
      </c>
      <c r="O277" s="2307">
        <v>6.4349999999999996</v>
      </c>
      <c r="P277" s="2307"/>
      <c r="Q277" s="2307"/>
      <c r="R277" s="2307"/>
      <c r="S277" s="2307"/>
      <c r="T277" s="2307"/>
      <c r="U277" s="2307"/>
      <c r="V277" s="2307"/>
      <c r="W277" s="2307"/>
      <c r="X277" s="2843">
        <v>6.4349999999999996</v>
      </c>
      <c r="Y277" s="2843">
        <v>0</v>
      </c>
      <c r="Z277" s="2108">
        <v>6.4349999999999996</v>
      </c>
      <c r="AA277" s="2844">
        <v>3.1856625000000003</v>
      </c>
      <c r="AB277" s="2844"/>
      <c r="AC277" s="2108">
        <v>3.1856625000000003</v>
      </c>
      <c r="AD277" s="2108">
        <v>3.2087500000000005E-2</v>
      </c>
      <c r="AE277" s="3229"/>
      <c r="AF277" s="2844">
        <v>3.18</v>
      </c>
      <c r="AG277" s="2108">
        <v>3.18</v>
      </c>
      <c r="AH277" s="2307"/>
      <c r="AI277" s="3224" t="s">
        <v>10076</v>
      </c>
      <c r="AJ277" s="2318">
        <v>0</v>
      </c>
    </row>
    <row r="278" spans="1:36" s="2310" customFormat="1" ht="63">
      <c r="A278" s="1466">
        <v>2913</v>
      </c>
      <c r="B278" s="2305" t="s">
        <v>6971</v>
      </c>
      <c r="C278" s="919" t="s">
        <v>6972</v>
      </c>
      <c r="D278" s="916" t="s">
        <v>213</v>
      </c>
      <c r="E278" s="916" t="s">
        <v>6557</v>
      </c>
      <c r="F278" s="2317" t="s">
        <v>47</v>
      </c>
      <c r="G278" s="2307">
        <v>25.134</v>
      </c>
      <c r="H278" s="2307">
        <v>0</v>
      </c>
      <c r="I278" s="2307">
        <v>6.8449999999999998</v>
      </c>
      <c r="J278" s="2318">
        <v>0</v>
      </c>
      <c r="K278" s="2307">
        <v>6.8449999999999998</v>
      </c>
      <c r="L278" s="2307">
        <v>18.289000000000001</v>
      </c>
      <c r="M278" s="2307">
        <v>18.289000000000001</v>
      </c>
      <c r="N278" s="2318">
        <v>0</v>
      </c>
      <c r="O278" s="2307">
        <v>18.289000000000001</v>
      </c>
      <c r="P278" s="2307"/>
      <c r="Q278" s="2307"/>
      <c r="R278" s="2307"/>
      <c r="S278" s="2307"/>
      <c r="T278" s="2307"/>
      <c r="U278" s="2307"/>
      <c r="V278" s="2307"/>
      <c r="W278" s="2307"/>
      <c r="X278" s="2843">
        <v>18.289000000000001</v>
      </c>
      <c r="Y278" s="2843">
        <v>0</v>
      </c>
      <c r="Z278" s="2108">
        <v>18.289000000000001</v>
      </c>
      <c r="AA278" s="2844">
        <v>18.106110000000001</v>
      </c>
      <c r="AB278" s="2844"/>
      <c r="AC278" s="2108">
        <v>18.106110000000001</v>
      </c>
      <c r="AD278" s="2108">
        <v>0.18289000000000002</v>
      </c>
      <c r="AE278" s="3229"/>
      <c r="AF278" s="2844">
        <v>15.810900999999999</v>
      </c>
      <c r="AG278" s="2108">
        <v>15.810900999999999</v>
      </c>
      <c r="AH278" s="2307"/>
      <c r="AI278" s="3224" t="s">
        <v>10041</v>
      </c>
      <c r="AJ278" s="2318">
        <v>0</v>
      </c>
    </row>
    <row r="279" spans="1:36" s="2310" customFormat="1" ht="42.75">
      <c r="A279" s="991">
        <v>2914</v>
      </c>
      <c r="B279" s="2305" t="s">
        <v>6973</v>
      </c>
      <c r="C279" s="919" t="s">
        <v>6974</v>
      </c>
      <c r="D279" s="916" t="s">
        <v>213</v>
      </c>
      <c r="E279" s="916" t="s">
        <v>6557</v>
      </c>
      <c r="F279" s="2317" t="s">
        <v>47</v>
      </c>
      <c r="G279" s="2307">
        <v>94.02</v>
      </c>
      <c r="H279" s="2307">
        <v>0</v>
      </c>
      <c r="I279" s="2307">
        <v>25</v>
      </c>
      <c r="J279" s="2318">
        <v>0</v>
      </c>
      <c r="K279" s="2307">
        <v>25</v>
      </c>
      <c r="L279" s="2307">
        <v>69.02</v>
      </c>
      <c r="M279" s="2307">
        <v>69.02</v>
      </c>
      <c r="N279" s="2318">
        <v>0</v>
      </c>
      <c r="O279" s="2307">
        <v>69.02</v>
      </c>
      <c r="P279" s="2307"/>
      <c r="Q279" s="2307"/>
      <c r="R279" s="2307"/>
      <c r="S279" s="2307"/>
      <c r="T279" s="2307"/>
      <c r="U279" s="2307"/>
      <c r="V279" s="2307"/>
      <c r="W279" s="2307"/>
      <c r="X279" s="2843">
        <v>69.02</v>
      </c>
      <c r="Y279" s="2843">
        <v>0</v>
      </c>
      <c r="Z279" s="2108">
        <v>69.02</v>
      </c>
      <c r="AA279" s="2844">
        <v>68.33</v>
      </c>
      <c r="AB279" s="2844"/>
      <c r="AC279" s="2108">
        <v>68.33</v>
      </c>
      <c r="AD279" s="2108">
        <v>0.69</v>
      </c>
      <c r="AE279" s="2844"/>
      <c r="AF279" s="2844">
        <v>29.764520000000001</v>
      </c>
      <c r="AG279" s="2108">
        <v>29.764520000000001</v>
      </c>
      <c r="AH279" s="2307"/>
      <c r="AI279" s="3224" t="s">
        <v>9947</v>
      </c>
      <c r="AJ279" s="2318">
        <v>0</v>
      </c>
    </row>
    <row r="280" spans="1:36" s="2310" customFormat="1">
      <c r="A280" s="991"/>
      <c r="B280" s="2305"/>
      <c r="C280" s="919"/>
      <c r="D280" s="916"/>
      <c r="E280" s="916"/>
      <c r="F280" s="2317"/>
      <c r="G280" s="2307"/>
      <c r="H280" s="2307"/>
      <c r="I280" s="2307"/>
      <c r="J280" s="2318"/>
      <c r="K280" s="2307"/>
      <c r="L280" s="2307"/>
      <c r="M280" s="2307"/>
      <c r="N280" s="2318"/>
      <c r="O280" s="2307"/>
      <c r="P280" s="2307"/>
      <c r="Q280" s="2307"/>
      <c r="R280" s="2307"/>
      <c r="S280" s="2307"/>
      <c r="T280" s="2307"/>
      <c r="U280" s="2307"/>
      <c r="V280" s="2307"/>
      <c r="W280" s="2307"/>
      <c r="X280" s="2843"/>
      <c r="Y280" s="2843"/>
      <c r="Z280" s="2108"/>
      <c r="AA280" s="2844"/>
      <c r="AB280" s="2844"/>
      <c r="AC280" s="2108"/>
      <c r="AD280" s="2108"/>
      <c r="AE280" s="2844"/>
      <c r="AF280" s="2844"/>
      <c r="AG280" s="2108"/>
      <c r="AH280" s="2307"/>
      <c r="AI280" s="2307"/>
      <c r="AJ280" s="2318"/>
    </row>
    <row r="281" spans="1:36" s="2310" customFormat="1" ht="16.5" thickBot="1">
      <c r="A281" s="991" t="s">
        <v>188</v>
      </c>
      <c r="B281" s="2325"/>
      <c r="C281" s="2354" t="s">
        <v>6975</v>
      </c>
      <c r="D281" s="2327"/>
      <c r="E281" s="2327"/>
      <c r="F281" s="2328"/>
      <c r="G281" s="2329">
        <v>16755.486999999997</v>
      </c>
      <c r="H281" s="2329">
        <v>3761.5904999999984</v>
      </c>
      <c r="I281" s="2329">
        <v>3495.323899999999</v>
      </c>
      <c r="J281" s="2329">
        <v>0</v>
      </c>
      <c r="K281" s="2329">
        <v>7256.9143999999997</v>
      </c>
      <c r="L281" s="2329">
        <v>9498.572600000005</v>
      </c>
      <c r="M281" s="2329">
        <v>8029.3840000000009</v>
      </c>
      <c r="N281" s="2329"/>
      <c r="O281" s="2329">
        <v>8029.3840000000009</v>
      </c>
      <c r="P281" s="2329">
        <v>0</v>
      </c>
      <c r="Q281" s="2329">
        <v>0</v>
      </c>
      <c r="R281" s="2329">
        <v>0</v>
      </c>
      <c r="S281" s="2329">
        <v>0</v>
      </c>
      <c r="T281" s="2329">
        <v>0</v>
      </c>
      <c r="U281" s="2329">
        <v>0</v>
      </c>
      <c r="V281" s="2329">
        <v>0</v>
      </c>
      <c r="W281" s="2329">
        <v>0</v>
      </c>
      <c r="X281" s="2329">
        <v>8029.3840000000009</v>
      </c>
      <c r="Y281" s="2329">
        <v>0</v>
      </c>
      <c r="Z281" s="2329">
        <v>8029.3840000000009</v>
      </c>
      <c r="AA281" s="2329">
        <v>5892.5762150000019</v>
      </c>
      <c r="AB281" s="2329">
        <v>0</v>
      </c>
      <c r="AC281" s="2329">
        <v>5892.5762150000019</v>
      </c>
      <c r="AD281" s="2329">
        <v>59.52128500000002</v>
      </c>
      <c r="AE281" s="2329">
        <v>0</v>
      </c>
      <c r="AF281" s="2329">
        <v>359.55615799999998</v>
      </c>
      <c r="AG281" s="2329">
        <v>359.55615799999998</v>
      </c>
      <c r="AH281" s="2329"/>
      <c r="AI281" s="2329"/>
      <c r="AJ281" s="2329">
        <v>0</v>
      </c>
    </row>
    <row r="282" spans="1:36" s="2310" customFormat="1" ht="16.5" thickTop="1">
      <c r="A282" s="991" t="s">
        <v>188</v>
      </c>
      <c r="B282" s="2331"/>
      <c r="C282" s="2355"/>
      <c r="D282" s="916"/>
      <c r="E282" s="916"/>
      <c r="F282" s="2333"/>
      <c r="G282" s="2356"/>
      <c r="H282" s="2356"/>
      <c r="I282" s="2356"/>
      <c r="J282" s="2356"/>
      <c r="K282" s="2356"/>
      <c r="L282" s="2356"/>
      <c r="M282" s="2356"/>
      <c r="N282" s="2356"/>
      <c r="O282" s="2356"/>
      <c r="P282" s="2356"/>
      <c r="Q282" s="2356"/>
      <c r="R282" s="2356"/>
      <c r="S282" s="2356"/>
      <c r="T282" s="2356"/>
      <c r="U282" s="2356"/>
      <c r="V282" s="2356"/>
      <c r="W282" s="2356"/>
      <c r="X282" s="2356"/>
      <c r="Y282" s="2356"/>
      <c r="Z282" s="2356"/>
      <c r="AA282" s="2356"/>
      <c r="AB282" s="2356"/>
      <c r="AC282" s="2356"/>
      <c r="AD282" s="2356"/>
      <c r="AE282" s="2356"/>
      <c r="AF282" s="2356"/>
      <c r="AG282" s="2356"/>
      <c r="AH282" s="2356"/>
      <c r="AI282" s="2356"/>
      <c r="AJ282" s="2356"/>
    </row>
    <row r="283" spans="1:36" s="2310" customFormat="1">
      <c r="A283" s="991" t="s">
        <v>188</v>
      </c>
      <c r="B283" s="2331"/>
      <c r="C283" s="2357" t="s">
        <v>6976</v>
      </c>
      <c r="D283" s="916"/>
      <c r="E283" s="916"/>
      <c r="F283" s="916"/>
      <c r="G283" s="2315"/>
      <c r="H283" s="2315"/>
      <c r="I283" s="2315"/>
      <c r="J283" s="2315"/>
      <c r="K283" s="2315"/>
      <c r="L283" s="2315"/>
      <c r="M283" s="2315"/>
      <c r="N283" s="2315"/>
      <c r="O283" s="2315"/>
      <c r="P283" s="2315"/>
      <c r="Q283" s="2315"/>
      <c r="R283" s="2315"/>
      <c r="S283" s="2315"/>
      <c r="T283" s="2315"/>
      <c r="U283" s="2315"/>
      <c r="V283" s="2315"/>
      <c r="W283" s="2315"/>
      <c r="X283" s="2315"/>
      <c r="Y283" s="2315"/>
      <c r="Z283" s="2315"/>
      <c r="AA283" s="2315"/>
      <c r="AB283" s="2315"/>
      <c r="AC283" s="2315"/>
      <c r="AD283" s="2315"/>
      <c r="AE283" s="2315"/>
      <c r="AF283" s="2315"/>
      <c r="AG283" s="2315"/>
      <c r="AH283" s="2315"/>
      <c r="AI283" s="2315"/>
      <c r="AJ283" s="2315"/>
    </row>
    <row r="284" spans="1:36" s="2310" customFormat="1">
      <c r="A284" s="991" t="s">
        <v>188</v>
      </c>
      <c r="B284" s="2331"/>
      <c r="C284" s="2357"/>
      <c r="D284" s="916"/>
      <c r="E284" s="916"/>
      <c r="F284" s="916"/>
      <c r="G284" s="2315"/>
      <c r="H284" s="2315"/>
      <c r="I284" s="2315"/>
      <c r="J284" s="2315"/>
      <c r="K284" s="2315"/>
      <c r="L284" s="2315"/>
      <c r="M284" s="2315"/>
      <c r="N284" s="2315"/>
      <c r="O284" s="2315"/>
      <c r="P284" s="2315"/>
      <c r="Q284" s="2315"/>
      <c r="R284" s="2315"/>
      <c r="S284" s="2315"/>
      <c r="T284" s="2315"/>
      <c r="U284" s="2315"/>
      <c r="V284" s="2315"/>
      <c r="W284" s="2315"/>
      <c r="X284" s="2315"/>
      <c r="Y284" s="2315"/>
      <c r="Z284" s="2315"/>
      <c r="AA284" s="2315"/>
      <c r="AB284" s="2315"/>
      <c r="AC284" s="2315"/>
      <c r="AD284" s="2315"/>
      <c r="AE284" s="2315"/>
      <c r="AF284" s="2315"/>
      <c r="AG284" s="2315"/>
      <c r="AH284" s="2315"/>
      <c r="AI284" s="2315"/>
      <c r="AJ284" s="2315"/>
    </row>
    <row r="285" spans="1:36" s="2310" customFormat="1" ht="47.25">
      <c r="A285" s="991">
        <v>2915</v>
      </c>
      <c r="B285" s="1774" t="s">
        <v>6977</v>
      </c>
      <c r="C285" s="2322" t="s">
        <v>6978</v>
      </c>
      <c r="D285" s="2320" t="s">
        <v>88</v>
      </c>
      <c r="E285" s="2320" t="s">
        <v>42</v>
      </c>
      <c r="F285" s="2317" t="s">
        <v>47</v>
      </c>
      <c r="G285" s="2318">
        <v>50</v>
      </c>
      <c r="H285" s="2318">
        <v>0</v>
      </c>
      <c r="I285" s="2318">
        <v>0</v>
      </c>
      <c r="J285" s="2318">
        <v>0</v>
      </c>
      <c r="K285" s="2318">
        <v>0</v>
      </c>
      <c r="L285" s="2318">
        <v>50</v>
      </c>
      <c r="M285" s="2318">
        <v>12.5</v>
      </c>
      <c r="N285" s="2318">
        <v>0</v>
      </c>
      <c r="O285" s="2318">
        <v>12.5</v>
      </c>
      <c r="P285" s="2318"/>
      <c r="Q285" s="2318"/>
      <c r="R285" s="2318"/>
      <c r="S285" s="2318"/>
      <c r="T285" s="2318"/>
      <c r="U285" s="2318"/>
      <c r="V285" s="2318"/>
      <c r="W285" s="2318"/>
      <c r="X285" s="2843">
        <v>12.5</v>
      </c>
      <c r="Y285" s="2843">
        <v>0</v>
      </c>
      <c r="Z285" s="2108">
        <v>12.5</v>
      </c>
      <c r="AA285" s="2844"/>
      <c r="AB285" s="2844"/>
      <c r="AC285" s="2108">
        <v>0</v>
      </c>
      <c r="AD285" s="2108"/>
      <c r="AE285" s="2844"/>
      <c r="AF285" s="2844">
        <v>0</v>
      </c>
      <c r="AG285" s="2108">
        <v>0</v>
      </c>
      <c r="AH285" s="2318"/>
      <c r="AI285" s="2318"/>
      <c r="AJ285" s="2318">
        <v>0</v>
      </c>
    </row>
    <row r="286" spans="1:36" s="2310" customFormat="1" ht="63">
      <c r="A286" s="991">
        <v>2916</v>
      </c>
      <c r="B286" s="1774" t="s">
        <v>6979</v>
      </c>
      <c r="C286" s="2322" t="s">
        <v>6980</v>
      </c>
      <c r="D286" s="2320" t="s">
        <v>257</v>
      </c>
      <c r="E286" s="2320" t="s">
        <v>42</v>
      </c>
      <c r="F286" s="2317" t="s">
        <v>47</v>
      </c>
      <c r="G286" s="2318">
        <v>25</v>
      </c>
      <c r="H286" s="2318">
        <v>0</v>
      </c>
      <c r="I286" s="2318">
        <v>0</v>
      </c>
      <c r="J286" s="2318">
        <v>0</v>
      </c>
      <c r="K286" s="2318">
        <v>0</v>
      </c>
      <c r="L286" s="2318">
        <v>25</v>
      </c>
      <c r="M286" s="2318">
        <v>6.25</v>
      </c>
      <c r="N286" s="2318">
        <v>0</v>
      </c>
      <c r="O286" s="2318">
        <v>6.25</v>
      </c>
      <c r="P286" s="2318"/>
      <c r="Q286" s="2318"/>
      <c r="R286" s="2318"/>
      <c r="S286" s="2318"/>
      <c r="T286" s="2318"/>
      <c r="U286" s="2318"/>
      <c r="V286" s="2318"/>
      <c r="W286" s="2318"/>
      <c r="X286" s="2843">
        <v>6.25</v>
      </c>
      <c r="Y286" s="2843">
        <v>0</v>
      </c>
      <c r="Z286" s="2108">
        <v>6.25</v>
      </c>
      <c r="AA286" s="2844"/>
      <c r="AB286" s="2844"/>
      <c r="AC286" s="2108">
        <v>0</v>
      </c>
      <c r="AD286" s="2108"/>
      <c r="AE286" s="2844"/>
      <c r="AF286" s="2844">
        <v>0</v>
      </c>
      <c r="AG286" s="2108">
        <v>0</v>
      </c>
      <c r="AH286" s="2318"/>
      <c r="AI286" s="2318"/>
      <c r="AJ286" s="2318">
        <v>0</v>
      </c>
    </row>
    <row r="287" spans="1:36" s="2310" customFormat="1" ht="47.25">
      <c r="A287" s="991">
        <v>2917</v>
      </c>
      <c r="B287" s="1774" t="s">
        <v>6981</v>
      </c>
      <c r="C287" s="2322" t="s">
        <v>6982</v>
      </c>
      <c r="D287" s="2320" t="s">
        <v>429</v>
      </c>
      <c r="E287" s="2320" t="s">
        <v>42</v>
      </c>
      <c r="F287" s="2317" t="s">
        <v>47</v>
      </c>
      <c r="G287" s="2318">
        <v>100</v>
      </c>
      <c r="H287" s="2318">
        <v>0</v>
      </c>
      <c r="I287" s="2318">
        <v>0</v>
      </c>
      <c r="J287" s="2318">
        <v>0</v>
      </c>
      <c r="K287" s="2318">
        <v>0</v>
      </c>
      <c r="L287" s="2318">
        <v>100</v>
      </c>
      <c r="M287" s="2318">
        <v>25</v>
      </c>
      <c r="N287" s="2318">
        <v>0</v>
      </c>
      <c r="O287" s="2318">
        <v>25</v>
      </c>
      <c r="P287" s="2318"/>
      <c r="Q287" s="2318"/>
      <c r="R287" s="2318"/>
      <c r="S287" s="2318"/>
      <c r="T287" s="2318"/>
      <c r="U287" s="2318"/>
      <c r="V287" s="2318"/>
      <c r="W287" s="2318"/>
      <c r="X287" s="2843">
        <v>25</v>
      </c>
      <c r="Y287" s="2843">
        <v>0</v>
      </c>
      <c r="Z287" s="2108">
        <v>25</v>
      </c>
      <c r="AA287" s="2844"/>
      <c r="AB287" s="2844"/>
      <c r="AC287" s="2108">
        <v>0</v>
      </c>
      <c r="AD287" s="2108"/>
      <c r="AE287" s="2844"/>
      <c r="AF287" s="2844">
        <v>0</v>
      </c>
      <c r="AG287" s="2108">
        <v>0</v>
      </c>
      <c r="AH287" s="2318"/>
      <c r="AI287" s="2318"/>
      <c r="AJ287" s="2318">
        <v>0</v>
      </c>
    </row>
    <row r="288" spans="1:36" s="2310" customFormat="1" ht="47.25">
      <c r="A288" s="991">
        <v>2918</v>
      </c>
      <c r="B288" s="1774" t="s">
        <v>6983</v>
      </c>
      <c r="C288" s="2322" t="s">
        <v>6984</v>
      </c>
      <c r="D288" s="2320" t="s">
        <v>429</v>
      </c>
      <c r="E288" s="2320" t="s">
        <v>42</v>
      </c>
      <c r="F288" s="2317" t="s">
        <v>47</v>
      </c>
      <c r="G288" s="2318">
        <v>250</v>
      </c>
      <c r="H288" s="2318">
        <v>0</v>
      </c>
      <c r="I288" s="2318">
        <v>0</v>
      </c>
      <c r="J288" s="2318">
        <v>0</v>
      </c>
      <c r="K288" s="2318">
        <v>0</v>
      </c>
      <c r="L288" s="2318">
        <v>250</v>
      </c>
      <c r="M288" s="2318">
        <v>62.5</v>
      </c>
      <c r="N288" s="2318">
        <v>0</v>
      </c>
      <c r="O288" s="2318">
        <v>62.5</v>
      </c>
      <c r="P288" s="2318"/>
      <c r="Q288" s="2318"/>
      <c r="R288" s="2318"/>
      <c r="S288" s="2318"/>
      <c r="T288" s="2318"/>
      <c r="U288" s="2318"/>
      <c r="V288" s="2318"/>
      <c r="W288" s="2318"/>
      <c r="X288" s="2843">
        <v>62.5</v>
      </c>
      <c r="Y288" s="2843">
        <v>0</v>
      </c>
      <c r="Z288" s="2108">
        <v>62.5</v>
      </c>
      <c r="AA288" s="2844"/>
      <c r="AB288" s="2844"/>
      <c r="AC288" s="2108">
        <v>0</v>
      </c>
      <c r="AD288" s="2108"/>
      <c r="AE288" s="2844"/>
      <c r="AF288" s="2844">
        <v>0</v>
      </c>
      <c r="AG288" s="2108">
        <v>0</v>
      </c>
      <c r="AH288" s="2318"/>
      <c r="AI288" s="2318"/>
      <c r="AJ288" s="2318">
        <v>0</v>
      </c>
    </row>
    <row r="289" spans="1:36" s="2310" customFormat="1" ht="94.5">
      <c r="A289" s="991">
        <v>2919</v>
      </c>
      <c r="B289" s="1774" t="s">
        <v>6985</v>
      </c>
      <c r="C289" s="2322" t="s">
        <v>6986</v>
      </c>
      <c r="D289" s="2320" t="s">
        <v>226</v>
      </c>
      <c r="E289" s="2320" t="s">
        <v>42</v>
      </c>
      <c r="F289" s="2317" t="s">
        <v>47</v>
      </c>
      <c r="G289" s="2318">
        <v>152.5</v>
      </c>
      <c r="H289" s="2318">
        <v>0</v>
      </c>
      <c r="I289" s="2318">
        <v>0</v>
      </c>
      <c r="J289" s="2318">
        <v>0</v>
      </c>
      <c r="K289" s="2318">
        <v>0</v>
      </c>
      <c r="L289" s="2318">
        <v>152.5</v>
      </c>
      <c r="M289" s="2318">
        <v>38.125</v>
      </c>
      <c r="N289" s="2318">
        <v>0</v>
      </c>
      <c r="O289" s="2318">
        <v>38.125</v>
      </c>
      <c r="P289" s="2318"/>
      <c r="Q289" s="2318"/>
      <c r="R289" s="2318"/>
      <c r="S289" s="2318"/>
      <c r="T289" s="2318"/>
      <c r="U289" s="2318"/>
      <c r="V289" s="2318"/>
      <c r="W289" s="2318"/>
      <c r="X289" s="2843">
        <v>38.125</v>
      </c>
      <c r="Y289" s="2843">
        <v>0</v>
      </c>
      <c r="Z289" s="2108">
        <v>38.125</v>
      </c>
      <c r="AA289" s="2844"/>
      <c r="AB289" s="2844"/>
      <c r="AC289" s="2108">
        <v>0</v>
      </c>
      <c r="AD289" s="2108"/>
      <c r="AE289" s="2844"/>
      <c r="AF289" s="2844">
        <v>0</v>
      </c>
      <c r="AG289" s="2108">
        <v>0</v>
      </c>
      <c r="AH289" s="2318"/>
      <c r="AI289" s="2318"/>
      <c r="AJ289" s="2318">
        <v>0</v>
      </c>
    </row>
    <row r="290" spans="1:36" s="2310" customFormat="1" ht="47.25">
      <c r="A290" s="991">
        <v>2920</v>
      </c>
      <c r="B290" s="1774" t="s">
        <v>6987</v>
      </c>
      <c r="C290" s="2322" t="s">
        <v>6988</v>
      </c>
      <c r="D290" s="2320" t="s">
        <v>226</v>
      </c>
      <c r="E290" s="2320" t="s">
        <v>42</v>
      </c>
      <c r="F290" s="2317" t="s">
        <v>47</v>
      </c>
      <c r="G290" s="2318">
        <v>150</v>
      </c>
      <c r="H290" s="2318">
        <v>0</v>
      </c>
      <c r="I290" s="2318">
        <v>0</v>
      </c>
      <c r="J290" s="2318">
        <v>0</v>
      </c>
      <c r="K290" s="2318">
        <v>0</v>
      </c>
      <c r="L290" s="2318">
        <v>150</v>
      </c>
      <c r="M290" s="2318">
        <v>37.5</v>
      </c>
      <c r="N290" s="2318">
        <v>0</v>
      </c>
      <c r="O290" s="2318">
        <v>37.5</v>
      </c>
      <c r="P290" s="2318"/>
      <c r="Q290" s="2318"/>
      <c r="R290" s="2318"/>
      <c r="S290" s="2318"/>
      <c r="T290" s="2318"/>
      <c r="U290" s="2318"/>
      <c r="V290" s="2318"/>
      <c r="W290" s="2318"/>
      <c r="X290" s="2843">
        <v>37.5</v>
      </c>
      <c r="Y290" s="2843">
        <v>0</v>
      </c>
      <c r="Z290" s="2108">
        <v>37.5</v>
      </c>
      <c r="AA290" s="2844"/>
      <c r="AB290" s="2844"/>
      <c r="AC290" s="2108">
        <v>0</v>
      </c>
      <c r="AD290" s="2108"/>
      <c r="AE290" s="2844"/>
      <c r="AF290" s="2844">
        <v>0</v>
      </c>
      <c r="AG290" s="2108">
        <v>0</v>
      </c>
      <c r="AH290" s="2318"/>
      <c r="AI290" s="2318"/>
      <c r="AJ290" s="2318">
        <v>0</v>
      </c>
    </row>
    <row r="291" spans="1:36" s="2310" customFormat="1" ht="47.25">
      <c r="A291" s="991">
        <v>2921</v>
      </c>
      <c r="B291" s="1774" t="s">
        <v>6989</v>
      </c>
      <c r="C291" s="2358" t="s">
        <v>6990</v>
      </c>
      <c r="D291" s="2320" t="s">
        <v>226</v>
      </c>
      <c r="E291" s="2320" t="s">
        <v>42</v>
      </c>
      <c r="F291" s="2317" t="s">
        <v>47</v>
      </c>
      <c r="G291" s="2318">
        <v>110</v>
      </c>
      <c r="H291" s="2318">
        <v>0</v>
      </c>
      <c r="I291" s="2318">
        <v>0</v>
      </c>
      <c r="J291" s="2318">
        <v>0</v>
      </c>
      <c r="K291" s="2318">
        <v>0</v>
      </c>
      <c r="L291" s="2318">
        <v>110</v>
      </c>
      <c r="M291" s="2318">
        <v>27.5</v>
      </c>
      <c r="N291" s="2318">
        <v>0</v>
      </c>
      <c r="O291" s="2318">
        <v>27.5</v>
      </c>
      <c r="P291" s="2318"/>
      <c r="Q291" s="2318"/>
      <c r="R291" s="2318"/>
      <c r="S291" s="2318"/>
      <c r="T291" s="2318"/>
      <c r="U291" s="2318"/>
      <c r="V291" s="2318"/>
      <c r="W291" s="2318"/>
      <c r="X291" s="2843">
        <v>27.5</v>
      </c>
      <c r="Y291" s="2843">
        <v>0</v>
      </c>
      <c r="Z291" s="2108">
        <v>27.5</v>
      </c>
      <c r="AA291" s="2844"/>
      <c r="AB291" s="2844"/>
      <c r="AC291" s="2108">
        <v>0</v>
      </c>
      <c r="AD291" s="2108"/>
      <c r="AE291" s="2844"/>
      <c r="AF291" s="2844">
        <v>0</v>
      </c>
      <c r="AG291" s="2108">
        <v>0</v>
      </c>
      <c r="AH291" s="2318"/>
      <c r="AI291" s="2318"/>
      <c r="AJ291" s="2318">
        <v>0</v>
      </c>
    </row>
    <row r="292" spans="1:36" s="2310" customFormat="1" ht="47.25">
      <c r="A292" s="991">
        <v>2922</v>
      </c>
      <c r="B292" s="1774" t="s">
        <v>6991</v>
      </c>
      <c r="C292" s="2322" t="s">
        <v>6992</v>
      </c>
      <c r="D292" s="2309" t="s">
        <v>226</v>
      </c>
      <c r="E292" s="2309" t="s">
        <v>42</v>
      </c>
      <c r="F292" s="2335" t="s">
        <v>47</v>
      </c>
      <c r="G292" s="2336">
        <v>120</v>
      </c>
      <c r="H292" s="2336">
        <v>0</v>
      </c>
      <c r="I292" s="2318">
        <v>0</v>
      </c>
      <c r="J292" s="2336">
        <v>0</v>
      </c>
      <c r="K292" s="2336">
        <v>0</v>
      </c>
      <c r="L292" s="2336">
        <v>120</v>
      </c>
      <c r="M292" s="2336">
        <v>30</v>
      </c>
      <c r="N292" s="2336">
        <v>0</v>
      </c>
      <c r="O292" s="2336">
        <v>30</v>
      </c>
      <c r="P292" s="2336"/>
      <c r="Q292" s="2336"/>
      <c r="R292" s="2336"/>
      <c r="S292" s="2336"/>
      <c r="T292" s="2336"/>
      <c r="U292" s="2336"/>
      <c r="V292" s="2336"/>
      <c r="W292" s="2336"/>
      <c r="X292" s="2843">
        <v>30</v>
      </c>
      <c r="Y292" s="2843">
        <v>0</v>
      </c>
      <c r="Z292" s="2108">
        <v>30</v>
      </c>
      <c r="AA292" s="2844"/>
      <c r="AB292" s="2844"/>
      <c r="AC292" s="2108">
        <v>0</v>
      </c>
      <c r="AD292" s="2108"/>
      <c r="AE292" s="2844"/>
      <c r="AF292" s="2844">
        <v>0</v>
      </c>
      <c r="AG292" s="2108">
        <v>0</v>
      </c>
      <c r="AH292" s="2336"/>
      <c r="AI292" s="2336"/>
      <c r="AJ292" s="2336">
        <v>0</v>
      </c>
    </row>
    <row r="293" spans="1:36" s="2310" customFormat="1" ht="48.6" customHeight="1">
      <c r="A293" s="991">
        <v>2923</v>
      </c>
      <c r="B293" s="1774" t="s">
        <v>6993</v>
      </c>
      <c r="C293" s="2322" t="s">
        <v>6994</v>
      </c>
      <c r="D293" s="2309" t="s">
        <v>226</v>
      </c>
      <c r="E293" s="2309" t="s">
        <v>42</v>
      </c>
      <c r="F293" s="2335" t="s">
        <v>47</v>
      </c>
      <c r="G293" s="2336">
        <v>100.66</v>
      </c>
      <c r="H293" s="2336">
        <v>0</v>
      </c>
      <c r="I293" s="2318">
        <v>0</v>
      </c>
      <c r="J293" s="2336">
        <v>0</v>
      </c>
      <c r="K293" s="2336">
        <v>0</v>
      </c>
      <c r="L293" s="2336">
        <v>100.66</v>
      </c>
      <c r="M293" s="2336">
        <v>25.164999999999999</v>
      </c>
      <c r="N293" s="2336">
        <v>0</v>
      </c>
      <c r="O293" s="2336">
        <v>25.164999999999999</v>
      </c>
      <c r="P293" s="2336"/>
      <c r="Q293" s="2336"/>
      <c r="R293" s="2336"/>
      <c r="S293" s="2336"/>
      <c r="T293" s="2336"/>
      <c r="U293" s="2336"/>
      <c r="V293" s="2336"/>
      <c r="W293" s="2336"/>
      <c r="X293" s="2843">
        <v>25.164999999999999</v>
      </c>
      <c r="Y293" s="2843">
        <v>0</v>
      </c>
      <c r="Z293" s="2108">
        <v>25.164999999999999</v>
      </c>
      <c r="AA293" s="2844"/>
      <c r="AB293" s="2844"/>
      <c r="AC293" s="2108">
        <v>0</v>
      </c>
      <c r="AD293" s="2108"/>
      <c r="AE293" s="2844"/>
      <c r="AF293" s="2844">
        <v>0</v>
      </c>
      <c r="AG293" s="2108">
        <v>0</v>
      </c>
      <c r="AH293" s="2336"/>
      <c r="AI293" s="2336"/>
      <c r="AJ293" s="2336">
        <v>0</v>
      </c>
    </row>
    <row r="294" spans="1:36" s="2310" customFormat="1" ht="47.25">
      <c r="A294" s="991">
        <v>2924</v>
      </c>
      <c r="B294" s="1774" t="s">
        <v>6995</v>
      </c>
      <c r="C294" s="2358" t="s">
        <v>6996</v>
      </c>
      <c r="D294" s="2320" t="s">
        <v>389</v>
      </c>
      <c r="E294" s="2320" t="s">
        <v>42</v>
      </c>
      <c r="F294" s="2317" t="s">
        <v>47</v>
      </c>
      <c r="G294" s="2318">
        <v>58</v>
      </c>
      <c r="H294" s="2318">
        <v>0</v>
      </c>
      <c r="I294" s="2318">
        <v>0</v>
      </c>
      <c r="J294" s="2318">
        <v>0</v>
      </c>
      <c r="K294" s="2318">
        <v>0</v>
      </c>
      <c r="L294" s="2318">
        <v>58</v>
      </c>
      <c r="M294" s="2318">
        <v>14.5</v>
      </c>
      <c r="N294" s="2318">
        <v>0</v>
      </c>
      <c r="O294" s="2318">
        <v>14.5</v>
      </c>
      <c r="P294" s="2318"/>
      <c r="Q294" s="2318"/>
      <c r="R294" s="2318"/>
      <c r="S294" s="2318"/>
      <c r="T294" s="2318"/>
      <c r="U294" s="2318"/>
      <c r="V294" s="2318"/>
      <c r="W294" s="2318"/>
      <c r="X294" s="2843">
        <v>14.5</v>
      </c>
      <c r="Y294" s="2843">
        <v>0</v>
      </c>
      <c r="Z294" s="2108">
        <v>14.5</v>
      </c>
      <c r="AA294" s="2844"/>
      <c r="AB294" s="2844"/>
      <c r="AC294" s="2108">
        <v>0</v>
      </c>
      <c r="AD294" s="2108"/>
      <c r="AE294" s="2844"/>
      <c r="AF294" s="2844">
        <v>0</v>
      </c>
      <c r="AG294" s="2108">
        <v>0</v>
      </c>
      <c r="AH294" s="2318"/>
      <c r="AI294" s="2318"/>
      <c r="AJ294" s="2318">
        <v>0</v>
      </c>
    </row>
    <row r="295" spans="1:36" s="2310" customFormat="1" ht="47.25">
      <c r="A295" s="991">
        <v>2925</v>
      </c>
      <c r="B295" s="1774" t="s">
        <v>6997</v>
      </c>
      <c r="C295" s="2322" t="s">
        <v>6998</v>
      </c>
      <c r="D295" s="2320" t="s">
        <v>45</v>
      </c>
      <c r="E295" s="2320" t="s">
        <v>42</v>
      </c>
      <c r="F295" s="2317" t="s">
        <v>47</v>
      </c>
      <c r="G295" s="2318">
        <v>100.5</v>
      </c>
      <c r="H295" s="2318">
        <v>0</v>
      </c>
      <c r="I295" s="2318">
        <v>0</v>
      </c>
      <c r="J295" s="2318">
        <v>0</v>
      </c>
      <c r="K295" s="2318">
        <v>0</v>
      </c>
      <c r="L295" s="2318">
        <v>100.5</v>
      </c>
      <c r="M295" s="2318">
        <v>25.125</v>
      </c>
      <c r="N295" s="2318">
        <v>0</v>
      </c>
      <c r="O295" s="2318">
        <v>25.125</v>
      </c>
      <c r="P295" s="2318"/>
      <c r="Q295" s="2318"/>
      <c r="R295" s="2318"/>
      <c r="S295" s="2318"/>
      <c r="T295" s="2318"/>
      <c r="U295" s="2318"/>
      <c r="V295" s="2318"/>
      <c r="W295" s="2318"/>
      <c r="X295" s="2843">
        <v>25.125</v>
      </c>
      <c r="Y295" s="2843">
        <v>0</v>
      </c>
      <c r="Z295" s="2108">
        <v>25.125</v>
      </c>
      <c r="AA295" s="2844"/>
      <c r="AB295" s="2844"/>
      <c r="AC295" s="2108">
        <v>0</v>
      </c>
      <c r="AD295" s="2108"/>
      <c r="AE295" s="2844"/>
      <c r="AF295" s="2844">
        <v>0</v>
      </c>
      <c r="AG295" s="2108">
        <v>0</v>
      </c>
      <c r="AH295" s="2318"/>
      <c r="AI295" s="2318"/>
      <c r="AJ295" s="2318">
        <v>0</v>
      </c>
    </row>
    <row r="296" spans="1:36" s="2310" customFormat="1" ht="63">
      <c r="A296" s="991">
        <v>2926</v>
      </c>
      <c r="B296" s="1774" t="s">
        <v>6999</v>
      </c>
      <c r="C296" s="2322" t="s">
        <v>7000</v>
      </c>
      <c r="D296" s="2320" t="s">
        <v>542</v>
      </c>
      <c r="E296" s="2320" t="s">
        <v>42</v>
      </c>
      <c r="F296" s="2317" t="s">
        <v>47</v>
      </c>
      <c r="G296" s="2318">
        <v>150</v>
      </c>
      <c r="H296" s="2318">
        <v>0</v>
      </c>
      <c r="I296" s="2318">
        <v>0</v>
      </c>
      <c r="J296" s="2318">
        <v>0</v>
      </c>
      <c r="K296" s="2318">
        <v>0</v>
      </c>
      <c r="L296" s="2318">
        <v>150</v>
      </c>
      <c r="M296" s="2318">
        <v>37.5</v>
      </c>
      <c r="N296" s="2318">
        <v>0</v>
      </c>
      <c r="O296" s="2318">
        <v>37.5</v>
      </c>
      <c r="P296" s="2318"/>
      <c r="Q296" s="2318"/>
      <c r="R296" s="2318"/>
      <c r="S296" s="2318"/>
      <c r="T296" s="2318"/>
      <c r="U296" s="2318"/>
      <c r="V296" s="2318"/>
      <c r="W296" s="2318"/>
      <c r="X296" s="2843">
        <v>37.5</v>
      </c>
      <c r="Y296" s="2843">
        <v>0</v>
      </c>
      <c r="Z296" s="2108">
        <v>37.5</v>
      </c>
      <c r="AA296" s="2844"/>
      <c r="AB296" s="2844"/>
      <c r="AC296" s="2108">
        <v>0</v>
      </c>
      <c r="AD296" s="2108"/>
      <c r="AE296" s="2844"/>
      <c r="AF296" s="2844">
        <v>0</v>
      </c>
      <c r="AG296" s="2108">
        <v>0</v>
      </c>
      <c r="AH296" s="2318"/>
      <c r="AI296" s="2318"/>
      <c r="AJ296" s="2318">
        <v>0</v>
      </c>
    </row>
    <row r="297" spans="1:36" s="2310" customFormat="1" ht="47.25">
      <c r="A297" s="991">
        <v>2927</v>
      </c>
      <c r="B297" s="1774" t="s">
        <v>7001</v>
      </c>
      <c r="C297" s="2322" t="s">
        <v>7002</v>
      </c>
      <c r="D297" s="2320" t="s">
        <v>542</v>
      </c>
      <c r="E297" s="2320" t="s">
        <v>42</v>
      </c>
      <c r="F297" s="2317" t="s">
        <v>47</v>
      </c>
      <c r="G297" s="2318">
        <v>96</v>
      </c>
      <c r="H297" s="2318">
        <v>0</v>
      </c>
      <c r="I297" s="2318">
        <v>0</v>
      </c>
      <c r="J297" s="2318">
        <v>0</v>
      </c>
      <c r="K297" s="2318">
        <v>0</v>
      </c>
      <c r="L297" s="2318">
        <v>96</v>
      </c>
      <c r="M297" s="2318">
        <v>24</v>
      </c>
      <c r="N297" s="2318">
        <v>0</v>
      </c>
      <c r="O297" s="2318">
        <v>24</v>
      </c>
      <c r="P297" s="2318"/>
      <c r="Q297" s="2318"/>
      <c r="R297" s="2318"/>
      <c r="S297" s="2318"/>
      <c r="T297" s="2318"/>
      <c r="U297" s="2318"/>
      <c r="V297" s="2318"/>
      <c r="W297" s="2318"/>
      <c r="X297" s="2843">
        <v>24</v>
      </c>
      <c r="Y297" s="2843">
        <v>0</v>
      </c>
      <c r="Z297" s="2108">
        <v>24</v>
      </c>
      <c r="AA297" s="2844"/>
      <c r="AB297" s="2844"/>
      <c r="AC297" s="2108">
        <v>0</v>
      </c>
      <c r="AD297" s="2108"/>
      <c r="AE297" s="2844"/>
      <c r="AF297" s="2844">
        <v>0</v>
      </c>
      <c r="AG297" s="2108">
        <v>0</v>
      </c>
      <c r="AH297" s="2318"/>
      <c r="AI297" s="2318"/>
      <c r="AJ297" s="2318">
        <v>0</v>
      </c>
    </row>
    <row r="298" spans="1:36" s="2310" customFormat="1" ht="47.25">
      <c r="A298" s="991">
        <v>2928</v>
      </c>
      <c r="B298" s="1774" t="s">
        <v>7003</v>
      </c>
      <c r="C298" s="2322" t="s">
        <v>7004</v>
      </c>
      <c r="D298" s="2320" t="s">
        <v>542</v>
      </c>
      <c r="E298" s="2320" t="s">
        <v>42</v>
      </c>
      <c r="F298" s="2317" t="s">
        <v>47</v>
      </c>
      <c r="G298" s="2318">
        <v>100</v>
      </c>
      <c r="H298" s="2318">
        <v>0</v>
      </c>
      <c r="I298" s="2318">
        <v>0</v>
      </c>
      <c r="J298" s="2318">
        <v>0</v>
      </c>
      <c r="K298" s="2318">
        <v>0</v>
      </c>
      <c r="L298" s="2318">
        <v>100</v>
      </c>
      <c r="M298" s="2318">
        <v>25</v>
      </c>
      <c r="N298" s="2318">
        <v>0</v>
      </c>
      <c r="O298" s="2318">
        <v>25</v>
      </c>
      <c r="P298" s="2318"/>
      <c r="Q298" s="2318"/>
      <c r="R298" s="2318"/>
      <c r="S298" s="2318"/>
      <c r="T298" s="2318"/>
      <c r="U298" s="2318"/>
      <c r="V298" s="2318"/>
      <c r="W298" s="2318"/>
      <c r="X298" s="2843">
        <v>25</v>
      </c>
      <c r="Y298" s="2843">
        <v>0</v>
      </c>
      <c r="Z298" s="2108">
        <v>25</v>
      </c>
      <c r="AA298" s="2844"/>
      <c r="AB298" s="2844"/>
      <c r="AC298" s="2108">
        <v>0</v>
      </c>
      <c r="AD298" s="2108"/>
      <c r="AE298" s="2844"/>
      <c r="AF298" s="2844">
        <v>0</v>
      </c>
      <c r="AG298" s="2108">
        <v>0</v>
      </c>
      <c r="AH298" s="2318"/>
      <c r="AI298" s="2318"/>
      <c r="AJ298" s="2318">
        <v>0</v>
      </c>
    </row>
    <row r="299" spans="1:36" s="2310" customFormat="1" ht="63">
      <c r="A299" s="991">
        <v>2929</v>
      </c>
      <c r="B299" s="1774" t="s">
        <v>7005</v>
      </c>
      <c r="C299" s="2322" t="s">
        <v>7006</v>
      </c>
      <c r="D299" s="2320" t="s">
        <v>542</v>
      </c>
      <c r="E299" s="2320" t="s">
        <v>42</v>
      </c>
      <c r="F299" s="2317" t="s">
        <v>47</v>
      </c>
      <c r="G299" s="2318">
        <v>200</v>
      </c>
      <c r="H299" s="2318">
        <v>0</v>
      </c>
      <c r="I299" s="2318">
        <v>0</v>
      </c>
      <c r="J299" s="2318">
        <v>0</v>
      </c>
      <c r="K299" s="2318">
        <v>0</v>
      </c>
      <c r="L299" s="2318">
        <v>200</v>
      </c>
      <c r="M299" s="2318">
        <v>50</v>
      </c>
      <c r="N299" s="2318">
        <v>0</v>
      </c>
      <c r="O299" s="2318">
        <v>50</v>
      </c>
      <c r="P299" s="2318"/>
      <c r="Q299" s="2318"/>
      <c r="R299" s="2318"/>
      <c r="S299" s="2318"/>
      <c r="T299" s="2318"/>
      <c r="U299" s="2318"/>
      <c r="V299" s="2318"/>
      <c r="W299" s="2318"/>
      <c r="X299" s="2843">
        <v>50</v>
      </c>
      <c r="Y299" s="2843">
        <v>0</v>
      </c>
      <c r="Z299" s="2108">
        <v>50</v>
      </c>
      <c r="AA299" s="2844"/>
      <c r="AB299" s="2844"/>
      <c r="AC299" s="2108">
        <v>0</v>
      </c>
      <c r="AD299" s="2108"/>
      <c r="AE299" s="2844"/>
      <c r="AF299" s="2844">
        <v>0</v>
      </c>
      <c r="AG299" s="2108">
        <v>0</v>
      </c>
      <c r="AH299" s="2318"/>
      <c r="AI299" s="2318"/>
      <c r="AJ299" s="2318">
        <v>0</v>
      </c>
    </row>
    <row r="300" spans="1:36" s="2310" customFormat="1" ht="63">
      <c r="A300" s="991">
        <v>2930</v>
      </c>
      <c r="B300" s="1774" t="s">
        <v>7007</v>
      </c>
      <c r="C300" s="2322" t="s">
        <v>7008</v>
      </c>
      <c r="D300" s="2320" t="s">
        <v>542</v>
      </c>
      <c r="E300" s="2320" t="s">
        <v>42</v>
      </c>
      <c r="F300" s="2317" t="s">
        <v>47</v>
      </c>
      <c r="G300" s="2318">
        <v>75</v>
      </c>
      <c r="H300" s="2318">
        <v>0</v>
      </c>
      <c r="I300" s="2318">
        <v>0</v>
      </c>
      <c r="J300" s="2318">
        <v>0</v>
      </c>
      <c r="K300" s="2318">
        <v>0</v>
      </c>
      <c r="L300" s="2318">
        <v>75</v>
      </c>
      <c r="M300" s="2318">
        <v>18.75</v>
      </c>
      <c r="N300" s="2318">
        <v>0</v>
      </c>
      <c r="O300" s="2318">
        <v>18.75</v>
      </c>
      <c r="P300" s="2318"/>
      <c r="Q300" s="2318"/>
      <c r="R300" s="2318"/>
      <c r="S300" s="2318"/>
      <c r="T300" s="2318"/>
      <c r="U300" s="2318"/>
      <c r="V300" s="2318"/>
      <c r="W300" s="2318"/>
      <c r="X300" s="2843">
        <v>18.75</v>
      </c>
      <c r="Y300" s="2843">
        <v>0</v>
      </c>
      <c r="Z300" s="2108">
        <v>18.75</v>
      </c>
      <c r="AA300" s="2844"/>
      <c r="AB300" s="2844"/>
      <c r="AC300" s="2108">
        <v>0</v>
      </c>
      <c r="AD300" s="2108"/>
      <c r="AE300" s="2844"/>
      <c r="AF300" s="2844">
        <v>0</v>
      </c>
      <c r="AG300" s="2108">
        <v>0</v>
      </c>
      <c r="AH300" s="2318"/>
      <c r="AI300" s="2318"/>
      <c r="AJ300" s="2318">
        <v>0</v>
      </c>
    </row>
    <row r="301" spans="1:36" s="2310" customFormat="1" ht="47.25">
      <c r="A301" s="991">
        <v>2931</v>
      </c>
      <c r="B301" s="1774" t="s">
        <v>7009</v>
      </c>
      <c r="C301" s="2322" t="s">
        <v>7010</v>
      </c>
      <c r="D301" s="2320" t="s">
        <v>542</v>
      </c>
      <c r="E301" s="2320" t="s">
        <v>42</v>
      </c>
      <c r="F301" s="2317" t="s">
        <v>47</v>
      </c>
      <c r="G301" s="2318">
        <v>75</v>
      </c>
      <c r="H301" s="2318">
        <v>0</v>
      </c>
      <c r="I301" s="2318">
        <v>0</v>
      </c>
      <c r="J301" s="2318">
        <v>0</v>
      </c>
      <c r="K301" s="2318">
        <v>0</v>
      </c>
      <c r="L301" s="2318">
        <v>75</v>
      </c>
      <c r="M301" s="2318">
        <v>18.75</v>
      </c>
      <c r="N301" s="2318">
        <v>0</v>
      </c>
      <c r="O301" s="2318">
        <v>18.75</v>
      </c>
      <c r="P301" s="2318"/>
      <c r="Q301" s="2318"/>
      <c r="R301" s="2318"/>
      <c r="S301" s="2318"/>
      <c r="T301" s="2318"/>
      <c r="U301" s="2318"/>
      <c r="V301" s="2318"/>
      <c r="W301" s="2318"/>
      <c r="X301" s="2843">
        <v>18.75</v>
      </c>
      <c r="Y301" s="2843">
        <v>0</v>
      </c>
      <c r="Z301" s="2108">
        <v>18.75</v>
      </c>
      <c r="AA301" s="2844"/>
      <c r="AB301" s="2844"/>
      <c r="AC301" s="2108">
        <v>0</v>
      </c>
      <c r="AD301" s="2108"/>
      <c r="AE301" s="2844"/>
      <c r="AF301" s="2844">
        <v>0</v>
      </c>
      <c r="AG301" s="2108">
        <v>0</v>
      </c>
      <c r="AH301" s="2318"/>
      <c r="AI301" s="2318"/>
      <c r="AJ301" s="2318">
        <v>0</v>
      </c>
    </row>
    <row r="302" spans="1:36" s="2310" customFormat="1" ht="78.75">
      <c r="A302" s="991">
        <v>2932</v>
      </c>
      <c r="B302" s="1774" t="s">
        <v>7011</v>
      </c>
      <c r="C302" s="2322" t="s">
        <v>7012</v>
      </c>
      <c r="D302" s="2320" t="s">
        <v>542</v>
      </c>
      <c r="E302" s="2320" t="s">
        <v>42</v>
      </c>
      <c r="F302" s="2317" t="s">
        <v>47</v>
      </c>
      <c r="G302" s="2318">
        <v>150</v>
      </c>
      <c r="H302" s="2318">
        <v>0</v>
      </c>
      <c r="I302" s="2318">
        <v>0</v>
      </c>
      <c r="J302" s="2318">
        <v>0</v>
      </c>
      <c r="K302" s="2318">
        <v>0</v>
      </c>
      <c r="L302" s="2318">
        <v>150</v>
      </c>
      <c r="M302" s="2318">
        <v>37.5</v>
      </c>
      <c r="N302" s="2318">
        <v>0</v>
      </c>
      <c r="O302" s="2318">
        <v>37.5</v>
      </c>
      <c r="P302" s="2318"/>
      <c r="Q302" s="2318"/>
      <c r="R302" s="2318"/>
      <c r="S302" s="2318"/>
      <c r="T302" s="2318"/>
      <c r="U302" s="2318"/>
      <c r="V302" s="2318"/>
      <c r="W302" s="2318"/>
      <c r="X302" s="2843">
        <v>37.5</v>
      </c>
      <c r="Y302" s="2843">
        <v>0</v>
      </c>
      <c r="Z302" s="2108">
        <v>37.5</v>
      </c>
      <c r="AA302" s="2844"/>
      <c r="AB302" s="2844"/>
      <c r="AC302" s="2108">
        <v>0</v>
      </c>
      <c r="AD302" s="2108"/>
      <c r="AE302" s="2844"/>
      <c r="AF302" s="2844">
        <v>0</v>
      </c>
      <c r="AG302" s="2108">
        <v>0</v>
      </c>
      <c r="AH302" s="2318"/>
      <c r="AI302" s="2318"/>
      <c r="AJ302" s="2318">
        <v>0</v>
      </c>
    </row>
    <row r="303" spans="1:36" s="2310" customFormat="1" ht="63">
      <c r="A303" s="991">
        <v>2933</v>
      </c>
      <c r="B303" s="1774" t="s">
        <v>7013</v>
      </c>
      <c r="C303" s="2322" t="s">
        <v>7014</v>
      </c>
      <c r="D303" s="2320" t="s">
        <v>542</v>
      </c>
      <c r="E303" s="2320" t="s">
        <v>42</v>
      </c>
      <c r="F303" s="2317" t="s">
        <v>47</v>
      </c>
      <c r="G303" s="2318">
        <v>100</v>
      </c>
      <c r="H303" s="2318">
        <v>0</v>
      </c>
      <c r="I303" s="2318">
        <v>0</v>
      </c>
      <c r="J303" s="2318">
        <v>0</v>
      </c>
      <c r="K303" s="2318">
        <v>0</v>
      </c>
      <c r="L303" s="2318">
        <v>100</v>
      </c>
      <c r="M303" s="2318">
        <v>25</v>
      </c>
      <c r="N303" s="2318">
        <v>0</v>
      </c>
      <c r="O303" s="2318">
        <v>25</v>
      </c>
      <c r="P303" s="2318"/>
      <c r="Q303" s="2318"/>
      <c r="R303" s="2318"/>
      <c r="S303" s="2318"/>
      <c r="T303" s="2318"/>
      <c r="U303" s="2318"/>
      <c r="V303" s="2318"/>
      <c r="W303" s="2318"/>
      <c r="X303" s="2843">
        <v>25</v>
      </c>
      <c r="Y303" s="2843">
        <v>0</v>
      </c>
      <c r="Z303" s="2108">
        <v>25</v>
      </c>
      <c r="AA303" s="2844"/>
      <c r="AB303" s="2844"/>
      <c r="AC303" s="2108">
        <v>0</v>
      </c>
      <c r="AD303" s="2108"/>
      <c r="AE303" s="2844"/>
      <c r="AF303" s="2844">
        <v>0</v>
      </c>
      <c r="AG303" s="2108">
        <v>0</v>
      </c>
      <c r="AH303" s="2318"/>
      <c r="AI303" s="2318"/>
      <c r="AJ303" s="2318">
        <v>0</v>
      </c>
    </row>
    <row r="304" spans="1:36" s="2310" customFormat="1" ht="47.25">
      <c r="A304" s="991">
        <v>2934</v>
      </c>
      <c r="B304" s="1774" t="s">
        <v>7015</v>
      </c>
      <c r="C304" s="2322" t="s">
        <v>7016</v>
      </c>
      <c r="D304" s="2320" t="s">
        <v>205</v>
      </c>
      <c r="E304" s="2320" t="s">
        <v>42</v>
      </c>
      <c r="F304" s="2317" t="s">
        <v>47</v>
      </c>
      <c r="G304" s="2318">
        <v>300</v>
      </c>
      <c r="H304" s="2318">
        <v>0</v>
      </c>
      <c r="I304" s="2318">
        <v>0</v>
      </c>
      <c r="J304" s="2318">
        <v>0</v>
      </c>
      <c r="K304" s="2318">
        <v>0</v>
      </c>
      <c r="L304" s="2318">
        <v>300</v>
      </c>
      <c r="M304" s="2318">
        <v>75</v>
      </c>
      <c r="N304" s="2318">
        <v>0</v>
      </c>
      <c r="O304" s="2318">
        <v>75</v>
      </c>
      <c r="P304" s="2318"/>
      <c r="Q304" s="2318"/>
      <c r="R304" s="2318"/>
      <c r="S304" s="2318"/>
      <c r="T304" s="2318"/>
      <c r="U304" s="2318"/>
      <c r="V304" s="2318"/>
      <c r="W304" s="2318"/>
      <c r="X304" s="2843">
        <v>75</v>
      </c>
      <c r="Y304" s="2843">
        <v>0</v>
      </c>
      <c r="Z304" s="2108">
        <v>75</v>
      </c>
      <c r="AA304" s="2844"/>
      <c r="AB304" s="2844"/>
      <c r="AC304" s="2108">
        <v>0</v>
      </c>
      <c r="AD304" s="2108"/>
      <c r="AE304" s="2844"/>
      <c r="AF304" s="2844">
        <v>0</v>
      </c>
      <c r="AG304" s="2108">
        <v>0</v>
      </c>
      <c r="AH304" s="2318"/>
      <c r="AI304" s="2318"/>
      <c r="AJ304" s="2318">
        <v>0</v>
      </c>
    </row>
    <row r="305" spans="1:36" s="2310" customFormat="1" ht="63">
      <c r="A305" s="991">
        <v>2935</v>
      </c>
      <c r="B305" s="1774" t="s">
        <v>7017</v>
      </c>
      <c r="C305" s="2322" t="s">
        <v>7018</v>
      </c>
      <c r="D305" s="2320" t="s">
        <v>205</v>
      </c>
      <c r="E305" s="2320" t="s">
        <v>42</v>
      </c>
      <c r="F305" s="2317" t="s">
        <v>47</v>
      </c>
      <c r="G305" s="2318">
        <v>100</v>
      </c>
      <c r="H305" s="2318">
        <v>0</v>
      </c>
      <c r="I305" s="2318">
        <v>0</v>
      </c>
      <c r="J305" s="2318">
        <v>0</v>
      </c>
      <c r="K305" s="2318">
        <v>0</v>
      </c>
      <c r="L305" s="2318">
        <v>100</v>
      </c>
      <c r="M305" s="2318">
        <v>25</v>
      </c>
      <c r="N305" s="2318">
        <v>0</v>
      </c>
      <c r="O305" s="2318">
        <v>25</v>
      </c>
      <c r="P305" s="2318"/>
      <c r="Q305" s="2318"/>
      <c r="R305" s="2318"/>
      <c r="S305" s="2318"/>
      <c r="T305" s="2318"/>
      <c r="U305" s="2318"/>
      <c r="V305" s="2318"/>
      <c r="W305" s="2318"/>
      <c r="X305" s="2843">
        <v>25</v>
      </c>
      <c r="Y305" s="2843">
        <v>0</v>
      </c>
      <c r="Z305" s="2108">
        <v>25</v>
      </c>
      <c r="AA305" s="2844"/>
      <c r="AB305" s="2844"/>
      <c r="AC305" s="2108">
        <v>0</v>
      </c>
      <c r="AD305" s="2108"/>
      <c r="AE305" s="2844"/>
      <c r="AF305" s="2844">
        <v>0</v>
      </c>
      <c r="AG305" s="2108">
        <v>0</v>
      </c>
      <c r="AH305" s="2318"/>
      <c r="AI305" s="2318"/>
      <c r="AJ305" s="2318">
        <v>0</v>
      </c>
    </row>
    <row r="306" spans="1:36" s="2310" customFormat="1" ht="47.25">
      <c r="A306" s="991">
        <v>2936</v>
      </c>
      <c r="B306" s="1774" t="s">
        <v>7019</v>
      </c>
      <c r="C306" s="2358" t="s">
        <v>7020</v>
      </c>
      <c r="D306" s="2320" t="s">
        <v>384</v>
      </c>
      <c r="E306" s="2320" t="s">
        <v>42</v>
      </c>
      <c r="F306" s="2317" t="s">
        <v>47</v>
      </c>
      <c r="G306" s="2359">
        <v>130</v>
      </c>
      <c r="H306" s="2318">
        <v>0</v>
      </c>
      <c r="I306" s="2318">
        <v>0</v>
      </c>
      <c r="J306" s="2318">
        <v>0</v>
      </c>
      <c r="K306" s="2318">
        <v>0</v>
      </c>
      <c r="L306" s="2318">
        <v>130</v>
      </c>
      <c r="M306" s="2318">
        <v>32.5</v>
      </c>
      <c r="N306" s="2318">
        <v>0</v>
      </c>
      <c r="O306" s="2318">
        <v>32.5</v>
      </c>
      <c r="P306" s="2318"/>
      <c r="Q306" s="2318"/>
      <c r="R306" s="2318"/>
      <c r="S306" s="2318"/>
      <c r="T306" s="2318"/>
      <c r="U306" s="2318"/>
      <c r="V306" s="2318"/>
      <c r="W306" s="2318"/>
      <c r="X306" s="2843">
        <v>32.5</v>
      </c>
      <c r="Y306" s="2843">
        <v>0</v>
      </c>
      <c r="Z306" s="2108">
        <v>32.5</v>
      </c>
      <c r="AA306" s="2844"/>
      <c r="AB306" s="2844"/>
      <c r="AC306" s="2108">
        <v>0</v>
      </c>
      <c r="AD306" s="2108"/>
      <c r="AE306" s="2844"/>
      <c r="AF306" s="2844">
        <v>0</v>
      </c>
      <c r="AG306" s="2108">
        <v>0</v>
      </c>
      <c r="AH306" s="2318"/>
      <c r="AI306" s="2318"/>
      <c r="AJ306" s="2318">
        <v>0</v>
      </c>
    </row>
    <row r="307" spans="1:36" s="2310" customFormat="1" ht="47.25">
      <c r="A307" s="991">
        <v>2937</v>
      </c>
      <c r="B307" s="1774" t="s">
        <v>7021</v>
      </c>
      <c r="C307" s="2358" t="s">
        <v>7022</v>
      </c>
      <c r="D307" s="2320" t="s">
        <v>384</v>
      </c>
      <c r="E307" s="2320" t="s">
        <v>42</v>
      </c>
      <c r="F307" s="2317" t="s">
        <v>47</v>
      </c>
      <c r="G307" s="2359">
        <v>150</v>
      </c>
      <c r="H307" s="2318">
        <v>0</v>
      </c>
      <c r="I307" s="2318">
        <v>0</v>
      </c>
      <c r="J307" s="2318">
        <v>0</v>
      </c>
      <c r="K307" s="2318">
        <v>0</v>
      </c>
      <c r="L307" s="2318">
        <v>150</v>
      </c>
      <c r="M307" s="2318">
        <v>37.5</v>
      </c>
      <c r="N307" s="2318">
        <v>0</v>
      </c>
      <c r="O307" s="2318">
        <v>37.5</v>
      </c>
      <c r="P307" s="2318"/>
      <c r="Q307" s="2318"/>
      <c r="R307" s="2318"/>
      <c r="S307" s="2318"/>
      <c r="T307" s="2318"/>
      <c r="U307" s="2318"/>
      <c r="V307" s="2318"/>
      <c r="W307" s="2318"/>
      <c r="X307" s="2843">
        <v>37.5</v>
      </c>
      <c r="Y307" s="2843">
        <v>0</v>
      </c>
      <c r="Z307" s="2108">
        <v>37.5</v>
      </c>
      <c r="AA307" s="2844"/>
      <c r="AB307" s="2844"/>
      <c r="AC307" s="2108">
        <v>0</v>
      </c>
      <c r="AD307" s="2108"/>
      <c r="AE307" s="2844"/>
      <c r="AF307" s="2844">
        <v>0</v>
      </c>
      <c r="AG307" s="2108">
        <v>0</v>
      </c>
      <c r="AH307" s="2318"/>
      <c r="AI307" s="2318"/>
      <c r="AJ307" s="2318">
        <v>0</v>
      </c>
    </row>
    <row r="308" spans="1:36" s="2310" customFormat="1" ht="47.25">
      <c r="A308" s="991">
        <v>2938</v>
      </c>
      <c r="B308" s="1774" t="s">
        <v>7023</v>
      </c>
      <c r="C308" s="2322" t="s">
        <v>7024</v>
      </c>
      <c r="D308" s="2320" t="s">
        <v>384</v>
      </c>
      <c r="E308" s="2320" t="s">
        <v>42</v>
      </c>
      <c r="F308" s="2317" t="s">
        <v>47</v>
      </c>
      <c r="G308" s="2360">
        <v>140</v>
      </c>
      <c r="H308" s="2318">
        <v>0</v>
      </c>
      <c r="I308" s="2318">
        <v>0</v>
      </c>
      <c r="J308" s="2318">
        <v>0</v>
      </c>
      <c r="K308" s="2318">
        <v>0</v>
      </c>
      <c r="L308" s="2318">
        <v>140</v>
      </c>
      <c r="M308" s="2318">
        <v>35</v>
      </c>
      <c r="N308" s="2318">
        <v>0</v>
      </c>
      <c r="O308" s="2318">
        <v>35</v>
      </c>
      <c r="P308" s="2318"/>
      <c r="Q308" s="2318"/>
      <c r="R308" s="2318"/>
      <c r="S308" s="2318"/>
      <c r="T308" s="2318"/>
      <c r="U308" s="2318"/>
      <c r="V308" s="2318"/>
      <c r="W308" s="2318"/>
      <c r="X308" s="2843">
        <v>35</v>
      </c>
      <c r="Y308" s="2843">
        <v>0</v>
      </c>
      <c r="Z308" s="2108">
        <v>35</v>
      </c>
      <c r="AA308" s="2844"/>
      <c r="AB308" s="2844"/>
      <c r="AC308" s="2108">
        <v>0</v>
      </c>
      <c r="AD308" s="2108"/>
      <c r="AE308" s="2844"/>
      <c r="AF308" s="2844">
        <v>0</v>
      </c>
      <c r="AG308" s="2108">
        <v>0</v>
      </c>
      <c r="AH308" s="2318"/>
      <c r="AI308" s="2318"/>
      <c r="AJ308" s="2318">
        <v>0</v>
      </c>
    </row>
    <row r="309" spans="1:36" s="2310" customFormat="1" ht="47.25">
      <c r="A309" s="991">
        <v>2939</v>
      </c>
      <c r="B309" s="1774" t="s">
        <v>7025</v>
      </c>
      <c r="C309" s="2322" t="s">
        <v>7026</v>
      </c>
      <c r="D309" s="2320" t="s">
        <v>384</v>
      </c>
      <c r="E309" s="2320" t="s">
        <v>42</v>
      </c>
      <c r="F309" s="2317" t="s">
        <v>47</v>
      </c>
      <c r="G309" s="2360">
        <v>80</v>
      </c>
      <c r="H309" s="2318">
        <v>0</v>
      </c>
      <c r="I309" s="2318">
        <v>0</v>
      </c>
      <c r="J309" s="2318">
        <v>0</v>
      </c>
      <c r="K309" s="2318">
        <v>0</v>
      </c>
      <c r="L309" s="2318">
        <v>80</v>
      </c>
      <c r="M309" s="2318">
        <v>20</v>
      </c>
      <c r="N309" s="2318">
        <v>0</v>
      </c>
      <c r="O309" s="2318">
        <v>20</v>
      </c>
      <c r="P309" s="2318"/>
      <c r="Q309" s="2318"/>
      <c r="R309" s="2318"/>
      <c r="S309" s="2318"/>
      <c r="T309" s="2318"/>
      <c r="U309" s="2318"/>
      <c r="V309" s="2318"/>
      <c r="W309" s="2318"/>
      <c r="X309" s="2843">
        <v>20</v>
      </c>
      <c r="Y309" s="2843">
        <v>0</v>
      </c>
      <c r="Z309" s="2108">
        <v>20</v>
      </c>
      <c r="AA309" s="2844"/>
      <c r="AB309" s="2844"/>
      <c r="AC309" s="2108">
        <v>0</v>
      </c>
      <c r="AD309" s="2108"/>
      <c r="AE309" s="2844"/>
      <c r="AF309" s="2844">
        <v>0</v>
      </c>
      <c r="AG309" s="2108">
        <v>0</v>
      </c>
      <c r="AH309" s="2318"/>
      <c r="AI309" s="2318"/>
      <c r="AJ309" s="2318">
        <v>0</v>
      </c>
    </row>
    <row r="310" spans="1:36" s="2310" customFormat="1" ht="47.25">
      <c r="A310" s="991">
        <v>2940</v>
      </c>
      <c r="B310" s="1774" t="s">
        <v>7027</v>
      </c>
      <c r="C310" s="2322" t="s">
        <v>7028</v>
      </c>
      <c r="D310" s="2320" t="s">
        <v>384</v>
      </c>
      <c r="E310" s="2320" t="s">
        <v>42</v>
      </c>
      <c r="F310" s="2317" t="s">
        <v>47</v>
      </c>
      <c r="G310" s="2360">
        <v>70</v>
      </c>
      <c r="H310" s="2318">
        <v>0</v>
      </c>
      <c r="I310" s="2318">
        <v>0</v>
      </c>
      <c r="J310" s="2318">
        <v>0</v>
      </c>
      <c r="K310" s="2318">
        <v>0</v>
      </c>
      <c r="L310" s="2318">
        <v>70</v>
      </c>
      <c r="M310" s="2318">
        <v>17.5</v>
      </c>
      <c r="N310" s="2318">
        <v>0</v>
      </c>
      <c r="O310" s="2318">
        <v>17.5</v>
      </c>
      <c r="P310" s="2318"/>
      <c r="Q310" s="2318"/>
      <c r="R310" s="2318"/>
      <c r="S310" s="2318"/>
      <c r="T310" s="2318"/>
      <c r="U310" s="2318"/>
      <c r="V310" s="2318"/>
      <c r="W310" s="2318"/>
      <c r="X310" s="2843">
        <v>17.5</v>
      </c>
      <c r="Y310" s="2843">
        <v>0</v>
      </c>
      <c r="Z310" s="2108">
        <v>17.5</v>
      </c>
      <c r="AA310" s="2844"/>
      <c r="AB310" s="2844"/>
      <c r="AC310" s="2108">
        <v>0</v>
      </c>
      <c r="AD310" s="2108"/>
      <c r="AE310" s="2844"/>
      <c r="AF310" s="2844">
        <v>0</v>
      </c>
      <c r="AG310" s="2108">
        <v>0</v>
      </c>
      <c r="AH310" s="2318"/>
      <c r="AI310" s="2318"/>
      <c r="AJ310" s="2318">
        <v>0</v>
      </c>
    </row>
    <row r="311" spans="1:36" s="2310" customFormat="1" ht="47.25">
      <c r="A311" s="991">
        <v>2941</v>
      </c>
      <c r="B311" s="1774" t="s">
        <v>7029</v>
      </c>
      <c r="C311" s="2322" t="s">
        <v>7030</v>
      </c>
      <c r="D311" s="2320" t="s">
        <v>384</v>
      </c>
      <c r="E311" s="2320" t="s">
        <v>42</v>
      </c>
      <c r="F311" s="2317" t="s">
        <v>47</v>
      </c>
      <c r="G311" s="2360">
        <v>150</v>
      </c>
      <c r="H311" s="2318">
        <v>0</v>
      </c>
      <c r="I311" s="2318">
        <v>0</v>
      </c>
      <c r="J311" s="2318">
        <v>0</v>
      </c>
      <c r="K311" s="2318">
        <v>0</v>
      </c>
      <c r="L311" s="2318">
        <v>150</v>
      </c>
      <c r="M311" s="2318">
        <v>37.5</v>
      </c>
      <c r="N311" s="2318">
        <v>0</v>
      </c>
      <c r="O311" s="2318">
        <v>37.5</v>
      </c>
      <c r="P311" s="2318"/>
      <c r="Q311" s="2318"/>
      <c r="R311" s="2318"/>
      <c r="S311" s="2318"/>
      <c r="T311" s="2318"/>
      <c r="U311" s="2318"/>
      <c r="V311" s="2318"/>
      <c r="W311" s="2318"/>
      <c r="X311" s="2843">
        <v>37.5</v>
      </c>
      <c r="Y311" s="2843">
        <v>0</v>
      </c>
      <c r="Z311" s="2108">
        <v>37.5</v>
      </c>
      <c r="AA311" s="2844"/>
      <c r="AB311" s="2844"/>
      <c r="AC311" s="2108">
        <v>0</v>
      </c>
      <c r="AD311" s="2108"/>
      <c r="AE311" s="2844"/>
      <c r="AF311" s="2844">
        <v>0</v>
      </c>
      <c r="AG311" s="2108">
        <v>0</v>
      </c>
      <c r="AH311" s="2318"/>
      <c r="AI311" s="2318"/>
      <c r="AJ311" s="2318">
        <v>0</v>
      </c>
    </row>
    <row r="312" spans="1:36" s="2310" customFormat="1" ht="47.25">
      <c r="A312" s="991">
        <v>2942</v>
      </c>
      <c r="B312" s="1774" t="s">
        <v>7031</v>
      </c>
      <c r="C312" s="2322" t="s">
        <v>7032</v>
      </c>
      <c r="D312" s="2320" t="s">
        <v>384</v>
      </c>
      <c r="E312" s="2320" t="s">
        <v>42</v>
      </c>
      <c r="F312" s="2317" t="s">
        <v>47</v>
      </c>
      <c r="G312" s="2360">
        <v>100</v>
      </c>
      <c r="H312" s="2318">
        <v>0</v>
      </c>
      <c r="I312" s="2318">
        <v>0</v>
      </c>
      <c r="J312" s="2318">
        <v>0</v>
      </c>
      <c r="K312" s="2318">
        <v>0</v>
      </c>
      <c r="L312" s="2318">
        <v>100</v>
      </c>
      <c r="M312" s="2318">
        <v>25</v>
      </c>
      <c r="N312" s="2318">
        <v>0</v>
      </c>
      <c r="O312" s="2318">
        <v>25</v>
      </c>
      <c r="P312" s="2318"/>
      <c r="Q312" s="2318"/>
      <c r="R312" s="2318"/>
      <c r="S312" s="2318"/>
      <c r="T312" s="2318"/>
      <c r="U312" s="2318"/>
      <c r="V312" s="2318"/>
      <c r="W312" s="2318"/>
      <c r="X312" s="2843">
        <v>25</v>
      </c>
      <c r="Y312" s="2843">
        <v>0</v>
      </c>
      <c r="Z312" s="2108">
        <v>25</v>
      </c>
      <c r="AA312" s="2844"/>
      <c r="AB312" s="2844"/>
      <c r="AC312" s="2108">
        <v>0</v>
      </c>
      <c r="AD312" s="2108"/>
      <c r="AE312" s="2844"/>
      <c r="AF312" s="2844">
        <v>0</v>
      </c>
      <c r="AG312" s="2108">
        <v>0</v>
      </c>
      <c r="AH312" s="2318"/>
      <c r="AI312" s="2318"/>
      <c r="AJ312" s="2318">
        <v>0</v>
      </c>
    </row>
    <row r="313" spans="1:36" s="2310" customFormat="1" ht="47.25">
      <c r="A313" s="991">
        <v>2943</v>
      </c>
      <c r="B313" s="1774" t="s">
        <v>7033</v>
      </c>
      <c r="C313" s="2322" t="s">
        <v>7034</v>
      </c>
      <c r="D313" s="2320" t="s">
        <v>384</v>
      </c>
      <c r="E313" s="2320" t="s">
        <v>42</v>
      </c>
      <c r="F313" s="2317" t="s">
        <v>47</v>
      </c>
      <c r="G313" s="2360">
        <v>50</v>
      </c>
      <c r="H313" s="2318">
        <v>0</v>
      </c>
      <c r="I313" s="2318">
        <v>0</v>
      </c>
      <c r="J313" s="2318">
        <v>0</v>
      </c>
      <c r="K313" s="2318">
        <v>0</v>
      </c>
      <c r="L313" s="2318">
        <v>50</v>
      </c>
      <c r="M313" s="2318">
        <v>12.5</v>
      </c>
      <c r="N313" s="2318">
        <v>0</v>
      </c>
      <c r="O313" s="2318">
        <v>12.5</v>
      </c>
      <c r="P313" s="2318"/>
      <c r="Q313" s="2318"/>
      <c r="R313" s="2318"/>
      <c r="S313" s="2318"/>
      <c r="T313" s="2318"/>
      <c r="U313" s="2318"/>
      <c r="V313" s="2318"/>
      <c r="W313" s="2318"/>
      <c r="X313" s="2843">
        <v>12.5</v>
      </c>
      <c r="Y313" s="2843">
        <v>0</v>
      </c>
      <c r="Z313" s="2108">
        <v>12.5</v>
      </c>
      <c r="AA313" s="2844"/>
      <c r="AB313" s="2844"/>
      <c r="AC313" s="2108">
        <v>0</v>
      </c>
      <c r="AD313" s="2108"/>
      <c r="AE313" s="2844"/>
      <c r="AF313" s="2844">
        <v>0</v>
      </c>
      <c r="AG313" s="2108">
        <v>0</v>
      </c>
      <c r="AH313" s="2318"/>
      <c r="AI313" s="2318"/>
      <c r="AJ313" s="2318">
        <v>0</v>
      </c>
    </row>
    <row r="314" spans="1:36" s="2310" customFormat="1" ht="47.25">
      <c r="A314" s="991">
        <v>2944</v>
      </c>
      <c r="B314" s="1774" t="s">
        <v>7035</v>
      </c>
      <c r="C314" s="2322" t="s">
        <v>7036</v>
      </c>
      <c r="D314" s="2320" t="s">
        <v>384</v>
      </c>
      <c r="E314" s="2320" t="s">
        <v>42</v>
      </c>
      <c r="F314" s="2317" t="s">
        <v>47</v>
      </c>
      <c r="G314" s="2360">
        <v>50</v>
      </c>
      <c r="H314" s="2318">
        <v>0</v>
      </c>
      <c r="I314" s="2318">
        <v>0</v>
      </c>
      <c r="J314" s="2318">
        <v>0</v>
      </c>
      <c r="K314" s="2318">
        <v>0</v>
      </c>
      <c r="L314" s="2318">
        <v>50</v>
      </c>
      <c r="M314" s="2318">
        <v>12.5</v>
      </c>
      <c r="N314" s="2318">
        <v>0</v>
      </c>
      <c r="O314" s="2318">
        <v>12.5</v>
      </c>
      <c r="P314" s="2318"/>
      <c r="Q314" s="2318"/>
      <c r="R314" s="2318"/>
      <c r="S314" s="2318"/>
      <c r="T314" s="2318"/>
      <c r="U314" s="2318"/>
      <c r="V314" s="2318"/>
      <c r="W314" s="2318"/>
      <c r="X314" s="2843">
        <v>12.5</v>
      </c>
      <c r="Y314" s="2843">
        <v>0</v>
      </c>
      <c r="Z314" s="2108">
        <v>12.5</v>
      </c>
      <c r="AA314" s="2844"/>
      <c r="AB314" s="2844"/>
      <c r="AC314" s="2108">
        <v>0</v>
      </c>
      <c r="AD314" s="2108"/>
      <c r="AE314" s="2844"/>
      <c r="AF314" s="2844">
        <v>0</v>
      </c>
      <c r="AG314" s="2108">
        <v>0</v>
      </c>
      <c r="AH314" s="2318"/>
      <c r="AI314" s="2318"/>
      <c r="AJ314" s="2318">
        <v>0</v>
      </c>
    </row>
    <row r="315" spans="1:36" s="2310" customFormat="1" ht="110.25">
      <c r="A315" s="991">
        <v>2945</v>
      </c>
      <c r="B315" s="1774" t="s">
        <v>7037</v>
      </c>
      <c r="C315" s="2322" t="s">
        <v>7038</v>
      </c>
      <c r="D315" s="2320" t="s">
        <v>213</v>
      </c>
      <c r="E315" s="2320" t="s">
        <v>42</v>
      </c>
      <c r="F315" s="2317" t="s">
        <v>47</v>
      </c>
      <c r="G315" s="2323">
        <v>50</v>
      </c>
      <c r="H315" s="2318">
        <v>0</v>
      </c>
      <c r="I315" s="2318">
        <v>0</v>
      </c>
      <c r="J315" s="2318">
        <v>0</v>
      </c>
      <c r="K315" s="2318">
        <v>0</v>
      </c>
      <c r="L315" s="2318">
        <v>50</v>
      </c>
      <c r="M315" s="2318">
        <v>12.5</v>
      </c>
      <c r="N315" s="2318">
        <v>0</v>
      </c>
      <c r="O315" s="2318">
        <v>12.5</v>
      </c>
      <c r="P315" s="2318"/>
      <c r="Q315" s="2318"/>
      <c r="R315" s="2318"/>
      <c r="S315" s="2318"/>
      <c r="T315" s="2318"/>
      <c r="U315" s="2318"/>
      <c r="V315" s="2318"/>
      <c r="W315" s="2318"/>
      <c r="X315" s="2843">
        <v>12.5</v>
      </c>
      <c r="Y315" s="2843">
        <v>0</v>
      </c>
      <c r="Z315" s="2108">
        <v>12.5</v>
      </c>
      <c r="AA315" s="2844"/>
      <c r="AB315" s="2844"/>
      <c r="AC315" s="2108">
        <v>0</v>
      </c>
      <c r="AD315" s="2108"/>
      <c r="AE315" s="2844"/>
      <c r="AF315" s="2844">
        <v>0</v>
      </c>
      <c r="AG315" s="2108">
        <v>0</v>
      </c>
      <c r="AH315" s="2318"/>
      <c r="AI315" s="2318"/>
      <c r="AJ315" s="2318">
        <v>0</v>
      </c>
    </row>
    <row r="316" spans="1:36" s="2310" customFormat="1" ht="110.25">
      <c r="A316" s="991">
        <v>2946</v>
      </c>
      <c r="B316" s="1774" t="s">
        <v>7039</v>
      </c>
      <c r="C316" s="2322" t="s">
        <v>7040</v>
      </c>
      <c r="D316" s="2320" t="s">
        <v>213</v>
      </c>
      <c r="E316" s="2320" t="s">
        <v>42</v>
      </c>
      <c r="F316" s="2317" t="s">
        <v>47</v>
      </c>
      <c r="G316" s="2323">
        <v>90</v>
      </c>
      <c r="H316" s="2318">
        <v>0</v>
      </c>
      <c r="I316" s="2318">
        <v>0</v>
      </c>
      <c r="J316" s="2318">
        <v>0</v>
      </c>
      <c r="K316" s="2318">
        <v>0</v>
      </c>
      <c r="L316" s="2318">
        <v>90</v>
      </c>
      <c r="M316" s="2318">
        <v>22.5</v>
      </c>
      <c r="N316" s="2318">
        <v>0</v>
      </c>
      <c r="O316" s="2318">
        <v>22.5</v>
      </c>
      <c r="P316" s="2318"/>
      <c r="Q316" s="2318"/>
      <c r="R316" s="2318"/>
      <c r="S316" s="2318"/>
      <c r="T316" s="2318"/>
      <c r="U316" s="2318"/>
      <c r="V316" s="2318"/>
      <c r="W316" s="2318"/>
      <c r="X316" s="2843">
        <v>22.5</v>
      </c>
      <c r="Y316" s="2843">
        <v>0</v>
      </c>
      <c r="Z316" s="2108">
        <v>22.5</v>
      </c>
      <c r="AA316" s="2844"/>
      <c r="AB316" s="2844"/>
      <c r="AC316" s="2108">
        <v>0</v>
      </c>
      <c r="AD316" s="2108"/>
      <c r="AE316" s="2844"/>
      <c r="AF316" s="2844">
        <v>0</v>
      </c>
      <c r="AG316" s="2108">
        <v>0</v>
      </c>
      <c r="AH316" s="2318"/>
      <c r="AI316" s="2318"/>
      <c r="AJ316" s="2318">
        <v>0</v>
      </c>
    </row>
    <row r="317" spans="1:36" s="2310" customFormat="1" ht="47.25">
      <c r="A317" s="991">
        <v>2947</v>
      </c>
      <c r="B317" s="1774" t="s">
        <v>7041</v>
      </c>
      <c r="C317" s="2322" t="s">
        <v>7042</v>
      </c>
      <c r="D317" s="2320" t="s">
        <v>213</v>
      </c>
      <c r="E317" s="2320" t="s">
        <v>42</v>
      </c>
      <c r="F317" s="2317" t="s">
        <v>47</v>
      </c>
      <c r="G317" s="2323">
        <v>50</v>
      </c>
      <c r="H317" s="2318">
        <v>0</v>
      </c>
      <c r="I317" s="2318">
        <v>0</v>
      </c>
      <c r="J317" s="2318">
        <v>0</v>
      </c>
      <c r="K317" s="2318">
        <v>0</v>
      </c>
      <c r="L317" s="2318">
        <v>50</v>
      </c>
      <c r="M317" s="2318">
        <v>12.5</v>
      </c>
      <c r="N317" s="2318">
        <v>0</v>
      </c>
      <c r="O317" s="2318">
        <v>12.5</v>
      </c>
      <c r="P317" s="2318"/>
      <c r="Q317" s="2318"/>
      <c r="R317" s="2318"/>
      <c r="S317" s="2318"/>
      <c r="T317" s="2318"/>
      <c r="U317" s="2318"/>
      <c r="V317" s="2318"/>
      <c r="W317" s="2318"/>
      <c r="X317" s="2843">
        <v>12.5</v>
      </c>
      <c r="Y317" s="2843">
        <v>0</v>
      </c>
      <c r="Z317" s="2108">
        <v>12.5</v>
      </c>
      <c r="AA317" s="2844"/>
      <c r="AB317" s="2844"/>
      <c r="AC317" s="2108">
        <v>0</v>
      </c>
      <c r="AD317" s="2108"/>
      <c r="AE317" s="2844"/>
      <c r="AF317" s="2844">
        <v>0</v>
      </c>
      <c r="AG317" s="2108">
        <v>0</v>
      </c>
      <c r="AH317" s="2318"/>
      <c r="AI317" s="2318"/>
      <c r="AJ317" s="2318">
        <v>0</v>
      </c>
    </row>
    <row r="318" spans="1:36" s="2310" customFormat="1" ht="47.25">
      <c r="A318" s="991">
        <v>2948</v>
      </c>
      <c r="B318" s="1774" t="s">
        <v>7043</v>
      </c>
      <c r="C318" s="2322" t="s">
        <v>7044</v>
      </c>
      <c r="D318" s="2320" t="s">
        <v>213</v>
      </c>
      <c r="E318" s="2320" t="s">
        <v>42</v>
      </c>
      <c r="F318" s="2317" t="s">
        <v>47</v>
      </c>
      <c r="G318" s="2323">
        <v>50</v>
      </c>
      <c r="H318" s="2318">
        <v>0</v>
      </c>
      <c r="I318" s="2318">
        <v>0</v>
      </c>
      <c r="J318" s="2318">
        <v>0</v>
      </c>
      <c r="K318" s="2318">
        <v>0</v>
      </c>
      <c r="L318" s="2318">
        <v>50</v>
      </c>
      <c r="M318" s="2318">
        <v>12.5</v>
      </c>
      <c r="N318" s="2318">
        <v>0</v>
      </c>
      <c r="O318" s="2318">
        <v>12.5</v>
      </c>
      <c r="P318" s="2318"/>
      <c r="Q318" s="2318"/>
      <c r="R318" s="2318"/>
      <c r="S318" s="2318"/>
      <c r="T318" s="2318"/>
      <c r="U318" s="2318"/>
      <c r="V318" s="2318"/>
      <c r="W318" s="2318"/>
      <c r="X318" s="2843">
        <v>12.5</v>
      </c>
      <c r="Y318" s="2843">
        <v>0</v>
      </c>
      <c r="Z318" s="2108">
        <v>12.5</v>
      </c>
      <c r="AA318" s="2844"/>
      <c r="AB318" s="2844"/>
      <c r="AC318" s="2108">
        <v>0</v>
      </c>
      <c r="AD318" s="2108"/>
      <c r="AE318" s="2844"/>
      <c r="AF318" s="2844">
        <v>0</v>
      </c>
      <c r="AG318" s="2108">
        <v>0</v>
      </c>
      <c r="AH318" s="2318"/>
      <c r="AI318" s="2318"/>
      <c r="AJ318" s="2318">
        <v>0</v>
      </c>
    </row>
    <row r="319" spans="1:36" s="2310" customFormat="1" ht="110.25">
      <c r="A319" s="991">
        <v>2949</v>
      </c>
      <c r="B319" s="1774" t="s">
        <v>7045</v>
      </c>
      <c r="C319" s="2322" t="s">
        <v>7046</v>
      </c>
      <c r="D319" s="2320" t="s">
        <v>213</v>
      </c>
      <c r="E319" s="2320" t="s">
        <v>42</v>
      </c>
      <c r="F319" s="2317" t="s">
        <v>47</v>
      </c>
      <c r="G319" s="2323">
        <v>62.789000000000001</v>
      </c>
      <c r="H319" s="2318">
        <v>0</v>
      </c>
      <c r="I319" s="2318">
        <v>0</v>
      </c>
      <c r="J319" s="2318">
        <v>0</v>
      </c>
      <c r="K319" s="2318">
        <v>0</v>
      </c>
      <c r="L319" s="2318">
        <v>62.789000000000001</v>
      </c>
      <c r="M319" s="2318">
        <v>15.696999999999999</v>
      </c>
      <c r="N319" s="2318">
        <v>0</v>
      </c>
      <c r="O319" s="2318">
        <v>15.696999999999999</v>
      </c>
      <c r="P319" s="2318"/>
      <c r="Q319" s="2318"/>
      <c r="R319" s="2318"/>
      <c r="S319" s="2318"/>
      <c r="T319" s="2318"/>
      <c r="U319" s="2318"/>
      <c r="V319" s="2318"/>
      <c r="W319" s="2318"/>
      <c r="X319" s="2843">
        <v>15.696999999999999</v>
      </c>
      <c r="Y319" s="2843">
        <v>0</v>
      </c>
      <c r="Z319" s="2108">
        <v>15.696999999999999</v>
      </c>
      <c r="AA319" s="2844"/>
      <c r="AB319" s="2844"/>
      <c r="AC319" s="2108">
        <v>0</v>
      </c>
      <c r="AD319" s="2108"/>
      <c r="AE319" s="2844"/>
      <c r="AF319" s="2844">
        <v>0</v>
      </c>
      <c r="AG319" s="2108">
        <v>0</v>
      </c>
      <c r="AH319" s="2318"/>
      <c r="AI319" s="2318"/>
      <c r="AJ319" s="2318">
        <v>0</v>
      </c>
    </row>
    <row r="320" spans="1:36" s="2310" customFormat="1" ht="110.25">
      <c r="A320" s="991">
        <v>2950</v>
      </c>
      <c r="B320" s="1774" t="s">
        <v>7047</v>
      </c>
      <c r="C320" s="2322" t="s">
        <v>7048</v>
      </c>
      <c r="D320" s="2320" t="s">
        <v>213</v>
      </c>
      <c r="E320" s="2320" t="s">
        <v>42</v>
      </c>
      <c r="F320" s="2317" t="s">
        <v>47</v>
      </c>
      <c r="G320" s="2323">
        <v>65</v>
      </c>
      <c r="H320" s="2318">
        <v>0</v>
      </c>
      <c r="I320" s="2318">
        <v>0</v>
      </c>
      <c r="J320" s="2318">
        <v>0</v>
      </c>
      <c r="K320" s="2318">
        <v>0</v>
      </c>
      <c r="L320" s="2318">
        <v>65</v>
      </c>
      <c r="M320" s="2318">
        <v>16.25</v>
      </c>
      <c r="N320" s="2318">
        <v>0</v>
      </c>
      <c r="O320" s="2318">
        <v>16.25</v>
      </c>
      <c r="P320" s="2318"/>
      <c r="Q320" s="2318"/>
      <c r="R320" s="2318"/>
      <c r="S320" s="2318"/>
      <c r="T320" s="2318"/>
      <c r="U320" s="2318"/>
      <c r="V320" s="2318"/>
      <c r="W320" s="2318"/>
      <c r="X320" s="2843">
        <v>16.25</v>
      </c>
      <c r="Y320" s="2843">
        <v>0</v>
      </c>
      <c r="Z320" s="2108">
        <v>16.25</v>
      </c>
      <c r="AA320" s="2844"/>
      <c r="AB320" s="2844"/>
      <c r="AC320" s="2108">
        <v>0</v>
      </c>
      <c r="AD320" s="2108"/>
      <c r="AE320" s="2844"/>
      <c r="AF320" s="2844">
        <v>0</v>
      </c>
      <c r="AG320" s="2108">
        <v>0</v>
      </c>
      <c r="AH320" s="2318"/>
      <c r="AI320" s="2318"/>
      <c r="AJ320" s="2318">
        <v>0</v>
      </c>
    </row>
    <row r="321" spans="1:36" s="2310" customFormat="1" ht="157.5">
      <c r="A321" s="991">
        <v>2951</v>
      </c>
      <c r="B321" s="1774" t="s">
        <v>7049</v>
      </c>
      <c r="C321" s="2322" t="s">
        <v>7050</v>
      </c>
      <c r="D321" s="2320" t="s">
        <v>213</v>
      </c>
      <c r="E321" s="2320" t="s">
        <v>42</v>
      </c>
      <c r="F321" s="2317" t="s">
        <v>47</v>
      </c>
      <c r="G321" s="2323">
        <v>150</v>
      </c>
      <c r="H321" s="2318">
        <v>0</v>
      </c>
      <c r="I321" s="2318">
        <v>0</v>
      </c>
      <c r="J321" s="2318">
        <v>0</v>
      </c>
      <c r="K321" s="2318">
        <v>0</v>
      </c>
      <c r="L321" s="2318">
        <v>150</v>
      </c>
      <c r="M321" s="2318">
        <v>37.5</v>
      </c>
      <c r="N321" s="2318">
        <v>0</v>
      </c>
      <c r="O321" s="2318">
        <v>37.5</v>
      </c>
      <c r="P321" s="2318"/>
      <c r="Q321" s="2318"/>
      <c r="R321" s="2318"/>
      <c r="S321" s="2318"/>
      <c r="T321" s="2318"/>
      <c r="U321" s="2318"/>
      <c r="V321" s="2318"/>
      <c r="W321" s="2318"/>
      <c r="X321" s="2843">
        <v>37.5</v>
      </c>
      <c r="Y321" s="2843">
        <v>0</v>
      </c>
      <c r="Z321" s="2108">
        <v>37.5</v>
      </c>
      <c r="AA321" s="2844"/>
      <c r="AB321" s="2844"/>
      <c r="AC321" s="2108">
        <v>0</v>
      </c>
      <c r="AD321" s="2108"/>
      <c r="AE321" s="2844"/>
      <c r="AF321" s="2844">
        <v>0</v>
      </c>
      <c r="AG321" s="2108">
        <v>0</v>
      </c>
      <c r="AH321" s="2318"/>
      <c r="AI321" s="2318"/>
      <c r="AJ321" s="2318">
        <v>0</v>
      </c>
    </row>
    <row r="322" spans="1:36" s="2310" customFormat="1" ht="110.25">
      <c r="A322" s="991">
        <v>2952</v>
      </c>
      <c r="B322" s="1774" t="s">
        <v>7051</v>
      </c>
      <c r="C322" s="2322" t="s">
        <v>7052</v>
      </c>
      <c r="D322" s="2320" t="s">
        <v>213</v>
      </c>
      <c r="E322" s="2320" t="s">
        <v>42</v>
      </c>
      <c r="F322" s="2317" t="s">
        <v>47</v>
      </c>
      <c r="G322" s="2323">
        <v>100</v>
      </c>
      <c r="H322" s="2318">
        <v>0</v>
      </c>
      <c r="I322" s="2318">
        <v>0</v>
      </c>
      <c r="J322" s="2318">
        <v>0</v>
      </c>
      <c r="K322" s="2318">
        <v>0</v>
      </c>
      <c r="L322" s="2318">
        <v>100</v>
      </c>
      <c r="M322" s="2318">
        <v>25</v>
      </c>
      <c r="N322" s="2318">
        <v>0</v>
      </c>
      <c r="O322" s="2318">
        <v>25</v>
      </c>
      <c r="P322" s="2318"/>
      <c r="Q322" s="2318"/>
      <c r="R322" s="2318"/>
      <c r="S322" s="2318"/>
      <c r="T322" s="2318"/>
      <c r="U322" s="2318"/>
      <c r="V322" s="2318"/>
      <c r="W322" s="2318"/>
      <c r="X322" s="2843">
        <v>25</v>
      </c>
      <c r="Y322" s="2843">
        <v>0</v>
      </c>
      <c r="Z322" s="2108">
        <v>25</v>
      </c>
      <c r="AA322" s="2844"/>
      <c r="AB322" s="2844"/>
      <c r="AC322" s="2108">
        <v>0</v>
      </c>
      <c r="AD322" s="2108"/>
      <c r="AE322" s="2844"/>
      <c r="AF322" s="2844">
        <v>0</v>
      </c>
      <c r="AG322" s="2108">
        <v>0</v>
      </c>
      <c r="AH322" s="2318"/>
      <c r="AI322" s="2318"/>
      <c r="AJ322" s="2318">
        <v>0</v>
      </c>
    </row>
    <row r="323" spans="1:36" s="2310" customFormat="1" ht="47.25">
      <c r="A323" s="991">
        <v>2953</v>
      </c>
      <c r="B323" s="1774" t="s">
        <v>7053</v>
      </c>
      <c r="C323" s="2322" t="s">
        <v>7054</v>
      </c>
      <c r="D323" s="2320" t="s">
        <v>564</v>
      </c>
      <c r="E323" s="2320" t="s">
        <v>42</v>
      </c>
      <c r="F323" s="2317" t="s">
        <v>47</v>
      </c>
      <c r="G323" s="2323">
        <v>95</v>
      </c>
      <c r="H323" s="2318">
        <v>0</v>
      </c>
      <c r="I323" s="2318">
        <v>0</v>
      </c>
      <c r="J323" s="2318">
        <v>0</v>
      </c>
      <c r="K323" s="2318">
        <v>0</v>
      </c>
      <c r="L323" s="2318">
        <v>95</v>
      </c>
      <c r="M323" s="2318">
        <v>23.75</v>
      </c>
      <c r="N323" s="2318">
        <v>0</v>
      </c>
      <c r="O323" s="2318">
        <v>23.75</v>
      </c>
      <c r="P323" s="2318"/>
      <c r="Q323" s="2318"/>
      <c r="R323" s="2318"/>
      <c r="S323" s="2318"/>
      <c r="T323" s="2318"/>
      <c r="U323" s="2318"/>
      <c r="V323" s="2318"/>
      <c r="W323" s="2318"/>
      <c r="X323" s="2843">
        <v>23.75</v>
      </c>
      <c r="Y323" s="2843">
        <v>0</v>
      </c>
      <c r="Z323" s="2108">
        <v>23.75</v>
      </c>
      <c r="AA323" s="2844"/>
      <c r="AB323" s="2844"/>
      <c r="AC323" s="2108">
        <v>0</v>
      </c>
      <c r="AD323" s="2108"/>
      <c r="AE323" s="2844"/>
      <c r="AF323" s="2844">
        <v>0</v>
      </c>
      <c r="AG323" s="2108">
        <v>0</v>
      </c>
      <c r="AH323" s="2318"/>
      <c r="AI323" s="2318"/>
      <c r="AJ323" s="2318">
        <v>0</v>
      </c>
    </row>
    <row r="324" spans="1:36" s="2310" customFormat="1" ht="47.25">
      <c r="A324" s="991">
        <v>2954</v>
      </c>
      <c r="B324" s="1774" t="s">
        <v>7055</v>
      </c>
      <c r="C324" s="2322" t="s">
        <v>7056</v>
      </c>
      <c r="D324" s="2320" t="s">
        <v>564</v>
      </c>
      <c r="E324" s="2320" t="s">
        <v>42</v>
      </c>
      <c r="F324" s="2317" t="s">
        <v>47</v>
      </c>
      <c r="G324" s="2323">
        <v>95</v>
      </c>
      <c r="H324" s="2318">
        <v>0</v>
      </c>
      <c r="I324" s="2318">
        <v>0</v>
      </c>
      <c r="J324" s="2318">
        <v>0</v>
      </c>
      <c r="K324" s="2318">
        <v>0</v>
      </c>
      <c r="L324" s="2318">
        <v>95</v>
      </c>
      <c r="M324" s="2318">
        <v>23.75</v>
      </c>
      <c r="N324" s="2318">
        <v>0</v>
      </c>
      <c r="O324" s="2318">
        <v>23.75</v>
      </c>
      <c r="P324" s="2318"/>
      <c r="Q324" s="2318"/>
      <c r="R324" s="2318"/>
      <c r="S324" s="2318"/>
      <c r="T324" s="2318"/>
      <c r="U324" s="2318"/>
      <c r="V324" s="2318"/>
      <c r="W324" s="2318"/>
      <c r="X324" s="2843">
        <v>23.75</v>
      </c>
      <c r="Y324" s="2843">
        <v>0</v>
      </c>
      <c r="Z324" s="2108">
        <v>23.75</v>
      </c>
      <c r="AA324" s="2844"/>
      <c r="AB324" s="2844"/>
      <c r="AC324" s="2108">
        <v>0</v>
      </c>
      <c r="AD324" s="2108"/>
      <c r="AE324" s="2844"/>
      <c r="AF324" s="2844">
        <v>0</v>
      </c>
      <c r="AG324" s="2108">
        <v>0</v>
      </c>
      <c r="AH324" s="2318"/>
      <c r="AI324" s="2318"/>
      <c r="AJ324" s="2318">
        <v>0</v>
      </c>
    </row>
    <row r="325" spans="1:36" s="2310" customFormat="1" ht="78.75">
      <c r="A325" s="991">
        <v>2955</v>
      </c>
      <c r="B325" s="1774" t="s">
        <v>7057</v>
      </c>
      <c r="C325" s="2322" t="s">
        <v>7058</v>
      </c>
      <c r="D325" s="2320" t="s">
        <v>564</v>
      </c>
      <c r="E325" s="2320" t="s">
        <v>42</v>
      </c>
      <c r="F325" s="2317" t="s">
        <v>47</v>
      </c>
      <c r="G325" s="2323">
        <v>100</v>
      </c>
      <c r="H325" s="2318">
        <v>0</v>
      </c>
      <c r="I325" s="2318">
        <v>0</v>
      </c>
      <c r="J325" s="2318">
        <v>0</v>
      </c>
      <c r="K325" s="2318">
        <v>0</v>
      </c>
      <c r="L325" s="2318">
        <v>100</v>
      </c>
      <c r="M325" s="2318">
        <v>25</v>
      </c>
      <c r="N325" s="2318">
        <v>0</v>
      </c>
      <c r="O325" s="2318">
        <v>25</v>
      </c>
      <c r="P325" s="2318"/>
      <c r="Q325" s="2318"/>
      <c r="R325" s="2318"/>
      <c r="S325" s="2318"/>
      <c r="T325" s="2318"/>
      <c r="U325" s="2318"/>
      <c r="V325" s="2318"/>
      <c r="W325" s="2318"/>
      <c r="X325" s="2843">
        <v>25</v>
      </c>
      <c r="Y325" s="2843">
        <v>0</v>
      </c>
      <c r="Z325" s="2108">
        <v>25</v>
      </c>
      <c r="AA325" s="2844"/>
      <c r="AB325" s="2844"/>
      <c r="AC325" s="2108">
        <v>0</v>
      </c>
      <c r="AD325" s="2108"/>
      <c r="AE325" s="2844"/>
      <c r="AF325" s="2844">
        <v>0</v>
      </c>
      <c r="AG325" s="2108">
        <v>0</v>
      </c>
      <c r="AH325" s="2318"/>
      <c r="AI325" s="2318"/>
      <c r="AJ325" s="2318">
        <v>0</v>
      </c>
    </row>
    <row r="326" spans="1:36" s="2310" customFormat="1" ht="53.25" customHeight="1">
      <c r="A326" s="991">
        <v>2956</v>
      </c>
      <c r="B326" s="1774" t="s">
        <v>7059</v>
      </c>
      <c r="C326" s="2322" t="s">
        <v>7060</v>
      </c>
      <c r="D326" s="2320" t="s">
        <v>564</v>
      </c>
      <c r="E326" s="2320" t="s">
        <v>42</v>
      </c>
      <c r="F326" s="2317" t="s">
        <v>47</v>
      </c>
      <c r="G326" s="2323">
        <v>60</v>
      </c>
      <c r="H326" s="2318">
        <v>0</v>
      </c>
      <c r="I326" s="2318">
        <v>0</v>
      </c>
      <c r="J326" s="2318">
        <v>0</v>
      </c>
      <c r="K326" s="2318">
        <v>0</v>
      </c>
      <c r="L326" s="2318">
        <v>60</v>
      </c>
      <c r="M326" s="2318">
        <v>15</v>
      </c>
      <c r="N326" s="2318">
        <v>0</v>
      </c>
      <c r="O326" s="2318">
        <v>15</v>
      </c>
      <c r="P326" s="2318"/>
      <c r="Q326" s="2318"/>
      <c r="R326" s="2318"/>
      <c r="S326" s="2318"/>
      <c r="T326" s="2318"/>
      <c r="U326" s="2318"/>
      <c r="V326" s="2318"/>
      <c r="W326" s="2318"/>
      <c r="X326" s="2843">
        <v>15</v>
      </c>
      <c r="Y326" s="2843">
        <v>0</v>
      </c>
      <c r="Z326" s="2108">
        <v>15</v>
      </c>
      <c r="AA326" s="2844"/>
      <c r="AB326" s="2844"/>
      <c r="AC326" s="2108">
        <v>0</v>
      </c>
      <c r="AD326" s="2108"/>
      <c r="AE326" s="2844"/>
      <c r="AF326" s="2844">
        <v>0</v>
      </c>
      <c r="AG326" s="2108">
        <v>0</v>
      </c>
      <c r="AH326" s="2318"/>
      <c r="AI326" s="2318"/>
      <c r="AJ326" s="2318">
        <v>0</v>
      </c>
    </row>
    <row r="327" spans="1:36" s="2310" customFormat="1" ht="47.25">
      <c r="A327" s="991">
        <v>2957</v>
      </c>
      <c r="B327" s="1774" t="s">
        <v>7061</v>
      </c>
      <c r="C327" s="2322" t="s">
        <v>7062</v>
      </c>
      <c r="D327" s="2320" t="s">
        <v>393</v>
      </c>
      <c r="E327" s="2320" t="s">
        <v>42</v>
      </c>
      <c r="F327" s="2317" t="s">
        <v>47</v>
      </c>
      <c r="G327" s="2323">
        <v>120</v>
      </c>
      <c r="H327" s="2318">
        <v>0</v>
      </c>
      <c r="I327" s="2318">
        <v>0</v>
      </c>
      <c r="J327" s="2318">
        <v>0</v>
      </c>
      <c r="K327" s="2318">
        <v>0</v>
      </c>
      <c r="L327" s="2318">
        <v>120</v>
      </c>
      <c r="M327" s="2318">
        <v>30</v>
      </c>
      <c r="N327" s="2318">
        <v>0</v>
      </c>
      <c r="O327" s="2318">
        <v>30</v>
      </c>
      <c r="P327" s="2318"/>
      <c r="Q327" s="2318"/>
      <c r="R327" s="2318"/>
      <c r="S327" s="2318"/>
      <c r="T327" s="2318"/>
      <c r="U327" s="2318"/>
      <c r="V327" s="2318"/>
      <c r="W327" s="2318"/>
      <c r="X327" s="2843">
        <v>30</v>
      </c>
      <c r="Y327" s="2843">
        <v>0</v>
      </c>
      <c r="Z327" s="2108">
        <v>30</v>
      </c>
      <c r="AA327" s="2844"/>
      <c r="AB327" s="2844"/>
      <c r="AC327" s="2108">
        <v>0</v>
      </c>
      <c r="AD327" s="2108"/>
      <c r="AE327" s="2844"/>
      <c r="AF327" s="2844">
        <v>0</v>
      </c>
      <c r="AG327" s="2108">
        <v>0</v>
      </c>
      <c r="AH327" s="2318"/>
      <c r="AI327" s="2318"/>
      <c r="AJ327" s="2318">
        <v>0</v>
      </c>
    </row>
    <row r="328" spans="1:36" s="2310" customFormat="1" ht="47.25">
      <c r="A328" s="991">
        <v>2958</v>
      </c>
      <c r="B328" s="1774" t="s">
        <v>7063</v>
      </c>
      <c r="C328" s="2322" t="s">
        <v>7064</v>
      </c>
      <c r="D328" s="2320" t="s">
        <v>393</v>
      </c>
      <c r="E328" s="2320" t="s">
        <v>42</v>
      </c>
      <c r="F328" s="2317" t="s">
        <v>47</v>
      </c>
      <c r="G328" s="2323">
        <v>431.37799999999999</v>
      </c>
      <c r="H328" s="2318">
        <v>0</v>
      </c>
      <c r="I328" s="2318">
        <v>0</v>
      </c>
      <c r="J328" s="2318">
        <v>0</v>
      </c>
      <c r="K328" s="2318">
        <v>0</v>
      </c>
      <c r="L328" s="2318">
        <v>431.37799999999999</v>
      </c>
      <c r="M328" s="2318">
        <v>107.845</v>
      </c>
      <c r="N328" s="2318">
        <v>0</v>
      </c>
      <c r="O328" s="2318">
        <v>107.845</v>
      </c>
      <c r="P328" s="2318"/>
      <c r="Q328" s="2318"/>
      <c r="R328" s="2318"/>
      <c r="S328" s="2318"/>
      <c r="T328" s="2318"/>
      <c r="U328" s="2318"/>
      <c r="V328" s="2318"/>
      <c r="W328" s="2318"/>
      <c r="X328" s="2843">
        <v>107.845</v>
      </c>
      <c r="Y328" s="2843">
        <v>0</v>
      </c>
      <c r="Z328" s="2108">
        <v>107.845</v>
      </c>
      <c r="AA328" s="2844"/>
      <c r="AB328" s="2844"/>
      <c r="AC328" s="2108">
        <v>0</v>
      </c>
      <c r="AD328" s="2108"/>
      <c r="AE328" s="2844"/>
      <c r="AF328" s="2844">
        <v>0</v>
      </c>
      <c r="AG328" s="2108">
        <v>0</v>
      </c>
      <c r="AH328" s="2318"/>
      <c r="AI328" s="2318"/>
      <c r="AJ328" s="2318">
        <v>0</v>
      </c>
    </row>
    <row r="329" spans="1:36" s="2310" customFormat="1" ht="63">
      <c r="A329" s="991">
        <v>2959</v>
      </c>
      <c r="B329" s="1774" t="s">
        <v>7065</v>
      </c>
      <c r="C329" s="2322" t="s">
        <v>7066</v>
      </c>
      <c r="D329" s="2320" t="s">
        <v>393</v>
      </c>
      <c r="E329" s="2320" t="s">
        <v>42</v>
      </c>
      <c r="F329" s="2317" t="s">
        <v>47</v>
      </c>
      <c r="G329" s="2323">
        <v>100</v>
      </c>
      <c r="H329" s="2318">
        <v>0</v>
      </c>
      <c r="I329" s="2318">
        <v>0</v>
      </c>
      <c r="J329" s="2318">
        <v>0</v>
      </c>
      <c r="K329" s="2318">
        <v>0</v>
      </c>
      <c r="L329" s="2318">
        <v>100</v>
      </c>
      <c r="M329" s="2318">
        <v>25</v>
      </c>
      <c r="N329" s="2318">
        <v>0</v>
      </c>
      <c r="O329" s="2318">
        <v>25</v>
      </c>
      <c r="P329" s="2318"/>
      <c r="Q329" s="2318"/>
      <c r="R329" s="2318"/>
      <c r="S329" s="2318"/>
      <c r="T329" s="2318"/>
      <c r="U329" s="2318"/>
      <c r="V329" s="2318"/>
      <c r="W329" s="2318"/>
      <c r="X329" s="2843">
        <v>25</v>
      </c>
      <c r="Y329" s="2843">
        <v>0</v>
      </c>
      <c r="Z329" s="2108">
        <v>25</v>
      </c>
      <c r="AA329" s="2844"/>
      <c r="AB329" s="2844"/>
      <c r="AC329" s="2108">
        <v>0</v>
      </c>
      <c r="AD329" s="2108"/>
      <c r="AE329" s="2844"/>
      <c r="AF329" s="2844">
        <v>0</v>
      </c>
      <c r="AG329" s="2108">
        <v>0</v>
      </c>
      <c r="AH329" s="2318"/>
      <c r="AI329" s="2318"/>
      <c r="AJ329" s="2318">
        <v>0</v>
      </c>
    </row>
    <row r="330" spans="1:36" s="2310" customFormat="1" ht="78.75">
      <c r="A330" s="991">
        <v>2960</v>
      </c>
      <c r="B330" s="1774" t="s">
        <v>7067</v>
      </c>
      <c r="C330" s="2322" t="s">
        <v>7068</v>
      </c>
      <c r="D330" s="2320" t="s">
        <v>393</v>
      </c>
      <c r="E330" s="2320" t="s">
        <v>42</v>
      </c>
      <c r="F330" s="2317" t="s">
        <v>47</v>
      </c>
      <c r="G330" s="2323">
        <v>100</v>
      </c>
      <c r="H330" s="2318">
        <v>0</v>
      </c>
      <c r="I330" s="2318">
        <v>0</v>
      </c>
      <c r="J330" s="2318">
        <v>0</v>
      </c>
      <c r="K330" s="2318">
        <v>0</v>
      </c>
      <c r="L330" s="2318">
        <v>100</v>
      </c>
      <c r="M330" s="2318">
        <v>25</v>
      </c>
      <c r="N330" s="2318">
        <v>0</v>
      </c>
      <c r="O330" s="2318">
        <v>25</v>
      </c>
      <c r="P330" s="2318"/>
      <c r="Q330" s="2318"/>
      <c r="R330" s="2318"/>
      <c r="S330" s="2318"/>
      <c r="T330" s="2318"/>
      <c r="U330" s="2318"/>
      <c r="V330" s="2318"/>
      <c r="W330" s="2318"/>
      <c r="X330" s="2843">
        <v>25</v>
      </c>
      <c r="Y330" s="2843">
        <v>0</v>
      </c>
      <c r="Z330" s="2108">
        <v>25</v>
      </c>
      <c r="AA330" s="2844"/>
      <c r="AB330" s="2844"/>
      <c r="AC330" s="2108">
        <v>0</v>
      </c>
      <c r="AD330" s="2108"/>
      <c r="AE330" s="2844"/>
      <c r="AF330" s="2844">
        <v>0</v>
      </c>
      <c r="AG330" s="2108">
        <v>0</v>
      </c>
      <c r="AH330" s="2318"/>
      <c r="AI330" s="2318"/>
      <c r="AJ330" s="2318">
        <v>0</v>
      </c>
    </row>
    <row r="331" spans="1:36" s="2310" customFormat="1" ht="47.25">
      <c r="A331" s="991">
        <v>2961</v>
      </c>
      <c r="B331" s="1774" t="s">
        <v>7069</v>
      </c>
      <c r="C331" s="2361" t="s">
        <v>7070</v>
      </c>
      <c r="D331" s="2320" t="s">
        <v>221</v>
      </c>
      <c r="E331" s="2320" t="s">
        <v>42</v>
      </c>
      <c r="F331" s="2317" t="s">
        <v>47</v>
      </c>
      <c r="G331" s="2323">
        <v>270</v>
      </c>
      <c r="H331" s="2318">
        <v>0</v>
      </c>
      <c r="I331" s="2318">
        <v>0</v>
      </c>
      <c r="J331" s="2318">
        <v>0</v>
      </c>
      <c r="K331" s="2318">
        <v>0</v>
      </c>
      <c r="L331" s="2318">
        <v>270</v>
      </c>
      <c r="M331" s="2318">
        <v>67.5</v>
      </c>
      <c r="N331" s="2318">
        <v>0</v>
      </c>
      <c r="O331" s="2318">
        <v>67.5</v>
      </c>
      <c r="P331" s="2318"/>
      <c r="Q331" s="2318"/>
      <c r="R331" s="2318"/>
      <c r="S331" s="2318"/>
      <c r="T331" s="2318"/>
      <c r="U331" s="2318"/>
      <c r="V331" s="2318"/>
      <c r="W331" s="2318"/>
      <c r="X331" s="2843">
        <v>67.5</v>
      </c>
      <c r="Y331" s="2843">
        <v>0</v>
      </c>
      <c r="Z331" s="2108">
        <v>67.5</v>
      </c>
      <c r="AA331" s="2844"/>
      <c r="AB331" s="2844"/>
      <c r="AC331" s="2108">
        <v>0</v>
      </c>
      <c r="AD331" s="2108"/>
      <c r="AE331" s="2844"/>
      <c r="AF331" s="2844">
        <v>0</v>
      </c>
      <c r="AG331" s="2108">
        <v>0</v>
      </c>
      <c r="AH331" s="2318"/>
      <c r="AI331" s="2318"/>
      <c r="AJ331" s="2318">
        <v>0</v>
      </c>
    </row>
    <row r="332" spans="1:36" s="2310" customFormat="1" ht="94.5">
      <c r="A332" s="991">
        <v>2962</v>
      </c>
      <c r="B332" s="1774" t="s">
        <v>7071</v>
      </c>
      <c r="C332" s="2322" t="s">
        <v>7072</v>
      </c>
      <c r="D332" s="2320" t="s">
        <v>221</v>
      </c>
      <c r="E332" s="2320" t="s">
        <v>42</v>
      </c>
      <c r="F332" s="2317" t="s">
        <v>47</v>
      </c>
      <c r="G332" s="2323">
        <v>150</v>
      </c>
      <c r="H332" s="2318">
        <v>0</v>
      </c>
      <c r="I332" s="2318">
        <v>0</v>
      </c>
      <c r="J332" s="2318">
        <v>0</v>
      </c>
      <c r="K332" s="2318">
        <v>0</v>
      </c>
      <c r="L332" s="2318">
        <v>150</v>
      </c>
      <c r="M332" s="2318">
        <v>37.5</v>
      </c>
      <c r="N332" s="2318">
        <v>0</v>
      </c>
      <c r="O332" s="2318">
        <v>37.5</v>
      </c>
      <c r="P332" s="2318"/>
      <c r="Q332" s="2318"/>
      <c r="R332" s="2318"/>
      <c r="S332" s="2318"/>
      <c r="T332" s="2318"/>
      <c r="U332" s="2318"/>
      <c r="V332" s="2318"/>
      <c r="W332" s="2318"/>
      <c r="X332" s="2843">
        <v>37.5</v>
      </c>
      <c r="Y332" s="2843">
        <v>0</v>
      </c>
      <c r="Z332" s="2108">
        <v>37.5</v>
      </c>
      <c r="AA332" s="2844"/>
      <c r="AB332" s="2844"/>
      <c r="AC332" s="2108">
        <v>0</v>
      </c>
      <c r="AD332" s="2108"/>
      <c r="AE332" s="2844"/>
      <c r="AF332" s="2844">
        <v>0</v>
      </c>
      <c r="AG332" s="2108">
        <v>0</v>
      </c>
      <c r="AH332" s="2318"/>
      <c r="AI332" s="2318"/>
      <c r="AJ332" s="2318">
        <v>0</v>
      </c>
    </row>
    <row r="333" spans="1:36" s="2310" customFormat="1" ht="78.75">
      <c r="A333" s="991">
        <v>2963</v>
      </c>
      <c r="B333" s="1774" t="s">
        <v>7073</v>
      </c>
      <c r="C333" s="2322" t="s">
        <v>7074</v>
      </c>
      <c r="D333" s="2320" t="s">
        <v>221</v>
      </c>
      <c r="E333" s="2320" t="s">
        <v>42</v>
      </c>
      <c r="F333" s="2317" t="s">
        <v>47</v>
      </c>
      <c r="G333" s="2323">
        <v>50</v>
      </c>
      <c r="H333" s="2318">
        <v>0</v>
      </c>
      <c r="I333" s="2318">
        <v>0</v>
      </c>
      <c r="J333" s="2318">
        <v>0</v>
      </c>
      <c r="K333" s="2318">
        <v>0</v>
      </c>
      <c r="L333" s="2318">
        <v>50</v>
      </c>
      <c r="M333" s="2318">
        <v>12.5</v>
      </c>
      <c r="N333" s="2318">
        <v>0</v>
      </c>
      <c r="O333" s="2318">
        <v>12.5</v>
      </c>
      <c r="P333" s="2318"/>
      <c r="Q333" s="2318"/>
      <c r="R333" s="2318"/>
      <c r="S333" s="2318"/>
      <c r="T333" s="2318"/>
      <c r="U333" s="2318"/>
      <c r="V333" s="2318"/>
      <c r="W333" s="2318"/>
      <c r="X333" s="2843">
        <v>12.5</v>
      </c>
      <c r="Y333" s="2843">
        <v>0</v>
      </c>
      <c r="Z333" s="2108">
        <v>12.5</v>
      </c>
      <c r="AA333" s="2844"/>
      <c r="AB333" s="2844"/>
      <c r="AC333" s="2108">
        <v>0</v>
      </c>
      <c r="AD333" s="2108"/>
      <c r="AE333" s="2844"/>
      <c r="AF333" s="2844">
        <v>0</v>
      </c>
      <c r="AG333" s="2108">
        <v>0</v>
      </c>
      <c r="AH333" s="2318"/>
      <c r="AI333" s="2318"/>
      <c r="AJ333" s="2318">
        <v>0</v>
      </c>
    </row>
    <row r="334" spans="1:36" s="2310" customFormat="1" ht="78.75">
      <c r="A334" s="991">
        <v>2964</v>
      </c>
      <c r="B334" s="1774" t="s">
        <v>7075</v>
      </c>
      <c r="C334" s="2322" t="s">
        <v>7076</v>
      </c>
      <c r="D334" s="2320" t="s">
        <v>400</v>
      </c>
      <c r="E334" s="2320" t="s">
        <v>42</v>
      </c>
      <c r="F334" s="2317" t="s">
        <v>47</v>
      </c>
      <c r="G334" s="2323">
        <v>50</v>
      </c>
      <c r="H334" s="2318">
        <v>0</v>
      </c>
      <c r="I334" s="2318">
        <v>0</v>
      </c>
      <c r="J334" s="2318">
        <v>0</v>
      </c>
      <c r="K334" s="2318">
        <v>0</v>
      </c>
      <c r="L334" s="2318">
        <v>50</v>
      </c>
      <c r="M334" s="2318">
        <v>12.5</v>
      </c>
      <c r="N334" s="2318">
        <v>0</v>
      </c>
      <c r="O334" s="2318">
        <v>12.5</v>
      </c>
      <c r="P334" s="2318"/>
      <c r="Q334" s="2318"/>
      <c r="R334" s="2318"/>
      <c r="S334" s="2318"/>
      <c r="T334" s="2318"/>
      <c r="U334" s="2318"/>
      <c r="V334" s="2318"/>
      <c r="W334" s="2318"/>
      <c r="X334" s="2843">
        <v>12.5</v>
      </c>
      <c r="Y334" s="2843">
        <v>0</v>
      </c>
      <c r="Z334" s="2108">
        <v>12.5</v>
      </c>
      <c r="AA334" s="2844"/>
      <c r="AB334" s="2844"/>
      <c r="AC334" s="2108">
        <v>0</v>
      </c>
      <c r="AD334" s="2108"/>
      <c r="AE334" s="2844"/>
      <c r="AF334" s="2844">
        <v>0</v>
      </c>
      <c r="AG334" s="2108">
        <v>0</v>
      </c>
      <c r="AH334" s="2318"/>
      <c r="AI334" s="2318"/>
      <c r="AJ334" s="2318">
        <v>0</v>
      </c>
    </row>
    <row r="335" spans="1:36" s="2310" customFormat="1" ht="63">
      <c r="A335" s="991">
        <v>2965</v>
      </c>
      <c r="B335" s="1774" t="s">
        <v>7077</v>
      </c>
      <c r="C335" s="2322" t="s">
        <v>7078</v>
      </c>
      <c r="D335" s="2320" t="s">
        <v>400</v>
      </c>
      <c r="E335" s="2320" t="s">
        <v>42</v>
      </c>
      <c r="F335" s="2317" t="s">
        <v>47</v>
      </c>
      <c r="G335" s="2318">
        <v>50</v>
      </c>
      <c r="H335" s="2318">
        <v>0</v>
      </c>
      <c r="I335" s="2318">
        <v>0</v>
      </c>
      <c r="J335" s="2318">
        <v>0</v>
      </c>
      <c r="K335" s="2318">
        <v>0</v>
      </c>
      <c r="L335" s="2318">
        <v>50</v>
      </c>
      <c r="M335" s="2318">
        <v>12.5</v>
      </c>
      <c r="N335" s="2318">
        <v>0</v>
      </c>
      <c r="O335" s="2318">
        <v>12.5</v>
      </c>
      <c r="P335" s="2318"/>
      <c r="Q335" s="2318"/>
      <c r="R335" s="2318"/>
      <c r="S335" s="2318"/>
      <c r="T335" s="2318"/>
      <c r="U335" s="2318"/>
      <c r="V335" s="2318"/>
      <c r="W335" s="2318"/>
      <c r="X335" s="2843">
        <v>12.5</v>
      </c>
      <c r="Y335" s="2843">
        <v>0</v>
      </c>
      <c r="Z335" s="2108">
        <v>12.5</v>
      </c>
      <c r="AA335" s="2844"/>
      <c r="AB335" s="2844"/>
      <c r="AC335" s="2108">
        <v>0</v>
      </c>
      <c r="AD335" s="2108"/>
      <c r="AE335" s="2844"/>
      <c r="AF335" s="2844">
        <v>0</v>
      </c>
      <c r="AG335" s="2108">
        <v>0</v>
      </c>
      <c r="AH335" s="2318"/>
      <c r="AI335" s="2318"/>
      <c r="AJ335" s="2318">
        <v>0</v>
      </c>
    </row>
    <row r="336" spans="1:36" s="2310" customFormat="1" ht="47.25">
      <c r="A336" s="991">
        <v>2966</v>
      </c>
      <c r="B336" s="1774" t="s">
        <v>7079</v>
      </c>
      <c r="C336" s="2322" t="s">
        <v>7080</v>
      </c>
      <c r="D336" s="2320" t="s">
        <v>400</v>
      </c>
      <c r="E336" s="2320" t="s">
        <v>42</v>
      </c>
      <c r="F336" s="2317" t="s">
        <v>47</v>
      </c>
      <c r="G336" s="2318">
        <v>20</v>
      </c>
      <c r="H336" s="2318">
        <v>0</v>
      </c>
      <c r="I336" s="2318">
        <v>0</v>
      </c>
      <c r="J336" s="2318">
        <v>0</v>
      </c>
      <c r="K336" s="2318">
        <v>0</v>
      </c>
      <c r="L336" s="2318">
        <v>20</v>
      </c>
      <c r="M336" s="2318">
        <v>5</v>
      </c>
      <c r="N336" s="2318">
        <v>0</v>
      </c>
      <c r="O336" s="2318">
        <v>5</v>
      </c>
      <c r="P336" s="2318"/>
      <c r="Q336" s="2318"/>
      <c r="R336" s="2318"/>
      <c r="S336" s="2318"/>
      <c r="T336" s="2318"/>
      <c r="U336" s="2318"/>
      <c r="V336" s="2318"/>
      <c r="W336" s="2318"/>
      <c r="X336" s="2843">
        <v>5</v>
      </c>
      <c r="Y336" s="2843">
        <v>0</v>
      </c>
      <c r="Z336" s="2108">
        <v>5</v>
      </c>
      <c r="AA336" s="2844"/>
      <c r="AB336" s="2844"/>
      <c r="AC336" s="2108">
        <v>0</v>
      </c>
      <c r="AD336" s="2108"/>
      <c r="AE336" s="2844"/>
      <c r="AF336" s="2844">
        <v>0</v>
      </c>
      <c r="AG336" s="2108">
        <v>0</v>
      </c>
      <c r="AH336" s="2318"/>
      <c r="AI336" s="2318"/>
      <c r="AJ336" s="2318">
        <v>0</v>
      </c>
    </row>
    <row r="337" spans="1:36" s="2310" customFormat="1" ht="47.25">
      <c r="A337" s="991">
        <v>2967</v>
      </c>
      <c r="B337" s="1774" t="s">
        <v>7081</v>
      </c>
      <c r="C337" s="2322" t="s">
        <v>7082</v>
      </c>
      <c r="D337" s="2320" t="s">
        <v>254</v>
      </c>
      <c r="E337" s="2320" t="s">
        <v>42</v>
      </c>
      <c r="F337" s="2317" t="s">
        <v>47</v>
      </c>
      <c r="G337" s="2323">
        <v>150</v>
      </c>
      <c r="H337" s="2318">
        <v>0</v>
      </c>
      <c r="I337" s="2318">
        <v>0</v>
      </c>
      <c r="J337" s="2318">
        <v>0</v>
      </c>
      <c r="K337" s="2318">
        <v>0</v>
      </c>
      <c r="L337" s="2318">
        <v>150</v>
      </c>
      <c r="M337" s="2318">
        <v>37.5</v>
      </c>
      <c r="N337" s="2318">
        <v>0</v>
      </c>
      <c r="O337" s="2318">
        <v>37.5</v>
      </c>
      <c r="P337" s="2318"/>
      <c r="Q337" s="2318"/>
      <c r="R337" s="2318"/>
      <c r="S337" s="2318"/>
      <c r="T337" s="2318"/>
      <c r="U337" s="2318"/>
      <c r="V337" s="2318"/>
      <c r="W337" s="2318"/>
      <c r="X337" s="2843">
        <v>37.5</v>
      </c>
      <c r="Y337" s="2843">
        <v>0</v>
      </c>
      <c r="Z337" s="2108">
        <v>37.5</v>
      </c>
      <c r="AA337" s="2844"/>
      <c r="AB337" s="2844"/>
      <c r="AC337" s="2108">
        <v>0</v>
      </c>
      <c r="AD337" s="2108"/>
      <c r="AE337" s="2844"/>
      <c r="AF337" s="2844">
        <v>0</v>
      </c>
      <c r="AG337" s="2108">
        <v>0</v>
      </c>
      <c r="AH337" s="2318"/>
      <c r="AI337" s="2318"/>
      <c r="AJ337" s="2318">
        <v>0</v>
      </c>
    </row>
    <row r="338" spans="1:36" s="2310" customFormat="1" ht="63">
      <c r="A338" s="991">
        <v>2968</v>
      </c>
      <c r="B338" s="1774" t="s">
        <v>7083</v>
      </c>
      <c r="C338" s="2322" t="s">
        <v>7084</v>
      </c>
      <c r="D338" s="2320" t="s">
        <v>254</v>
      </c>
      <c r="E338" s="2320" t="s">
        <v>42</v>
      </c>
      <c r="F338" s="2317" t="s">
        <v>47</v>
      </c>
      <c r="G338" s="2323">
        <v>100</v>
      </c>
      <c r="H338" s="2318">
        <v>0</v>
      </c>
      <c r="I338" s="2318">
        <v>0</v>
      </c>
      <c r="J338" s="2318">
        <v>0</v>
      </c>
      <c r="K338" s="2318">
        <v>0</v>
      </c>
      <c r="L338" s="2318">
        <v>100</v>
      </c>
      <c r="M338" s="2318">
        <v>25</v>
      </c>
      <c r="N338" s="2318">
        <v>0</v>
      </c>
      <c r="O338" s="2318">
        <v>25</v>
      </c>
      <c r="P338" s="2318"/>
      <c r="Q338" s="2318"/>
      <c r="R338" s="2318"/>
      <c r="S338" s="2318"/>
      <c r="T338" s="2318"/>
      <c r="U338" s="2318"/>
      <c r="V338" s="2318"/>
      <c r="W338" s="2318"/>
      <c r="X338" s="2843">
        <v>25</v>
      </c>
      <c r="Y338" s="2843">
        <v>0</v>
      </c>
      <c r="Z338" s="2108">
        <v>25</v>
      </c>
      <c r="AA338" s="2844"/>
      <c r="AB338" s="2844"/>
      <c r="AC338" s="2108">
        <v>0</v>
      </c>
      <c r="AD338" s="2108"/>
      <c r="AE338" s="2844"/>
      <c r="AF338" s="2844">
        <v>0</v>
      </c>
      <c r="AG338" s="2108">
        <v>0</v>
      </c>
      <c r="AH338" s="2318"/>
      <c r="AI338" s="2318"/>
      <c r="AJ338" s="2318">
        <v>0</v>
      </c>
    </row>
    <row r="339" spans="1:36" s="2310" customFormat="1" ht="47.25">
      <c r="A339" s="991">
        <v>2969</v>
      </c>
      <c r="B339" s="1774" t="s">
        <v>7085</v>
      </c>
      <c r="C339" s="2322" t="s">
        <v>7086</v>
      </c>
      <c r="D339" s="2320" t="s">
        <v>254</v>
      </c>
      <c r="E339" s="2320" t="s">
        <v>42</v>
      </c>
      <c r="F339" s="2317" t="s">
        <v>47</v>
      </c>
      <c r="G339" s="2323">
        <v>120</v>
      </c>
      <c r="H339" s="2318">
        <v>0</v>
      </c>
      <c r="I339" s="2318">
        <v>0</v>
      </c>
      <c r="J339" s="2318">
        <v>0</v>
      </c>
      <c r="K339" s="2318">
        <v>0</v>
      </c>
      <c r="L339" s="2318">
        <v>120</v>
      </c>
      <c r="M339" s="2318">
        <v>30</v>
      </c>
      <c r="N339" s="2318">
        <v>0</v>
      </c>
      <c r="O339" s="2318">
        <v>30</v>
      </c>
      <c r="P339" s="2318"/>
      <c r="Q339" s="2318"/>
      <c r="R339" s="2318"/>
      <c r="S339" s="2318"/>
      <c r="T339" s="2318"/>
      <c r="U339" s="2318"/>
      <c r="V339" s="2318"/>
      <c r="W339" s="2318"/>
      <c r="X339" s="2843">
        <v>30</v>
      </c>
      <c r="Y339" s="2843">
        <v>0</v>
      </c>
      <c r="Z339" s="2108">
        <v>30</v>
      </c>
      <c r="AA339" s="2844"/>
      <c r="AB339" s="2844"/>
      <c r="AC339" s="2108">
        <v>0</v>
      </c>
      <c r="AD339" s="2108"/>
      <c r="AE339" s="2844"/>
      <c r="AF339" s="2844">
        <v>0</v>
      </c>
      <c r="AG339" s="2108">
        <v>0</v>
      </c>
      <c r="AH339" s="2318"/>
      <c r="AI339" s="2318"/>
      <c r="AJ339" s="2318">
        <v>0</v>
      </c>
    </row>
    <row r="340" spans="1:36" s="2310" customFormat="1" ht="47.25">
      <c r="A340" s="991">
        <v>2970</v>
      </c>
      <c r="B340" s="1774" t="s">
        <v>7087</v>
      </c>
      <c r="C340" s="2322" t="s">
        <v>7088</v>
      </c>
      <c r="D340" s="2320" t="s">
        <v>254</v>
      </c>
      <c r="E340" s="2320" t="s">
        <v>42</v>
      </c>
      <c r="F340" s="2317" t="s">
        <v>47</v>
      </c>
      <c r="G340" s="2323">
        <v>80</v>
      </c>
      <c r="H340" s="2318">
        <v>0</v>
      </c>
      <c r="I340" s="2318">
        <v>0</v>
      </c>
      <c r="J340" s="2318">
        <v>0</v>
      </c>
      <c r="K340" s="2318">
        <v>0</v>
      </c>
      <c r="L340" s="2318">
        <v>80</v>
      </c>
      <c r="M340" s="2318">
        <v>20</v>
      </c>
      <c r="N340" s="2318">
        <v>0</v>
      </c>
      <c r="O340" s="2318">
        <v>20</v>
      </c>
      <c r="P340" s="2318"/>
      <c r="Q340" s="2318"/>
      <c r="R340" s="2318"/>
      <c r="S340" s="2318"/>
      <c r="T340" s="2318"/>
      <c r="U340" s="2318"/>
      <c r="V340" s="2318"/>
      <c r="W340" s="2318"/>
      <c r="X340" s="2843">
        <v>20</v>
      </c>
      <c r="Y340" s="2843">
        <v>0</v>
      </c>
      <c r="Z340" s="2108">
        <v>20</v>
      </c>
      <c r="AA340" s="2844"/>
      <c r="AB340" s="2844"/>
      <c r="AC340" s="2108">
        <v>0</v>
      </c>
      <c r="AD340" s="2108"/>
      <c r="AE340" s="2844"/>
      <c r="AF340" s="2844">
        <v>0</v>
      </c>
      <c r="AG340" s="2108">
        <v>0</v>
      </c>
      <c r="AH340" s="2318"/>
      <c r="AI340" s="2318"/>
      <c r="AJ340" s="2318">
        <v>0</v>
      </c>
    </row>
    <row r="341" spans="1:36" s="2310" customFormat="1" ht="94.5">
      <c r="A341" s="991">
        <v>2971</v>
      </c>
      <c r="B341" s="1774" t="s">
        <v>7089</v>
      </c>
      <c r="C341" s="2322" t="s">
        <v>7090</v>
      </c>
      <c r="D341" s="2320" t="s">
        <v>187</v>
      </c>
      <c r="E341" s="2320" t="s">
        <v>42</v>
      </c>
      <c r="F341" s="2317" t="s">
        <v>47</v>
      </c>
      <c r="G341" s="2323">
        <v>1240.0450000000001</v>
      </c>
      <c r="H341" s="2318">
        <v>0</v>
      </c>
      <c r="I341" s="2318">
        <v>0</v>
      </c>
      <c r="J341" s="2318">
        <v>0</v>
      </c>
      <c r="K341" s="2318">
        <v>0</v>
      </c>
      <c r="L341" s="2318">
        <v>1240.0450000000001</v>
      </c>
      <c r="M341" s="2318">
        <v>150</v>
      </c>
      <c r="N341" s="2318">
        <v>0</v>
      </c>
      <c r="O341" s="2318">
        <v>150</v>
      </c>
      <c r="P341" s="2318"/>
      <c r="Q341" s="2318"/>
      <c r="R341" s="2318"/>
      <c r="S341" s="2318"/>
      <c r="T341" s="2318"/>
      <c r="U341" s="2318"/>
      <c r="V341" s="2318"/>
      <c r="W341" s="2318"/>
      <c r="X341" s="2843">
        <v>150</v>
      </c>
      <c r="Y341" s="2843">
        <v>0</v>
      </c>
      <c r="Z341" s="2108">
        <v>150</v>
      </c>
      <c r="AA341" s="2844"/>
      <c r="AB341" s="2844"/>
      <c r="AC341" s="2108">
        <v>0</v>
      </c>
      <c r="AD341" s="2108"/>
      <c r="AE341" s="2844"/>
      <c r="AF341" s="2844">
        <v>0</v>
      </c>
      <c r="AG341" s="2108">
        <v>0</v>
      </c>
      <c r="AH341" s="2318"/>
      <c r="AI341" s="2318"/>
      <c r="AJ341" s="2318">
        <v>0</v>
      </c>
    </row>
    <row r="342" spans="1:36" s="2370" customFormat="1" ht="47.25">
      <c r="A342" s="991">
        <v>2972</v>
      </c>
      <c r="B342" s="1774" t="s">
        <v>7091</v>
      </c>
      <c r="C342" s="2362" t="s">
        <v>7092</v>
      </c>
      <c r="D342" s="2363" t="s">
        <v>187</v>
      </c>
      <c r="E342" s="2364" t="s">
        <v>42</v>
      </c>
      <c r="F342" s="2365" t="s">
        <v>47</v>
      </c>
      <c r="G342" s="2366">
        <v>580</v>
      </c>
      <c r="H342" s="2366">
        <v>0</v>
      </c>
      <c r="I342" s="2367">
        <v>0</v>
      </c>
      <c r="J342" s="2366">
        <v>0</v>
      </c>
      <c r="K342" s="2368">
        <v>0</v>
      </c>
      <c r="L342" s="2366">
        <v>580</v>
      </c>
      <c r="M342" s="2366">
        <v>145</v>
      </c>
      <c r="N342" s="2366">
        <v>0</v>
      </c>
      <c r="O342" s="2366">
        <v>145</v>
      </c>
      <c r="P342" s="2366"/>
      <c r="Q342" s="2366"/>
      <c r="R342" s="2366"/>
      <c r="S342" s="2366"/>
      <c r="T342" s="2366"/>
      <c r="U342" s="2366"/>
      <c r="V342" s="2366"/>
      <c r="W342" s="2366"/>
      <c r="X342" s="2843">
        <v>145</v>
      </c>
      <c r="Y342" s="2843">
        <v>0</v>
      </c>
      <c r="Z342" s="2108">
        <v>145</v>
      </c>
      <c r="AA342" s="2844"/>
      <c r="AB342" s="2844"/>
      <c r="AC342" s="2108">
        <v>0</v>
      </c>
      <c r="AD342" s="2108"/>
      <c r="AE342" s="2844"/>
      <c r="AF342" s="2844">
        <v>0</v>
      </c>
      <c r="AG342" s="2108">
        <v>0</v>
      </c>
      <c r="AH342" s="2366"/>
      <c r="AI342" s="2366"/>
      <c r="AJ342" s="2369">
        <v>0</v>
      </c>
    </row>
    <row r="343" spans="1:36" s="2310" customFormat="1" ht="47.25">
      <c r="A343" s="991">
        <v>2973</v>
      </c>
      <c r="B343" s="1774" t="s">
        <v>7093</v>
      </c>
      <c r="C343" s="2322" t="s">
        <v>7094</v>
      </c>
      <c r="D343" s="2320" t="s">
        <v>187</v>
      </c>
      <c r="E343" s="2320" t="s">
        <v>42</v>
      </c>
      <c r="F343" s="2317" t="s">
        <v>47</v>
      </c>
      <c r="G343" s="2323">
        <v>100</v>
      </c>
      <c r="H343" s="2318">
        <v>0</v>
      </c>
      <c r="I343" s="2318">
        <v>0</v>
      </c>
      <c r="J343" s="2318">
        <v>0</v>
      </c>
      <c r="K343" s="2318">
        <v>0</v>
      </c>
      <c r="L343" s="2318">
        <v>100</v>
      </c>
      <c r="M343" s="2318">
        <v>25</v>
      </c>
      <c r="N343" s="2318">
        <v>0</v>
      </c>
      <c r="O343" s="2318">
        <v>25</v>
      </c>
      <c r="P343" s="2318"/>
      <c r="Q343" s="2318"/>
      <c r="R343" s="2318"/>
      <c r="S343" s="2318"/>
      <c r="T343" s="2318"/>
      <c r="U343" s="2318"/>
      <c r="V343" s="2318"/>
      <c r="W343" s="2318"/>
      <c r="X343" s="2843">
        <v>25</v>
      </c>
      <c r="Y343" s="2843">
        <v>0</v>
      </c>
      <c r="Z343" s="2108">
        <v>25</v>
      </c>
      <c r="AA343" s="2844"/>
      <c r="AB343" s="2844"/>
      <c r="AC343" s="2108">
        <v>0</v>
      </c>
      <c r="AD343" s="2108"/>
      <c r="AE343" s="2844"/>
      <c r="AF343" s="2844">
        <v>0</v>
      </c>
      <c r="AG343" s="2108">
        <v>0</v>
      </c>
      <c r="AH343" s="2318"/>
      <c r="AI343" s="2318"/>
      <c r="AJ343" s="2318">
        <v>0</v>
      </c>
    </row>
    <row r="344" spans="1:36" s="2310" customFormat="1" ht="78.75">
      <c r="A344" s="991">
        <v>2974</v>
      </c>
      <c r="B344" s="1774" t="s">
        <v>7095</v>
      </c>
      <c r="C344" s="2322" t="s">
        <v>7096</v>
      </c>
      <c r="D344" s="2320" t="s">
        <v>187</v>
      </c>
      <c r="E344" s="2320" t="s">
        <v>42</v>
      </c>
      <c r="F344" s="2317" t="s">
        <v>47</v>
      </c>
      <c r="G344" s="2323">
        <v>70</v>
      </c>
      <c r="H344" s="2318">
        <v>0</v>
      </c>
      <c r="I344" s="2318">
        <v>0</v>
      </c>
      <c r="J344" s="2318">
        <v>0</v>
      </c>
      <c r="K344" s="2318">
        <v>0</v>
      </c>
      <c r="L344" s="2318">
        <v>70</v>
      </c>
      <c r="M344" s="2318">
        <v>17.5</v>
      </c>
      <c r="N344" s="2318">
        <v>0</v>
      </c>
      <c r="O344" s="2318">
        <v>17.5</v>
      </c>
      <c r="P344" s="2318"/>
      <c r="Q344" s="2318"/>
      <c r="R344" s="2318"/>
      <c r="S344" s="2318"/>
      <c r="T344" s="2318"/>
      <c r="U344" s="2318"/>
      <c r="V344" s="2318"/>
      <c r="W344" s="2318"/>
      <c r="X344" s="2843">
        <v>17.5</v>
      </c>
      <c r="Y344" s="2843">
        <v>0</v>
      </c>
      <c r="Z344" s="2108">
        <v>17.5</v>
      </c>
      <c r="AA344" s="2844"/>
      <c r="AB344" s="2844"/>
      <c r="AC344" s="2108">
        <v>0</v>
      </c>
      <c r="AD344" s="2108"/>
      <c r="AE344" s="2844"/>
      <c r="AF344" s="2844">
        <v>0</v>
      </c>
      <c r="AG344" s="2108">
        <v>0</v>
      </c>
      <c r="AH344" s="2318"/>
      <c r="AI344" s="2318"/>
      <c r="AJ344" s="2318">
        <v>0</v>
      </c>
    </row>
    <row r="345" spans="1:36" s="2310" customFormat="1" ht="47.25">
      <c r="A345" s="991">
        <v>2975</v>
      </c>
      <c r="B345" s="1774" t="s">
        <v>7097</v>
      </c>
      <c r="C345" s="2371" t="s">
        <v>7098</v>
      </c>
      <c r="D345" s="2320" t="s">
        <v>187</v>
      </c>
      <c r="E345" s="2320" t="s">
        <v>42</v>
      </c>
      <c r="F345" s="2317" t="s">
        <v>47</v>
      </c>
      <c r="G345" s="2318">
        <v>20</v>
      </c>
      <c r="H345" s="2318">
        <v>0</v>
      </c>
      <c r="I345" s="2318">
        <v>0</v>
      </c>
      <c r="J345" s="2318">
        <v>0</v>
      </c>
      <c r="K345" s="2318">
        <v>0</v>
      </c>
      <c r="L345" s="2318">
        <v>20</v>
      </c>
      <c r="M345" s="2318">
        <v>5</v>
      </c>
      <c r="N345" s="2318">
        <v>0</v>
      </c>
      <c r="O345" s="2318">
        <v>5</v>
      </c>
      <c r="P345" s="2318"/>
      <c r="Q345" s="2318"/>
      <c r="R345" s="2318"/>
      <c r="S345" s="2318"/>
      <c r="T345" s="2318"/>
      <c r="U345" s="2318"/>
      <c r="V345" s="2318"/>
      <c r="W345" s="2318"/>
      <c r="X345" s="2843">
        <v>5</v>
      </c>
      <c r="Y345" s="2843">
        <v>0</v>
      </c>
      <c r="Z345" s="2108">
        <v>5</v>
      </c>
      <c r="AA345" s="2844"/>
      <c r="AB345" s="2844"/>
      <c r="AC345" s="2108">
        <v>0</v>
      </c>
      <c r="AD345" s="2108"/>
      <c r="AE345" s="2844"/>
      <c r="AF345" s="2844">
        <v>0</v>
      </c>
      <c r="AG345" s="2108">
        <v>0</v>
      </c>
      <c r="AH345" s="2318"/>
      <c r="AI345" s="2318"/>
      <c r="AJ345" s="2318">
        <v>0</v>
      </c>
    </row>
    <row r="346" spans="1:36" s="2310" customFormat="1" ht="47.25">
      <c r="A346" s="991">
        <v>2976</v>
      </c>
      <c r="B346" s="1774" t="s">
        <v>7099</v>
      </c>
      <c r="C346" s="2371" t="s">
        <v>7100</v>
      </c>
      <c r="D346" s="2320" t="s">
        <v>187</v>
      </c>
      <c r="E346" s="2320" t="s">
        <v>42</v>
      </c>
      <c r="F346" s="2317" t="s">
        <v>47</v>
      </c>
      <c r="G346" s="2318">
        <v>240</v>
      </c>
      <c r="H346" s="2318">
        <v>0</v>
      </c>
      <c r="I346" s="2318">
        <v>0</v>
      </c>
      <c r="J346" s="2318">
        <v>0</v>
      </c>
      <c r="K346" s="2318">
        <v>0</v>
      </c>
      <c r="L346" s="2318">
        <v>240</v>
      </c>
      <c r="M346" s="2318">
        <v>60</v>
      </c>
      <c r="N346" s="2318">
        <v>0</v>
      </c>
      <c r="O346" s="2318">
        <v>60</v>
      </c>
      <c r="P346" s="2318"/>
      <c r="Q346" s="2318"/>
      <c r="R346" s="2318"/>
      <c r="S346" s="2318"/>
      <c r="T346" s="2318"/>
      <c r="U346" s="2318"/>
      <c r="V346" s="2318"/>
      <c r="W346" s="2318"/>
      <c r="X346" s="2843">
        <v>60</v>
      </c>
      <c r="Y346" s="2843">
        <v>0</v>
      </c>
      <c r="Z346" s="2108">
        <v>60</v>
      </c>
      <c r="AA346" s="2844"/>
      <c r="AB346" s="2844"/>
      <c r="AC346" s="2108">
        <v>0</v>
      </c>
      <c r="AD346" s="2108"/>
      <c r="AE346" s="2844"/>
      <c r="AF346" s="2844">
        <v>0</v>
      </c>
      <c r="AG346" s="2108">
        <v>0</v>
      </c>
      <c r="AH346" s="2318"/>
      <c r="AI346" s="2318"/>
      <c r="AJ346" s="2318">
        <v>0</v>
      </c>
    </row>
    <row r="347" spans="1:36" s="2310" customFormat="1" ht="47.25">
      <c r="A347" s="991">
        <v>2977</v>
      </c>
      <c r="B347" s="1774" t="s">
        <v>7101</v>
      </c>
      <c r="C347" s="2371" t="s">
        <v>7102</v>
      </c>
      <c r="D347" s="2320" t="s">
        <v>187</v>
      </c>
      <c r="E347" s="2320" t="s">
        <v>42</v>
      </c>
      <c r="F347" s="2317" t="s">
        <v>47</v>
      </c>
      <c r="G347" s="2318">
        <v>100</v>
      </c>
      <c r="H347" s="2318">
        <v>0</v>
      </c>
      <c r="I347" s="2318">
        <v>0</v>
      </c>
      <c r="J347" s="2318">
        <v>0</v>
      </c>
      <c r="K347" s="2318">
        <v>0</v>
      </c>
      <c r="L347" s="2318">
        <v>100</v>
      </c>
      <c r="M347" s="2318">
        <v>25</v>
      </c>
      <c r="N347" s="2318">
        <v>0</v>
      </c>
      <c r="O347" s="2318">
        <v>25</v>
      </c>
      <c r="P347" s="2318"/>
      <c r="Q347" s="2318"/>
      <c r="R347" s="2318"/>
      <c r="S347" s="2318"/>
      <c r="T347" s="2318"/>
      <c r="U347" s="2318"/>
      <c r="V347" s="2318"/>
      <c r="W347" s="2318"/>
      <c r="X347" s="2843">
        <v>25</v>
      </c>
      <c r="Y347" s="2843">
        <v>0</v>
      </c>
      <c r="Z347" s="2108">
        <v>25</v>
      </c>
      <c r="AA347" s="2844"/>
      <c r="AB347" s="2844"/>
      <c r="AC347" s="2108">
        <v>0</v>
      </c>
      <c r="AD347" s="2108"/>
      <c r="AE347" s="2844"/>
      <c r="AF347" s="2844">
        <v>0</v>
      </c>
      <c r="AG347" s="2108">
        <v>0</v>
      </c>
      <c r="AH347" s="2318"/>
      <c r="AI347" s="2318"/>
      <c r="AJ347" s="2318">
        <v>0</v>
      </c>
    </row>
    <row r="348" spans="1:36" s="2310" customFormat="1" ht="47.25">
      <c r="A348" s="991">
        <v>2978</v>
      </c>
      <c r="B348" s="1774" t="s">
        <v>7103</v>
      </c>
      <c r="C348" s="2371" t="s">
        <v>7104</v>
      </c>
      <c r="D348" s="2320" t="s">
        <v>187</v>
      </c>
      <c r="E348" s="2320" t="s">
        <v>42</v>
      </c>
      <c r="F348" s="2317" t="s">
        <v>47</v>
      </c>
      <c r="G348" s="2318">
        <v>100</v>
      </c>
      <c r="H348" s="2318">
        <v>0</v>
      </c>
      <c r="I348" s="2318">
        <v>0</v>
      </c>
      <c r="J348" s="2318">
        <v>0</v>
      </c>
      <c r="K348" s="2318">
        <v>0</v>
      </c>
      <c r="L348" s="2318">
        <v>100</v>
      </c>
      <c r="M348" s="2318">
        <v>25</v>
      </c>
      <c r="N348" s="2318">
        <v>0</v>
      </c>
      <c r="O348" s="2318">
        <v>25</v>
      </c>
      <c r="P348" s="2318"/>
      <c r="Q348" s="2318"/>
      <c r="R348" s="2318"/>
      <c r="S348" s="2318"/>
      <c r="T348" s="2318"/>
      <c r="U348" s="2318"/>
      <c r="V348" s="2318"/>
      <c r="W348" s="2318"/>
      <c r="X348" s="2843">
        <v>25</v>
      </c>
      <c r="Y348" s="2843">
        <v>0</v>
      </c>
      <c r="Z348" s="2108">
        <v>25</v>
      </c>
      <c r="AA348" s="2844"/>
      <c r="AB348" s="2844"/>
      <c r="AC348" s="2108">
        <v>0</v>
      </c>
      <c r="AD348" s="2108"/>
      <c r="AE348" s="2844"/>
      <c r="AF348" s="2844">
        <v>0</v>
      </c>
      <c r="AG348" s="2108">
        <v>0</v>
      </c>
      <c r="AH348" s="2318"/>
      <c r="AI348" s="2318"/>
      <c r="AJ348" s="2318">
        <v>0</v>
      </c>
    </row>
    <row r="349" spans="1:36" s="2310" customFormat="1" ht="47.25">
      <c r="A349" s="991">
        <v>2979</v>
      </c>
      <c r="B349" s="1774" t="s">
        <v>7105</v>
      </c>
      <c r="C349" s="2371" t="s">
        <v>7106</v>
      </c>
      <c r="D349" s="2320" t="s">
        <v>187</v>
      </c>
      <c r="E349" s="2320" t="s">
        <v>42</v>
      </c>
      <c r="F349" s="2317" t="s">
        <v>47</v>
      </c>
      <c r="G349" s="2318">
        <v>60</v>
      </c>
      <c r="H349" s="2318">
        <v>0</v>
      </c>
      <c r="I349" s="2318">
        <v>0</v>
      </c>
      <c r="J349" s="2318">
        <v>0</v>
      </c>
      <c r="K349" s="2318">
        <v>0</v>
      </c>
      <c r="L349" s="2318">
        <v>60</v>
      </c>
      <c r="M349" s="2318">
        <v>15</v>
      </c>
      <c r="N349" s="2318">
        <v>0</v>
      </c>
      <c r="O349" s="2318">
        <v>15</v>
      </c>
      <c r="P349" s="2318"/>
      <c r="Q349" s="2318"/>
      <c r="R349" s="2318"/>
      <c r="S349" s="2318"/>
      <c r="T349" s="2318"/>
      <c r="U349" s="2318"/>
      <c r="V349" s="2318"/>
      <c r="W349" s="2318"/>
      <c r="X349" s="2843">
        <v>15</v>
      </c>
      <c r="Y349" s="2843">
        <v>0</v>
      </c>
      <c r="Z349" s="2108">
        <v>15</v>
      </c>
      <c r="AA349" s="2844"/>
      <c r="AB349" s="2844"/>
      <c r="AC349" s="2108">
        <v>0</v>
      </c>
      <c r="AD349" s="2108"/>
      <c r="AE349" s="2844"/>
      <c r="AF349" s="2844">
        <v>0</v>
      </c>
      <c r="AG349" s="2108">
        <v>0</v>
      </c>
      <c r="AH349" s="2318"/>
      <c r="AI349" s="2318"/>
      <c r="AJ349" s="2318">
        <v>0</v>
      </c>
    </row>
    <row r="350" spans="1:36" s="2310" customFormat="1" ht="47.25">
      <c r="A350" s="991">
        <v>2980</v>
      </c>
      <c r="B350" s="1774" t="s">
        <v>7107</v>
      </c>
      <c r="C350" s="2322" t="s">
        <v>7108</v>
      </c>
      <c r="D350" s="2320" t="s">
        <v>66</v>
      </c>
      <c r="E350" s="2320" t="s">
        <v>42</v>
      </c>
      <c r="F350" s="2317" t="s">
        <v>47</v>
      </c>
      <c r="G350" s="2323">
        <v>50</v>
      </c>
      <c r="H350" s="2318">
        <v>0</v>
      </c>
      <c r="I350" s="2318">
        <v>0</v>
      </c>
      <c r="J350" s="2318">
        <v>0</v>
      </c>
      <c r="K350" s="2318">
        <v>0</v>
      </c>
      <c r="L350" s="2318">
        <v>50</v>
      </c>
      <c r="M350" s="2318">
        <v>12.5</v>
      </c>
      <c r="N350" s="2318">
        <v>0</v>
      </c>
      <c r="O350" s="2318">
        <v>12.5</v>
      </c>
      <c r="P350" s="2318"/>
      <c r="Q350" s="2318"/>
      <c r="R350" s="2318"/>
      <c r="S350" s="2318"/>
      <c r="T350" s="2318"/>
      <c r="U350" s="2318"/>
      <c r="V350" s="2318"/>
      <c r="W350" s="2318"/>
      <c r="X350" s="2843">
        <v>12.5</v>
      </c>
      <c r="Y350" s="2843">
        <v>0</v>
      </c>
      <c r="Z350" s="2108">
        <v>12.5</v>
      </c>
      <c r="AA350" s="2844"/>
      <c r="AB350" s="2844"/>
      <c r="AC350" s="2108">
        <v>0</v>
      </c>
      <c r="AD350" s="2108"/>
      <c r="AE350" s="2844"/>
      <c r="AF350" s="2844">
        <v>0</v>
      </c>
      <c r="AG350" s="2108">
        <v>0</v>
      </c>
      <c r="AH350" s="2318"/>
      <c r="AI350" s="2318"/>
      <c r="AJ350" s="2318">
        <v>0</v>
      </c>
    </row>
    <row r="351" spans="1:36" s="2310" customFormat="1" ht="78.75">
      <c r="A351" s="991">
        <v>2981</v>
      </c>
      <c r="B351" s="1774" t="s">
        <v>7109</v>
      </c>
      <c r="C351" s="2322" t="s">
        <v>7110</v>
      </c>
      <c r="D351" s="2320" t="s">
        <v>66</v>
      </c>
      <c r="E351" s="2320" t="s">
        <v>42</v>
      </c>
      <c r="F351" s="2317" t="s">
        <v>47</v>
      </c>
      <c r="G351" s="2323">
        <v>60</v>
      </c>
      <c r="H351" s="2318">
        <v>0</v>
      </c>
      <c r="I351" s="2318">
        <v>0</v>
      </c>
      <c r="J351" s="2318">
        <v>0</v>
      </c>
      <c r="K351" s="2318">
        <v>0</v>
      </c>
      <c r="L351" s="2318">
        <v>60</v>
      </c>
      <c r="M351" s="2318">
        <v>15</v>
      </c>
      <c r="N351" s="2318">
        <v>0</v>
      </c>
      <c r="O351" s="2318">
        <v>15</v>
      </c>
      <c r="P351" s="2318"/>
      <c r="Q351" s="2318"/>
      <c r="R351" s="2318"/>
      <c r="S351" s="2318"/>
      <c r="T351" s="2318"/>
      <c r="U351" s="2318"/>
      <c r="V351" s="2318"/>
      <c r="W351" s="2318"/>
      <c r="X351" s="2843">
        <v>15</v>
      </c>
      <c r="Y351" s="2843">
        <v>0</v>
      </c>
      <c r="Z351" s="2108">
        <v>15</v>
      </c>
      <c r="AA351" s="2844"/>
      <c r="AB351" s="2844"/>
      <c r="AC351" s="2108">
        <v>0</v>
      </c>
      <c r="AD351" s="2108"/>
      <c r="AE351" s="2844"/>
      <c r="AF351" s="2844">
        <v>0</v>
      </c>
      <c r="AG351" s="2108">
        <v>0</v>
      </c>
      <c r="AH351" s="2318"/>
      <c r="AI351" s="2318"/>
      <c r="AJ351" s="2318">
        <v>0</v>
      </c>
    </row>
    <row r="352" spans="1:36" s="2310" customFormat="1" ht="63">
      <c r="A352" s="991">
        <v>2982</v>
      </c>
      <c r="B352" s="1774" t="s">
        <v>7111</v>
      </c>
      <c r="C352" s="2322" t="s">
        <v>7112</v>
      </c>
      <c r="D352" s="2320" t="s">
        <v>66</v>
      </c>
      <c r="E352" s="2320" t="s">
        <v>42</v>
      </c>
      <c r="F352" s="2317" t="s">
        <v>47</v>
      </c>
      <c r="G352" s="2323">
        <v>100</v>
      </c>
      <c r="H352" s="2318">
        <v>0</v>
      </c>
      <c r="I352" s="2318">
        <v>0</v>
      </c>
      <c r="J352" s="2318">
        <v>0</v>
      </c>
      <c r="K352" s="2318">
        <v>0</v>
      </c>
      <c r="L352" s="2318">
        <v>100</v>
      </c>
      <c r="M352" s="2318">
        <v>25</v>
      </c>
      <c r="N352" s="2318">
        <v>0</v>
      </c>
      <c r="O352" s="2318">
        <v>25</v>
      </c>
      <c r="P352" s="2318"/>
      <c r="Q352" s="2318"/>
      <c r="R352" s="2318"/>
      <c r="S352" s="2318"/>
      <c r="T352" s="2318"/>
      <c r="U352" s="2318"/>
      <c r="V352" s="2318"/>
      <c r="W352" s="2318"/>
      <c r="X352" s="2843">
        <v>25</v>
      </c>
      <c r="Y352" s="2843">
        <v>0</v>
      </c>
      <c r="Z352" s="2108">
        <v>25</v>
      </c>
      <c r="AA352" s="2844"/>
      <c r="AB352" s="2844"/>
      <c r="AC352" s="2108">
        <v>0</v>
      </c>
      <c r="AD352" s="2108"/>
      <c r="AE352" s="2844"/>
      <c r="AF352" s="2844">
        <v>0</v>
      </c>
      <c r="AG352" s="2108">
        <v>0</v>
      </c>
      <c r="AH352" s="2318"/>
      <c r="AI352" s="2318"/>
      <c r="AJ352" s="2318">
        <v>0</v>
      </c>
    </row>
    <row r="353" spans="1:36" s="2310" customFormat="1" ht="47.25">
      <c r="A353" s="991">
        <v>2983</v>
      </c>
      <c r="B353" s="1774" t="s">
        <v>7113</v>
      </c>
      <c r="C353" s="2322" t="s">
        <v>7114</v>
      </c>
      <c r="D353" s="2320" t="s">
        <v>66</v>
      </c>
      <c r="E353" s="2320" t="s">
        <v>42</v>
      </c>
      <c r="F353" s="2317" t="s">
        <v>47</v>
      </c>
      <c r="G353" s="2323">
        <v>20</v>
      </c>
      <c r="H353" s="2318">
        <v>0</v>
      </c>
      <c r="I353" s="2318">
        <v>0</v>
      </c>
      <c r="J353" s="2318">
        <v>0</v>
      </c>
      <c r="K353" s="2318">
        <v>0</v>
      </c>
      <c r="L353" s="2318">
        <v>20</v>
      </c>
      <c r="M353" s="2318">
        <v>5</v>
      </c>
      <c r="N353" s="2318">
        <v>0</v>
      </c>
      <c r="O353" s="2318">
        <v>5</v>
      </c>
      <c r="P353" s="2318"/>
      <c r="Q353" s="2318"/>
      <c r="R353" s="2318"/>
      <c r="S353" s="2318"/>
      <c r="T353" s="2318"/>
      <c r="U353" s="2318"/>
      <c r="V353" s="2318"/>
      <c r="W353" s="2318"/>
      <c r="X353" s="2843">
        <v>5</v>
      </c>
      <c r="Y353" s="2843">
        <v>0</v>
      </c>
      <c r="Z353" s="2108">
        <v>5</v>
      </c>
      <c r="AA353" s="2844"/>
      <c r="AB353" s="2844"/>
      <c r="AC353" s="2108">
        <v>0</v>
      </c>
      <c r="AD353" s="2108"/>
      <c r="AE353" s="2844"/>
      <c r="AF353" s="2844">
        <v>0</v>
      </c>
      <c r="AG353" s="2108">
        <v>0</v>
      </c>
      <c r="AH353" s="2318"/>
      <c r="AI353" s="2318"/>
      <c r="AJ353" s="2318">
        <v>0</v>
      </c>
    </row>
    <row r="354" spans="1:36" s="2310" customFormat="1" ht="47.25">
      <c r="A354" s="991">
        <v>2984</v>
      </c>
      <c r="B354" s="1774" t="s">
        <v>7115</v>
      </c>
      <c r="C354" s="2322" t="s">
        <v>7116</v>
      </c>
      <c r="D354" s="2320" t="s">
        <v>561</v>
      </c>
      <c r="E354" s="2320" t="s">
        <v>42</v>
      </c>
      <c r="F354" s="2317" t="s">
        <v>47</v>
      </c>
      <c r="G354" s="2323">
        <v>150</v>
      </c>
      <c r="H354" s="2318">
        <v>0</v>
      </c>
      <c r="I354" s="2318">
        <v>0</v>
      </c>
      <c r="J354" s="2318">
        <v>0</v>
      </c>
      <c r="K354" s="2318">
        <v>0</v>
      </c>
      <c r="L354" s="2318">
        <v>150</v>
      </c>
      <c r="M354" s="2318">
        <v>37.5</v>
      </c>
      <c r="N354" s="2318">
        <v>0</v>
      </c>
      <c r="O354" s="2318">
        <v>37.5</v>
      </c>
      <c r="P354" s="2318"/>
      <c r="Q354" s="2318"/>
      <c r="R354" s="2318"/>
      <c r="S354" s="2318"/>
      <c r="T354" s="2318"/>
      <c r="U354" s="2318"/>
      <c r="V354" s="2318"/>
      <c r="W354" s="2318"/>
      <c r="X354" s="2843">
        <v>37.5</v>
      </c>
      <c r="Y354" s="2843">
        <v>0</v>
      </c>
      <c r="Z354" s="2108">
        <v>37.5</v>
      </c>
      <c r="AA354" s="2844"/>
      <c r="AB354" s="2844"/>
      <c r="AC354" s="2108">
        <v>0</v>
      </c>
      <c r="AD354" s="2108"/>
      <c r="AE354" s="2844"/>
      <c r="AF354" s="2844">
        <v>0</v>
      </c>
      <c r="AG354" s="2108">
        <v>0</v>
      </c>
      <c r="AH354" s="2318"/>
      <c r="AI354" s="2318"/>
      <c r="AJ354" s="2318">
        <v>0</v>
      </c>
    </row>
    <row r="355" spans="1:36" s="2310" customFormat="1" ht="47.25">
      <c r="A355" s="991">
        <v>2985</v>
      </c>
      <c r="B355" s="1774" t="s">
        <v>7117</v>
      </c>
      <c r="C355" s="2322" t="s">
        <v>7118</v>
      </c>
      <c r="D355" s="2320" t="s">
        <v>561</v>
      </c>
      <c r="E355" s="2320" t="s">
        <v>42</v>
      </c>
      <c r="F355" s="2317" t="s">
        <v>47</v>
      </c>
      <c r="G355" s="2323">
        <v>50</v>
      </c>
      <c r="H355" s="2318">
        <v>0</v>
      </c>
      <c r="I355" s="2318">
        <v>0</v>
      </c>
      <c r="J355" s="2318">
        <v>0</v>
      </c>
      <c r="K355" s="2318">
        <v>0</v>
      </c>
      <c r="L355" s="2318">
        <v>50</v>
      </c>
      <c r="M355" s="2318">
        <v>12.5</v>
      </c>
      <c r="N355" s="2318">
        <v>0</v>
      </c>
      <c r="O355" s="2318">
        <v>12.5</v>
      </c>
      <c r="P355" s="2318"/>
      <c r="Q355" s="2318"/>
      <c r="R355" s="2318"/>
      <c r="S355" s="2318"/>
      <c r="T355" s="2318"/>
      <c r="U355" s="2318"/>
      <c r="V355" s="2318"/>
      <c r="W355" s="2318"/>
      <c r="X355" s="2843">
        <v>12.5</v>
      </c>
      <c r="Y355" s="2843">
        <v>0</v>
      </c>
      <c r="Z355" s="2108">
        <v>12.5</v>
      </c>
      <c r="AA355" s="2844"/>
      <c r="AB355" s="2844"/>
      <c r="AC355" s="2108">
        <v>0</v>
      </c>
      <c r="AD355" s="2108"/>
      <c r="AE355" s="2844"/>
      <c r="AF355" s="2844">
        <v>0</v>
      </c>
      <c r="AG355" s="2108">
        <v>0</v>
      </c>
      <c r="AH355" s="2318"/>
      <c r="AI355" s="2318"/>
      <c r="AJ355" s="2318">
        <v>0</v>
      </c>
    </row>
    <row r="356" spans="1:36" s="2310" customFormat="1" ht="47.25">
      <c r="A356" s="991">
        <v>2986</v>
      </c>
      <c r="B356" s="1774" t="s">
        <v>7119</v>
      </c>
      <c r="C356" s="2322" t="s">
        <v>7120</v>
      </c>
      <c r="D356" s="2320" t="s">
        <v>561</v>
      </c>
      <c r="E356" s="2320" t="s">
        <v>42</v>
      </c>
      <c r="F356" s="2317" t="s">
        <v>47</v>
      </c>
      <c r="G356" s="2323">
        <v>120</v>
      </c>
      <c r="H356" s="2318">
        <v>0</v>
      </c>
      <c r="I356" s="2318">
        <v>0</v>
      </c>
      <c r="J356" s="2318">
        <v>0</v>
      </c>
      <c r="K356" s="2318">
        <v>0</v>
      </c>
      <c r="L356" s="2318">
        <v>120</v>
      </c>
      <c r="M356" s="2318">
        <v>30</v>
      </c>
      <c r="N356" s="2318">
        <v>0</v>
      </c>
      <c r="O356" s="2318">
        <v>30</v>
      </c>
      <c r="P356" s="2318"/>
      <c r="Q356" s="2318"/>
      <c r="R356" s="2318"/>
      <c r="S356" s="2318"/>
      <c r="T356" s="2318"/>
      <c r="U356" s="2318"/>
      <c r="V356" s="2318"/>
      <c r="W356" s="2318"/>
      <c r="X356" s="2843">
        <v>30</v>
      </c>
      <c r="Y356" s="2843">
        <v>0</v>
      </c>
      <c r="Z356" s="2108">
        <v>30</v>
      </c>
      <c r="AA356" s="2844"/>
      <c r="AB356" s="2844"/>
      <c r="AC356" s="2108">
        <v>0</v>
      </c>
      <c r="AD356" s="2108"/>
      <c r="AE356" s="2844"/>
      <c r="AF356" s="2844">
        <v>0</v>
      </c>
      <c r="AG356" s="2108">
        <v>0</v>
      </c>
      <c r="AH356" s="2318"/>
      <c r="AI356" s="2318"/>
      <c r="AJ356" s="2318">
        <v>0</v>
      </c>
    </row>
    <row r="357" spans="1:36" s="2310" customFormat="1" ht="47.25">
      <c r="A357" s="991">
        <v>2987</v>
      </c>
      <c r="B357" s="1774" t="s">
        <v>7121</v>
      </c>
      <c r="C357" s="2322" t="s">
        <v>7122</v>
      </c>
      <c r="D357" s="2320" t="s">
        <v>561</v>
      </c>
      <c r="E357" s="2320" t="s">
        <v>42</v>
      </c>
      <c r="F357" s="2317" t="s">
        <v>47</v>
      </c>
      <c r="G357" s="2323">
        <v>210</v>
      </c>
      <c r="H357" s="2318">
        <v>0</v>
      </c>
      <c r="I357" s="2318">
        <v>0</v>
      </c>
      <c r="J357" s="2318">
        <v>0</v>
      </c>
      <c r="K357" s="2318">
        <v>0</v>
      </c>
      <c r="L357" s="2318">
        <v>210</v>
      </c>
      <c r="M357" s="2318">
        <v>52.5</v>
      </c>
      <c r="N357" s="2318">
        <v>0</v>
      </c>
      <c r="O357" s="2318">
        <v>52.5</v>
      </c>
      <c r="P357" s="2318"/>
      <c r="Q357" s="2318"/>
      <c r="R357" s="2318"/>
      <c r="S357" s="2318"/>
      <c r="T357" s="2318"/>
      <c r="U357" s="2318"/>
      <c r="V357" s="2318"/>
      <c r="W357" s="2318"/>
      <c r="X357" s="2843">
        <v>52.5</v>
      </c>
      <c r="Y357" s="2843">
        <v>0</v>
      </c>
      <c r="Z357" s="2108">
        <v>52.5</v>
      </c>
      <c r="AA357" s="2844"/>
      <c r="AB357" s="2844"/>
      <c r="AC357" s="2108">
        <v>0</v>
      </c>
      <c r="AD357" s="2108"/>
      <c r="AE357" s="2844"/>
      <c r="AF357" s="2844">
        <v>0</v>
      </c>
      <c r="AG357" s="2108">
        <v>0</v>
      </c>
      <c r="AH357" s="2318"/>
      <c r="AI357" s="2318"/>
      <c r="AJ357" s="2318">
        <v>0</v>
      </c>
    </row>
    <row r="358" spans="1:36" s="2310" customFormat="1" ht="47.25">
      <c r="A358" s="991">
        <v>2988</v>
      </c>
      <c r="B358" s="1774" t="s">
        <v>7123</v>
      </c>
      <c r="C358" s="2322" t="s">
        <v>7124</v>
      </c>
      <c r="D358" s="2320" t="s">
        <v>561</v>
      </c>
      <c r="E358" s="2320" t="s">
        <v>42</v>
      </c>
      <c r="F358" s="2317" t="s">
        <v>47</v>
      </c>
      <c r="G358" s="2323">
        <v>110</v>
      </c>
      <c r="H358" s="2318">
        <v>0</v>
      </c>
      <c r="I358" s="2318">
        <v>0</v>
      </c>
      <c r="J358" s="2318">
        <v>0</v>
      </c>
      <c r="K358" s="2318">
        <v>0</v>
      </c>
      <c r="L358" s="2318">
        <v>110</v>
      </c>
      <c r="M358" s="2318">
        <v>27.5</v>
      </c>
      <c r="N358" s="2318">
        <v>0</v>
      </c>
      <c r="O358" s="2318">
        <v>27.5</v>
      </c>
      <c r="P358" s="2318"/>
      <c r="Q358" s="2318"/>
      <c r="R358" s="2318"/>
      <c r="S358" s="2318"/>
      <c r="T358" s="2318"/>
      <c r="U358" s="2318"/>
      <c r="V358" s="2318"/>
      <c r="W358" s="2318"/>
      <c r="X358" s="2843">
        <v>27.5</v>
      </c>
      <c r="Y358" s="2843">
        <v>0</v>
      </c>
      <c r="Z358" s="2108">
        <v>27.5</v>
      </c>
      <c r="AA358" s="2844"/>
      <c r="AB358" s="2844"/>
      <c r="AC358" s="2108">
        <v>0</v>
      </c>
      <c r="AD358" s="2108"/>
      <c r="AE358" s="2844"/>
      <c r="AF358" s="2844">
        <v>0</v>
      </c>
      <c r="AG358" s="2108">
        <v>0</v>
      </c>
      <c r="AH358" s="2318"/>
      <c r="AI358" s="2318"/>
      <c r="AJ358" s="2318">
        <v>0</v>
      </c>
    </row>
    <row r="359" spans="1:36" s="2310" customFormat="1">
      <c r="A359" s="991"/>
      <c r="B359" s="1774"/>
      <c r="C359" s="2322"/>
      <c r="D359" s="2320"/>
      <c r="E359" s="2320"/>
      <c r="F359" s="2317"/>
      <c r="G359" s="2323"/>
      <c r="H359" s="2318"/>
      <c r="I359" s="2318"/>
      <c r="J359" s="2318"/>
      <c r="K359" s="2318"/>
      <c r="L359" s="2318"/>
      <c r="M359" s="2318"/>
      <c r="N359" s="2318"/>
      <c r="O359" s="2318"/>
      <c r="P359" s="2318"/>
      <c r="Q359" s="2318"/>
      <c r="R359" s="2318"/>
      <c r="S359" s="2318"/>
      <c r="T359" s="2318"/>
      <c r="U359" s="2318"/>
      <c r="V359" s="2318"/>
      <c r="W359" s="2318"/>
      <c r="X359" s="2843"/>
      <c r="Y359" s="2843"/>
      <c r="Z359" s="2108"/>
      <c r="AA359" s="2844"/>
      <c r="AB359" s="2844"/>
      <c r="AC359" s="2108"/>
      <c r="AD359" s="2108"/>
      <c r="AE359" s="2844"/>
      <c r="AF359" s="2844"/>
      <c r="AG359" s="2108"/>
      <c r="AH359" s="2318"/>
      <c r="AI359" s="2318"/>
      <c r="AJ359" s="2318"/>
    </row>
    <row r="360" spans="1:36" s="2310" customFormat="1">
      <c r="A360" s="991" t="s">
        <v>188</v>
      </c>
      <c r="B360" s="2331"/>
      <c r="C360" s="2372" t="s">
        <v>7125</v>
      </c>
      <c r="D360" s="2339"/>
      <c r="E360" s="2339"/>
      <c r="F360" s="2340"/>
      <c r="G360" s="2341">
        <v>9621.8719999999994</v>
      </c>
      <c r="H360" s="2341">
        <v>0</v>
      </c>
      <c r="I360" s="2341">
        <v>0</v>
      </c>
      <c r="J360" s="2341">
        <v>0</v>
      </c>
      <c r="K360" s="2341">
        <v>0</v>
      </c>
      <c r="L360" s="2341">
        <v>9621.8719999999994</v>
      </c>
      <c r="M360" s="2341">
        <v>2245.4570000000003</v>
      </c>
      <c r="N360" s="2341">
        <v>0</v>
      </c>
      <c r="O360" s="2341">
        <v>2245.4570000000003</v>
      </c>
      <c r="P360" s="2341">
        <v>0</v>
      </c>
      <c r="Q360" s="2341">
        <v>0</v>
      </c>
      <c r="R360" s="2341">
        <v>0</v>
      </c>
      <c r="S360" s="2341">
        <v>0</v>
      </c>
      <c r="T360" s="2341">
        <v>0</v>
      </c>
      <c r="U360" s="2341">
        <v>0</v>
      </c>
      <c r="V360" s="2341">
        <v>0</v>
      </c>
      <c r="W360" s="2341">
        <v>0</v>
      </c>
      <c r="X360" s="2341">
        <v>2245.4570000000003</v>
      </c>
      <c r="Y360" s="2341">
        <v>0</v>
      </c>
      <c r="Z360" s="2341">
        <v>2245.4570000000003</v>
      </c>
      <c r="AA360" s="2341">
        <v>0</v>
      </c>
      <c r="AB360" s="2341">
        <v>0</v>
      </c>
      <c r="AC360" s="2341">
        <v>0</v>
      </c>
      <c r="AD360" s="2341">
        <v>0</v>
      </c>
      <c r="AE360" s="2341">
        <v>0</v>
      </c>
      <c r="AF360" s="2341">
        <v>0</v>
      </c>
      <c r="AG360" s="2341">
        <v>0</v>
      </c>
      <c r="AH360" s="2341"/>
      <c r="AI360" s="2341"/>
      <c r="AJ360" s="2341">
        <v>0</v>
      </c>
    </row>
    <row r="361" spans="1:36" s="2310" customFormat="1">
      <c r="A361" s="991" t="s">
        <v>188</v>
      </c>
      <c r="B361" s="2331"/>
      <c r="C361" s="2372" t="s">
        <v>7126</v>
      </c>
      <c r="D361" s="2339"/>
      <c r="E361" s="2339"/>
      <c r="F361" s="2340"/>
      <c r="G361" s="2341">
        <v>16755.486999999997</v>
      </c>
      <c r="H361" s="2341">
        <v>3761.5904999999984</v>
      </c>
      <c r="I361" s="2341">
        <v>3495.323899999999</v>
      </c>
      <c r="J361" s="2341">
        <v>0</v>
      </c>
      <c r="K361" s="2341">
        <v>7256.9143999999997</v>
      </c>
      <c r="L361" s="2341">
        <v>9498.572600000005</v>
      </c>
      <c r="M361" s="2341">
        <v>8029.3840000000009</v>
      </c>
      <c r="N361" s="2341">
        <v>0</v>
      </c>
      <c r="O361" s="2373">
        <v>8029.3840000000009</v>
      </c>
      <c r="P361" s="2373">
        <v>0</v>
      </c>
      <c r="Q361" s="2373">
        <v>0</v>
      </c>
      <c r="R361" s="2373">
        <v>0</v>
      </c>
      <c r="S361" s="2373">
        <v>0</v>
      </c>
      <c r="T361" s="2373">
        <v>0</v>
      </c>
      <c r="U361" s="2373">
        <v>0</v>
      </c>
      <c r="V361" s="2373">
        <v>0</v>
      </c>
      <c r="W361" s="2373">
        <v>0</v>
      </c>
      <c r="X361" s="2373">
        <v>8029.3840000000009</v>
      </c>
      <c r="Y361" s="2373">
        <v>0</v>
      </c>
      <c r="Z361" s="2373">
        <v>8029.3840000000009</v>
      </c>
      <c r="AA361" s="2373">
        <v>5892.5762150000019</v>
      </c>
      <c r="AB361" s="2373">
        <v>0</v>
      </c>
      <c r="AC361" s="2373">
        <v>5892.5762150000019</v>
      </c>
      <c r="AD361" s="2373">
        <v>59.52128500000002</v>
      </c>
      <c r="AE361" s="2373">
        <v>0</v>
      </c>
      <c r="AF361" s="2373">
        <v>359.55615799999998</v>
      </c>
      <c r="AG361" s="2373">
        <v>359.55615799999998</v>
      </c>
      <c r="AH361" s="2373"/>
      <c r="AI361" s="2373"/>
      <c r="AJ361" s="2373">
        <v>0</v>
      </c>
    </row>
    <row r="362" spans="1:36" s="2310" customFormat="1" ht="16.5" thickBot="1">
      <c r="A362" s="991" t="s">
        <v>188</v>
      </c>
      <c r="B362" s="2331"/>
      <c r="C362" s="2354" t="s">
        <v>7127</v>
      </c>
      <c r="D362" s="2374"/>
      <c r="E362" s="2374"/>
      <c r="F362" s="2328"/>
      <c r="G362" s="2329">
        <v>26377.358999999997</v>
      </c>
      <c r="H362" s="2329">
        <v>3761.5904999999984</v>
      </c>
      <c r="I362" s="2329">
        <v>3495.323899999999</v>
      </c>
      <c r="J362" s="2329">
        <v>0</v>
      </c>
      <c r="K362" s="2329">
        <v>7256.9143999999997</v>
      </c>
      <c r="L362" s="2329">
        <v>19120.444600000003</v>
      </c>
      <c r="M362" s="2329">
        <v>10274.841</v>
      </c>
      <c r="N362" s="2329">
        <v>0</v>
      </c>
      <c r="O362" s="2329">
        <v>10274.841</v>
      </c>
      <c r="P362" s="2329">
        <v>0</v>
      </c>
      <c r="Q362" s="2329">
        <v>0</v>
      </c>
      <c r="R362" s="2329">
        <v>0</v>
      </c>
      <c r="S362" s="2329">
        <v>0</v>
      </c>
      <c r="T362" s="2329">
        <v>0</v>
      </c>
      <c r="U362" s="2329">
        <v>0</v>
      </c>
      <c r="V362" s="2329">
        <v>0</v>
      </c>
      <c r="W362" s="2329">
        <v>0</v>
      </c>
      <c r="X362" s="2329">
        <v>10274.841</v>
      </c>
      <c r="Y362" s="2329">
        <v>0</v>
      </c>
      <c r="Z362" s="2329">
        <v>10274.841</v>
      </c>
      <c r="AA362" s="2329">
        <v>5892.5762150000019</v>
      </c>
      <c r="AB362" s="2329">
        <v>0</v>
      </c>
      <c r="AC362" s="2329">
        <v>5892.5762150000019</v>
      </c>
      <c r="AD362" s="2329">
        <v>59.52128500000002</v>
      </c>
      <c r="AE362" s="2329">
        <v>0</v>
      </c>
      <c r="AF362" s="2329">
        <v>359.55615799999998</v>
      </c>
      <c r="AG362" s="2329">
        <v>359.55615799999998</v>
      </c>
      <c r="AH362" s="2329"/>
      <c r="AI362" s="2329"/>
      <c r="AJ362" s="2329">
        <v>0</v>
      </c>
    </row>
    <row r="363" spans="1:36" s="2310" customFormat="1" ht="16.5" thickTop="1">
      <c r="A363" s="991" t="s">
        <v>188</v>
      </c>
      <c r="B363" s="2331"/>
      <c r="C363" s="2355"/>
      <c r="D363" s="916"/>
      <c r="E363" s="916"/>
      <c r="F363" s="2333"/>
      <c r="G363" s="2356"/>
      <c r="H363" s="2356"/>
      <c r="I363" s="2356"/>
      <c r="J363" s="2356"/>
      <c r="K363" s="2356"/>
      <c r="L363" s="2356"/>
      <c r="M363" s="2356"/>
      <c r="N363" s="2356"/>
      <c r="O363" s="2356"/>
      <c r="P363" s="2356"/>
      <c r="Q363" s="2356"/>
      <c r="R363" s="2356"/>
      <c r="S363" s="2356"/>
      <c r="T363" s="2356"/>
      <c r="U363" s="2356"/>
      <c r="V363" s="2356"/>
      <c r="W363" s="2356"/>
      <c r="X363" s="2356"/>
      <c r="Y363" s="2356"/>
      <c r="Z363" s="2356"/>
      <c r="AA363" s="2356"/>
      <c r="AB363" s="2356"/>
      <c r="AC363" s="2356"/>
      <c r="AD363" s="2356"/>
      <c r="AE363" s="2356"/>
      <c r="AF363" s="2356"/>
      <c r="AG363" s="2356"/>
      <c r="AH363" s="2356"/>
      <c r="AI363" s="2356"/>
      <c r="AJ363" s="2356"/>
    </row>
    <row r="364" spans="1:36" s="2310" customFormat="1">
      <c r="A364" s="991" t="s">
        <v>188</v>
      </c>
      <c r="B364" s="2331"/>
      <c r="C364" s="2375" t="s">
        <v>7128</v>
      </c>
      <c r="D364" s="2376"/>
      <c r="E364" s="2376"/>
      <c r="F364" s="2333"/>
      <c r="G364" s="2334"/>
      <c r="H364" s="2334"/>
      <c r="I364" s="2334"/>
      <c r="J364" s="2334"/>
      <c r="K364" s="2334"/>
      <c r="L364" s="2334"/>
      <c r="M364" s="2334"/>
      <c r="N364" s="2334"/>
      <c r="O364" s="2334"/>
      <c r="P364" s="2334"/>
      <c r="Q364" s="2334"/>
      <c r="R364" s="2334"/>
      <c r="S364" s="2334"/>
      <c r="T364" s="2334"/>
      <c r="U364" s="2334"/>
      <c r="V364" s="2334"/>
      <c r="W364" s="2334"/>
      <c r="X364" s="2334"/>
      <c r="Y364" s="2334"/>
      <c r="Z364" s="2334"/>
      <c r="AA364" s="2334"/>
      <c r="AB364" s="2334"/>
      <c r="AC364" s="2334"/>
      <c r="AD364" s="2334"/>
      <c r="AE364" s="2334"/>
      <c r="AF364" s="2334"/>
      <c r="AG364" s="2334"/>
      <c r="AH364" s="2334"/>
      <c r="AI364" s="2334"/>
      <c r="AJ364" s="2334"/>
    </row>
    <row r="365" spans="1:36" s="2310" customFormat="1">
      <c r="A365" s="991" t="s">
        <v>188</v>
      </c>
      <c r="B365" s="2331"/>
      <c r="C365" s="2375"/>
      <c r="D365" s="2376"/>
      <c r="E365" s="2376"/>
      <c r="F365" s="2333"/>
      <c r="G365" s="2334"/>
      <c r="H365" s="2334"/>
      <c r="I365" s="2334"/>
      <c r="J365" s="2334"/>
      <c r="K365" s="2334"/>
      <c r="L365" s="2334"/>
      <c r="M365" s="2334"/>
      <c r="N365" s="2334"/>
      <c r="O365" s="2334"/>
      <c r="P365" s="2334"/>
      <c r="Q365" s="2334"/>
      <c r="R365" s="2334"/>
      <c r="S365" s="2334"/>
      <c r="T365" s="2334"/>
      <c r="U365" s="2334"/>
      <c r="V365" s="2334"/>
      <c r="W365" s="2334"/>
      <c r="X365" s="2334"/>
      <c r="Y365" s="2334"/>
      <c r="Z365" s="2334"/>
      <c r="AA365" s="2334"/>
      <c r="AB365" s="2334"/>
      <c r="AC365" s="2334"/>
      <c r="AD365" s="2334"/>
      <c r="AE365" s="2334"/>
      <c r="AF365" s="2334"/>
      <c r="AG365" s="2334"/>
      <c r="AH365" s="2334"/>
      <c r="AI365" s="2334"/>
      <c r="AJ365" s="2334"/>
    </row>
    <row r="366" spans="1:36" s="2310" customFormat="1" ht="63">
      <c r="A366" s="1466">
        <v>2989</v>
      </c>
      <c r="B366" s="2305" t="s">
        <v>7129</v>
      </c>
      <c r="C366" s="919" t="s">
        <v>7130</v>
      </c>
      <c r="D366" s="916" t="s">
        <v>51</v>
      </c>
      <c r="E366" s="916" t="s">
        <v>2810</v>
      </c>
      <c r="F366" s="2317" t="s">
        <v>30</v>
      </c>
      <c r="G366" s="2307">
        <v>452.09300000000002</v>
      </c>
      <c r="H366" s="2307">
        <v>256.512</v>
      </c>
      <c r="I366" s="2307">
        <v>64.542000000000002</v>
      </c>
      <c r="J366" s="2307">
        <v>0</v>
      </c>
      <c r="K366" s="2307">
        <v>321.05399999999997</v>
      </c>
      <c r="L366" s="2307">
        <v>131.03900000000004</v>
      </c>
      <c r="M366" s="2307">
        <v>131.03899999999999</v>
      </c>
      <c r="N366" s="2307">
        <v>0</v>
      </c>
      <c r="O366" s="2307">
        <v>131.03899999999999</v>
      </c>
      <c r="P366" s="2307"/>
      <c r="Q366" s="2307"/>
      <c r="R366" s="2307"/>
      <c r="S366" s="2307"/>
      <c r="T366" s="2307"/>
      <c r="U366" s="2307"/>
      <c r="V366" s="2307"/>
      <c r="W366" s="2307"/>
      <c r="X366" s="2843">
        <v>131.03899999999999</v>
      </c>
      <c r="Y366" s="2843">
        <v>0</v>
      </c>
      <c r="Z366" s="2108">
        <v>131.03899999999999</v>
      </c>
      <c r="AA366" s="2844">
        <v>64.864304999999987</v>
      </c>
      <c r="AB366" s="2844"/>
      <c r="AC366" s="2108">
        <v>64.864304999999987</v>
      </c>
      <c r="AD366" s="2108">
        <v>0.65519499999999997</v>
      </c>
      <c r="AE366" s="3229"/>
      <c r="AF366" s="2844">
        <v>0</v>
      </c>
      <c r="AG366" s="2108">
        <v>0</v>
      </c>
      <c r="AH366" s="2307"/>
      <c r="AI366" s="3224" t="s">
        <v>10057</v>
      </c>
      <c r="AJ366" s="2307">
        <v>0</v>
      </c>
    </row>
    <row r="367" spans="1:36" s="2310" customFormat="1" ht="47.25">
      <c r="A367" s="991">
        <v>2990</v>
      </c>
      <c r="B367" s="2305" t="s">
        <v>7131</v>
      </c>
      <c r="C367" s="919" t="s">
        <v>7132</v>
      </c>
      <c r="D367" s="916" t="s">
        <v>51</v>
      </c>
      <c r="E367" s="916" t="s">
        <v>7133</v>
      </c>
      <c r="F367" s="2317" t="s">
        <v>47</v>
      </c>
      <c r="G367" s="2307">
        <v>875.59400000000005</v>
      </c>
      <c r="H367" s="2307">
        <v>205.33799999999999</v>
      </c>
      <c r="I367" s="2307">
        <v>75</v>
      </c>
      <c r="J367" s="2307">
        <v>0</v>
      </c>
      <c r="K367" s="2307">
        <v>280.33799999999997</v>
      </c>
      <c r="L367" s="2307">
        <v>595.25600000000009</v>
      </c>
      <c r="M367" s="2307">
        <v>0</v>
      </c>
      <c r="N367" s="2377">
        <v>100</v>
      </c>
      <c r="O367" s="2307">
        <v>100</v>
      </c>
      <c r="P367" s="2307"/>
      <c r="Q367" s="2307"/>
      <c r="R367" s="2307"/>
      <c r="S367" s="2307"/>
      <c r="T367" s="2307"/>
      <c r="U367" s="2307"/>
      <c r="V367" s="2307"/>
      <c r="W367" s="2307"/>
      <c r="X367" s="2843">
        <v>0</v>
      </c>
      <c r="Y367" s="2843">
        <v>100</v>
      </c>
      <c r="Z367" s="2108">
        <v>100</v>
      </c>
      <c r="AA367" s="2844"/>
      <c r="AB367" s="2844">
        <v>24.475000000000001</v>
      </c>
      <c r="AC367" s="2108">
        <v>24.475000000000001</v>
      </c>
      <c r="AD367" s="2108"/>
      <c r="AE367" s="2844"/>
      <c r="AF367" s="2844">
        <v>0</v>
      </c>
      <c r="AG367" s="2108">
        <v>0</v>
      </c>
      <c r="AH367" s="2307"/>
      <c r="AI367" s="2307" t="s">
        <v>10084</v>
      </c>
      <c r="AJ367" s="2307">
        <v>0</v>
      </c>
    </row>
    <row r="368" spans="1:36" s="2310" customFormat="1" ht="63">
      <c r="A368" s="1466">
        <v>2991</v>
      </c>
      <c r="B368" s="2305" t="s">
        <v>7134</v>
      </c>
      <c r="C368" s="919" t="s">
        <v>7135</v>
      </c>
      <c r="D368" s="916" t="s">
        <v>51</v>
      </c>
      <c r="E368" s="916" t="s">
        <v>3985</v>
      </c>
      <c r="F368" s="2317" t="s">
        <v>30</v>
      </c>
      <c r="G368" s="2307">
        <v>1575.944</v>
      </c>
      <c r="H368" s="2307">
        <v>100</v>
      </c>
      <c r="I368" s="2307">
        <v>975.94399999999996</v>
      </c>
      <c r="J368" s="2307">
        <v>0</v>
      </c>
      <c r="K368" s="2307">
        <v>1075.944</v>
      </c>
      <c r="L368" s="2307">
        <v>500</v>
      </c>
      <c r="M368" s="2307">
        <v>500</v>
      </c>
      <c r="N368" s="2307">
        <v>0</v>
      </c>
      <c r="O368" s="2307">
        <v>500</v>
      </c>
      <c r="P368" s="2307"/>
      <c r="Q368" s="2307"/>
      <c r="R368" s="2307"/>
      <c r="S368" s="2307"/>
      <c r="T368" s="2307"/>
      <c r="U368" s="2307"/>
      <c r="V368" s="2307"/>
      <c r="W368" s="2307"/>
      <c r="X368" s="2843">
        <v>500</v>
      </c>
      <c r="Y368" s="2843">
        <v>0</v>
      </c>
      <c r="Z368" s="2108">
        <v>500</v>
      </c>
      <c r="AA368" s="2844">
        <v>247.5</v>
      </c>
      <c r="AB368" s="2844"/>
      <c r="AC368" s="2108">
        <v>247.5</v>
      </c>
      <c r="AD368" s="2108">
        <v>2.5</v>
      </c>
      <c r="AE368" s="3229"/>
      <c r="AF368" s="2844">
        <v>0</v>
      </c>
      <c r="AG368" s="2108">
        <v>0</v>
      </c>
      <c r="AH368" s="2307"/>
      <c r="AI368" s="3224" t="s">
        <v>10057</v>
      </c>
      <c r="AJ368" s="2307">
        <v>0</v>
      </c>
    </row>
    <row r="369" spans="1:36" s="2310" customFormat="1" ht="63">
      <c r="A369" s="1466">
        <v>2992</v>
      </c>
      <c r="B369" s="2305" t="s">
        <v>7136</v>
      </c>
      <c r="C369" s="919" t="s">
        <v>7137</v>
      </c>
      <c r="D369" s="916" t="s">
        <v>51</v>
      </c>
      <c r="E369" s="916" t="s">
        <v>6517</v>
      </c>
      <c r="F369" s="2317" t="s">
        <v>30</v>
      </c>
      <c r="G369" s="2307">
        <v>1602.5809999999999</v>
      </c>
      <c r="H369" s="2307">
        <v>1257.4324999999999</v>
      </c>
      <c r="I369" s="2307">
        <v>76.311999999999998</v>
      </c>
      <c r="J369" s="2307">
        <v>0</v>
      </c>
      <c r="K369" s="2307">
        <v>1333.7444999999998</v>
      </c>
      <c r="L369" s="2307">
        <v>268.83650000000011</v>
      </c>
      <c r="M369" s="2307">
        <v>268.83699999999999</v>
      </c>
      <c r="N369" s="2307">
        <v>0</v>
      </c>
      <c r="O369" s="2307">
        <v>268.83699999999999</v>
      </c>
      <c r="P369" s="2307"/>
      <c r="Q369" s="2307"/>
      <c r="R369" s="2307"/>
      <c r="S369" s="2307"/>
      <c r="T369" s="2307"/>
      <c r="U369" s="2307"/>
      <c r="V369" s="2307"/>
      <c r="W369" s="2307"/>
      <c r="X369" s="2843">
        <v>268.83699999999999</v>
      </c>
      <c r="Y369" s="2843">
        <v>0</v>
      </c>
      <c r="Z369" s="2108">
        <v>268.83699999999999</v>
      </c>
      <c r="AA369" s="2844">
        <v>133.07431499999998</v>
      </c>
      <c r="AB369" s="2844"/>
      <c r="AC369" s="2108">
        <v>133.07431499999998</v>
      </c>
      <c r="AD369" s="2108">
        <v>1.344185</v>
      </c>
      <c r="AE369" s="3229"/>
      <c r="AF369" s="2844">
        <v>0</v>
      </c>
      <c r="AG369" s="2108">
        <v>0</v>
      </c>
      <c r="AH369" s="2307"/>
      <c r="AI369" s="3224" t="s">
        <v>10057</v>
      </c>
      <c r="AJ369" s="2307">
        <v>0</v>
      </c>
    </row>
    <row r="370" spans="1:36" s="2310" customFormat="1" ht="31.5">
      <c r="A370" s="991">
        <v>2993</v>
      </c>
      <c r="B370" s="2305" t="s">
        <v>7138</v>
      </c>
      <c r="C370" s="919" t="s">
        <v>7139</v>
      </c>
      <c r="D370" s="916" t="s">
        <v>51</v>
      </c>
      <c r="E370" s="916" t="s">
        <v>2810</v>
      </c>
      <c r="F370" s="2317" t="s">
        <v>47</v>
      </c>
      <c r="G370" s="2307">
        <v>665.471</v>
      </c>
      <c r="H370" s="2307">
        <v>142.66800000000001</v>
      </c>
      <c r="I370" s="2307">
        <v>60</v>
      </c>
      <c r="J370" s="2307">
        <v>0</v>
      </c>
      <c r="K370" s="2307">
        <v>202.66800000000001</v>
      </c>
      <c r="L370" s="2307">
        <v>462.803</v>
      </c>
      <c r="M370" s="2307">
        <v>0</v>
      </c>
      <c r="N370" s="2377">
        <v>80</v>
      </c>
      <c r="O370" s="2307">
        <v>80</v>
      </c>
      <c r="P370" s="2307"/>
      <c r="Q370" s="2307"/>
      <c r="R370" s="2307"/>
      <c r="S370" s="2307"/>
      <c r="T370" s="2307"/>
      <c r="U370" s="2307"/>
      <c r="V370" s="2307"/>
      <c r="W370" s="2307"/>
      <c r="X370" s="2843">
        <v>0</v>
      </c>
      <c r="Y370" s="2843">
        <v>80</v>
      </c>
      <c r="Z370" s="2108">
        <v>80</v>
      </c>
      <c r="AA370" s="2844"/>
      <c r="AB370" s="2844">
        <v>20</v>
      </c>
      <c r="AC370" s="2108">
        <v>20</v>
      </c>
      <c r="AD370" s="2108"/>
      <c r="AE370" s="2844"/>
      <c r="AF370" s="2844">
        <v>0</v>
      </c>
      <c r="AG370" s="2108">
        <v>0</v>
      </c>
      <c r="AH370" s="2307"/>
      <c r="AI370" s="2307" t="s">
        <v>10073</v>
      </c>
      <c r="AJ370" s="2307">
        <v>0</v>
      </c>
    </row>
    <row r="371" spans="1:36" s="2310" customFormat="1" ht="63">
      <c r="A371" s="1466">
        <v>2994</v>
      </c>
      <c r="B371" s="2305" t="s">
        <v>7140</v>
      </c>
      <c r="C371" s="919" t="s">
        <v>7141</v>
      </c>
      <c r="D371" s="916" t="s">
        <v>51</v>
      </c>
      <c r="E371" s="916" t="s">
        <v>7142</v>
      </c>
      <c r="F371" s="2317" t="s">
        <v>30</v>
      </c>
      <c r="G371" s="2307">
        <v>3764.6480000000001</v>
      </c>
      <c r="H371" s="2307">
        <v>2553.444</v>
      </c>
      <c r="I371" s="2307">
        <v>245.499</v>
      </c>
      <c r="J371" s="2307">
        <v>0</v>
      </c>
      <c r="K371" s="2307">
        <v>2798.9429999999998</v>
      </c>
      <c r="L371" s="2307">
        <v>965.70500000000038</v>
      </c>
      <c r="M371" s="2307">
        <v>965.70500000000004</v>
      </c>
      <c r="N371" s="2307">
        <v>0</v>
      </c>
      <c r="O371" s="2307">
        <v>965.70500000000004</v>
      </c>
      <c r="P371" s="2307"/>
      <c r="Q371" s="2307"/>
      <c r="R371" s="2307"/>
      <c r="S371" s="2307"/>
      <c r="T371" s="2307"/>
      <c r="U371" s="2307"/>
      <c r="V371" s="2307"/>
      <c r="W371" s="2307"/>
      <c r="X371" s="2843">
        <v>965.70500000000004</v>
      </c>
      <c r="Y371" s="2843">
        <v>0</v>
      </c>
      <c r="Z371" s="2108">
        <v>965.70500000000004</v>
      </c>
      <c r="AA371" s="2844">
        <v>478.02397500000001</v>
      </c>
      <c r="AB371" s="2844"/>
      <c r="AC371" s="2108">
        <v>478.02397500000001</v>
      </c>
      <c r="AD371" s="2108">
        <v>4.828525</v>
      </c>
      <c r="AE371" s="3229"/>
      <c r="AF371" s="2844">
        <v>0</v>
      </c>
      <c r="AG371" s="2108">
        <v>0</v>
      </c>
      <c r="AH371" s="2307" t="s">
        <v>9960</v>
      </c>
      <c r="AI371" s="3224" t="s">
        <v>10057</v>
      </c>
      <c r="AJ371" s="2307">
        <v>0</v>
      </c>
    </row>
    <row r="372" spans="1:36" s="2310" customFormat="1" ht="47.25">
      <c r="A372" s="991">
        <v>2995</v>
      </c>
      <c r="B372" s="2305" t="s">
        <v>7143</v>
      </c>
      <c r="C372" s="919" t="s">
        <v>7144</v>
      </c>
      <c r="D372" s="916" t="s">
        <v>51</v>
      </c>
      <c r="E372" s="916" t="s">
        <v>7145</v>
      </c>
      <c r="F372" s="2317" t="s">
        <v>30</v>
      </c>
      <c r="G372" s="2307">
        <v>5269</v>
      </c>
      <c r="H372" s="2307">
        <v>3449.2869999999998</v>
      </c>
      <c r="I372" s="2307">
        <v>240.82599999999999</v>
      </c>
      <c r="J372" s="2307">
        <v>0</v>
      </c>
      <c r="K372" s="2307">
        <v>3690.1129999999998</v>
      </c>
      <c r="L372" s="2307">
        <v>1578.8870000000002</v>
      </c>
      <c r="M372" s="2307">
        <v>1445.9110000000001</v>
      </c>
      <c r="N372" s="2307">
        <v>132.976</v>
      </c>
      <c r="O372" s="2307">
        <v>1578.8870000000002</v>
      </c>
      <c r="P372" s="2307"/>
      <c r="Q372" s="2307"/>
      <c r="R372" s="2307"/>
      <c r="S372" s="2307"/>
      <c r="T372" s="2307"/>
      <c r="U372" s="2307"/>
      <c r="V372" s="2307"/>
      <c r="W372" s="2307"/>
      <c r="X372" s="2843">
        <v>1445.9110000000001</v>
      </c>
      <c r="Y372" s="2843">
        <v>132.976</v>
      </c>
      <c r="Z372" s="2108">
        <v>1578.8870000000002</v>
      </c>
      <c r="AA372" s="2844"/>
      <c r="AB372" s="2844"/>
      <c r="AC372" s="2108">
        <v>0</v>
      </c>
      <c r="AD372" s="2108"/>
      <c r="AE372" s="2844"/>
      <c r="AF372" s="2844">
        <v>0</v>
      </c>
      <c r="AG372" s="2108">
        <v>0</v>
      </c>
      <c r="AH372" s="2307"/>
      <c r="AI372" s="2307"/>
      <c r="AJ372" s="2307">
        <v>0</v>
      </c>
    </row>
    <row r="373" spans="1:36" s="2310" customFormat="1" ht="47.25">
      <c r="A373" s="1466">
        <v>2996</v>
      </c>
      <c r="B373" s="2305" t="s">
        <v>7146</v>
      </c>
      <c r="C373" s="919" t="s">
        <v>7147</v>
      </c>
      <c r="D373" s="916" t="s">
        <v>51</v>
      </c>
      <c r="E373" s="916" t="s">
        <v>7148</v>
      </c>
      <c r="F373" s="2317" t="s">
        <v>47</v>
      </c>
      <c r="G373" s="2307">
        <v>3751.768</v>
      </c>
      <c r="H373" s="2307">
        <v>0</v>
      </c>
      <c r="I373" s="2307">
        <v>0</v>
      </c>
      <c r="J373" s="2307">
        <v>0</v>
      </c>
      <c r="K373" s="2307">
        <v>0</v>
      </c>
      <c r="L373" s="2307">
        <v>3751.768</v>
      </c>
      <c r="M373" s="2307">
        <v>510.06199999999995</v>
      </c>
      <c r="N373" s="2307">
        <v>0</v>
      </c>
      <c r="O373" s="2307">
        <v>510.06199999999995</v>
      </c>
      <c r="P373" s="2307"/>
      <c r="Q373" s="2307"/>
      <c r="R373" s="2307"/>
      <c r="S373" s="2307"/>
      <c r="T373" s="2307"/>
      <c r="U373" s="2307"/>
      <c r="V373" s="2307"/>
      <c r="W373" s="2307"/>
      <c r="X373" s="2843">
        <v>510.06199999999995</v>
      </c>
      <c r="Y373" s="2843">
        <v>0</v>
      </c>
      <c r="Z373" s="2108">
        <v>510.06199999999995</v>
      </c>
      <c r="AA373" s="2844">
        <v>126.24034499999999</v>
      </c>
      <c r="AB373" s="2844"/>
      <c r="AC373" s="2108">
        <v>126.24034499999999</v>
      </c>
      <c r="AD373" s="2108">
        <v>1.2751549999999998</v>
      </c>
      <c r="AE373" s="3229"/>
      <c r="AF373" s="2844">
        <v>0</v>
      </c>
      <c r="AG373" s="2108">
        <v>0</v>
      </c>
      <c r="AH373" s="2307"/>
      <c r="AI373" s="3224" t="s">
        <v>9951</v>
      </c>
      <c r="AJ373" s="2307">
        <v>0</v>
      </c>
    </row>
    <row r="374" spans="1:36" s="2310" customFormat="1">
      <c r="A374" s="991" t="s">
        <v>188</v>
      </c>
      <c r="B374" s="2305"/>
      <c r="C374" s="919"/>
      <c r="D374" s="916"/>
      <c r="E374" s="916"/>
      <c r="F374" s="2324"/>
      <c r="G374" s="2307"/>
      <c r="H374" s="2307"/>
      <c r="I374" s="2307"/>
      <c r="J374" s="2307"/>
      <c r="K374" s="2307"/>
      <c r="L374" s="2307"/>
      <c r="M374" s="2307"/>
      <c r="N374" s="2307"/>
      <c r="O374" s="2307"/>
      <c r="P374" s="2307"/>
      <c r="Q374" s="2307"/>
      <c r="R374" s="2307"/>
      <c r="S374" s="2307"/>
      <c r="T374" s="2307"/>
      <c r="U374" s="2307"/>
      <c r="V374" s="2307"/>
      <c r="W374" s="2307"/>
      <c r="X374" s="2307"/>
      <c r="Y374" s="2307"/>
      <c r="Z374" s="2307"/>
      <c r="AA374" s="2307"/>
      <c r="AB374" s="2307"/>
      <c r="AC374" s="2307"/>
      <c r="AD374" s="2307"/>
      <c r="AE374" s="2307"/>
      <c r="AF374" s="2307"/>
      <c r="AG374" s="2307"/>
      <c r="AH374" s="2307"/>
      <c r="AI374" s="2307"/>
      <c r="AJ374" s="2307"/>
    </row>
    <row r="375" spans="1:36" s="2310" customFormat="1" ht="16.5" thickBot="1">
      <c r="A375" s="991" t="s">
        <v>188</v>
      </c>
      <c r="B375" s="2331"/>
      <c r="C375" s="2326" t="s">
        <v>7149</v>
      </c>
      <c r="D375" s="2374"/>
      <c r="E375" s="2374"/>
      <c r="F375" s="2374"/>
      <c r="G375" s="2378">
        <v>17957.099000000002</v>
      </c>
      <c r="H375" s="2378">
        <v>7964.6815000000006</v>
      </c>
      <c r="I375" s="2378">
        <v>1738.1229999999998</v>
      </c>
      <c r="J375" s="2329">
        <v>0</v>
      </c>
      <c r="K375" s="2378">
        <v>9702.8044999999984</v>
      </c>
      <c r="L375" s="2378">
        <v>8254.2945</v>
      </c>
      <c r="M375" s="2378">
        <v>3821.5540000000001</v>
      </c>
      <c r="N375" s="2378">
        <v>312.976</v>
      </c>
      <c r="O375" s="2378">
        <v>4134.5300000000007</v>
      </c>
      <c r="P375" s="2378">
        <v>0</v>
      </c>
      <c r="Q375" s="2378">
        <v>0</v>
      </c>
      <c r="R375" s="2378">
        <v>0</v>
      </c>
      <c r="S375" s="2378">
        <v>0</v>
      </c>
      <c r="T375" s="2378">
        <v>0</v>
      </c>
      <c r="U375" s="2378">
        <v>0</v>
      </c>
      <c r="V375" s="2378">
        <v>0</v>
      </c>
      <c r="W375" s="2378">
        <v>0</v>
      </c>
      <c r="X375" s="2378">
        <v>3821.5540000000001</v>
      </c>
      <c r="Y375" s="2378">
        <v>312.976</v>
      </c>
      <c r="Z375" s="2378">
        <v>4134.5300000000007</v>
      </c>
      <c r="AA375" s="2378">
        <v>1049.7029399999999</v>
      </c>
      <c r="AB375" s="2378">
        <v>44.475000000000001</v>
      </c>
      <c r="AC375" s="2378">
        <v>1094.1779399999998</v>
      </c>
      <c r="AD375" s="2378">
        <v>10.603060000000001</v>
      </c>
      <c r="AE375" s="2378">
        <v>0</v>
      </c>
      <c r="AF375" s="2378">
        <v>0</v>
      </c>
      <c r="AG375" s="2378">
        <v>0</v>
      </c>
      <c r="AH375" s="2378"/>
      <c r="AI375" s="2378"/>
      <c r="AJ375" s="2329">
        <v>0</v>
      </c>
    </row>
    <row r="376" spans="1:36" s="2310" customFormat="1" ht="16.5" thickTop="1">
      <c r="A376" s="991" t="s">
        <v>188</v>
      </c>
      <c r="B376" s="2331"/>
      <c r="C376" s="2332"/>
      <c r="D376" s="916"/>
      <c r="E376" s="916"/>
      <c r="F376" s="916"/>
      <c r="G376" s="2334"/>
      <c r="H376" s="2334"/>
      <c r="I376" s="2334"/>
      <c r="J376" s="2334"/>
      <c r="K376" s="2334"/>
      <c r="L376" s="2334"/>
      <c r="M376" s="2334"/>
      <c r="N376" s="2334"/>
      <c r="O376" s="2334"/>
      <c r="P376" s="2334"/>
      <c r="Q376" s="2334"/>
      <c r="R376" s="2334"/>
      <c r="S376" s="2334"/>
      <c r="T376" s="2334"/>
      <c r="U376" s="2334"/>
      <c r="V376" s="2334"/>
      <c r="W376" s="2334"/>
      <c r="X376" s="2334"/>
      <c r="Y376" s="2334"/>
      <c r="Z376" s="2334"/>
      <c r="AA376" s="2334"/>
      <c r="AB376" s="2334"/>
      <c r="AC376" s="2334"/>
      <c r="AD376" s="2334"/>
      <c r="AE376" s="2334"/>
      <c r="AF376" s="2334"/>
      <c r="AG376" s="2334"/>
      <c r="AH376" s="2334"/>
      <c r="AI376" s="2334"/>
      <c r="AJ376" s="2315"/>
    </row>
    <row r="377" spans="1:36" s="2310" customFormat="1">
      <c r="A377" s="991" t="s">
        <v>188</v>
      </c>
      <c r="B377" s="2331"/>
      <c r="C377" s="2332"/>
      <c r="D377" s="916"/>
      <c r="E377" s="916"/>
      <c r="F377" s="916"/>
      <c r="G377" s="2334"/>
      <c r="H377" s="2334"/>
      <c r="I377" s="2334"/>
      <c r="J377" s="2334"/>
      <c r="K377" s="2334"/>
      <c r="L377" s="2334"/>
      <c r="M377" s="2334"/>
      <c r="N377" s="2334"/>
      <c r="O377" s="2334"/>
      <c r="P377" s="2334"/>
      <c r="Q377" s="2334"/>
      <c r="R377" s="2334"/>
      <c r="S377" s="2334"/>
      <c r="T377" s="2334"/>
      <c r="U377" s="2334"/>
      <c r="V377" s="2334"/>
      <c r="W377" s="2334"/>
      <c r="X377" s="2334"/>
      <c r="Y377" s="2334"/>
      <c r="Z377" s="2334"/>
      <c r="AA377" s="2334"/>
      <c r="AB377" s="2334"/>
      <c r="AC377" s="2334"/>
      <c r="AD377" s="2334"/>
      <c r="AE377" s="2334"/>
      <c r="AF377" s="2334"/>
      <c r="AG377" s="2334"/>
      <c r="AH377" s="2334"/>
      <c r="AI377" s="2334"/>
      <c r="AJ377" s="2315"/>
    </row>
    <row r="378" spans="1:36" s="2310" customFormat="1">
      <c r="A378" s="991" t="s">
        <v>188</v>
      </c>
      <c r="B378" s="2331"/>
      <c r="C378" s="2375" t="s">
        <v>7150</v>
      </c>
      <c r="D378" s="916"/>
      <c r="E378" s="916"/>
      <c r="F378" s="2333"/>
      <c r="G378" s="2334"/>
      <c r="H378" s="2334"/>
      <c r="I378" s="2334"/>
      <c r="J378" s="2334"/>
      <c r="K378" s="2334"/>
      <c r="L378" s="2334"/>
      <c r="M378" s="2334"/>
      <c r="N378" s="2334"/>
      <c r="O378" s="2334"/>
      <c r="P378" s="2334"/>
      <c r="Q378" s="2334"/>
      <c r="R378" s="2334"/>
      <c r="S378" s="2334"/>
      <c r="T378" s="2334"/>
      <c r="U378" s="2334"/>
      <c r="V378" s="2334"/>
      <c r="W378" s="2334"/>
      <c r="X378" s="2334"/>
      <c r="Y378" s="2334"/>
      <c r="Z378" s="2334"/>
      <c r="AA378" s="2334"/>
      <c r="AB378" s="2334"/>
      <c r="AC378" s="2334"/>
      <c r="AD378" s="2334"/>
      <c r="AE378" s="2334"/>
      <c r="AF378" s="2334"/>
      <c r="AG378" s="2334"/>
      <c r="AH378" s="2334"/>
      <c r="AI378" s="2334"/>
      <c r="AJ378" s="2315"/>
    </row>
    <row r="379" spans="1:36" s="2310" customFormat="1">
      <c r="A379" s="991" t="s">
        <v>188</v>
      </c>
      <c r="B379" s="2331"/>
      <c r="C379" s="2375"/>
      <c r="D379" s="916"/>
      <c r="E379" s="916"/>
      <c r="F379" s="2333"/>
      <c r="G379" s="2334"/>
      <c r="H379" s="2334"/>
      <c r="I379" s="2334"/>
      <c r="J379" s="2334"/>
      <c r="K379" s="2334"/>
      <c r="L379" s="2334"/>
      <c r="M379" s="2334"/>
      <c r="N379" s="2334"/>
      <c r="O379" s="2334"/>
      <c r="P379" s="2334"/>
      <c r="Q379" s="2334"/>
      <c r="R379" s="2334"/>
      <c r="S379" s="2334"/>
      <c r="T379" s="2334"/>
      <c r="U379" s="2334"/>
      <c r="V379" s="2334"/>
      <c r="W379" s="2334"/>
      <c r="X379" s="2334"/>
      <c r="Y379" s="2334"/>
      <c r="Z379" s="2334"/>
      <c r="AA379" s="2334"/>
      <c r="AB379" s="2334"/>
      <c r="AC379" s="2334"/>
      <c r="AD379" s="2334"/>
      <c r="AE379" s="2334"/>
      <c r="AF379" s="2334"/>
      <c r="AG379" s="2334"/>
      <c r="AH379" s="2334"/>
      <c r="AI379" s="2334"/>
      <c r="AJ379" s="2315"/>
    </row>
    <row r="380" spans="1:36" s="2310" customFormat="1" ht="47.25">
      <c r="A380" s="991">
        <v>2997</v>
      </c>
      <c r="B380" s="2305" t="s">
        <v>7151</v>
      </c>
      <c r="C380" s="919" t="s">
        <v>7152</v>
      </c>
      <c r="D380" s="916" t="s">
        <v>51</v>
      </c>
      <c r="E380" s="916" t="s">
        <v>42</v>
      </c>
      <c r="F380" s="2317" t="s">
        <v>47</v>
      </c>
      <c r="G380" s="2307">
        <v>2000</v>
      </c>
      <c r="H380" s="2307">
        <v>0</v>
      </c>
      <c r="I380" s="2307">
        <v>0</v>
      </c>
      <c r="J380" s="2307">
        <v>0</v>
      </c>
      <c r="K380" s="2307">
        <v>0</v>
      </c>
      <c r="L380" s="2307">
        <v>2000</v>
      </c>
      <c r="M380" s="2307">
        <v>526.58799999999997</v>
      </c>
      <c r="N380" s="2307">
        <v>0</v>
      </c>
      <c r="O380" s="2307">
        <v>526.58799999999997</v>
      </c>
      <c r="P380" s="2307"/>
      <c r="Q380" s="2307"/>
      <c r="R380" s="2307"/>
      <c r="S380" s="2307"/>
      <c r="T380" s="2307"/>
      <c r="U380" s="2307"/>
      <c r="V380" s="2307"/>
      <c r="W380" s="2307"/>
      <c r="X380" s="2843">
        <v>526.58799999999997</v>
      </c>
      <c r="Y380" s="2843">
        <v>0</v>
      </c>
      <c r="Z380" s="2108">
        <v>526.58799999999997</v>
      </c>
      <c r="AA380" s="2844"/>
      <c r="AB380" s="2844"/>
      <c r="AC380" s="2108">
        <v>0</v>
      </c>
      <c r="AD380" s="2108"/>
      <c r="AE380" s="2844"/>
      <c r="AF380" s="2844">
        <v>0</v>
      </c>
      <c r="AG380" s="2108">
        <v>0</v>
      </c>
      <c r="AH380" s="2307"/>
      <c r="AI380" s="2307"/>
      <c r="AJ380" s="2307">
        <v>0</v>
      </c>
    </row>
    <row r="381" spans="1:36" s="2310" customFormat="1" ht="31.5">
      <c r="A381" s="991">
        <v>2998</v>
      </c>
      <c r="B381" s="1774" t="s">
        <v>7153</v>
      </c>
      <c r="C381" s="2319" t="s">
        <v>7154</v>
      </c>
      <c r="D381" s="2320" t="s">
        <v>51</v>
      </c>
      <c r="E381" s="2320" t="s">
        <v>42</v>
      </c>
      <c r="F381" s="2317" t="s">
        <v>47</v>
      </c>
      <c r="G381" s="2318">
        <v>388</v>
      </c>
      <c r="H381" s="2307">
        <v>0</v>
      </c>
      <c r="I381" s="2307">
        <v>0</v>
      </c>
      <c r="J381" s="2307">
        <v>0</v>
      </c>
      <c r="K381" s="2307">
        <v>0</v>
      </c>
      <c r="L381" s="2318">
        <v>388</v>
      </c>
      <c r="M381" s="2318">
        <v>97</v>
      </c>
      <c r="N381" s="2307">
        <v>0</v>
      </c>
      <c r="O381" s="2318">
        <v>97</v>
      </c>
      <c r="P381" s="2318"/>
      <c r="Q381" s="2318"/>
      <c r="R381" s="2318"/>
      <c r="S381" s="2318"/>
      <c r="T381" s="2318"/>
      <c r="U381" s="2318"/>
      <c r="V381" s="2318"/>
      <c r="W381" s="2318"/>
      <c r="X381" s="2843">
        <v>97</v>
      </c>
      <c r="Y381" s="2843">
        <v>0</v>
      </c>
      <c r="Z381" s="2108">
        <v>97</v>
      </c>
      <c r="AA381" s="2844"/>
      <c r="AB381" s="2844"/>
      <c r="AC381" s="2108">
        <v>0</v>
      </c>
      <c r="AD381" s="2108"/>
      <c r="AE381" s="2844"/>
      <c r="AF381" s="2844">
        <v>0</v>
      </c>
      <c r="AG381" s="2108">
        <v>0</v>
      </c>
      <c r="AH381" s="2318"/>
      <c r="AI381" s="2318"/>
      <c r="AJ381" s="2307">
        <v>0</v>
      </c>
    </row>
    <row r="382" spans="1:36" s="2310" customFormat="1" ht="78.75">
      <c r="A382" s="991">
        <v>2999</v>
      </c>
      <c r="B382" s="1774" t="s">
        <v>7155</v>
      </c>
      <c r="C382" s="2379" t="s">
        <v>7156</v>
      </c>
      <c r="D382" s="2320" t="s">
        <v>51</v>
      </c>
      <c r="E382" s="2320" t="s">
        <v>42</v>
      </c>
      <c r="F382" s="2317" t="s">
        <v>30</v>
      </c>
      <c r="G382" s="2323">
        <v>38</v>
      </c>
      <c r="H382" s="2307">
        <v>0</v>
      </c>
      <c r="I382" s="2307">
        <v>0</v>
      </c>
      <c r="J382" s="2307">
        <v>0</v>
      </c>
      <c r="K382" s="2307">
        <v>0</v>
      </c>
      <c r="L382" s="2318">
        <v>38</v>
      </c>
      <c r="M382" s="2318">
        <v>38</v>
      </c>
      <c r="N382" s="2307">
        <v>0</v>
      </c>
      <c r="O382" s="2318">
        <v>38</v>
      </c>
      <c r="P382" s="2318"/>
      <c r="Q382" s="2318"/>
      <c r="R382" s="2318"/>
      <c r="S382" s="2318"/>
      <c r="T382" s="2318"/>
      <c r="U382" s="2318"/>
      <c r="V382" s="2318"/>
      <c r="W382" s="2318"/>
      <c r="X382" s="2843">
        <v>38</v>
      </c>
      <c r="Y382" s="2843">
        <v>0</v>
      </c>
      <c r="Z382" s="2108">
        <v>38</v>
      </c>
      <c r="AA382" s="2844"/>
      <c r="AB382" s="2844"/>
      <c r="AC382" s="2108">
        <v>0</v>
      </c>
      <c r="AD382" s="2108"/>
      <c r="AE382" s="2844"/>
      <c r="AF382" s="2844">
        <v>0</v>
      </c>
      <c r="AG382" s="2108">
        <v>0</v>
      </c>
      <c r="AH382" s="2318"/>
      <c r="AI382" s="2318"/>
      <c r="AJ382" s="2307">
        <v>0</v>
      </c>
    </row>
    <row r="383" spans="1:36" s="2310" customFormat="1" ht="47.25">
      <c r="A383" s="991">
        <v>3000</v>
      </c>
      <c r="B383" s="2305" t="s">
        <v>7157</v>
      </c>
      <c r="C383" s="2380" t="s">
        <v>7158</v>
      </c>
      <c r="D383" s="916" t="s">
        <v>384</v>
      </c>
      <c r="E383" s="916" t="s">
        <v>42</v>
      </c>
      <c r="F383" s="2317" t="s">
        <v>47</v>
      </c>
      <c r="G383" s="2321">
        <v>78.566339999999997</v>
      </c>
      <c r="H383" s="2307">
        <v>0</v>
      </c>
      <c r="I383" s="2307">
        <v>0</v>
      </c>
      <c r="J383" s="2307">
        <v>0</v>
      </c>
      <c r="K383" s="2307">
        <v>0</v>
      </c>
      <c r="L383" s="2307">
        <v>78.566339999999997</v>
      </c>
      <c r="M383" s="2307">
        <v>9.23</v>
      </c>
      <c r="N383" s="2307">
        <v>0</v>
      </c>
      <c r="O383" s="2307">
        <v>9.23</v>
      </c>
      <c r="P383" s="2307"/>
      <c r="Q383" s="2307"/>
      <c r="R383" s="2307"/>
      <c r="S383" s="2307"/>
      <c r="T383" s="2307"/>
      <c r="U383" s="2307"/>
      <c r="V383" s="2307"/>
      <c r="W383" s="2307"/>
      <c r="X383" s="2843">
        <v>9.23</v>
      </c>
      <c r="Y383" s="2843">
        <v>0</v>
      </c>
      <c r="Z383" s="2108">
        <v>9.23</v>
      </c>
      <c r="AA383" s="2844"/>
      <c r="AB383" s="2844"/>
      <c r="AC383" s="2108">
        <v>0</v>
      </c>
      <c r="AD383" s="2108"/>
      <c r="AE383" s="2844"/>
      <c r="AF383" s="2844">
        <v>0</v>
      </c>
      <c r="AG383" s="2108">
        <v>0</v>
      </c>
      <c r="AH383" s="2307"/>
      <c r="AI383" s="2307"/>
      <c r="AJ383" s="2307">
        <v>0</v>
      </c>
    </row>
    <row r="384" spans="1:36" s="2310" customFormat="1" ht="54.6" customHeight="1">
      <c r="A384" s="991">
        <v>3001</v>
      </c>
      <c r="B384" s="1774" t="s">
        <v>7159</v>
      </c>
      <c r="C384" s="2380" t="s">
        <v>7160</v>
      </c>
      <c r="D384" s="2320" t="s">
        <v>577</v>
      </c>
      <c r="E384" s="916" t="s">
        <v>42</v>
      </c>
      <c r="F384" s="2317" t="s">
        <v>47</v>
      </c>
      <c r="G384" s="2321">
        <v>110.95756</v>
      </c>
      <c r="H384" s="2307">
        <v>0</v>
      </c>
      <c r="I384" s="2307">
        <v>0</v>
      </c>
      <c r="J384" s="2307">
        <v>0</v>
      </c>
      <c r="K384" s="2307">
        <v>0</v>
      </c>
      <c r="L384" s="2307">
        <v>110.95756</v>
      </c>
      <c r="M384" s="2307">
        <v>13.037000000000001</v>
      </c>
      <c r="N384" s="2307">
        <v>0</v>
      </c>
      <c r="O384" s="2307">
        <v>13.037000000000001</v>
      </c>
      <c r="P384" s="2307"/>
      <c r="Q384" s="2307"/>
      <c r="R384" s="2307"/>
      <c r="S384" s="2307"/>
      <c r="T384" s="2307"/>
      <c r="U384" s="2307"/>
      <c r="V384" s="2307"/>
      <c r="W384" s="2307"/>
      <c r="X384" s="2843">
        <v>13.037000000000001</v>
      </c>
      <c r="Y384" s="2843">
        <v>0</v>
      </c>
      <c r="Z384" s="2108">
        <v>13.037000000000001</v>
      </c>
      <c r="AA384" s="2844"/>
      <c r="AB384" s="2844"/>
      <c r="AC384" s="2108">
        <v>0</v>
      </c>
      <c r="AD384" s="2108"/>
      <c r="AE384" s="2844"/>
      <c r="AF384" s="2844">
        <v>0</v>
      </c>
      <c r="AG384" s="2108">
        <v>0</v>
      </c>
      <c r="AH384" s="2307"/>
      <c r="AI384" s="2307"/>
      <c r="AJ384" s="2307">
        <v>0</v>
      </c>
    </row>
    <row r="385" spans="1:36" s="2310" customFormat="1" ht="47.25">
      <c r="A385" s="991">
        <v>3002</v>
      </c>
      <c r="B385" s="1774" t="s">
        <v>7161</v>
      </c>
      <c r="C385" s="2380" t="s">
        <v>7162</v>
      </c>
      <c r="D385" s="916" t="s">
        <v>213</v>
      </c>
      <c r="E385" s="916" t="s">
        <v>42</v>
      </c>
      <c r="F385" s="2317" t="s">
        <v>47</v>
      </c>
      <c r="G385" s="2321">
        <v>365.60813999999999</v>
      </c>
      <c r="H385" s="2307">
        <v>0</v>
      </c>
      <c r="I385" s="2307">
        <v>0</v>
      </c>
      <c r="J385" s="2307">
        <v>0</v>
      </c>
      <c r="K385" s="2307">
        <v>0</v>
      </c>
      <c r="L385" s="2307">
        <v>365.60813999999999</v>
      </c>
      <c r="M385" s="2307">
        <v>42.95</v>
      </c>
      <c r="N385" s="2307">
        <v>0</v>
      </c>
      <c r="O385" s="2307">
        <v>42.95</v>
      </c>
      <c r="P385" s="2307"/>
      <c r="Q385" s="2307"/>
      <c r="R385" s="2307"/>
      <c r="S385" s="2307"/>
      <c r="T385" s="2307"/>
      <c r="U385" s="2307"/>
      <c r="V385" s="2307"/>
      <c r="W385" s="2307"/>
      <c r="X385" s="2843">
        <v>42.95</v>
      </c>
      <c r="Y385" s="2843">
        <v>0</v>
      </c>
      <c r="Z385" s="2108">
        <v>42.95</v>
      </c>
      <c r="AA385" s="2844"/>
      <c r="AB385" s="2844"/>
      <c r="AC385" s="2108">
        <v>0</v>
      </c>
      <c r="AD385" s="2108"/>
      <c r="AE385" s="2844"/>
      <c r="AF385" s="2844">
        <v>0</v>
      </c>
      <c r="AG385" s="2108">
        <v>0</v>
      </c>
      <c r="AH385" s="2307"/>
      <c r="AI385" s="2307"/>
      <c r="AJ385" s="2307">
        <v>0</v>
      </c>
    </row>
    <row r="386" spans="1:36" s="2310" customFormat="1" ht="47.25">
      <c r="A386" s="991">
        <v>3003</v>
      </c>
      <c r="B386" s="1774" t="s">
        <v>7163</v>
      </c>
      <c r="C386" s="2380" t="s">
        <v>7164</v>
      </c>
      <c r="D386" s="916" t="s">
        <v>213</v>
      </c>
      <c r="E386" s="916" t="s">
        <v>42</v>
      </c>
      <c r="F386" s="2317" t="s">
        <v>47</v>
      </c>
      <c r="G386" s="2321">
        <v>117.84950000000001</v>
      </c>
      <c r="H386" s="2307">
        <v>0</v>
      </c>
      <c r="I386" s="2307">
        <v>0</v>
      </c>
      <c r="J386" s="2307">
        <v>0</v>
      </c>
      <c r="K386" s="2307">
        <v>0</v>
      </c>
      <c r="L386" s="2307">
        <v>117.84950000000001</v>
      </c>
      <c r="M386" s="2307">
        <v>13.85</v>
      </c>
      <c r="N386" s="2307">
        <v>0</v>
      </c>
      <c r="O386" s="2307">
        <v>13.85</v>
      </c>
      <c r="P386" s="2307"/>
      <c r="Q386" s="2307"/>
      <c r="R386" s="2307"/>
      <c r="S386" s="2307"/>
      <c r="T386" s="2307"/>
      <c r="U386" s="2307"/>
      <c r="V386" s="2307"/>
      <c r="W386" s="2307"/>
      <c r="X386" s="2843">
        <v>13.85</v>
      </c>
      <c r="Y386" s="2843">
        <v>0</v>
      </c>
      <c r="Z386" s="2108">
        <v>13.85</v>
      </c>
      <c r="AA386" s="2844"/>
      <c r="AB386" s="2844"/>
      <c r="AC386" s="2108">
        <v>0</v>
      </c>
      <c r="AD386" s="2108"/>
      <c r="AE386" s="2844"/>
      <c r="AF386" s="2844">
        <v>0</v>
      </c>
      <c r="AG386" s="2108">
        <v>0</v>
      </c>
      <c r="AH386" s="2307"/>
      <c r="AI386" s="2307"/>
      <c r="AJ386" s="2307">
        <v>0</v>
      </c>
    </row>
    <row r="387" spans="1:36" s="2310" customFormat="1" ht="47.25">
      <c r="A387" s="991">
        <v>3004</v>
      </c>
      <c r="B387" s="1774" t="s">
        <v>7165</v>
      </c>
      <c r="C387" s="2380" t="s">
        <v>7166</v>
      </c>
      <c r="D387" s="2320" t="s">
        <v>221</v>
      </c>
      <c r="E387" s="916" t="s">
        <v>42</v>
      </c>
      <c r="F387" s="2317" t="s">
        <v>47</v>
      </c>
      <c r="G387" s="2321">
        <v>158.4862</v>
      </c>
      <c r="H387" s="2307">
        <v>0</v>
      </c>
      <c r="I387" s="2307">
        <v>0</v>
      </c>
      <c r="J387" s="2307">
        <v>0</v>
      </c>
      <c r="K387" s="2307">
        <v>0</v>
      </c>
      <c r="L387" s="2307">
        <v>158.4862</v>
      </c>
      <c r="M387" s="2307">
        <v>18.62</v>
      </c>
      <c r="N387" s="2307">
        <v>0</v>
      </c>
      <c r="O387" s="2307">
        <v>18.62</v>
      </c>
      <c r="P387" s="2307"/>
      <c r="Q387" s="2307"/>
      <c r="R387" s="2307"/>
      <c r="S387" s="2307"/>
      <c r="T387" s="2307"/>
      <c r="U387" s="2307"/>
      <c r="V387" s="2307"/>
      <c r="W387" s="2307"/>
      <c r="X387" s="2843">
        <v>18.62</v>
      </c>
      <c r="Y387" s="2843">
        <v>0</v>
      </c>
      <c r="Z387" s="2108">
        <v>18.62</v>
      </c>
      <c r="AA387" s="2844"/>
      <c r="AB387" s="2844"/>
      <c r="AC387" s="2108">
        <v>0</v>
      </c>
      <c r="AD387" s="2108"/>
      <c r="AE387" s="2844"/>
      <c r="AF387" s="2844">
        <v>0</v>
      </c>
      <c r="AG387" s="2108">
        <v>0</v>
      </c>
      <c r="AH387" s="2307"/>
      <c r="AI387" s="2307"/>
      <c r="AJ387" s="2307">
        <v>0</v>
      </c>
    </row>
    <row r="388" spans="1:36" s="2310" customFormat="1" ht="47.25">
      <c r="A388" s="991">
        <v>3005</v>
      </c>
      <c r="B388" s="1774" t="s">
        <v>7167</v>
      </c>
      <c r="C388" s="2380" t="s">
        <v>7168</v>
      </c>
      <c r="D388" s="916" t="s">
        <v>393</v>
      </c>
      <c r="E388" s="916" t="s">
        <v>42</v>
      </c>
      <c r="F388" s="2317" t="s">
        <v>47</v>
      </c>
      <c r="G388" s="2321">
        <v>182.16345999999999</v>
      </c>
      <c r="H388" s="2307">
        <v>0</v>
      </c>
      <c r="I388" s="2307">
        <v>0</v>
      </c>
      <c r="J388" s="2307">
        <v>0</v>
      </c>
      <c r="K388" s="2307">
        <v>0</v>
      </c>
      <c r="L388" s="2307">
        <v>182.16345999999999</v>
      </c>
      <c r="M388" s="2307">
        <v>21.4</v>
      </c>
      <c r="N388" s="2307">
        <v>0</v>
      </c>
      <c r="O388" s="2307">
        <v>21.4</v>
      </c>
      <c r="P388" s="2307"/>
      <c r="Q388" s="2307"/>
      <c r="R388" s="2307"/>
      <c r="S388" s="2307"/>
      <c r="T388" s="2307"/>
      <c r="U388" s="2307"/>
      <c r="V388" s="2307"/>
      <c r="W388" s="2307"/>
      <c r="X388" s="2843">
        <v>21.4</v>
      </c>
      <c r="Y388" s="2843">
        <v>0</v>
      </c>
      <c r="Z388" s="2108">
        <v>21.4</v>
      </c>
      <c r="AA388" s="2844"/>
      <c r="AB388" s="2844"/>
      <c r="AC388" s="2108">
        <v>0</v>
      </c>
      <c r="AD388" s="2108"/>
      <c r="AE388" s="2844"/>
      <c r="AF388" s="2844">
        <v>0</v>
      </c>
      <c r="AG388" s="2108">
        <v>0</v>
      </c>
      <c r="AH388" s="2307"/>
      <c r="AI388" s="2307"/>
      <c r="AJ388" s="2307">
        <v>0</v>
      </c>
    </row>
    <row r="389" spans="1:36" s="2310" customFormat="1" ht="47.25">
      <c r="A389" s="991">
        <v>3006</v>
      </c>
      <c r="B389" s="1774" t="s">
        <v>7169</v>
      </c>
      <c r="C389" s="2380" t="s">
        <v>7170</v>
      </c>
      <c r="D389" s="916" t="s">
        <v>254</v>
      </c>
      <c r="E389" s="916" t="s">
        <v>42</v>
      </c>
      <c r="F389" s="2317" t="s">
        <v>47</v>
      </c>
      <c r="G389" s="2321">
        <v>143.80302</v>
      </c>
      <c r="H389" s="2307">
        <v>0</v>
      </c>
      <c r="I389" s="2307">
        <v>0</v>
      </c>
      <c r="J389" s="2307">
        <v>0</v>
      </c>
      <c r="K389" s="2307">
        <v>0</v>
      </c>
      <c r="L389" s="2307">
        <v>143.80302</v>
      </c>
      <c r="M389" s="2307">
        <v>16.899999999999999</v>
      </c>
      <c r="N389" s="2307">
        <v>0</v>
      </c>
      <c r="O389" s="2307">
        <v>16.899999999999999</v>
      </c>
      <c r="P389" s="2307"/>
      <c r="Q389" s="2307"/>
      <c r="R389" s="2307"/>
      <c r="S389" s="2307"/>
      <c r="T389" s="2307"/>
      <c r="U389" s="2307"/>
      <c r="V389" s="2307"/>
      <c r="W389" s="2307"/>
      <c r="X389" s="2843">
        <v>16.899999999999999</v>
      </c>
      <c r="Y389" s="2843">
        <v>0</v>
      </c>
      <c r="Z389" s="2108">
        <v>16.899999999999999</v>
      </c>
      <c r="AA389" s="2844"/>
      <c r="AB389" s="2844"/>
      <c r="AC389" s="2108">
        <v>0</v>
      </c>
      <c r="AD389" s="2108"/>
      <c r="AE389" s="2844"/>
      <c r="AF389" s="2844">
        <v>0</v>
      </c>
      <c r="AG389" s="2108">
        <v>0</v>
      </c>
      <c r="AH389" s="2307"/>
      <c r="AI389" s="2307"/>
      <c r="AJ389" s="2307">
        <v>0</v>
      </c>
    </row>
    <row r="390" spans="1:36" s="2310" customFormat="1" ht="47.25">
      <c r="A390" s="991">
        <v>3007</v>
      </c>
      <c r="B390" s="1774" t="s">
        <v>7171</v>
      </c>
      <c r="C390" s="2380" t="s">
        <v>7172</v>
      </c>
      <c r="D390" s="916" t="s">
        <v>400</v>
      </c>
      <c r="E390" s="916" t="s">
        <v>42</v>
      </c>
      <c r="F390" s="2317" t="s">
        <v>47</v>
      </c>
      <c r="G390" s="2321">
        <v>311.76501999999999</v>
      </c>
      <c r="H390" s="2307">
        <v>0</v>
      </c>
      <c r="I390" s="2307">
        <v>0</v>
      </c>
      <c r="J390" s="2307">
        <v>0</v>
      </c>
      <c r="K390" s="2307">
        <v>0</v>
      </c>
      <c r="L390" s="2307">
        <v>311.76501999999999</v>
      </c>
      <c r="M390" s="2307">
        <v>36.630000000000003</v>
      </c>
      <c r="N390" s="2307">
        <v>0</v>
      </c>
      <c r="O390" s="2307">
        <v>36.630000000000003</v>
      </c>
      <c r="P390" s="2307"/>
      <c r="Q390" s="2307"/>
      <c r="R390" s="2307"/>
      <c r="S390" s="2307"/>
      <c r="T390" s="2307"/>
      <c r="U390" s="2307"/>
      <c r="V390" s="2307"/>
      <c r="W390" s="2307"/>
      <c r="X390" s="2843">
        <v>36.630000000000003</v>
      </c>
      <c r="Y390" s="2843">
        <v>0</v>
      </c>
      <c r="Z390" s="2108">
        <v>36.630000000000003</v>
      </c>
      <c r="AA390" s="2844"/>
      <c r="AB390" s="2844"/>
      <c r="AC390" s="2108">
        <v>0</v>
      </c>
      <c r="AD390" s="2108"/>
      <c r="AE390" s="2844"/>
      <c r="AF390" s="2844">
        <v>0</v>
      </c>
      <c r="AG390" s="2108">
        <v>0</v>
      </c>
      <c r="AH390" s="2307"/>
      <c r="AI390" s="2307"/>
      <c r="AJ390" s="2307">
        <v>0</v>
      </c>
    </row>
    <row r="391" spans="1:36" s="2310" customFormat="1" ht="47.25">
      <c r="A391" s="991">
        <v>3008</v>
      </c>
      <c r="B391" s="1774" t="s">
        <v>7173</v>
      </c>
      <c r="C391" s="2380" t="s">
        <v>7174</v>
      </c>
      <c r="D391" s="916" t="s">
        <v>187</v>
      </c>
      <c r="E391" s="916" t="s">
        <v>42</v>
      </c>
      <c r="F391" s="2317" t="s">
        <v>47</v>
      </c>
      <c r="G391" s="2321">
        <v>220.58499999999998</v>
      </c>
      <c r="H391" s="2307">
        <v>0</v>
      </c>
      <c r="I391" s="2307">
        <v>0</v>
      </c>
      <c r="J391" s="2307">
        <v>0</v>
      </c>
      <c r="K391" s="2307">
        <v>0</v>
      </c>
      <c r="L391" s="2307">
        <v>220.58499999999998</v>
      </c>
      <c r="M391" s="2307">
        <v>25.914999999999999</v>
      </c>
      <c r="N391" s="2307">
        <v>0</v>
      </c>
      <c r="O391" s="2307">
        <v>25.914999999999999</v>
      </c>
      <c r="P391" s="2307"/>
      <c r="Q391" s="2307"/>
      <c r="R391" s="2307"/>
      <c r="S391" s="2307"/>
      <c r="T391" s="2307"/>
      <c r="U391" s="2307"/>
      <c r="V391" s="2307"/>
      <c r="W391" s="2307"/>
      <c r="X391" s="2843">
        <v>25.914999999999999</v>
      </c>
      <c r="Y391" s="2843">
        <v>0</v>
      </c>
      <c r="Z391" s="2108">
        <v>25.914999999999999</v>
      </c>
      <c r="AA391" s="2844"/>
      <c r="AB391" s="2844"/>
      <c r="AC391" s="2108">
        <v>0</v>
      </c>
      <c r="AD391" s="2108"/>
      <c r="AE391" s="2844"/>
      <c r="AF391" s="2844">
        <v>0</v>
      </c>
      <c r="AG391" s="2108">
        <v>0</v>
      </c>
      <c r="AH391" s="2307"/>
      <c r="AI391" s="2307"/>
      <c r="AJ391" s="2307">
        <v>0</v>
      </c>
    </row>
    <row r="392" spans="1:36" s="2310" customFormat="1" ht="47.25">
      <c r="A392" s="991">
        <v>3009</v>
      </c>
      <c r="B392" s="1774" t="s">
        <v>7175</v>
      </c>
      <c r="C392" s="2380" t="s">
        <v>7176</v>
      </c>
      <c r="D392" s="916" t="s">
        <v>561</v>
      </c>
      <c r="E392" s="916" t="s">
        <v>42</v>
      </c>
      <c r="F392" s="2317" t="s">
        <v>47</v>
      </c>
      <c r="G392" s="2321">
        <v>421.32013999999998</v>
      </c>
      <c r="H392" s="2307">
        <v>0</v>
      </c>
      <c r="I392" s="2307">
        <v>0</v>
      </c>
      <c r="J392" s="2307">
        <v>0</v>
      </c>
      <c r="K392" s="2307">
        <v>0</v>
      </c>
      <c r="L392" s="2307">
        <v>421.32013999999998</v>
      </c>
      <c r="M392" s="2307">
        <v>49.5</v>
      </c>
      <c r="N392" s="2307">
        <v>0</v>
      </c>
      <c r="O392" s="2307">
        <v>49.5</v>
      </c>
      <c r="P392" s="2307"/>
      <c r="Q392" s="2307"/>
      <c r="R392" s="2307"/>
      <c r="S392" s="2307"/>
      <c r="T392" s="2307"/>
      <c r="U392" s="2307"/>
      <c r="V392" s="2307"/>
      <c r="W392" s="2307"/>
      <c r="X392" s="2843">
        <v>49.5</v>
      </c>
      <c r="Y392" s="2843">
        <v>0</v>
      </c>
      <c r="Z392" s="2108">
        <v>49.5</v>
      </c>
      <c r="AA392" s="2844"/>
      <c r="AB392" s="2844"/>
      <c r="AC392" s="2108">
        <v>0</v>
      </c>
      <c r="AD392" s="2108"/>
      <c r="AE392" s="2844"/>
      <c r="AF392" s="2844">
        <v>0</v>
      </c>
      <c r="AG392" s="2108">
        <v>0</v>
      </c>
      <c r="AH392" s="2307"/>
      <c r="AI392" s="2307"/>
      <c r="AJ392" s="2307">
        <v>0</v>
      </c>
    </row>
    <row r="393" spans="1:36" s="2310" customFormat="1" ht="47.25">
      <c r="A393" s="991">
        <v>3010</v>
      </c>
      <c r="B393" s="1774" t="s">
        <v>7177</v>
      </c>
      <c r="C393" s="2380" t="s">
        <v>7178</v>
      </c>
      <c r="D393" s="916" t="s">
        <v>564</v>
      </c>
      <c r="E393" s="916" t="s">
        <v>42</v>
      </c>
      <c r="F393" s="2317" t="s">
        <v>47</v>
      </c>
      <c r="G393" s="2321">
        <v>300.88679999999999</v>
      </c>
      <c r="H393" s="2307">
        <v>0</v>
      </c>
      <c r="I393" s="2307">
        <v>0</v>
      </c>
      <c r="J393" s="2307">
        <v>0</v>
      </c>
      <c r="K393" s="2307">
        <v>0</v>
      </c>
      <c r="L393" s="2307">
        <v>300.88679999999999</v>
      </c>
      <c r="M393" s="2307">
        <v>35.35</v>
      </c>
      <c r="N393" s="2307">
        <v>0</v>
      </c>
      <c r="O393" s="2307">
        <v>35.35</v>
      </c>
      <c r="P393" s="2307"/>
      <c r="Q393" s="2307"/>
      <c r="R393" s="2307"/>
      <c r="S393" s="2307"/>
      <c r="T393" s="2307"/>
      <c r="U393" s="2307"/>
      <c r="V393" s="2307"/>
      <c r="W393" s="2307"/>
      <c r="X393" s="2843">
        <v>35.35</v>
      </c>
      <c r="Y393" s="2843">
        <v>0</v>
      </c>
      <c r="Z393" s="2108">
        <v>35.35</v>
      </c>
      <c r="AA393" s="2844"/>
      <c r="AB393" s="2844"/>
      <c r="AC393" s="2108">
        <v>0</v>
      </c>
      <c r="AD393" s="2108"/>
      <c r="AE393" s="2844"/>
      <c r="AF393" s="2844">
        <v>0</v>
      </c>
      <c r="AG393" s="2108">
        <v>0</v>
      </c>
      <c r="AH393" s="2307"/>
      <c r="AI393" s="2307"/>
      <c r="AJ393" s="2307">
        <v>0</v>
      </c>
    </row>
    <row r="394" spans="1:36" s="2310" customFormat="1" ht="47.25">
      <c r="A394" s="991">
        <v>3011</v>
      </c>
      <c r="B394" s="1774" t="s">
        <v>7179</v>
      </c>
      <c r="C394" s="2380" t="s">
        <v>7180</v>
      </c>
      <c r="D394" s="916" t="s">
        <v>56</v>
      </c>
      <c r="E394" s="916" t="s">
        <v>42</v>
      </c>
      <c r="F394" s="2317" t="s">
        <v>47</v>
      </c>
      <c r="G394" s="2321">
        <v>69.971519999999998</v>
      </c>
      <c r="H394" s="2307">
        <v>0</v>
      </c>
      <c r="I394" s="2307">
        <v>0</v>
      </c>
      <c r="J394" s="2307">
        <v>0</v>
      </c>
      <c r="K394" s="2307">
        <v>0</v>
      </c>
      <c r="L394" s="2307">
        <v>69.971519999999998</v>
      </c>
      <c r="M394" s="2307">
        <v>8.2200000000000006</v>
      </c>
      <c r="N394" s="2307">
        <v>0</v>
      </c>
      <c r="O394" s="2307">
        <v>8.2200000000000006</v>
      </c>
      <c r="P394" s="2307"/>
      <c r="Q394" s="2307"/>
      <c r="R394" s="2307"/>
      <c r="S394" s="2307"/>
      <c r="T394" s="2307"/>
      <c r="U394" s="2307"/>
      <c r="V394" s="2307"/>
      <c r="W394" s="2307"/>
      <c r="X394" s="2843">
        <v>8.2200000000000006</v>
      </c>
      <c r="Y394" s="2843">
        <v>0</v>
      </c>
      <c r="Z394" s="2108">
        <v>8.2200000000000006</v>
      </c>
      <c r="AA394" s="2844"/>
      <c r="AB394" s="2844"/>
      <c r="AC394" s="2108">
        <v>0</v>
      </c>
      <c r="AD394" s="2108"/>
      <c r="AE394" s="2844"/>
      <c r="AF394" s="2844">
        <v>0</v>
      </c>
      <c r="AG394" s="2108">
        <v>0</v>
      </c>
      <c r="AH394" s="2307"/>
      <c r="AI394" s="2307"/>
      <c r="AJ394" s="2307">
        <v>0</v>
      </c>
    </row>
    <row r="395" spans="1:36" s="2310" customFormat="1" ht="47.25">
      <c r="A395" s="991">
        <v>3012</v>
      </c>
      <c r="B395" s="1774" t="s">
        <v>7181</v>
      </c>
      <c r="C395" s="2380" t="s">
        <v>7182</v>
      </c>
      <c r="D395" s="916" t="s">
        <v>66</v>
      </c>
      <c r="E395" s="916" t="s">
        <v>42</v>
      </c>
      <c r="F395" s="2317" t="s">
        <v>47</v>
      </c>
      <c r="G395" s="2321">
        <v>173.15513999999999</v>
      </c>
      <c r="H395" s="2307">
        <v>0</v>
      </c>
      <c r="I395" s="2307">
        <v>0</v>
      </c>
      <c r="J395" s="2307">
        <v>0</v>
      </c>
      <c r="K395" s="2307">
        <v>0</v>
      </c>
      <c r="L395" s="2307">
        <v>173.15513999999999</v>
      </c>
      <c r="M395" s="2307">
        <v>20.344999999999999</v>
      </c>
      <c r="N395" s="2307">
        <v>0</v>
      </c>
      <c r="O395" s="2307">
        <v>20.344999999999999</v>
      </c>
      <c r="P395" s="2307"/>
      <c r="Q395" s="2307"/>
      <c r="R395" s="2307"/>
      <c r="S395" s="2307"/>
      <c r="T395" s="2307"/>
      <c r="U395" s="2307"/>
      <c r="V395" s="2307"/>
      <c r="W395" s="2307"/>
      <c r="X395" s="2843">
        <v>20.344999999999999</v>
      </c>
      <c r="Y395" s="2843">
        <v>0</v>
      </c>
      <c r="Z395" s="2108">
        <v>20.344999999999999</v>
      </c>
      <c r="AA395" s="2844"/>
      <c r="AB395" s="2844"/>
      <c r="AC395" s="2108">
        <v>0</v>
      </c>
      <c r="AD395" s="2108"/>
      <c r="AE395" s="2844"/>
      <c r="AF395" s="2844">
        <v>0</v>
      </c>
      <c r="AG395" s="2108">
        <v>0</v>
      </c>
      <c r="AH395" s="2307"/>
      <c r="AI395" s="2307"/>
      <c r="AJ395" s="2307">
        <v>0</v>
      </c>
    </row>
    <row r="396" spans="1:36" s="2310" customFormat="1" ht="47.25">
      <c r="A396" s="991">
        <v>3013</v>
      </c>
      <c r="B396" s="1774" t="s">
        <v>7183</v>
      </c>
      <c r="C396" s="2380" t="s">
        <v>7184</v>
      </c>
      <c r="D396" s="916" t="s">
        <v>28</v>
      </c>
      <c r="E396" s="916" t="s">
        <v>42</v>
      </c>
      <c r="F396" s="2317" t="s">
        <v>47</v>
      </c>
      <c r="G396" s="2321">
        <v>134.65415999999999</v>
      </c>
      <c r="H396" s="2307">
        <v>0</v>
      </c>
      <c r="I396" s="2307">
        <v>0</v>
      </c>
      <c r="J396" s="2307">
        <v>0</v>
      </c>
      <c r="K396" s="2307">
        <v>0</v>
      </c>
      <c r="L396" s="2307">
        <v>134.65415999999999</v>
      </c>
      <c r="M396" s="2307">
        <v>15.82</v>
      </c>
      <c r="N396" s="2307">
        <v>0</v>
      </c>
      <c r="O396" s="2307">
        <v>15.82</v>
      </c>
      <c r="P396" s="2307"/>
      <c r="Q396" s="2307"/>
      <c r="R396" s="2307"/>
      <c r="S396" s="2307"/>
      <c r="T396" s="2307"/>
      <c r="U396" s="2307"/>
      <c r="V396" s="2307"/>
      <c r="W396" s="2307"/>
      <c r="X396" s="2843">
        <v>15.82</v>
      </c>
      <c r="Y396" s="2843">
        <v>0</v>
      </c>
      <c r="Z396" s="2108">
        <v>15.82</v>
      </c>
      <c r="AA396" s="2844"/>
      <c r="AB396" s="2844"/>
      <c r="AC396" s="2108">
        <v>0</v>
      </c>
      <c r="AD396" s="2108"/>
      <c r="AE396" s="2844"/>
      <c r="AF396" s="2844">
        <v>0</v>
      </c>
      <c r="AG396" s="2108">
        <v>0</v>
      </c>
      <c r="AH396" s="2307"/>
      <c r="AI396" s="2307"/>
      <c r="AJ396" s="2307">
        <v>0</v>
      </c>
    </row>
    <row r="397" spans="1:36" s="2310" customFormat="1" ht="47.25">
      <c r="A397" s="991">
        <v>3014</v>
      </c>
      <c r="B397" s="1774" t="s">
        <v>7185</v>
      </c>
      <c r="C397" s="2380" t="s">
        <v>7186</v>
      </c>
      <c r="D397" s="916" t="s">
        <v>209</v>
      </c>
      <c r="E397" s="916" t="s">
        <v>42</v>
      </c>
      <c r="F397" s="2317" t="s">
        <v>47</v>
      </c>
      <c r="G397" s="2321">
        <v>73.184780000000003</v>
      </c>
      <c r="H397" s="2307">
        <v>0</v>
      </c>
      <c r="I397" s="2307">
        <v>0</v>
      </c>
      <c r="J397" s="2307">
        <v>0</v>
      </c>
      <c r="K397" s="2307">
        <v>0</v>
      </c>
      <c r="L397" s="2307">
        <v>73.184780000000003</v>
      </c>
      <c r="M397" s="2307">
        <v>8.6</v>
      </c>
      <c r="N397" s="2307">
        <v>0</v>
      </c>
      <c r="O397" s="2307">
        <v>8.6</v>
      </c>
      <c r="P397" s="2307"/>
      <c r="Q397" s="2307"/>
      <c r="R397" s="2307"/>
      <c r="S397" s="2307"/>
      <c r="T397" s="2307"/>
      <c r="U397" s="2307"/>
      <c r="V397" s="2307"/>
      <c r="W397" s="2307"/>
      <c r="X397" s="2843">
        <v>8.6</v>
      </c>
      <c r="Y397" s="2843">
        <v>0</v>
      </c>
      <c r="Z397" s="2108">
        <v>8.6</v>
      </c>
      <c r="AA397" s="2844"/>
      <c r="AB397" s="2844"/>
      <c r="AC397" s="2108">
        <v>0</v>
      </c>
      <c r="AD397" s="2108"/>
      <c r="AE397" s="2844"/>
      <c r="AF397" s="2844">
        <v>0</v>
      </c>
      <c r="AG397" s="2108">
        <v>0</v>
      </c>
      <c r="AH397" s="2307"/>
      <c r="AI397" s="2307"/>
      <c r="AJ397" s="2307">
        <v>0</v>
      </c>
    </row>
    <row r="398" spans="1:36" s="2310" customFormat="1" ht="47.25">
      <c r="A398" s="991">
        <v>3015</v>
      </c>
      <c r="B398" s="1774" t="s">
        <v>7187</v>
      </c>
      <c r="C398" s="2380" t="s">
        <v>7188</v>
      </c>
      <c r="D398" s="916" t="s">
        <v>226</v>
      </c>
      <c r="E398" s="916" t="s">
        <v>42</v>
      </c>
      <c r="F398" s="2317" t="s">
        <v>47</v>
      </c>
      <c r="G398" s="2321">
        <v>165.28037999999998</v>
      </c>
      <c r="H398" s="2307">
        <v>0</v>
      </c>
      <c r="I398" s="2307">
        <v>0</v>
      </c>
      <c r="J398" s="2307">
        <v>0</v>
      </c>
      <c r="K398" s="2307">
        <v>0</v>
      </c>
      <c r="L398" s="2307">
        <v>165.28037999999998</v>
      </c>
      <c r="M398" s="2307">
        <v>19.420000000000002</v>
      </c>
      <c r="N398" s="2307">
        <v>0</v>
      </c>
      <c r="O398" s="2307">
        <v>19.420000000000002</v>
      </c>
      <c r="P398" s="2307"/>
      <c r="Q398" s="2307"/>
      <c r="R398" s="2307"/>
      <c r="S398" s="2307"/>
      <c r="T398" s="2307"/>
      <c r="U398" s="2307"/>
      <c r="V398" s="2307"/>
      <c r="W398" s="2307"/>
      <c r="X398" s="2843">
        <v>19.420000000000002</v>
      </c>
      <c r="Y398" s="2843">
        <v>0</v>
      </c>
      <c r="Z398" s="2108">
        <v>19.420000000000002</v>
      </c>
      <c r="AA398" s="2844"/>
      <c r="AB398" s="2844"/>
      <c r="AC398" s="2108">
        <v>0</v>
      </c>
      <c r="AD398" s="2108"/>
      <c r="AE398" s="2844"/>
      <c r="AF398" s="2844">
        <v>0</v>
      </c>
      <c r="AG398" s="2108">
        <v>0</v>
      </c>
      <c r="AH398" s="2307"/>
      <c r="AI398" s="2307"/>
      <c r="AJ398" s="2307">
        <v>0</v>
      </c>
    </row>
    <row r="399" spans="1:36" s="2310" customFormat="1" ht="47.25">
      <c r="A399" s="991">
        <v>3016</v>
      </c>
      <c r="B399" s="1774" t="s">
        <v>7189</v>
      </c>
      <c r="C399" s="2380" t="s">
        <v>7190</v>
      </c>
      <c r="D399" s="2320" t="s">
        <v>542</v>
      </c>
      <c r="E399" s="916" t="s">
        <v>42</v>
      </c>
      <c r="F399" s="2317" t="s">
        <v>47</v>
      </c>
      <c r="G399" s="2321">
        <v>157.60320000000002</v>
      </c>
      <c r="H399" s="2307">
        <v>0</v>
      </c>
      <c r="I399" s="2307">
        <v>0</v>
      </c>
      <c r="J399" s="2307">
        <v>0</v>
      </c>
      <c r="K399" s="2307">
        <v>0</v>
      </c>
      <c r="L399" s="2307">
        <v>157.60320000000002</v>
      </c>
      <c r="M399" s="2307">
        <v>18.52</v>
      </c>
      <c r="N399" s="2307">
        <v>0</v>
      </c>
      <c r="O399" s="2307">
        <v>18.52</v>
      </c>
      <c r="P399" s="2307"/>
      <c r="Q399" s="2307"/>
      <c r="R399" s="2307"/>
      <c r="S399" s="2307"/>
      <c r="T399" s="2307"/>
      <c r="U399" s="2307"/>
      <c r="V399" s="2307"/>
      <c r="W399" s="2307"/>
      <c r="X399" s="2843">
        <v>18.52</v>
      </c>
      <c r="Y399" s="2843">
        <v>0</v>
      </c>
      <c r="Z399" s="2108">
        <v>18.52</v>
      </c>
      <c r="AA399" s="2844"/>
      <c r="AB399" s="2844"/>
      <c r="AC399" s="2108">
        <v>0</v>
      </c>
      <c r="AD399" s="2108"/>
      <c r="AE399" s="2844"/>
      <c r="AF399" s="2844">
        <v>0</v>
      </c>
      <c r="AG399" s="2108">
        <v>0</v>
      </c>
      <c r="AH399" s="2307"/>
      <c r="AI399" s="2307"/>
      <c r="AJ399" s="2307">
        <v>0</v>
      </c>
    </row>
    <row r="400" spans="1:36" s="2310" customFormat="1" ht="47.25">
      <c r="A400" s="991">
        <v>3017</v>
      </c>
      <c r="B400" s="1774" t="s">
        <v>7191</v>
      </c>
      <c r="C400" s="2380" t="s">
        <v>7192</v>
      </c>
      <c r="D400" s="916" t="s">
        <v>205</v>
      </c>
      <c r="E400" s="916" t="s">
        <v>42</v>
      </c>
      <c r="F400" s="2317" t="s">
        <v>47</v>
      </c>
      <c r="G400" s="2321">
        <v>227.76924</v>
      </c>
      <c r="H400" s="2307">
        <v>0</v>
      </c>
      <c r="I400" s="2307">
        <v>0</v>
      </c>
      <c r="J400" s="2307">
        <v>0</v>
      </c>
      <c r="K400" s="2307">
        <v>0</v>
      </c>
      <c r="L400" s="2307">
        <v>227.76924</v>
      </c>
      <c r="M400" s="2307">
        <v>26.75</v>
      </c>
      <c r="N400" s="2307">
        <v>0</v>
      </c>
      <c r="O400" s="2307">
        <v>26.75</v>
      </c>
      <c r="P400" s="2307"/>
      <c r="Q400" s="2307"/>
      <c r="R400" s="2307"/>
      <c r="S400" s="2307"/>
      <c r="T400" s="2307"/>
      <c r="U400" s="2307"/>
      <c r="V400" s="2307"/>
      <c r="W400" s="2307"/>
      <c r="X400" s="2843">
        <v>26.75</v>
      </c>
      <c r="Y400" s="2843">
        <v>0</v>
      </c>
      <c r="Z400" s="2108">
        <v>26.75</v>
      </c>
      <c r="AA400" s="2844"/>
      <c r="AB400" s="2844"/>
      <c r="AC400" s="2108">
        <v>0</v>
      </c>
      <c r="AD400" s="2108"/>
      <c r="AE400" s="2844"/>
      <c r="AF400" s="2844">
        <v>0</v>
      </c>
      <c r="AG400" s="2108">
        <v>0</v>
      </c>
      <c r="AH400" s="2307"/>
      <c r="AI400" s="2307"/>
      <c r="AJ400" s="2307">
        <v>0</v>
      </c>
    </row>
    <row r="401" spans="1:36" s="2310" customFormat="1" ht="47.25">
      <c r="A401" s="991">
        <v>3018</v>
      </c>
      <c r="B401" s="1774" t="s">
        <v>7193</v>
      </c>
      <c r="C401" s="2380" t="s">
        <v>7194</v>
      </c>
      <c r="D401" s="916" t="s">
        <v>429</v>
      </c>
      <c r="E401" s="916" t="s">
        <v>42</v>
      </c>
      <c r="F401" s="2317" t="s">
        <v>47</v>
      </c>
      <c r="G401" s="2321">
        <v>36.973299999999995</v>
      </c>
      <c r="H401" s="2307">
        <v>0</v>
      </c>
      <c r="I401" s="2307">
        <v>0</v>
      </c>
      <c r="J401" s="2307">
        <v>0</v>
      </c>
      <c r="K401" s="2307">
        <v>0</v>
      </c>
      <c r="L401" s="2307">
        <v>36.973299999999995</v>
      </c>
      <c r="M401" s="2307">
        <v>4.4859999999999998</v>
      </c>
      <c r="N401" s="2307">
        <v>0</v>
      </c>
      <c r="O401" s="2307">
        <v>4.4859999999999998</v>
      </c>
      <c r="P401" s="2307"/>
      <c r="Q401" s="2307"/>
      <c r="R401" s="2307"/>
      <c r="S401" s="2307"/>
      <c r="T401" s="2307"/>
      <c r="U401" s="2307"/>
      <c r="V401" s="2307"/>
      <c r="W401" s="2307"/>
      <c r="X401" s="2843">
        <v>4.4859999999999998</v>
      </c>
      <c r="Y401" s="2843">
        <v>0</v>
      </c>
      <c r="Z401" s="2108">
        <v>4.4859999999999998</v>
      </c>
      <c r="AA401" s="2844"/>
      <c r="AB401" s="2844"/>
      <c r="AC401" s="2108">
        <v>0</v>
      </c>
      <c r="AD401" s="2108"/>
      <c r="AE401" s="2844"/>
      <c r="AF401" s="2844">
        <v>0</v>
      </c>
      <c r="AG401" s="2108">
        <v>0</v>
      </c>
      <c r="AH401" s="2307"/>
      <c r="AI401" s="2307"/>
      <c r="AJ401" s="2307">
        <v>0</v>
      </c>
    </row>
    <row r="402" spans="1:36" s="2310" customFormat="1" ht="47.25">
      <c r="A402" s="991">
        <v>3019</v>
      </c>
      <c r="B402" s="1774" t="s">
        <v>7195</v>
      </c>
      <c r="C402" s="2380" t="s">
        <v>7196</v>
      </c>
      <c r="D402" s="916" t="s">
        <v>88</v>
      </c>
      <c r="E402" s="916" t="s">
        <v>42</v>
      </c>
      <c r="F402" s="2317" t="s">
        <v>47</v>
      </c>
      <c r="G402" s="2321">
        <v>84.018180000000001</v>
      </c>
      <c r="H402" s="2307">
        <v>0</v>
      </c>
      <c r="I402" s="2307">
        <v>0</v>
      </c>
      <c r="J402" s="2307">
        <v>0</v>
      </c>
      <c r="K402" s="2307">
        <v>0</v>
      </c>
      <c r="L402" s="2307">
        <v>84.018180000000001</v>
      </c>
      <c r="M402" s="2307">
        <v>9.8699999999999992</v>
      </c>
      <c r="N402" s="2307">
        <v>0</v>
      </c>
      <c r="O402" s="2307">
        <v>9.8699999999999992</v>
      </c>
      <c r="P402" s="2307"/>
      <c r="Q402" s="2307"/>
      <c r="R402" s="2307"/>
      <c r="S402" s="2307"/>
      <c r="T402" s="2307"/>
      <c r="U402" s="2307"/>
      <c r="V402" s="2307"/>
      <c r="W402" s="2307"/>
      <c r="X402" s="2843">
        <v>9.8699999999999992</v>
      </c>
      <c r="Y402" s="2843">
        <v>0</v>
      </c>
      <c r="Z402" s="2108">
        <v>9.8699999999999992</v>
      </c>
      <c r="AA402" s="2844"/>
      <c r="AB402" s="2844"/>
      <c r="AC402" s="2108">
        <v>0</v>
      </c>
      <c r="AD402" s="2108"/>
      <c r="AE402" s="2844"/>
      <c r="AF402" s="2844">
        <v>0</v>
      </c>
      <c r="AG402" s="2108">
        <v>0</v>
      </c>
      <c r="AH402" s="2307"/>
      <c r="AI402" s="2307"/>
      <c r="AJ402" s="2307">
        <v>0</v>
      </c>
    </row>
    <row r="403" spans="1:36" s="2310" customFormat="1" ht="47.25">
      <c r="A403" s="991">
        <v>3020</v>
      </c>
      <c r="B403" s="1774" t="s">
        <v>7197</v>
      </c>
      <c r="C403" s="2380" t="s">
        <v>7198</v>
      </c>
      <c r="D403" s="916" t="s">
        <v>45</v>
      </c>
      <c r="E403" s="916" t="s">
        <v>42</v>
      </c>
      <c r="F403" s="2317" t="s">
        <v>47</v>
      </c>
      <c r="G403" s="2321">
        <v>463.66788000000003</v>
      </c>
      <c r="H403" s="2307">
        <v>0</v>
      </c>
      <c r="I403" s="2307">
        <v>0</v>
      </c>
      <c r="J403" s="2307">
        <v>0</v>
      </c>
      <c r="K403" s="2307">
        <v>0</v>
      </c>
      <c r="L403" s="2307">
        <v>463.66788000000003</v>
      </c>
      <c r="M403" s="2307">
        <v>54.48</v>
      </c>
      <c r="N403" s="2307">
        <v>0</v>
      </c>
      <c r="O403" s="2307">
        <v>54.48</v>
      </c>
      <c r="P403" s="2307"/>
      <c r="Q403" s="2307"/>
      <c r="R403" s="2307"/>
      <c r="S403" s="2307"/>
      <c r="T403" s="2307"/>
      <c r="U403" s="2307"/>
      <c r="V403" s="2307"/>
      <c r="W403" s="2307"/>
      <c r="X403" s="2843">
        <v>54.48</v>
      </c>
      <c r="Y403" s="2843">
        <v>0</v>
      </c>
      <c r="Z403" s="2108">
        <v>54.48</v>
      </c>
      <c r="AA403" s="2844"/>
      <c r="AB403" s="2844"/>
      <c r="AC403" s="2108">
        <v>0</v>
      </c>
      <c r="AD403" s="2108"/>
      <c r="AE403" s="2844"/>
      <c r="AF403" s="2844">
        <v>0</v>
      </c>
      <c r="AG403" s="2108">
        <v>0</v>
      </c>
      <c r="AH403" s="2307"/>
      <c r="AI403" s="2307"/>
      <c r="AJ403" s="2307">
        <v>0</v>
      </c>
    </row>
    <row r="404" spans="1:36" s="2310" customFormat="1" ht="47.25">
      <c r="A404" s="991">
        <v>3021</v>
      </c>
      <c r="B404" s="1774" t="s">
        <v>7199</v>
      </c>
      <c r="C404" s="2380" t="s">
        <v>7200</v>
      </c>
      <c r="D404" s="916" t="s">
        <v>389</v>
      </c>
      <c r="E404" s="916" t="s">
        <v>42</v>
      </c>
      <c r="F404" s="2317" t="s">
        <v>47</v>
      </c>
      <c r="G404" s="2321">
        <v>306.05754000000002</v>
      </c>
      <c r="H404" s="2307">
        <v>0</v>
      </c>
      <c r="I404" s="2307">
        <v>0</v>
      </c>
      <c r="J404" s="2307">
        <v>0</v>
      </c>
      <c r="K404" s="2307">
        <v>0</v>
      </c>
      <c r="L404" s="2307">
        <v>306.05754000000002</v>
      </c>
      <c r="M404" s="2307">
        <v>35.96</v>
      </c>
      <c r="N404" s="2307">
        <v>0</v>
      </c>
      <c r="O404" s="2307">
        <v>35.96</v>
      </c>
      <c r="P404" s="2307"/>
      <c r="Q404" s="2307"/>
      <c r="R404" s="2307"/>
      <c r="S404" s="2307"/>
      <c r="T404" s="2307"/>
      <c r="U404" s="2307"/>
      <c r="V404" s="2307"/>
      <c r="W404" s="2307"/>
      <c r="X404" s="2843">
        <v>35.96</v>
      </c>
      <c r="Y404" s="2843">
        <v>0</v>
      </c>
      <c r="Z404" s="2108">
        <v>35.96</v>
      </c>
      <c r="AA404" s="2844"/>
      <c r="AB404" s="2844"/>
      <c r="AC404" s="2108">
        <v>0</v>
      </c>
      <c r="AD404" s="2108"/>
      <c r="AE404" s="2844"/>
      <c r="AF404" s="2844">
        <v>0</v>
      </c>
      <c r="AG404" s="2108">
        <v>0</v>
      </c>
      <c r="AH404" s="2307"/>
      <c r="AI404" s="2307"/>
      <c r="AJ404" s="2307">
        <v>0</v>
      </c>
    </row>
    <row r="405" spans="1:36" s="2310" customFormat="1" ht="47.25">
      <c r="A405" s="991">
        <v>3022</v>
      </c>
      <c r="B405" s="1774" t="s">
        <v>7201</v>
      </c>
      <c r="C405" s="2380" t="s">
        <v>7202</v>
      </c>
      <c r="D405" s="2320" t="s">
        <v>588</v>
      </c>
      <c r="E405" s="916" t="s">
        <v>42</v>
      </c>
      <c r="F405" s="2317" t="s">
        <v>47</v>
      </c>
      <c r="G405" s="2321">
        <v>74.697199999999995</v>
      </c>
      <c r="H405" s="2307">
        <v>0</v>
      </c>
      <c r="I405" s="2307">
        <v>0</v>
      </c>
      <c r="J405" s="2307">
        <v>0</v>
      </c>
      <c r="K405" s="2307">
        <v>0</v>
      </c>
      <c r="L405" s="2307">
        <v>74.697199999999995</v>
      </c>
      <c r="M405" s="2307">
        <v>8.7750000000000004</v>
      </c>
      <c r="N405" s="2307">
        <v>0</v>
      </c>
      <c r="O405" s="2307">
        <v>8.7750000000000004</v>
      </c>
      <c r="P405" s="2307"/>
      <c r="Q405" s="2307"/>
      <c r="R405" s="2307"/>
      <c r="S405" s="2307"/>
      <c r="T405" s="2307"/>
      <c r="U405" s="2307"/>
      <c r="V405" s="2307"/>
      <c r="W405" s="2307"/>
      <c r="X405" s="2843">
        <v>8.7750000000000004</v>
      </c>
      <c r="Y405" s="2843">
        <v>0</v>
      </c>
      <c r="Z405" s="2108">
        <v>8.7750000000000004</v>
      </c>
      <c r="AA405" s="2844"/>
      <c r="AB405" s="2844"/>
      <c r="AC405" s="2108">
        <v>0</v>
      </c>
      <c r="AD405" s="2108"/>
      <c r="AE405" s="2844"/>
      <c r="AF405" s="2844">
        <v>0</v>
      </c>
      <c r="AG405" s="2108">
        <v>0</v>
      </c>
      <c r="AH405" s="2307"/>
      <c r="AI405" s="2307"/>
      <c r="AJ405" s="2307">
        <v>0</v>
      </c>
    </row>
    <row r="406" spans="1:36" s="2310" customFormat="1">
      <c r="A406" s="991" t="s">
        <v>188</v>
      </c>
      <c r="B406" s="2381"/>
      <c r="C406" s="2380"/>
      <c r="D406" s="916"/>
      <c r="E406" s="916"/>
      <c r="F406" s="2324"/>
      <c r="G406" s="2348"/>
      <c r="H406" s="2307"/>
      <c r="I406" s="2307"/>
      <c r="J406" s="2307"/>
      <c r="K406" s="2307"/>
      <c r="L406" s="2307"/>
      <c r="M406" s="2307"/>
      <c r="N406" s="2307"/>
      <c r="O406" s="2307"/>
      <c r="P406" s="2307"/>
      <c r="Q406" s="2307"/>
      <c r="R406" s="2307"/>
      <c r="S406" s="2307"/>
      <c r="T406" s="2307"/>
      <c r="U406" s="2307"/>
      <c r="V406" s="2307"/>
      <c r="W406" s="2307"/>
      <c r="X406" s="2307"/>
      <c r="Y406" s="2307"/>
      <c r="Z406" s="2307"/>
      <c r="AA406" s="2307"/>
      <c r="AB406" s="2307"/>
      <c r="AC406" s="2307"/>
      <c r="AD406" s="2307"/>
      <c r="AE406" s="2307"/>
      <c r="AF406" s="2307"/>
      <c r="AG406" s="2307"/>
      <c r="AH406" s="2307"/>
      <c r="AI406" s="2307"/>
      <c r="AJ406" s="2307"/>
    </row>
    <row r="407" spans="1:36" s="2310" customFormat="1">
      <c r="A407" s="991" t="s">
        <v>188</v>
      </c>
      <c r="B407" s="2325"/>
      <c r="C407" s="2372" t="s">
        <v>7203</v>
      </c>
      <c r="D407" s="2382"/>
      <c r="E407" s="2382"/>
      <c r="F407" s="2340"/>
      <c r="G407" s="2341">
        <v>6805.023699999997</v>
      </c>
      <c r="H407" s="2341">
        <v>0</v>
      </c>
      <c r="I407" s="2341">
        <v>0</v>
      </c>
      <c r="J407" s="2341">
        <v>0</v>
      </c>
      <c r="K407" s="2341">
        <v>0</v>
      </c>
      <c r="L407" s="2341">
        <v>6805.023699999997</v>
      </c>
      <c r="M407" s="2341">
        <v>1176.2160000000003</v>
      </c>
      <c r="N407" s="2341">
        <v>0</v>
      </c>
      <c r="O407" s="2341">
        <v>1176.2160000000003</v>
      </c>
      <c r="P407" s="2341">
        <v>0</v>
      </c>
      <c r="Q407" s="2341">
        <v>0</v>
      </c>
      <c r="R407" s="2341">
        <v>0</v>
      </c>
      <c r="S407" s="2341">
        <v>0</v>
      </c>
      <c r="T407" s="2341">
        <v>0</v>
      </c>
      <c r="U407" s="2341">
        <v>0</v>
      </c>
      <c r="V407" s="2341">
        <v>0</v>
      </c>
      <c r="W407" s="2341">
        <v>0</v>
      </c>
      <c r="X407" s="2341">
        <v>1176.2160000000003</v>
      </c>
      <c r="Y407" s="2341">
        <v>0</v>
      </c>
      <c r="Z407" s="2341">
        <v>1176.2160000000003</v>
      </c>
      <c r="AA407" s="2341">
        <v>0</v>
      </c>
      <c r="AB407" s="2341">
        <v>0</v>
      </c>
      <c r="AC407" s="2341">
        <v>0</v>
      </c>
      <c r="AD407" s="2341">
        <v>0</v>
      </c>
      <c r="AE407" s="2341">
        <v>0</v>
      </c>
      <c r="AF407" s="2341">
        <v>0</v>
      </c>
      <c r="AG407" s="2341">
        <v>0</v>
      </c>
      <c r="AH407" s="2341"/>
      <c r="AI407" s="2341"/>
      <c r="AJ407" s="2341">
        <v>0</v>
      </c>
    </row>
    <row r="408" spans="1:36" s="2310" customFormat="1" ht="16.5" thickBot="1">
      <c r="A408" s="991" t="s">
        <v>188</v>
      </c>
      <c r="B408" s="2325"/>
      <c r="C408" s="2383" t="s">
        <v>7204</v>
      </c>
      <c r="D408" s="2327"/>
      <c r="E408" s="2327"/>
      <c r="F408" s="2328"/>
      <c r="G408" s="2329">
        <v>24762.1227</v>
      </c>
      <c r="H408" s="2329">
        <v>7964.6815000000006</v>
      </c>
      <c r="I408" s="2329">
        <v>1738.1229999999998</v>
      </c>
      <c r="J408" s="2329">
        <v>0</v>
      </c>
      <c r="K408" s="2329">
        <v>9702.8044999999984</v>
      </c>
      <c r="L408" s="2329">
        <v>15059.318199999998</v>
      </c>
      <c r="M408" s="2329">
        <v>4997.7700000000004</v>
      </c>
      <c r="N408" s="2329">
        <v>312.976</v>
      </c>
      <c r="O408" s="2329">
        <v>5310.746000000001</v>
      </c>
      <c r="P408" s="2329">
        <v>0</v>
      </c>
      <c r="Q408" s="2329">
        <v>0</v>
      </c>
      <c r="R408" s="2329">
        <v>0</v>
      </c>
      <c r="S408" s="2329">
        <v>0</v>
      </c>
      <c r="T408" s="2329">
        <v>0</v>
      </c>
      <c r="U408" s="2329">
        <v>0</v>
      </c>
      <c r="V408" s="2329">
        <v>0</v>
      </c>
      <c r="W408" s="2329">
        <v>0</v>
      </c>
      <c r="X408" s="2329">
        <v>4997.7700000000004</v>
      </c>
      <c r="Y408" s="2329">
        <v>312.976</v>
      </c>
      <c r="Z408" s="2329">
        <v>5310.746000000001</v>
      </c>
      <c r="AA408" s="2329">
        <v>1049.7029399999999</v>
      </c>
      <c r="AB408" s="2329">
        <v>44.475000000000001</v>
      </c>
      <c r="AC408" s="2329">
        <v>1094.1779399999998</v>
      </c>
      <c r="AD408" s="2329">
        <v>10.603060000000001</v>
      </c>
      <c r="AE408" s="2329">
        <v>0</v>
      </c>
      <c r="AF408" s="2329">
        <v>0</v>
      </c>
      <c r="AG408" s="2329">
        <v>0</v>
      </c>
      <c r="AH408" s="2329"/>
      <c r="AI408" s="2329"/>
      <c r="AJ408" s="2329">
        <v>0</v>
      </c>
    </row>
    <row r="409" spans="1:36" s="2310" customFormat="1" ht="16.5" thickTop="1">
      <c r="A409" s="991" t="s">
        <v>188</v>
      </c>
      <c r="B409" s="2331"/>
      <c r="C409" s="2355"/>
      <c r="D409" s="916"/>
      <c r="E409" s="916"/>
      <c r="F409" s="2333"/>
      <c r="G409" s="2356"/>
      <c r="H409" s="2356"/>
      <c r="I409" s="2356"/>
      <c r="J409" s="2356"/>
      <c r="K409" s="2356"/>
      <c r="L409" s="2356"/>
      <c r="M409" s="2356"/>
      <c r="N409" s="2356"/>
      <c r="O409" s="2356"/>
      <c r="P409" s="2356"/>
      <c r="Q409" s="2356"/>
      <c r="R409" s="2356"/>
      <c r="S409" s="2356"/>
      <c r="T409" s="2356"/>
      <c r="U409" s="2356"/>
      <c r="V409" s="2356"/>
      <c r="W409" s="2356"/>
      <c r="X409" s="2356"/>
      <c r="Y409" s="2356"/>
      <c r="Z409" s="2356"/>
      <c r="AA409" s="2356"/>
      <c r="AB409" s="2356"/>
      <c r="AC409" s="2356"/>
      <c r="AD409" s="2356"/>
      <c r="AE409" s="2356"/>
      <c r="AF409" s="2356"/>
      <c r="AG409" s="2356"/>
      <c r="AH409" s="2356"/>
      <c r="AI409" s="2356"/>
      <c r="AJ409" s="2356"/>
    </row>
    <row r="410" spans="1:36" s="2310" customFormat="1">
      <c r="A410" s="991" t="s">
        <v>188</v>
      </c>
      <c r="B410" s="2331"/>
      <c r="C410" s="2304" t="s">
        <v>7205</v>
      </c>
      <c r="D410" s="916"/>
      <c r="E410" s="916"/>
      <c r="F410" s="916"/>
      <c r="G410" s="2334"/>
      <c r="H410" s="2334"/>
      <c r="I410" s="2334"/>
      <c r="J410" s="2334"/>
      <c r="K410" s="2334"/>
      <c r="L410" s="2334"/>
      <c r="M410" s="2334"/>
      <c r="N410" s="2334"/>
      <c r="O410" s="2334"/>
      <c r="P410" s="2334"/>
      <c r="Q410" s="2334"/>
      <c r="R410" s="2334"/>
      <c r="S410" s="2334"/>
      <c r="T410" s="2334"/>
      <c r="U410" s="2334"/>
      <c r="V410" s="2334"/>
      <c r="W410" s="2334"/>
      <c r="X410" s="2334"/>
      <c r="Y410" s="2334"/>
      <c r="Z410" s="2334"/>
      <c r="AA410" s="2334"/>
      <c r="AB410" s="2334"/>
      <c r="AC410" s="2334"/>
      <c r="AD410" s="2334"/>
      <c r="AE410" s="2334"/>
      <c r="AF410" s="2334"/>
      <c r="AG410" s="2334"/>
      <c r="AH410" s="2334"/>
      <c r="AI410" s="2334"/>
      <c r="AJ410" s="2315"/>
    </row>
    <row r="411" spans="1:36" s="2310" customFormat="1">
      <c r="A411" s="991" t="s">
        <v>188</v>
      </c>
      <c r="B411" s="2331"/>
      <c r="C411" s="2304"/>
      <c r="D411" s="916"/>
      <c r="E411" s="916"/>
      <c r="F411" s="916"/>
      <c r="G411" s="2334"/>
      <c r="H411" s="2334"/>
      <c r="I411" s="2334"/>
      <c r="J411" s="2334"/>
      <c r="K411" s="2334"/>
      <c r="L411" s="2334"/>
      <c r="M411" s="2334"/>
      <c r="N411" s="2334"/>
      <c r="O411" s="2334"/>
      <c r="P411" s="2334"/>
      <c r="Q411" s="2334"/>
      <c r="R411" s="2334"/>
      <c r="S411" s="2334"/>
      <c r="T411" s="2334"/>
      <c r="U411" s="2334"/>
      <c r="V411" s="2334"/>
      <c r="W411" s="2334"/>
      <c r="X411" s="2334"/>
      <c r="Y411" s="2334"/>
      <c r="Z411" s="2334"/>
      <c r="AA411" s="2334"/>
      <c r="AB411" s="2334"/>
      <c r="AC411" s="2334"/>
      <c r="AD411" s="2334"/>
      <c r="AE411" s="2334"/>
      <c r="AF411" s="2334"/>
      <c r="AG411" s="2334"/>
      <c r="AH411" s="2334"/>
      <c r="AI411" s="2334"/>
      <c r="AJ411" s="2315"/>
    </row>
    <row r="412" spans="1:36" s="2310" customFormat="1" ht="31.5">
      <c r="A412" s="3223">
        <v>3023</v>
      </c>
      <c r="B412" s="1774" t="s">
        <v>7206</v>
      </c>
      <c r="C412" s="2384" t="s">
        <v>7207</v>
      </c>
      <c r="D412" s="2320" t="s">
        <v>542</v>
      </c>
      <c r="E412" s="1841" t="s">
        <v>2426</v>
      </c>
      <c r="F412" s="2317" t="s">
        <v>30</v>
      </c>
      <c r="G412" s="2321">
        <v>30.274000000000001</v>
      </c>
      <c r="H412" s="2307">
        <v>26.253</v>
      </c>
      <c r="I412" s="2307">
        <v>0</v>
      </c>
      <c r="J412" s="2307">
        <v>0</v>
      </c>
      <c r="K412" s="2307">
        <v>26.253</v>
      </c>
      <c r="L412" s="2307">
        <v>4.0210000000000008</v>
      </c>
      <c r="M412" s="2307">
        <v>4.0209999999999999</v>
      </c>
      <c r="N412" s="2307">
        <v>0</v>
      </c>
      <c r="O412" s="2307">
        <v>4.0209999999999999</v>
      </c>
      <c r="P412" s="2307"/>
      <c r="Q412" s="2307"/>
      <c r="R412" s="2307"/>
      <c r="S412" s="2307"/>
      <c r="T412" s="2307"/>
      <c r="U412" s="2307"/>
      <c r="V412" s="2307"/>
      <c r="W412" s="2307"/>
      <c r="X412" s="2843">
        <v>4.0209999999999999</v>
      </c>
      <c r="Y412" s="2843">
        <v>0</v>
      </c>
      <c r="Z412" s="2108">
        <v>4.0209999999999999</v>
      </c>
      <c r="AA412" s="2844">
        <v>3.9807899999999998</v>
      </c>
      <c r="AB412" s="2844"/>
      <c r="AC412" s="2108">
        <v>3.9807899999999998</v>
      </c>
      <c r="AD412" s="2108">
        <v>4.0209999999999996E-2</v>
      </c>
      <c r="AE412" s="2844"/>
      <c r="AF412" s="2844">
        <v>0</v>
      </c>
      <c r="AG412" s="2108">
        <v>0</v>
      </c>
      <c r="AH412" s="2307"/>
      <c r="AI412" s="2307" t="s">
        <v>9951</v>
      </c>
      <c r="AJ412" s="2307">
        <v>0</v>
      </c>
    </row>
    <row r="413" spans="1:36" s="2310" customFormat="1" ht="31.5">
      <c r="A413" s="3223">
        <v>3024</v>
      </c>
      <c r="B413" s="1774" t="s">
        <v>7208</v>
      </c>
      <c r="C413" s="2384" t="s">
        <v>7209</v>
      </c>
      <c r="D413" s="2320" t="s">
        <v>588</v>
      </c>
      <c r="E413" s="1850" t="s">
        <v>7210</v>
      </c>
      <c r="F413" s="2317" t="s">
        <v>30</v>
      </c>
      <c r="G413" s="2321">
        <v>98.54</v>
      </c>
      <c r="H413" s="2307">
        <v>66.918999999999997</v>
      </c>
      <c r="I413" s="2307">
        <v>0</v>
      </c>
      <c r="J413" s="2307">
        <v>0</v>
      </c>
      <c r="K413" s="2307">
        <v>66.918999999999997</v>
      </c>
      <c r="L413" s="2307">
        <v>31.621000000000009</v>
      </c>
      <c r="M413" s="2307">
        <v>31.620999999999999</v>
      </c>
      <c r="N413" s="2307">
        <v>0</v>
      </c>
      <c r="O413" s="2307">
        <v>31.620999999999999</v>
      </c>
      <c r="P413" s="2307"/>
      <c r="Q413" s="2307"/>
      <c r="R413" s="2307"/>
      <c r="S413" s="2307"/>
      <c r="T413" s="2307"/>
      <c r="U413" s="2307"/>
      <c r="V413" s="2307"/>
      <c r="W413" s="2307"/>
      <c r="X413" s="2843">
        <v>31.620999999999999</v>
      </c>
      <c r="Y413" s="2843">
        <v>0</v>
      </c>
      <c r="Z413" s="2108">
        <v>31.620999999999999</v>
      </c>
      <c r="AA413" s="2844">
        <v>31.304789999999997</v>
      </c>
      <c r="AB413" s="2844"/>
      <c r="AC413" s="2108">
        <v>31.304789999999997</v>
      </c>
      <c r="AD413" s="2108">
        <v>0.31620999999999999</v>
      </c>
      <c r="AE413" s="2844"/>
      <c r="AF413" s="2844">
        <v>0</v>
      </c>
      <c r="AG413" s="2108">
        <v>0</v>
      </c>
      <c r="AH413" s="2307"/>
      <c r="AI413" s="2307" t="s">
        <v>9951</v>
      </c>
      <c r="AJ413" s="2307">
        <v>0</v>
      </c>
    </row>
    <row r="414" spans="1:36" s="2310" customFormat="1" ht="94.5">
      <c r="A414" s="3223">
        <v>3025</v>
      </c>
      <c r="B414" s="1774" t="s">
        <v>7211</v>
      </c>
      <c r="C414" s="2384" t="s">
        <v>7212</v>
      </c>
      <c r="D414" s="2320" t="s">
        <v>588</v>
      </c>
      <c r="E414" s="1841" t="s">
        <v>2217</v>
      </c>
      <c r="F414" s="2317" t="s">
        <v>30</v>
      </c>
      <c r="G414" s="2321">
        <v>15</v>
      </c>
      <c r="H414" s="2307">
        <v>10.906000000000001</v>
      </c>
      <c r="I414" s="2307">
        <v>0</v>
      </c>
      <c r="J414" s="2307">
        <v>0</v>
      </c>
      <c r="K414" s="2307">
        <v>10.906000000000001</v>
      </c>
      <c r="L414" s="2307">
        <v>4.0939999999999994</v>
      </c>
      <c r="M414" s="2307">
        <v>4.0940000000000003</v>
      </c>
      <c r="N414" s="2307">
        <v>0</v>
      </c>
      <c r="O414" s="2307">
        <v>4.0940000000000003</v>
      </c>
      <c r="P414" s="2307"/>
      <c r="Q414" s="2307"/>
      <c r="R414" s="2307"/>
      <c r="S414" s="2307"/>
      <c r="T414" s="2307"/>
      <c r="U414" s="2307"/>
      <c r="V414" s="2307"/>
      <c r="W414" s="2307"/>
      <c r="X414" s="2843">
        <v>4.0940000000000003</v>
      </c>
      <c r="Y414" s="2843">
        <v>0</v>
      </c>
      <c r="Z414" s="2108">
        <v>4.0940000000000003</v>
      </c>
      <c r="AA414" s="2844">
        <v>4.0530600000000003</v>
      </c>
      <c r="AB414" s="2844"/>
      <c r="AC414" s="2108">
        <v>4.0530600000000003</v>
      </c>
      <c r="AD414" s="2108">
        <v>4.0940000000000004E-2</v>
      </c>
      <c r="AE414" s="2844"/>
      <c r="AF414" s="2844">
        <v>0</v>
      </c>
      <c r="AG414" s="2108">
        <v>0</v>
      </c>
      <c r="AH414" s="2307"/>
      <c r="AI414" s="2307" t="s">
        <v>9951</v>
      </c>
      <c r="AJ414" s="2307">
        <v>0</v>
      </c>
    </row>
    <row r="415" spans="1:36" s="2310" customFormat="1" ht="31.5">
      <c r="A415" s="3223">
        <v>3026</v>
      </c>
      <c r="B415" s="1774" t="s">
        <v>7213</v>
      </c>
      <c r="C415" s="2384" t="s">
        <v>7214</v>
      </c>
      <c r="D415" s="916" t="s">
        <v>72</v>
      </c>
      <c r="E415" s="1841" t="s">
        <v>7215</v>
      </c>
      <c r="F415" s="2317" t="s">
        <v>30</v>
      </c>
      <c r="G415" s="2321">
        <v>30.738</v>
      </c>
      <c r="H415" s="2307">
        <v>25.013000000000002</v>
      </c>
      <c r="I415" s="2307">
        <v>0</v>
      </c>
      <c r="J415" s="2307">
        <v>0</v>
      </c>
      <c r="K415" s="2307">
        <v>25.013000000000002</v>
      </c>
      <c r="L415" s="2307">
        <v>5.7249999999999979</v>
      </c>
      <c r="M415" s="2307">
        <v>5.7249999999999996</v>
      </c>
      <c r="N415" s="2307">
        <v>0</v>
      </c>
      <c r="O415" s="2307">
        <v>5.7249999999999996</v>
      </c>
      <c r="P415" s="2307"/>
      <c r="Q415" s="2307"/>
      <c r="R415" s="2307"/>
      <c r="S415" s="2307"/>
      <c r="T415" s="2307"/>
      <c r="U415" s="2307"/>
      <c r="V415" s="2307"/>
      <c r="W415" s="2307"/>
      <c r="X415" s="2843">
        <v>5.7249999999999996</v>
      </c>
      <c r="Y415" s="2843">
        <v>0</v>
      </c>
      <c r="Z415" s="2108">
        <v>5.7249999999999996</v>
      </c>
      <c r="AA415" s="2844">
        <v>5.6677499999999998</v>
      </c>
      <c r="AB415" s="2844"/>
      <c r="AC415" s="2108">
        <v>5.6677499999999998</v>
      </c>
      <c r="AD415" s="2108">
        <v>5.7249999999999995E-2</v>
      </c>
      <c r="AE415" s="2844"/>
      <c r="AF415" s="2844">
        <v>0</v>
      </c>
      <c r="AG415" s="2108">
        <v>0</v>
      </c>
      <c r="AH415" s="2307"/>
      <c r="AI415" s="2307" t="s">
        <v>9951</v>
      </c>
      <c r="AJ415" s="2307">
        <v>0</v>
      </c>
    </row>
    <row r="416" spans="1:36" s="2310" customFormat="1" ht="31.5">
      <c r="A416" s="3223">
        <v>3027</v>
      </c>
      <c r="B416" s="1774" t="s">
        <v>7216</v>
      </c>
      <c r="C416" s="2384" t="s">
        <v>7217</v>
      </c>
      <c r="D416" s="916" t="s">
        <v>389</v>
      </c>
      <c r="E416" s="1841" t="s">
        <v>4211</v>
      </c>
      <c r="F416" s="2317" t="s">
        <v>30</v>
      </c>
      <c r="G416" s="2321">
        <v>13.180999999999999</v>
      </c>
      <c r="H416" s="2307">
        <v>8.2219999999999995</v>
      </c>
      <c r="I416" s="2307">
        <v>0</v>
      </c>
      <c r="J416" s="2307">
        <v>0</v>
      </c>
      <c r="K416" s="2307">
        <v>8.2219999999999995</v>
      </c>
      <c r="L416" s="2307">
        <v>4.9589999999999996</v>
      </c>
      <c r="M416" s="2307">
        <v>4.9589999999999996</v>
      </c>
      <c r="N416" s="2307">
        <v>0</v>
      </c>
      <c r="O416" s="2307">
        <v>4.9589999999999996</v>
      </c>
      <c r="P416" s="2307"/>
      <c r="Q416" s="2307"/>
      <c r="R416" s="2307"/>
      <c r="S416" s="2307"/>
      <c r="T416" s="2307"/>
      <c r="U416" s="2307"/>
      <c r="V416" s="2307"/>
      <c r="W416" s="2307"/>
      <c r="X416" s="2843">
        <v>4.9589999999999996</v>
      </c>
      <c r="Y416" s="2843">
        <v>0</v>
      </c>
      <c r="Z416" s="2108">
        <v>4.9589999999999996</v>
      </c>
      <c r="AA416" s="2844">
        <v>4.9094099999999994</v>
      </c>
      <c r="AB416" s="2844"/>
      <c r="AC416" s="2108">
        <v>4.9094099999999994</v>
      </c>
      <c r="AD416" s="2108">
        <v>4.9589999999999995E-2</v>
      </c>
      <c r="AE416" s="2844"/>
      <c r="AF416" s="2844">
        <v>0</v>
      </c>
      <c r="AG416" s="2108">
        <v>0</v>
      </c>
      <c r="AH416" s="2307"/>
      <c r="AI416" s="2307" t="s">
        <v>9951</v>
      </c>
      <c r="AJ416" s="2307">
        <v>0</v>
      </c>
    </row>
    <row r="417" spans="1:36" s="2310" customFormat="1">
      <c r="A417" s="991" t="s">
        <v>188</v>
      </c>
      <c r="B417" s="2385"/>
      <c r="C417" s="2384"/>
      <c r="D417" s="916"/>
      <c r="E417" s="1841"/>
      <c r="F417" s="2324"/>
      <c r="G417" s="2321"/>
      <c r="H417" s="2307"/>
      <c r="I417" s="2307"/>
      <c r="J417" s="2307"/>
      <c r="K417" s="2307"/>
      <c r="L417" s="2307"/>
      <c r="M417" s="2307"/>
      <c r="N417" s="2307"/>
      <c r="O417" s="2307"/>
      <c r="P417" s="2307"/>
      <c r="Q417" s="2307"/>
      <c r="R417" s="2307"/>
      <c r="S417" s="2307"/>
      <c r="T417" s="2307"/>
      <c r="U417" s="2307"/>
      <c r="V417" s="2307"/>
      <c r="W417" s="2307"/>
      <c r="X417" s="2307"/>
      <c r="Y417" s="2307"/>
      <c r="Z417" s="2307"/>
      <c r="AA417" s="2307"/>
      <c r="AB417" s="2307"/>
      <c r="AC417" s="2307"/>
      <c r="AD417" s="2307"/>
      <c r="AE417" s="2307"/>
      <c r="AF417" s="2307"/>
      <c r="AG417" s="2307"/>
      <c r="AH417" s="2307"/>
      <c r="AI417" s="2307"/>
      <c r="AJ417" s="2307"/>
    </row>
    <row r="418" spans="1:36" s="2310" customFormat="1">
      <c r="A418" s="991" t="s">
        <v>188</v>
      </c>
      <c r="B418" s="2342"/>
      <c r="C418" s="2338" t="s">
        <v>7218</v>
      </c>
      <c r="D418" s="2339"/>
      <c r="E418" s="2339"/>
      <c r="F418" s="2339"/>
      <c r="G418" s="2341">
        <v>187.73300000000003</v>
      </c>
      <c r="H418" s="2341">
        <v>137.31300000000002</v>
      </c>
      <c r="I418" s="2341">
        <v>0</v>
      </c>
      <c r="J418" s="2341">
        <v>0</v>
      </c>
      <c r="K418" s="2341">
        <v>137.31300000000002</v>
      </c>
      <c r="L418" s="2341">
        <v>50.420000000000016</v>
      </c>
      <c r="M418" s="2341">
        <v>50.42</v>
      </c>
      <c r="N418" s="2341">
        <v>0</v>
      </c>
      <c r="O418" s="2341">
        <v>50.42</v>
      </c>
      <c r="P418" s="2341">
        <v>0</v>
      </c>
      <c r="Q418" s="2341">
        <v>0</v>
      </c>
      <c r="R418" s="2341">
        <v>0</v>
      </c>
      <c r="S418" s="2341">
        <v>0</v>
      </c>
      <c r="T418" s="2341">
        <v>0</v>
      </c>
      <c r="U418" s="2341">
        <v>0</v>
      </c>
      <c r="V418" s="2341">
        <v>0</v>
      </c>
      <c r="W418" s="2341">
        <v>0</v>
      </c>
      <c r="X418" s="2341">
        <v>50.42</v>
      </c>
      <c r="Y418" s="2341">
        <v>0</v>
      </c>
      <c r="Z418" s="2341">
        <v>50.42</v>
      </c>
      <c r="AA418" s="2341">
        <v>49.915799999999997</v>
      </c>
      <c r="AB418" s="2341">
        <v>0</v>
      </c>
      <c r="AC418" s="2341">
        <v>49.915799999999997</v>
      </c>
      <c r="AD418" s="2341">
        <v>0.50419999999999998</v>
      </c>
      <c r="AE418" s="2341">
        <v>0</v>
      </c>
      <c r="AF418" s="2341">
        <v>0</v>
      </c>
      <c r="AG418" s="2341">
        <v>0</v>
      </c>
      <c r="AH418" s="2341"/>
      <c r="AI418" s="2341"/>
      <c r="AJ418" s="2341">
        <v>0</v>
      </c>
    </row>
    <row r="419" spans="1:36" s="2310" customFormat="1">
      <c r="A419" s="991" t="s">
        <v>188</v>
      </c>
      <c r="B419" s="2342"/>
      <c r="C419" s="2386" t="s">
        <v>7219</v>
      </c>
      <c r="D419" s="2339"/>
      <c r="E419" s="2339"/>
      <c r="F419" s="2339"/>
      <c r="G419" s="2341">
        <v>18238.686000000002</v>
      </c>
      <c r="H419" s="2341">
        <v>3512.8120000000008</v>
      </c>
      <c r="I419" s="2341">
        <v>2544.5790000000002</v>
      </c>
      <c r="J419" s="2341">
        <v>0</v>
      </c>
      <c r="K419" s="2341">
        <v>6057.3910000000005</v>
      </c>
      <c r="L419" s="2341">
        <v>12181.295000000002</v>
      </c>
      <c r="M419" s="2341">
        <v>5304.5250000000015</v>
      </c>
      <c r="N419" s="2341">
        <v>0</v>
      </c>
      <c r="O419" s="2341">
        <v>5304.5250000000015</v>
      </c>
      <c r="P419" s="2341">
        <v>0</v>
      </c>
      <c r="Q419" s="2341">
        <v>0</v>
      </c>
      <c r="R419" s="2341">
        <v>0</v>
      </c>
      <c r="S419" s="2341">
        <v>0</v>
      </c>
      <c r="T419" s="2341">
        <v>0</v>
      </c>
      <c r="U419" s="2341">
        <v>0</v>
      </c>
      <c r="V419" s="2341">
        <v>0</v>
      </c>
      <c r="W419" s="2341">
        <v>0</v>
      </c>
      <c r="X419" s="2341">
        <v>5304.5250000000015</v>
      </c>
      <c r="Y419" s="2341">
        <v>0</v>
      </c>
      <c r="Z419" s="2341">
        <v>5304.5250000000015</v>
      </c>
      <c r="AA419" s="2341">
        <v>2462.6209675000009</v>
      </c>
      <c r="AB419" s="2341">
        <v>0</v>
      </c>
      <c r="AC419" s="2341">
        <v>2462.6209675000009</v>
      </c>
      <c r="AD419" s="2341">
        <v>24.877282499999996</v>
      </c>
      <c r="AE419" s="2341">
        <v>0</v>
      </c>
      <c r="AF419" s="2341">
        <v>201.99060899999995</v>
      </c>
      <c r="AG419" s="2341">
        <v>201.99060899999995</v>
      </c>
      <c r="AH419" s="2341"/>
      <c r="AI419" s="2341"/>
      <c r="AJ419" s="2341">
        <v>0</v>
      </c>
    </row>
    <row r="420" spans="1:36" s="2310" customFormat="1">
      <c r="A420" s="991" t="s">
        <v>188</v>
      </c>
      <c r="B420" s="2342"/>
      <c r="C420" s="2386" t="s">
        <v>7220</v>
      </c>
      <c r="D420" s="2339"/>
      <c r="E420" s="2339"/>
      <c r="F420" s="2339"/>
      <c r="G420" s="2341">
        <v>26377.358999999997</v>
      </c>
      <c r="H420" s="2341">
        <v>3761.5904999999984</v>
      </c>
      <c r="I420" s="2341">
        <v>3495.323899999999</v>
      </c>
      <c r="J420" s="2341">
        <v>0</v>
      </c>
      <c r="K420" s="2341">
        <v>7256.9143999999997</v>
      </c>
      <c r="L420" s="2341">
        <v>19120.444600000003</v>
      </c>
      <c r="M420" s="2341">
        <v>10274.841</v>
      </c>
      <c r="N420" s="2341">
        <v>0</v>
      </c>
      <c r="O420" s="2341">
        <v>10274.841</v>
      </c>
      <c r="P420" s="2341">
        <v>0</v>
      </c>
      <c r="Q420" s="2341">
        <v>0</v>
      </c>
      <c r="R420" s="2341">
        <v>0</v>
      </c>
      <c r="S420" s="2341">
        <v>0</v>
      </c>
      <c r="T420" s="2341">
        <v>0</v>
      </c>
      <c r="U420" s="2341">
        <v>0</v>
      </c>
      <c r="V420" s="2341">
        <v>0</v>
      </c>
      <c r="W420" s="2341">
        <v>0</v>
      </c>
      <c r="X420" s="2341">
        <v>10274.841</v>
      </c>
      <c r="Y420" s="2341">
        <v>0</v>
      </c>
      <c r="Z420" s="2341">
        <v>10274.841</v>
      </c>
      <c r="AA420" s="2341">
        <v>5892.5762150000019</v>
      </c>
      <c r="AB420" s="2341">
        <v>0</v>
      </c>
      <c r="AC420" s="2341">
        <v>5892.5762150000019</v>
      </c>
      <c r="AD420" s="2341">
        <v>59.52128500000002</v>
      </c>
      <c r="AE420" s="2341">
        <v>0</v>
      </c>
      <c r="AF420" s="2341">
        <v>359.55615799999998</v>
      </c>
      <c r="AG420" s="2341">
        <v>359.55615799999998</v>
      </c>
      <c r="AH420" s="2341"/>
      <c r="AI420" s="2341"/>
      <c r="AJ420" s="2341">
        <v>0</v>
      </c>
    </row>
    <row r="421" spans="1:36" s="2310" customFormat="1">
      <c r="A421" s="991" t="s">
        <v>188</v>
      </c>
      <c r="B421" s="2342"/>
      <c r="C421" s="2386" t="s">
        <v>7221</v>
      </c>
      <c r="D421" s="2339"/>
      <c r="E421" s="2339"/>
      <c r="F421" s="2339"/>
      <c r="G421" s="2341">
        <v>24762.1227</v>
      </c>
      <c r="H421" s="2341">
        <v>7964.6815000000006</v>
      </c>
      <c r="I421" s="2341">
        <v>1738.1229999999998</v>
      </c>
      <c r="J421" s="2341">
        <v>0</v>
      </c>
      <c r="K421" s="2341">
        <v>9702.8044999999984</v>
      </c>
      <c r="L421" s="2341">
        <v>15059.318199999998</v>
      </c>
      <c r="M421" s="2341">
        <v>4997.7700000000004</v>
      </c>
      <c r="N421" s="2341">
        <v>312.976</v>
      </c>
      <c r="O421" s="2341">
        <v>5310.746000000001</v>
      </c>
      <c r="P421" s="2341">
        <v>0</v>
      </c>
      <c r="Q421" s="2341">
        <v>0</v>
      </c>
      <c r="R421" s="2341">
        <v>0</v>
      </c>
      <c r="S421" s="2341">
        <v>0</v>
      </c>
      <c r="T421" s="2341">
        <v>0</v>
      </c>
      <c r="U421" s="2341">
        <v>0</v>
      </c>
      <c r="V421" s="2341">
        <v>0</v>
      </c>
      <c r="W421" s="2341">
        <v>0</v>
      </c>
      <c r="X421" s="2341">
        <v>4997.7700000000004</v>
      </c>
      <c r="Y421" s="2341">
        <v>312.976</v>
      </c>
      <c r="Z421" s="2341">
        <v>5310.746000000001</v>
      </c>
      <c r="AA421" s="2341">
        <v>1049.7029399999999</v>
      </c>
      <c r="AB421" s="2341">
        <v>44.475000000000001</v>
      </c>
      <c r="AC421" s="2341">
        <v>1094.1779399999998</v>
      </c>
      <c r="AD421" s="2341">
        <v>10.603060000000001</v>
      </c>
      <c r="AE421" s="2341">
        <v>0</v>
      </c>
      <c r="AF421" s="2341">
        <v>0</v>
      </c>
      <c r="AG421" s="2341">
        <v>0</v>
      </c>
      <c r="AH421" s="2341"/>
      <c r="AI421" s="2341"/>
      <c r="AJ421" s="2341">
        <v>0</v>
      </c>
    </row>
    <row r="422" spans="1:36" s="2310" customFormat="1" ht="16.5" thickBot="1">
      <c r="A422" s="991" t="s">
        <v>188</v>
      </c>
      <c r="B422" s="2342"/>
      <c r="C422" s="2387" t="s">
        <v>7222</v>
      </c>
      <c r="D422" s="2388"/>
      <c r="E422" s="2388"/>
      <c r="F422" s="2389"/>
      <c r="G422" s="2390">
        <v>69565.900699999998</v>
      </c>
      <c r="H422" s="2390">
        <v>15376.397000000001</v>
      </c>
      <c r="I422" s="2390">
        <v>7778.0258999999987</v>
      </c>
      <c r="J422" s="2390">
        <v>0</v>
      </c>
      <c r="K422" s="2390">
        <v>23154.422899999998</v>
      </c>
      <c r="L422" s="2390">
        <v>46411.477800000008</v>
      </c>
      <c r="M422" s="2390">
        <v>20627.556000000004</v>
      </c>
      <c r="N422" s="2390">
        <v>312.976</v>
      </c>
      <c r="O422" s="2390">
        <v>20940.532000000003</v>
      </c>
      <c r="P422" s="2390">
        <v>0</v>
      </c>
      <c r="Q422" s="2390">
        <v>0</v>
      </c>
      <c r="R422" s="2390">
        <v>0</v>
      </c>
      <c r="S422" s="2390">
        <v>0</v>
      </c>
      <c r="T422" s="2390">
        <v>0</v>
      </c>
      <c r="U422" s="2390">
        <v>0</v>
      </c>
      <c r="V422" s="2390">
        <v>0</v>
      </c>
      <c r="W422" s="2390">
        <v>0</v>
      </c>
      <c r="X422" s="2390">
        <v>20627.556000000004</v>
      </c>
      <c r="Y422" s="2390">
        <v>312.976</v>
      </c>
      <c r="Z422" s="2390">
        <v>20940.532000000003</v>
      </c>
      <c r="AA422" s="2390">
        <v>9454.8159225000018</v>
      </c>
      <c r="AB422" s="2390">
        <v>44.475000000000001</v>
      </c>
      <c r="AC422" s="2390">
        <v>9499.2909225000021</v>
      </c>
      <c r="AD422" s="2390">
        <v>95.505827500000009</v>
      </c>
      <c r="AE422" s="2390">
        <v>0</v>
      </c>
      <c r="AF422" s="2390">
        <v>561.54676699999993</v>
      </c>
      <c r="AG422" s="2390">
        <v>561.54676699999993</v>
      </c>
      <c r="AH422" s="2390"/>
      <c r="AI422" s="2390"/>
      <c r="AJ422" s="2390">
        <v>0</v>
      </c>
    </row>
    <row r="423" spans="1:36" ht="16.5" thickTop="1">
      <c r="A423" s="991" t="s">
        <v>188</v>
      </c>
      <c r="B423" s="2391"/>
      <c r="C423" s="2330"/>
      <c r="D423" s="2330"/>
      <c r="E423" s="2330"/>
      <c r="F423" s="2330"/>
      <c r="G423" s="2330"/>
      <c r="H423" s="2330"/>
      <c r="I423" s="2330"/>
      <c r="J423" s="2330"/>
      <c r="K423" s="2330"/>
      <c r="L423" s="2330"/>
      <c r="M423" s="2330"/>
      <c r="N423" s="2330"/>
      <c r="O423" s="2330"/>
      <c r="P423" s="2330"/>
      <c r="Q423" s="2330"/>
      <c r="R423" s="2330"/>
      <c r="S423" s="2330"/>
      <c r="T423" s="2330"/>
      <c r="U423" s="2330"/>
      <c r="V423" s="2330"/>
      <c r="W423" s="2330"/>
      <c r="X423" s="2330"/>
      <c r="Y423" s="2330"/>
      <c r="Z423" s="2330"/>
      <c r="AA423" s="2330"/>
      <c r="AB423" s="2330"/>
      <c r="AC423" s="2330"/>
      <c r="AD423" s="2330"/>
      <c r="AE423" s="2330"/>
      <c r="AF423" s="2330"/>
      <c r="AG423" s="2330"/>
      <c r="AH423" s="2330"/>
      <c r="AI423" s="2330"/>
      <c r="AJ423" s="2330"/>
    </row>
    <row r="424" spans="1:36">
      <c r="A424" s="991" t="s">
        <v>188</v>
      </c>
      <c r="B424" s="2392"/>
      <c r="C424" s="2393" t="s">
        <v>7223</v>
      </c>
      <c r="D424" s="2308"/>
      <c r="E424" s="2308"/>
      <c r="F424" s="2308"/>
      <c r="G424" s="2394"/>
      <c r="H424" s="2394"/>
      <c r="I424" s="2395"/>
      <c r="J424" s="2394"/>
      <c r="K424" s="2394"/>
      <c r="L424" s="2394"/>
      <c r="M424" s="2394"/>
      <c r="N424" s="2394"/>
      <c r="O424" s="2394"/>
      <c r="P424" s="2394"/>
      <c r="Q424" s="2394"/>
      <c r="R424" s="2394"/>
      <c r="S424" s="2394"/>
      <c r="T424" s="2394"/>
      <c r="U424" s="2394"/>
      <c r="V424" s="2394"/>
      <c r="W424" s="2394"/>
      <c r="X424" s="2394"/>
      <c r="Y424" s="2394"/>
      <c r="Z424" s="2394"/>
      <c r="AA424" s="2394"/>
      <c r="AB424" s="2394"/>
      <c r="AC424" s="2394"/>
      <c r="AD424" s="2394"/>
      <c r="AE424" s="2394"/>
      <c r="AF424" s="2394"/>
      <c r="AG424" s="2394"/>
      <c r="AH424" s="2394"/>
      <c r="AI424" s="2394"/>
      <c r="AJ424" s="2396"/>
    </row>
    <row r="425" spans="1:36">
      <c r="A425" s="991" t="s">
        <v>188</v>
      </c>
      <c r="B425" s="2392"/>
      <c r="C425" s="2393" t="s">
        <v>7224</v>
      </c>
      <c r="D425" s="2308"/>
      <c r="E425" s="2308"/>
      <c r="F425" s="2308"/>
      <c r="G425" s="2394"/>
      <c r="H425" s="2394"/>
      <c r="I425" s="2395"/>
      <c r="J425" s="2394"/>
      <c r="K425" s="2394"/>
      <c r="L425" s="2394"/>
      <c r="M425" s="2394"/>
      <c r="N425" s="2394"/>
      <c r="O425" s="2394"/>
      <c r="P425" s="2394"/>
      <c r="Q425" s="2394"/>
      <c r="R425" s="2394"/>
      <c r="S425" s="2394"/>
      <c r="T425" s="2394"/>
      <c r="U425" s="2394"/>
      <c r="V425" s="2394"/>
      <c r="W425" s="2394"/>
      <c r="X425" s="2394"/>
      <c r="Y425" s="2394"/>
      <c r="Z425" s="2394"/>
      <c r="AA425" s="2394"/>
      <c r="AB425" s="2394"/>
      <c r="AC425" s="2394"/>
      <c r="AD425" s="2394"/>
      <c r="AE425" s="2394"/>
      <c r="AF425" s="2394"/>
      <c r="AG425" s="2394"/>
      <c r="AH425" s="2394"/>
      <c r="AI425" s="2394"/>
      <c r="AJ425" s="2396"/>
    </row>
    <row r="426" spans="1:36">
      <c r="A426" s="991" t="s">
        <v>188</v>
      </c>
      <c r="B426" s="2392"/>
      <c r="C426" s="2397" t="s">
        <v>5692</v>
      </c>
      <c r="D426" s="2308"/>
      <c r="E426" s="2308"/>
      <c r="F426" s="2398"/>
      <c r="G426" s="2394"/>
      <c r="H426" s="2394"/>
      <c r="I426" s="2395"/>
      <c r="J426" s="2394"/>
      <c r="K426" s="2394"/>
      <c r="L426" s="2394"/>
      <c r="M426" s="2394"/>
      <c r="N426" s="2394"/>
      <c r="O426" s="2394"/>
      <c r="P426" s="2394"/>
      <c r="Q426" s="2394"/>
      <c r="R426" s="2394"/>
      <c r="S426" s="2394"/>
      <c r="T426" s="2394"/>
      <c r="U426" s="2394"/>
      <c r="V426" s="2394"/>
      <c r="W426" s="2394"/>
      <c r="X426" s="2394"/>
      <c r="Y426" s="2394"/>
      <c r="Z426" s="2394"/>
      <c r="AA426" s="2394"/>
      <c r="AB426" s="2394"/>
      <c r="AC426" s="2394"/>
      <c r="AD426" s="2394"/>
      <c r="AE426" s="2394"/>
      <c r="AF426" s="2394"/>
      <c r="AG426" s="2394"/>
      <c r="AH426" s="2394"/>
      <c r="AI426" s="2394"/>
      <c r="AJ426" s="2396"/>
    </row>
    <row r="427" spans="1:36">
      <c r="A427" s="991"/>
      <c r="B427" s="2392"/>
      <c r="C427" s="2397"/>
      <c r="D427" s="2308"/>
      <c r="E427" s="2308"/>
      <c r="F427" s="2398"/>
      <c r="G427" s="2394"/>
      <c r="H427" s="2394"/>
      <c r="I427" s="2395"/>
      <c r="J427" s="2394"/>
      <c r="K427" s="2394"/>
      <c r="L427" s="2394"/>
      <c r="M427" s="2394"/>
      <c r="N427" s="2394"/>
      <c r="O427" s="2394"/>
      <c r="P427" s="2394"/>
      <c r="Q427" s="2394"/>
      <c r="R427" s="2394"/>
      <c r="S427" s="2394"/>
      <c r="T427" s="2394"/>
      <c r="U427" s="2394"/>
      <c r="V427" s="2394"/>
      <c r="W427" s="2394"/>
      <c r="X427" s="2394"/>
      <c r="Y427" s="2394"/>
      <c r="Z427" s="2394"/>
      <c r="AA427" s="2394"/>
      <c r="AB427" s="2394"/>
      <c r="AC427" s="2394"/>
      <c r="AD427" s="2394"/>
      <c r="AE427" s="2394"/>
      <c r="AF427" s="2394"/>
      <c r="AG427" s="2394"/>
      <c r="AH427" s="2394"/>
      <c r="AI427" s="2394"/>
      <c r="AJ427" s="2396"/>
    </row>
    <row r="428" spans="1:36" ht="110.25">
      <c r="A428" s="3223">
        <v>3028</v>
      </c>
      <c r="B428" s="2305" t="s">
        <v>7225</v>
      </c>
      <c r="C428" s="2322" t="s">
        <v>7226</v>
      </c>
      <c r="D428" s="2399" t="s">
        <v>221</v>
      </c>
      <c r="E428" s="2399" t="s">
        <v>7227</v>
      </c>
      <c r="F428" s="2400" t="s">
        <v>30</v>
      </c>
      <c r="G428" s="2401">
        <v>24</v>
      </c>
      <c r="H428" s="2402">
        <v>0</v>
      </c>
      <c r="I428" s="388">
        <v>12</v>
      </c>
      <c r="J428" s="2402">
        <v>0</v>
      </c>
      <c r="K428" s="2402">
        <v>12</v>
      </c>
      <c r="L428" s="2402">
        <v>12</v>
      </c>
      <c r="M428" s="2402">
        <v>12</v>
      </c>
      <c r="N428" s="2402">
        <v>0</v>
      </c>
      <c r="O428" s="2395">
        <v>12</v>
      </c>
      <c r="P428" s="2395"/>
      <c r="Q428" s="2395"/>
      <c r="R428" s="2395"/>
      <c r="S428" s="2395"/>
      <c r="T428" s="2395"/>
      <c r="U428" s="2395"/>
      <c r="V428" s="2395"/>
      <c r="W428" s="2395"/>
      <c r="X428" s="2843">
        <v>12</v>
      </c>
      <c r="Y428" s="2843">
        <v>0</v>
      </c>
      <c r="Z428" s="2108">
        <v>12</v>
      </c>
      <c r="AA428" s="2844">
        <v>11.88</v>
      </c>
      <c r="AB428" s="2844"/>
      <c r="AC428" s="2108">
        <v>11.88</v>
      </c>
      <c r="AD428" s="2108">
        <v>0.12</v>
      </c>
      <c r="AE428" s="2844"/>
      <c r="AF428" s="2844">
        <v>0</v>
      </c>
      <c r="AG428" s="2108">
        <v>0</v>
      </c>
      <c r="AH428" s="2395"/>
      <c r="AI428" s="2307" t="s">
        <v>9951</v>
      </c>
      <c r="AJ428" s="2402">
        <v>0</v>
      </c>
    </row>
    <row r="429" spans="1:36" ht="78.75">
      <c r="A429" s="1466">
        <v>3029</v>
      </c>
      <c r="B429" s="2305" t="s">
        <v>7228</v>
      </c>
      <c r="C429" s="2322" t="s">
        <v>7229</v>
      </c>
      <c r="D429" s="2399" t="s">
        <v>254</v>
      </c>
      <c r="E429" s="2399" t="s">
        <v>7227</v>
      </c>
      <c r="F429" s="2400" t="s">
        <v>30</v>
      </c>
      <c r="G429" s="2401">
        <v>15</v>
      </c>
      <c r="H429" s="2402">
        <v>0</v>
      </c>
      <c r="I429" s="388">
        <v>7.5</v>
      </c>
      <c r="J429" s="2402">
        <v>0</v>
      </c>
      <c r="K429" s="2402">
        <v>7.5</v>
      </c>
      <c r="L429" s="2402">
        <v>7.5</v>
      </c>
      <c r="M429" s="2402">
        <v>7.5</v>
      </c>
      <c r="N429" s="2402">
        <v>0</v>
      </c>
      <c r="O429" s="2395">
        <v>7.5</v>
      </c>
      <c r="P429" s="2395"/>
      <c r="Q429" s="2395"/>
      <c r="R429" s="2395"/>
      <c r="S429" s="2395"/>
      <c r="T429" s="2395"/>
      <c r="U429" s="2395"/>
      <c r="V429" s="2395"/>
      <c r="W429" s="2395"/>
      <c r="X429" s="2843">
        <v>7.5</v>
      </c>
      <c r="Y429" s="2843">
        <v>0</v>
      </c>
      <c r="Z429" s="2108">
        <v>7.5</v>
      </c>
      <c r="AA429" s="2844">
        <v>7.4249999999999998</v>
      </c>
      <c r="AB429" s="2844"/>
      <c r="AC429" s="2108">
        <v>7.4249999999999998</v>
      </c>
      <c r="AD429" s="2108">
        <v>7.4999999999999997E-2</v>
      </c>
      <c r="AE429" s="3229"/>
      <c r="AF429" s="2844">
        <v>0</v>
      </c>
      <c r="AG429" s="2108">
        <v>0</v>
      </c>
      <c r="AH429" s="2395"/>
      <c r="AI429" s="3224" t="s">
        <v>10041</v>
      </c>
      <c r="AJ429" s="2402">
        <v>0</v>
      </c>
    </row>
    <row r="430" spans="1:36" ht="42.75">
      <c r="A430" s="3223">
        <v>3030</v>
      </c>
      <c r="B430" s="2305" t="s">
        <v>7230</v>
      </c>
      <c r="C430" s="2322" t="s">
        <v>7231</v>
      </c>
      <c r="D430" s="2399" t="s">
        <v>254</v>
      </c>
      <c r="E430" s="2399" t="s">
        <v>7227</v>
      </c>
      <c r="F430" s="2400" t="s">
        <v>30</v>
      </c>
      <c r="G430" s="2401">
        <v>10</v>
      </c>
      <c r="H430" s="2402">
        <v>0</v>
      </c>
      <c r="I430" s="388">
        <v>5</v>
      </c>
      <c r="J430" s="2402">
        <v>0</v>
      </c>
      <c r="K430" s="2402">
        <v>5</v>
      </c>
      <c r="L430" s="2402">
        <v>5</v>
      </c>
      <c r="M430" s="2402">
        <v>5</v>
      </c>
      <c r="N430" s="2402">
        <v>0</v>
      </c>
      <c r="O430" s="2395">
        <v>5</v>
      </c>
      <c r="P430" s="2395"/>
      <c r="Q430" s="2395"/>
      <c r="R430" s="2395"/>
      <c r="S430" s="2395"/>
      <c r="T430" s="2395"/>
      <c r="U430" s="2395"/>
      <c r="V430" s="2395"/>
      <c r="W430" s="2395"/>
      <c r="X430" s="2843">
        <v>5</v>
      </c>
      <c r="Y430" s="2843">
        <v>0</v>
      </c>
      <c r="Z430" s="2108">
        <v>5</v>
      </c>
      <c r="AA430" s="2844">
        <v>4.95</v>
      </c>
      <c r="AB430" s="2844"/>
      <c r="AC430" s="2108">
        <v>4.95</v>
      </c>
      <c r="AD430" s="2108">
        <v>0.05</v>
      </c>
      <c r="AE430" s="2844"/>
      <c r="AF430" s="2844">
        <v>0</v>
      </c>
      <c r="AG430" s="2108">
        <v>0</v>
      </c>
      <c r="AH430" s="2395"/>
      <c r="AI430" s="2307" t="s">
        <v>9951</v>
      </c>
      <c r="AJ430" s="2402">
        <v>0</v>
      </c>
    </row>
    <row r="431" spans="1:36" ht="94.5">
      <c r="A431" s="3223">
        <v>3031</v>
      </c>
      <c r="B431" s="2305" t="s">
        <v>7232</v>
      </c>
      <c r="C431" s="2322" t="s">
        <v>7233</v>
      </c>
      <c r="D431" s="2399" t="s">
        <v>254</v>
      </c>
      <c r="E431" s="2399" t="s">
        <v>7227</v>
      </c>
      <c r="F431" s="2400" t="s">
        <v>30</v>
      </c>
      <c r="G431" s="2401">
        <v>20</v>
      </c>
      <c r="H431" s="2402">
        <v>0</v>
      </c>
      <c r="I431" s="388">
        <v>10</v>
      </c>
      <c r="J431" s="2402">
        <v>0</v>
      </c>
      <c r="K431" s="2402">
        <v>10</v>
      </c>
      <c r="L431" s="2402">
        <v>10</v>
      </c>
      <c r="M431" s="2402">
        <v>10</v>
      </c>
      <c r="N431" s="2402">
        <v>0</v>
      </c>
      <c r="O431" s="2395">
        <v>10</v>
      </c>
      <c r="P431" s="2395"/>
      <c r="Q431" s="2395"/>
      <c r="R431" s="2395"/>
      <c r="S431" s="2395"/>
      <c r="T431" s="2395"/>
      <c r="U431" s="2395"/>
      <c r="V431" s="2395"/>
      <c r="W431" s="2395"/>
      <c r="X431" s="2843">
        <v>10</v>
      </c>
      <c r="Y431" s="2843">
        <v>0</v>
      </c>
      <c r="Z431" s="2108">
        <v>10</v>
      </c>
      <c r="AA431" s="2844">
        <v>9.9</v>
      </c>
      <c r="AB431" s="2844"/>
      <c r="AC431" s="2108">
        <v>9.9</v>
      </c>
      <c r="AD431" s="2108">
        <v>0.1</v>
      </c>
      <c r="AE431" s="2844"/>
      <c r="AF431" s="2844">
        <v>0</v>
      </c>
      <c r="AG431" s="2108">
        <v>0</v>
      </c>
      <c r="AH431" s="2395"/>
      <c r="AI431" s="2307" t="s">
        <v>9951</v>
      </c>
      <c r="AJ431" s="2402">
        <v>0</v>
      </c>
    </row>
    <row r="432" spans="1:36" ht="94.5">
      <c r="A432" s="1466">
        <v>3032</v>
      </c>
      <c r="B432" s="2305" t="s">
        <v>7234</v>
      </c>
      <c r="C432" s="2322" t="s">
        <v>7235</v>
      </c>
      <c r="D432" s="2399" t="s">
        <v>66</v>
      </c>
      <c r="E432" s="2399" t="s">
        <v>7227</v>
      </c>
      <c r="F432" s="2400" t="s">
        <v>47</v>
      </c>
      <c r="G432" s="2401">
        <v>18</v>
      </c>
      <c r="H432" s="2402">
        <v>0</v>
      </c>
      <c r="I432" s="388">
        <v>2.25</v>
      </c>
      <c r="J432" s="2402">
        <v>0</v>
      </c>
      <c r="K432" s="2402">
        <v>2.25</v>
      </c>
      <c r="L432" s="2402">
        <v>15.75</v>
      </c>
      <c r="M432" s="2402">
        <v>7.875</v>
      </c>
      <c r="N432" s="2402">
        <v>0</v>
      </c>
      <c r="O432" s="2395">
        <v>7.875</v>
      </c>
      <c r="P432" s="2395"/>
      <c r="Q432" s="2395"/>
      <c r="R432" s="2395"/>
      <c r="S432" s="2395"/>
      <c r="T432" s="2395"/>
      <c r="U432" s="2395"/>
      <c r="V432" s="2395"/>
      <c r="W432" s="2395"/>
      <c r="X432" s="2843">
        <v>7.875</v>
      </c>
      <c r="Y432" s="2843">
        <v>0</v>
      </c>
      <c r="Z432" s="2108">
        <v>7.875</v>
      </c>
      <c r="AA432" s="2844">
        <v>1.9490624999999999</v>
      </c>
      <c r="AB432" s="2844"/>
      <c r="AC432" s="2108">
        <v>1.9490624999999999</v>
      </c>
      <c r="AD432" s="2108">
        <v>1.96875E-2</v>
      </c>
      <c r="AE432" s="3229"/>
      <c r="AF432" s="2844">
        <v>0</v>
      </c>
      <c r="AG432" s="2108">
        <v>0</v>
      </c>
      <c r="AH432" s="2395"/>
      <c r="AI432" s="3224" t="s">
        <v>9951</v>
      </c>
      <c r="AJ432" s="2402">
        <v>0</v>
      </c>
    </row>
    <row r="433" spans="1:36" ht="94.5">
      <c r="A433" s="1466">
        <v>3033</v>
      </c>
      <c r="B433" s="2305" t="s">
        <v>7236</v>
      </c>
      <c r="C433" s="2322" t="s">
        <v>7237</v>
      </c>
      <c r="D433" s="2399" t="s">
        <v>66</v>
      </c>
      <c r="E433" s="2399" t="s">
        <v>7227</v>
      </c>
      <c r="F433" s="2400" t="s">
        <v>47</v>
      </c>
      <c r="G433" s="2401">
        <v>28</v>
      </c>
      <c r="H433" s="2402">
        <v>0</v>
      </c>
      <c r="I433" s="388">
        <v>3.5</v>
      </c>
      <c r="J433" s="2402">
        <v>0</v>
      </c>
      <c r="K433" s="2402">
        <v>3.5</v>
      </c>
      <c r="L433" s="2402">
        <v>24.5</v>
      </c>
      <c r="M433" s="2402">
        <v>11</v>
      </c>
      <c r="N433" s="2402">
        <v>0</v>
      </c>
      <c r="O433" s="2395">
        <v>11</v>
      </c>
      <c r="P433" s="2395"/>
      <c r="Q433" s="2395"/>
      <c r="R433" s="2395"/>
      <c r="S433" s="2395"/>
      <c r="T433" s="2395"/>
      <c r="U433" s="2395"/>
      <c r="V433" s="2395"/>
      <c r="W433" s="2395"/>
      <c r="X433" s="2843">
        <v>11</v>
      </c>
      <c r="Y433" s="2843">
        <v>0</v>
      </c>
      <c r="Z433" s="2108">
        <v>11</v>
      </c>
      <c r="AA433" s="2844">
        <v>2.7225000000000001</v>
      </c>
      <c r="AB433" s="2844"/>
      <c r="AC433" s="2108">
        <v>2.7225000000000001</v>
      </c>
      <c r="AD433" s="2108">
        <v>2.75E-2</v>
      </c>
      <c r="AE433" s="3229"/>
      <c r="AF433" s="2844">
        <v>0</v>
      </c>
      <c r="AG433" s="2108">
        <v>0</v>
      </c>
      <c r="AH433" s="2395"/>
      <c r="AI433" s="3224" t="s">
        <v>9951</v>
      </c>
      <c r="AJ433" s="2402">
        <v>0</v>
      </c>
    </row>
    <row r="434" spans="1:36" ht="94.5">
      <c r="A434" s="1466">
        <v>3034</v>
      </c>
      <c r="B434" s="2305" t="s">
        <v>7238</v>
      </c>
      <c r="C434" s="2322" t="s">
        <v>7239</v>
      </c>
      <c r="D434" s="2399" t="s">
        <v>66</v>
      </c>
      <c r="E434" s="2399" t="s">
        <v>7227</v>
      </c>
      <c r="F434" s="2400" t="s">
        <v>47</v>
      </c>
      <c r="G434" s="2401">
        <v>32</v>
      </c>
      <c r="H434" s="2402">
        <v>0</v>
      </c>
      <c r="I434" s="388">
        <v>4</v>
      </c>
      <c r="J434" s="2402">
        <v>0</v>
      </c>
      <c r="K434" s="2402">
        <v>4</v>
      </c>
      <c r="L434" s="2402">
        <v>28</v>
      </c>
      <c r="M434" s="2402">
        <v>10</v>
      </c>
      <c r="N434" s="2402">
        <v>0</v>
      </c>
      <c r="O434" s="2395">
        <v>10</v>
      </c>
      <c r="P434" s="2395"/>
      <c r="Q434" s="2395"/>
      <c r="R434" s="2395"/>
      <c r="S434" s="2395"/>
      <c r="T434" s="2395"/>
      <c r="U434" s="2395"/>
      <c r="V434" s="2395"/>
      <c r="W434" s="2395"/>
      <c r="X434" s="2843">
        <v>10</v>
      </c>
      <c r="Y434" s="2843">
        <v>0</v>
      </c>
      <c r="Z434" s="2108">
        <v>10</v>
      </c>
      <c r="AA434" s="2844">
        <v>2.4750000000000001</v>
      </c>
      <c r="AB434" s="2844"/>
      <c r="AC434" s="2108">
        <v>2.4750000000000001</v>
      </c>
      <c r="AD434" s="2108">
        <v>2.5000000000000001E-2</v>
      </c>
      <c r="AE434" s="3229"/>
      <c r="AF434" s="2844">
        <v>0</v>
      </c>
      <c r="AG434" s="2108">
        <v>0</v>
      </c>
      <c r="AH434" s="2395"/>
      <c r="AI434" s="3224" t="s">
        <v>9951</v>
      </c>
      <c r="AJ434" s="2402">
        <v>0</v>
      </c>
    </row>
    <row r="435" spans="1:36" ht="63">
      <c r="A435" s="1466">
        <v>3035</v>
      </c>
      <c r="B435" s="2305" t="s">
        <v>7240</v>
      </c>
      <c r="C435" s="2322" t="s">
        <v>7241</v>
      </c>
      <c r="D435" s="2399" t="s">
        <v>66</v>
      </c>
      <c r="E435" s="2399" t="s">
        <v>7227</v>
      </c>
      <c r="F435" s="2400" t="s">
        <v>47</v>
      </c>
      <c r="G435" s="2401">
        <v>32</v>
      </c>
      <c r="H435" s="2402">
        <v>0</v>
      </c>
      <c r="I435" s="388">
        <v>4</v>
      </c>
      <c r="J435" s="2402">
        <v>0</v>
      </c>
      <c r="K435" s="2402">
        <v>4</v>
      </c>
      <c r="L435" s="2402">
        <v>28</v>
      </c>
      <c r="M435" s="2402">
        <v>6</v>
      </c>
      <c r="N435" s="2402">
        <v>0</v>
      </c>
      <c r="O435" s="2395">
        <v>6</v>
      </c>
      <c r="P435" s="2395"/>
      <c r="Q435" s="2395"/>
      <c r="R435" s="2395"/>
      <c r="S435" s="2395"/>
      <c r="T435" s="2395"/>
      <c r="U435" s="2395"/>
      <c r="V435" s="2395"/>
      <c r="W435" s="2395"/>
      <c r="X435" s="2843">
        <v>6</v>
      </c>
      <c r="Y435" s="2843">
        <v>0</v>
      </c>
      <c r="Z435" s="2108">
        <v>6</v>
      </c>
      <c r="AA435" s="2844">
        <v>1.4850000000000001</v>
      </c>
      <c r="AB435" s="2844"/>
      <c r="AC435" s="2108">
        <v>1.4850000000000001</v>
      </c>
      <c r="AD435" s="2108">
        <v>1.4999999999999999E-2</v>
      </c>
      <c r="AE435" s="3229"/>
      <c r="AF435" s="2844">
        <v>2.97</v>
      </c>
      <c r="AG435" s="2108">
        <v>2.97</v>
      </c>
      <c r="AH435" s="2395"/>
      <c r="AI435" s="3224" t="s">
        <v>9951</v>
      </c>
      <c r="AJ435" s="2402">
        <v>0</v>
      </c>
    </row>
    <row r="436" spans="1:36" ht="63">
      <c r="A436" s="1466">
        <v>3036</v>
      </c>
      <c r="B436" s="2305" t="s">
        <v>7242</v>
      </c>
      <c r="C436" s="2322" t="s">
        <v>7243</v>
      </c>
      <c r="D436" s="2399" t="s">
        <v>66</v>
      </c>
      <c r="E436" s="2399" t="s">
        <v>7227</v>
      </c>
      <c r="F436" s="2400" t="s">
        <v>47</v>
      </c>
      <c r="G436" s="2401">
        <v>28</v>
      </c>
      <c r="H436" s="2402">
        <v>0</v>
      </c>
      <c r="I436" s="388">
        <v>3.5</v>
      </c>
      <c r="J436" s="2402">
        <v>0</v>
      </c>
      <c r="K436" s="2402">
        <v>3.5</v>
      </c>
      <c r="L436" s="2402">
        <v>24.5</v>
      </c>
      <c r="M436" s="2402">
        <v>6</v>
      </c>
      <c r="N436" s="2402">
        <v>0</v>
      </c>
      <c r="O436" s="2395">
        <v>6</v>
      </c>
      <c r="P436" s="2395"/>
      <c r="Q436" s="2395"/>
      <c r="R436" s="2395"/>
      <c r="S436" s="2395"/>
      <c r="T436" s="2395"/>
      <c r="U436" s="2395"/>
      <c r="V436" s="2395"/>
      <c r="W436" s="2395"/>
      <c r="X436" s="2843">
        <v>6</v>
      </c>
      <c r="Y436" s="2843">
        <v>0</v>
      </c>
      <c r="Z436" s="2108">
        <v>6</v>
      </c>
      <c r="AA436" s="2844">
        <v>1.4850000000000001</v>
      </c>
      <c r="AB436" s="2844"/>
      <c r="AC436" s="2108">
        <v>1.4850000000000001</v>
      </c>
      <c r="AD436" s="2108">
        <v>1.4999999999999999E-2</v>
      </c>
      <c r="AE436" s="3229"/>
      <c r="AF436" s="2844">
        <v>0</v>
      </c>
      <c r="AG436" s="2108">
        <v>0</v>
      </c>
      <c r="AH436" s="2395"/>
      <c r="AI436" s="3224" t="s">
        <v>9951</v>
      </c>
      <c r="AJ436" s="2402">
        <v>0</v>
      </c>
    </row>
    <row r="437" spans="1:36" ht="94.5">
      <c r="A437" s="1466">
        <v>3037</v>
      </c>
      <c r="B437" s="2305" t="s">
        <v>7244</v>
      </c>
      <c r="C437" s="2322" t="s">
        <v>7245</v>
      </c>
      <c r="D437" s="2399" t="s">
        <v>66</v>
      </c>
      <c r="E437" s="2399" t="s">
        <v>7227</v>
      </c>
      <c r="F437" s="2400" t="s">
        <v>47</v>
      </c>
      <c r="G437" s="2401">
        <v>34</v>
      </c>
      <c r="H437" s="2402">
        <v>0</v>
      </c>
      <c r="I437" s="388">
        <v>4.25</v>
      </c>
      <c r="J437" s="2402">
        <v>0</v>
      </c>
      <c r="K437" s="2402">
        <v>4.25</v>
      </c>
      <c r="L437" s="2402">
        <v>29.75</v>
      </c>
      <c r="M437" s="2402">
        <v>6</v>
      </c>
      <c r="N437" s="2402">
        <v>0</v>
      </c>
      <c r="O437" s="2395">
        <v>6</v>
      </c>
      <c r="P437" s="2395"/>
      <c r="Q437" s="2395"/>
      <c r="R437" s="2395"/>
      <c r="S437" s="2395"/>
      <c r="T437" s="2395"/>
      <c r="U437" s="2395"/>
      <c r="V437" s="2395"/>
      <c r="W437" s="2395"/>
      <c r="X437" s="2843">
        <v>6</v>
      </c>
      <c r="Y437" s="2843">
        <v>0</v>
      </c>
      <c r="Z437" s="2108">
        <v>6</v>
      </c>
      <c r="AA437" s="2844">
        <v>1.4850000000000001</v>
      </c>
      <c r="AB437" s="2844"/>
      <c r="AC437" s="2108">
        <v>1.4850000000000001</v>
      </c>
      <c r="AD437" s="2108">
        <v>1.4999999999999999E-2</v>
      </c>
      <c r="AE437" s="3229"/>
      <c r="AF437" s="2844">
        <v>0</v>
      </c>
      <c r="AG437" s="2108">
        <v>0</v>
      </c>
      <c r="AH437" s="2395"/>
      <c r="AI437" s="3224" t="s">
        <v>9951</v>
      </c>
      <c r="AJ437" s="2402">
        <v>0</v>
      </c>
    </row>
    <row r="438" spans="1:36" ht="94.5">
      <c r="A438" s="1466">
        <v>3038</v>
      </c>
      <c r="B438" s="2305" t="s">
        <v>7246</v>
      </c>
      <c r="C438" s="2322" t="s">
        <v>7247</v>
      </c>
      <c r="D438" s="2399" t="s">
        <v>66</v>
      </c>
      <c r="E438" s="2399" t="s">
        <v>7227</v>
      </c>
      <c r="F438" s="2400" t="s">
        <v>47</v>
      </c>
      <c r="G438" s="2401">
        <v>20</v>
      </c>
      <c r="H438" s="2402">
        <v>0</v>
      </c>
      <c r="I438" s="388">
        <v>2.5</v>
      </c>
      <c r="J438" s="2402">
        <v>0</v>
      </c>
      <c r="K438" s="2402">
        <v>2.5</v>
      </c>
      <c r="L438" s="2402">
        <v>17.5</v>
      </c>
      <c r="M438" s="2402">
        <v>5.75</v>
      </c>
      <c r="N438" s="2402">
        <v>0</v>
      </c>
      <c r="O438" s="2395">
        <v>5.75</v>
      </c>
      <c r="P438" s="2395"/>
      <c r="Q438" s="2395"/>
      <c r="R438" s="2395"/>
      <c r="S438" s="2395"/>
      <c r="T438" s="2395"/>
      <c r="U438" s="2395"/>
      <c r="V438" s="2395"/>
      <c r="W438" s="2395"/>
      <c r="X438" s="2843">
        <v>5.75</v>
      </c>
      <c r="Y438" s="2843">
        <v>0</v>
      </c>
      <c r="Z438" s="2108">
        <v>5.75</v>
      </c>
      <c r="AA438" s="2844">
        <v>1.423125</v>
      </c>
      <c r="AB438" s="2844"/>
      <c r="AC438" s="2108">
        <v>1.423125</v>
      </c>
      <c r="AD438" s="2108">
        <v>1.4375000000000001E-2</v>
      </c>
      <c r="AE438" s="3229"/>
      <c r="AF438" s="2844">
        <v>0</v>
      </c>
      <c r="AG438" s="2108">
        <v>0</v>
      </c>
      <c r="AH438" s="2395"/>
      <c r="AI438" s="3224" t="s">
        <v>9951</v>
      </c>
      <c r="AJ438" s="2402">
        <v>0</v>
      </c>
    </row>
    <row r="439" spans="1:36" ht="126">
      <c r="A439" s="991">
        <v>3039</v>
      </c>
      <c r="B439" s="2305" t="s">
        <v>7248</v>
      </c>
      <c r="C439" s="2322" t="s">
        <v>7249</v>
      </c>
      <c r="D439" s="2399" t="s">
        <v>66</v>
      </c>
      <c r="E439" s="2399" t="s">
        <v>7250</v>
      </c>
      <c r="F439" s="2400" t="s">
        <v>30</v>
      </c>
      <c r="G439" s="2401">
        <v>25</v>
      </c>
      <c r="H439" s="2402">
        <v>0</v>
      </c>
      <c r="I439" s="388">
        <v>0</v>
      </c>
      <c r="J439" s="2402">
        <v>0</v>
      </c>
      <c r="K439" s="2402">
        <v>0</v>
      </c>
      <c r="L439" s="2402">
        <v>25</v>
      </c>
      <c r="M439" s="2402">
        <v>25</v>
      </c>
      <c r="N439" s="2402">
        <v>0</v>
      </c>
      <c r="O439" s="2395">
        <v>25</v>
      </c>
      <c r="P439" s="2395"/>
      <c r="Q439" s="2395"/>
      <c r="R439" s="2395"/>
      <c r="S439" s="2395"/>
      <c r="T439" s="2395"/>
      <c r="U439" s="2395"/>
      <c r="V439" s="2395"/>
      <c r="W439" s="2395"/>
      <c r="X439" s="2843">
        <v>25</v>
      </c>
      <c r="Y439" s="2843">
        <v>0</v>
      </c>
      <c r="Z439" s="2108">
        <v>25</v>
      </c>
      <c r="AA439" s="2844"/>
      <c r="AB439" s="2844"/>
      <c r="AC439" s="2108">
        <v>0</v>
      </c>
      <c r="AD439" s="2108"/>
      <c r="AE439" s="2844"/>
      <c r="AF439" s="2844">
        <v>0</v>
      </c>
      <c r="AG439" s="2108">
        <v>0</v>
      </c>
      <c r="AH439" s="2395"/>
      <c r="AI439" s="2395"/>
      <c r="AJ439" s="2402">
        <v>0</v>
      </c>
    </row>
    <row r="440" spans="1:36" ht="63">
      <c r="A440" s="3223">
        <v>3040</v>
      </c>
      <c r="B440" s="2305" t="s">
        <v>7251</v>
      </c>
      <c r="C440" s="2322" t="s">
        <v>7252</v>
      </c>
      <c r="D440" s="2399" t="s">
        <v>3012</v>
      </c>
      <c r="E440" s="2399" t="s">
        <v>7227</v>
      </c>
      <c r="F440" s="2400" t="s">
        <v>30</v>
      </c>
      <c r="G440" s="2401">
        <v>20</v>
      </c>
      <c r="H440" s="2402">
        <v>0</v>
      </c>
      <c r="I440" s="388">
        <v>10</v>
      </c>
      <c r="J440" s="2402">
        <v>0</v>
      </c>
      <c r="K440" s="2402">
        <v>10</v>
      </c>
      <c r="L440" s="2402">
        <v>10</v>
      </c>
      <c r="M440" s="2402">
        <v>10</v>
      </c>
      <c r="N440" s="2402">
        <v>0</v>
      </c>
      <c r="O440" s="2395">
        <v>10</v>
      </c>
      <c r="P440" s="2395"/>
      <c r="Q440" s="2395"/>
      <c r="R440" s="2395"/>
      <c r="S440" s="2395"/>
      <c r="T440" s="2395"/>
      <c r="U440" s="2395"/>
      <c r="V440" s="2395"/>
      <c r="W440" s="2395"/>
      <c r="X440" s="2843">
        <v>10</v>
      </c>
      <c r="Y440" s="2843">
        <v>0</v>
      </c>
      <c r="Z440" s="2108">
        <v>10</v>
      </c>
      <c r="AA440" s="2844">
        <v>9.9</v>
      </c>
      <c r="AB440" s="2844"/>
      <c r="AC440" s="2108">
        <v>9.9</v>
      </c>
      <c r="AD440" s="2108">
        <v>0.1</v>
      </c>
      <c r="AE440" s="2844"/>
      <c r="AF440" s="2844">
        <v>0</v>
      </c>
      <c r="AG440" s="2108">
        <v>0</v>
      </c>
      <c r="AH440" s="2395"/>
      <c r="AI440" s="2307" t="s">
        <v>9951</v>
      </c>
      <c r="AJ440" s="2402">
        <v>0</v>
      </c>
    </row>
    <row r="441" spans="1:36" ht="42.75">
      <c r="A441" s="3223">
        <v>3041</v>
      </c>
      <c r="B441" s="2305" t="s">
        <v>7253</v>
      </c>
      <c r="C441" s="2322" t="s">
        <v>7254</v>
      </c>
      <c r="D441" s="2399" t="s">
        <v>28</v>
      </c>
      <c r="E441" s="2399" t="s">
        <v>7227</v>
      </c>
      <c r="F441" s="2400" t="s">
        <v>30</v>
      </c>
      <c r="G441" s="2401">
        <v>20</v>
      </c>
      <c r="H441" s="2402">
        <v>0</v>
      </c>
      <c r="I441" s="388">
        <v>10</v>
      </c>
      <c r="J441" s="2402">
        <v>0</v>
      </c>
      <c r="K441" s="2402">
        <v>10</v>
      </c>
      <c r="L441" s="2402">
        <v>10</v>
      </c>
      <c r="M441" s="2402">
        <v>10</v>
      </c>
      <c r="N441" s="2402">
        <v>0</v>
      </c>
      <c r="O441" s="2395">
        <v>10</v>
      </c>
      <c r="P441" s="2395"/>
      <c r="Q441" s="2395"/>
      <c r="R441" s="2395"/>
      <c r="S441" s="2395"/>
      <c r="T441" s="2395"/>
      <c r="U441" s="2395"/>
      <c r="V441" s="2395"/>
      <c r="W441" s="2395"/>
      <c r="X441" s="2843">
        <v>10</v>
      </c>
      <c r="Y441" s="2843">
        <v>0</v>
      </c>
      <c r="Z441" s="2108">
        <v>10</v>
      </c>
      <c r="AA441" s="2844">
        <v>9.9</v>
      </c>
      <c r="AB441" s="2844"/>
      <c r="AC441" s="2108">
        <v>9.9</v>
      </c>
      <c r="AD441" s="2108">
        <v>0.1</v>
      </c>
      <c r="AE441" s="2844"/>
      <c r="AF441" s="2844">
        <v>0</v>
      </c>
      <c r="AG441" s="2108">
        <v>0</v>
      </c>
      <c r="AH441" s="2395"/>
      <c r="AI441" s="2307" t="s">
        <v>9951</v>
      </c>
      <c r="AJ441" s="2402">
        <v>0</v>
      </c>
    </row>
    <row r="442" spans="1:36" ht="63">
      <c r="A442" s="3223">
        <v>3042</v>
      </c>
      <c r="B442" s="2305" t="s">
        <v>7255</v>
      </c>
      <c r="C442" s="2322" t="s">
        <v>7256</v>
      </c>
      <c r="D442" s="2399" t="s">
        <v>28</v>
      </c>
      <c r="E442" s="2399" t="s">
        <v>7227</v>
      </c>
      <c r="F442" s="2400" t="s">
        <v>30</v>
      </c>
      <c r="G442" s="2401">
        <v>20</v>
      </c>
      <c r="H442" s="2402">
        <v>0</v>
      </c>
      <c r="I442" s="388">
        <v>10</v>
      </c>
      <c r="J442" s="2402">
        <v>0</v>
      </c>
      <c r="K442" s="2402">
        <v>10</v>
      </c>
      <c r="L442" s="2402">
        <v>10</v>
      </c>
      <c r="M442" s="2402">
        <v>10</v>
      </c>
      <c r="N442" s="2402">
        <v>0</v>
      </c>
      <c r="O442" s="2395">
        <v>10</v>
      </c>
      <c r="P442" s="2395"/>
      <c r="Q442" s="2395"/>
      <c r="R442" s="2395"/>
      <c r="S442" s="2395"/>
      <c r="T442" s="2395"/>
      <c r="U442" s="2395"/>
      <c r="V442" s="2395"/>
      <c r="W442" s="2395"/>
      <c r="X442" s="2843">
        <v>10</v>
      </c>
      <c r="Y442" s="2843">
        <v>0</v>
      </c>
      <c r="Z442" s="2108">
        <v>10</v>
      </c>
      <c r="AA442" s="2844">
        <v>9.9</v>
      </c>
      <c r="AB442" s="2844"/>
      <c r="AC442" s="2108">
        <v>9.9</v>
      </c>
      <c r="AD442" s="2108">
        <v>0.1</v>
      </c>
      <c r="AE442" s="2844"/>
      <c r="AF442" s="2844">
        <v>0</v>
      </c>
      <c r="AG442" s="2108">
        <v>0</v>
      </c>
      <c r="AH442" s="2395"/>
      <c r="AI442" s="2307" t="s">
        <v>9951</v>
      </c>
      <c r="AJ442" s="2402">
        <v>0</v>
      </c>
    </row>
    <row r="443" spans="1:36" ht="63">
      <c r="A443" s="3223">
        <v>3043</v>
      </c>
      <c r="B443" s="2305" t="s">
        <v>7257</v>
      </c>
      <c r="C443" s="2322" t="s">
        <v>7258</v>
      </c>
      <c r="D443" s="2399" t="s">
        <v>28</v>
      </c>
      <c r="E443" s="2399" t="s">
        <v>7227</v>
      </c>
      <c r="F443" s="2400" t="s">
        <v>30</v>
      </c>
      <c r="G443" s="2401">
        <v>20</v>
      </c>
      <c r="H443" s="2402">
        <v>0</v>
      </c>
      <c r="I443" s="388">
        <v>10</v>
      </c>
      <c r="J443" s="2402">
        <v>0</v>
      </c>
      <c r="K443" s="2402">
        <v>10</v>
      </c>
      <c r="L443" s="2402">
        <v>10</v>
      </c>
      <c r="M443" s="2402">
        <v>10</v>
      </c>
      <c r="N443" s="2402">
        <v>0</v>
      </c>
      <c r="O443" s="2395">
        <v>10</v>
      </c>
      <c r="P443" s="2395"/>
      <c r="Q443" s="2395"/>
      <c r="R443" s="2395"/>
      <c r="S443" s="2395"/>
      <c r="T443" s="2395"/>
      <c r="U443" s="2395"/>
      <c r="V443" s="2395"/>
      <c r="W443" s="2395"/>
      <c r="X443" s="2843">
        <v>10</v>
      </c>
      <c r="Y443" s="2843">
        <v>0</v>
      </c>
      <c r="Z443" s="2108">
        <v>10</v>
      </c>
      <c r="AA443" s="2844">
        <v>9.9</v>
      </c>
      <c r="AB443" s="2844"/>
      <c r="AC443" s="2108">
        <v>9.9</v>
      </c>
      <c r="AD443" s="2108">
        <v>0.1</v>
      </c>
      <c r="AE443" s="2844"/>
      <c r="AF443" s="2844">
        <v>0</v>
      </c>
      <c r="AG443" s="2108">
        <v>0</v>
      </c>
      <c r="AH443" s="2395"/>
      <c r="AI443" s="2307" t="s">
        <v>9951</v>
      </c>
      <c r="AJ443" s="2402">
        <v>0</v>
      </c>
    </row>
    <row r="444" spans="1:36" ht="47.25">
      <c r="A444" s="3223">
        <v>3044</v>
      </c>
      <c r="B444" s="2305" t="s">
        <v>7259</v>
      </c>
      <c r="C444" s="2322" t="s">
        <v>7260</v>
      </c>
      <c r="D444" s="2399" t="s">
        <v>28</v>
      </c>
      <c r="E444" s="2399" t="s">
        <v>7227</v>
      </c>
      <c r="F444" s="2400" t="s">
        <v>30</v>
      </c>
      <c r="G444" s="2401">
        <v>20</v>
      </c>
      <c r="H444" s="2402">
        <v>0</v>
      </c>
      <c r="I444" s="388">
        <v>10</v>
      </c>
      <c r="J444" s="2402">
        <v>0</v>
      </c>
      <c r="K444" s="2402">
        <v>10</v>
      </c>
      <c r="L444" s="2402">
        <v>10</v>
      </c>
      <c r="M444" s="2402">
        <v>10</v>
      </c>
      <c r="N444" s="2402">
        <v>0</v>
      </c>
      <c r="O444" s="2395">
        <v>10</v>
      </c>
      <c r="P444" s="2395"/>
      <c r="Q444" s="2395"/>
      <c r="R444" s="2395"/>
      <c r="S444" s="2395"/>
      <c r="T444" s="2395"/>
      <c r="U444" s="2395"/>
      <c r="V444" s="2395"/>
      <c r="W444" s="2395"/>
      <c r="X444" s="2843">
        <v>10</v>
      </c>
      <c r="Y444" s="2843">
        <v>0</v>
      </c>
      <c r="Z444" s="2108">
        <v>10</v>
      </c>
      <c r="AA444" s="2844">
        <v>9.9</v>
      </c>
      <c r="AB444" s="2844"/>
      <c r="AC444" s="2108">
        <v>9.9</v>
      </c>
      <c r="AD444" s="2108">
        <v>0.1</v>
      </c>
      <c r="AE444" s="2844"/>
      <c r="AF444" s="2844">
        <v>0</v>
      </c>
      <c r="AG444" s="2108">
        <v>0</v>
      </c>
      <c r="AH444" s="2395"/>
      <c r="AI444" s="2307" t="s">
        <v>9951</v>
      </c>
      <c r="AJ444" s="2402">
        <v>0</v>
      </c>
    </row>
    <row r="445" spans="1:36" ht="63">
      <c r="A445" s="3223">
        <v>3045</v>
      </c>
      <c r="B445" s="2305" t="s">
        <v>7261</v>
      </c>
      <c r="C445" s="2322" t="s">
        <v>7262</v>
      </c>
      <c r="D445" s="2399" t="s">
        <v>205</v>
      </c>
      <c r="E445" s="2399" t="s">
        <v>7227</v>
      </c>
      <c r="F445" s="2400" t="s">
        <v>30</v>
      </c>
      <c r="G445" s="2401">
        <v>14</v>
      </c>
      <c r="H445" s="2402">
        <v>0</v>
      </c>
      <c r="I445" s="388">
        <v>7</v>
      </c>
      <c r="J445" s="2402">
        <v>0</v>
      </c>
      <c r="K445" s="2402">
        <v>7</v>
      </c>
      <c r="L445" s="2402">
        <v>7</v>
      </c>
      <c r="M445" s="2402">
        <v>7</v>
      </c>
      <c r="N445" s="2402">
        <v>0</v>
      </c>
      <c r="O445" s="2395">
        <v>7</v>
      </c>
      <c r="P445" s="2395"/>
      <c r="Q445" s="2395"/>
      <c r="R445" s="2395"/>
      <c r="S445" s="2395"/>
      <c r="T445" s="2395"/>
      <c r="U445" s="2395"/>
      <c r="V445" s="2395"/>
      <c r="W445" s="2395"/>
      <c r="X445" s="2843">
        <v>7</v>
      </c>
      <c r="Y445" s="2843">
        <v>0</v>
      </c>
      <c r="Z445" s="2108">
        <v>7</v>
      </c>
      <c r="AA445" s="2844">
        <v>6.93</v>
      </c>
      <c r="AB445" s="2844"/>
      <c r="AC445" s="2108">
        <v>6.93</v>
      </c>
      <c r="AD445" s="2108">
        <v>7.0000000000000007E-2</v>
      </c>
      <c r="AE445" s="2844"/>
      <c r="AF445" s="2844">
        <v>0</v>
      </c>
      <c r="AG445" s="2108">
        <v>0</v>
      </c>
      <c r="AH445" s="2395"/>
      <c r="AI445" s="2307" t="s">
        <v>9951</v>
      </c>
      <c r="AJ445" s="2402">
        <v>0</v>
      </c>
    </row>
    <row r="446" spans="1:36" ht="47.25">
      <c r="A446" s="1466">
        <v>3046</v>
      </c>
      <c r="B446" s="2305" t="s">
        <v>7263</v>
      </c>
      <c r="C446" s="2322" t="s">
        <v>7264</v>
      </c>
      <c r="D446" s="2399" t="s">
        <v>226</v>
      </c>
      <c r="E446" s="2399" t="s">
        <v>7227</v>
      </c>
      <c r="F446" s="2400" t="s">
        <v>47</v>
      </c>
      <c r="G446" s="2401">
        <v>14</v>
      </c>
      <c r="H446" s="2402">
        <v>0</v>
      </c>
      <c r="I446" s="388">
        <v>1.75</v>
      </c>
      <c r="J446" s="2402">
        <v>0</v>
      </c>
      <c r="K446" s="2402">
        <v>1.75</v>
      </c>
      <c r="L446" s="2402">
        <v>12.25</v>
      </c>
      <c r="M446" s="2402">
        <v>5.25</v>
      </c>
      <c r="N446" s="2402">
        <v>0</v>
      </c>
      <c r="O446" s="2395">
        <v>5.25</v>
      </c>
      <c r="P446" s="2395"/>
      <c r="Q446" s="2395"/>
      <c r="R446" s="2395"/>
      <c r="S446" s="2395"/>
      <c r="T446" s="2395"/>
      <c r="U446" s="2395"/>
      <c r="V446" s="2395"/>
      <c r="W446" s="2395"/>
      <c r="X446" s="2843">
        <v>5.25</v>
      </c>
      <c r="Y446" s="2843">
        <v>0</v>
      </c>
      <c r="Z446" s="2108">
        <v>5.25</v>
      </c>
      <c r="AA446" s="2844">
        <v>1.2993749999999999</v>
      </c>
      <c r="AB446" s="2844"/>
      <c r="AC446" s="2108">
        <v>1.2993749999999999</v>
      </c>
      <c r="AD446" s="2108">
        <v>1.3125E-2</v>
      </c>
      <c r="AE446" s="3229"/>
      <c r="AF446" s="2844">
        <v>0</v>
      </c>
      <c r="AG446" s="2108">
        <v>0</v>
      </c>
      <c r="AH446" s="2395"/>
      <c r="AI446" s="3224" t="s">
        <v>9951</v>
      </c>
      <c r="AJ446" s="2402">
        <v>0</v>
      </c>
    </row>
    <row r="447" spans="1:36" ht="63">
      <c r="A447" s="3223">
        <v>3047</v>
      </c>
      <c r="B447" s="2305" t="s">
        <v>7265</v>
      </c>
      <c r="C447" s="2322" t="s">
        <v>7266</v>
      </c>
      <c r="D447" s="2399" t="s">
        <v>400</v>
      </c>
      <c r="E447" s="2399" t="s">
        <v>7227</v>
      </c>
      <c r="F447" s="2400" t="s">
        <v>30</v>
      </c>
      <c r="G447" s="2401">
        <v>20</v>
      </c>
      <c r="H447" s="2402">
        <v>0</v>
      </c>
      <c r="I447" s="388">
        <v>10</v>
      </c>
      <c r="J447" s="2402">
        <v>0</v>
      </c>
      <c r="K447" s="2402">
        <v>10</v>
      </c>
      <c r="L447" s="2402">
        <v>10</v>
      </c>
      <c r="M447" s="2402">
        <v>10</v>
      </c>
      <c r="N447" s="2402">
        <v>0</v>
      </c>
      <c r="O447" s="2395">
        <v>10</v>
      </c>
      <c r="P447" s="2395"/>
      <c r="Q447" s="2395"/>
      <c r="R447" s="2395"/>
      <c r="S447" s="2395"/>
      <c r="T447" s="2395"/>
      <c r="U447" s="2395"/>
      <c r="V447" s="2395"/>
      <c r="W447" s="2395"/>
      <c r="X447" s="2843">
        <v>10</v>
      </c>
      <c r="Y447" s="2843">
        <v>0</v>
      </c>
      <c r="Z447" s="2108">
        <v>10</v>
      </c>
      <c r="AA447" s="2844">
        <v>9.9</v>
      </c>
      <c r="AB447" s="2844"/>
      <c r="AC447" s="2108">
        <v>9.9</v>
      </c>
      <c r="AD447" s="2108">
        <v>0.1</v>
      </c>
      <c r="AE447" s="2844"/>
      <c r="AF447" s="2844">
        <v>0</v>
      </c>
      <c r="AG447" s="2108">
        <v>0</v>
      </c>
      <c r="AH447" s="2395"/>
      <c r="AI447" s="2307" t="s">
        <v>9951</v>
      </c>
      <c r="AJ447" s="2402">
        <v>0</v>
      </c>
    </row>
    <row r="448" spans="1:36" ht="42.75">
      <c r="A448" s="3223">
        <v>3048</v>
      </c>
      <c r="B448" s="2305" t="s">
        <v>7267</v>
      </c>
      <c r="C448" s="2322" t="s">
        <v>7268</v>
      </c>
      <c r="D448" s="2399" t="s">
        <v>72</v>
      </c>
      <c r="E448" s="2399" t="s">
        <v>7227</v>
      </c>
      <c r="F448" s="2400" t="s">
        <v>30</v>
      </c>
      <c r="G448" s="2401">
        <v>25</v>
      </c>
      <c r="H448" s="2402">
        <v>0</v>
      </c>
      <c r="I448" s="388">
        <v>12.5</v>
      </c>
      <c r="J448" s="2402">
        <v>0</v>
      </c>
      <c r="K448" s="2402">
        <v>12.5</v>
      </c>
      <c r="L448" s="2402">
        <v>12.5</v>
      </c>
      <c r="M448" s="2402">
        <v>12.5</v>
      </c>
      <c r="N448" s="2402">
        <v>0</v>
      </c>
      <c r="O448" s="2395">
        <v>12.5</v>
      </c>
      <c r="P448" s="2395"/>
      <c r="Q448" s="2395"/>
      <c r="R448" s="2395"/>
      <c r="S448" s="2395"/>
      <c r="T448" s="2395"/>
      <c r="U448" s="2395"/>
      <c r="V448" s="2395"/>
      <c r="W448" s="2395"/>
      <c r="X448" s="2843">
        <v>12.5</v>
      </c>
      <c r="Y448" s="2843">
        <v>0</v>
      </c>
      <c r="Z448" s="2108">
        <v>12.5</v>
      </c>
      <c r="AA448" s="2844">
        <v>12.375</v>
      </c>
      <c r="AB448" s="2844"/>
      <c r="AC448" s="2108">
        <v>12.375</v>
      </c>
      <c r="AD448" s="2108">
        <v>0.125</v>
      </c>
      <c r="AE448" s="2844"/>
      <c r="AF448" s="2844">
        <v>0</v>
      </c>
      <c r="AG448" s="2108">
        <v>0</v>
      </c>
      <c r="AH448" s="2395"/>
      <c r="AI448" s="2307" t="s">
        <v>9951</v>
      </c>
      <c r="AJ448" s="2402">
        <v>0</v>
      </c>
    </row>
    <row r="449" spans="1:36" ht="63">
      <c r="A449" s="1466">
        <v>3049</v>
      </c>
      <c r="B449" s="2305" t="s">
        <v>7269</v>
      </c>
      <c r="C449" s="2322" t="s">
        <v>7270</v>
      </c>
      <c r="D449" s="2399" t="s">
        <v>213</v>
      </c>
      <c r="E449" s="2399" t="s">
        <v>7250</v>
      </c>
      <c r="F449" s="2400" t="s">
        <v>47</v>
      </c>
      <c r="G449" s="2401">
        <v>18.928000000000001</v>
      </c>
      <c r="H449" s="2402">
        <v>0</v>
      </c>
      <c r="I449" s="388">
        <v>4.7320000000000002</v>
      </c>
      <c r="J449" s="2402">
        <v>0</v>
      </c>
      <c r="K449" s="2402">
        <v>4.7320000000000002</v>
      </c>
      <c r="L449" s="2402">
        <v>14.196000000000002</v>
      </c>
      <c r="M449" s="2402">
        <v>7.0979999999999999</v>
      </c>
      <c r="N449" s="2402">
        <v>0</v>
      </c>
      <c r="O449" s="2395">
        <v>7.0979999999999999</v>
      </c>
      <c r="P449" s="2395"/>
      <c r="Q449" s="2395"/>
      <c r="R449" s="2395"/>
      <c r="S449" s="2395"/>
      <c r="T449" s="2395"/>
      <c r="U449" s="2395"/>
      <c r="V449" s="2395"/>
      <c r="W449" s="2395"/>
      <c r="X449" s="2843">
        <v>7.0979999999999999</v>
      </c>
      <c r="Y449" s="2843">
        <v>0</v>
      </c>
      <c r="Z449" s="2108">
        <v>7.0979999999999999</v>
      </c>
      <c r="AA449" s="2844">
        <v>1.7567550000000001</v>
      </c>
      <c r="AB449" s="2844"/>
      <c r="AC449" s="2108">
        <v>1.7567550000000001</v>
      </c>
      <c r="AD449" s="2108">
        <v>1.7745E-2</v>
      </c>
      <c r="AE449" s="3229"/>
      <c r="AF449" s="2844">
        <v>0</v>
      </c>
      <c r="AG449" s="2108">
        <v>0</v>
      </c>
      <c r="AH449" s="2395"/>
      <c r="AI449" s="3224" t="s">
        <v>9951</v>
      </c>
      <c r="AJ449" s="2402">
        <v>0</v>
      </c>
    </row>
    <row r="450" spans="1:36" ht="110.25">
      <c r="A450" s="3223">
        <v>3050</v>
      </c>
      <c r="B450" s="2305" t="s">
        <v>7271</v>
      </c>
      <c r="C450" s="2322" t="s">
        <v>7272</v>
      </c>
      <c r="D450" s="2399" t="s">
        <v>213</v>
      </c>
      <c r="E450" s="2399" t="s">
        <v>7250</v>
      </c>
      <c r="F450" s="2400" t="s">
        <v>30</v>
      </c>
      <c r="G450" s="2401">
        <v>22</v>
      </c>
      <c r="H450" s="2402">
        <v>0</v>
      </c>
      <c r="I450" s="388">
        <v>5.5</v>
      </c>
      <c r="J450" s="2402">
        <v>0</v>
      </c>
      <c r="K450" s="2402">
        <v>5.5</v>
      </c>
      <c r="L450" s="2402">
        <v>16.5</v>
      </c>
      <c r="M450" s="2402">
        <v>16.5</v>
      </c>
      <c r="N450" s="2402">
        <v>0</v>
      </c>
      <c r="O450" s="2395">
        <v>16.5</v>
      </c>
      <c r="P450" s="2395"/>
      <c r="Q450" s="2395"/>
      <c r="R450" s="2395"/>
      <c r="S450" s="2395"/>
      <c r="T450" s="2395"/>
      <c r="U450" s="2395"/>
      <c r="V450" s="2395"/>
      <c r="W450" s="2395"/>
      <c r="X450" s="2843">
        <v>16.5</v>
      </c>
      <c r="Y450" s="2843">
        <v>0</v>
      </c>
      <c r="Z450" s="2108">
        <v>16.5</v>
      </c>
      <c r="AA450" s="2844">
        <v>16.335000000000001</v>
      </c>
      <c r="AB450" s="2844"/>
      <c r="AC450" s="2108">
        <v>16.335000000000001</v>
      </c>
      <c r="AD450" s="2108">
        <v>0.16500000000000001</v>
      </c>
      <c r="AE450" s="2844"/>
      <c r="AF450" s="2844">
        <v>0</v>
      </c>
      <c r="AG450" s="2108">
        <v>0</v>
      </c>
      <c r="AH450" s="2395"/>
      <c r="AI450" s="2307" t="s">
        <v>9951</v>
      </c>
      <c r="AJ450" s="2402">
        <v>0</v>
      </c>
    </row>
    <row r="451" spans="1:36" ht="63">
      <c r="A451" s="3223">
        <v>3051</v>
      </c>
      <c r="B451" s="2305" t="s">
        <v>7273</v>
      </c>
      <c r="C451" s="2322" t="s">
        <v>7274</v>
      </c>
      <c r="D451" s="2399" t="s">
        <v>213</v>
      </c>
      <c r="E451" s="2399" t="s">
        <v>7250</v>
      </c>
      <c r="F451" s="2400" t="s">
        <v>30</v>
      </c>
      <c r="G451" s="2401">
        <v>25</v>
      </c>
      <c r="H451" s="2402">
        <v>0</v>
      </c>
      <c r="I451" s="388">
        <v>6.25</v>
      </c>
      <c r="J451" s="2402">
        <v>0</v>
      </c>
      <c r="K451" s="2402">
        <v>6.25</v>
      </c>
      <c r="L451" s="2402">
        <v>18.75</v>
      </c>
      <c r="M451" s="2402">
        <v>18.75</v>
      </c>
      <c r="N451" s="2402">
        <v>0</v>
      </c>
      <c r="O451" s="2395">
        <v>18.75</v>
      </c>
      <c r="P451" s="2395"/>
      <c r="Q451" s="2395"/>
      <c r="R451" s="2395"/>
      <c r="S451" s="2395"/>
      <c r="T451" s="2395"/>
      <c r="U451" s="2395"/>
      <c r="V451" s="2395"/>
      <c r="W451" s="2395"/>
      <c r="X451" s="2843">
        <v>18.75</v>
      </c>
      <c r="Y451" s="2843">
        <v>0</v>
      </c>
      <c r="Z451" s="2108">
        <v>18.75</v>
      </c>
      <c r="AA451" s="2844">
        <v>18.5625</v>
      </c>
      <c r="AB451" s="2844"/>
      <c r="AC451" s="2108">
        <v>18.5625</v>
      </c>
      <c r="AD451" s="2108">
        <v>0.1875</v>
      </c>
      <c r="AE451" s="2844"/>
      <c r="AF451" s="2844">
        <v>0</v>
      </c>
      <c r="AG451" s="2108">
        <v>0</v>
      </c>
      <c r="AH451" s="2395"/>
      <c r="AI451" s="2307" t="s">
        <v>9951</v>
      </c>
      <c r="AJ451" s="2402">
        <v>0</v>
      </c>
    </row>
    <row r="452" spans="1:36" ht="78.75">
      <c r="A452" s="3223">
        <v>3052</v>
      </c>
      <c r="B452" s="2305" t="s">
        <v>7275</v>
      </c>
      <c r="C452" s="2322" t="s">
        <v>7276</v>
      </c>
      <c r="D452" s="2399" t="s">
        <v>213</v>
      </c>
      <c r="E452" s="2399" t="s">
        <v>7227</v>
      </c>
      <c r="F452" s="2400" t="s">
        <v>30</v>
      </c>
      <c r="G452" s="2401">
        <v>10</v>
      </c>
      <c r="H452" s="2402">
        <v>0</v>
      </c>
      <c r="I452" s="388">
        <v>1.25</v>
      </c>
      <c r="J452" s="2402">
        <v>0</v>
      </c>
      <c r="K452" s="2402">
        <v>1.25</v>
      </c>
      <c r="L452" s="2402">
        <v>8.75</v>
      </c>
      <c r="M452" s="2402">
        <v>8.75</v>
      </c>
      <c r="N452" s="2402">
        <v>0</v>
      </c>
      <c r="O452" s="2395">
        <v>8.75</v>
      </c>
      <c r="P452" s="2395"/>
      <c r="Q452" s="2395"/>
      <c r="R452" s="2395"/>
      <c r="S452" s="2395"/>
      <c r="T452" s="2395"/>
      <c r="U452" s="2395"/>
      <c r="V452" s="2395"/>
      <c r="W452" s="2395"/>
      <c r="X452" s="2843">
        <v>8.75</v>
      </c>
      <c r="Y452" s="2843">
        <v>0</v>
      </c>
      <c r="Z452" s="2108">
        <v>8.75</v>
      </c>
      <c r="AA452" s="2844">
        <v>8.6624999999999996</v>
      </c>
      <c r="AB452" s="2844"/>
      <c r="AC452" s="2108">
        <v>8.6624999999999996</v>
      </c>
      <c r="AD452" s="2108">
        <v>8.7499999999999994E-2</v>
      </c>
      <c r="AE452" s="2844"/>
      <c r="AF452" s="2844">
        <v>0</v>
      </c>
      <c r="AG452" s="2108">
        <v>0</v>
      </c>
      <c r="AH452" s="2395"/>
      <c r="AI452" s="2307" t="s">
        <v>9951</v>
      </c>
      <c r="AJ452" s="2402">
        <v>0</v>
      </c>
    </row>
    <row r="453" spans="1:36" ht="63">
      <c r="A453" s="3223">
        <v>3053</v>
      </c>
      <c r="B453" s="2305" t="s">
        <v>7277</v>
      </c>
      <c r="C453" s="2322" t="s">
        <v>7278</v>
      </c>
      <c r="D453" s="2399" t="s">
        <v>384</v>
      </c>
      <c r="E453" s="2399" t="s">
        <v>7250</v>
      </c>
      <c r="F453" s="2400" t="s">
        <v>30</v>
      </c>
      <c r="G453" s="2401">
        <v>20</v>
      </c>
      <c r="H453" s="2402">
        <v>0</v>
      </c>
      <c r="I453" s="388">
        <v>5</v>
      </c>
      <c r="J453" s="2402">
        <v>0</v>
      </c>
      <c r="K453" s="2402">
        <v>5</v>
      </c>
      <c r="L453" s="2402">
        <v>15</v>
      </c>
      <c r="M453" s="2402">
        <v>15</v>
      </c>
      <c r="N453" s="2402">
        <v>0</v>
      </c>
      <c r="O453" s="2395">
        <v>15</v>
      </c>
      <c r="P453" s="2395"/>
      <c r="Q453" s="2395"/>
      <c r="R453" s="2395"/>
      <c r="S453" s="2395"/>
      <c r="T453" s="2395"/>
      <c r="U453" s="2395"/>
      <c r="V453" s="2395"/>
      <c r="W453" s="2395"/>
      <c r="X453" s="2843">
        <v>15</v>
      </c>
      <c r="Y453" s="2843">
        <v>0</v>
      </c>
      <c r="Z453" s="2108">
        <v>15</v>
      </c>
      <c r="AA453" s="2844">
        <v>14.85</v>
      </c>
      <c r="AB453" s="2844"/>
      <c r="AC453" s="2108">
        <v>14.85</v>
      </c>
      <c r="AD453" s="2108">
        <v>0.15</v>
      </c>
      <c r="AE453" s="2844"/>
      <c r="AF453" s="2844">
        <v>0</v>
      </c>
      <c r="AG453" s="2108">
        <v>0</v>
      </c>
      <c r="AH453" s="2395"/>
      <c r="AI453" s="2307" t="s">
        <v>9951</v>
      </c>
      <c r="AJ453" s="2402">
        <v>0</v>
      </c>
    </row>
    <row r="454" spans="1:36" ht="47.25">
      <c r="A454" s="3223">
        <v>3054</v>
      </c>
      <c r="B454" s="2305" t="s">
        <v>7279</v>
      </c>
      <c r="C454" s="2322" t="s">
        <v>7280</v>
      </c>
      <c r="D454" s="2399" t="s">
        <v>56</v>
      </c>
      <c r="E454" s="2399" t="s">
        <v>7227</v>
      </c>
      <c r="F454" s="2400" t="s">
        <v>30</v>
      </c>
      <c r="G454" s="2401">
        <v>10</v>
      </c>
      <c r="H454" s="2402">
        <v>0</v>
      </c>
      <c r="I454" s="388">
        <v>1.25</v>
      </c>
      <c r="J454" s="2402">
        <v>0</v>
      </c>
      <c r="K454" s="2402">
        <v>1.25</v>
      </c>
      <c r="L454" s="2402">
        <v>8.75</v>
      </c>
      <c r="M454" s="2402">
        <v>8.75</v>
      </c>
      <c r="N454" s="2402">
        <v>0</v>
      </c>
      <c r="O454" s="2395">
        <v>8.75</v>
      </c>
      <c r="P454" s="2395"/>
      <c r="Q454" s="2395"/>
      <c r="R454" s="2395"/>
      <c r="S454" s="2395"/>
      <c r="T454" s="2395"/>
      <c r="U454" s="2395"/>
      <c r="V454" s="2395"/>
      <c r="W454" s="2395"/>
      <c r="X454" s="2843">
        <v>8.75</v>
      </c>
      <c r="Y454" s="2843">
        <v>0</v>
      </c>
      <c r="Z454" s="2108">
        <v>8.75</v>
      </c>
      <c r="AA454" s="2844">
        <v>8.6624999999999996</v>
      </c>
      <c r="AB454" s="2844"/>
      <c r="AC454" s="2108">
        <v>8.6624999999999996</v>
      </c>
      <c r="AD454" s="2108">
        <v>8.7499999999999994E-2</v>
      </c>
      <c r="AE454" s="2844"/>
      <c r="AF454" s="2844">
        <v>0</v>
      </c>
      <c r="AG454" s="2108">
        <v>0</v>
      </c>
      <c r="AH454" s="2395"/>
      <c r="AI454" s="2307" t="s">
        <v>9951</v>
      </c>
      <c r="AJ454" s="2402">
        <v>0</v>
      </c>
    </row>
    <row r="455" spans="1:36" ht="63">
      <c r="A455" s="1466">
        <v>3055</v>
      </c>
      <c r="B455" s="2305" t="s">
        <v>7281</v>
      </c>
      <c r="C455" s="2322" t="s">
        <v>7282</v>
      </c>
      <c r="D455" s="2399" t="s">
        <v>56</v>
      </c>
      <c r="E455" s="2399" t="s">
        <v>7227</v>
      </c>
      <c r="F455" s="2400" t="s">
        <v>47</v>
      </c>
      <c r="G455" s="2401">
        <v>14</v>
      </c>
      <c r="H455" s="2402">
        <v>0</v>
      </c>
      <c r="I455" s="388">
        <v>1.75</v>
      </c>
      <c r="J455" s="2402">
        <v>0</v>
      </c>
      <c r="K455" s="2402">
        <v>1.75</v>
      </c>
      <c r="L455" s="2402">
        <v>12.25</v>
      </c>
      <c r="M455" s="2402">
        <v>6.125</v>
      </c>
      <c r="N455" s="2402">
        <v>0</v>
      </c>
      <c r="O455" s="2395">
        <v>6.125</v>
      </c>
      <c r="P455" s="2395"/>
      <c r="Q455" s="2395"/>
      <c r="R455" s="2395"/>
      <c r="S455" s="2395"/>
      <c r="T455" s="2395"/>
      <c r="U455" s="2395"/>
      <c r="V455" s="2395"/>
      <c r="W455" s="2395"/>
      <c r="X455" s="2843">
        <v>6.125</v>
      </c>
      <c r="Y455" s="2843">
        <v>0</v>
      </c>
      <c r="Z455" s="2108">
        <v>6.125</v>
      </c>
      <c r="AA455" s="2844">
        <v>1.5159374999999999</v>
      </c>
      <c r="AB455" s="2844"/>
      <c r="AC455" s="2108">
        <v>1.5159374999999999</v>
      </c>
      <c r="AD455" s="2108">
        <v>1.53125E-2</v>
      </c>
      <c r="AE455" s="3229"/>
      <c r="AF455" s="2844">
        <v>0</v>
      </c>
      <c r="AG455" s="2108">
        <v>0</v>
      </c>
      <c r="AH455" s="2395"/>
      <c r="AI455" s="3224" t="s">
        <v>9951</v>
      </c>
      <c r="AJ455" s="2402">
        <v>0</v>
      </c>
    </row>
    <row r="456" spans="1:36" ht="78.75">
      <c r="A456" s="1466">
        <v>3056</v>
      </c>
      <c r="B456" s="2305" t="s">
        <v>7283</v>
      </c>
      <c r="C456" s="2322" t="s">
        <v>7284</v>
      </c>
      <c r="D456" s="2399" t="s">
        <v>564</v>
      </c>
      <c r="E456" s="2399" t="s">
        <v>7227</v>
      </c>
      <c r="F456" s="2400" t="s">
        <v>47</v>
      </c>
      <c r="G456" s="2401">
        <v>24.7</v>
      </c>
      <c r="H456" s="2402">
        <v>0</v>
      </c>
      <c r="I456" s="388">
        <v>3.0880000000000001</v>
      </c>
      <c r="J456" s="2402">
        <v>0</v>
      </c>
      <c r="K456" s="2402">
        <v>3.0880000000000001</v>
      </c>
      <c r="L456" s="2402">
        <v>21.611999999999998</v>
      </c>
      <c r="M456" s="2402">
        <v>10.808</v>
      </c>
      <c r="N456" s="2402">
        <v>0</v>
      </c>
      <c r="O456" s="2395">
        <v>10.808</v>
      </c>
      <c r="P456" s="2395"/>
      <c r="Q456" s="2395"/>
      <c r="R456" s="2395"/>
      <c r="S456" s="2395"/>
      <c r="T456" s="2395"/>
      <c r="U456" s="2395"/>
      <c r="V456" s="2395"/>
      <c r="W456" s="2395"/>
      <c r="X456" s="2843">
        <v>10.808</v>
      </c>
      <c r="Y456" s="2843">
        <v>0</v>
      </c>
      <c r="Z456" s="2108">
        <v>10.808</v>
      </c>
      <c r="AA456" s="2844">
        <v>2.6749800000000001</v>
      </c>
      <c r="AB456" s="2844"/>
      <c r="AC456" s="2108">
        <v>2.6749800000000001</v>
      </c>
      <c r="AD456" s="2108">
        <v>2.7019999999999999E-2</v>
      </c>
      <c r="AE456" s="3229"/>
      <c r="AF456" s="2844">
        <v>2.6739999999999999</v>
      </c>
      <c r="AG456" s="2108">
        <v>2.6739999999999999</v>
      </c>
      <c r="AH456" s="2395"/>
      <c r="AI456" s="3224" t="s">
        <v>9951</v>
      </c>
      <c r="AJ456" s="2402">
        <v>0</v>
      </c>
    </row>
    <row r="457" spans="1:36" ht="63">
      <c r="A457" s="3223">
        <v>3057</v>
      </c>
      <c r="B457" s="2305" t="s">
        <v>7285</v>
      </c>
      <c r="C457" s="2322" t="s">
        <v>7286</v>
      </c>
      <c r="D457" s="2399" t="s">
        <v>187</v>
      </c>
      <c r="E457" s="2399" t="s">
        <v>3168</v>
      </c>
      <c r="F457" s="2400" t="s">
        <v>30</v>
      </c>
      <c r="G457" s="2401">
        <v>110</v>
      </c>
      <c r="H457" s="2402">
        <v>0</v>
      </c>
      <c r="I457" s="388">
        <v>27.5</v>
      </c>
      <c r="J457" s="2402">
        <v>0</v>
      </c>
      <c r="K457" s="2402">
        <v>27.5</v>
      </c>
      <c r="L457" s="2402">
        <v>82.5</v>
      </c>
      <c r="M457" s="2402">
        <v>82.5</v>
      </c>
      <c r="N457" s="2402">
        <v>0</v>
      </c>
      <c r="O457" s="2395">
        <v>82.5</v>
      </c>
      <c r="P457" s="2395"/>
      <c r="Q457" s="2395"/>
      <c r="R457" s="2395"/>
      <c r="S457" s="2395"/>
      <c r="T457" s="2395"/>
      <c r="U457" s="2395"/>
      <c r="V457" s="2395"/>
      <c r="W457" s="2395"/>
      <c r="X457" s="2843">
        <v>82.5</v>
      </c>
      <c r="Y457" s="2843">
        <v>0</v>
      </c>
      <c r="Z457" s="2108">
        <v>82.5</v>
      </c>
      <c r="AA457" s="2844">
        <v>81.674999999999997</v>
      </c>
      <c r="AB457" s="2844"/>
      <c r="AC457" s="2108">
        <v>81.674999999999997</v>
      </c>
      <c r="AD457" s="2108">
        <v>0.82499999999999996</v>
      </c>
      <c r="AE457" s="2844"/>
      <c r="AF457" s="2844">
        <v>0</v>
      </c>
      <c r="AG457" s="2108">
        <v>0</v>
      </c>
      <c r="AH457" s="2395"/>
      <c r="AI457" s="2307" t="s">
        <v>9951</v>
      </c>
      <c r="AJ457" s="2402">
        <v>0</v>
      </c>
    </row>
    <row r="458" spans="1:36" ht="47.25">
      <c r="A458" s="3223">
        <v>3058</v>
      </c>
      <c r="B458" s="2305" t="s">
        <v>7287</v>
      </c>
      <c r="C458" s="2322" t="s">
        <v>7288</v>
      </c>
      <c r="D458" s="2399" t="s">
        <v>187</v>
      </c>
      <c r="E458" s="2399" t="s">
        <v>3168</v>
      </c>
      <c r="F458" s="2400" t="s">
        <v>30</v>
      </c>
      <c r="G458" s="2401">
        <v>10</v>
      </c>
      <c r="H458" s="2402">
        <v>0</v>
      </c>
      <c r="I458" s="388">
        <v>1.25</v>
      </c>
      <c r="J458" s="2402">
        <v>0</v>
      </c>
      <c r="K458" s="2402">
        <v>1.25</v>
      </c>
      <c r="L458" s="2402">
        <v>8.75</v>
      </c>
      <c r="M458" s="2402">
        <v>8.75</v>
      </c>
      <c r="N458" s="2402">
        <v>0</v>
      </c>
      <c r="O458" s="2395">
        <v>8.75</v>
      </c>
      <c r="P458" s="2395"/>
      <c r="Q458" s="2395"/>
      <c r="R458" s="2395"/>
      <c r="S458" s="2395"/>
      <c r="T458" s="2395"/>
      <c r="U458" s="2395"/>
      <c r="V458" s="2395"/>
      <c r="W458" s="2395"/>
      <c r="X458" s="2843">
        <v>8.75</v>
      </c>
      <c r="Y458" s="2843">
        <v>0</v>
      </c>
      <c r="Z458" s="2108">
        <v>8.75</v>
      </c>
      <c r="AA458" s="2844">
        <v>8.6624999999999996</v>
      </c>
      <c r="AB458" s="2844"/>
      <c r="AC458" s="2108">
        <v>8.6624999999999996</v>
      </c>
      <c r="AD458" s="2108">
        <v>8.7499999999999994E-2</v>
      </c>
      <c r="AE458" s="2844"/>
      <c r="AF458" s="2844">
        <v>0</v>
      </c>
      <c r="AG458" s="2108">
        <v>0</v>
      </c>
      <c r="AH458" s="2395"/>
      <c r="AI458" s="2307" t="s">
        <v>9951</v>
      </c>
      <c r="AJ458" s="2402">
        <v>0</v>
      </c>
    </row>
    <row r="459" spans="1:36" ht="63">
      <c r="A459" s="1466">
        <v>3059</v>
      </c>
      <c r="B459" s="2305" t="s">
        <v>7289</v>
      </c>
      <c r="C459" s="2322" t="s">
        <v>7290</v>
      </c>
      <c r="D459" s="2399" t="s">
        <v>429</v>
      </c>
      <c r="E459" s="2399" t="s">
        <v>7227</v>
      </c>
      <c r="F459" s="2400" t="s">
        <v>30</v>
      </c>
      <c r="G459" s="2401">
        <v>10</v>
      </c>
      <c r="H459" s="2402">
        <v>0</v>
      </c>
      <c r="I459" s="388">
        <v>5</v>
      </c>
      <c r="J459" s="2402">
        <v>0</v>
      </c>
      <c r="K459" s="2402">
        <v>5</v>
      </c>
      <c r="L459" s="2402">
        <v>5</v>
      </c>
      <c r="M459" s="2402">
        <v>5</v>
      </c>
      <c r="N459" s="2402">
        <v>0</v>
      </c>
      <c r="O459" s="2395">
        <v>5</v>
      </c>
      <c r="P459" s="2395"/>
      <c r="Q459" s="2395"/>
      <c r="R459" s="2395"/>
      <c r="S459" s="2395"/>
      <c r="T459" s="2395"/>
      <c r="U459" s="2395"/>
      <c r="V459" s="2395"/>
      <c r="W459" s="2395"/>
      <c r="X459" s="2843">
        <v>5</v>
      </c>
      <c r="Y459" s="2843">
        <v>0</v>
      </c>
      <c r="Z459" s="2108">
        <v>5</v>
      </c>
      <c r="AA459" s="2844">
        <v>4.95</v>
      </c>
      <c r="AB459" s="2844"/>
      <c r="AC459" s="2108">
        <v>4.95</v>
      </c>
      <c r="AD459" s="2108">
        <v>0.05</v>
      </c>
      <c r="AE459" s="3229"/>
      <c r="AF459" s="2844">
        <v>0</v>
      </c>
      <c r="AG459" s="2108">
        <v>0</v>
      </c>
      <c r="AH459" s="2395"/>
      <c r="AI459" s="3224" t="s">
        <v>10041</v>
      </c>
      <c r="AJ459" s="2402">
        <v>0</v>
      </c>
    </row>
    <row r="460" spans="1:36" ht="47.25">
      <c r="A460" s="3223">
        <v>3060</v>
      </c>
      <c r="B460" s="2305" t="s">
        <v>7291</v>
      </c>
      <c r="C460" s="915" t="s">
        <v>7292</v>
      </c>
      <c r="D460" s="3240" t="s">
        <v>429</v>
      </c>
      <c r="E460" s="3240" t="s">
        <v>7227</v>
      </c>
      <c r="F460" s="3241" t="s">
        <v>30</v>
      </c>
      <c r="G460" s="3242">
        <v>10</v>
      </c>
      <c r="H460" s="918">
        <v>0</v>
      </c>
      <c r="I460" s="3243">
        <v>5</v>
      </c>
      <c r="J460" s="918">
        <v>0</v>
      </c>
      <c r="K460" s="918">
        <v>5</v>
      </c>
      <c r="L460" s="918">
        <v>5</v>
      </c>
      <c r="M460" s="918">
        <v>5</v>
      </c>
      <c r="N460" s="918">
        <v>0</v>
      </c>
      <c r="O460" s="3244">
        <v>5</v>
      </c>
      <c r="P460" s="2403"/>
      <c r="Q460" s="2403"/>
      <c r="R460" s="2403"/>
      <c r="S460" s="2403"/>
      <c r="T460" s="2403"/>
      <c r="U460" s="2403"/>
      <c r="V460" s="2403"/>
      <c r="W460" s="2403"/>
      <c r="X460" s="2843">
        <v>5</v>
      </c>
      <c r="Y460" s="2843">
        <v>0</v>
      </c>
      <c r="Z460" s="2108">
        <v>5</v>
      </c>
      <c r="AA460" s="2844">
        <v>4.95</v>
      </c>
      <c r="AB460" s="2844"/>
      <c r="AC460" s="2108">
        <v>4.95</v>
      </c>
      <c r="AD460" s="2108">
        <v>0.05</v>
      </c>
      <c r="AE460" s="2844"/>
      <c r="AF460" s="2844">
        <v>0</v>
      </c>
      <c r="AG460" s="2108">
        <v>0</v>
      </c>
      <c r="AH460" s="3244"/>
      <c r="AI460" s="2307" t="s">
        <v>9951</v>
      </c>
      <c r="AJ460" s="918">
        <v>0</v>
      </c>
    </row>
    <row r="461" spans="1:36" ht="24.75" customHeight="1">
      <c r="A461" s="2279"/>
      <c r="B461" s="3245"/>
      <c r="C461" s="915"/>
      <c r="D461" s="3240"/>
      <c r="E461" s="3240"/>
      <c r="F461" s="3241"/>
      <c r="G461" s="3242"/>
      <c r="H461" s="918"/>
      <c r="I461" s="3243"/>
      <c r="J461" s="918"/>
      <c r="K461" s="918"/>
      <c r="L461" s="918"/>
      <c r="M461" s="918"/>
      <c r="N461" s="918"/>
      <c r="O461" s="3244"/>
      <c r="P461" s="3244"/>
      <c r="Q461" s="3244"/>
      <c r="R461" s="3244"/>
      <c r="S461" s="3244"/>
      <c r="T461" s="3244"/>
      <c r="U461" s="3244"/>
      <c r="V461" s="3244"/>
      <c r="W461" s="3244"/>
      <c r="X461" s="2843"/>
      <c r="Y461" s="2843"/>
      <c r="Z461" s="2108"/>
      <c r="AA461" s="2844"/>
      <c r="AB461" s="2844"/>
      <c r="AC461" s="2108"/>
      <c r="AD461" s="2108"/>
      <c r="AE461" s="2844"/>
      <c r="AF461" s="2844"/>
      <c r="AG461" s="2108"/>
      <c r="AH461" s="3244"/>
      <c r="AI461" s="3244"/>
      <c r="AJ461" s="918"/>
    </row>
    <row r="462" spans="1:36" ht="16.5" thickBot="1">
      <c r="A462" s="991" t="s">
        <v>188</v>
      </c>
      <c r="B462" s="2404"/>
      <c r="C462" s="3246" t="s">
        <v>7293</v>
      </c>
      <c r="D462" s="3247"/>
      <c r="E462" s="3248"/>
      <c r="F462" s="3249"/>
      <c r="G462" s="3250">
        <v>743.62800000000004</v>
      </c>
      <c r="H462" s="3250">
        <v>0</v>
      </c>
      <c r="I462" s="3250">
        <v>207.32</v>
      </c>
      <c r="J462" s="3250">
        <v>0</v>
      </c>
      <c r="K462" s="3250">
        <v>207.32</v>
      </c>
      <c r="L462" s="3250">
        <v>536.30799999999999</v>
      </c>
      <c r="M462" s="3250">
        <v>389.90600000000001</v>
      </c>
      <c r="N462" s="3250">
        <v>0</v>
      </c>
      <c r="O462" s="3250">
        <v>389.90600000000001</v>
      </c>
      <c r="P462" s="3250">
        <v>0</v>
      </c>
      <c r="Q462" s="3250">
        <v>0</v>
      </c>
      <c r="R462" s="3250">
        <v>0</v>
      </c>
      <c r="S462" s="3250">
        <v>0</v>
      </c>
      <c r="T462" s="3250">
        <v>0</v>
      </c>
      <c r="U462" s="3250">
        <v>0</v>
      </c>
      <c r="V462" s="3250">
        <v>0</v>
      </c>
      <c r="W462" s="3250">
        <v>0</v>
      </c>
      <c r="X462" s="3250">
        <v>389.90600000000001</v>
      </c>
      <c r="Y462" s="3250">
        <v>0</v>
      </c>
      <c r="Z462" s="3250">
        <v>389.90600000000001</v>
      </c>
      <c r="AA462" s="3250">
        <v>300.44173499999999</v>
      </c>
      <c r="AB462" s="3250">
        <v>0</v>
      </c>
      <c r="AC462" s="3250">
        <v>300.44173499999999</v>
      </c>
      <c r="AD462" s="3250">
        <v>3.0347649999999997</v>
      </c>
      <c r="AE462" s="3250">
        <v>0</v>
      </c>
      <c r="AF462" s="3250">
        <v>5.6440000000000001</v>
      </c>
      <c r="AG462" s="3250">
        <v>5.6440000000000001</v>
      </c>
      <c r="AH462" s="3250"/>
      <c r="AI462" s="3250"/>
      <c r="AJ462" s="3250">
        <v>0</v>
      </c>
    </row>
    <row r="463" spans="1:36" ht="6" customHeight="1">
      <c r="A463" s="991" t="s">
        <v>188</v>
      </c>
      <c r="B463" s="2404"/>
      <c r="C463" s="2380"/>
      <c r="D463" s="2302"/>
      <c r="E463" s="2405"/>
      <c r="F463" s="2406"/>
      <c r="G463" s="2407"/>
      <c r="H463" s="2407"/>
      <c r="I463" s="2407"/>
      <c r="J463" s="2407"/>
      <c r="K463" s="2407"/>
      <c r="L463" s="2407"/>
      <c r="M463" s="2407"/>
      <c r="N463" s="2407"/>
      <c r="O463" s="2407"/>
      <c r="P463" s="2407"/>
      <c r="Q463" s="2407"/>
      <c r="R463" s="2407"/>
      <c r="S463" s="2407"/>
      <c r="T463" s="2407"/>
      <c r="U463" s="2407"/>
      <c r="V463" s="2407"/>
      <c r="W463" s="2407"/>
      <c r="X463" s="2407"/>
      <c r="Y463" s="2407"/>
      <c r="Z463" s="2407"/>
      <c r="AA463" s="2407"/>
      <c r="AB463" s="2407"/>
      <c r="AC463" s="2407"/>
      <c r="AD463" s="2407"/>
      <c r="AE463" s="2407"/>
      <c r="AF463" s="2407"/>
      <c r="AG463" s="2407"/>
      <c r="AH463" s="2407"/>
      <c r="AI463" s="2407"/>
      <c r="AJ463" s="2407"/>
    </row>
    <row r="464" spans="1:36">
      <c r="A464" s="991" t="s">
        <v>188</v>
      </c>
      <c r="B464" s="2408"/>
      <c r="C464" s="2409" t="s">
        <v>7224</v>
      </c>
      <c r="D464" s="2410"/>
      <c r="E464" s="2310"/>
      <c r="F464" s="2310"/>
      <c r="G464" s="2310"/>
      <c r="H464" s="2411"/>
      <c r="I464" s="388"/>
      <c r="J464" s="2310"/>
      <c r="K464" s="2310"/>
      <c r="L464" s="2310"/>
      <c r="M464" s="2411"/>
      <c r="N464" s="2411"/>
      <c r="O464" s="2411"/>
      <c r="P464" s="2411"/>
      <c r="Q464" s="2411"/>
      <c r="R464" s="2411"/>
      <c r="S464" s="2411"/>
      <c r="T464" s="2411"/>
      <c r="U464" s="2411"/>
      <c r="V464" s="2411"/>
      <c r="W464" s="2411"/>
      <c r="X464" s="2411"/>
      <c r="Y464" s="2411"/>
      <c r="Z464" s="2411"/>
      <c r="AA464" s="2411"/>
      <c r="AB464" s="2411"/>
      <c r="AC464" s="2411"/>
      <c r="AD464" s="2411"/>
      <c r="AE464" s="2411"/>
      <c r="AF464" s="2411"/>
      <c r="AG464" s="2411"/>
      <c r="AH464" s="2411"/>
      <c r="AI464" s="2411"/>
      <c r="AJ464" s="2310"/>
    </row>
    <row r="465" spans="1:36" ht="26.25" customHeight="1">
      <c r="A465" s="991" t="s">
        <v>188</v>
      </c>
      <c r="B465" s="2408"/>
      <c r="C465" s="2412" t="s">
        <v>39</v>
      </c>
      <c r="D465" s="2413"/>
      <c r="E465" s="2414"/>
      <c r="F465" s="2414"/>
      <c r="G465" s="2414"/>
      <c r="H465" s="2415"/>
      <c r="I465" s="388"/>
      <c r="J465" s="2414"/>
      <c r="K465" s="2414"/>
      <c r="L465" s="2414"/>
      <c r="M465" s="2415"/>
      <c r="N465" s="2415"/>
      <c r="O465" s="2415"/>
      <c r="P465" s="2415"/>
      <c r="Q465" s="2415"/>
      <c r="R465" s="2415"/>
      <c r="S465" s="2415"/>
      <c r="T465" s="2415"/>
      <c r="U465" s="2415"/>
      <c r="V465" s="2415"/>
      <c r="W465" s="2415"/>
      <c r="X465" s="2415"/>
      <c r="Y465" s="2415"/>
      <c r="Z465" s="2415"/>
      <c r="AA465" s="2415"/>
      <c r="AB465" s="2415"/>
      <c r="AC465" s="2415"/>
      <c r="AD465" s="2415"/>
      <c r="AE465" s="2415"/>
      <c r="AF465" s="2415"/>
      <c r="AG465" s="2415"/>
      <c r="AH465" s="2415"/>
      <c r="AI465" s="2415"/>
      <c r="AJ465" s="2414"/>
    </row>
    <row r="466" spans="1:36" ht="31.9" customHeight="1">
      <c r="A466" s="991">
        <v>3061</v>
      </c>
      <c r="B466" s="1774" t="s">
        <v>7294</v>
      </c>
      <c r="C466" s="2322" t="s">
        <v>7295</v>
      </c>
      <c r="D466" s="2399" t="s">
        <v>226</v>
      </c>
      <c r="E466" s="2399" t="s">
        <v>42</v>
      </c>
      <c r="F466" s="2400" t="s">
        <v>47</v>
      </c>
      <c r="G466" s="2401">
        <v>14</v>
      </c>
      <c r="H466" s="2402">
        <v>0</v>
      </c>
      <c r="I466" s="388">
        <v>0</v>
      </c>
      <c r="J466" s="2402">
        <v>0</v>
      </c>
      <c r="K466" s="2402">
        <v>0</v>
      </c>
      <c r="L466" s="2402">
        <v>14</v>
      </c>
      <c r="M466" s="2402">
        <v>3.5</v>
      </c>
      <c r="N466" s="2402">
        <v>0</v>
      </c>
      <c r="O466" s="2395">
        <v>3.5</v>
      </c>
      <c r="P466" s="2395"/>
      <c r="Q466" s="2395"/>
      <c r="R466" s="2395"/>
      <c r="S466" s="2395"/>
      <c r="T466" s="2395"/>
      <c r="U466" s="2395"/>
      <c r="V466" s="2395"/>
      <c r="W466" s="2395"/>
      <c r="X466" s="2843">
        <v>3.5</v>
      </c>
      <c r="Y466" s="2843">
        <v>0</v>
      </c>
      <c r="Z466" s="2108">
        <v>3.5</v>
      </c>
      <c r="AA466" s="2844"/>
      <c r="AB466" s="2844"/>
      <c r="AC466" s="2108">
        <v>0</v>
      </c>
      <c r="AD466" s="2108"/>
      <c r="AE466" s="2844"/>
      <c r="AF466" s="2844">
        <v>0</v>
      </c>
      <c r="AG466" s="2108">
        <v>0</v>
      </c>
      <c r="AH466" s="2395"/>
      <c r="AI466" s="2395"/>
      <c r="AJ466" s="2402">
        <v>0</v>
      </c>
    </row>
    <row r="467" spans="1:36" ht="47.25">
      <c r="A467" s="991">
        <v>3062</v>
      </c>
      <c r="B467" s="1774" t="s">
        <v>7296</v>
      </c>
      <c r="C467" s="2322" t="s">
        <v>7297</v>
      </c>
      <c r="D467" s="2399" t="s">
        <v>226</v>
      </c>
      <c r="E467" s="2399" t="s">
        <v>42</v>
      </c>
      <c r="F467" s="2400" t="s">
        <v>47</v>
      </c>
      <c r="G467" s="2401">
        <v>40</v>
      </c>
      <c r="H467" s="2402">
        <v>0</v>
      </c>
      <c r="I467" s="388">
        <v>0</v>
      </c>
      <c r="J467" s="2402">
        <v>0</v>
      </c>
      <c r="K467" s="2402">
        <v>0</v>
      </c>
      <c r="L467" s="2402">
        <v>40</v>
      </c>
      <c r="M467" s="2402">
        <v>10</v>
      </c>
      <c r="N467" s="2402">
        <v>0</v>
      </c>
      <c r="O467" s="2395">
        <v>10</v>
      </c>
      <c r="P467" s="2395"/>
      <c r="Q467" s="2395"/>
      <c r="R467" s="2395"/>
      <c r="S467" s="2395"/>
      <c r="T467" s="2395"/>
      <c r="U467" s="2395"/>
      <c r="V467" s="2395"/>
      <c r="W467" s="2395"/>
      <c r="X467" s="2843">
        <v>10</v>
      </c>
      <c r="Y467" s="2843">
        <v>0</v>
      </c>
      <c r="Z467" s="2108">
        <v>10</v>
      </c>
      <c r="AA467" s="2844"/>
      <c r="AB467" s="2844"/>
      <c r="AC467" s="2108">
        <v>0</v>
      </c>
      <c r="AD467" s="2108"/>
      <c r="AE467" s="2844"/>
      <c r="AF467" s="2844">
        <v>0</v>
      </c>
      <c r="AG467" s="2108">
        <v>0</v>
      </c>
      <c r="AH467" s="2395"/>
      <c r="AI467" s="2395"/>
      <c r="AJ467" s="2402">
        <v>0</v>
      </c>
    </row>
    <row r="468" spans="1:36" ht="94.5">
      <c r="A468" s="991">
        <v>3063</v>
      </c>
      <c r="B468" s="1774" t="s">
        <v>7298</v>
      </c>
      <c r="C468" s="2322" t="s">
        <v>7299</v>
      </c>
      <c r="D468" s="2399" t="s">
        <v>393</v>
      </c>
      <c r="E468" s="2399" t="s">
        <v>42</v>
      </c>
      <c r="F468" s="2400" t="s">
        <v>47</v>
      </c>
      <c r="G468" s="2401">
        <v>25</v>
      </c>
      <c r="H468" s="2402">
        <v>0</v>
      </c>
      <c r="I468" s="388">
        <v>0</v>
      </c>
      <c r="J468" s="2402">
        <v>0</v>
      </c>
      <c r="K468" s="2402">
        <v>0</v>
      </c>
      <c r="L468" s="2402">
        <v>25</v>
      </c>
      <c r="M468" s="2402">
        <v>6.25</v>
      </c>
      <c r="N468" s="2402">
        <v>0</v>
      </c>
      <c r="O468" s="2395">
        <v>6.25</v>
      </c>
      <c r="P468" s="2395"/>
      <c r="Q468" s="2395"/>
      <c r="R468" s="2395"/>
      <c r="S468" s="2395"/>
      <c r="T468" s="2395"/>
      <c r="U468" s="2395"/>
      <c r="V468" s="2395"/>
      <c r="W468" s="2395"/>
      <c r="X468" s="2843">
        <v>6.25</v>
      </c>
      <c r="Y468" s="2843">
        <v>0</v>
      </c>
      <c r="Z468" s="2108">
        <v>6.25</v>
      </c>
      <c r="AA468" s="2844"/>
      <c r="AB468" s="2844"/>
      <c r="AC468" s="2108">
        <v>0</v>
      </c>
      <c r="AD468" s="2108"/>
      <c r="AE468" s="2844"/>
      <c r="AF468" s="2844">
        <v>0</v>
      </c>
      <c r="AG468" s="2108">
        <v>0</v>
      </c>
      <c r="AH468" s="2395"/>
      <c r="AI468" s="2395"/>
      <c r="AJ468" s="2402">
        <v>0</v>
      </c>
    </row>
    <row r="469" spans="1:36">
      <c r="A469" s="991"/>
      <c r="B469" s="1774"/>
      <c r="C469" s="2322"/>
      <c r="D469" s="2399"/>
      <c r="E469" s="2399"/>
      <c r="F469" s="2400"/>
      <c r="G469" s="2401"/>
      <c r="H469" s="2402"/>
      <c r="I469" s="388"/>
      <c r="J469" s="2402"/>
      <c r="K469" s="2402"/>
      <c r="L469" s="2402"/>
      <c r="M469" s="2402"/>
      <c r="N469" s="2402"/>
      <c r="O469" s="2395"/>
      <c r="P469" s="2395"/>
      <c r="Q469" s="2395"/>
      <c r="R469" s="2395"/>
      <c r="S469" s="2395"/>
      <c r="T469" s="2395"/>
      <c r="U469" s="2395"/>
      <c r="V469" s="2395"/>
      <c r="W469" s="2395"/>
      <c r="X469" s="2843"/>
      <c r="Y469" s="2843"/>
      <c r="Z469" s="2108"/>
      <c r="AA469" s="2844"/>
      <c r="AB469" s="2844"/>
      <c r="AC469" s="2108"/>
      <c r="AD469" s="2108"/>
      <c r="AE469" s="2844"/>
      <c r="AF469" s="2844"/>
      <c r="AG469" s="2108"/>
      <c r="AH469" s="2395"/>
      <c r="AI469" s="2395"/>
      <c r="AJ469" s="2402"/>
    </row>
    <row r="470" spans="1:36">
      <c r="A470" s="991" t="s">
        <v>188</v>
      </c>
      <c r="B470" s="2416"/>
      <c r="C470" s="2417" t="s">
        <v>7300</v>
      </c>
      <c r="D470" s="2418"/>
      <c r="E470" s="2417"/>
      <c r="F470" s="2419"/>
      <c r="G470" s="2420">
        <v>79</v>
      </c>
      <c r="H470" s="2420">
        <v>0</v>
      </c>
      <c r="I470" s="2420">
        <v>0</v>
      </c>
      <c r="J470" s="2420">
        <v>0</v>
      </c>
      <c r="K470" s="2420">
        <v>0</v>
      </c>
      <c r="L470" s="2420">
        <v>79</v>
      </c>
      <c r="M470" s="2420">
        <v>19.75</v>
      </c>
      <c r="N470" s="2420">
        <v>0</v>
      </c>
      <c r="O470" s="2420">
        <v>19.75</v>
      </c>
      <c r="P470" s="2420">
        <v>0</v>
      </c>
      <c r="Q470" s="2420">
        <v>0</v>
      </c>
      <c r="R470" s="2420">
        <v>0</v>
      </c>
      <c r="S470" s="2420">
        <v>0</v>
      </c>
      <c r="T470" s="2420">
        <v>0</v>
      </c>
      <c r="U470" s="2420">
        <v>0</v>
      </c>
      <c r="V470" s="2420">
        <v>0</v>
      </c>
      <c r="W470" s="2420">
        <v>0</v>
      </c>
      <c r="X470" s="2420">
        <v>19.75</v>
      </c>
      <c r="Y470" s="2420">
        <v>0</v>
      </c>
      <c r="Z470" s="2420">
        <v>19.75</v>
      </c>
      <c r="AA470" s="2420">
        <v>0</v>
      </c>
      <c r="AB470" s="2420">
        <v>0</v>
      </c>
      <c r="AC470" s="2420">
        <v>0</v>
      </c>
      <c r="AD470" s="2420">
        <v>0</v>
      </c>
      <c r="AE470" s="2420">
        <v>0</v>
      </c>
      <c r="AF470" s="2420">
        <v>0</v>
      </c>
      <c r="AG470" s="2420">
        <v>0</v>
      </c>
      <c r="AH470" s="2420"/>
      <c r="AI470" s="2420"/>
      <c r="AJ470" s="2420">
        <v>0</v>
      </c>
    </row>
    <row r="471" spans="1:36">
      <c r="A471" s="991" t="s">
        <v>188</v>
      </c>
      <c r="B471" s="2416"/>
      <c r="C471" s="2421" t="s">
        <v>7301</v>
      </c>
      <c r="D471" s="2422"/>
      <c r="E471" s="2422"/>
      <c r="F471" s="2419"/>
      <c r="G471" s="2420">
        <v>822.62800000000004</v>
      </c>
      <c r="H471" s="2420">
        <v>0</v>
      </c>
      <c r="I471" s="2420">
        <v>207.32</v>
      </c>
      <c r="J471" s="2420">
        <v>0</v>
      </c>
      <c r="K471" s="2420">
        <v>207.32</v>
      </c>
      <c r="L471" s="2420">
        <v>615.30799999999999</v>
      </c>
      <c r="M471" s="2420">
        <v>409.65600000000001</v>
      </c>
      <c r="N471" s="2420">
        <v>0</v>
      </c>
      <c r="O471" s="2420">
        <v>409.65600000000001</v>
      </c>
      <c r="P471" s="2420">
        <v>0</v>
      </c>
      <c r="Q471" s="2420">
        <v>0</v>
      </c>
      <c r="R471" s="2420">
        <v>0</v>
      </c>
      <c r="S471" s="2420">
        <v>0</v>
      </c>
      <c r="T471" s="2420">
        <v>0</v>
      </c>
      <c r="U471" s="2420">
        <v>0</v>
      </c>
      <c r="V471" s="2420">
        <v>0</v>
      </c>
      <c r="W471" s="2420">
        <v>0</v>
      </c>
      <c r="X471" s="2420">
        <v>409.65600000000001</v>
      </c>
      <c r="Y471" s="2420">
        <v>0</v>
      </c>
      <c r="Z471" s="2420">
        <v>409.65600000000001</v>
      </c>
      <c r="AA471" s="2420">
        <v>300.44173499999999</v>
      </c>
      <c r="AB471" s="2420">
        <v>0</v>
      </c>
      <c r="AC471" s="2420">
        <v>300.44173499999999</v>
      </c>
      <c r="AD471" s="2420">
        <v>3.0347649999999997</v>
      </c>
      <c r="AE471" s="2420">
        <v>0</v>
      </c>
      <c r="AF471" s="2420">
        <v>5.6440000000000001</v>
      </c>
      <c r="AG471" s="2420">
        <v>5.6440000000000001</v>
      </c>
      <c r="AH471" s="2420"/>
      <c r="AI471" s="2420"/>
      <c r="AJ471" s="2420">
        <v>0</v>
      </c>
    </row>
    <row r="472" spans="1:36">
      <c r="A472" s="991" t="s">
        <v>188</v>
      </c>
      <c r="B472" s="2416"/>
      <c r="C472" s="2423"/>
      <c r="D472" s="2424"/>
      <c r="E472" s="2424"/>
      <c r="F472" s="2425"/>
      <c r="G472" s="2426"/>
      <c r="H472" s="2426"/>
      <c r="I472" s="2426"/>
      <c r="J472" s="2426"/>
      <c r="K472" s="2426"/>
      <c r="L472" s="2426"/>
      <c r="M472" s="2426"/>
      <c r="N472" s="2426"/>
      <c r="O472" s="2426"/>
      <c r="P472" s="2426"/>
      <c r="Q472" s="2426"/>
      <c r="R472" s="2426"/>
      <c r="S472" s="2426"/>
      <c r="T472" s="2426"/>
      <c r="U472" s="2426"/>
      <c r="V472" s="2426"/>
      <c r="W472" s="2426"/>
      <c r="X472" s="2426"/>
      <c r="Y472" s="2426"/>
      <c r="Z472" s="2426"/>
      <c r="AA472" s="2426"/>
      <c r="AB472" s="2426"/>
      <c r="AC472" s="2426"/>
      <c r="AD472" s="2426"/>
      <c r="AE472" s="2426"/>
      <c r="AF472" s="2426"/>
      <c r="AG472" s="2426"/>
      <c r="AH472" s="2426"/>
      <c r="AI472" s="2426"/>
      <c r="AJ472" s="2426"/>
    </row>
    <row r="473" spans="1:36" ht="31.5">
      <c r="A473" s="991" t="s">
        <v>188</v>
      </c>
      <c r="B473" s="2416"/>
      <c r="C473" s="2427" t="s">
        <v>7302</v>
      </c>
      <c r="D473" s="2428"/>
      <c r="E473" s="2429"/>
      <c r="F473" s="2430"/>
      <c r="G473" s="2431"/>
      <c r="H473" s="2432"/>
      <c r="I473" s="2432"/>
      <c r="J473" s="2432"/>
      <c r="K473" s="2432"/>
      <c r="L473" s="2432"/>
      <c r="M473" s="2432"/>
      <c r="N473" s="2432"/>
      <c r="O473" s="2432"/>
      <c r="P473" s="2432"/>
      <c r="Q473" s="2432"/>
      <c r="R473" s="2432"/>
      <c r="S473" s="2432"/>
      <c r="T473" s="2432"/>
      <c r="U473" s="2432"/>
      <c r="V473" s="2432"/>
      <c r="W473" s="2432"/>
      <c r="X473" s="2432"/>
      <c r="Y473" s="2432"/>
      <c r="Z473" s="2432"/>
      <c r="AA473" s="2432"/>
      <c r="AB473" s="2432"/>
      <c r="AC473" s="2432"/>
      <c r="AD473" s="2432"/>
      <c r="AE473" s="2432"/>
      <c r="AF473" s="2432"/>
      <c r="AG473" s="2432"/>
      <c r="AH473" s="2432"/>
      <c r="AI473" s="2432"/>
      <c r="AJ473" s="2433"/>
    </row>
    <row r="474" spans="1:36" ht="47.25">
      <c r="A474" s="3223">
        <v>3064</v>
      </c>
      <c r="B474" s="2305" t="s">
        <v>7303</v>
      </c>
      <c r="C474" s="2322" t="s">
        <v>7304</v>
      </c>
      <c r="D474" s="2434" t="s">
        <v>400</v>
      </c>
      <c r="E474" s="2435" t="s">
        <v>7227</v>
      </c>
      <c r="F474" s="2436" t="s">
        <v>30</v>
      </c>
      <c r="G474" s="2437">
        <v>10</v>
      </c>
      <c r="H474" s="2402">
        <v>0</v>
      </c>
      <c r="I474" s="2402">
        <v>5</v>
      </c>
      <c r="J474" s="2402">
        <v>0</v>
      </c>
      <c r="K474" s="2402">
        <v>5</v>
      </c>
      <c r="L474" s="2402">
        <v>5</v>
      </c>
      <c r="M474" s="2402">
        <v>5</v>
      </c>
      <c r="N474" s="2402">
        <v>0</v>
      </c>
      <c r="O474" s="2395">
        <v>5</v>
      </c>
      <c r="P474" s="2395"/>
      <c r="Q474" s="2395"/>
      <c r="R474" s="2395"/>
      <c r="S474" s="2395"/>
      <c r="T474" s="2395"/>
      <c r="U474" s="2395"/>
      <c r="V474" s="2395"/>
      <c r="W474" s="2395"/>
      <c r="X474" s="2843">
        <v>5</v>
      </c>
      <c r="Y474" s="2843">
        <v>0</v>
      </c>
      <c r="Z474" s="2108">
        <v>5</v>
      </c>
      <c r="AA474" s="2844">
        <v>4.95</v>
      </c>
      <c r="AB474" s="2844"/>
      <c r="AC474" s="2108">
        <v>4.95</v>
      </c>
      <c r="AD474" s="2108">
        <v>0.05</v>
      </c>
      <c r="AE474" s="2844"/>
      <c r="AF474" s="2844">
        <v>0</v>
      </c>
      <c r="AG474" s="2108">
        <v>0</v>
      </c>
      <c r="AH474" s="2395"/>
      <c r="AI474" s="2307" t="s">
        <v>9951</v>
      </c>
      <c r="AJ474" s="2402">
        <v>0</v>
      </c>
    </row>
    <row r="475" spans="1:36" ht="78.75">
      <c r="A475" s="3223">
        <v>3065</v>
      </c>
      <c r="B475" s="2305" t="s">
        <v>7305</v>
      </c>
      <c r="C475" s="2322" t="s">
        <v>7306</v>
      </c>
      <c r="D475" s="2434" t="s">
        <v>213</v>
      </c>
      <c r="E475" s="2435" t="s">
        <v>7250</v>
      </c>
      <c r="F475" s="2436" t="s">
        <v>30</v>
      </c>
      <c r="G475" s="2437">
        <v>25</v>
      </c>
      <c r="H475" s="2402">
        <v>0</v>
      </c>
      <c r="I475" s="2402">
        <v>6.25</v>
      </c>
      <c r="J475" s="2402">
        <v>0</v>
      </c>
      <c r="K475" s="2402">
        <v>6.25</v>
      </c>
      <c r="L475" s="2402">
        <v>18.75</v>
      </c>
      <c r="M475" s="2402">
        <v>18.75</v>
      </c>
      <c r="N475" s="2402">
        <v>0</v>
      </c>
      <c r="O475" s="2395">
        <v>18.75</v>
      </c>
      <c r="P475" s="2395"/>
      <c r="Q475" s="2395"/>
      <c r="R475" s="2395"/>
      <c r="S475" s="2395"/>
      <c r="T475" s="2395"/>
      <c r="U475" s="2395"/>
      <c r="V475" s="2395"/>
      <c r="W475" s="2395"/>
      <c r="X475" s="2843">
        <v>18.75</v>
      </c>
      <c r="Y475" s="2843">
        <v>0</v>
      </c>
      <c r="Z475" s="2108">
        <v>18.75</v>
      </c>
      <c r="AA475" s="2844">
        <v>18.5625</v>
      </c>
      <c r="AB475" s="2844"/>
      <c r="AC475" s="2108">
        <v>18.5625</v>
      </c>
      <c r="AD475" s="2108">
        <v>0.1875</v>
      </c>
      <c r="AE475" s="2844"/>
      <c r="AF475" s="2844">
        <v>0</v>
      </c>
      <c r="AG475" s="2108">
        <v>0</v>
      </c>
      <c r="AH475" s="2395"/>
      <c r="AI475" s="2307" t="s">
        <v>9951</v>
      </c>
      <c r="AJ475" s="2402">
        <v>0</v>
      </c>
    </row>
    <row r="476" spans="1:36">
      <c r="A476" s="991"/>
      <c r="B476" s="2305"/>
      <c r="C476" s="2322"/>
      <c r="D476" s="2434"/>
      <c r="E476" s="2435"/>
      <c r="F476" s="2436"/>
      <c r="G476" s="2437"/>
      <c r="H476" s="2402"/>
      <c r="I476" s="2402"/>
      <c r="J476" s="2402"/>
      <c r="K476" s="2402"/>
      <c r="L476" s="2402"/>
      <c r="M476" s="2402"/>
      <c r="N476" s="2402"/>
      <c r="O476" s="2395"/>
      <c r="P476" s="2395"/>
      <c r="Q476" s="2395"/>
      <c r="R476" s="2395"/>
      <c r="S476" s="2395"/>
      <c r="T476" s="2395"/>
      <c r="U476" s="2395"/>
      <c r="V476" s="2395"/>
      <c r="W476" s="2395"/>
      <c r="X476" s="2843"/>
      <c r="Y476" s="2843"/>
      <c r="Z476" s="2108"/>
      <c r="AA476" s="2844"/>
      <c r="AB476" s="2844"/>
      <c r="AC476" s="2108"/>
      <c r="AD476" s="2108"/>
      <c r="AE476" s="2844"/>
      <c r="AF476" s="2844"/>
      <c r="AG476" s="2108"/>
      <c r="AH476" s="2395"/>
      <c r="AI476" s="2395"/>
      <c r="AJ476" s="2402"/>
    </row>
    <row r="477" spans="1:36">
      <c r="A477" s="991" t="s">
        <v>188</v>
      </c>
      <c r="B477" s="2408"/>
      <c r="C477" s="2438" t="s">
        <v>7307</v>
      </c>
      <c r="D477" s="2439"/>
      <c r="E477" s="2438"/>
      <c r="F477" s="2440"/>
      <c r="G477" s="2441">
        <v>35</v>
      </c>
      <c r="H477" s="2441">
        <v>0</v>
      </c>
      <c r="I477" s="2441">
        <v>11.25</v>
      </c>
      <c r="J477" s="2441">
        <v>0</v>
      </c>
      <c r="K477" s="2441">
        <v>11.25</v>
      </c>
      <c r="L477" s="2441">
        <v>23.75</v>
      </c>
      <c r="M477" s="2441">
        <v>23.75</v>
      </c>
      <c r="N477" s="2441">
        <v>0</v>
      </c>
      <c r="O477" s="2441">
        <v>23.75</v>
      </c>
      <c r="P477" s="2441">
        <v>0</v>
      </c>
      <c r="Q477" s="2441">
        <v>0</v>
      </c>
      <c r="R477" s="2441">
        <v>0</v>
      </c>
      <c r="S477" s="2441">
        <v>0</v>
      </c>
      <c r="T477" s="2441">
        <v>0</v>
      </c>
      <c r="U477" s="2441">
        <v>0</v>
      </c>
      <c r="V477" s="2441">
        <v>0</v>
      </c>
      <c r="W477" s="2441">
        <v>0</v>
      </c>
      <c r="X477" s="2441">
        <v>23.75</v>
      </c>
      <c r="Y477" s="2441">
        <v>0</v>
      </c>
      <c r="Z477" s="2441">
        <v>23.75</v>
      </c>
      <c r="AA477" s="2441">
        <v>23.512499999999999</v>
      </c>
      <c r="AB477" s="2441">
        <v>0</v>
      </c>
      <c r="AC477" s="2441">
        <v>23.512499999999999</v>
      </c>
      <c r="AD477" s="2441">
        <v>0.23749999999999999</v>
      </c>
      <c r="AE477" s="2441">
        <v>0</v>
      </c>
      <c r="AF477" s="2441">
        <v>0</v>
      </c>
      <c r="AG477" s="2441">
        <v>0</v>
      </c>
      <c r="AH477" s="2441"/>
      <c r="AI477" s="2441"/>
      <c r="AJ477" s="2441">
        <v>0</v>
      </c>
    </row>
    <row r="478" spans="1:36">
      <c r="A478" s="991" t="s">
        <v>188</v>
      </c>
      <c r="B478" s="2408"/>
      <c r="C478" s="2442"/>
      <c r="D478" s="2443"/>
      <c r="E478" s="2442"/>
      <c r="F478" s="2444"/>
      <c r="G478" s="2431"/>
      <c r="H478" s="2431"/>
      <c r="I478" s="2431"/>
      <c r="J478" s="2431"/>
      <c r="K478" s="2431"/>
      <c r="L478" s="2431"/>
      <c r="M478" s="2431"/>
      <c r="N478" s="2431"/>
      <c r="O478" s="2431"/>
      <c r="P478" s="2431"/>
      <c r="Q478" s="2431"/>
      <c r="R478" s="2431"/>
      <c r="S478" s="2431"/>
      <c r="T478" s="2431"/>
      <c r="U478" s="2431"/>
      <c r="V478" s="2431"/>
      <c r="W478" s="2431"/>
      <c r="X478" s="2431"/>
      <c r="Y478" s="2431"/>
      <c r="Z478" s="2431"/>
      <c r="AA478" s="2431"/>
      <c r="AB478" s="2431"/>
      <c r="AC478" s="2431"/>
      <c r="AD478" s="2431"/>
      <c r="AE478" s="2431"/>
      <c r="AF478" s="2431"/>
      <c r="AG478" s="2431"/>
      <c r="AH478" s="2431"/>
      <c r="AI478" s="2431"/>
      <c r="AJ478" s="2431"/>
    </row>
    <row r="479" spans="1:36">
      <c r="A479" s="991" t="s">
        <v>188</v>
      </c>
      <c r="B479" s="2416"/>
      <c r="C479" s="2445" t="s">
        <v>7308</v>
      </c>
      <c r="D479" s="2446"/>
      <c r="E479" s="2447"/>
      <c r="F479" s="2447"/>
      <c r="G479" s="2448"/>
      <c r="H479" s="2448"/>
      <c r="I479" s="2449"/>
      <c r="J479" s="2449"/>
      <c r="K479" s="2448"/>
      <c r="L479" s="2448"/>
      <c r="M479" s="2448"/>
      <c r="N479" s="2448"/>
      <c r="O479" s="2448"/>
      <c r="P479" s="2448"/>
      <c r="Q479" s="2448"/>
      <c r="R479" s="2448"/>
      <c r="S479" s="2448"/>
      <c r="T479" s="2448"/>
      <c r="U479" s="2448"/>
      <c r="V479" s="2448"/>
      <c r="W479" s="2448"/>
      <c r="X479" s="2448"/>
      <c r="Y479" s="2448"/>
      <c r="Z479" s="2448"/>
      <c r="AA479" s="2448"/>
      <c r="AB479" s="2448"/>
      <c r="AC479" s="2448"/>
      <c r="AD479" s="2448"/>
      <c r="AE479" s="2448"/>
      <c r="AF479" s="2448"/>
      <c r="AG479" s="2448"/>
      <c r="AH479" s="2448"/>
      <c r="AI479" s="2448"/>
      <c r="AJ479" s="2448"/>
    </row>
    <row r="480" spans="1:36">
      <c r="A480" s="991" t="s">
        <v>188</v>
      </c>
      <c r="B480" s="2450"/>
      <c r="C480" s="2393" t="s">
        <v>26</v>
      </c>
      <c r="D480" s="2451"/>
      <c r="E480" s="2412"/>
      <c r="F480" s="2412"/>
      <c r="G480" s="2402"/>
      <c r="H480" s="2402"/>
      <c r="I480" s="2452"/>
      <c r="J480" s="2452"/>
      <c r="K480" s="2402"/>
      <c r="L480" s="2402"/>
      <c r="M480" s="2402"/>
      <c r="N480" s="2402"/>
      <c r="O480" s="2402"/>
      <c r="P480" s="2402"/>
      <c r="Q480" s="2402"/>
      <c r="R480" s="2402"/>
      <c r="S480" s="2402"/>
      <c r="T480" s="2402"/>
      <c r="U480" s="2402"/>
      <c r="V480" s="2402"/>
      <c r="W480" s="2402"/>
      <c r="X480" s="2402"/>
      <c r="Y480" s="2402"/>
      <c r="Z480" s="2402"/>
      <c r="AA480" s="2402"/>
      <c r="AB480" s="2402"/>
      <c r="AC480" s="2402"/>
      <c r="AD480" s="2402"/>
      <c r="AE480" s="2402"/>
      <c r="AF480" s="2402"/>
      <c r="AG480" s="2402"/>
      <c r="AH480" s="2402"/>
      <c r="AI480" s="2402"/>
      <c r="AJ480" s="2402"/>
    </row>
    <row r="481" spans="1:36" ht="47.25">
      <c r="A481" s="991">
        <v>3066</v>
      </c>
      <c r="B481" s="2305" t="s">
        <v>7309</v>
      </c>
      <c r="C481" s="2322" t="s">
        <v>7310</v>
      </c>
      <c r="D481" s="2320" t="s">
        <v>51</v>
      </c>
      <c r="E481" s="2320" t="s">
        <v>7311</v>
      </c>
      <c r="F481" s="2453" t="s">
        <v>47</v>
      </c>
      <c r="G481" s="2402">
        <v>2000</v>
      </c>
      <c r="H481" s="2402">
        <v>1748.3409999999999</v>
      </c>
      <c r="I481" s="2402">
        <v>50</v>
      </c>
      <c r="J481" s="2402">
        <v>0</v>
      </c>
      <c r="K481" s="2402">
        <v>1798.3409999999999</v>
      </c>
      <c r="L481" s="2402">
        <v>201.65900000000011</v>
      </c>
      <c r="M481" s="2402">
        <v>0</v>
      </c>
      <c r="N481" s="2402">
        <v>1</v>
      </c>
      <c r="O481" s="2395">
        <v>1</v>
      </c>
      <c r="P481" s="2395"/>
      <c r="Q481" s="2395"/>
      <c r="R481" s="2395"/>
      <c r="S481" s="2395"/>
      <c r="T481" s="2395"/>
      <c r="U481" s="2395"/>
      <c r="V481" s="2395"/>
      <c r="W481" s="2395"/>
      <c r="X481" s="2843">
        <v>0</v>
      </c>
      <c r="Y481" s="2843">
        <v>1</v>
      </c>
      <c r="Z481" s="2108">
        <v>1</v>
      </c>
      <c r="AA481" s="2844"/>
      <c r="AB481" s="2844"/>
      <c r="AC481" s="2108">
        <v>0</v>
      </c>
      <c r="AD481" s="2108"/>
      <c r="AE481" s="2844"/>
      <c r="AF481" s="2844">
        <v>0</v>
      </c>
      <c r="AG481" s="2108">
        <v>0</v>
      </c>
      <c r="AH481" s="2395"/>
      <c r="AI481" s="2395"/>
      <c r="AJ481" s="2402">
        <v>0</v>
      </c>
    </row>
    <row r="482" spans="1:36" ht="42.75">
      <c r="A482" s="991">
        <v>3067</v>
      </c>
      <c r="B482" s="2305" t="s">
        <v>7312</v>
      </c>
      <c r="C482" s="2322" t="s">
        <v>7313</v>
      </c>
      <c r="D482" s="2320" t="s">
        <v>51</v>
      </c>
      <c r="E482" s="2320" t="s">
        <v>2366</v>
      </c>
      <c r="F482" s="2453" t="s">
        <v>47</v>
      </c>
      <c r="G482" s="2323">
        <v>1531</v>
      </c>
      <c r="H482" s="2402">
        <v>749.92399999999998</v>
      </c>
      <c r="I482" s="2452">
        <v>0</v>
      </c>
      <c r="J482" s="2452">
        <v>0</v>
      </c>
      <c r="K482" s="2402">
        <v>749.92399999999998</v>
      </c>
      <c r="L482" s="2402">
        <v>781.07600000000002</v>
      </c>
      <c r="M482" s="2323">
        <v>0</v>
      </c>
      <c r="N482" s="2323">
        <v>500</v>
      </c>
      <c r="O482" s="2395">
        <v>500</v>
      </c>
      <c r="P482" s="2395"/>
      <c r="Q482" s="2395"/>
      <c r="R482" s="2395"/>
      <c r="S482" s="2395"/>
      <c r="T482" s="2395"/>
      <c r="U482" s="2395"/>
      <c r="V482" s="2395"/>
      <c r="W482" s="2395"/>
      <c r="X482" s="2843">
        <v>0</v>
      </c>
      <c r="Y482" s="2843">
        <v>500</v>
      </c>
      <c r="Z482" s="2108">
        <v>500</v>
      </c>
      <c r="AA482" s="2844"/>
      <c r="AB482" s="2844"/>
      <c r="AC482" s="2108">
        <v>0</v>
      </c>
      <c r="AD482" s="2108"/>
      <c r="AE482" s="2844"/>
      <c r="AF482" s="2844">
        <v>0</v>
      </c>
      <c r="AG482" s="2108">
        <v>0</v>
      </c>
      <c r="AH482" s="2395"/>
      <c r="AI482" s="2395"/>
      <c r="AJ482" s="2402">
        <v>0</v>
      </c>
    </row>
    <row r="483" spans="1:36" ht="47.25">
      <c r="A483" s="991">
        <v>3068</v>
      </c>
      <c r="B483" s="1774" t="s">
        <v>7314</v>
      </c>
      <c r="C483" s="2322" t="s">
        <v>7315</v>
      </c>
      <c r="D483" s="2320" t="s">
        <v>51</v>
      </c>
      <c r="E483" s="2320" t="s">
        <v>7311</v>
      </c>
      <c r="F483" s="2453" t="s">
        <v>47</v>
      </c>
      <c r="G483" s="2323">
        <v>3296</v>
      </c>
      <c r="H483" s="2402">
        <v>3120.625</v>
      </c>
      <c r="I483" s="2452">
        <v>0</v>
      </c>
      <c r="J483" s="2452">
        <v>0</v>
      </c>
      <c r="K483" s="2402">
        <v>3120.625</v>
      </c>
      <c r="L483" s="2402">
        <v>175.375</v>
      </c>
      <c r="M483" s="2323">
        <v>0</v>
      </c>
      <c r="N483" s="2323">
        <v>1</v>
      </c>
      <c r="O483" s="2395">
        <v>1</v>
      </c>
      <c r="P483" s="2395"/>
      <c r="Q483" s="2395"/>
      <c r="R483" s="2395"/>
      <c r="S483" s="2395"/>
      <c r="T483" s="2395"/>
      <c r="U483" s="2395"/>
      <c r="V483" s="2395"/>
      <c r="W483" s="2395"/>
      <c r="X483" s="2843">
        <v>0</v>
      </c>
      <c r="Y483" s="2843">
        <v>1</v>
      </c>
      <c r="Z483" s="2108">
        <v>1</v>
      </c>
      <c r="AA483" s="2844"/>
      <c r="AB483" s="2844"/>
      <c r="AC483" s="2108">
        <v>0</v>
      </c>
      <c r="AD483" s="2108"/>
      <c r="AE483" s="2844"/>
      <c r="AF483" s="2844">
        <v>0</v>
      </c>
      <c r="AG483" s="2108">
        <v>0</v>
      </c>
      <c r="AH483" s="2395"/>
      <c r="AI483" s="2395"/>
      <c r="AJ483" s="2402">
        <v>0</v>
      </c>
    </row>
    <row r="484" spans="1:36">
      <c r="A484" s="991"/>
      <c r="B484" s="1774"/>
      <c r="C484" s="2322"/>
      <c r="D484" s="2320"/>
      <c r="E484" s="2320"/>
      <c r="F484" s="2453"/>
      <c r="G484" s="2323"/>
      <c r="H484" s="2402"/>
      <c r="I484" s="2452"/>
      <c r="J484" s="2452"/>
      <c r="K484" s="2402"/>
      <c r="L484" s="2402"/>
      <c r="M484" s="2323"/>
      <c r="N484" s="2323"/>
      <c r="O484" s="2395"/>
      <c r="P484" s="2395"/>
      <c r="Q484" s="2395"/>
      <c r="R484" s="2395"/>
      <c r="S484" s="2395"/>
      <c r="T484" s="2395"/>
      <c r="U484" s="2395"/>
      <c r="V484" s="2395"/>
      <c r="W484" s="2395"/>
      <c r="X484" s="2843"/>
      <c r="Y484" s="2843"/>
      <c r="Z484" s="2108"/>
      <c r="AA484" s="2844"/>
      <c r="AB484" s="2844"/>
      <c r="AC484" s="2108"/>
      <c r="AD484" s="2108"/>
      <c r="AE484" s="2844"/>
      <c r="AF484" s="2844"/>
      <c r="AG484" s="2108"/>
      <c r="AH484" s="2395"/>
      <c r="AI484" s="2395"/>
      <c r="AJ484" s="2402"/>
    </row>
    <row r="485" spans="1:36">
      <c r="A485" s="991" t="s">
        <v>188</v>
      </c>
      <c r="B485" s="2408"/>
      <c r="C485" s="2454" t="s">
        <v>7316</v>
      </c>
      <c r="D485" s="2439"/>
      <c r="E485" s="2438"/>
      <c r="F485" s="2440"/>
      <c r="G485" s="2441">
        <v>6827</v>
      </c>
      <c r="H485" s="2441">
        <v>5618.8899999999994</v>
      </c>
      <c r="I485" s="2441">
        <v>50</v>
      </c>
      <c r="J485" s="2441">
        <v>0</v>
      </c>
      <c r="K485" s="2441">
        <v>5668.8899999999994</v>
      </c>
      <c r="L485" s="2441">
        <v>1158.1100000000001</v>
      </c>
      <c r="M485" s="2441">
        <v>0</v>
      </c>
      <c r="N485" s="2441">
        <v>502</v>
      </c>
      <c r="O485" s="2441">
        <v>502</v>
      </c>
      <c r="P485" s="2441">
        <v>0</v>
      </c>
      <c r="Q485" s="2441">
        <v>0</v>
      </c>
      <c r="R485" s="2441">
        <v>0</v>
      </c>
      <c r="S485" s="2441">
        <v>0</v>
      </c>
      <c r="T485" s="2441">
        <v>0</v>
      </c>
      <c r="U485" s="2441">
        <v>0</v>
      </c>
      <c r="V485" s="2441">
        <v>0</v>
      </c>
      <c r="W485" s="2441">
        <v>0</v>
      </c>
      <c r="X485" s="2441">
        <v>0</v>
      </c>
      <c r="Y485" s="2441">
        <v>502</v>
      </c>
      <c r="Z485" s="2441">
        <v>502</v>
      </c>
      <c r="AA485" s="2441">
        <v>0</v>
      </c>
      <c r="AB485" s="2441">
        <v>0</v>
      </c>
      <c r="AC485" s="2441">
        <v>0</v>
      </c>
      <c r="AD485" s="2441">
        <v>0</v>
      </c>
      <c r="AE485" s="2441">
        <v>0</v>
      </c>
      <c r="AF485" s="2441">
        <v>0</v>
      </c>
      <c r="AG485" s="2441">
        <v>0</v>
      </c>
      <c r="AH485" s="2441"/>
      <c r="AI485" s="2441"/>
      <c r="AJ485" s="2441">
        <v>0</v>
      </c>
    </row>
    <row r="486" spans="1:36">
      <c r="A486" s="991"/>
      <c r="B486" s="2408"/>
      <c r="C486" s="2853"/>
      <c r="D486" s="2302"/>
      <c r="E486" s="2405"/>
      <c r="F486" s="2406"/>
      <c r="G486" s="2854"/>
      <c r="H486" s="2854"/>
      <c r="I486" s="2854"/>
      <c r="J486" s="2854"/>
      <c r="K486" s="2854"/>
      <c r="L486" s="2854"/>
      <c r="M486" s="2854"/>
      <c r="N486" s="2854"/>
      <c r="O486" s="2854"/>
      <c r="P486" s="2854"/>
      <c r="Q486" s="2854"/>
      <c r="R486" s="2854"/>
      <c r="S486" s="2854"/>
      <c r="T486" s="2854"/>
      <c r="U486" s="2854"/>
      <c r="V486" s="2854"/>
      <c r="W486" s="2854"/>
      <c r="X486" s="2854"/>
      <c r="Y486" s="2854"/>
      <c r="Z486" s="2854"/>
      <c r="AA486" s="2854"/>
      <c r="AB486" s="2854"/>
      <c r="AC486" s="2854"/>
      <c r="AD486" s="2854"/>
      <c r="AE486" s="2854"/>
      <c r="AF486" s="2854"/>
      <c r="AG486" s="2854"/>
      <c r="AH486" s="2854"/>
      <c r="AI486" s="2854"/>
      <c r="AJ486" s="2854"/>
    </row>
    <row r="487" spans="1:36">
      <c r="A487" s="991" t="s">
        <v>188</v>
      </c>
      <c r="B487" s="2408"/>
      <c r="C487" s="2445" t="s">
        <v>7308</v>
      </c>
      <c r="D487" s="2443"/>
      <c r="E487" s="2442"/>
      <c r="F487" s="2444"/>
      <c r="G487" s="2431"/>
      <c r="H487" s="2431"/>
      <c r="I487" s="2431"/>
      <c r="J487" s="2431"/>
      <c r="K487" s="2431"/>
      <c r="L487" s="2431"/>
      <c r="M487" s="2431"/>
      <c r="N487" s="2431"/>
      <c r="O487" s="2431"/>
      <c r="P487" s="2431"/>
      <c r="Q487" s="2431"/>
      <c r="R487" s="2431"/>
      <c r="S487" s="2431"/>
      <c r="T487" s="2431"/>
      <c r="U487" s="2431"/>
      <c r="V487" s="2431"/>
      <c r="W487" s="2431"/>
      <c r="X487" s="2431"/>
      <c r="Y487" s="2431"/>
      <c r="Z487" s="2431"/>
      <c r="AA487" s="2431"/>
      <c r="AB487" s="2431"/>
      <c r="AC487" s="2431"/>
      <c r="AD487" s="2431"/>
      <c r="AE487" s="2431"/>
      <c r="AF487" s="2431"/>
      <c r="AG487" s="2431"/>
      <c r="AH487" s="2431"/>
      <c r="AI487" s="2431"/>
      <c r="AJ487" s="2431"/>
    </row>
    <row r="488" spans="1:36">
      <c r="A488" s="991" t="s">
        <v>188</v>
      </c>
      <c r="B488" s="2408"/>
      <c r="C488" s="2393" t="s">
        <v>39</v>
      </c>
      <c r="D488" s="2443"/>
      <c r="E488" s="2442"/>
      <c r="F488" s="2444"/>
      <c r="G488" s="2431"/>
      <c r="H488" s="2431"/>
      <c r="I488" s="2431"/>
      <c r="J488" s="2431"/>
      <c r="K488" s="2431"/>
      <c r="L488" s="2431"/>
      <c r="M488" s="2431"/>
      <c r="N488" s="2431"/>
      <c r="O488" s="2431"/>
      <c r="P488" s="2431"/>
      <c r="Q488" s="2431"/>
      <c r="R488" s="2431"/>
      <c r="S488" s="2431"/>
      <c r="T488" s="2431"/>
      <c r="U488" s="2431"/>
      <c r="V488" s="2431"/>
      <c r="W488" s="2431"/>
      <c r="X488" s="2431"/>
      <c r="Y488" s="2431"/>
      <c r="Z488" s="2431"/>
      <c r="AA488" s="2431"/>
      <c r="AB488" s="2431"/>
      <c r="AC488" s="2431"/>
      <c r="AD488" s="2431"/>
      <c r="AE488" s="2431"/>
      <c r="AF488" s="2431"/>
      <c r="AG488" s="2431"/>
      <c r="AH488" s="2431"/>
      <c r="AI488" s="2431"/>
      <c r="AJ488" s="2431"/>
    </row>
    <row r="489" spans="1:36">
      <c r="A489" s="991"/>
      <c r="B489" s="2408"/>
      <c r="C489" s="2393"/>
      <c r="D489" s="2443"/>
      <c r="E489" s="2442"/>
      <c r="F489" s="2444"/>
      <c r="G489" s="2431"/>
      <c r="H489" s="2431"/>
      <c r="I489" s="2431"/>
      <c r="J489" s="2431"/>
      <c r="K489" s="2431"/>
      <c r="L489" s="2431"/>
      <c r="M489" s="2431"/>
      <c r="N489" s="2431"/>
      <c r="O489" s="2431"/>
      <c r="P489" s="2431"/>
      <c r="Q489" s="2431"/>
      <c r="R489" s="2431"/>
      <c r="S489" s="2431"/>
      <c r="T489" s="2431"/>
      <c r="U489" s="2431"/>
      <c r="V489" s="2431"/>
      <c r="W489" s="2431"/>
      <c r="X489" s="2431"/>
      <c r="Y489" s="2431"/>
      <c r="Z489" s="2431"/>
      <c r="AA489" s="2431"/>
      <c r="AB489" s="2431"/>
      <c r="AC489" s="2431"/>
      <c r="AD489" s="2431"/>
      <c r="AE489" s="2431"/>
      <c r="AF489" s="2431"/>
      <c r="AG489" s="2431"/>
      <c r="AH489" s="2431"/>
      <c r="AI489" s="2431"/>
      <c r="AJ489" s="2431"/>
    </row>
    <row r="490" spans="1:36" ht="47.25">
      <c r="A490" s="991">
        <v>3069</v>
      </c>
      <c r="B490" s="1774" t="s">
        <v>7317</v>
      </c>
      <c r="C490" s="2322" t="s">
        <v>7318</v>
      </c>
      <c r="D490" s="2320" t="s">
        <v>51</v>
      </c>
      <c r="E490" s="2320" t="s">
        <v>42</v>
      </c>
      <c r="F490" s="2453" t="s">
        <v>47</v>
      </c>
      <c r="G490" s="2402">
        <v>2500</v>
      </c>
      <c r="H490" s="2402">
        <v>0</v>
      </c>
      <c r="I490" s="2402">
        <v>0</v>
      </c>
      <c r="J490" s="2402">
        <v>0</v>
      </c>
      <c r="K490" s="2402">
        <v>0</v>
      </c>
      <c r="L490" s="2402">
        <v>2500</v>
      </c>
      <c r="M490" s="2402">
        <v>0</v>
      </c>
      <c r="N490" s="2402">
        <v>1000</v>
      </c>
      <c r="O490" s="2395">
        <v>1000</v>
      </c>
      <c r="P490" s="2395"/>
      <c r="Q490" s="2395"/>
      <c r="R490" s="2395"/>
      <c r="S490" s="2395"/>
      <c r="T490" s="2395"/>
      <c r="U490" s="2395"/>
      <c r="V490" s="2395"/>
      <c r="W490" s="2395"/>
      <c r="X490" s="2843">
        <v>0</v>
      </c>
      <c r="Y490" s="2843">
        <v>1000</v>
      </c>
      <c r="Z490" s="2108">
        <v>1000</v>
      </c>
      <c r="AA490" s="2844"/>
      <c r="AB490" s="2844"/>
      <c r="AC490" s="2108">
        <v>0</v>
      </c>
      <c r="AD490" s="2108"/>
      <c r="AE490" s="2844"/>
      <c r="AF490" s="2844">
        <v>0</v>
      </c>
      <c r="AG490" s="2108">
        <v>0</v>
      </c>
      <c r="AH490" s="2395"/>
      <c r="AI490" s="2395"/>
      <c r="AJ490" s="2402">
        <v>0</v>
      </c>
    </row>
    <row r="491" spans="1:36" ht="47.25">
      <c r="A491" s="991">
        <v>3070</v>
      </c>
      <c r="B491" s="1774" t="s">
        <v>7319</v>
      </c>
      <c r="C491" s="2322" t="s">
        <v>7320</v>
      </c>
      <c r="D491" s="2320" t="s">
        <v>51</v>
      </c>
      <c r="E491" s="2320" t="s">
        <v>42</v>
      </c>
      <c r="F491" s="2453" t="s">
        <v>47</v>
      </c>
      <c r="G491" s="2402">
        <v>1000</v>
      </c>
      <c r="H491" s="2402">
        <v>0</v>
      </c>
      <c r="I491" s="2402">
        <v>0</v>
      </c>
      <c r="J491" s="2402">
        <v>0</v>
      </c>
      <c r="K491" s="2402">
        <v>0</v>
      </c>
      <c r="L491" s="2402">
        <v>1000</v>
      </c>
      <c r="M491" s="2402">
        <v>0</v>
      </c>
      <c r="N491" s="2402">
        <v>500</v>
      </c>
      <c r="O491" s="2395">
        <v>500</v>
      </c>
      <c r="P491" s="2395"/>
      <c r="Q491" s="2395"/>
      <c r="R491" s="2395"/>
      <c r="S491" s="2395"/>
      <c r="T491" s="2395"/>
      <c r="U491" s="2395"/>
      <c r="V491" s="2395"/>
      <c r="W491" s="2395"/>
      <c r="X491" s="2843">
        <v>0</v>
      </c>
      <c r="Y491" s="2843">
        <v>500</v>
      </c>
      <c r="Z491" s="2108">
        <v>500</v>
      </c>
      <c r="AA491" s="2844"/>
      <c r="AB491" s="2844"/>
      <c r="AC491" s="2108">
        <v>0</v>
      </c>
      <c r="AD491" s="2108"/>
      <c r="AE491" s="2844"/>
      <c r="AF491" s="2844">
        <v>0</v>
      </c>
      <c r="AG491" s="2108">
        <v>0</v>
      </c>
      <c r="AH491" s="2395"/>
      <c r="AI491" s="2395"/>
      <c r="AJ491" s="2402">
        <v>0</v>
      </c>
    </row>
    <row r="492" spans="1:36" ht="47.25">
      <c r="A492" s="991">
        <v>3071</v>
      </c>
      <c r="B492" s="1801" t="s">
        <v>7321</v>
      </c>
      <c r="C492" s="2322" t="s">
        <v>7322</v>
      </c>
      <c r="D492" s="2320" t="s">
        <v>51</v>
      </c>
      <c r="E492" s="2320" t="s">
        <v>42</v>
      </c>
      <c r="F492" s="2453" t="s">
        <v>47</v>
      </c>
      <c r="G492" s="2402">
        <v>300</v>
      </c>
      <c r="H492" s="2402">
        <v>0</v>
      </c>
      <c r="I492" s="2402">
        <v>0</v>
      </c>
      <c r="J492" s="2402">
        <v>0</v>
      </c>
      <c r="K492" s="2402">
        <v>0</v>
      </c>
      <c r="L492" s="2402">
        <v>300</v>
      </c>
      <c r="M492" s="2402">
        <v>75</v>
      </c>
      <c r="N492" s="2402">
        <v>0</v>
      </c>
      <c r="O492" s="2395">
        <v>75</v>
      </c>
      <c r="P492" s="2395"/>
      <c r="Q492" s="2395"/>
      <c r="R492" s="2395"/>
      <c r="S492" s="2395"/>
      <c r="T492" s="2395"/>
      <c r="U492" s="2395"/>
      <c r="V492" s="2395"/>
      <c r="W492" s="2395"/>
      <c r="X492" s="2843">
        <v>75</v>
      </c>
      <c r="Y492" s="2843">
        <v>0</v>
      </c>
      <c r="Z492" s="2108">
        <v>75</v>
      </c>
      <c r="AA492" s="2844"/>
      <c r="AB492" s="2844"/>
      <c r="AC492" s="2108">
        <v>0</v>
      </c>
      <c r="AD492" s="2108"/>
      <c r="AE492" s="2844"/>
      <c r="AF492" s="2844">
        <v>0</v>
      </c>
      <c r="AG492" s="2108">
        <v>0</v>
      </c>
      <c r="AH492" s="2395"/>
      <c r="AI492" s="2395"/>
      <c r="AJ492" s="2402">
        <v>0</v>
      </c>
    </row>
    <row r="493" spans="1:36" ht="47.25">
      <c r="A493" s="991">
        <v>3072</v>
      </c>
      <c r="B493" s="1774" t="s">
        <v>7323</v>
      </c>
      <c r="C493" s="2322" t="s">
        <v>7324</v>
      </c>
      <c r="D493" s="2320" t="s">
        <v>28</v>
      </c>
      <c r="E493" s="2320" t="s">
        <v>42</v>
      </c>
      <c r="F493" s="2453" t="s">
        <v>47</v>
      </c>
      <c r="G493" s="2402">
        <v>50</v>
      </c>
      <c r="H493" s="2402">
        <v>0</v>
      </c>
      <c r="I493" s="2402">
        <v>0</v>
      </c>
      <c r="J493" s="2402">
        <v>0</v>
      </c>
      <c r="K493" s="2402">
        <v>0</v>
      </c>
      <c r="L493" s="2402">
        <v>50</v>
      </c>
      <c r="M493" s="2402">
        <v>0</v>
      </c>
      <c r="N493" s="2402">
        <v>12.5</v>
      </c>
      <c r="O493" s="2395">
        <v>12.5</v>
      </c>
      <c r="P493" s="2395"/>
      <c r="Q493" s="2395"/>
      <c r="R493" s="2395"/>
      <c r="S493" s="2395"/>
      <c r="T493" s="2395"/>
      <c r="U493" s="2395"/>
      <c r="V493" s="2395"/>
      <c r="W493" s="2395"/>
      <c r="X493" s="2843">
        <v>0</v>
      </c>
      <c r="Y493" s="2843">
        <v>12.5</v>
      </c>
      <c r="Z493" s="2108">
        <v>12.5</v>
      </c>
      <c r="AA493" s="2844"/>
      <c r="AB493" s="2844"/>
      <c r="AC493" s="2108">
        <v>0</v>
      </c>
      <c r="AD493" s="2108"/>
      <c r="AE493" s="2844"/>
      <c r="AF493" s="2844">
        <v>0</v>
      </c>
      <c r="AG493" s="2108">
        <v>0</v>
      </c>
      <c r="AH493" s="2395"/>
      <c r="AI493" s="2395"/>
      <c r="AJ493" s="2402">
        <v>0</v>
      </c>
    </row>
    <row r="494" spans="1:36" ht="47.25">
      <c r="A494" s="991">
        <v>3073</v>
      </c>
      <c r="B494" s="1774" t="s">
        <v>7325</v>
      </c>
      <c r="C494" s="2322" t="s">
        <v>7326</v>
      </c>
      <c r="D494" s="2320" t="s">
        <v>205</v>
      </c>
      <c r="E494" s="2320" t="s">
        <v>42</v>
      </c>
      <c r="F494" s="2453" t="s">
        <v>47</v>
      </c>
      <c r="G494" s="2402">
        <v>50</v>
      </c>
      <c r="H494" s="2402">
        <v>0</v>
      </c>
      <c r="I494" s="2402">
        <v>0</v>
      </c>
      <c r="J494" s="2402">
        <v>0</v>
      </c>
      <c r="K494" s="2402">
        <v>0</v>
      </c>
      <c r="L494" s="2402">
        <v>50</v>
      </c>
      <c r="M494" s="2402">
        <v>0</v>
      </c>
      <c r="N494" s="2402">
        <v>12.5</v>
      </c>
      <c r="O494" s="2395">
        <v>12.5</v>
      </c>
      <c r="P494" s="2395"/>
      <c r="Q494" s="2395"/>
      <c r="R494" s="2395"/>
      <c r="S494" s="2395"/>
      <c r="T494" s="2395"/>
      <c r="U494" s="2395"/>
      <c r="V494" s="2395"/>
      <c r="W494" s="2395"/>
      <c r="X494" s="2843">
        <v>0</v>
      </c>
      <c r="Y494" s="2843">
        <v>12.5</v>
      </c>
      <c r="Z494" s="2108">
        <v>12.5</v>
      </c>
      <c r="AA494" s="2844"/>
      <c r="AB494" s="2844"/>
      <c r="AC494" s="2108">
        <v>0</v>
      </c>
      <c r="AD494" s="2108"/>
      <c r="AE494" s="2844"/>
      <c r="AF494" s="2844">
        <v>0</v>
      </c>
      <c r="AG494" s="2108">
        <v>0</v>
      </c>
      <c r="AH494" s="2395"/>
      <c r="AI494" s="2395"/>
      <c r="AJ494" s="2402">
        <v>0</v>
      </c>
    </row>
    <row r="495" spans="1:36">
      <c r="A495" s="991"/>
      <c r="B495" s="1774"/>
      <c r="C495" s="2322"/>
      <c r="D495" s="2320"/>
      <c r="E495" s="2320"/>
      <c r="F495" s="2453"/>
      <c r="G495" s="2402"/>
      <c r="H495" s="2402"/>
      <c r="I495" s="2402"/>
      <c r="J495" s="2402"/>
      <c r="K495" s="2402"/>
      <c r="L495" s="2402"/>
      <c r="M495" s="2402"/>
      <c r="N495" s="2402"/>
      <c r="O495" s="2395"/>
      <c r="P495" s="2395"/>
      <c r="Q495" s="2395"/>
      <c r="R495" s="2395"/>
      <c r="S495" s="2395"/>
      <c r="T495" s="2395"/>
      <c r="U495" s="2395"/>
      <c r="V495" s="2395"/>
      <c r="W495" s="2395"/>
      <c r="X495" s="2843"/>
      <c r="Y495" s="2843"/>
      <c r="Z495" s="2108"/>
      <c r="AA495" s="2844"/>
      <c r="AB495" s="2844"/>
      <c r="AC495" s="2108"/>
      <c r="AD495" s="2108"/>
      <c r="AE495" s="2844"/>
      <c r="AF495" s="2844"/>
      <c r="AG495" s="2108"/>
      <c r="AH495" s="2395"/>
      <c r="AI495" s="2395"/>
      <c r="AJ495" s="2402"/>
    </row>
    <row r="496" spans="1:36" ht="21" customHeight="1">
      <c r="A496" s="2310"/>
      <c r="B496" s="2408"/>
      <c r="C496" s="2454" t="s">
        <v>7327</v>
      </c>
      <c r="D496" s="2439"/>
      <c r="E496" s="2438"/>
      <c r="F496" s="2440"/>
      <c r="G496" s="2441">
        <v>3900</v>
      </c>
      <c r="H496" s="2441">
        <v>0</v>
      </c>
      <c r="I496" s="2441">
        <v>0</v>
      </c>
      <c r="J496" s="2441">
        <v>0</v>
      </c>
      <c r="K496" s="2441">
        <v>0</v>
      </c>
      <c r="L496" s="2441">
        <v>3900</v>
      </c>
      <c r="M496" s="2441">
        <v>75</v>
      </c>
      <c r="N496" s="2441">
        <v>1525</v>
      </c>
      <c r="O496" s="2441">
        <v>1600</v>
      </c>
      <c r="P496" s="2441">
        <v>0</v>
      </c>
      <c r="Q496" s="2441">
        <v>0</v>
      </c>
      <c r="R496" s="2441">
        <v>0</v>
      </c>
      <c r="S496" s="2441">
        <v>0</v>
      </c>
      <c r="T496" s="2441">
        <v>0</v>
      </c>
      <c r="U496" s="2441">
        <v>0</v>
      </c>
      <c r="V496" s="2441">
        <v>0</v>
      </c>
      <c r="W496" s="2441">
        <v>0</v>
      </c>
      <c r="X496" s="2441">
        <v>75</v>
      </c>
      <c r="Y496" s="2441">
        <v>1525</v>
      </c>
      <c r="Z496" s="2441">
        <v>1600</v>
      </c>
      <c r="AA496" s="2441">
        <v>0</v>
      </c>
      <c r="AB496" s="2441">
        <v>0</v>
      </c>
      <c r="AC496" s="2441">
        <v>0</v>
      </c>
      <c r="AD496" s="2441">
        <v>0</v>
      </c>
      <c r="AE496" s="2441">
        <v>0</v>
      </c>
      <c r="AF496" s="2441">
        <v>0</v>
      </c>
      <c r="AG496" s="2441">
        <v>0</v>
      </c>
      <c r="AH496" s="2441"/>
      <c r="AI496" s="2441"/>
      <c r="AJ496" s="2441">
        <v>0</v>
      </c>
    </row>
    <row r="497" spans="1:36" ht="20.25" customHeight="1">
      <c r="A497" s="2443"/>
      <c r="B497" s="2450"/>
      <c r="C497" s="2438" t="s">
        <v>7328</v>
      </c>
      <c r="D497" s="2439"/>
      <c r="E497" s="2438"/>
      <c r="F497" s="2438"/>
      <c r="G497" s="2441">
        <v>10727</v>
      </c>
      <c r="H497" s="2441">
        <v>5618.8899999999994</v>
      </c>
      <c r="I497" s="2441">
        <v>50</v>
      </c>
      <c r="J497" s="2441">
        <v>0</v>
      </c>
      <c r="K497" s="2441">
        <v>5668.8899999999994</v>
      </c>
      <c r="L497" s="2441">
        <v>5058.1100000000006</v>
      </c>
      <c r="M497" s="2441">
        <v>75</v>
      </c>
      <c r="N497" s="2441">
        <v>2027</v>
      </c>
      <c r="O497" s="2441">
        <v>2102</v>
      </c>
      <c r="P497" s="2441">
        <v>0</v>
      </c>
      <c r="Q497" s="2441">
        <v>0</v>
      </c>
      <c r="R497" s="2441">
        <v>0</v>
      </c>
      <c r="S497" s="2441">
        <v>0</v>
      </c>
      <c r="T497" s="2441">
        <v>0</v>
      </c>
      <c r="U497" s="2441">
        <v>0</v>
      </c>
      <c r="V497" s="2441">
        <v>0</v>
      </c>
      <c r="W497" s="2441">
        <v>0</v>
      </c>
      <c r="X497" s="2441">
        <v>75</v>
      </c>
      <c r="Y497" s="2441">
        <v>2027</v>
      </c>
      <c r="Z497" s="2441">
        <v>2102</v>
      </c>
      <c r="AA497" s="2441">
        <v>0</v>
      </c>
      <c r="AB497" s="2441">
        <v>0</v>
      </c>
      <c r="AC497" s="2441">
        <v>0</v>
      </c>
      <c r="AD497" s="2441">
        <v>0</v>
      </c>
      <c r="AE497" s="2441">
        <v>0</v>
      </c>
      <c r="AF497" s="2441">
        <v>0</v>
      </c>
      <c r="AG497" s="2441">
        <v>0</v>
      </c>
      <c r="AH497" s="2441"/>
      <c r="AI497" s="2441"/>
      <c r="AJ497" s="2441">
        <v>0</v>
      </c>
    </row>
    <row r="498" spans="1:36" ht="18.75" customHeight="1" thickBot="1">
      <c r="A498" s="2443"/>
      <c r="B498" s="2450"/>
      <c r="C498" s="2387" t="s">
        <v>7329</v>
      </c>
      <c r="D498" s="2455"/>
      <c r="E498" s="2387"/>
      <c r="F498" s="2456"/>
      <c r="G498" s="2346">
        <v>11584.628000000001</v>
      </c>
      <c r="H498" s="2346">
        <v>5618.8899999999994</v>
      </c>
      <c r="I498" s="2346">
        <v>268.57</v>
      </c>
      <c r="J498" s="2346">
        <v>0</v>
      </c>
      <c r="K498" s="2346">
        <v>5887.4599999999991</v>
      </c>
      <c r="L498" s="2346">
        <v>5697.1680000000006</v>
      </c>
      <c r="M498" s="2346">
        <v>508.40600000000001</v>
      </c>
      <c r="N498" s="2346">
        <v>2027</v>
      </c>
      <c r="O498" s="2346">
        <v>2535.4059999999999</v>
      </c>
      <c r="P498" s="2346">
        <v>0</v>
      </c>
      <c r="Q498" s="2346">
        <v>0</v>
      </c>
      <c r="R498" s="2346">
        <v>0</v>
      </c>
      <c r="S498" s="2346">
        <v>0</v>
      </c>
      <c r="T498" s="2346">
        <v>0</v>
      </c>
      <c r="U498" s="2346">
        <v>0</v>
      </c>
      <c r="V498" s="2346">
        <v>0</v>
      </c>
      <c r="W498" s="2346">
        <v>0</v>
      </c>
      <c r="X498" s="2346">
        <v>508.40600000000001</v>
      </c>
      <c r="Y498" s="2346">
        <v>2027</v>
      </c>
      <c r="Z498" s="2346">
        <v>2535.4059999999999</v>
      </c>
      <c r="AA498" s="2346">
        <v>323.95423499999998</v>
      </c>
      <c r="AB498" s="2346">
        <v>0</v>
      </c>
      <c r="AC498" s="2346">
        <v>323.95423499999998</v>
      </c>
      <c r="AD498" s="2346">
        <v>3.2722649999999995</v>
      </c>
      <c r="AE498" s="2346">
        <v>0</v>
      </c>
      <c r="AF498" s="2346">
        <v>5.6440000000000001</v>
      </c>
      <c r="AG498" s="2346">
        <v>5.6440000000000001</v>
      </c>
      <c r="AH498" s="2346"/>
      <c r="AI498" s="2346"/>
      <c r="AJ498" s="2346">
        <v>0</v>
      </c>
    </row>
    <row r="499" spans="1:36" s="2460" customFormat="1" ht="25.5" customHeight="1" thickTop="1" thickBot="1">
      <c r="A499" s="2443"/>
      <c r="B499" s="2457"/>
      <c r="C499" s="2458" t="s">
        <v>7330</v>
      </c>
      <c r="D499" s="2455"/>
      <c r="E499" s="2455"/>
      <c r="F499" s="2455"/>
      <c r="G499" s="2459">
        <v>81150.528699999995</v>
      </c>
      <c r="H499" s="2459">
        <v>20995.287</v>
      </c>
      <c r="I499" s="2459">
        <v>8046.5958999999984</v>
      </c>
      <c r="J499" s="2459">
        <v>0</v>
      </c>
      <c r="K499" s="2459">
        <v>29041.882899999997</v>
      </c>
      <c r="L499" s="2459">
        <v>52108.645800000006</v>
      </c>
      <c r="M499" s="2459">
        <v>21135.962000000003</v>
      </c>
      <c r="N499" s="2459">
        <v>2339.9760000000001</v>
      </c>
      <c r="O499" s="2459">
        <v>23475.938000000002</v>
      </c>
      <c r="P499" s="2459">
        <v>0</v>
      </c>
      <c r="Q499" s="2459">
        <v>0</v>
      </c>
      <c r="R499" s="2459">
        <v>0</v>
      </c>
      <c r="S499" s="2459">
        <v>0</v>
      </c>
      <c r="T499" s="2459">
        <v>0</v>
      </c>
      <c r="U499" s="2459">
        <v>0</v>
      </c>
      <c r="V499" s="2459">
        <v>0</v>
      </c>
      <c r="W499" s="2459">
        <v>0</v>
      </c>
      <c r="X499" s="2459">
        <v>21135.962000000003</v>
      </c>
      <c r="Y499" s="2459">
        <v>2339.9760000000001</v>
      </c>
      <c r="Z499" s="2459">
        <v>23475.938000000002</v>
      </c>
      <c r="AA499" s="2459">
        <v>9778.770157500001</v>
      </c>
      <c r="AB499" s="2459">
        <v>44.475000000000001</v>
      </c>
      <c r="AC499" s="2459">
        <v>9823.2451575000014</v>
      </c>
      <c r="AD499" s="2459">
        <v>98.778092500000014</v>
      </c>
      <c r="AE499" s="2459">
        <v>0</v>
      </c>
      <c r="AF499" s="2459">
        <v>567.19076699999994</v>
      </c>
      <c r="AG499" s="2459">
        <v>567.19076699999994</v>
      </c>
      <c r="AH499" s="2459"/>
      <c r="AI499" s="2459"/>
      <c r="AJ499" s="2459">
        <v>0</v>
      </c>
    </row>
    <row r="500" spans="1:36" ht="16.5" thickTop="1">
      <c r="A500" s="2461"/>
      <c r="B500" s="2450"/>
      <c r="C500" s="2322"/>
      <c r="D500" s="2461"/>
      <c r="E500" s="2461"/>
      <c r="F500" s="2461"/>
      <c r="G500" s="2462"/>
      <c r="H500" s="2462"/>
      <c r="I500" s="2462"/>
      <c r="J500" s="2462"/>
      <c r="K500" s="2462"/>
      <c r="L500" s="2462"/>
      <c r="M500" s="2462"/>
      <c r="N500" s="2462"/>
      <c r="O500" s="2462"/>
      <c r="P500" s="2462"/>
      <c r="Q500" s="2462"/>
      <c r="R500" s="2462"/>
      <c r="S500" s="2462"/>
      <c r="T500" s="2462"/>
      <c r="U500" s="2462"/>
      <c r="V500" s="2462"/>
      <c r="W500" s="2462"/>
      <c r="X500" s="2462"/>
      <c r="Y500" s="2462"/>
      <c r="Z500" s="2462"/>
      <c r="AA500" s="2462"/>
      <c r="AB500" s="2462"/>
      <c r="AC500" s="2462"/>
      <c r="AD500" s="2462"/>
      <c r="AE500" s="2462"/>
      <c r="AF500" s="2462"/>
      <c r="AG500" s="2462"/>
      <c r="AH500" s="2462"/>
      <c r="AI500" s="2462"/>
      <c r="AJ500" s="2462"/>
    </row>
    <row r="501" spans="1:36">
      <c r="A501" s="2461"/>
      <c r="B501" s="2450"/>
      <c r="C501" s="2322"/>
      <c r="D501" s="2461"/>
      <c r="E501" s="2461"/>
      <c r="F501" s="2461"/>
      <c r="G501" s="2462"/>
      <c r="H501" s="2462"/>
      <c r="I501" s="2462"/>
      <c r="J501" s="2462"/>
      <c r="K501" s="2462"/>
      <c r="L501" s="2462"/>
      <c r="M501" s="2462"/>
      <c r="N501" s="2462"/>
      <c r="O501" s="2462"/>
      <c r="P501" s="2462"/>
      <c r="Q501" s="2462"/>
      <c r="R501" s="2462"/>
      <c r="S501" s="2462"/>
      <c r="T501" s="2462"/>
      <c r="U501" s="2462"/>
      <c r="V501" s="2462"/>
      <c r="W501" s="2462"/>
      <c r="X501" s="2462"/>
      <c r="Y501" s="2462"/>
      <c r="Z501" s="2462"/>
      <c r="AA501" s="2462"/>
      <c r="AB501" s="2462"/>
      <c r="AC501" s="2462"/>
      <c r="AD501" s="2462"/>
      <c r="AE501" s="2462"/>
      <c r="AF501" s="2462"/>
      <c r="AG501" s="2462"/>
      <c r="AH501" s="2462"/>
      <c r="AI501" s="2462"/>
      <c r="AJ501" s="2462"/>
    </row>
    <row r="502" spans="1:36">
      <c r="A502" s="2461"/>
      <c r="B502" s="2450"/>
      <c r="C502" s="2322"/>
      <c r="D502" s="2461"/>
      <c r="E502" s="2461"/>
      <c r="F502" s="2461"/>
      <c r="G502" s="2462"/>
      <c r="H502" s="2462"/>
      <c r="I502" s="2462"/>
      <c r="J502" s="2462"/>
      <c r="K502" s="2462"/>
      <c r="L502" s="2462"/>
      <c r="M502" s="2462"/>
      <c r="N502" s="2462"/>
      <c r="O502" s="2462"/>
      <c r="P502" s="2462"/>
      <c r="Q502" s="2462"/>
      <c r="R502" s="2462"/>
      <c r="S502" s="2462"/>
      <c r="T502" s="2462"/>
      <c r="U502" s="2462"/>
      <c r="V502" s="2462"/>
      <c r="W502" s="2462"/>
      <c r="X502" s="2462"/>
      <c r="Y502" s="2462"/>
      <c r="Z502" s="2462"/>
      <c r="AA502" s="2462"/>
      <c r="AB502" s="2462"/>
      <c r="AC502" s="2462"/>
      <c r="AD502" s="2462"/>
      <c r="AE502" s="2462"/>
      <c r="AF502" s="2462"/>
      <c r="AG502" s="2462"/>
      <c r="AH502" s="2462"/>
      <c r="AI502" s="2462"/>
      <c r="AJ502" s="2462"/>
    </row>
    <row r="503" spans="1:36">
      <c r="A503" s="2461"/>
      <c r="B503" s="2450"/>
      <c r="C503" s="2322"/>
      <c r="D503" s="2461"/>
      <c r="E503" s="2461"/>
      <c r="F503" s="2461"/>
      <c r="G503" s="2462"/>
      <c r="H503" s="2462"/>
      <c r="I503" s="2462"/>
      <c r="J503" s="2462"/>
      <c r="K503" s="2462"/>
      <c r="L503" s="2462"/>
      <c r="M503" s="2462"/>
      <c r="N503" s="2462"/>
      <c r="O503" s="2462"/>
      <c r="P503" s="2462"/>
      <c r="Q503" s="2462"/>
      <c r="R503" s="2462"/>
      <c r="S503" s="2462"/>
      <c r="T503" s="2462"/>
      <c r="U503" s="2462"/>
      <c r="V503" s="2462"/>
      <c r="W503" s="2462"/>
      <c r="X503" s="2462"/>
      <c r="Y503" s="2462"/>
      <c r="Z503" s="2462"/>
      <c r="AA503" s="2462"/>
      <c r="AB503" s="2462"/>
      <c r="AC503" s="2462"/>
      <c r="AD503" s="2462"/>
      <c r="AE503" s="2462"/>
      <c r="AF503" s="2462"/>
      <c r="AG503" s="2462"/>
      <c r="AH503" s="2462"/>
      <c r="AI503" s="2462"/>
      <c r="AJ503" s="2462"/>
    </row>
    <row r="504" spans="1:36">
      <c r="A504" s="2461"/>
      <c r="B504" s="2450"/>
      <c r="C504" s="2322"/>
      <c r="D504" s="2461"/>
      <c r="E504" s="2461"/>
      <c r="F504" s="2461"/>
      <c r="G504" s="2462"/>
      <c r="H504" s="2462"/>
      <c r="I504" s="2462"/>
      <c r="J504" s="2462"/>
      <c r="K504" s="2462"/>
      <c r="L504" s="2462"/>
      <c r="M504" s="2462"/>
      <c r="N504" s="2462"/>
      <c r="O504" s="2462"/>
      <c r="P504" s="2462"/>
      <c r="Q504" s="2462"/>
      <c r="R504" s="2462"/>
      <c r="S504" s="2462"/>
      <c r="T504" s="2462"/>
      <c r="U504" s="2462"/>
      <c r="V504" s="2462"/>
      <c r="W504" s="2462"/>
      <c r="X504" s="2462"/>
      <c r="Y504" s="2462"/>
      <c r="Z504" s="2462"/>
      <c r="AA504" s="2462"/>
      <c r="AB504" s="2462"/>
      <c r="AC504" s="2462"/>
      <c r="AD504" s="2462"/>
      <c r="AE504" s="2462"/>
      <c r="AF504" s="2462"/>
      <c r="AG504" s="2462"/>
      <c r="AH504" s="2462"/>
      <c r="AI504" s="2462"/>
      <c r="AJ504" s="2462"/>
    </row>
    <row r="505" spans="1:36">
      <c r="A505" s="2461"/>
      <c r="B505" s="2450"/>
      <c r="C505" s="2322"/>
      <c r="D505" s="2461"/>
      <c r="E505" s="2461"/>
      <c r="F505" s="2461"/>
      <c r="G505" s="2462"/>
      <c r="H505" s="2462"/>
      <c r="I505" s="2462"/>
      <c r="J505" s="2462"/>
      <c r="K505" s="2462"/>
      <c r="L505" s="2462"/>
      <c r="M505" s="2462"/>
      <c r="N505" s="2462"/>
      <c r="O505" s="2462"/>
      <c r="P505" s="2462"/>
      <c r="Q505" s="2462"/>
      <c r="R505" s="2462"/>
      <c r="S505" s="2462"/>
      <c r="T505" s="2462"/>
      <c r="U505" s="2462"/>
      <c r="V505" s="2462"/>
      <c r="W505" s="2462"/>
      <c r="X505" s="2462"/>
      <c r="Y505" s="2462"/>
      <c r="Z505" s="2462"/>
      <c r="AA505" s="2462"/>
      <c r="AB505" s="2462"/>
      <c r="AC505" s="2462"/>
      <c r="AD505" s="2462"/>
      <c r="AE505" s="2462"/>
      <c r="AF505" s="2462"/>
      <c r="AG505" s="2462"/>
      <c r="AH505" s="2462"/>
      <c r="AI505" s="2462"/>
      <c r="AJ505" s="2462"/>
    </row>
    <row r="506" spans="1:36">
      <c r="A506" s="2461"/>
      <c r="B506" s="2450"/>
      <c r="C506" s="2322"/>
      <c r="D506" s="2461"/>
      <c r="E506" s="2461"/>
      <c r="F506" s="2461"/>
      <c r="G506" s="2462"/>
      <c r="H506" s="2462"/>
      <c r="I506" s="2462"/>
      <c r="J506" s="2462"/>
      <c r="K506" s="2462"/>
      <c r="L506" s="2462"/>
      <c r="M506" s="2462"/>
      <c r="N506" s="2462"/>
      <c r="O506" s="2462"/>
      <c r="P506" s="2462"/>
      <c r="Q506" s="2462"/>
      <c r="R506" s="2462"/>
      <c r="S506" s="2462"/>
      <c r="T506" s="2462"/>
      <c r="U506" s="2462"/>
      <c r="V506" s="2462"/>
      <c r="W506" s="2462"/>
      <c r="X506" s="2462"/>
      <c r="Y506" s="2462"/>
      <c r="Z506" s="2462"/>
      <c r="AA506" s="2462"/>
      <c r="AB506" s="2462"/>
      <c r="AC506" s="2462"/>
      <c r="AD506" s="2462"/>
      <c r="AE506" s="2462"/>
      <c r="AF506" s="2462"/>
      <c r="AG506" s="2462"/>
      <c r="AH506" s="2462"/>
      <c r="AI506" s="2462"/>
      <c r="AJ506" s="2462"/>
    </row>
    <row r="507" spans="1:36">
      <c r="A507" s="2461"/>
      <c r="B507" s="2450"/>
      <c r="C507" s="2322"/>
      <c r="D507" s="2461"/>
      <c r="E507" s="2461"/>
      <c r="F507" s="2461"/>
      <c r="G507" s="2462"/>
      <c r="H507" s="2462"/>
      <c r="I507" s="2462"/>
      <c r="J507" s="2462"/>
      <c r="K507" s="2462"/>
      <c r="L507" s="2462"/>
      <c r="M507" s="2462"/>
      <c r="N507" s="2462"/>
      <c r="O507" s="2462"/>
      <c r="P507" s="2462"/>
      <c r="Q507" s="2462"/>
      <c r="R507" s="2462"/>
      <c r="S507" s="2462"/>
      <c r="T507" s="2462"/>
      <c r="U507" s="2462"/>
      <c r="V507" s="2462"/>
      <c r="W507" s="2462"/>
      <c r="X507" s="2462"/>
      <c r="Y507" s="2462"/>
      <c r="Z507" s="2462"/>
      <c r="AA507" s="2462"/>
      <c r="AB507" s="2462"/>
      <c r="AC507" s="2462"/>
      <c r="AD507" s="2462"/>
      <c r="AE507" s="2462"/>
      <c r="AF507" s="2462"/>
      <c r="AG507" s="2462"/>
      <c r="AH507" s="2462"/>
      <c r="AI507" s="2462"/>
      <c r="AJ507" s="2462"/>
    </row>
    <row r="508" spans="1:36">
      <c r="A508" s="2461"/>
      <c r="B508" s="2450"/>
      <c r="C508" s="2322"/>
      <c r="D508" s="2461"/>
      <c r="E508" s="2461"/>
      <c r="F508" s="2461"/>
      <c r="G508" s="2462"/>
      <c r="H508" s="2462"/>
      <c r="I508" s="2462"/>
      <c r="J508" s="2462"/>
      <c r="K508" s="2462"/>
      <c r="L508" s="2462"/>
      <c r="M508" s="2462"/>
      <c r="N508" s="2462"/>
      <c r="O508" s="2462"/>
      <c r="P508" s="2462"/>
      <c r="Q508" s="2462"/>
      <c r="R508" s="2462"/>
      <c r="S508" s="2462"/>
      <c r="T508" s="2462"/>
      <c r="U508" s="2462"/>
      <c r="V508" s="2462"/>
      <c r="W508" s="2462"/>
      <c r="X508" s="2462"/>
      <c r="Y508" s="2462"/>
      <c r="Z508" s="2462"/>
      <c r="AA508" s="2462"/>
      <c r="AB508" s="2462"/>
      <c r="AC508" s="2462"/>
      <c r="AD508" s="2462"/>
      <c r="AE508" s="2462"/>
      <c r="AF508" s="2462"/>
      <c r="AG508" s="2462"/>
      <c r="AH508" s="2462"/>
      <c r="AI508" s="2462"/>
      <c r="AJ508" s="2462"/>
    </row>
    <row r="509" spans="1:36">
      <c r="A509" s="2461"/>
      <c r="B509" s="2450"/>
      <c r="C509" s="2322"/>
      <c r="D509" s="2461"/>
      <c r="E509" s="2461"/>
      <c r="F509" s="2461"/>
      <c r="G509" s="2462"/>
      <c r="H509" s="2462"/>
      <c r="I509" s="2462"/>
      <c r="J509" s="2462"/>
      <c r="K509" s="2462"/>
      <c r="L509" s="2462"/>
      <c r="M509" s="2462"/>
      <c r="N509" s="2462"/>
      <c r="O509" s="2462"/>
      <c r="P509" s="2462"/>
      <c r="Q509" s="2462"/>
      <c r="R509" s="2462"/>
      <c r="S509" s="2462"/>
      <c r="T509" s="2462"/>
      <c r="U509" s="2462"/>
      <c r="V509" s="2462"/>
      <c r="W509" s="2462"/>
      <c r="X509" s="2462"/>
      <c r="Y509" s="2462"/>
      <c r="Z509" s="2462"/>
      <c r="AA509" s="2462"/>
      <c r="AB509" s="2462"/>
      <c r="AC509" s="2462"/>
      <c r="AD509" s="2462"/>
      <c r="AE509" s="2462"/>
      <c r="AF509" s="2462"/>
      <c r="AG509" s="2462"/>
      <c r="AH509" s="2462"/>
      <c r="AI509" s="2462"/>
      <c r="AJ509" s="2462"/>
    </row>
    <row r="510" spans="1:36">
      <c r="A510" s="2461"/>
      <c r="B510" s="2450"/>
      <c r="C510" s="2322"/>
      <c r="D510" s="2461"/>
      <c r="E510" s="2461"/>
      <c r="F510" s="2461"/>
      <c r="G510" s="2462"/>
      <c r="H510" s="2462"/>
      <c r="I510" s="2462"/>
      <c r="J510" s="2462"/>
      <c r="K510" s="2462"/>
      <c r="L510" s="2462"/>
      <c r="M510" s="2462"/>
      <c r="N510" s="2462"/>
      <c r="O510" s="2462"/>
      <c r="P510" s="2462"/>
      <c r="Q510" s="2462"/>
      <c r="R510" s="2462"/>
      <c r="S510" s="2462"/>
      <c r="T510" s="2462"/>
      <c r="U510" s="2462"/>
      <c r="V510" s="2462"/>
      <c r="W510" s="2462"/>
      <c r="X510" s="2462"/>
      <c r="Y510" s="2462"/>
      <c r="Z510" s="2462"/>
      <c r="AA510" s="2462"/>
      <c r="AB510" s="2462"/>
      <c r="AC510" s="2462"/>
      <c r="AD510" s="2462"/>
      <c r="AE510" s="2462"/>
      <c r="AF510" s="2462"/>
      <c r="AG510" s="2462"/>
      <c r="AH510" s="2462"/>
      <c r="AI510" s="2462"/>
      <c r="AJ510" s="2462"/>
    </row>
    <row r="511" spans="1:36">
      <c r="A511" s="2461"/>
      <c r="B511" s="2450"/>
      <c r="C511" s="2322"/>
      <c r="D511" s="2461"/>
      <c r="E511" s="2461"/>
      <c r="F511" s="2461"/>
      <c r="G511" s="2462"/>
      <c r="H511" s="2462"/>
      <c r="I511" s="2462"/>
      <c r="J511" s="2462"/>
      <c r="K511" s="2462"/>
      <c r="L511" s="2462"/>
      <c r="M511" s="2462"/>
      <c r="N511" s="2462"/>
      <c r="O511" s="2462"/>
      <c r="P511" s="2462"/>
      <c r="Q511" s="2462"/>
      <c r="R511" s="2462"/>
      <c r="S511" s="2462"/>
      <c r="T511" s="2462"/>
      <c r="U511" s="2462"/>
      <c r="V511" s="2462"/>
      <c r="W511" s="2462"/>
      <c r="X511" s="2462"/>
      <c r="Y511" s="2462"/>
      <c r="Z511" s="2462"/>
      <c r="AA511" s="2462"/>
      <c r="AB511" s="2462"/>
      <c r="AC511" s="2462"/>
      <c r="AD511" s="2462"/>
      <c r="AE511" s="2462"/>
      <c r="AF511" s="2462"/>
      <c r="AG511" s="2462"/>
      <c r="AH511" s="2462"/>
      <c r="AI511" s="2462"/>
      <c r="AJ511" s="2462"/>
    </row>
    <row r="512" spans="1:36">
      <c r="A512" s="2461"/>
      <c r="B512" s="2450"/>
      <c r="C512" s="2322"/>
      <c r="D512" s="2461"/>
      <c r="E512" s="2461"/>
      <c r="F512" s="2461"/>
      <c r="G512" s="2462"/>
      <c r="H512" s="2462"/>
      <c r="I512" s="2462"/>
      <c r="J512" s="2462"/>
      <c r="K512" s="2462"/>
      <c r="L512" s="2462"/>
      <c r="M512" s="2462"/>
      <c r="N512" s="2462"/>
      <c r="O512" s="2462"/>
      <c r="P512" s="2462"/>
      <c r="Q512" s="2462"/>
      <c r="R512" s="2462"/>
      <c r="S512" s="2462"/>
      <c r="T512" s="2462"/>
      <c r="U512" s="2462"/>
      <c r="V512" s="2462"/>
      <c r="W512" s="2462"/>
      <c r="X512" s="2462"/>
      <c r="Y512" s="2462"/>
      <c r="Z512" s="2462"/>
      <c r="AA512" s="2462"/>
      <c r="AB512" s="2462"/>
      <c r="AC512" s="2462"/>
      <c r="AD512" s="2462"/>
      <c r="AE512" s="2462"/>
      <c r="AF512" s="2462"/>
      <c r="AG512" s="2462"/>
      <c r="AH512" s="2462"/>
      <c r="AI512" s="2462"/>
      <c r="AJ512" s="2462"/>
    </row>
    <row r="513" spans="1:36">
      <c r="A513" s="2461"/>
      <c r="B513" s="2450"/>
      <c r="C513" s="2322"/>
      <c r="D513" s="2461"/>
      <c r="E513" s="2461"/>
      <c r="F513" s="2461"/>
      <c r="G513" s="2462"/>
      <c r="H513" s="2462"/>
      <c r="I513" s="2462"/>
      <c r="J513" s="2462"/>
      <c r="K513" s="2462"/>
      <c r="L513" s="2462"/>
      <c r="M513" s="2462"/>
      <c r="N513" s="2462"/>
      <c r="O513" s="2462"/>
      <c r="P513" s="2462"/>
      <c r="Q513" s="2462"/>
      <c r="R513" s="2462"/>
      <c r="S513" s="2462"/>
      <c r="T513" s="2462"/>
      <c r="U513" s="2462"/>
      <c r="V513" s="2462"/>
      <c r="W513" s="2462"/>
      <c r="X513" s="2462"/>
      <c r="Y513" s="2462"/>
      <c r="Z513" s="2462"/>
      <c r="AA513" s="2462"/>
      <c r="AB513" s="2462"/>
      <c r="AC513" s="2462"/>
      <c r="AD513" s="2462"/>
      <c r="AE513" s="2462"/>
      <c r="AF513" s="2462"/>
      <c r="AG513" s="2462"/>
      <c r="AH513" s="2462"/>
      <c r="AI513" s="2462"/>
      <c r="AJ513" s="2462"/>
    </row>
    <row r="514" spans="1:36">
      <c r="A514" s="2461"/>
      <c r="B514" s="2450"/>
      <c r="C514" s="2322"/>
      <c r="D514" s="2461"/>
      <c r="E514" s="2461"/>
      <c r="F514" s="2461"/>
      <c r="G514" s="2462"/>
      <c r="H514" s="2462"/>
      <c r="I514" s="2462"/>
      <c r="J514" s="2462"/>
      <c r="K514" s="2462"/>
      <c r="L514" s="2462"/>
      <c r="M514" s="2462"/>
      <c r="N514" s="2462"/>
      <c r="O514" s="2462"/>
      <c r="P514" s="2462"/>
      <c r="Q514" s="2462"/>
      <c r="R514" s="2462"/>
      <c r="S514" s="2462"/>
      <c r="T514" s="2462"/>
      <c r="U514" s="2462"/>
      <c r="V514" s="2462"/>
      <c r="W514" s="2462"/>
      <c r="X514" s="2462"/>
      <c r="Y514" s="2462"/>
      <c r="Z514" s="2462"/>
      <c r="AA514" s="2462"/>
      <c r="AB514" s="2462"/>
      <c r="AC514" s="2462"/>
      <c r="AD514" s="2462"/>
      <c r="AE514" s="2462"/>
      <c r="AF514" s="2462"/>
      <c r="AG514" s="2462"/>
      <c r="AH514" s="2462"/>
      <c r="AI514" s="2462"/>
      <c r="AJ514" s="2462"/>
    </row>
    <row r="515" spans="1:36">
      <c r="A515" s="2461"/>
      <c r="B515" s="2450"/>
      <c r="C515" s="2322"/>
      <c r="D515" s="2461"/>
      <c r="E515" s="2461"/>
      <c r="F515" s="2461"/>
      <c r="G515" s="2462"/>
      <c r="H515" s="2462"/>
      <c r="I515" s="2462"/>
      <c r="J515" s="2462"/>
      <c r="K515" s="2462"/>
      <c r="L515" s="2462"/>
      <c r="M515" s="2462"/>
      <c r="N515" s="2462"/>
      <c r="O515" s="2462"/>
      <c r="P515" s="2462"/>
      <c r="Q515" s="2462"/>
      <c r="R515" s="2462"/>
      <c r="S515" s="2462"/>
      <c r="T515" s="2462"/>
      <c r="U515" s="2462"/>
      <c r="V515" s="2462"/>
      <c r="W515" s="2462"/>
      <c r="X515" s="2462"/>
      <c r="Y515" s="2462"/>
      <c r="Z515" s="2462"/>
      <c r="AA515" s="2462"/>
      <c r="AB515" s="2462"/>
      <c r="AC515" s="2462"/>
      <c r="AD515" s="2462"/>
      <c r="AE515" s="2462"/>
      <c r="AF515" s="2462"/>
      <c r="AG515" s="2462"/>
      <c r="AH515" s="2462"/>
      <c r="AI515" s="2462"/>
      <c r="AJ515" s="2462"/>
    </row>
    <row r="516" spans="1:36">
      <c r="A516" s="2461"/>
      <c r="B516" s="2450"/>
      <c r="C516" s="2322"/>
      <c r="D516" s="2461"/>
      <c r="E516" s="2461"/>
      <c r="F516" s="2461"/>
      <c r="G516" s="2462"/>
      <c r="H516" s="2462"/>
      <c r="I516" s="2462"/>
      <c r="J516" s="2462"/>
      <c r="K516" s="2462"/>
      <c r="L516" s="2462"/>
      <c r="M516" s="2462"/>
      <c r="N516" s="2462"/>
      <c r="O516" s="2462"/>
      <c r="P516" s="2462"/>
      <c r="Q516" s="2462"/>
      <c r="R516" s="2462"/>
      <c r="S516" s="2462"/>
      <c r="T516" s="2462"/>
      <c r="U516" s="2462"/>
      <c r="V516" s="2462"/>
      <c r="W516" s="2462"/>
      <c r="X516" s="2462"/>
      <c r="Y516" s="2462"/>
      <c r="Z516" s="2462"/>
      <c r="AA516" s="2462"/>
      <c r="AB516" s="2462"/>
      <c r="AC516" s="2462"/>
      <c r="AD516" s="2462"/>
      <c r="AE516" s="2462"/>
      <c r="AF516" s="2462"/>
      <c r="AG516" s="2462"/>
      <c r="AH516" s="2462"/>
      <c r="AI516" s="2462"/>
      <c r="AJ516" s="2462"/>
    </row>
    <row r="517" spans="1:36">
      <c r="A517" s="2461"/>
      <c r="B517" s="2450"/>
      <c r="C517" s="2322"/>
      <c r="D517" s="2461"/>
      <c r="E517" s="2461"/>
      <c r="F517" s="2461"/>
      <c r="G517" s="2462"/>
      <c r="H517" s="2462"/>
      <c r="I517" s="2462"/>
      <c r="J517" s="2462"/>
      <c r="K517" s="2462"/>
      <c r="L517" s="2462"/>
      <c r="M517" s="2462"/>
      <c r="N517" s="2462"/>
      <c r="O517" s="2462"/>
      <c r="P517" s="2462"/>
      <c r="Q517" s="2462"/>
      <c r="R517" s="2462"/>
      <c r="S517" s="2462"/>
      <c r="T517" s="2462"/>
      <c r="U517" s="2462"/>
      <c r="V517" s="2462"/>
      <c r="W517" s="2462"/>
      <c r="X517" s="2462"/>
      <c r="Y517" s="2462"/>
      <c r="Z517" s="2462"/>
      <c r="AA517" s="2462"/>
      <c r="AB517" s="2462"/>
      <c r="AC517" s="2462"/>
      <c r="AD517" s="2462"/>
      <c r="AE517" s="2462"/>
      <c r="AF517" s="2462"/>
      <c r="AG517" s="2462"/>
      <c r="AH517" s="2462"/>
      <c r="AI517" s="2462"/>
      <c r="AJ517" s="2462"/>
    </row>
    <row r="518" spans="1:36">
      <c r="A518" s="2461"/>
      <c r="B518" s="2450"/>
      <c r="C518" s="2322"/>
      <c r="D518" s="2461"/>
      <c r="E518" s="2461"/>
      <c r="F518" s="2461"/>
      <c r="G518" s="2462"/>
      <c r="H518" s="2462"/>
      <c r="I518" s="2462"/>
      <c r="J518" s="2462"/>
      <c r="K518" s="2462"/>
      <c r="L518" s="2462"/>
      <c r="M518" s="2462"/>
      <c r="N518" s="2462"/>
      <c r="O518" s="2462"/>
      <c r="P518" s="2462"/>
      <c r="Q518" s="2462"/>
      <c r="R518" s="2462"/>
      <c r="S518" s="2462"/>
      <c r="T518" s="2462"/>
      <c r="U518" s="2462"/>
      <c r="V518" s="2462"/>
      <c r="W518" s="2462"/>
      <c r="X518" s="2462"/>
      <c r="Y518" s="2462"/>
      <c r="Z518" s="2462"/>
      <c r="AA518" s="2462"/>
      <c r="AB518" s="2462"/>
      <c r="AC518" s="2462"/>
      <c r="AD518" s="2462"/>
      <c r="AE518" s="2462"/>
      <c r="AF518" s="2462"/>
      <c r="AG518" s="2462"/>
      <c r="AH518" s="2462"/>
      <c r="AI518" s="2462"/>
      <c r="AJ518" s="2462"/>
    </row>
    <row r="519" spans="1:36">
      <c r="A519" s="2461"/>
      <c r="B519" s="2450"/>
      <c r="C519" s="2322"/>
      <c r="D519" s="2461"/>
      <c r="E519" s="2461"/>
      <c r="F519" s="2461"/>
      <c r="G519" s="2462"/>
      <c r="H519" s="2462"/>
      <c r="I519" s="2462"/>
      <c r="J519" s="2462"/>
      <c r="K519" s="2462"/>
      <c r="L519" s="2462"/>
      <c r="M519" s="2462"/>
      <c r="N519" s="2462"/>
      <c r="O519" s="2462"/>
      <c r="P519" s="2462"/>
      <c r="Q519" s="2462"/>
      <c r="R519" s="2462"/>
      <c r="S519" s="2462"/>
      <c r="T519" s="2462"/>
      <c r="U519" s="2462"/>
      <c r="V519" s="2462"/>
      <c r="W519" s="2462"/>
      <c r="X519" s="2462"/>
      <c r="Y519" s="2462"/>
      <c r="Z519" s="2462"/>
      <c r="AA519" s="2462"/>
      <c r="AB519" s="2462"/>
      <c r="AC519" s="2462"/>
      <c r="AD519" s="2462"/>
      <c r="AE519" s="2462"/>
      <c r="AF519" s="2462"/>
      <c r="AG519" s="2462"/>
      <c r="AH519" s="2462"/>
      <c r="AI519" s="2462"/>
      <c r="AJ519" s="2462"/>
    </row>
    <row r="520" spans="1:36">
      <c r="A520" s="2461"/>
      <c r="B520" s="2450"/>
      <c r="C520" s="2322"/>
      <c r="D520" s="2461"/>
      <c r="E520" s="2461"/>
      <c r="F520" s="2461"/>
      <c r="G520" s="2462"/>
      <c r="H520" s="2462"/>
      <c r="I520" s="2462"/>
      <c r="J520" s="2462"/>
      <c r="K520" s="2462"/>
      <c r="L520" s="2462"/>
      <c r="M520" s="2462"/>
      <c r="N520" s="2462"/>
      <c r="O520" s="2462"/>
      <c r="P520" s="2462"/>
      <c r="Q520" s="2462"/>
      <c r="R520" s="2462"/>
      <c r="S520" s="2462"/>
      <c r="T520" s="2462"/>
      <c r="U520" s="2462"/>
      <c r="V520" s="2462"/>
      <c r="W520" s="2462"/>
      <c r="X520" s="2462"/>
      <c r="Y520" s="2462"/>
      <c r="Z520" s="2462"/>
      <c r="AA520" s="2462"/>
      <c r="AB520" s="2462"/>
      <c r="AC520" s="2462"/>
      <c r="AD520" s="2462"/>
      <c r="AE520" s="2462"/>
      <c r="AF520" s="2462"/>
      <c r="AG520" s="2462"/>
      <c r="AH520" s="2462"/>
      <c r="AI520" s="2462"/>
      <c r="AJ520" s="2462"/>
    </row>
    <row r="521" spans="1:36">
      <c r="A521" s="2461"/>
      <c r="B521" s="2450"/>
      <c r="C521" s="2322"/>
      <c r="D521" s="2461"/>
      <c r="E521" s="2461"/>
      <c r="F521" s="2461"/>
      <c r="G521" s="2462"/>
      <c r="H521" s="2462"/>
      <c r="I521" s="2462"/>
      <c r="J521" s="2462"/>
      <c r="K521" s="2462"/>
      <c r="L521" s="2462"/>
      <c r="M521" s="2462"/>
      <c r="N521" s="2462"/>
      <c r="O521" s="2462"/>
      <c r="P521" s="2462"/>
      <c r="Q521" s="2462"/>
      <c r="R521" s="2462"/>
      <c r="S521" s="2462"/>
      <c r="T521" s="2462"/>
      <c r="U521" s="2462"/>
      <c r="V521" s="2462"/>
      <c r="W521" s="2462"/>
      <c r="X521" s="2462"/>
      <c r="Y521" s="2462"/>
      <c r="Z521" s="2462"/>
      <c r="AA521" s="2462"/>
      <c r="AB521" s="2462"/>
      <c r="AC521" s="2462"/>
      <c r="AD521" s="2462"/>
      <c r="AE521" s="2462"/>
      <c r="AF521" s="2462"/>
      <c r="AG521" s="2462"/>
      <c r="AH521" s="2462"/>
      <c r="AI521" s="2462"/>
      <c r="AJ521" s="2462"/>
    </row>
    <row r="522" spans="1:36">
      <c r="A522" s="2461"/>
      <c r="B522" s="2450"/>
      <c r="C522" s="2322"/>
      <c r="D522" s="2461"/>
      <c r="E522" s="2461"/>
      <c r="F522" s="2461"/>
      <c r="G522" s="2462"/>
      <c r="H522" s="2462"/>
      <c r="I522" s="2462"/>
      <c r="J522" s="2462"/>
      <c r="K522" s="2462"/>
      <c r="L522" s="2462"/>
      <c r="M522" s="2462"/>
      <c r="N522" s="2462"/>
      <c r="O522" s="2462"/>
      <c r="P522" s="2462"/>
      <c r="Q522" s="2462"/>
      <c r="R522" s="2462"/>
      <c r="S522" s="2462"/>
      <c r="T522" s="2462"/>
      <c r="U522" s="2462"/>
      <c r="V522" s="2462"/>
      <c r="W522" s="2462"/>
      <c r="X522" s="2462"/>
      <c r="Y522" s="2462"/>
      <c r="Z522" s="2462"/>
      <c r="AA522" s="2462"/>
      <c r="AB522" s="2462"/>
      <c r="AC522" s="2462"/>
      <c r="AD522" s="2462"/>
      <c r="AE522" s="2462"/>
      <c r="AF522" s="2462"/>
      <c r="AG522" s="2462"/>
      <c r="AH522" s="2462"/>
      <c r="AI522" s="2462"/>
      <c r="AJ522" s="2462"/>
    </row>
    <row r="523" spans="1:36">
      <c r="A523" s="2461"/>
      <c r="B523" s="2450"/>
      <c r="C523" s="2322"/>
      <c r="D523" s="2461"/>
      <c r="E523" s="2461"/>
      <c r="F523" s="2461"/>
      <c r="G523" s="2462"/>
      <c r="H523" s="2462"/>
      <c r="I523" s="2462"/>
      <c r="J523" s="2462"/>
      <c r="K523" s="2462"/>
      <c r="L523" s="2462"/>
      <c r="M523" s="2462"/>
      <c r="N523" s="2462"/>
      <c r="O523" s="2462"/>
      <c r="P523" s="2462"/>
      <c r="Q523" s="2462"/>
      <c r="R523" s="2462"/>
      <c r="S523" s="2462"/>
      <c r="T523" s="2462"/>
      <c r="U523" s="2462"/>
      <c r="V523" s="2462"/>
      <c r="W523" s="2462"/>
      <c r="X523" s="2462"/>
      <c r="Y523" s="2462"/>
      <c r="Z523" s="2462"/>
      <c r="AA523" s="2462"/>
      <c r="AB523" s="2462"/>
      <c r="AC523" s="2462"/>
      <c r="AD523" s="2462"/>
      <c r="AE523" s="2462"/>
      <c r="AF523" s="2462"/>
      <c r="AG523" s="2462"/>
      <c r="AH523" s="2462"/>
      <c r="AI523" s="2462"/>
      <c r="AJ523" s="2462"/>
    </row>
    <row r="524" spans="1:36">
      <c r="A524" s="2461"/>
      <c r="B524" s="2450"/>
      <c r="C524" s="2322"/>
      <c r="D524" s="2461"/>
      <c r="E524" s="2461"/>
      <c r="F524" s="2461"/>
      <c r="G524" s="2462"/>
      <c r="H524" s="2462"/>
      <c r="I524" s="2462"/>
      <c r="J524" s="2462"/>
      <c r="K524" s="2462"/>
      <c r="L524" s="2462"/>
      <c r="M524" s="2462"/>
      <c r="N524" s="2462"/>
      <c r="O524" s="2462"/>
      <c r="P524" s="2462"/>
      <c r="Q524" s="2462"/>
      <c r="R524" s="2462"/>
      <c r="S524" s="2462"/>
      <c r="T524" s="2462"/>
      <c r="U524" s="2462"/>
      <c r="V524" s="2462"/>
      <c r="W524" s="2462"/>
      <c r="X524" s="2462"/>
      <c r="Y524" s="2462"/>
      <c r="Z524" s="2462"/>
      <c r="AA524" s="2462"/>
      <c r="AB524" s="2462"/>
      <c r="AC524" s="2462"/>
      <c r="AD524" s="2462"/>
      <c r="AE524" s="2462"/>
      <c r="AF524" s="2462"/>
      <c r="AG524" s="2462"/>
      <c r="AH524" s="2462"/>
      <c r="AI524" s="2462"/>
      <c r="AJ524" s="2462"/>
    </row>
    <row r="525" spans="1:36">
      <c r="A525" s="2461"/>
      <c r="B525" s="2450"/>
      <c r="C525" s="2322"/>
      <c r="D525" s="2461"/>
      <c r="E525" s="2461"/>
      <c r="F525" s="2461"/>
      <c r="G525" s="2462"/>
      <c r="H525" s="2462"/>
      <c r="I525" s="2462"/>
      <c r="J525" s="2462"/>
      <c r="K525" s="2462"/>
      <c r="L525" s="2462"/>
      <c r="M525" s="2462"/>
      <c r="N525" s="2462"/>
      <c r="O525" s="2462"/>
      <c r="P525" s="2462"/>
      <c r="Q525" s="2462"/>
      <c r="R525" s="2462"/>
      <c r="S525" s="2462"/>
      <c r="T525" s="2462"/>
      <c r="U525" s="2462"/>
      <c r="V525" s="2462"/>
      <c r="W525" s="2462"/>
      <c r="X525" s="2462"/>
      <c r="Y525" s="2462"/>
      <c r="Z525" s="2462"/>
      <c r="AA525" s="2462"/>
      <c r="AB525" s="2462"/>
      <c r="AC525" s="2462"/>
      <c r="AD525" s="2462"/>
      <c r="AE525" s="2462"/>
      <c r="AF525" s="2462"/>
      <c r="AG525" s="2462"/>
      <c r="AH525" s="2462"/>
      <c r="AI525" s="2462"/>
      <c r="AJ525" s="2462"/>
    </row>
    <row r="526" spans="1:36">
      <c r="A526" s="2461"/>
      <c r="B526" s="2450"/>
      <c r="C526" s="2322"/>
      <c r="D526" s="2461"/>
      <c r="E526" s="2461"/>
      <c r="F526" s="2461"/>
      <c r="G526" s="2462"/>
      <c r="H526" s="2462"/>
      <c r="I526" s="2462"/>
      <c r="J526" s="2462"/>
      <c r="K526" s="2462"/>
      <c r="L526" s="2462"/>
      <c r="M526" s="2462"/>
      <c r="N526" s="2462"/>
      <c r="O526" s="2462"/>
      <c r="P526" s="2462"/>
      <c r="Q526" s="2462"/>
      <c r="R526" s="2462"/>
      <c r="S526" s="2462"/>
      <c r="T526" s="2462"/>
      <c r="U526" s="2462"/>
      <c r="V526" s="2462"/>
      <c r="W526" s="2462"/>
      <c r="X526" s="2462"/>
      <c r="Y526" s="2462"/>
      <c r="Z526" s="2462"/>
      <c r="AA526" s="2462"/>
      <c r="AB526" s="2462"/>
      <c r="AC526" s="2462"/>
      <c r="AD526" s="2462"/>
      <c r="AE526" s="2462"/>
      <c r="AF526" s="2462"/>
      <c r="AG526" s="2462"/>
      <c r="AH526" s="2462"/>
      <c r="AI526" s="2462"/>
      <c r="AJ526" s="2462"/>
    </row>
    <row r="527" spans="1:36">
      <c r="A527" s="2461"/>
      <c r="B527" s="2450"/>
      <c r="C527" s="2322"/>
      <c r="D527" s="2461"/>
      <c r="E527" s="2461"/>
      <c r="F527" s="2461"/>
      <c r="G527" s="2462"/>
      <c r="H527" s="2462"/>
      <c r="I527" s="2462"/>
      <c r="J527" s="2462"/>
      <c r="K527" s="2462"/>
      <c r="L527" s="2462"/>
      <c r="M527" s="2462"/>
      <c r="N527" s="2462"/>
      <c r="O527" s="2462"/>
      <c r="P527" s="2462"/>
      <c r="Q527" s="2462"/>
      <c r="R527" s="2462"/>
      <c r="S527" s="2462"/>
      <c r="T527" s="2462"/>
      <c r="U527" s="2462"/>
      <c r="V527" s="2462"/>
      <c r="W527" s="2462"/>
      <c r="X527" s="2462"/>
      <c r="Y527" s="2462"/>
      <c r="Z527" s="2462"/>
      <c r="AA527" s="2462"/>
      <c r="AB527" s="2462"/>
      <c r="AC527" s="2462"/>
      <c r="AD527" s="2462"/>
      <c r="AE527" s="2462"/>
      <c r="AF527" s="2462"/>
      <c r="AG527" s="2462"/>
      <c r="AH527" s="2462"/>
      <c r="AI527" s="2462"/>
      <c r="AJ527" s="2462"/>
    </row>
    <row r="528" spans="1:36">
      <c r="A528" s="2461"/>
      <c r="B528" s="2450"/>
      <c r="C528" s="2322"/>
      <c r="D528" s="2461"/>
      <c r="E528" s="2461"/>
      <c r="F528" s="2461"/>
      <c r="G528" s="2462"/>
      <c r="H528" s="2462"/>
      <c r="I528" s="2462"/>
      <c r="J528" s="2462"/>
      <c r="K528" s="2462"/>
      <c r="L528" s="2462"/>
      <c r="M528" s="2462"/>
      <c r="N528" s="2462"/>
      <c r="O528" s="2462"/>
      <c r="P528" s="2462"/>
      <c r="Q528" s="2462"/>
      <c r="R528" s="2462"/>
      <c r="S528" s="2462"/>
      <c r="T528" s="2462"/>
      <c r="U528" s="2462"/>
      <c r="V528" s="2462"/>
      <c r="W528" s="2462"/>
      <c r="X528" s="2462"/>
      <c r="Y528" s="2462"/>
      <c r="Z528" s="2462"/>
      <c r="AA528" s="2462"/>
      <c r="AB528" s="2462"/>
      <c r="AC528" s="2462"/>
      <c r="AD528" s="2462"/>
      <c r="AE528" s="2462"/>
      <c r="AF528" s="2462"/>
      <c r="AG528" s="2462"/>
      <c r="AH528" s="2462"/>
      <c r="AI528" s="2462"/>
      <c r="AJ528" s="2462"/>
    </row>
    <row r="529" spans="1:36">
      <c r="A529" s="2461"/>
      <c r="B529" s="2450"/>
      <c r="C529" s="2322"/>
      <c r="D529" s="2461"/>
      <c r="E529" s="2461"/>
      <c r="F529" s="2461"/>
      <c r="G529" s="2462"/>
      <c r="H529" s="2462"/>
      <c r="I529" s="2462"/>
      <c r="J529" s="2462"/>
      <c r="K529" s="2462"/>
      <c r="L529" s="2462"/>
      <c r="M529" s="2462"/>
      <c r="N529" s="2462"/>
      <c r="O529" s="2462"/>
      <c r="P529" s="2462"/>
      <c r="Q529" s="2462"/>
      <c r="R529" s="2462"/>
      <c r="S529" s="2462"/>
      <c r="T529" s="2462"/>
      <c r="U529" s="2462"/>
      <c r="V529" s="2462"/>
      <c r="W529" s="2462"/>
      <c r="X529" s="2462"/>
      <c r="Y529" s="2462"/>
      <c r="Z529" s="2462"/>
      <c r="AA529" s="2462"/>
      <c r="AB529" s="2462"/>
      <c r="AC529" s="2462"/>
      <c r="AD529" s="2462"/>
      <c r="AE529" s="2462"/>
      <c r="AF529" s="2462"/>
      <c r="AG529" s="2462"/>
      <c r="AH529" s="2462"/>
      <c r="AI529" s="2462"/>
      <c r="AJ529" s="2462"/>
    </row>
    <row r="530" spans="1:36">
      <c r="A530" s="2461"/>
      <c r="B530" s="2450"/>
      <c r="C530" s="2322"/>
      <c r="D530" s="2461"/>
      <c r="E530" s="2461"/>
      <c r="F530" s="2461"/>
      <c r="G530" s="2462"/>
      <c r="H530" s="2462"/>
      <c r="I530" s="2462"/>
      <c r="J530" s="2462"/>
      <c r="K530" s="2462"/>
      <c r="L530" s="2462"/>
      <c r="M530" s="2462"/>
      <c r="N530" s="2462"/>
      <c r="O530" s="2462"/>
      <c r="P530" s="2462"/>
      <c r="Q530" s="2462"/>
      <c r="R530" s="2462"/>
      <c r="S530" s="2462"/>
      <c r="T530" s="2462"/>
      <c r="U530" s="2462"/>
      <c r="V530" s="2462"/>
      <c r="W530" s="2462"/>
      <c r="X530" s="2462"/>
      <c r="Y530" s="2462"/>
      <c r="Z530" s="2462"/>
      <c r="AA530" s="2462"/>
      <c r="AB530" s="2462"/>
      <c r="AC530" s="2462"/>
      <c r="AD530" s="2462"/>
      <c r="AE530" s="2462"/>
      <c r="AF530" s="2462"/>
      <c r="AG530" s="2462"/>
      <c r="AH530" s="2462"/>
      <c r="AI530" s="2462"/>
      <c r="AJ530" s="2462"/>
    </row>
    <row r="531" spans="1:36">
      <c r="A531" s="2461"/>
      <c r="B531" s="2450"/>
      <c r="C531" s="2322"/>
      <c r="D531" s="2461"/>
      <c r="E531" s="2461"/>
      <c r="F531" s="2461"/>
      <c r="G531" s="2462"/>
      <c r="H531" s="2462"/>
      <c r="I531" s="2462"/>
      <c r="J531" s="2462"/>
      <c r="K531" s="2462"/>
      <c r="L531" s="2462"/>
      <c r="M531" s="2462"/>
      <c r="N531" s="2462"/>
      <c r="O531" s="2462"/>
      <c r="P531" s="2462"/>
      <c r="Q531" s="2462"/>
      <c r="R531" s="2462"/>
      <c r="S531" s="2462"/>
      <c r="T531" s="2462"/>
      <c r="U531" s="2462"/>
      <c r="V531" s="2462"/>
      <c r="W531" s="2462"/>
      <c r="X531" s="2462"/>
      <c r="Y531" s="2462"/>
      <c r="Z531" s="2462"/>
      <c r="AA531" s="2462"/>
      <c r="AB531" s="2462"/>
      <c r="AC531" s="2462"/>
      <c r="AD531" s="2462"/>
      <c r="AE531" s="2462"/>
      <c r="AF531" s="2462"/>
      <c r="AG531" s="2462"/>
      <c r="AH531" s="2462"/>
      <c r="AI531" s="2462"/>
      <c r="AJ531" s="2462"/>
    </row>
    <row r="532" spans="1:36">
      <c r="A532" s="2461"/>
      <c r="B532" s="2450"/>
      <c r="C532" s="2322"/>
      <c r="D532" s="2461"/>
      <c r="E532" s="2461"/>
      <c r="F532" s="2461"/>
      <c r="G532" s="2462"/>
      <c r="H532" s="2462"/>
      <c r="I532" s="2462"/>
      <c r="J532" s="2462"/>
      <c r="K532" s="2462"/>
      <c r="L532" s="2462"/>
      <c r="M532" s="2462"/>
      <c r="N532" s="2462"/>
      <c r="O532" s="2462"/>
      <c r="P532" s="2462"/>
      <c r="Q532" s="2462"/>
      <c r="R532" s="2462"/>
      <c r="S532" s="2462"/>
      <c r="T532" s="2462"/>
      <c r="U532" s="2462"/>
      <c r="V532" s="2462"/>
      <c r="W532" s="2462"/>
      <c r="X532" s="2462"/>
      <c r="Y532" s="2462"/>
      <c r="Z532" s="2462"/>
      <c r="AA532" s="2462"/>
      <c r="AB532" s="2462"/>
      <c r="AC532" s="2462"/>
      <c r="AD532" s="2462"/>
      <c r="AE532" s="2462"/>
      <c r="AF532" s="2462"/>
      <c r="AG532" s="2462"/>
      <c r="AH532" s="2462"/>
      <c r="AI532" s="2462"/>
      <c r="AJ532" s="2462"/>
    </row>
    <row r="533" spans="1:36">
      <c r="A533" s="2461"/>
      <c r="B533" s="2450"/>
      <c r="C533" s="2322"/>
      <c r="D533" s="2461"/>
      <c r="E533" s="2461"/>
      <c r="F533" s="2461"/>
      <c r="G533" s="2462"/>
      <c r="H533" s="2462"/>
      <c r="I533" s="2462"/>
      <c r="J533" s="2462"/>
      <c r="K533" s="2462"/>
      <c r="L533" s="2462"/>
      <c r="M533" s="2462"/>
      <c r="N533" s="2462"/>
      <c r="O533" s="2462"/>
      <c r="P533" s="2462"/>
      <c r="Q533" s="2462"/>
      <c r="R533" s="2462"/>
      <c r="S533" s="2462"/>
      <c r="T533" s="2462"/>
      <c r="U533" s="2462"/>
      <c r="V533" s="2462"/>
      <c r="W533" s="2462"/>
      <c r="X533" s="2462"/>
      <c r="Y533" s="2462"/>
      <c r="Z533" s="2462"/>
      <c r="AA533" s="2462"/>
      <c r="AB533" s="2462"/>
      <c r="AC533" s="2462"/>
      <c r="AD533" s="2462"/>
      <c r="AE533" s="2462"/>
      <c r="AF533" s="2462"/>
      <c r="AG533" s="2462"/>
      <c r="AH533" s="2462"/>
      <c r="AI533" s="2462"/>
      <c r="AJ533" s="2462"/>
    </row>
    <row r="534" spans="1:36">
      <c r="A534" s="2461"/>
      <c r="B534" s="2450"/>
      <c r="C534" s="2322"/>
      <c r="D534" s="2461"/>
      <c r="E534" s="2461"/>
      <c r="F534" s="2461"/>
      <c r="G534" s="2462"/>
      <c r="H534" s="2462"/>
      <c r="I534" s="2462"/>
      <c r="J534" s="2462"/>
      <c r="K534" s="2462"/>
      <c r="L534" s="2462"/>
      <c r="M534" s="2462"/>
      <c r="N534" s="2462"/>
      <c r="O534" s="2462"/>
      <c r="P534" s="2462"/>
      <c r="Q534" s="2462"/>
      <c r="R534" s="2462"/>
      <c r="S534" s="2462"/>
      <c r="T534" s="2462"/>
      <c r="U534" s="2462"/>
      <c r="V534" s="2462"/>
      <c r="W534" s="2462"/>
      <c r="X534" s="2462"/>
      <c r="Y534" s="2462"/>
      <c r="Z534" s="2462"/>
      <c r="AA534" s="2462"/>
      <c r="AB534" s="2462"/>
      <c r="AC534" s="2462"/>
      <c r="AD534" s="2462"/>
      <c r="AE534" s="2462"/>
      <c r="AF534" s="2462"/>
      <c r="AG534" s="2462"/>
      <c r="AH534" s="2462"/>
      <c r="AI534" s="2462"/>
      <c r="AJ534" s="2462"/>
    </row>
    <row r="535" spans="1:36">
      <c r="A535" s="2461"/>
      <c r="B535" s="2450"/>
      <c r="C535" s="2322"/>
      <c r="D535" s="2461"/>
      <c r="E535" s="2461"/>
      <c r="F535" s="2461"/>
      <c r="G535" s="2462"/>
      <c r="H535" s="2462"/>
      <c r="I535" s="2462"/>
      <c r="J535" s="2462"/>
      <c r="K535" s="2462"/>
      <c r="L535" s="2462"/>
      <c r="M535" s="2462"/>
      <c r="N535" s="2462"/>
      <c r="O535" s="2462"/>
      <c r="P535" s="2462"/>
      <c r="Q535" s="2462"/>
      <c r="R535" s="2462"/>
      <c r="S535" s="2462"/>
      <c r="T535" s="2462"/>
      <c r="U535" s="2462"/>
      <c r="V535" s="2462"/>
      <c r="W535" s="2462"/>
      <c r="X535" s="2462"/>
      <c r="Y535" s="2462"/>
      <c r="Z535" s="2462"/>
      <c r="AA535" s="2462"/>
      <c r="AB535" s="2462"/>
      <c r="AC535" s="2462"/>
      <c r="AD535" s="2462"/>
      <c r="AE535" s="2462"/>
      <c r="AF535" s="2462"/>
      <c r="AG535" s="2462"/>
      <c r="AH535" s="2462"/>
      <c r="AI535" s="2462"/>
      <c r="AJ535" s="2462"/>
    </row>
    <row r="536" spans="1:36">
      <c r="A536" s="2461"/>
      <c r="B536" s="2450"/>
      <c r="C536" s="2322"/>
      <c r="D536" s="2461"/>
      <c r="E536" s="2461"/>
      <c r="F536" s="2461"/>
      <c r="G536" s="2462"/>
      <c r="H536" s="2462"/>
      <c r="I536" s="2462"/>
      <c r="J536" s="2462"/>
      <c r="K536" s="2462"/>
      <c r="L536" s="2462"/>
      <c r="M536" s="2462"/>
      <c r="N536" s="2462"/>
      <c r="O536" s="2462"/>
      <c r="P536" s="2462"/>
      <c r="Q536" s="2462"/>
      <c r="R536" s="2462"/>
      <c r="S536" s="2462"/>
      <c r="T536" s="2462"/>
      <c r="U536" s="2462"/>
      <c r="V536" s="2462"/>
      <c r="W536" s="2462"/>
      <c r="X536" s="2462"/>
      <c r="Y536" s="2462"/>
      <c r="Z536" s="2462"/>
      <c r="AA536" s="2462"/>
      <c r="AB536" s="2462"/>
      <c r="AC536" s="2462"/>
      <c r="AD536" s="2462"/>
      <c r="AE536" s="2462"/>
      <c r="AF536" s="2462"/>
      <c r="AG536" s="2462"/>
      <c r="AH536" s="2462"/>
      <c r="AI536" s="2462"/>
      <c r="AJ536" s="2462"/>
    </row>
    <row r="537" spans="1:36">
      <c r="A537" s="2461"/>
      <c r="B537" s="2450"/>
      <c r="C537" s="2322"/>
      <c r="D537" s="2461"/>
      <c r="E537" s="2461"/>
      <c r="F537" s="2461"/>
      <c r="G537" s="2462"/>
      <c r="H537" s="2462"/>
      <c r="I537" s="2462"/>
      <c r="J537" s="2462"/>
      <c r="K537" s="2462"/>
      <c r="L537" s="2462"/>
      <c r="M537" s="2462"/>
      <c r="N537" s="2462"/>
      <c r="O537" s="2462"/>
      <c r="P537" s="2462"/>
      <c r="Q537" s="2462"/>
      <c r="R537" s="2462"/>
      <c r="S537" s="2462"/>
      <c r="T537" s="2462"/>
      <c r="U537" s="2462"/>
      <c r="V537" s="2462"/>
      <c r="W537" s="2462"/>
      <c r="X537" s="2462"/>
      <c r="Y537" s="2462"/>
      <c r="Z537" s="2462"/>
      <c r="AA537" s="2462"/>
      <c r="AB537" s="2462"/>
      <c r="AC537" s="2462"/>
      <c r="AD537" s="2462"/>
      <c r="AE537" s="2462"/>
      <c r="AF537" s="2462"/>
      <c r="AG537" s="2462"/>
      <c r="AH537" s="2462"/>
      <c r="AI537" s="2462"/>
      <c r="AJ537" s="2462"/>
    </row>
    <row r="538" spans="1:36">
      <c r="A538" s="2461"/>
      <c r="B538" s="2450"/>
      <c r="C538" s="2322"/>
      <c r="D538" s="2461"/>
      <c r="E538" s="2461"/>
      <c r="F538" s="2461"/>
      <c r="G538" s="2462"/>
      <c r="H538" s="2462"/>
      <c r="I538" s="2462"/>
      <c r="J538" s="2462"/>
      <c r="K538" s="2462"/>
      <c r="L538" s="2462"/>
      <c r="M538" s="2462"/>
      <c r="N538" s="2462"/>
      <c r="O538" s="2462"/>
      <c r="P538" s="2462"/>
      <c r="Q538" s="2462"/>
      <c r="R538" s="2462"/>
      <c r="S538" s="2462"/>
      <c r="T538" s="2462"/>
      <c r="U538" s="2462"/>
      <c r="V538" s="2462"/>
      <c r="W538" s="2462"/>
      <c r="X538" s="2462"/>
      <c r="Y538" s="2462"/>
      <c r="Z538" s="2462"/>
      <c r="AA538" s="2462"/>
      <c r="AB538" s="2462"/>
      <c r="AC538" s="2462"/>
      <c r="AD538" s="2462"/>
      <c r="AE538" s="2462"/>
      <c r="AF538" s="2462"/>
      <c r="AG538" s="2462"/>
      <c r="AH538" s="2462"/>
      <c r="AI538" s="2462"/>
      <c r="AJ538" s="2462"/>
    </row>
    <row r="539" spans="1:36">
      <c r="A539" s="2461"/>
      <c r="B539" s="2450"/>
      <c r="C539" s="2322"/>
      <c r="D539" s="2461"/>
      <c r="E539" s="2461"/>
      <c r="F539" s="2461"/>
      <c r="G539" s="2462"/>
      <c r="H539" s="2462"/>
      <c r="I539" s="2462"/>
      <c r="J539" s="2462"/>
      <c r="K539" s="2462"/>
      <c r="L539" s="2462"/>
      <c r="M539" s="2462"/>
      <c r="N539" s="2462"/>
      <c r="O539" s="2462"/>
      <c r="P539" s="2462"/>
      <c r="Q539" s="2462"/>
      <c r="R539" s="2462"/>
      <c r="S539" s="2462"/>
      <c r="T539" s="2462"/>
      <c r="U539" s="2462"/>
      <c r="V539" s="2462"/>
      <c r="W539" s="2462"/>
      <c r="X539" s="2462"/>
      <c r="Y539" s="2462"/>
      <c r="Z539" s="2462"/>
      <c r="AA539" s="2462"/>
      <c r="AB539" s="2462"/>
      <c r="AC539" s="2462"/>
      <c r="AD539" s="2462"/>
      <c r="AE539" s="2462"/>
      <c r="AF539" s="2462"/>
      <c r="AG539" s="2462"/>
      <c r="AH539" s="2462"/>
      <c r="AI539" s="2462"/>
      <c r="AJ539" s="2462"/>
    </row>
    <row r="540" spans="1:36">
      <c r="A540" s="2461"/>
      <c r="B540" s="2450"/>
      <c r="C540" s="2322"/>
      <c r="D540" s="2461"/>
      <c r="E540" s="2461"/>
      <c r="F540" s="2461"/>
      <c r="G540" s="2462"/>
      <c r="H540" s="2462"/>
      <c r="I540" s="2462"/>
      <c r="J540" s="2462"/>
      <c r="K540" s="2462"/>
      <c r="L540" s="2462"/>
      <c r="M540" s="2462"/>
      <c r="N540" s="2462"/>
      <c r="O540" s="2462"/>
      <c r="P540" s="2462"/>
      <c r="Q540" s="2462"/>
      <c r="R540" s="2462"/>
      <c r="S540" s="2462"/>
      <c r="T540" s="2462"/>
      <c r="U540" s="2462"/>
      <c r="V540" s="2462"/>
      <c r="W540" s="2462"/>
      <c r="X540" s="2462"/>
      <c r="Y540" s="2462"/>
      <c r="Z540" s="2462"/>
      <c r="AA540" s="2462"/>
      <c r="AB540" s="2462"/>
      <c r="AC540" s="2462"/>
      <c r="AD540" s="2462"/>
      <c r="AE540" s="2462"/>
      <c r="AF540" s="2462"/>
      <c r="AG540" s="2462"/>
      <c r="AH540" s="2462"/>
      <c r="AI540" s="2462"/>
      <c r="AJ540" s="2462"/>
    </row>
    <row r="541" spans="1:36">
      <c r="A541" s="2461"/>
      <c r="B541" s="2450"/>
      <c r="C541" s="2322"/>
      <c r="D541" s="2461"/>
      <c r="E541" s="2461"/>
      <c r="F541" s="2461"/>
      <c r="G541" s="2462"/>
      <c r="H541" s="2462"/>
      <c r="I541" s="2462"/>
      <c r="J541" s="2462"/>
      <c r="K541" s="2462"/>
      <c r="L541" s="2462"/>
      <c r="M541" s="2462"/>
      <c r="N541" s="2462"/>
      <c r="O541" s="2462"/>
      <c r="P541" s="2462"/>
      <c r="Q541" s="2462"/>
      <c r="R541" s="2462"/>
      <c r="S541" s="2462"/>
      <c r="T541" s="2462"/>
      <c r="U541" s="2462"/>
      <c r="V541" s="2462"/>
      <c r="W541" s="2462"/>
      <c r="X541" s="2462"/>
      <c r="Y541" s="2462"/>
      <c r="Z541" s="2462"/>
      <c r="AA541" s="2462"/>
      <c r="AB541" s="2462"/>
      <c r="AC541" s="2462"/>
      <c r="AD541" s="2462"/>
      <c r="AE541" s="2462"/>
      <c r="AF541" s="2462"/>
      <c r="AG541" s="2462"/>
      <c r="AH541" s="2462"/>
      <c r="AI541" s="2462"/>
      <c r="AJ541" s="2462"/>
    </row>
    <row r="542" spans="1:36">
      <c r="A542" s="2461"/>
      <c r="B542" s="2450"/>
      <c r="C542" s="2322"/>
      <c r="D542" s="2461"/>
      <c r="E542" s="2461"/>
      <c r="F542" s="2461"/>
      <c r="G542" s="2462"/>
      <c r="H542" s="2462"/>
      <c r="I542" s="2462"/>
      <c r="J542" s="2462"/>
      <c r="K542" s="2462"/>
      <c r="L542" s="2462"/>
      <c r="M542" s="2462"/>
      <c r="N542" s="2462"/>
      <c r="O542" s="2462"/>
      <c r="P542" s="2462"/>
      <c r="Q542" s="2462"/>
      <c r="R542" s="2462"/>
      <c r="S542" s="2462"/>
      <c r="T542" s="2462"/>
      <c r="U542" s="2462"/>
      <c r="V542" s="2462"/>
      <c r="W542" s="2462"/>
      <c r="X542" s="2462"/>
      <c r="Y542" s="2462"/>
      <c r="Z542" s="2462"/>
      <c r="AA542" s="2462"/>
      <c r="AB542" s="2462"/>
      <c r="AC542" s="2462"/>
      <c r="AD542" s="2462"/>
      <c r="AE542" s="2462"/>
      <c r="AF542" s="2462"/>
      <c r="AG542" s="2462"/>
      <c r="AH542" s="2462"/>
      <c r="AI542" s="2462"/>
      <c r="AJ542" s="2462"/>
    </row>
    <row r="543" spans="1:36">
      <c r="A543" s="2461"/>
      <c r="B543" s="2450"/>
      <c r="C543" s="2322"/>
      <c r="D543" s="2461"/>
      <c r="E543" s="2461"/>
      <c r="F543" s="2461"/>
      <c r="G543" s="2462"/>
      <c r="H543" s="2462"/>
      <c r="I543" s="2462"/>
      <c r="J543" s="2462"/>
      <c r="K543" s="2462"/>
      <c r="L543" s="2462"/>
      <c r="M543" s="2462"/>
      <c r="N543" s="2462"/>
      <c r="O543" s="2462"/>
      <c r="P543" s="2462"/>
      <c r="Q543" s="2462"/>
      <c r="R543" s="2462"/>
      <c r="S543" s="2462"/>
      <c r="T543" s="2462"/>
      <c r="U543" s="2462"/>
      <c r="V543" s="2462"/>
      <c r="W543" s="2462"/>
      <c r="X543" s="2462"/>
      <c r="Y543" s="2462"/>
      <c r="Z543" s="2462"/>
      <c r="AA543" s="2462"/>
      <c r="AB543" s="2462"/>
      <c r="AC543" s="2462"/>
      <c r="AD543" s="2462"/>
      <c r="AE543" s="2462"/>
      <c r="AF543" s="2462"/>
      <c r="AG543" s="2462"/>
      <c r="AH543" s="2462"/>
      <c r="AI543" s="2462"/>
      <c r="AJ543" s="2462"/>
    </row>
    <row r="544" spans="1:36">
      <c r="A544" s="2461"/>
      <c r="B544" s="2450"/>
      <c r="C544" s="2322"/>
      <c r="D544" s="2461"/>
      <c r="E544" s="2461"/>
      <c r="F544" s="2461"/>
      <c r="G544" s="2462"/>
      <c r="H544" s="2462"/>
      <c r="I544" s="2462"/>
      <c r="J544" s="2462"/>
      <c r="K544" s="2462"/>
      <c r="L544" s="2462"/>
      <c r="M544" s="2462"/>
      <c r="N544" s="2462"/>
      <c r="O544" s="2462"/>
      <c r="P544" s="2462"/>
      <c r="Q544" s="2462"/>
      <c r="R544" s="2462"/>
      <c r="S544" s="2462"/>
      <c r="T544" s="2462"/>
      <c r="U544" s="2462"/>
      <c r="V544" s="2462"/>
      <c r="W544" s="2462"/>
      <c r="X544" s="2462"/>
      <c r="Y544" s="2462"/>
      <c r="Z544" s="2462"/>
      <c r="AA544" s="2462"/>
      <c r="AB544" s="2462"/>
      <c r="AC544" s="2462"/>
      <c r="AD544" s="2462"/>
      <c r="AE544" s="2462"/>
      <c r="AF544" s="2462"/>
      <c r="AG544" s="2462"/>
      <c r="AH544" s="2462"/>
      <c r="AI544" s="2462"/>
      <c r="AJ544" s="2462"/>
    </row>
    <row r="545" spans="1:36">
      <c r="A545" s="2461"/>
      <c r="B545" s="2450"/>
      <c r="C545" s="2322"/>
      <c r="D545" s="2461"/>
      <c r="E545" s="2461"/>
      <c r="F545" s="2461"/>
      <c r="G545" s="2462"/>
      <c r="H545" s="2462"/>
      <c r="I545" s="2462"/>
      <c r="J545" s="2462"/>
      <c r="K545" s="2462"/>
      <c r="L545" s="2462"/>
      <c r="M545" s="2462"/>
      <c r="N545" s="2462"/>
      <c r="O545" s="2462"/>
      <c r="P545" s="2462"/>
      <c r="Q545" s="2462"/>
      <c r="R545" s="2462"/>
      <c r="S545" s="2462"/>
      <c r="T545" s="2462"/>
      <c r="U545" s="2462"/>
      <c r="V545" s="2462"/>
      <c r="W545" s="2462"/>
      <c r="X545" s="2462"/>
      <c r="Y545" s="2462"/>
      <c r="Z545" s="2462"/>
      <c r="AA545" s="2462"/>
      <c r="AB545" s="2462"/>
      <c r="AC545" s="2462"/>
      <c r="AD545" s="2462"/>
      <c r="AE545" s="2462"/>
      <c r="AF545" s="2462"/>
      <c r="AG545" s="2462"/>
      <c r="AH545" s="2462"/>
      <c r="AI545" s="2462"/>
      <c r="AJ545" s="2462"/>
    </row>
    <row r="546" spans="1:36">
      <c r="A546" s="2461"/>
      <c r="B546" s="2450"/>
      <c r="C546" s="2322"/>
      <c r="D546" s="2461"/>
      <c r="E546" s="2461"/>
      <c r="F546" s="2461"/>
      <c r="G546" s="2462"/>
      <c r="H546" s="2462"/>
      <c r="I546" s="2462"/>
      <c r="J546" s="2462"/>
      <c r="K546" s="2462"/>
      <c r="L546" s="2462"/>
      <c r="M546" s="2462"/>
      <c r="N546" s="2462"/>
      <c r="O546" s="2462"/>
      <c r="P546" s="2462"/>
      <c r="Q546" s="2462"/>
      <c r="R546" s="2462"/>
      <c r="S546" s="2462"/>
      <c r="T546" s="2462"/>
      <c r="U546" s="2462"/>
      <c r="V546" s="2462"/>
      <c r="W546" s="2462"/>
      <c r="X546" s="2462"/>
      <c r="Y546" s="2462"/>
      <c r="Z546" s="2462"/>
      <c r="AA546" s="2462"/>
      <c r="AB546" s="2462"/>
      <c r="AC546" s="2462"/>
      <c r="AD546" s="2462"/>
      <c r="AE546" s="2462"/>
      <c r="AF546" s="2462"/>
      <c r="AG546" s="2462"/>
      <c r="AH546" s="2462"/>
      <c r="AI546" s="2462"/>
      <c r="AJ546" s="2462"/>
    </row>
    <row r="547" spans="1:36">
      <c r="A547" s="2461"/>
      <c r="B547" s="2450"/>
      <c r="C547" s="2322"/>
      <c r="D547" s="2461"/>
      <c r="E547" s="2461"/>
      <c r="F547" s="2461"/>
      <c r="G547" s="2462"/>
      <c r="H547" s="2462"/>
      <c r="I547" s="2462"/>
      <c r="J547" s="2462"/>
      <c r="K547" s="2462"/>
      <c r="L547" s="2462"/>
      <c r="M547" s="2462"/>
      <c r="N547" s="2462"/>
      <c r="O547" s="2462"/>
      <c r="P547" s="2462"/>
      <c r="Q547" s="2462"/>
      <c r="R547" s="2462"/>
      <c r="S547" s="2462"/>
      <c r="T547" s="2462"/>
      <c r="U547" s="2462"/>
      <c r="V547" s="2462"/>
      <c r="W547" s="2462"/>
      <c r="X547" s="2462"/>
      <c r="Y547" s="2462"/>
      <c r="Z547" s="2462"/>
      <c r="AA547" s="2462"/>
      <c r="AB547" s="2462"/>
      <c r="AC547" s="2462"/>
      <c r="AD547" s="2462"/>
      <c r="AE547" s="2462"/>
      <c r="AF547" s="2462"/>
      <c r="AG547" s="2462"/>
      <c r="AH547" s="2462"/>
      <c r="AI547" s="2462"/>
      <c r="AJ547" s="2462"/>
    </row>
    <row r="548" spans="1:36">
      <c r="A548" s="2461"/>
      <c r="B548" s="2450"/>
      <c r="C548" s="2322"/>
      <c r="D548" s="2461"/>
      <c r="E548" s="2461"/>
      <c r="F548" s="2461"/>
      <c r="G548" s="2462"/>
      <c r="H548" s="2462"/>
      <c r="I548" s="2462"/>
      <c r="J548" s="2462"/>
      <c r="K548" s="2462"/>
      <c r="L548" s="2462"/>
      <c r="M548" s="2462"/>
      <c r="N548" s="2462"/>
      <c r="O548" s="2462"/>
      <c r="P548" s="2462"/>
      <c r="Q548" s="2462"/>
      <c r="R548" s="2462"/>
      <c r="S548" s="2462"/>
      <c r="T548" s="2462"/>
      <c r="U548" s="2462"/>
      <c r="V548" s="2462"/>
      <c r="W548" s="2462"/>
      <c r="X548" s="2462"/>
      <c r="Y548" s="2462"/>
      <c r="Z548" s="2462"/>
      <c r="AA548" s="2462"/>
      <c r="AB548" s="2462"/>
      <c r="AC548" s="2462"/>
      <c r="AD548" s="2462"/>
      <c r="AE548" s="2462"/>
      <c r="AF548" s="2462"/>
      <c r="AG548" s="2462"/>
      <c r="AH548" s="2462"/>
      <c r="AI548" s="2462"/>
      <c r="AJ548" s="2462"/>
    </row>
    <row r="549" spans="1:36">
      <c r="A549" s="2461"/>
      <c r="B549" s="2450"/>
      <c r="C549" s="2322"/>
      <c r="D549" s="2461"/>
      <c r="E549" s="2461"/>
      <c r="F549" s="2461"/>
      <c r="G549" s="2462"/>
      <c r="H549" s="2462"/>
      <c r="I549" s="2462"/>
      <c r="J549" s="2462"/>
      <c r="K549" s="2462"/>
      <c r="L549" s="2462"/>
      <c r="M549" s="2462"/>
      <c r="N549" s="2462"/>
      <c r="O549" s="2462"/>
      <c r="P549" s="2462"/>
      <c r="Q549" s="2462"/>
      <c r="R549" s="2462"/>
      <c r="S549" s="2462"/>
      <c r="T549" s="2462"/>
      <c r="U549" s="2462"/>
      <c r="V549" s="2462"/>
      <c r="W549" s="2462"/>
      <c r="X549" s="2462"/>
      <c r="Y549" s="2462"/>
      <c r="Z549" s="2462"/>
      <c r="AA549" s="2462"/>
      <c r="AB549" s="2462"/>
      <c r="AC549" s="2462"/>
      <c r="AD549" s="2462"/>
      <c r="AE549" s="2462"/>
      <c r="AF549" s="2462"/>
      <c r="AG549" s="2462"/>
      <c r="AH549" s="2462"/>
      <c r="AI549" s="2462"/>
      <c r="AJ549" s="2462"/>
    </row>
    <row r="550" spans="1:36">
      <c r="A550" s="2461"/>
      <c r="B550" s="2450"/>
      <c r="C550" s="2322"/>
      <c r="D550" s="2461"/>
      <c r="E550" s="2461"/>
      <c r="F550" s="2461"/>
      <c r="G550" s="2462"/>
      <c r="H550" s="2462"/>
      <c r="I550" s="2462"/>
      <c r="J550" s="2462"/>
      <c r="K550" s="2462"/>
      <c r="L550" s="2462"/>
      <c r="M550" s="2462"/>
      <c r="N550" s="2462"/>
      <c r="O550" s="2462"/>
      <c r="P550" s="2462"/>
      <c r="Q550" s="2462"/>
      <c r="R550" s="2462"/>
      <c r="S550" s="2462"/>
      <c r="T550" s="2462"/>
      <c r="U550" s="2462"/>
      <c r="V550" s="2462"/>
      <c r="W550" s="2462"/>
      <c r="X550" s="2462"/>
      <c r="Y550" s="2462"/>
      <c r="Z550" s="2462"/>
      <c r="AA550" s="2462"/>
      <c r="AB550" s="2462"/>
      <c r="AC550" s="2462"/>
      <c r="AD550" s="2462"/>
      <c r="AE550" s="2462"/>
      <c r="AF550" s="2462"/>
      <c r="AG550" s="2462"/>
      <c r="AH550" s="2462"/>
      <c r="AI550" s="2462"/>
      <c r="AJ550" s="2462"/>
    </row>
    <row r="551" spans="1:36">
      <c r="A551" s="2461"/>
      <c r="B551" s="2450"/>
      <c r="C551" s="2322"/>
      <c r="D551" s="2461"/>
      <c r="E551" s="2461"/>
      <c r="F551" s="2461"/>
      <c r="G551" s="2462"/>
      <c r="H551" s="2462"/>
      <c r="I551" s="2462"/>
      <c r="J551" s="2462"/>
      <c r="K551" s="2462"/>
      <c r="L551" s="2462"/>
      <c r="M551" s="2462"/>
      <c r="N551" s="2462"/>
      <c r="O551" s="2462"/>
      <c r="P551" s="2462"/>
      <c r="Q551" s="2462"/>
      <c r="R551" s="2462"/>
      <c r="S551" s="2462"/>
      <c r="T551" s="2462"/>
      <c r="U551" s="2462"/>
      <c r="V551" s="2462"/>
      <c r="W551" s="2462"/>
      <c r="X551" s="2462"/>
      <c r="Y551" s="2462"/>
      <c r="Z551" s="2462"/>
      <c r="AA551" s="2462"/>
      <c r="AB551" s="2462"/>
      <c r="AC551" s="2462"/>
      <c r="AD551" s="2462"/>
      <c r="AE551" s="2462"/>
      <c r="AF551" s="2462"/>
      <c r="AG551" s="2462"/>
      <c r="AH551" s="2462"/>
      <c r="AI551" s="2462"/>
      <c r="AJ551" s="2462"/>
    </row>
    <row r="552" spans="1:36">
      <c r="A552" s="2461"/>
      <c r="B552" s="2450"/>
      <c r="C552" s="2322"/>
      <c r="D552" s="2461"/>
      <c r="E552" s="2461"/>
      <c r="F552" s="2461"/>
      <c r="G552" s="2462"/>
      <c r="H552" s="2462"/>
      <c r="I552" s="2462"/>
      <c r="J552" s="2462"/>
      <c r="K552" s="2462"/>
      <c r="L552" s="2462"/>
      <c r="M552" s="2462"/>
      <c r="N552" s="2462"/>
      <c r="O552" s="2462"/>
      <c r="P552" s="2462"/>
      <c r="Q552" s="2462"/>
      <c r="R552" s="2462"/>
      <c r="S552" s="2462"/>
      <c r="T552" s="2462"/>
      <c r="U552" s="2462"/>
      <c r="V552" s="2462"/>
      <c r="W552" s="2462"/>
      <c r="X552" s="2462"/>
      <c r="Y552" s="2462"/>
      <c r="Z552" s="2462"/>
      <c r="AA552" s="2462"/>
      <c r="AB552" s="2462"/>
      <c r="AC552" s="2462"/>
      <c r="AD552" s="2462"/>
      <c r="AE552" s="2462"/>
      <c r="AF552" s="2462"/>
      <c r="AG552" s="2462"/>
      <c r="AH552" s="2462"/>
      <c r="AI552" s="2462"/>
      <c r="AJ552" s="2462"/>
    </row>
    <row r="553" spans="1:36">
      <c r="A553" s="2461"/>
      <c r="B553" s="2450"/>
      <c r="C553" s="2322"/>
      <c r="D553" s="2461"/>
      <c r="E553" s="2461"/>
      <c r="F553" s="2461"/>
      <c r="G553" s="2462"/>
      <c r="H553" s="2462"/>
      <c r="I553" s="2462"/>
      <c r="J553" s="2462"/>
      <c r="K553" s="2462"/>
      <c r="L553" s="2462"/>
      <c r="M553" s="2462"/>
      <c r="N553" s="2462"/>
      <c r="O553" s="2462"/>
      <c r="P553" s="2462"/>
      <c r="Q553" s="2462"/>
      <c r="R553" s="2462"/>
      <c r="S553" s="2462"/>
      <c r="T553" s="2462"/>
      <c r="U553" s="2462"/>
      <c r="V553" s="2462"/>
      <c r="W553" s="2462"/>
      <c r="X553" s="2462"/>
      <c r="Y553" s="2462"/>
      <c r="Z553" s="2462"/>
      <c r="AA553" s="2462"/>
      <c r="AB553" s="2462"/>
      <c r="AC553" s="2462"/>
      <c r="AD553" s="2462"/>
      <c r="AE553" s="2462"/>
      <c r="AF553" s="2462"/>
      <c r="AG553" s="2462"/>
      <c r="AH553" s="2462"/>
      <c r="AI553" s="2462"/>
      <c r="AJ553" s="2462"/>
    </row>
    <row r="554" spans="1:36">
      <c r="A554" s="2461"/>
      <c r="B554" s="2450"/>
      <c r="C554" s="2322"/>
      <c r="D554" s="2461"/>
      <c r="E554" s="2461"/>
      <c r="F554" s="2461"/>
      <c r="G554" s="2462"/>
      <c r="H554" s="2462"/>
      <c r="I554" s="2462"/>
      <c r="J554" s="2462"/>
      <c r="K554" s="2462"/>
      <c r="L554" s="2462"/>
      <c r="M554" s="2462"/>
      <c r="N554" s="2462"/>
      <c r="O554" s="2462"/>
      <c r="P554" s="2462"/>
      <c r="Q554" s="2462"/>
      <c r="R554" s="2462"/>
      <c r="S554" s="2462"/>
      <c r="T554" s="2462"/>
      <c r="U554" s="2462"/>
      <c r="V554" s="2462"/>
      <c r="W554" s="2462"/>
      <c r="X554" s="2462"/>
      <c r="Y554" s="2462"/>
      <c r="Z554" s="2462"/>
      <c r="AA554" s="2462"/>
      <c r="AB554" s="2462"/>
      <c r="AC554" s="2462"/>
      <c r="AD554" s="2462"/>
      <c r="AE554" s="2462"/>
      <c r="AF554" s="2462"/>
      <c r="AG554" s="2462"/>
      <c r="AH554" s="2462"/>
      <c r="AI554" s="2462"/>
      <c r="AJ554" s="2462"/>
    </row>
    <row r="555" spans="1:36">
      <c r="A555" s="2461"/>
      <c r="B555" s="2450"/>
      <c r="C555" s="2322"/>
      <c r="D555" s="2461"/>
      <c r="E555" s="2461"/>
      <c r="F555" s="2461"/>
      <c r="G555" s="2462"/>
      <c r="H555" s="2462"/>
      <c r="I555" s="2462"/>
      <c r="J555" s="2462"/>
      <c r="K555" s="2462"/>
      <c r="L555" s="2462"/>
      <c r="M555" s="2462"/>
      <c r="N555" s="2462"/>
      <c r="O555" s="2462"/>
      <c r="P555" s="2462"/>
      <c r="Q555" s="2462"/>
      <c r="R555" s="2462"/>
      <c r="S555" s="2462"/>
      <c r="T555" s="2462"/>
      <c r="U555" s="2462"/>
      <c r="V555" s="2462"/>
      <c r="W555" s="2462"/>
      <c r="X555" s="2462"/>
      <c r="Y555" s="2462"/>
      <c r="Z555" s="2462"/>
      <c r="AA555" s="2462"/>
      <c r="AB555" s="2462"/>
      <c r="AC555" s="2462"/>
      <c r="AD555" s="2462"/>
      <c r="AE555" s="2462"/>
      <c r="AF555" s="2462"/>
      <c r="AG555" s="2462"/>
      <c r="AH555" s="2462"/>
      <c r="AI555" s="2462"/>
      <c r="AJ555" s="2462"/>
    </row>
    <row r="556" spans="1:36">
      <c r="A556" s="2461"/>
      <c r="B556" s="2450"/>
      <c r="C556" s="2322"/>
      <c r="D556" s="2461"/>
      <c r="E556" s="2461"/>
      <c r="F556" s="2461"/>
      <c r="G556" s="2462"/>
      <c r="H556" s="2462"/>
      <c r="I556" s="2462"/>
      <c r="J556" s="2462"/>
      <c r="K556" s="2462"/>
      <c r="L556" s="2462"/>
      <c r="M556" s="2462"/>
      <c r="N556" s="2462"/>
      <c r="O556" s="2462"/>
      <c r="P556" s="2462"/>
      <c r="Q556" s="2462"/>
      <c r="R556" s="2462"/>
      <c r="S556" s="2462"/>
      <c r="T556" s="2462"/>
      <c r="U556" s="2462"/>
      <c r="V556" s="2462"/>
      <c r="W556" s="2462"/>
      <c r="X556" s="2462"/>
      <c r="Y556" s="2462"/>
      <c r="Z556" s="2462"/>
      <c r="AA556" s="2462"/>
      <c r="AB556" s="2462"/>
      <c r="AC556" s="2462"/>
      <c r="AD556" s="2462"/>
      <c r="AE556" s="2462"/>
      <c r="AF556" s="2462"/>
      <c r="AG556" s="2462"/>
      <c r="AH556" s="2462"/>
      <c r="AI556" s="2462"/>
      <c r="AJ556" s="2462"/>
    </row>
    <row r="557" spans="1:36">
      <c r="A557" s="2461"/>
      <c r="B557" s="2450"/>
      <c r="C557" s="2322"/>
      <c r="D557" s="2461"/>
      <c r="E557" s="2461"/>
      <c r="F557" s="2461"/>
      <c r="G557" s="2462"/>
      <c r="H557" s="2462"/>
      <c r="I557" s="2462"/>
      <c r="J557" s="2462"/>
      <c r="K557" s="2462"/>
      <c r="L557" s="2462"/>
      <c r="M557" s="2462"/>
      <c r="N557" s="2462"/>
      <c r="O557" s="2462"/>
      <c r="P557" s="2462"/>
      <c r="Q557" s="2462"/>
      <c r="R557" s="2462"/>
      <c r="S557" s="2462"/>
      <c r="T557" s="2462"/>
      <c r="U557" s="2462"/>
      <c r="V557" s="2462"/>
      <c r="W557" s="2462"/>
      <c r="X557" s="2462"/>
      <c r="Y557" s="2462"/>
      <c r="Z557" s="2462"/>
      <c r="AA557" s="2462"/>
      <c r="AB557" s="2462"/>
      <c r="AC557" s="2462"/>
      <c r="AD557" s="2462"/>
      <c r="AE557" s="2462"/>
      <c r="AF557" s="2462"/>
      <c r="AG557" s="2462"/>
      <c r="AH557" s="2462"/>
      <c r="AI557" s="2462"/>
      <c r="AJ557" s="2462"/>
    </row>
    <row r="558" spans="1:36">
      <c r="A558" s="2461"/>
      <c r="B558" s="2450"/>
      <c r="C558" s="2322"/>
      <c r="D558" s="2461"/>
      <c r="E558" s="2461"/>
      <c r="F558" s="2461"/>
      <c r="G558" s="2462"/>
      <c r="H558" s="2462"/>
      <c r="I558" s="2462"/>
      <c r="J558" s="2462"/>
      <c r="K558" s="2462"/>
      <c r="L558" s="2462"/>
      <c r="M558" s="2462"/>
      <c r="N558" s="2462"/>
      <c r="O558" s="2462"/>
      <c r="P558" s="2462"/>
      <c r="Q558" s="2462"/>
      <c r="R558" s="2462"/>
      <c r="S558" s="2462"/>
      <c r="T558" s="2462"/>
      <c r="U558" s="2462"/>
      <c r="V558" s="2462"/>
      <c r="W558" s="2462"/>
      <c r="X558" s="2462"/>
      <c r="Y558" s="2462"/>
      <c r="Z558" s="2462"/>
      <c r="AA558" s="2462"/>
      <c r="AB558" s="2462"/>
      <c r="AC558" s="2462"/>
      <c r="AD558" s="2462"/>
      <c r="AE558" s="2462"/>
      <c r="AF558" s="2462"/>
      <c r="AG558" s="2462"/>
      <c r="AH558" s="2462"/>
      <c r="AI558" s="2462"/>
      <c r="AJ558" s="2462"/>
    </row>
    <row r="559" spans="1:36">
      <c r="A559" s="2461"/>
      <c r="B559" s="2450"/>
      <c r="C559" s="2322"/>
      <c r="D559" s="2461"/>
      <c r="E559" s="2461"/>
      <c r="F559" s="2461"/>
      <c r="G559" s="2462"/>
      <c r="H559" s="2462"/>
      <c r="I559" s="2462"/>
      <c r="J559" s="2462"/>
      <c r="K559" s="2462"/>
      <c r="L559" s="2462"/>
      <c r="M559" s="2462"/>
      <c r="N559" s="2462"/>
      <c r="O559" s="2462"/>
      <c r="P559" s="2462"/>
      <c r="Q559" s="2462"/>
      <c r="R559" s="2462"/>
      <c r="S559" s="2462"/>
      <c r="T559" s="2462"/>
      <c r="U559" s="2462"/>
      <c r="V559" s="2462"/>
      <c r="W559" s="2462"/>
      <c r="X559" s="2462"/>
      <c r="Y559" s="2462"/>
      <c r="Z559" s="2462"/>
      <c r="AA559" s="2462"/>
      <c r="AB559" s="2462"/>
      <c r="AC559" s="2462"/>
      <c r="AD559" s="2462"/>
      <c r="AE559" s="2462"/>
      <c r="AF559" s="2462"/>
      <c r="AG559" s="2462"/>
      <c r="AH559" s="2462"/>
      <c r="AI559" s="2462"/>
      <c r="AJ559" s="2462"/>
    </row>
    <row r="560" spans="1:36">
      <c r="A560" s="2461"/>
      <c r="B560" s="2450"/>
      <c r="C560" s="2322"/>
      <c r="D560" s="2461"/>
      <c r="E560" s="2461"/>
      <c r="F560" s="2461"/>
      <c r="G560" s="2462"/>
      <c r="H560" s="2462"/>
      <c r="I560" s="2462"/>
      <c r="J560" s="2462"/>
      <c r="K560" s="2462"/>
      <c r="L560" s="2462"/>
      <c r="M560" s="2462"/>
      <c r="N560" s="2462"/>
      <c r="O560" s="2462"/>
      <c r="P560" s="2462"/>
      <c r="Q560" s="2462"/>
      <c r="R560" s="2462"/>
      <c r="S560" s="2462"/>
      <c r="T560" s="2462"/>
      <c r="U560" s="2462"/>
      <c r="V560" s="2462"/>
      <c r="W560" s="2462"/>
      <c r="X560" s="2462"/>
      <c r="Y560" s="2462"/>
      <c r="Z560" s="2462"/>
      <c r="AA560" s="2462"/>
      <c r="AB560" s="2462"/>
      <c r="AC560" s="2462"/>
      <c r="AD560" s="2462"/>
      <c r="AE560" s="2462"/>
      <c r="AF560" s="2462"/>
      <c r="AG560" s="2462"/>
      <c r="AH560" s="2462"/>
      <c r="AI560" s="2462"/>
      <c r="AJ560" s="2462"/>
    </row>
    <row r="561" spans="1:36">
      <c r="A561" s="2461"/>
      <c r="B561" s="2450"/>
      <c r="C561" s="2322"/>
      <c r="D561" s="2461"/>
      <c r="E561" s="2461"/>
      <c r="F561" s="2461"/>
      <c r="G561" s="2462"/>
      <c r="H561" s="2462"/>
      <c r="I561" s="2462"/>
      <c r="J561" s="2462"/>
      <c r="K561" s="2462"/>
      <c r="L561" s="2462"/>
      <c r="M561" s="2462"/>
      <c r="N561" s="2462"/>
      <c r="O561" s="2462"/>
      <c r="P561" s="2462"/>
      <c r="Q561" s="2462"/>
      <c r="R561" s="2462"/>
      <c r="S561" s="2462"/>
      <c r="T561" s="2462"/>
      <c r="U561" s="2462"/>
      <c r="V561" s="2462"/>
      <c r="W561" s="2462"/>
      <c r="X561" s="2462"/>
      <c r="Y561" s="2462"/>
      <c r="Z561" s="2462"/>
      <c r="AA561" s="2462"/>
      <c r="AB561" s="2462"/>
      <c r="AC561" s="2462"/>
      <c r="AD561" s="2462"/>
      <c r="AE561" s="2462"/>
      <c r="AF561" s="2462"/>
      <c r="AG561" s="2462"/>
      <c r="AH561" s="2462"/>
      <c r="AI561" s="2462"/>
      <c r="AJ561" s="2462"/>
    </row>
    <row r="562" spans="1:36">
      <c r="A562" s="2461"/>
      <c r="B562" s="2450"/>
      <c r="C562" s="2322"/>
      <c r="D562" s="2461"/>
      <c r="E562" s="2461"/>
      <c r="F562" s="2461"/>
      <c r="G562" s="2462"/>
      <c r="H562" s="2462"/>
      <c r="I562" s="2462"/>
      <c r="J562" s="2462"/>
      <c r="K562" s="2462"/>
      <c r="L562" s="2462"/>
      <c r="M562" s="2462"/>
      <c r="N562" s="2462"/>
      <c r="O562" s="2462"/>
      <c r="P562" s="2462"/>
      <c r="Q562" s="2462"/>
      <c r="R562" s="2462"/>
      <c r="S562" s="2462"/>
      <c r="T562" s="2462"/>
      <c r="U562" s="2462"/>
      <c r="V562" s="2462"/>
      <c r="W562" s="2462"/>
      <c r="X562" s="2462"/>
      <c r="Y562" s="2462"/>
      <c r="Z562" s="2462"/>
      <c r="AA562" s="2462"/>
      <c r="AB562" s="2462"/>
      <c r="AC562" s="2462"/>
      <c r="AD562" s="2462"/>
      <c r="AE562" s="2462"/>
      <c r="AF562" s="2462"/>
      <c r="AG562" s="2462"/>
      <c r="AH562" s="2462"/>
      <c r="AI562" s="2462"/>
      <c r="AJ562" s="2462"/>
    </row>
    <row r="563" spans="1:36">
      <c r="A563" s="2461"/>
      <c r="B563" s="2450"/>
      <c r="C563" s="2322"/>
      <c r="D563" s="2461"/>
      <c r="E563" s="2461"/>
      <c r="F563" s="2461"/>
      <c r="G563" s="2462"/>
      <c r="H563" s="2462"/>
      <c r="I563" s="2462"/>
      <c r="J563" s="2462"/>
      <c r="K563" s="2462"/>
      <c r="L563" s="2462"/>
      <c r="M563" s="2462"/>
      <c r="N563" s="2462"/>
      <c r="O563" s="2462"/>
      <c r="P563" s="2462"/>
      <c r="Q563" s="2462"/>
      <c r="R563" s="2462"/>
      <c r="S563" s="2462"/>
      <c r="T563" s="2462"/>
      <c r="U563" s="2462"/>
      <c r="V563" s="2462"/>
      <c r="W563" s="2462"/>
      <c r="X563" s="2462"/>
      <c r="Y563" s="2462"/>
      <c r="Z563" s="2462"/>
      <c r="AA563" s="2462"/>
      <c r="AB563" s="2462"/>
      <c r="AC563" s="2462"/>
      <c r="AD563" s="2462"/>
      <c r="AE563" s="2462"/>
      <c r="AF563" s="2462"/>
      <c r="AG563" s="2462"/>
      <c r="AH563" s="2462"/>
      <c r="AI563" s="2462"/>
      <c r="AJ563" s="2462"/>
    </row>
    <row r="564" spans="1:36">
      <c r="A564" s="2461"/>
      <c r="B564" s="2450"/>
      <c r="C564" s="2322"/>
      <c r="D564" s="2461"/>
      <c r="E564" s="2461"/>
      <c r="F564" s="2461"/>
      <c r="G564" s="2462"/>
      <c r="H564" s="2462"/>
      <c r="I564" s="2462"/>
      <c r="J564" s="2462"/>
      <c r="K564" s="2462"/>
      <c r="L564" s="2462"/>
      <c r="M564" s="2462"/>
      <c r="N564" s="2462"/>
      <c r="O564" s="2462"/>
      <c r="P564" s="2462"/>
      <c r="Q564" s="2462"/>
      <c r="R564" s="2462"/>
      <c r="S564" s="2462"/>
      <c r="T564" s="2462"/>
      <c r="U564" s="2462"/>
      <c r="V564" s="2462"/>
      <c r="W564" s="2462"/>
      <c r="X564" s="2462"/>
      <c r="Y564" s="2462"/>
      <c r="Z564" s="2462"/>
      <c r="AA564" s="2462"/>
      <c r="AB564" s="2462"/>
      <c r="AC564" s="2462"/>
      <c r="AD564" s="2462"/>
      <c r="AE564" s="2462"/>
      <c r="AF564" s="2462"/>
      <c r="AG564" s="2462"/>
      <c r="AH564" s="2462"/>
      <c r="AI564" s="2462"/>
      <c r="AJ564" s="2462"/>
    </row>
    <row r="565" spans="1:36">
      <c r="A565" s="2461"/>
      <c r="B565" s="2450"/>
      <c r="C565" s="2322"/>
      <c r="D565" s="2461"/>
      <c r="E565" s="2461"/>
      <c r="F565" s="2461"/>
      <c r="G565" s="2462"/>
      <c r="H565" s="2462"/>
      <c r="I565" s="2462"/>
      <c r="J565" s="2462"/>
      <c r="K565" s="2462"/>
      <c r="L565" s="2462"/>
      <c r="M565" s="2462"/>
      <c r="N565" s="2462"/>
      <c r="O565" s="2462"/>
      <c r="P565" s="2462"/>
      <c r="Q565" s="2462"/>
      <c r="R565" s="2462"/>
      <c r="S565" s="2462"/>
      <c r="T565" s="2462"/>
      <c r="U565" s="2462"/>
      <c r="V565" s="2462"/>
      <c r="W565" s="2462"/>
      <c r="X565" s="2462"/>
      <c r="Y565" s="2462"/>
      <c r="Z565" s="2462"/>
      <c r="AA565" s="2462"/>
      <c r="AB565" s="2462"/>
      <c r="AC565" s="2462"/>
      <c r="AD565" s="2462"/>
      <c r="AE565" s="2462"/>
      <c r="AF565" s="2462"/>
      <c r="AG565" s="2462"/>
      <c r="AH565" s="2462"/>
      <c r="AI565" s="2462"/>
      <c r="AJ565" s="2462"/>
    </row>
    <row r="566" spans="1:36">
      <c r="A566" s="2461"/>
      <c r="B566" s="2450"/>
      <c r="C566" s="2322"/>
      <c r="D566" s="2461"/>
      <c r="E566" s="2461"/>
      <c r="F566" s="2461"/>
      <c r="G566" s="2462"/>
      <c r="H566" s="2462"/>
      <c r="I566" s="2462"/>
      <c r="J566" s="2462"/>
      <c r="K566" s="2462"/>
      <c r="L566" s="2462"/>
      <c r="M566" s="2462"/>
      <c r="N566" s="2462"/>
      <c r="O566" s="2462"/>
      <c r="P566" s="2462"/>
      <c r="Q566" s="2462"/>
      <c r="R566" s="2462"/>
      <c r="S566" s="2462"/>
      <c r="T566" s="2462"/>
      <c r="U566" s="2462"/>
      <c r="V566" s="2462"/>
      <c r="W566" s="2462"/>
      <c r="X566" s="2462"/>
      <c r="Y566" s="2462"/>
      <c r="Z566" s="2462"/>
      <c r="AA566" s="2462"/>
      <c r="AB566" s="2462"/>
      <c r="AC566" s="2462"/>
      <c r="AD566" s="2462"/>
      <c r="AE566" s="2462"/>
      <c r="AF566" s="2462"/>
      <c r="AG566" s="2462"/>
      <c r="AH566" s="2462"/>
      <c r="AI566" s="2462"/>
      <c r="AJ566" s="2462"/>
    </row>
    <row r="567" spans="1:36">
      <c r="A567" s="2461"/>
      <c r="B567" s="2450"/>
      <c r="C567" s="2322"/>
      <c r="D567" s="2461"/>
      <c r="E567" s="2461"/>
      <c r="F567" s="2461"/>
      <c r="G567" s="2462"/>
      <c r="H567" s="2462"/>
      <c r="I567" s="2462"/>
      <c r="J567" s="2462"/>
      <c r="K567" s="2462"/>
      <c r="L567" s="2462"/>
      <c r="M567" s="2462"/>
      <c r="N567" s="2462"/>
      <c r="O567" s="2462"/>
      <c r="P567" s="2462"/>
      <c r="Q567" s="2462"/>
      <c r="R567" s="2462"/>
      <c r="S567" s="2462"/>
      <c r="T567" s="2462"/>
      <c r="U567" s="2462"/>
      <c r="V567" s="2462"/>
      <c r="W567" s="2462"/>
      <c r="X567" s="2462"/>
      <c r="Y567" s="2462"/>
      <c r="Z567" s="2462"/>
      <c r="AA567" s="2462"/>
      <c r="AB567" s="2462"/>
      <c r="AC567" s="2462"/>
      <c r="AD567" s="2462"/>
      <c r="AE567" s="2462"/>
      <c r="AF567" s="2462"/>
      <c r="AG567" s="2462"/>
      <c r="AH567" s="2462"/>
      <c r="AI567" s="2462"/>
      <c r="AJ567" s="2462"/>
    </row>
    <row r="568" spans="1:36">
      <c r="A568" s="2461"/>
      <c r="B568" s="2450"/>
      <c r="C568" s="2322"/>
      <c r="D568" s="2461"/>
      <c r="E568" s="2461"/>
      <c r="F568" s="2461"/>
      <c r="G568" s="2462"/>
      <c r="H568" s="2462"/>
      <c r="I568" s="2462"/>
      <c r="J568" s="2462"/>
      <c r="K568" s="2462"/>
      <c r="L568" s="2462"/>
      <c r="M568" s="2462"/>
      <c r="N568" s="2462"/>
      <c r="O568" s="2462"/>
      <c r="P568" s="2462"/>
      <c r="Q568" s="2462"/>
      <c r="R568" s="2462"/>
      <c r="S568" s="2462"/>
      <c r="T568" s="2462"/>
      <c r="U568" s="2462"/>
      <c r="V568" s="2462"/>
      <c r="W568" s="2462"/>
      <c r="X568" s="2462"/>
      <c r="Y568" s="2462"/>
      <c r="Z568" s="2462"/>
      <c r="AA568" s="2462"/>
      <c r="AB568" s="2462"/>
      <c r="AC568" s="2462"/>
      <c r="AD568" s="2462"/>
      <c r="AE568" s="2462"/>
      <c r="AF568" s="2462"/>
      <c r="AG568" s="2462"/>
      <c r="AH568" s="2462"/>
      <c r="AI568" s="2462"/>
      <c r="AJ568" s="2462"/>
    </row>
    <row r="569" spans="1:36">
      <c r="A569" s="2461"/>
      <c r="B569" s="2450"/>
      <c r="C569" s="2322"/>
      <c r="D569" s="2461"/>
      <c r="E569" s="2461"/>
      <c r="F569" s="2461"/>
      <c r="G569" s="2462"/>
      <c r="H569" s="2462"/>
      <c r="I569" s="2462"/>
      <c r="J569" s="2462"/>
      <c r="K569" s="2462"/>
      <c r="L569" s="2462"/>
      <c r="M569" s="2462"/>
      <c r="N569" s="2462"/>
      <c r="O569" s="2462"/>
      <c r="P569" s="2462"/>
      <c r="Q569" s="2462"/>
      <c r="R569" s="2462"/>
      <c r="S569" s="2462"/>
      <c r="T569" s="2462"/>
      <c r="U569" s="2462"/>
      <c r="V569" s="2462"/>
      <c r="W569" s="2462"/>
      <c r="X569" s="2462"/>
      <c r="Y569" s="2462"/>
      <c r="Z569" s="2462"/>
      <c r="AA569" s="2462"/>
      <c r="AB569" s="2462"/>
      <c r="AC569" s="2462"/>
      <c r="AD569" s="2462"/>
      <c r="AE569" s="2462"/>
      <c r="AF569" s="2462"/>
      <c r="AG569" s="2462"/>
      <c r="AH569" s="2462"/>
      <c r="AI569" s="2462"/>
      <c r="AJ569" s="2462"/>
    </row>
    <row r="570" spans="1:36">
      <c r="A570" s="2461"/>
      <c r="B570" s="2450"/>
      <c r="C570" s="2322"/>
      <c r="D570" s="2461"/>
      <c r="E570" s="2461"/>
      <c r="F570" s="2461"/>
      <c r="G570" s="2462"/>
      <c r="H570" s="2462"/>
      <c r="I570" s="2462"/>
      <c r="J570" s="2462"/>
      <c r="K570" s="2462"/>
      <c r="L570" s="2462"/>
      <c r="M570" s="2462"/>
      <c r="N570" s="2462"/>
      <c r="O570" s="2462"/>
      <c r="P570" s="2462"/>
      <c r="Q570" s="2462"/>
      <c r="R570" s="2462"/>
      <c r="S570" s="2462"/>
      <c r="T570" s="2462"/>
      <c r="U570" s="2462"/>
      <c r="V570" s="2462"/>
      <c r="W570" s="2462"/>
      <c r="X570" s="2462"/>
      <c r="Y570" s="2462"/>
      <c r="Z570" s="2462"/>
      <c r="AA570" s="2462"/>
      <c r="AB570" s="2462"/>
      <c r="AC570" s="2462"/>
      <c r="AD570" s="2462"/>
      <c r="AE570" s="2462"/>
      <c r="AF570" s="2462"/>
      <c r="AG570" s="2462"/>
      <c r="AH570" s="2462"/>
      <c r="AI570" s="2462"/>
      <c r="AJ570" s="2462"/>
    </row>
    <row r="571" spans="1:36">
      <c r="A571" s="2461"/>
      <c r="B571" s="2450"/>
      <c r="C571" s="2322"/>
      <c r="D571" s="2461"/>
      <c r="E571" s="2461"/>
      <c r="F571" s="2461"/>
      <c r="G571" s="2462"/>
      <c r="H571" s="2462"/>
      <c r="I571" s="2462"/>
      <c r="J571" s="2462"/>
      <c r="K571" s="2462"/>
      <c r="L571" s="2462"/>
      <c r="M571" s="2462"/>
      <c r="N571" s="2462"/>
      <c r="O571" s="2462"/>
      <c r="P571" s="2462"/>
      <c r="Q571" s="2462"/>
      <c r="R571" s="2462"/>
      <c r="S571" s="2462"/>
      <c r="T571" s="2462"/>
      <c r="U571" s="2462"/>
      <c r="V571" s="2462"/>
      <c r="W571" s="2462"/>
      <c r="X571" s="2462"/>
      <c r="Y571" s="2462"/>
      <c r="Z571" s="2462"/>
      <c r="AA571" s="2462"/>
      <c r="AB571" s="2462"/>
      <c r="AC571" s="2462"/>
      <c r="AD571" s="2462"/>
      <c r="AE571" s="2462"/>
      <c r="AF571" s="2462"/>
      <c r="AG571" s="2462"/>
      <c r="AH571" s="2462"/>
      <c r="AI571" s="2462"/>
      <c r="AJ571" s="2462"/>
    </row>
    <row r="572" spans="1:36">
      <c r="A572" s="2461"/>
      <c r="B572" s="2450"/>
      <c r="C572" s="2322"/>
      <c r="D572" s="2461"/>
      <c r="E572" s="2461"/>
      <c r="F572" s="2461"/>
      <c r="G572" s="2462"/>
      <c r="H572" s="2462"/>
      <c r="I572" s="2462"/>
      <c r="J572" s="2462"/>
      <c r="K572" s="2462"/>
      <c r="L572" s="2462"/>
      <c r="M572" s="2462"/>
      <c r="N572" s="2462"/>
      <c r="O572" s="2462"/>
      <c r="P572" s="2462"/>
      <c r="Q572" s="2462"/>
      <c r="R572" s="2462"/>
      <c r="S572" s="2462"/>
      <c r="T572" s="2462"/>
      <c r="U572" s="2462"/>
      <c r="V572" s="2462"/>
      <c r="W572" s="2462"/>
      <c r="X572" s="2462"/>
      <c r="Y572" s="2462"/>
      <c r="Z572" s="2462"/>
      <c r="AA572" s="2462"/>
      <c r="AB572" s="2462"/>
      <c r="AC572" s="2462"/>
      <c r="AD572" s="2462"/>
      <c r="AE572" s="2462"/>
      <c r="AF572" s="2462"/>
      <c r="AG572" s="2462"/>
      <c r="AH572" s="2462"/>
      <c r="AI572" s="2462"/>
      <c r="AJ572" s="2462"/>
    </row>
    <row r="573" spans="1:36">
      <c r="A573" s="2461"/>
      <c r="B573" s="2450"/>
      <c r="C573" s="2322"/>
      <c r="D573" s="2461"/>
      <c r="E573" s="2461"/>
      <c r="F573" s="2461"/>
      <c r="G573" s="2462"/>
      <c r="H573" s="2462"/>
      <c r="I573" s="2462"/>
      <c r="J573" s="2462"/>
      <c r="K573" s="2462"/>
      <c r="L573" s="2462"/>
      <c r="M573" s="2462"/>
      <c r="N573" s="2462"/>
      <c r="O573" s="2462"/>
      <c r="P573" s="2462"/>
      <c r="Q573" s="2462"/>
      <c r="R573" s="2462"/>
      <c r="S573" s="2462"/>
      <c r="T573" s="2462"/>
      <c r="U573" s="2462"/>
      <c r="V573" s="2462"/>
      <c r="W573" s="2462"/>
      <c r="X573" s="2462"/>
      <c r="Y573" s="2462"/>
      <c r="Z573" s="2462"/>
      <c r="AA573" s="2462"/>
      <c r="AB573" s="2462"/>
      <c r="AC573" s="2462"/>
      <c r="AD573" s="2462"/>
      <c r="AE573" s="2462"/>
      <c r="AF573" s="2462"/>
      <c r="AG573" s="2462"/>
      <c r="AH573" s="2462"/>
      <c r="AI573" s="2462"/>
      <c r="AJ573" s="2462"/>
    </row>
    <row r="574" spans="1:36">
      <c r="A574" s="2461"/>
      <c r="B574" s="2450"/>
      <c r="C574" s="2322"/>
      <c r="D574" s="2461"/>
      <c r="E574" s="2461"/>
      <c r="F574" s="2461"/>
      <c r="G574" s="2462"/>
      <c r="H574" s="2462"/>
      <c r="I574" s="2462"/>
      <c r="J574" s="2462"/>
      <c r="K574" s="2462"/>
      <c r="L574" s="2462"/>
      <c r="M574" s="2462"/>
      <c r="N574" s="2462"/>
      <c r="O574" s="2462"/>
      <c r="P574" s="2462"/>
      <c r="Q574" s="2462"/>
      <c r="R574" s="2462"/>
      <c r="S574" s="2462"/>
      <c r="T574" s="2462"/>
      <c r="U574" s="2462"/>
      <c r="V574" s="2462"/>
      <c r="W574" s="2462"/>
      <c r="X574" s="2462"/>
      <c r="Y574" s="2462"/>
      <c r="Z574" s="2462"/>
      <c r="AA574" s="2462"/>
      <c r="AB574" s="2462"/>
      <c r="AC574" s="2462"/>
      <c r="AD574" s="2462"/>
      <c r="AE574" s="2462"/>
      <c r="AF574" s="2462"/>
      <c r="AG574" s="2462"/>
      <c r="AH574" s="2462"/>
      <c r="AI574" s="2462"/>
      <c r="AJ574" s="2462"/>
    </row>
    <row r="575" spans="1:36">
      <c r="A575" s="2461"/>
      <c r="B575" s="2450"/>
      <c r="C575" s="2322"/>
      <c r="D575" s="2461"/>
      <c r="E575" s="2461"/>
      <c r="F575" s="2461"/>
      <c r="G575" s="2462"/>
      <c r="H575" s="2462"/>
      <c r="I575" s="2462"/>
      <c r="J575" s="2462"/>
      <c r="K575" s="2462"/>
      <c r="L575" s="2462"/>
      <c r="M575" s="2462"/>
      <c r="N575" s="2462"/>
      <c r="O575" s="2462"/>
      <c r="P575" s="2462"/>
      <c r="Q575" s="2462"/>
      <c r="R575" s="2462"/>
      <c r="S575" s="2462"/>
      <c r="T575" s="2462"/>
      <c r="U575" s="2462"/>
      <c r="V575" s="2462"/>
      <c r="W575" s="2462"/>
      <c r="X575" s="2462"/>
      <c r="Y575" s="2462"/>
      <c r="Z575" s="2462"/>
      <c r="AA575" s="2462"/>
      <c r="AB575" s="2462"/>
      <c r="AC575" s="2462"/>
      <c r="AD575" s="2462"/>
      <c r="AE575" s="2462"/>
      <c r="AF575" s="2462"/>
      <c r="AG575" s="2462"/>
      <c r="AH575" s="2462"/>
      <c r="AI575" s="2462"/>
      <c r="AJ575" s="2462"/>
    </row>
    <row r="576" spans="1:36">
      <c r="A576" s="2461"/>
      <c r="B576" s="2450"/>
      <c r="C576" s="2322"/>
      <c r="D576" s="2461"/>
      <c r="E576" s="2461"/>
      <c r="F576" s="2461"/>
      <c r="G576" s="2462"/>
      <c r="H576" s="2462"/>
      <c r="I576" s="2462"/>
      <c r="J576" s="2462"/>
      <c r="K576" s="2462"/>
      <c r="L576" s="2462"/>
      <c r="M576" s="2462"/>
      <c r="N576" s="2462"/>
      <c r="O576" s="2462"/>
      <c r="P576" s="2462"/>
      <c r="Q576" s="2462"/>
      <c r="R576" s="2462"/>
      <c r="S576" s="2462"/>
      <c r="T576" s="2462"/>
      <c r="U576" s="2462"/>
      <c r="V576" s="2462"/>
      <c r="W576" s="2462"/>
      <c r="X576" s="2462"/>
      <c r="Y576" s="2462"/>
      <c r="Z576" s="2462"/>
      <c r="AA576" s="2462"/>
      <c r="AB576" s="2462"/>
      <c r="AC576" s="2462"/>
      <c r="AD576" s="2462"/>
      <c r="AE576" s="2462"/>
      <c r="AF576" s="2462"/>
      <c r="AG576" s="2462"/>
      <c r="AH576" s="2462"/>
      <c r="AI576" s="2462"/>
      <c r="AJ576" s="2462"/>
    </row>
    <row r="577" spans="1:36">
      <c r="A577" s="2461"/>
      <c r="B577" s="2450"/>
      <c r="C577" s="2322"/>
      <c r="D577" s="2461"/>
      <c r="E577" s="2461"/>
      <c r="F577" s="2461"/>
      <c r="G577" s="2462"/>
      <c r="H577" s="2462"/>
      <c r="I577" s="2462"/>
      <c r="J577" s="2462"/>
      <c r="K577" s="2462"/>
      <c r="L577" s="2462"/>
      <c r="M577" s="2462"/>
      <c r="N577" s="2462"/>
      <c r="O577" s="2462"/>
      <c r="P577" s="2462"/>
      <c r="Q577" s="2462"/>
      <c r="R577" s="2462"/>
      <c r="S577" s="2462"/>
      <c r="T577" s="2462"/>
      <c r="U577" s="2462"/>
      <c r="V577" s="2462"/>
      <c r="W577" s="2462"/>
      <c r="X577" s="2462"/>
      <c r="Y577" s="2462"/>
      <c r="Z577" s="2462"/>
      <c r="AA577" s="2462"/>
      <c r="AB577" s="2462"/>
      <c r="AC577" s="2462"/>
      <c r="AD577" s="2462"/>
      <c r="AE577" s="2462"/>
      <c r="AF577" s="2462"/>
      <c r="AG577" s="2462"/>
      <c r="AH577" s="2462"/>
      <c r="AI577" s="2462"/>
      <c r="AJ577" s="2462"/>
    </row>
    <row r="578" spans="1:36">
      <c r="A578" s="2461"/>
      <c r="B578" s="2450"/>
      <c r="C578" s="2322"/>
      <c r="D578" s="2461"/>
      <c r="E578" s="2461"/>
      <c r="F578" s="2461"/>
      <c r="G578" s="2462"/>
      <c r="H578" s="2462"/>
      <c r="I578" s="2462"/>
      <c r="J578" s="2462"/>
      <c r="K578" s="2462"/>
      <c r="L578" s="2462"/>
      <c r="M578" s="2462"/>
      <c r="N578" s="2462"/>
      <c r="O578" s="2462"/>
      <c r="P578" s="2462"/>
      <c r="Q578" s="2462"/>
      <c r="R578" s="2462"/>
      <c r="S578" s="2462"/>
      <c r="T578" s="2462"/>
      <c r="U578" s="2462"/>
      <c r="V578" s="2462"/>
      <c r="W578" s="2462"/>
      <c r="X578" s="2462"/>
      <c r="Y578" s="2462"/>
      <c r="Z578" s="2462"/>
      <c r="AA578" s="2462"/>
      <c r="AB578" s="2462"/>
      <c r="AC578" s="2462"/>
      <c r="AD578" s="2462"/>
      <c r="AE578" s="2462"/>
      <c r="AF578" s="2462"/>
      <c r="AG578" s="2462"/>
      <c r="AH578" s="2462"/>
      <c r="AI578" s="2462"/>
      <c r="AJ578" s="2462"/>
    </row>
    <row r="579" spans="1:36">
      <c r="A579" s="2461"/>
      <c r="B579" s="2450"/>
      <c r="C579" s="2322"/>
      <c r="D579" s="2461"/>
      <c r="E579" s="2461"/>
      <c r="F579" s="2461"/>
      <c r="G579" s="2462"/>
      <c r="H579" s="2462"/>
      <c r="I579" s="2462"/>
      <c r="J579" s="2462"/>
      <c r="K579" s="2462"/>
      <c r="L579" s="2462"/>
      <c r="M579" s="2462"/>
      <c r="N579" s="2462"/>
      <c r="O579" s="2462"/>
      <c r="P579" s="2462"/>
      <c r="Q579" s="2462"/>
      <c r="R579" s="2462"/>
      <c r="S579" s="2462"/>
      <c r="T579" s="2462"/>
      <c r="U579" s="2462"/>
      <c r="V579" s="2462"/>
      <c r="W579" s="2462"/>
      <c r="X579" s="2462"/>
      <c r="Y579" s="2462"/>
      <c r="Z579" s="2462"/>
      <c r="AA579" s="2462"/>
      <c r="AB579" s="2462"/>
      <c r="AC579" s="2462"/>
      <c r="AD579" s="2462"/>
      <c r="AE579" s="2462"/>
      <c r="AF579" s="2462"/>
      <c r="AG579" s="2462"/>
      <c r="AH579" s="2462"/>
      <c r="AI579" s="2462"/>
      <c r="AJ579" s="2462"/>
    </row>
    <row r="580" spans="1:36">
      <c r="A580" s="2461"/>
      <c r="B580" s="2450"/>
      <c r="C580" s="2322"/>
      <c r="D580" s="2461"/>
      <c r="E580" s="2461"/>
      <c r="F580" s="2461"/>
      <c r="G580" s="2462"/>
      <c r="H580" s="2462"/>
      <c r="I580" s="2462"/>
      <c r="J580" s="2462"/>
      <c r="K580" s="2462"/>
      <c r="L580" s="2462"/>
      <c r="M580" s="2462"/>
      <c r="N580" s="2462"/>
      <c r="O580" s="2462"/>
      <c r="P580" s="2462"/>
      <c r="Q580" s="2462"/>
      <c r="R580" s="2462"/>
      <c r="S580" s="2462"/>
      <c r="T580" s="2462"/>
      <c r="U580" s="2462"/>
      <c r="V580" s="2462"/>
      <c r="W580" s="2462"/>
      <c r="X580" s="2462"/>
      <c r="Y580" s="2462"/>
      <c r="Z580" s="2462"/>
      <c r="AA580" s="2462"/>
      <c r="AB580" s="2462"/>
      <c r="AC580" s="2462"/>
      <c r="AD580" s="2462"/>
      <c r="AE580" s="2462"/>
      <c r="AF580" s="2462"/>
      <c r="AG580" s="2462"/>
      <c r="AH580" s="2462"/>
      <c r="AI580" s="2462"/>
      <c r="AJ580" s="2462"/>
    </row>
    <row r="581" spans="1:36">
      <c r="A581" s="2461"/>
      <c r="B581" s="2450"/>
      <c r="C581" s="2322"/>
      <c r="D581" s="2461"/>
      <c r="E581" s="2461"/>
      <c r="F581" s="2461"/>
      <c r="G581" s="2462"/>
      <c r="H581" s="2462"/>
      <c r="I581" s="2462"/>
      <c r="J581" s="2462"/>
      <c r="K581" s="2462"/>
      <c r="L581" s="2462"/>
      <c r="M581" s="2462"/>
      <c r="N581" s="2462"/>
      <c r="O581" s="2462"/>
      <c r="P581" s="2462"/>
      <c r="Q581" s="2462"/>
      <c r="R581" s="2462"/>
      <c r="S581" s="2462"/>
      <c r="T581" s="2462"/>
      <c r="U581" s="2462"/>
      <c r="V581" s="2462"/>
      <c r="W581" s="2462"/>
      <c r="X581" s="2462"/>
      <c r="Y581" s="2462"/>
      <c r="Z581" s="2462"/>
      <c r="AA581" s="2462"/>
      <c r="AB581" s="2462"/>
      <c r="AC581" s="2462"/>
      <c r="AD581" s="2462"/>
      <c r="AE581" s="2462"/>
      <c r="AF581" s="2462"/>
      <c r="AG581" s="2462"/>
      <c r="AH581" s="2462"/>
      <c r="AI581" s="2462"/>
      <c r="AJ581" s="2462"/>
    </row>
    <row r="582" spans="1:36">
      <c r="A582" s="2461"/>
      <c r="B582" s="2450"/>
      <c r="C582" s="2322"/>
      <c r="D582" s="2461"/>
      <c r="E582" s="2461"/>
      <c r="F582" s="2461"/>
      <c r="G582" s="2462"/>
      <c r="H582" s="2462"/>
      <c r="I582" s="2462"/>
      <c r="J582" s="2462"/>
      <c r="K582" s="2462"/>
      <c r="L582" s="2462"/>
      <c r="M582" s="2462"/>
      <c r="N582" s="2462"/>
      <c r="O582" s="2462"/>
      <c r="P582" s="2462"/>
      <c r="Q582" s="2462"/>
      <c r="R582" s="2462"/>
      <c r="S582" s="2462"/>
      <c r="T582" s="2462"/>
      <c r="U582" s="2462"/>
      <c r="V582" s="2462"/>
      <c r="W582" s="2462"/>
      <c r="X582" s="2462"/>
      <c r="Y582" s="2462"/>
      <c r="Z582" s="2462"/>
      <c r="AA582" s="2462"/>
      <c r="AB582" s="2462"/>
      <c r="AC582" s="2462"/>
      <c r="AD582" s="2462"/>
      <c r="AE582" s="2462"/>
      <c r="AF582" s="2462"/>
      <c r="AG582" s="2462"/>
      <c r="AH582" s="2462"/>
      <c r="AI582" s="2462"/>
      <c r="AJ582" s="2462"/>
    </row>
    <row r="583" spans="1:36">
      <c r="A583" s="2461"/>
      <c r="B583" s="2450"/>
      <c r="C583" s="2322"/>
      <c r="D583" s="2461"/>
      <c r="E583" s="2461"/>
      <c r="F583" s="2461"/>
      <c r="G583" s="2462"/>
      <c r="H583" s="2462"/>
      <c r="I583" s="2462"/>
      <c r="J583" s="2462"/>
      <c r="K583" s="2462"/>
      <c r="L583" s="2462"/>
      <c r="M583" s="2462"/>
      <c r="N583" s="2462"/>
      <c r="O583" s="2462"/>
      <c r="P583" s="2462"/>
      <c r="Q583" s="2462"/>
      <c r="R583" s="2462"/>
      <c r="S583" s="2462"/>
      <c r="T583" s="2462"/>
      <c r="U583" s="2462"/>
      <c r="V583" s="2462"/>
      <c r="W583" s="2462"/>
      <c r="X583" s="2462"/>
      <c r="Y583" s="2462"/>
      <c r="Z583" s="2462"/>
      <c r="AA583" s="2462"/>
      <c r="AB583" s="2462"/>
      <c r="AC583" s="2462"/>
      <c r="AD583" s="2462"/>
      <c r="AE583" s="2462"/>
      <c r="AF583" s="2462"/>
      <c r="AG583" s="2462"/>
      <c r="AH583" s="2462"/>
      <c r="AI583" s="2462"/>
      <c r="AJ583" s="2462"/>
    </row>
    <row r="584" spans="1:36">
      <c r="A584" s="2461"/>
      <c r="B584" s="2450"/>
      <c r="C584" s="2322"/>
      <c r="D584" s="2461"/>
      <c r="E584" s="2461"/>
      <c r="F584" s="2461"/>
      <c r="G584" s="2462"/>
      <c r="H584" s="2462"/>
      <c r="I584" s="2462"/>
      <c r="J584" s="2462"/>
      <c r="K584" s="2462"/>
      <c r="L584" s="2462"/>
      <c r="M584" s="2462"/>
      <c r="N584" s="2462"/>
      <c r="O584" s="2462"/>
      <c r="P584" s="2462"/>
      <c r="Q584" s="2462"/>
      <c r="R584" s="2462"/>
      <c r="S584" s="2462"/>
      <c r="T584" s="2462"/>
      <c r="U584" s="2462"/>
      <c r="V584" s="2462"/>
      <c r="W584" s="2462"/>
      <c r="X584" s="2462"/>
      <c r="Y584" s="2462"/>
      <c r="Z584" s="2462"/>
      <c r="AA584" s="2462"/>
      <c r="AB584" s="2462"/>
      <c r="AC584" s="2462"/>
      <c r="AD584" s="2462"/>
      <c r="AE584" s="2462"/>
      <c r="AF584" s="2462"/>
      <c r="AG584" s="2462"/>
      <c r="AH584" s="2462"/>
      <c r="AI584" s="2462"/>
      <c r="AJ584" s="2462"/>
    </row>
    <row r="585" spans="1:36">
      <c r="A585" s="2461"/>
      <c r="B585" s="2450"/>
      <c r="C585" s="2322"/>
      <c r="D585" s="2461"/>
      <c r="E585" s="2461"/>
      <c r="F585" s="2461"/>
      <c r="G585" s="2462"/>
      <c r="H585" s="2462"/>
      <c r="I585" s="2462"/>
      <c r="J585" s="2462"/>
      <c r="K585" s="2462"/>
      <c r="L585" s="2462"/>
      <c r="M585" s="2462"/>
      <c r="N585" s="2462"/>
      <c r="O585" s="2462"/>
      <c r="P585" s="2462"/>
      <c r="Q585" s="2462"/>
      <c r="R585" s="2462"/>
      <c r="S585" s="2462"/>
      <c r="T585" s="2462"/>
      <c r="U585" s="2462"/>
      <c r="V585" s="2462"/>
      <c r="W585" s="2462"/>
      <c r="X585" s="2462"/>
      <c r="Y585" s="2462"/>
      <c r="Z585" s="2462"/>
      <c r="AA585" s="2462"/>
      <c r="AB585" s="2462"/>
      <c r="AC585" s="2462"/>
      <c r="AD585" s="2462"/>
      <c r="AE585" s="2462"/>
      <c r="AF585" s="2462"/>
      <c r="AG585" s="2462"/>
      <c r="AH585" s="2462"/>
      <c r="AI585" s="2462"/>
      <c r="AJ585" s="2462"/>
    </row>
    <row r="586" spans="1:36">
      <c r="A586" s="2461"/>
      <c r="B586" s="2450"/>
      <c r="C586" s="2322"/>
      <c r="D586" s="2461"/>
      <c r="E586" s="2461"/>
      <c r="F586" s="2461"/>
      <c r="G586" s="2462"/>
      <c r="H586" s="2462"/>
      <c r="I586" s="2462"/>
      <c r="J586" s="2462"/>
      <c r="K586" s="2462"/>
      <c r="L586" s="2462"/>
      <c r="M586" s="2462"/>
      <c r="N586" s="2462"/>
      <c r="O586" s="2462"/>
      <c r="P586" s="2462"/>
      <c r="Q586" s="2462"/>
      <c r="R586" s="2462"/>
      <c r="S586" s="2462"/>
      <c r="T586" s="2462"/>
      <c r="U586" s="2462"/>
      <c r="V586" s="2462"/>
      <c r="W586" s="2462"/>
      <c r="X586" s="2462"/>
      <c r="Y586" s="2462"/>
      <c r="Z586" s="2462"/>
      <c r="AA586" s="2462"/>
      <c r="AB586" s="2462"/>
      <c r="AC586" s="2462"/>
      <c r="AD586" s="2462"/>
      <c r="AE586" s="2462"/>
      <c r="AF586" s="2462"/>
      <c r="AG586" s="2462"/>
      <c r="AH586" s="2462"/>
      <c r="AI586" s="2462"/>
      <c r="AJ586" s="2462"/>
    </row>
    <row r="587" spans="1:36">
      <c r="A587" s="2461"/>
      <c r="B587" s="2450"/>
      <c r="C587" s="2322"/>
      <c r="D587" s="2461"/>
      <c r="E587" s="2461"/>
      <c r="F587" s="2461"/>
      <c r="G587" s="2462"/>
      <c r="H587" s="2462"/>
      <c r="I587" s="2462"/>
      <c r="J587" s="2462"/>
      <c r="K587" s="2462"/>
      <c r="L587" s="2462"/>
      <c r="M587" s="2462"/>
      <c r="N587" s="2462"/>
      <c r="O587" s="2462"/>
      <c r="P587" s="2462"/>
      <c r="Q587" s="2462"/>
      <c r="R587" s="2462"/>
      <c r="S587" s="2462"/>
      <c r="T587" s="2462"/>
      <c r="U587" s="2462"/>
      <c r="V587" s="2462"/>
      <c r="W587" s="2462"/>
      <c r="X587" s="2462"/>
      <c r="Y587" s="2462"/>
      <c r="Z587" s="2462"/>
      <c r="AA587" s="2462"/>
      <c r="AB587" s="2462"/>
      <c r="AC587" s="2462"/>
      <c r="AD587" s="2462"/>
      <c r="AE587" s="2462"/>
      <c r="AF587" s="2462"/>
      <c r="AG587" s="2462"/>
      <c r="AH587" s="2462"/>
      <c r="AI587" s="2462"/>
      <c r="AJ587" s="2462"/>
    </row>
    <row r="588" spans="1:36">
      <c r="A588" s="2461"/>
      <c r="B588" s="2450"/>
      <c r="C588" s="2322"/>
      <c r="D588" s="2461"/>
      <c r="E588" s="2461"/>
      <c r="F588" s="2461"/>
      <c r="G588" s="2462"/>
      <c r="H588" s="2462"/>
      <c r="I588" s="2462"/>
      <c r="J588" s="2462"/>
      <c r="K588" s="2462"/>
      <c r="L588" s="2462"/>
      <c r="M588" s="2462"/>
      <c r="N588" s="2462"/>
      <c r="O588" s="2462"/>
      <c r="P588" s="2462"/>
      <c r="Q588" s="2462"/>
      <c r="R588" s="2462"/>
      <c r="S588" s="2462"/>
      <c r="T588" s="2462"/>
      <c r="U588" s="2462"/>
      <c r="V588" s="2462"/>
      <c r="W588" s="2462"/>
      <c r="X588" s="2462"/>
      <c r="Y588" s="2462"/>
      <c r="Z588" s="2462"/>
      <c r="AA588" s="2462"/>
      <c r="AB588" s="2462"/>
      <c r="AC588" s="2462"/>
      <c r="AD588" s="2462"/>
      <c r="AE588" s="2462"/>
      <c r="AF588" s="2462"/>
      <c r="AG588" s="2462"/>
      <c r="AH588" s="2462"/>
      <c r="AI588" s="2462"/>
      <c r="AJ588" s="2462"/>
    </row>
    <row r="589" spans="1:36">
      <c r="A589" s="2461"/>
      <c r="B589" s="2450"/>
      <c r="C589" s="2322"/>
      <c r="D589" s="2461"/>
      <c r="E589" s="2461"/>
      <c r="F589" s="2461"/>
      <c r="G589" s="2462"/>
      <c r="H589" s="2462"/>
      <c r="I589" s="2462"/>
      <c r="J589" s="2462"/>
      <c r="K589" s="2462"/>
      <c r="L589" s="2462"/>
      <c r="M589" s="2462"/>
      <c r="N589" s="2462"/>
      <c r="O589" s="2462"/>
      <c r="P589" s="2462"/>
      <c r="Q589" s="2462"/>
      <c r="R589" s="2462"/>
      <c r="S589" s="2462"/>
      <c r="T589" s="2462"/>
      <c r="U589" s="2462"/>
      <c r="V589" s="2462"/>
      <c r="W589" s="2462"/>
      <c r="X589" s="2462"/>
      <c r="Y589" s="2462"/>
      <c r="Z589" s="2462"/>
      <c r="AA589" s="2462"/>
      <c r="AB589" s="2462"/>
      <c r="AC589" s="2462"/>
      <c r="AD589" s="2462"/>
      <c r="AE589" s="2462"/>
      <c r="AF589" s="2462"/>
      <c r="AG589" s="2462"/>
      <c r="AH589" s="2462"/>
      <c r="AI589" s="2462"/>
      <c r="AJ589" s="2462"/>
    </row>
    <row r="590" spans="1:36">
      <c r="A590" s="2461"/>
      <c r="B590" s="2450"/>
      <c r="C590" s="2322"/>
      <c r="D590" s="2461"/>
      <c r="E590" s="2461"/>
      <c r="F590" s="2461"/>
      <c r="G590" s="2462"/>
      <c r="H590" s="2462"/>
      <c r="I590" s="2462"/>
      <c r="J590" s="2462"/>
      <c r="K590" s="2462"/>
      <c r="L590" s="2462"/>
      <c r="M590" s="2462"/>
      <c r="N590" s="2462"/>
      <c r="O590" s="2462"/>
      <c r="P590" s="2462"/>
      <c r="Q590" s="2462"/>
      <c r="R590" s="2462"/>
      <c r="S590" s="2462"/>
      <c r="T590" s="2462"/>
      <c r="U590" s="2462"/>
      <c r="V590" s="2462"/>
      <c r="W590" s="2462"/>
      <c r="X590" s="2462"/>
      <c r="Y590" s="2462"/>
      <c r="Z590" s="2462"/>
      <c r="AA590" s="2462"/>
      <c r="AB590" s="2462"/>
      <c r="AC590" s="2462"/>
      <c r="AD590" s="2462"/>
      <c r="AE590" s="2462"/>
      <c r="AF590" s="2462"/>
      <c r="AG590" s="2462"/>
      <c r="AH590" s="2462"/>
      <c r="AI590" s="2462"/>
      <c r="AJ590" s="2462"/>
    </row>
    <row r="591" spans="1:36">
      <c r="A591" s="2461"/>
      <c r="B591" s="2450"/>
      <c r="C591" s="2322"/>
      <c r="D591" s="2461"/>
      <c r="E591" s="2461"/>
      <c r="F591" s="2461"/>
      <c r="G591" s="2462"/>
      <c r="H591" s="2462"/>
      <c r="I591" s="2462"/>
      <c r="J591" s="2462"/>
      <c r="K591" s="2462"/>
      <c r="L591" s="2462"/>
      <c r="M591" s="2462"/>
      <c r="N591" s="2462"/>
      <c r="O591" s="2462"/>
      <c r="P591" s="2462"/>
      <c r="Q591" s="2462"/>
      <c r="R591" s="2462"/>
      <c r="S591" s="2462"/>
      <c r="T591" s="2462"/>
      <c r="U591" s="2462"/>
      <c r="V591" s="2462"/>
      <c r="W591" s="2462"/>
      <c r="X591" s="2462"/>
      <c r="Y591" s="2462"/>
      <c r="Z591" s="2462"/>
      <c r="AA591" s="2462"/>
      <c r="AB591" s="2462"/>
      <c r="AC591" s="2462"/>
      <c r="AD591" s="2462"/>
      <c r="AE591" s="2462"/>
      <c r="AF591" s="2462"/>
      <c r="AG591" s="2462"/>
      <c r="AH591" s="2462"/>
      <c r="AI591" s="2462"/>
      <c r="AJ591" s="2462"/>
    </row>
    <row r="592" spans="1:36">
      <c r="A592" s="2461"/>
      <c r="B592" s="2450"/>
      <c r="C592" s="2322"/>
      <c r="D592" s="2461"/>
      <c r="E592" s="2461"/>
      <c r="F592" s="2461"/>
      <c r="G592" s="2462"/>
      <c r="H592" s="2462"/>
      <c r="I592" s="2462"/>
      <c r="J592" s="2462"/>
      <c r="K592" s="2462"/>
      <c r="L592" s="2462"/>
      <c r="M592" s="2462"/>
      <c r="N592" s="2462"/>
      <c r="O592" s="2462"/>
      <c r="P592" s="2462"/>
      <c r="Q592" s="2462"/>
      <c r="R592" s="2462"/>
      <c r="S592" s="2462"/>
      <c r="T592" s="2462"/>
      <c r="U592" s="2462"/>
      <c r="V592" s="2462"/>
      <c r="W592" s="2462"/>
      <c r="X592" s="2462"/>
      <c r="Y592" s="2462"/>
      <c r="Z592" s="2462"/>
      <c r="AA592" s="2462"/>
      <c r="AB592" s="2462"/>
      <c r="AC592" s="2462"/>
      <c r="AD592" s="2462"/>
      <c r="AE592" s="2462"/>
      <c r="AF592" s="2462"/>
      <c r="AG592" s="2462"/>
      <c r="AH592" s="2462"/>
      <c r="AI592" s="2462"/>
      <c r="AJ592" s="2462"/>
    </row>
    <row r="593" spans="1:36">
      <c r="A593" s="2461"/>
      <c r="B593" s="2450"/>
      <c r="C593" s="2322"/>
      <c r="D593" s="2461"/>
      <c r="E593" s="2461"/>
      <c r="F593" s="2461"/>
      <c r="G593" s="2462"/>
      <c r="H593" s="2462"/>
      <c r="I593" s="2462"/>
      <c r="J593" s="2462"/>
      <c r="K593" s="2462"/>
      <c r="L593" s="2462"/>
      <c r="M593" s="2462"/>
      <c r="N593" s="2462"/>
      <c r="O593" s="2462"/>
      <c r="P593" s="2462"/>
      <c r="Q593" s="2462"/>
      <c r="R593" s="2462"/>
      <c r="S593" s="2462"/>
      <c r="T593" s="2462"/>
      <c r="U593" s="2462"/>
      <c r="V593" s="2462"/>
      <c r="W593" s="2462"/>
      <c r="X593" s="2462"/>
      <c r="Y593" s="2462"/>
      <c r="Z593" s="2462"/>
      <c r="AA593" s="2462"/>
      <c r="AB593" s="2462"/>
      <c r="AC593" s="2462"/>
      <c r="AD593" s="2462"/>
      <c r="AE593" s="2462"/>
      <c r="AF593" s="2462"/>
      <c r="AG593" s="2462"/>
      <c r="AH593" s="2462"/>
      <c r="AI593" s="2462"/>
      <c r="AJ593" s="2462"/>
    </row>
    <row r="594" spans="1:36">
      <c r="A594" s="2461"/>
      <c r="B594" s="2450"/>
      <c r="C594" s="2322"/>
      <c r="D594" s="2461"/>
      <c r="E594" s="2461"/>
      <c r="F594" s="2461"/>
      <c r="G594" s="2462"/>
      <c r="H594" s="2462"/>
      <c r="I594" s="2462"/>
      <c r="J594" s="2462"/>
      <c r="K594" s="2462"/>
      <c r="L594" s="2462"/>
      <c r="M594" s="2462"/>
      <c r="N594" s="2462"/>
      <c r="O594" s="2462"/>
      <c r="P594" s="2462"/>
      <c r="Q594" s="2462"/>
      <c r="R594" s="2462"/>
      <c r="S594" s="2462"/>
      <c r="T594" s="2462"/>
      <c r="U594" s="2462"/>
      <c r="V594" s="2462"/>
      <c r="W594" s="2462"/>
      <c r="X594" s="2462"/>
      <c r="Y594" s="2462"/>
      <c r="Z594" s="2462"/>
      <c r="AA594" s="2462"/>
      <c r="AB594" s="2462"/>
      <c r="AC594" s="2462"/>
      <c r="AD594" s="2462"/>
      <c r="AE594" s="2462"/>
      <c r="AF594" s="2462"/>
      <c r="AG594" s="2462"/>
      <c r="AH594" s="2462"/>
      <c r="AI594" s="2462"/>
      <c r="AJ594" s="2462"/>
    </row>
    <row r="595" spans="1:36">
      <c r="A595" s="2461"/>
      <c r="B595" s="2450"/>
      <c r="C595" s="2322"/>
      <c r="D595" s="2461"/>
      <c r="E595" s="2461"/>
      <c r="F595" s="2461"/>
      <c r="G595" s="2462"/>
      <c r="H595" s="2462"/>
      <c r="I595" s="2462"/>
      <c r="J595" s="2462"/>
      <c r="K595" s="2462"/>
      <c r="L595" s="2462"/>
      <c r="M595" s="2462"/>
      <c r="N595" s="2462"/>
      <c r="O595" s="2462"/>
      <c r="P595" s="2462"/>
      <c r="Q595" s="2462"/>
      <c r="R595" s="2462"/>
      <c r="S595" s="2462"/>
      <c r="T595" s="2462"/>
      <c r="U595" s="2462"/>
      <c r="V595" s="2462"/>
      <c r="W595" s="2462"/>
      <c r="X595" s="2462"/>
      <c r="Y595" s="2462"/>
      <c r="Z595" s="2462"/>
      <c r="AA595" s="2462"/>
      <c r="AB595" s="2462"/>
      <c r="AC595" s="2462"/>
      <c r="AD595" s="2462"/>
      <c r="AE595" s="2462"/>
      <c r="AF595" s="2462"/>
      <c r="AG595" s="2462"/>
      <c r="AH595" s="2462"/>
      <c r="AI595" s="2462"/>
      <c r="AJ595" s="2462"/>
    </row>
    <row r="596" spans="1:36">
      <c r="A596" s="2461"/>
      <c r="B596" s="2450"/>
      <c r="C596" s="2322"/>
      <c r="D596" s="2461"/>
      <c r="E596" s="2461"/>
      <c r="F596" s="2461"/>
      <c r="G596" s="2462"/>
      <c r="H596" s="2462"/>
      <c r="I596" s="2462"/>
      <c r="J596" s="2462"/>
      <c r="K596" s="2462"/>
      <c r="L596" s="2462"/>
      <c r="M596" s="2462"/>
      <c r="N596" s="2462"/>
      <c r="O596" s="2462"/>
      <c r="P596" s="2462"/>
      <c r="Q596" s="2462"/>
      <c r="R596" s="2462"/>
      <c r="S596" s="2462"/>
      <c r="T596" s="2462"/>
      <c r="U596" s="2462"/>
      <c r="V596" s="2462"/>
      <c r="W596" s="2462"/>
      <c r="X596" s="2462"/>
      <c r="Y596" s="2462"/>
      <c r="Z596" s="2462"/>
      <c r="AA596" s="2462"/>
      <c r="AB596" s="2462"/>
      <c r="AC596" s="2462"/>
      <c r="AD596" s="2462"/>
      <c r="AE596" s="2462"/>
      <c r="AF596" s="2462"/>
      <c r="AG596" s="2462"/>
      <c r="AH596" s="2462"/>
      <c r="AI596" s="2462"/>
      <c r="AJ596" s="2462"/>
    </row>
    <row r="597" spans="1:36">
      <c r="A597" s="2461"/>
      <c r="B597" s="2450"/>
      <c r="C597" s="2322"/>
      <c r="D597" s="2461"/>
      <c r="E597" s="2461"/>
      <c r="F597" s="2461"/>
      <c r="G597" s="2462"/>
      <c r="H597" s="2462"/>
      <c r="I597" s="2462"/>
      <c r="J597" s="2462"/>
      <c r="K597" s="2462"/>
      <c r="L597" s="2462"/>
      <c r="M597" s="2462"/>
      <c r="N597" s="2462"/>
      <c r="O597" s="2462"/>
      <c r="P597" s="2462"/>
      <c r="Q597" s="2462"/>
      <c r="R597" s="2462"/>
      <c r="S597" s="2462"/>
      <c r="T597" s="2462"/>
      <c r="U597" s="2462"/>
      <c r="V597" s="2462"/>
      <c r="W597" s="2462"/>
      <c r="X597" s="2462"/>
      <c r="Y597" s="2462"/>
      <c r="Z597" s="2462"/>
      <c r="AA597" s="2462"/>
      <c r="AB597" s="2462"/>
      <c r="AC597" s="2462"/>
      <c r="AD597" s="2462"/>
      <c r="AE597" s="2462"/>
      <c r="AF597" s="2462"/>
      <c r="AG597" s="2462"/>
      <c r="AH597" s="2462"/>
      <c r="AI597" s="2462"/>
      <c r="AJ597" s="2462"/>
    </row>
    <row r="598" spans="1:36">
      <c r="A598" s="2461"/>
      <c r="B598" s="2450"/>
      <c r="C598" s="2322"/>
      <c r="D598" s="2461"/>
      <c r="E598" s="2461"/>
      <c r="F598" s="2461"/>
      <c r="G598" s="2462"/>
      <c r="H598" s="2462"/>
      <c r="I598" s="2462"/>
      <c r="J598" s="2462"/>
      <c r="K598" s="2462"/>
      <c r="L598" s="2462"/>
      <c r="M598" s="2462"/>
      <c r="N598" s="2462"/>
      <c r="O598" s="2462"/>
      <c r="P598" s="2462"/>
      <c r="Q598" s="2462"/>
      <c r="R598" s="2462"/>
      <c r="S598" s="2462"/>
      <c r="T598" s="2462"/>
      <c r="U598" s="2462"/>
      <c r="V598" s="2462"/>
      <c r="W598" s="2462"/>
      <c r="X598" s="2462"/>
      <c r="Y598" s="2462"/>
      <c r="Z598" s="2462"/>
      <c r="AA598" s="2462"/>
      <c r="AB598" s="2462"/>
      <c r="AC598" s="2462"/>
      <c r="AD598" s="2462"/>
      <c r="AE598" s="2462"/>
      <c r="AF598" s="2462"/>
      <c r="AG598" s="2462"/>
      <c r="AH598" s="2462"/>
      <c r="AI598" s="2462"/>
      <c r="AJ598" s="2462"/>
    </row>
    <row r="599" spans="1:36">
      <c r="A599" s="2461"/>
      <c r="B599" s="2450"/>
      <c r="C599" s="2322"/>
      <c r="D599" s="2461"/>
      <c r="E599" s="2461"/>
      <c r="F599" s="2461"/>
      <c r="G599" s="2462"/>
      <c r="H599" s="2462"/>
      <c r="I599" s="2462"/>
      <c r="J599" s="2462"/>
      <c r="K599" s="2462"/>
      <c r="L599" s="2462"/>
      <c r="M599" s="2462"/>
      <c r="N599" s="2462"/>
      <c r="O599" s="2462"/>
      <c r="P599" s="2462"/>
      <c r="Q599" s="2462"/>
      <c r="R599" s="2462"/>
      <c r="S599" s="2462"/>
      <c r="T599" s="2462"/>
      <c r="U599" s="2462"/>
      <c r="V599" s="2462"/>
      <c r="W599" s="2462"/>
      <c r="X599" s="2462"/>
      <c r="Y599" s="2462"/>
      <c r="Z599" s="2462"/>
      <c r="AA599" s="2462"/>
      <c r="AB599" s="2462"/>
      <c r="AC599" s="2462"/>
      <c r="AD599" s="2462"/>
      <c r="AE599" s="2462"/>
      <c r="AF599" s="2462"/>
      <c r="AG599" s="2462"/>
      <c r="AH599" s="2462"/>
      <c r="AI599" s="2462"/>
      <c r="AJ599" s="2462"/>
    </row>
    <row r="600" spans="1:36">
      <c r="A600" s="2461"/>
      <c r="B600" s="2450"/>
      <c r="C600" s="2322"/>
      <c r="D600" s="2461"/>
      <c r="E600" s="2461"/>
      <c r="F600" s="2461"/>
      <c r="G600" s="2462"/>
      <c r="H600" s="2462"/>
      <c r="I600" s="2462"/>
      <c r="J600" s="2462"/>
      <c r="K600" s="2462"/>
      <c r="L600" s="2462"/>
      <c r="M600" s="2462"/>
      <c r="N600" s="2462"/>
      <c r="O600" s="2462"/>
      <c r="P600" s="2462"/>
      <c r="Q600" s="2462"/>
      <c r="R600" s="2462"/>
      <c r="S600" s="2462"/>
      <c r="T600" s="2462"/>
      <c r="U600" s="2462"/>
      <c r="V600" s="2462"/>
      <c r="W600" s="2462"/>
      <c r="X600" s="2462"/>
      <c r="Y600" s="2462"/>
      <c r="Z600" s="2462"/>
      <c r="AA600" s="2462"/>
      <c r="AB600" s="2462"/>
      <c r="AC600" s="2462"/>
      <c r="AD600" s="2462"/>
      <c r="AE600" s="2462"/>
      <c r="AF600" s="2462"/>
      <c r="AG600" s="2462"/>
      <c r="AH600" s="2462"/>
      <c r="AI600" s="2462"/>
      <c r="AJ600" s="2462"/>
    </row>
    <row r="601" spans="1:36">
      <c r="A601" s="2461"/>
      <c r="B601" s="2450"/>
      <c r="C601" s="2322"/>
      <c r="D601" s="2461"/>
      <c r="E601" s="2461"/>
      <c r="F601" s="2461"/>
      <c r="G601" s="2462"/>
      <c r="H601" s="2462"/>
      <c r="I601" s="2462"/>
      <c r="J601" s="2462"/>
      <c r="K601" s="2462"/>
      <c r="L601" s="2462"/>
      <c r="M601" s="2462"/>
      <c r="N601" s="2462"/>
      <c r="O601" s="2462"/>
      <c r="P601" s="2462"/>
      <c r="Q601" s="2462"/>
      <c r="R601" s="2462"/>
      <c r="S601" s="2462"/>
      <c r="T601" s="2462"/>
      <c r="U601" s="2462"/>
      <c r="V601" s="2462"/>
      <c r="W601" s="2462"/>
      <c r="X601" s="2462"/>
      <c r="Y601" s="2462"/>
      <c r="Z601" s="2462"/>
      <c r="AA601" s="2462"/>
      <c r="AB601" s="2462"/>
      <c r="AC601" s="2462"/>
      <c r="AD601" s="2462"/>
      <c r="AE601" s="2462"/>
      <c r="AF601" s="2462"/>
      <c r="AG601" s="2462"/>
      <c r="AH601" s="2462"/>
      <c r="AI601" s="2462"/>
      <c r="AJ601" s="2462"/>
    </row>
    <row r="602" spans="1:36">
      <c r="A602" s="2461"/>
      <c r="B602" s="2450"/>
      <c r="C602" s="2322"/>
      <c r="D602" s="2461"/>
      <c r="E602" s="2461"/>
      <c r="F602" s="2461"/>
      <c r="G602" s="2462"/>
      <c r="H602" s="2462"/>
      <c r="I602" s="2462"/>
      <c r="J602" s="2462"/>
      <c r="K602" s="2462"/>
      <c r="L602" s="2462"/>
      <c r="M602" s="2462"/>
      <c r="N602" s="2462"/>
      <c r="O602" s="2462"/>
      <c r="P602" s="2462"/>
      <c r="Q602" s="2462"/>
      <c r="R602" s="2462"/>
      <c r="S602" s="2462"/>
      <c r="T602" s="2462"/>
      <c r="U602" s="2462"/>
      <c r="V602" s="2462"/>
      <c r="W602" s="2462"/>
      <c r="X602" s="2462"/>
      <c r="Y602" s="2462"/>
      <c r="Z602" s="2462"/>
      <c r="AA602" s="2462"/>
      <c r="AB602" s="2462"/>
      <c r="AC602" s="2462"/>
      <c r="AD602" s="2462"/>
      <c r="AE602" s="2462"/>
      <c r="AF602" s="2462"/>
      <c r="AG602" s="2462"/>
      <c r="AH602" s="2462"/>
      <c r="AI602" s="2462"/>
      <c r="AJ602" s="2462"/>
    </row>
    <row r="603" spans="1:36">
      <c r="A603" s="2461"/>
      <c r="B603" s="2450"/>
      <c r="C603" s="2322"/>
      <c r="D603" s="2461"/>
      <c r="E603" s="2461"/>
      <c r="F603" s="2461"/>
      <c r="G603" s="2462"/>
      <c r="H603" s="2462"/>
      <c r="I603" s="2462"/>
      <c r="J603" s="2462"/>
      <c r="K603" s="2462"/>
      <c r="L603" s="2462"/>
      <c r="M603" s="2462"/>
      <c r="N603" s="2462"/>
      <c r="O603" s="2462"/>
      <c r="P603" s="2462"/>
      <c r="Q603" s="2462"/>
      <c r="R603" s="2462"/>
      <c r="S603" s="2462"/>
      <c r="T603" s="2462"/>
      <c r="U603" s="2462"/>
      <c r="V603" s="2462"/>
      <c r="W603" s="2462"/>
      <c r="X603" s="2462"/>
      <c r="Y603" s="2462"/>
      <c r="Z603" s="2462"/>
      <c r="AA603" s="2462"/>
      <c r="AB603" s="2462"/>
      <c r="AC603" s="2462"/>
      <c r="AD603" s="2462"/>
      <c r="AE603" s="2462"/>
      <c r="AF603" s="2462"/>
      <c r="AG603" s="2462"/>
      <c r="AH603" s="2462"/>
      <c r="AI603" s="2462"/>
      <c r="AJ603" s="2462"/>
    </row>
    <row r="604" spans="1:36">
      <c r="A604" s="2461"/>
      <c r="B604" s="2450"/>
      <c r="C604" s="2322"/>
      <c r="D604" s="2461"/>
      <c r="E604" s="2461"/>
      <c r="F604" s="2461"/>
      <c r="G604" s="2462"/>
      <c r="H604" s="2462"/>
      <c r="I604" s="2462"/>
      <c r="J604" s="2462"/>
      <c r="K604" s="2462"/>
      <c r="L604" s="2462"/>
      <c r="M604" s="2462"/>
      <c r="N604" s="2462"/>
      <c r="O604" s="2462"/>
      <c r="P604" s="2462"/>
      <c r="Q604" s="2462"/>
      <c r="R604" s="2462"/>
      <c r="S604" s="2462"/>
      <c r="T604" s="2462"/>
      <c r="U604" s="2462"/>
      <c r="V604" s="2462"/>
      <c r="W604" s="2462"/>
      <c r="X604" s="2462"/>
      <c r="Y604" s="2462"/>
      <c r="Z604" s="2462"/>
      <c r="AA604" s="2462"/>
      <c r="AB604" s="2462"/>
      <c r="AC604" s="2462"/>
      <c r="AD604" s="2462"/>
      <c r="AE604" s="2462"/>
      <c r="AF604" s="2462"/>
      <c r="AG604" s="2462"/>
      <c r="AH604" s="2462"/>
      <c r="AI604" s="2462"/>
      <c r="AJ604" s="2462"/>
    </row>
    <row r="605" spans="1:36">
      <c r="A605" s="2461"/>
      <c r="B605" s="2450"/>
      <c r="C605" s="2322"/>
      <c r="D605" s="2461"/>
      <c r="E605" s="2461"/>
      <c r="F605" s="2461"/>
      <c r="G605" s="2462"/>
      <c r="H605" s="2462"/>
      <c r="I605" s="2462"/>
      <c r="J605" s="2462"/>
      <c r="K605" s="2462"/>
      <c r="L605" s="2462"/>
      <c r="M605" s="2462"/>
      <c r="N605" s="2462"/>
      <c r="O605" s="2462"/>
      <c r="P605" s="2462"/>
      <c r="Q605" s="2462"/>
      <c r="R605" s="2462"/>
      <c r="S605" s="2462"/>
      <c r="T605" s="2462"/>
      <c r="U605" s="2462"/>
      <c r="V605" s="2462"/>
      <c r="W605" s="2462"/>
      <c r="X605" s="2462"/>
      <c r="Y605" s="2462"/>
      <c r="Z605" s="2462"/>
      <c r="AA605" s="2462"/>
      <c r="AB605" s="2462"/>
      <c r="AC605" s="2462"/>
      <c r="AD605" s="2462"/>
      <c r="AE605" s="2462"/>
      <c r="AF605" s="2462"/>
      <c r="AG605" s="2462"/>
      <c r="AH605" s="2462"/>
      <c r="AI605" s="2462"/>
      <c r="AJ605" s="2462"/>
    </row>
    <row r="606" spans="1:36">
      <c r="A606" s="2461"/>
      <c r="B606" s="2450"/>
      <c r="C606" s="2322"/>
      <c r="D606" s="2461"/>
      <c r="E606" s="2461"/>
      <c r="F606" s="2461"/>
      <c r="G606" s="2462"/>
      <c r="H606" s="2462"/>
      <c r="I606" s="2462"/>
      <c r="J606" s="2462"/>
      <c r="K606" s="2462"/>
      <c r="L606" s="2462"/>
      <c r="M606" s="2462"/>
      <c r="N606" s="2462"/>
      <c r="O606" s="2462"/>
      <c r="P606" s="2462"/>
      <c r="Q606" s="2462"/>
      <c r="R606" s="2462"/>
      <c r="S606" s="2462"/>
      <c r="T606" s="2462"/>
      <c r="U606" s="2462"/>
      <c r="V606" s="2462"/>
      <c r="W606" s="2462"/>
      <c r="X606" s="2462"/>
      <c r="Y606" s="2462"/>
      <c r="Z606" s="2462"/>
      <c r="AA606" s="2462"/>
      <c r="AB606" s="2462"/>
      <c r="AC606" s="2462"/>
      <c r="AD606" s="2462"/>
      <c r="AE606" s="2462"/>
      <c r="AF606" s="2462"/>
      <c r="AG606" s="2462"/>
      <c r="AH606" s="2462"/>
      <c r="AI606" s="2462"/>
      <c r="AJ606" s="2462"/>
    </row>
    <row r="607" spans="1:36">
      <c r="A607" s="2461"/>
      <c r="B607" s="2450"/>
      <c r="C607" s="2322"/>
      <c r="D607" s="2461"/>
      <c r="E607" s="2461"/>
      <c r="F607" s="2461"/>
      <c r="G607" s="2462"/>
      <c r="H607" s="2462"/>
      <c r="I607" s="2462"/>
      <c r="J607" s="2462"/>
      <c r="K607" s="2462"/>
      <c r="L607" s="2462"/>
      <c r="M607" s="2462"/>
      <c r="N607" s="2462"/>
      <c r="O607" s="2462"/>
      <c r="P607" s="2462"/>
      <c r="Q607" s="2462"/>
      <c r="R607" s="2462"/>
      <c r="S607" s="2462"/>
      <c r="T607" s="2462"/>
      <c r="U607" s="2462"/>
      <c r="V607" s="2462"/>
      <c r="W607" s="2462"/>
      <c r="X607" s="2462"/>
      <c r="Y607" s="2462"/>
      <c r="Z607" s="2462"/>
      <c r="AA607" s="2462"/>
      <c r="AB607" s="2462"/>
      <c r="AC607" s="2462"/>
      <c r="AD607" s="2462"/>
      <c r="AE607" s="2462"/>
      <c r="AF607" s="2462"/>
      <c r="AG607" s="2462"/>
      <c r="AH607" s="2462"/>
      <c r="AI607" s="2462"/>
      <c r="AJ607" s="2462"/>
    </row>
    <row r="608" spans="1:36">
      <c r="A608" s="2461"/>
      <c r="B608" s="2450"/>
      <c r="C608" s="2322"/>
      <c r="D608" s="2461"/>
      <c r="E608" s="2461"/>
      <c r="F608" s="2461"/>
      <c r="G608" s="2462"/>
      <c r="H608" s="2462"/>
      <c r="I608" s="2462"/>
      <c r="J608" s="2462"/>
      <c r="K608" s="2462"/>
      <c r="L608" s="2462"/>
      <c r="M608" s="2462"/>
      <c r="N608" s="2462"/>
      <c r="O608" s="2462"/>
      <c r="P608" s="2462"/>
      <c r="Q608" s="2462"/>
      <c r="R608" s="2462"/>
      <c r="S608" s="2462"/>
      <c r="T608" s="2462"/>
      <c r="U608" s="2462"/>
      <c r="V608" s="2462"/>
      <c r="W608" s="2462"/>
      <c r="X608" s="2462"/>
      <c r="Y608" s="2462"/>
      <c r="Z608" s="2462"/>
      <c r="AA608" s="2462"/>
      <c r="AB608" s="2462"/>
      <c r="AC608" s="2462"/>
      <c r="AD608" s="2462"/>
      <c r="AE608" s="2462"/>
      <c r="AF608" s="2462"/>
      <c r="AG608" s="2462"/>
      <c r="AH608" s="2462"/>
      <c r="AI608" s="2462"/>
      <c r="AJ608" s="2462"/>
    </row>
    <row r="609" spans="1:36">
      <c r="A609" s="2461"/>
      <c r="B609" s="2450"/>
      <c r="C609" s="2322"/>
      <c r="D609" s="2461"/>
      <c r="E609" s="2461"/>
      <c r="F609" s="2461"/>
      <c r="G609" s="2462"/>
      <c r="H609" s="2462"/>
      <c r="I609" s="2462"/>
      <c r="J609" s="2462"/>
      <c r="K609" s="2462"/>
      <c r="L609" s="2462"/>
      <c r="M609" s="2462"/>
      <c r="N609" s="2462"/>
      <c r="O609" s="2462"/>
      <c r="P609" s="2462"/>
      <c r="Q609" s="2462"/>
      <c r="R609" s="2462"/>
      <c r="S609" s="2462"/>
      <c r="T609" s="2462"/>
      <c r="U609" s="2462"/>
      <c r="V609" s="2462"/>
      <c r="W609" s="2462"/>
      <c r="X609" s="2462"/>
      <c r="Y609" s="2462"/>
      <c r="Z609" s="2462"/>
      <c r="AA609" s="2462"/>
      <c r="AB609" s="2462"/>
      <c r="AC609" s="2462"/>
      <c r="AD609" s="2462"/>
      <c r="AE609" s="2462"/>
      <c r="AF609" s="2462"/>
      <c r="AG609" s="2462"/>
      <c r="AH609" s="2462"/>
      <c r="AI609" s="2462"/>
      <c r="AJ609" s="2462"/>
    </row>
    <row r="610" spans="1:36">
      <c r="A610" s="2461"/>
      <c r="B610" s="2450"/>
      <c r="C610" s="2322"/>
      <c r="D610" s="2461"/>
      <c r="E610" s="2461"/>
      <c r="F610" s="2461"/>
      <c r="G610" s="2462"/>
      <c r="H610" s="2462"/>
      <c r="I610" s="2462"/>
      <c r="J610" s="2462"/>
      <c r="K610" s="2462"/>
      <c r="L610" s="2462"/>
      <c r="M610" s="2462"/>
      <c r="N610" s="2462"/>
      <c r="O610" s="2462"/>
      <c r="P610" s="2462"/>
      <c r="Q610" s="2462"/>
      <c r="R610" s="2462"/>
      <c r="S610" s="2462"/>
      <c r="T610" s="2462"/>
      <c r="U610" s="2462"/>
      <c r="V610" s="2462"/>
      <c r="W610" s="2462"/>
      <c r="X610" s="2462"/>
      <c r="Y610" s="2462"/>
      <c r="Z610" s="2462"/>
      <c r="AA610" s="2462"/>
      <c r="AB610" s="2462"/>
      <c r="AC610" s="2462"/>
      <c r="AD610" s="2462"/>
      <c r="AE610" s="2462"/>
      <c r="AF610" s="2462"/>
      <c r="AG610" s="2462"/>
      <c r="AH610" s="2462"/>
      <c r="AI610" s="2462"/>
      <c r="AJ610" s="2462"/>
    </row>
    <row r="611" spans="1:36">
      <c r="A611" s="2461"/>
      <c r="B611" s="2450"/>
      <c r="C611" s="2322"/>
      <c r="D611" s="2461"/>
      <c r="E611" s="2461"/>
      <c r="F611" s="2461"/>
      <c r="G611" s="2462"/>
      <c r="H611" s="2462"/>
      <c r="I611" s="2462"/>
      <c r="J611" s="2462"/>
      <c r="K611" s="2462"/>
      <c r="L611" s="2462"/>
      <c r="M611" s="2462"/>
      <c r="N611" s="2462"/>
      <c r="O611" s="2462"/>
      <c r="P611" s="2462"/>
      <c r="Q611" s="2462"/>
      <c r="R611" s="2462"/>
      <c r="S611" s="2462"/>
      <c r="T611" s="2462"/>
      <c r="U611" s="2462"/>
      <c r="V611" s="2462"/>
      <c r="W611" s="2462"/>
      <c r="X611" s="2462"/>
      <c r="Y611" s="2462"/>
      <c r="Z611" s="2462"/>
      <c r="AA611" s="2462"/>
      <c r="AB611" s="2462"/>
      <c r="AC611" s="2462"/>
      <c r="AD611" s="2462"/>
      <c r="AE611" s="2462"/>
      <c r="AF611" s="2462"/>
      <c r="AG611" s="2462"/>
      <c r="AH611" s="2462"/>
      <c r="AI611" s="2462"/>
      <c r="AJ611" s="2462"/>
    </row>
    <row r="612" spans="1:36">
      <c r="A612" s="2461"/>
      <c r="B612" s="2450"/>
      <c r="C612" s="2322"/>
      <c r="D612" s="2461"/>
      <c r="E612" s="2461"/>
      <c r="F612" s="2461"/>
      <c r="G612" s="2462"/>
      <c r="H612" s="2462"/>
      <c r="I612" s="2462"/>
      <c r="J612" s="2462"/>
      <c r="K612" s="2462"/>
      <c r="L612" s="2462"/>
      <c r="M612" s="2462"/>
      <c r="N612" s="2462"/>
      <c r="O612" s="2462"/>
      <c r="P612" s="2462"/>
      <c r="Q612" s="2462"/>
      <c r="R612" s="2462"/>
      <c r="S612" s="2462"/>
      <c r="T612" s="2462"/>
      <c r="U612" s="2462"/>
      <c r="V612" s="2462"/>
      <c r="W612" s="2462"/>
      <c r="X612" s="2462"/>
      <c r="Y612" s="2462"/>
      <c r="Z612" s="2462"/>
      <c r="AA612" s="2462"/>
      <c r="AB612" s="2462"/>
      <c r="AC612" s="2462"/>
      <c r="AD612" s="2462"/>
      <c r="AE612" s="2462"/>
      <c r="AF612" s="2462"/>
      <c r="AG612" s="2462"/>
      <c r="AH612" s="2462"/>
      <c r="AI612" s="2462"/>
      <c r="AJ612" s="2462"/>
    </row>
    <row r="613" spans="1:36">
      <c r="A613" s="2461"/>
      <c r="B613" s="2450"/>
      <c r="C613" s="2322"/>
      <c r="D613" s="2461"/>
      <c r="E613" s="2461"/>
      <c r="F613" s="2461"/>
      <c r="G613" s="2462"/>
      <c r="H613" s="2462"/>
      <c r="I613" s="2462"/>
      <c r="J613" s="2462"/>
      <c r="K613" s="2462"/>
      <c r="L613" s="2462"/>
      <c r="M613" s="2462"/>
      <c r="N613" s="2462"/>
      <c r="O613" s="2462"/>
      <c r="P613" s="2462"/>
      <c r="Q613" s="2462"/>
      <c r="R613" s="2462"/>
      <c r="S613" s="2462"/>
      <c r="T613" s="2462"/>
      <c r="U613" s="2462"/>
      <c r="V613" s="2462"/>
      <c r="W613" s="2462"/>
      <c r="X613" s="2462"/>
      <c r="Y613" s="2462"/>
      <c r="Z613" s="2462"/>
      <c r="AA613" s="2462"/>
      <c r="AB613" s="2462"/>
      <c r="AC613" s="2462"/>
      <c r="AD613" s="2462"/>
      <c r="AE613" s="2462"/>
      <c r="AF613" s="2462"/>
      <c r="AG613" s="2462"/>
      <c r="AH613" s="2462"/>
      <c r="AI613" s="2462"/>
      <c r="AJ613" s="2462"/>
    </row>
    <row r="614" spans="1:36">
      <c r="A614" s="2461"/>
      <c r="B614" s="2450"/>
      <c r="C614" s="2322"/>
      <c r="D614" s="2461"/>
      <c r="E614" s="2461"/>
      <c r="F614" s="2461"/>
      <c r="G614" s="2462"/>
      <c r="H614" s="2462"/>
      <c r="I614" s="2462"/>
      <c r="J614" s="2462"/>
      <c r="K614" s="2462"/>
      <c r="L614" s="2462"/>
      <c r="M614" s="2462"/>
      <c r="N614" s="2462"/>
      <c r="O614" s="2462"/>
      <c r="P614" s="2462"/>
      <c r="Q614" s="2462"/>
      <c r="R614" s="2462"/>
      <c r="S614" s="2462"/>
      <c r="T614" s="2462"/>
      <c r="U614" s="2462"/>
      <c r="V614" s="2462"/>
      <c r="W614" s="2462"/>
      <c r="X614" s="2462"/>
      <c r="Y614" s="2462"/>
      <c r="Z614" s="2462"/>
      <c r="AA614" s="2462"/>
      <c r="AB614" s="2462"/>
      <c r="AC614" s="2462"/>
      <c r="AD614" s="2462"/>
      <c r="AE614" s="2462"/>
      <c r="AF614" s="2462"/>
      <c r="AG614" s="2462"/>
      <c r="AH614" s="2462"/>
      <c r="AI614" s="2462"/>
      <c r="AJ614" s="2462"/>
    </row>
    <row r="615" spans="1:36">
      <c r="A615" s="2461"/>
      <c r="B615" s="2450"/>
      <c r="C615" s="2322"/>
      <c r="D615" s="2461"/>
      <c r="E615" s="2461"/>
      <c r="F615" s="2461"/>
      <c r="G615" s="2462"/>
      <c r="H615" s="2462"/>
      <c r="I615" s="2462"/>
      <c r="J615" s="2462"/>
      <c r="K615" s="2462"/>
      <c r="L615" s="2462"/>
      <c r="M615" s="2462"/>
      <c r="N615" s="2462"/>
      <c r="O615" s="2462"/>
      <c r="P615" s="2462"/>
      <c r="Q615" s="2462"/>
      <c r="R615" s="2462"/>
      <c r="S615" s="2462"/>
      <c r="T615" s="2462"/>
      <c r="U615" s="2462"/>
      <c r="V615" s="2462"/>
      <c r="W615" s="2462"/>
      <c r="X615" s="2462"/>
      <c r="Y615" s="2462"/>
      <c r="Z615" s="2462"/>
      <c r="AA615" s="2462"/>
      <c r="AB615" s="2462"/>
      <c r="AC615" s="2462"/>
      <c r="AD615" s="2462"/>
      <c r="AE615" s="2462"/>
      <c r="AF615" s="2462"/>
      <c r="AG615" s="2462"/>
      <c r="AH615" s="2462"/>
      <c r="AI615" s="2462"/>
      <c r="AJ615" s="2462"/>
    </row>
    <row r="616" spans="1:36">
      <c r="A616" s="2461"/>
      <c r="B616" s="2450"/>
      <c r="C616" s="2322"/>
      <c r="D616" s="2461"/>
      <c r="E616" s="2461"/>
      <c r="F616" s="2461"/>
      <c r="G616" s="2462"/>
      <c r="H616" s="2462"/>
      <c r="I616" s="2462"/>
      <c r="J616" s="2462"/>
      <c r="K616" s="2462"/>
      <c r="L616" s="2462"/>
      <c r="M616" s="2462"/>
      <c r="N616" s="2462"/>
      <c r="O616" s="2462"/>
      <c r="P616" s="2462"/>
      <c r="Q616" s="2462"/>
      <c r="R616" s="2462"/>
      <c r="S616" s="2462"/>
      <c r="T616" s="2462"/>
      <c r="U616" s="2462"/>
      <c r="V616" s="2462"/>
      <c r="W616" s="2462"/>
      <c r="X616" s="2462"/>
      <c r="Y616" s="2462"/>
      <c r="Z616" s="2462"/>
      <c r="AA616" s="2462"/>
      <c r="AB616" s="2462"/>
      <c r="AC616" s="2462"/>
      <c r="AD616" s="2462"/>
      <c r="AE616" s="2462"/>
      <c r="AF616" s="2462"/>
      <c r="AG616" s="2462"/>
      <c r="AH616" s="2462"/>
      <c r="AI616" s="2462"/>
      <c r="AJ616" s="2462"/>
    </row>
    <row r="617" spans="1:36">
      <c r="A617" s="2461"/>
      <c r="B617" s="2450"/>
      <c r="C617" s="2322"/>
      <c r="D617" s="2461"/>
      <c r="E617" s="2461"/>
      <c r="F617" s="2461"/>
      <c r="G617" s="2462"/>
      <c r="H617" s="2462"/>
      <c r="I617" s="2462"/>
      <c r="J617" s="2462"/>
      <c r="K617" s="2462"/>
      <c r="L617" s="2462"/>
      <c r="M617" s="2462"/>
      <c r="N617" s="2462"/>
      <c r="O617" s="2462"/>
      <c r="P617" s="2462"/>
      <c r="Q617" s="2462"/>
      <c r="R617" s="2462"/>
      <c r="S617" s="2462"/>
      <c r="T617" s="2462"/>
      <c r="U617" s="2462"/>
      <c r="V617" s="2462"/>
      <c r="W617" s="2462"/>
      <c r="X617" s="2462"/>
      <c r="Y617" s="2462"/>
      <c r="Z617" s="2462"/>
      <c r="AA617" s="2462"/>
      <c r="AB617" s="2462"/>
      <c r="AC617" s="2462"/>
      <c r="AD617" s="2462"/>
      <c r="AE617" s="2462"/>
      <c r="AF617" s="2462"/>
      <c r="AG617" s="2462"/>
      <c r="AH617" s="2462"/>
      <c r="AI617" s="2462"/>
      <c r="AJ617" s="2462"/>
    </row>
    <row r="618" spans="1:36">
      <c r="A618" s="2461"/>
      <c r="B618" s="2450"/>
      <c r="C618" s="2322"/>
      <c r="D618" s="2461"/>
      <c r="E618" s="2461"/>
      <c r="F618" s="2461"/>
      <c r="G618" s="2462"/>
      <c r="H618" s="2462"/>
      <c r="I618" s="2462"/>
      <c r="J618" s="2462"/>
      <c r="K618" s="2462"/>
      <c r="L618" s="2462"/>
      <c r="M618" s="2462"/>
      <c r="N618" s="2462"/>
      <c r="O618" s="2462"/>
      <c r="P618" s="2462"/>
      <c r="Q618" s="2462"/>
      <c r="R618" s="2462"/>
      <c r="S618" s="2462"/>
      <c r="T618" s="2462"/>
      <c r="U618" s="2462"/>
      <c r="V618" s="2462"/>
      <c r="W618" s="2462"/>
      <c r="X618" s="2462"/>
      <c r="Y618" s="2462"/>
      <c r="Z618" s="2462"/>
      <c r="AA618" s="2462"/>
      <c r="AB618" s="2462"/>
      <c r="AC618" s="2462"/>
      <c r="AD618" s="2462"/>
      <c r="AE618" s="2462"/>
      <c r="AF618" s="2462"/>
      <c r="AG618" s="2462"/>
      <c r="AH618" s="2462"/>
      <c r="AI618" s="2462"/>
      <c r="AJ618" s="2462"/>
    </row>
    <row r="619" spans="1:36">
      <c r="A619" s="2461"/>
      <c r="B619" s="2450"/>
      <c r="C619" s="2322"/>
      <c r="D619" s="2461"/>
      <c r="E619" s="2461"/>
      <c r="F619" s="2461"/>
      <c r="G619" s="2462"/>
      <c r="H619" s="2462"/>
      <c r="I619" s="2462"/>
      <c r="J619" s="2462"/>
      <c r="K619" s="2462"/>
      <c r="L619" s="2462"/>
      <c r="M619" s="2462"/>
      <c r="N619" s="2462"/>
      <c r="O619" s="2462"/>
      <c r="P619" s="2462"/>
      <c r="Q619" s="2462"/>
      <c r="R619" s="2462"/>
      <c r="S619" s="2462"/>
      <c r="T619" s="2462"/>
      <c r="U619" s="2462"/>
      <c r="V619" s="2462"/>
      <c r="W619" s="2462"/>
      <c r="X619" s="2462"/>
      <c r="Y619" s="2462"/>
      <c r="Z619" s="2462"/>
      <c r="AA619" s="2462"/>
      <c r="AB619" s="2462"/>
      <c r="AC619" s="2462"/>
      <c r="AD619" s="2462"/>
      <c r="AE619" s="2462"/>
      <c r="AF619" s="2462"/>
      <c r="AG619" s="2462"/>
      <c r="AH619" s="2462"/>
      <c r="AI619" s="2462"/>
      <c r="AJ619" s="2462"/>
    </row>
    <row r="620" spans="1:36">
      <c r="A620" s="2461"/>
      <c r="B620" s="2450"/>
      <c r="C620" s="2322"/>
      <c r="D620" s="2461"/>
      <c r="E620" s="2461"/>
      <c r="F620" s="2461"/>
      <c r="G620" s="2462"/>
      <c r="H620" s="2462"/>
      <c r="I620" s="2462"/>
      <c r="J620" s="2462"/>
      <c r="K620" s="2462"/>
      <c r="L620" s="2462"/>
      <c r="M620" s="2462"/>
      <c r="N620" s="2462"/>
      <c r="O620" s="2462"/>
      <c r="P620" s="2462"/>
      <c r="Q620" s="2462"/>
      <c r="R620" s="2462"/>
      <c r="S620" s="2462"/>
      <c r="T620" s="2462"/>
      <c r="U620" s="2462"/>
      <c r="V620" s="2462"/>
      <c r="W620" s="2462"/>
      <c r="X620" s="2462"/>
      <c r="Y620" s="2462"/>
      <c r="Z620" s="2462"/>
      <c r="AA620" s="2462"/>
      <c r="AB620" s="2462"/>
      <c r="AC620" s="2462"/>
      <c r="AD620" s="2462"/>
      <c r="AE620" s="2462"/>
      <c r="AF620" s="2462"/>
      <c r="AG620" s="2462"/>
      <c r="AH620" s="2462"/>
      <c r="AI620" s="2462"/>
      <c r="AJ620" s="2462"/>
    </row>
    <row r="621" spans="1:36">
      <c r="A621" s="2461"/>
      <c r="B621" s="2450"/>
      <c r="C621" s="2322"/>
      <c r="D621" s="2461"/>
      <c r="E621" s="2461"/>
      <c r="F621" s="2461"/>
      <c r="G621" s="2462"/>
      <c r="H621" s="2462"/>
      <c r="I621" s="2462"/>
      <c r="J621" s="2462"/>
      <c r="K621" s="2462"/>
      <c r="L621" s="2462"/>
      <c r="M621" s="2462"/>
      <c r="N621" s="2462"/>
      <c r="O621" s="2462"/>
      <c r="P621" s="2462"/>
      <c r="Q621" s="2462"/>
      <c r="R621" s="2462"/>
      <c r="S621" s="2462"/>
      <c r="T621" s="2462"/>
      <c r="U621" s="2462"/>
      <c r="V621" s="2462"/>
      <c r="W621" s="2462"/>
      <c r="X621" s="2462"/>
      <c r="Y621" s="2462"/>
      <c r="Z621" s="2462"/>
      <c r="AA621" s="2462"/>
      <c r="AB621" s="2462"/>
      <c r="AC621" s="2462"/>
      <c r="AD621" s="2462"/>
      <c r="AE621" s="2462"/>
      <c r="AF621" s="2462"/>
      <c r="AG621" s="2462"/>
      <c r="AH621" s="2462"/>
      <c r="AI621" s="2462"/>
      <c r="AJ621" s="2462"/>
    </row>
    <row r="622" spans="1:36">
      <c r="A622" s="2461"/>
      <c r="B622" s="2450"/>
      <c r="C622" s="2322"/>
      <c r="D622" s="2461"/>
      <c r="E622" s="2461"/>
      <c r="F622" s="2461"/>
      <c r="G622" s="2462"/>
      <c r="H622" s="2462"/>
      <c r="I622" s="2462"/>
      <c r="J622" s="2462"/>
      <c r="K622" s="2462"/>
      <c r="L622" s="2462"/>
      <c r="M622" s="2462"/>
      <c r="N622" s="2462"/>
      <c r="O622" s="2462"/>
      <c r="P622" s="2462"/>
      <c r="Q622" s="2462"/>
      <c r="R622" s="2462"/>
      <c r="S622" s="2462"/>
      <c r="T622" s="2462"/>
      <c r="U622" s="2462"/>
      <c r="V622" s="2462"/>
      <c r="W622" s="2462"/>
      <c r="X622" s="2462"/>
      <c r="Y622" s="2462"/>
      <c r="Z622" s="2462"/>
      <c r="AA622" s="2462"/>
      <c r="AB622" s="2462"/>
      <c r="AC622" s="2462"/>
      <c r="AD622" s="2462"/>
      <c r="AE622" s="2462"/>
      <c r="AF622" s="2462"/>
      <c r="AG622" s="2462"/>
      <c r="AH622" s="2462"/>
      <c r="AI622" s="2462"/>
      <c r="AJ622" s="2462"/>
    </row>
    <row r="623" spans="1:36">
      <c r="A623" s="2461"/>
      <c r="B623" s="2450"/>
      <c r="C623" s="2322"/>
      <c r="D623" s="2461"/>
      <c r="E623" s="2461"/>
      <c r="F623" s="2461"/>
      <c r="G623" s="2462"/>
      <c r="H623" s="2462"/>
      <c r="I623" s="2462"/>
      <c r="J623" s="2462"/>
      <c r="K623" s="2462"/>
      <c r="L623" s="2462"/>
      <c r="M623" s="2462"/>
      <c r="N623" s="2462"/>
      <c r="O623" s="2462"/>
      <c r="P623" s="2462"/>
      <c r="Q623" s="2462"/>
      <c r="R623" s="2462"/>
      <c r="S623" s="2462"/>
      <c r="T623" s="2462"/>
      <c r="U623" s="2462"/>
      <c r="V623" s="2462"/>
      <c r="W623" s="2462"/>
      <c r="X623" s="2462"/>
      <c r="Y623" s="2462"/>
      <c r="Z623" s="2462"/>
      <c r="AA623" s="2462"/>
      <c r="AB623" s="2462"/>
      <c r="AC623" s="2462"/>
      <c r="AD623" s="2462"/>
      <c r="AE623" s="2462"/>
      <c r="AF623" s="2462"/>
      <c r="AG623" s="2462"/>
      <c r="AH623" s="2462"/>
      <c r="AI623" s="2462"/>
      <c r="AJ623" s="2462"/>
    </row>
    <row r="624" spans="1:36">
      <c r="A624" s="2461"/>
      <c r="B624" s="2450"/>
      <c r="C624" s="2322"/>
      <c r="D624" s="2461"/>
      <c r="E624" s="2461"/>
      <c r="F624" s="2461"/>
      <c r="G624" s="2462"/>
      <c r="H624" s="2462"/>
      <c r="I624" s="2462"/>
      <c r="J624" s="2462"/>
      <c r="K624" s="2462"/>
      <c r="L624" s="2462"/>
      <c r="M624" s="2462"/>
      <c r="N624" s="2462"/>
      <c r="O624" s="2462"/>
      <c r="P624" s="2462"/>
      <c r="Q624" s="2462"/>
      <c r="R624" s="2462"/>
      <c r="S624" s="2462"/>
      <c r="T624" s="2462"/>
      <c r="U624" s="2462"/>
      <c r="V624" s="2462"/>
      <c r="W624" s="2462"/>
      <c r="X624" s="2462"/>
      <c r="Y624" s="2462"/>
      <c r="Z624" s="2462"/>
      <c r="AA624" s="2462"/>
      <c r="AB624" s="2462"/>
      <c r="AC624" s="2462"/>
      <c r="AD624" s="2462"/>
      <c r="AE624" s="2462"/>
      <c r="AF624" s="2462"/>
      <c r="AG624" s="2462"/>
      <c r="AH624" s="2462"/>
      <c r="AI624" s="2462"/>
      <c r="AJ624" s="2462"/>
    </row>
    <row r="625" spans="1:36">
      <c r="A625" s="2461"/>
      <c r="B625" s="2450"/>
      <c r="C625" s="2322"/>
      <c r="D625" s="2461"/>
      <c r="E625" s="2461"/>
      <c r="F625" s="2461"/>
      <c r="G625" s="2462"/>
      <c r="H625" s="2462"/>
      <c r="I625" s="2462"/>
      <c r="J625" s="2462"/>
      <c r="K625" s="2462"/>
      <c r="L625" s="2462"/>
      <c r="M625" s="2462"/>
      <c r="N625" s="2462"/>
      <c r="O625" s="2462"/>
      <c r="P625" s="2462"/>
      <c r="Q625" s="2462"/>
      <c r="R625" s="2462"/>
      <c r="S625" s="2462"/>
      <c r="T625" s="2462"/>
      <c r="U625" s="2462"/>
      <c r="V625" s="2462"/>
      <c r="W625" s="2462"/>
      <c r="X625" s="2462"/>
      <c r="Y625" s="2462"/>
      <c r="Z625" s="2462"/>
      <c r="AA625" s="2462"/>
      <c r="AB625" s="2462"/>
      <c r="AC625" s="2462"/>
      <c r="AD625" s="2462"/>
      <c r="AE625" s="2462"/>
      <c r="AF625" s="2462"/>
      <c r="AG625" s="2462"/>
      <c r="AH625" s="2462"/>
      <c r="AI625" s="2462"/>
      <c r="AJ625" s="2462"/>
    </row>
    <row r="626" spans="1:36">
      <c r="A626" s="2461"/>
      <c r="B626" s="2450"/>
      <c r="C626" s="2322"/>
      <c r="D626" s="2461"/>
      <c r="E626" s="2461"/>
      <c r="F626" s="2461"/>
      <c r="G626" s="2462"/>
      <c r="H626" s="2462"/>
      <c r="I626" s="2462"/>
      <c r="J626" s="2462"/>
      <c r="K626" s="2462"/>
      <c r="L626" s="2462"/>
      <c r="M626" s="2462"/>
      <c r="N626" s="2462"/>
      <c r="O626" s="2462"/>
      <c r="P626" s="2462"/>
      <c r="Q626" s="2462"/>
      <c r="R626" s="2462"/>
      <c r="S626" s="2462"/>
      <c r="T626" s="2462"/>
      <c r="U626" s="2462"/>
      <c r="V626" s="2462"/>
      <c r="W626" s="2462"/>
      <c r="X626" s="2462"/>
      <c r="Y626" s="2462"/>
      <c r="Z626" s="2462"/>
      <c r="AA626" s="2462"/>
      <c r="AB626" s="2462"/>
      <c r="AC626" s="2462"/>
      <c r="AD626" s="2462"/>
      <c r="AE626" s="2462"/>
      <c r="AF626" s="2462"/>
      <c r="AG626" s="2462"/>
      <c r="AH626" s="2462"/>
      <c r="AI626" s="2462"/>
      <c r="AJ626" s="2462"/>
    </row>
    <row r="627" spans="1:36">
      <c r="A627" s="2461"/>
      <c r="B627" s="2450"/>
      <c r="C627" s="2322"/>
      <c r="D627" s="2461"/>
      <c r="E627" s="2461"/>
      <c r="F627" s="2461"/>
      <c r="G627" s="2462"/>
      <c r="H627" s="2462"/>
      <c r="I627" s="2462"/>
      <c r="J627" s="2462"/>
      <c r="K627" s="2462"/>
      <c r="L627" s="2462"/>
      <c r="M627" s="2462"/>
      <c r="N627" s="2462"/>
      <c r="O627" s="2462"/>
      <c r="P627" s="2462"/>
      <c r="Q627" s="2462"/>
      <c r="R627" s="2462"/>
      <c r="S627" s="2462"/>
      <c r="T627" s="2462"/>
      <c r="U627" s="2462"/>
      <c r="V627" s="2462"/>
      <c r="W627" s="2462"/>
      <c r="X627" s="2462"/>
      <c r="Y627" s="2462"/>
      <c r="Z627" s="2462"/>
      <c r="AA627" s="2462"/>
      <c r="AB627" s="2462"/>
      <c r="AC627" s="2462"/>
      <c r="AD627" s="2462"/>
      <c r="AE627" s="2462"/>
      <c r="AF627" s="2462"/>
      <c r="AG627" s="2462"/>
      <c r="AH627" s="2462"/>
      <c r="AI627" s="2462"/>
      <c r="AJ627" s="2462"/>
    </row>
    <row r="628" spans="1:36">
      <c r="A628" s="2461"/>
      <c r="B628" s="2450"/>
      <c r="C628" s="2322"/>
      <c r="D628" s="2461"/>
      <c r="E628" s="2461"/>
      <c r="F628" s="2461"/>
      <c r="G628" s="2462"/>
      <c r="H628" s="2462"/>
      <c r="I628" s="2462"/>
      <c r="J628" s="2462"/>
      <c r="K628" s="2462"/>
      <c r="L628" s="2462"/>
      <c r="M628" s="2462"/>
      <c r="N628" s="2462"/>
      <c r="O628" s="2462"/>
      <c r="P628" s="2462"/>
      <c r="Q628" s="2462"/>
      <c r="R628" s="2462"/>
      <c r="S628" s="2462"/>
      <c r="T628" s="2462"/>
      <c r="U628" s="2462"/>
      <c r="V628" s="2462"/>
      <c r="W628" s="2462"/>
      <c r="X628" s="2462"/>
      <c r="Y628" s="2462"/>
      <c r="Z628" s="2462"/>
      <c r="AA628" s="2462"/>
      <c r="AB628" s="2462"/>
      <c r="AC628" s="2462"/>
      <c r="AD628" s="2462"/>
      <c r="AE628" s="2462"/>
      <c r="AF628" s="2462"/>
      <c r="AG628" s="2462"/>
      <c r="AH628" s="2462"/>
      <c r="AI628" s="2462"/>
      <c r="AJ628" s="2462"/>
    </row>
    <row r="629" spans="1:36">
      <c r="A629" s="2461"/>
      <c r="B629" s="2450"/>
      <c r="C629" s="2322"/>
      <c r="D629" s="2461"/>
      <c r="E629" s="2461"/>
      <c r="F629" s="2461"/>
      <c r="G629" s="2462"/>
      <c r="H629" s="2462"/>
      <c r="I629" s="2462"/>
      <c r="J629" s="2462"/>
      <c r="K629" s="2462"/>
      <c r="L629" s="2462"/>
      <c r="M629" s="2462"/>
      <c r="N629" s="2462"/>
      <c r="O629" s="2462"/>
      <c r="P629" s="2462"/>
      <c r="Q629" s="2462"/>
      <c r="R629" s="2462"/>
      <c r="S629" s="2462"/>
      <c r="T629" s="2462"/>
      <c r="U629" s="2462"/>
      <c r="V629" s="2462"/>
      <c r="W629" s="2462"/>
      <c r="X629" s="2462"/>
      <c r="Y629" s="2462"/>
      <c r="Z629" s="2462"/>
      <c r="AA629" s="2462"/>
      <c r="AB629" s="2462"/>
      <c r="AC629" s="2462"/>
      <c r="AD629" s="2462"/>
      <c r="AE629" s="2462"/>
      <c r="AF629" s="2462"/>
      <c r="AG629" s="2462"/>
      <c r="AH629" s="2462"/>
      <c r="AI629" s="2462"/>
      <c r="AJ629" s="2462"/>
    </row>
    <row r="630" spans="1:36">
      <c r="A630" s="2461"/>
      <c r="B630" s="2450"/>
      <c r="C630" s="2322"/>
      <c r="D630" s="2461"/>
      <c r="E630" s="2461"/>
      <c r="F630" s="2461"/>
      <c r="G630" s="2462"/>
      <c r="H630" s="2462"/>
      <c r="I630" s="2462"/>
      <c r="J630" s="2462"/>
      <c r="K630" s="2462"/>
      <c r="L630" s="2462"/>
      <c r="M630" s="2462"/>
      <c r="N630" s="2462"/>
      <c r="O630" s="2462"/>
      <c r="P630" s="2462"/>
      <c r="Q630" s="2462"/>
      <c r="R630" s="2462"/>
      <c r="S630" s="2462"/>
      <c r="T630" s="2462"/>
      <c r="U630" s="2462"/>
      <c r="V630" s="2462"/>
      <c r="W630" s="2462"/>
      <c r="X630" s="2462"/>
      <c r="Y630" s="2462"/>
      <c r="Z630" s="2462"/>
      <c r="AA630" s="2462"/>
      <c r="AB630" s="2462"/>
      <c r="AC630" s="2462"/>
      <c r="AD630" s="2462"/>
      <c r="AE630" s="2462"/>
      <c r="AF630" s="2462"/>
      <c r="AG630" s="2462"/>
      <c r="AH630" s="2462"/>
      <c r="AI630" s="2462"/>
      <c r="AJ630" s="2462"/>
    </row>
    <row r="631" spans="1:36">
      <c r="A631" s="2461"/>
      <c r="B631" s="2450"/>
      <c r="C631" s="2322"/>
      <c r="D631" s="2461"/>
      <c r="E631" s="2461"/>
      <c r="F631" s="2461"/>
      <c r="G631" s="2462"/>
      <c r="H631" s="2462"/>
      <c r="I631" s="2462"/>
      <c r="J631" s="2462"/>
      <c r="K631" s="2462"/>
      <c r="L631" s="2462"/>
      <c r="M631" s="2462"/>
      <c r="N631" s="2462"/>
      <c r="O631" s="2462"/>
      <c r="P631" s="2462"/>
      <c r="Q631" s="2462"/>
      <c r="R631" s="2462"/>
      <c r="S631" s="2462"/>
      <c r="T631" s="2462"/>
      <c r="U631" s="2462"/>
      <c r="V631" s="2462"/>
      <c r="W631" s="2462"/>
      <c r="X631" s="2462"/>
      <c r="Y631" s="2462"/>
      <c r="Z631" s="2462"/>
      <c r="AA631" s="2462"/>
      <c r="AB631" s="2462"/>
      <c r="AC631" s="2462"/>
      <c r="AD631" s="2462"/>
      <c r="AE631" s="2462"/>
      <c r="AF631" s="2462"/>
      <c r="AG631" s="2462"/>
      <c r="AH631" s="2462"/>
      <c r="AI631" s="2462"/>
      <c r="AJ631" s="2462"/>
    </row>
    <row r="632" spans="1:36">
      <c r="A632" s="2461"/>
      <c r="B632" s="2450"/>
      <c r="C632" s="2322"/>
      <c r="D632" s="2461"/>
      <c r="E632" s="2461"/>
      <c r="F632" s="2461"/>
      <c r="G632" s="2462"/>
      <c r="H632" s="2462"/>
      <c r="I632" s="2462"/>
      <c r="J632" s="2462"/>
      <c r="K632" s="2462"/>
      <c r="L632" s="2462"/>
      <c r="M632" s="2462"/>
      <c r="N632" s="2462"/>
      <c r="O632" s="2462"/>
      <c r="P632" s="2462"/>
      <c r="Q632" s="2462"/>
      <c r="R632" s="2462"/>
      <c r="S632" s="2462"/>
      <c r="T632" s="2462"/>
      <c r="U632" s="2462"/>
      <c r="V632" s="2462"/>
      <c r="W632" s="2462"/>
      <c r="X632" s="2462"/>
      <c r="Y632" s="2462"/>
      <c r="Z632" s="2462"/>
      <c r="AA632" s="2462"/>
      <c r="AB632" s="2462"/>
      <c r="AC632" s="2462"/>
      <c r="AD632" s="2462"/>
      <c r="AE632" s="2462"/>
      <c r="AF632" s="2462"/>
      <c r="AG632" s="2462"/>
      <c r="AH632" s="2462"/>
      <c r="AI632" s="2462"/>
      <c r="AJ632" s="2462"/>
    </row>
    <row r="633" spans="1:36">
      <c r="A633" s="2461"/>
      <c r="B633" s="2450"/>
      <c r="C633" s="2322"/>
      <c r="D633" s="2461"/>
      <c r="E633" s="2461"/>
      <c r="F633" s="2461"/>
      <c r="G633" s="2462"/>
      <c r="H633" s="2462"/>
      <c r="I633" s="2462"/>
      <c r="J633" s="2462"/>
      <c r="K633" s="2462"/>
      <c r="L633" s="2462"/>
      <c r="M633" s="2462"/>
      <c r="N633" s="2462"/>
      <c r="O633" s="2462"/>
      <c r="P633" s="2462"/>
      <c r="Q633" s="2462"/>
      <c r="R633" s="2462"/>
      <c r="S633" s="2462"/>
      <c r="T633" s="2462"/>
      <c r="U633" s="2462"/>
      <c r="V633" s="2462"/>
      <c r="W633" s="2462"/>
      <c r="X633" s="2462"/>
      <c r="Y633" s="2462"/>
      <c r="Z633" s="2462"/>
      <c r="AA633" s="2462"/>
      <c r="AB633" s="2462"/>
      <c r="AC633" s="2462"/>
      <c r="AD633" s="2462"/>
      <c r="AE633" s="2462"/>
      <c r="AF633" s="2462"/>
      <c r="AG633" s="2462"/>
      <c r="AH633" s="2462"/>
      <c r="AI633" s="2462"/>
      <c r="AJ633" s="2462"/>
    </row>
    <row r="634" spans="1:36">
      <c r="A634" s="2461"/>
      <c r="B634" s="2450"/>
      <c r="C634" s="2322"/>
      <c r="D634" s="2461"/>
      <c r="E634" s="2461"/>
      <c r="F634" s="2461"/>
      <c r="G634" s="2462"/>
      <c r="H634" s="2462"/>
      <c r="I634" s="2462"/>
      <c r="J634" s="2462"/>
      <c r="K634" s="2462"/>
      <c r="L634" s="2462"/>
      <c r="M634" s="2462"/>
      <c r="N634" s="2462"/>
      <c r="O634" s="2462"/>
      <c r="P634" s="2462"/>
      <c r="Q634" s="2462"/>
      <c r="R634" s="2462"/>
      <c r="S634" s="2462"/>
      <c r="T634" s="2462"/>
      <c r="U634" s="2462"/>
      <c r="V634" s="2462"/>
      <c r="W634" s="2462"/>
      <c r="X634" s="2462"/>
      <c r="Y634" s="2462"/>
      <c r="Z634" s="2462"/>
      <c r="AA634" s="2462"/>
      <c r="AB634" s="2462"/>
      <c r="AC634" s="2462"/>
      <c r="AD634" s="2462"/>
      <c r="AE634" s="2462"/>
      <c r="AF634" s="2462"/>
      <c r="AG634" s="2462"/>
      <c r="AH634" s="2462"/>
      <c r="AI634" s="2462"/>
      <c r="AJ634" s="2462"/>
    </row>
    <row r="635" spans="1:36">
      <c r="A635" s="2461"/>
      <c r="B635" s="2450"/>
      <c r="C635" s="2322"/>
      <c r="D635" s="2461"/>
      <c r="E635" s="2461"/>
      <c r="F635" s="2461"/>
      <c r="G635" s="2462"/>
      <c r="H635" s="2462"/>
      <c r="I635" s="2462"/>
      <c r="J635" s="2462"/>
      <c r="K635" s="2462"/>
      <c r="L635" s="2462"/>
      <c r="M635" s="2462"/>
      <c r="N635" s="2462"/>
      <c r="O635" s="2462"/>
      <c r="P635" s="2462"/>
      <c r="Q635" s="2462"/>
      <c r="R635" s="2462"/>
      <c r="S635" s="2462"/>
      <c r="T635" s="2462"/>
      <c r="U635" s="2462"/>
      <c r="V635" s="2462"/>
      <c r="W635" s="2462"/>
      <c r="X635" s="2462"/>
      <c r="Y635" s="2462"/>
      <c r="Z635" s="2462"/>
      <c r="AA635" s="2462"/>
      <c r="AB635" s="2462"/>
      <c r="AC635" s="2462"/>
      <c r="AD635" s="2462"/>
      <c r="AE635" s="2462"/>
      <c r="AF635" s="2462"/>
      <c r="AG635" s="2462"/>
      <c r="AH635" s="2462"/>
      <c r="AI635" s="2462"/>
      <c r="AJ635" s="2462"/>
    </row>
    <row r="636" spans="1:36">
      <c r="A636" s="2461"/>
      <c r="B636" s="2450"/>
      <c r="C636" s="2322"/>
      <c r="D636" s="2461"/>
      <c r="E636" s="2461"/>
      <c r="F636" s="2461"/>
      <c r="G636" s="2462"/>
      <c r="H636" s="2462"/>
      <c r="I636" s="2462"/>
      <c r="J636" s="2462"/>
      <c r="K636" s="2462"/>
      <c r="L636" s="2462"/>
      <c r="M636" s="2462"/>
      <c r="N636" s="2462"/>
      <c r="O636" s="2462"/>
      <c r="P636" s="2462"/>
      <c r="Q636" s="2462"/>
      <c r="R636" s="2462"/>
      <c r="S636" s="2462"/>
      <c r="T636" s="2462"/>
      <c r="U636" s="2462"/>
      <c r="V636" s="2462"/>
      <c r="W636" s="2462"/>
      <c r="X636" s="2462"/>
      <c r="Y636" s="2462"/>
      <c r="Z636" s="2462"/>
      <c r="AA636" s="2462"/>
      <c r="AB636" s="2462"/>
      <c r="AC636" s="2462"/>
      <c r="AD636" s="2462"/>
      <c r="AE636" s="2462"/>
      <c r="AF636" s="2462"/>
      <c r="AG636" s="2462"/>
      <c r="AH636" s="2462"/>
      <c r="AI636" s="2462"/>
      <c r="AJ636" s="2462"/>
    </row>
    <row r="637" spans="1:36">
      <c r="A637" s="2461"/>
      <c r="B637" s="2450"/>
      <c r="C637" s="2322"/>
      <c r="D637" s="2461"/>
      <c r="E637" s="2461"/>
      <c r="F637" s="2461"/>
      <c r="G637" s="2462"/>
      <c r="H637" s="2462"/>
      <c r="I637" s="2462"/>
      <c r="J637" s="2462"/>
      <c r="K637" s="2462"/>
      <c r="L637" s="2462"/>
      <c r="M637" s="2462"/>
      <c r="N637" s="2462"/>
      <c r="O637" s="2462"/>
      <c r="P637" s="2462"/>
      <c r="Q637" s="2462"/>
      <c r="R637" s="2462"/>
      <c r="S637" s="2462"/>
      <c r="T637" s="2462"/>
      <c r="U637" s="2462"/>
      <c r="V637" s="2462"/>
      <c r="W637" s="2462"/>
      <c r="X637" s="2462"/>
      <c r="Y637" s="2462"/>
      <c r="Z637" s="2462"/>
      <c r="AA637" s="2462"/>
      <c r="AB637" s="2462"/>
      <c r="AC637" s="2462"/>
      <c r="AD637" s="2462"/>
      <c r="AE637" s="2462"/>
      <c r="AF637" s="2462"/>
      <c r="AG637" s="2462"/>
      <c r="AH637" s="2462"/>
      <c r="AI637" s="2462"/>
      <c r="AJ637" s="2462"/>
    </row>
    <row r="638" spans="1:36">
      <c r="A638" s="2461"/>
      <c r="B638" s="2450"/>
      <c r="C638" s="2322"/>
      <c r="D638" s="2461"/>
      <c r="E638" s="2461"/>
      <c r="F638" s="2461"/>
      <c r="G638" s="2462"/>
      <c r="H638" s="2462"/>
      <c r="I638" s="2462"/>
      <c r="J638" s="2462"/>
      <c r="K638" s="2462"/>
      <c r="L638" s="2462"/>
      <c r="M638" s="2462"/>
      <c r="N638" s="2462"/>
      <c r="O638" s="2462"/>
      <c r="P638" s="2462"/>
      <c r="Q638" s="2462"/>
      <c r="R638" s="2462"/>
      <c r="S638" s="2462"/>
      <c r="T638" s="2462"/>
      <c r="U638" s="2462"/>
      <c r="V638" s="2462"/>
      <c r="W638" s="2462"/>
      <c r="X638" s="2462"/>
      <c r="Y638" s="2462"/>
      <c r="Z638" s="2462"/>
      <c r="AA638" s="2462"/>
      <c r="AB638" s="2462"/>
      <c r="AC638" s="2462"/>
      <c r="AD638" s="2462"/>
      <c r="AE638" s="2462"/>
      <c r="AF638" s="2462"/>
      <c r="AG638" s="2462"/>
      <c r="AH638" s="2462"/>
      <c r="AI638" s="2462"/>
      <c r="AJ638" s="2462"/>
    </row>
    <row r="639" spans="1:36">
      <c r="A639" s="2461"/>
      <c r="B639" s="2450"/>
      <c r="C639" s="2322"/>
      <c r="D639" s="2461"/>
      <c r="E639" s="2461"/>
      <c r="F639" s="2461"/>
      <c r="G639" s="2462"/>
      <c r="H639" s="2462"/>
      <c r="I639" s="2462"/>
      <c r="J639" s="2462"/>
      <c r="K639" s="2462"/>
      <c r="L639" s="2462"/>
      <c r="M639" s="2462"/>
      <c r="N639" s="2462"/>
      <c r="O639" s="2462"/>
      <c r="P639" s="2462"/>
      <c r="Q639" s="2462"/>
      <c r="R639" s="2462"/>
      <c r="S639" s="2462"/>
      <c r="T639" s="2462"/>
      <c r="U639" s="2462"/>
      <c r="V639" s="2462"/>
      <c r="W639" s="2462"/>
      <c r="X639" s="2462"/>
      <c r="Y639" s="2462"/>
      <c r="Z639" s="2462"/>
      <c r="AA639" s="2462"/>
      <c r="AB639" s="2462"/>
      <c r="AC639" s="2462"/>
      <c r="AD639" s="2462"/>
      <c r="AE639" s="2462"/>
      <c r="AF639" s="2462"/>
      <c r="AG639" s="2462"/>
      <c r="AH639" s="2462"/>
      <c r="AI639" s="2462"/>
      <c r="AJ639" s="2462"/>
    </row>
    <row r="640" spans="1:36">
      <c r="A640" s="2461"/>
      <c r="B640" s="2450"/>
      <c r="C640" s="2322"/>
      <c r="D640" s="2461"/>
      <c r="E640" s="2461"/>
      <c r="F640" s="2461"/>
      <c r="G640" s="2462"/>
      <c r="H640" s="2462"/>
      <c r="I640" s="2462"/>
      <c r="J640" s="2462"/>
      <c r="K640" s="2462"/>
      <c r="L640" s="2462"/>
      <c r="M640" s="2462"/>
      <c r="N640" s="2462"/>
      <c r="O640" s="2462"/>
      <c r="P640" s="2462"/>
      <c r="Q640" s="2462"/>
      <c r="R640" s="2462"/>
      <c r="S640" s="2462"/>
      <c r="T640" s="2462"/>
      <c r="U640" s="2462"/>
      <c r="V640" s="2462"/>
      <c r="W640" s="2462"/>
      <c r="X640" s="2462"/>
      <c r="Y640" s="2462"/>
      <c r="Z640" s="2462"/>
      <c r="AA640" s="2462"/>
      <c r="AB640" s="2462"/>
      <c r="AC640" s="2462"/>
      <c r="AD640" s="2462"/>
      <c r="AE640" s="2462"/>
      <c r="AF640" s="2462"/>
      <c r="AG640" s="2462"/>
      <c r="AH640" s="2462"/>
      <c r="AI640" s="2462"/>
      <c r="AJ640" s="2462"/>
    </row>
    <row r="641" spans="1:36">
      <c r="A641" s="2461"/>
      <c r="B641" s="2450"/>
      <c r="C641" s="2322"/>
      <c r="D641" s="2461"/>
      <c r="E641" s="2461"/>
      <c r="F641" s="2461"/>
      <c r="G641" s="2462"/>
      <c r="H641" s="2462"/>
      <c r="I641" s="2462"/>
      <c r="J641" s="2462"/>
      <c r="K641" s="2462"/>
      <c r="L641" s="2462"/>
      <c r="M641" s="2462"/>
      <c r="N641" s="2462"/>
      <c r="O641" s="2462"/>
      <c r="P641" s="2462"/>
      <c r="Q641" s="2462"/>
      <c r="R641" s="2462"/>
      <c r="S641" s="2462"/>
      <c r="T641" s="2462"/>
      <c r="U641" s="2462"/>
      <c r="V641" s="2462"/>
      <c r="W641" s="2462"/>
      <c r="X641" s="2462"/>
      <c r="Y641" s="2462"/>
      <c r="Z641" s="2462"/>
      <c r="AA641" s="2462"/>
      <c r="AB641" s="2462"/>
      <c r="AC641" s="2462"/>
      <c r="AD641" s="2462"/>
      <c r="AE641" s="2462"/>
      <c r="AF641" s="2462"/>
      <c r="AG641" s="2462"/>
      <c r="AH641" s="2462"/>
      <c r="AI641" s="2462"/>
      <c r="AJ641" s="2462"/>
    </row>
    <row r="642" spans="1:36">
      <c r="A642" s="2461"/>
      <c r="B642" s="2450"/>
      <c r="C642" s="2322"/>
      <c r="D642" s="2461"/>
      <c r="E642" s="2461"/>
      <c r="F642" s="2461"/>
      <c r="G642" s="2462"/>
      <c r="H642" s="2462"/>
      <c r="I642" s="2462"/>
      <c r="J642" s="2462"/>
      <c r="K642" s="2462"/>
      <c r="L642" s="2462"/>
      <c r="M642" s="2462"/>
      <c r="N642" s="2462"/>
      <c r="O642" s="2462"/>
      <c r="P642" s="2462"/>
      <c r="Q642" s="2462"/>
      <c r="R642" s="2462"/>
      <c r="S642" s="2462"/>
      <c r="T642" s="2462"/>
      <c r="U642" s="2462"/>
      <c r="V642" s="2462"/>
      <c r="W642" s="2462"/>
      <c r="X642" s="2462"/>
      <c r="Y642" s="2462"/>
      <c r="Z642" s="2462"/>
      <c r="AA642" s="2462"/>
      <c r="AB642" s="2462"/>
      <c r="AC642" s="2462"/>
      <c r="AD642" s="2462"/>
      <c r="AE642" s="2462"/>
      <c r="AF642" s="2462"/>
      <c r="AG642" s="2462"/>
      <c r="AH642" s="2462"/>
      <c r="AI642" s="2462"/>
      <c r="AJ642" s="2462"/>
    </row>
    <row r="643" spans="1:36">
      <c r="A643" s="2461"/>
      <c r="B643" s="2450"/>
      <c r="C643" s="2322"/>
      <c r="D643" s="2461"/>
      <c r="E643" s="2461"/>
      <c r="F643" s="2461"/>
      <c r="G643" s="2462"/>
      <c r="H643" s="2462"/>
      <c r="I643" s="2462"/>
      <c r="J643" s="2462"/>
      <c r="K643" s="2462"/>
      <c r="L643" s="2462"/>
      <c r="M643" s="2462"/>
      <c r="N643" s="2462"/>
      <c r="O643" s="2462"/>
      <c r="P643" s="2462"/>
      <c r="Q643" s="2462"/>
      <c r="R643" s="2462"/>
      <c r="S643" s="2462"/>
      <c r="T643" s="2462"/>
      <c r="U643" s="2462"/>
      <c r="V643" s="2462"/>
      <c r="W643" s="2462"/>
      <c r="X643" s="2462"/>
      <c r="Y643" s="2462"/>
      <c r="Z643" s="2462"/>
      <c r="AA643" s="2462"/>
      <c r="AB643" s="2462"/>
      <c r="AC643" s="2462"/>
      <c r="AD643" s="2462"/>
      <c r="AE643" s="2462"/>
      <c r="AF643" s="2462"/>
      <c r="AG643" s="2462"/>
      <c r="AH643" s="2462"/>
      <c r="AI643" s="2462"/>
      <c r="AJ643" s="2462"/>
    </row>
    <row r="644" spans="1:36">
      <c r="A644" s="2461"/>
      <c r="B644" s="2450"/>
      <c r="C644" s="2322"/>
      <c r="D644" s="2461"/>
      <c r="E644" s="2461"/>
      <c r="F644" s="2461"/>
      <c r="G644" s="2462"/>
      <c r="H644" s="2462"/>
      <c r="I644" s="2462"/>
      <c r="J644" s="2462"/>
      <c r="K644" s="2462"/>
      <c r="L644" s="2462"/>
      <c r="M644" s="2462"/>
      <c r="N644" s="2462"/>
      <c r="O644" s="2462"/>
      <c r="P644" s="2462"/>
      <c r="Q644" s="2462"/>
      <c r="R644" s="2462"/>
      <c r="S644" s="2462"/>
      <c r="T644" s="2462"/>
      <c r="U644" s="2462"/>
      <c r="V644" s="2462"/>
      <c r="W644" s="2462"/>
      <c r="X644" s="2462"/>
      <c r="Y644" s="2462"/>
      <c r="Z644" s="2462"/>
      <c r="AA644" s="2462"/>
      <c r="AB644" s="2462"/>
      <c r="AC644" s="2462"/>
      <c r="AD644" s="2462"/>
      <c r="AE644" s="2462"/>
      <c r="AF644" s="2462"/>
      <c r="AG644" s="2462"/>
      <c r="AH644" s="2462"/>
      <c r="AI644" s="2462"/>
      <c r="AJ644" s="2462"/>
    </row>
    <row r="645" spans="1:36">
      <c r="A645" s="2461"/>
      <c r="B645" s="2450"/>
      <c r="C645" s="2322"/>
      <c r="D645" s="2461"/>
      <c r="E645" s="2461"/>
      <c r="F645" s="2461"/>
      <c r="G645" s="2462"/>
      <c r="H645" s="2462"/>
      <c r="I645" s="2462"/>
      <c r="J645" s="2462"/>
      <c r="K645" s="2462"/>
      <c r="L645" s="2462"/>
      <c r="M645" s="2462"/>
      <c r="N645" s="2462"/>
      <c r="O645" s="2462"/>
      <c r="P645" s="2462"/>
      <c r="Q645" s="2462"/>
      <c r="R645" s="2462"/>
      <c r="S645" s="2462"/>
      <c r="T645" s="2462"/>
      <c r="U645" s="2462"/>
      <c r="V645" s="2462"/>
      <c r="W645" s="2462"/>
      <c r="X645" s="2462"/>
      <c r="Y645" s="2462"/>
      <c r="Z645" s="2462"/>
      <c r="AA645" s="2462"/>
      <c r="AB645" s="2462"/>
      <c r="AC645" s="2462"/>
      <c r="AD645" s="2462"/>
      <c r="AE645" s="2462"/>
      <c r="AF645" s="2462"/>
      <c r="AG645" s="2462"/>
      <c r="AH645" s="2462"/>
      <c r="AI645" s="2462"/>
      <c r="AJ645" s="2462"/>
    </row>
    <row r="646" spans="1:36">
      <c r="A646" s="2461"/>
      <c r="B646" s="2450"/>
      <c r="C646" s="2322"/>
      <c r="D646" s="2461"/>
      <c r="E646" s="2461"/>
      <c r="F646" s="2461"/>
      <c r="G646" s="2462"/>
      <c r="H646" s="2462"/>
      <c r="I646" s="2462"/>
      <c r="J646" s="2462"/>
      <c r="K646" s="2462"/>
      <c r="L646" s="2462"/>
      <c r="M646" s="2462"/>
      <c r="N646" s="2462"/>
      <c r="O646" s="2462"/>
      <c r="P646" s="2462"/>
      <c r="Q646" s="2462"/>
      <c r="R646" s="2462"/>
      <c r="S646" s="2462"/>
      <c r="T646" s="2462"/>
      <c r="U646" s="2462"/>
      <c r="V646" s="2462"/>
      <c r="W646" s="2462"/>
      <c r="X646" s="2462"/>
      <c r="Y646" s="2462"/>
      <c r="Z646" s="2462"/>
      <c r="AA646" s="2462"/>
      <c r="AB646" s="2462"/>
      <c r="AC646" s="2462"/>
      <c r="AD646" s="2462"/>
      <c r="AE646" s="2462"/>
      <c r="AF646" s="2462"/>
      <c r="AG646" s="2462"/>
      <c r="AH646" s="2462"/>
      <c r="AI646" s="2462"/>
      <c r="AJ646" s="2462"/>
    </row>
    <row r="647" spans="1:36">
      <c r="A647" s="2461"/>
      <c r="B647" s="2450"/>
      <c r="C647" s="2322"/>
      <c r="D647" s="2461"/>
      <c r="E647" s="2461"/>
      <c r="F647" s="2461"/>
      <c r="G647" s="2462"/>
      <c r="H647" s="2462"/>
      <c r="I647" s="2462"/>
      <c r="J647" s="2462"/>
      <c r="K647" s="2462"/>
      <c r="L647" s="2462"/>
      <c r="M647" s="2462"/>
      <c r="N647" s="2462"/>
      <c r="O647" s="2462"/>
      <c r="P647" s="2462"/>
      <c r="Q647" s="2462"/>
      <c r="R647" s="2462"/>
      <c r="S647" s="2462"/>
      <c r="T647" s="2462"/>
      <c r="U647" s="2462"/>
      <c r="V647" s="2462"/>
      <c r="W647" s="2462"/>
      <c r="X647" s="2462"/>
      <c r="Y647" s="2462"/>
      <c r="Z647" s="2462"/>
      <c r="AA647" s="2462"/>
      <c r="AB647" s="2462"/>
      <c r="AC647" s="2462"/>
      <c r="AD647" s="2462"/>
      <c r="AE647" s="2462"/>
      <c r="AF647" s="2462"/>
      <c r="AG647" s="2462"/>
      <c r="AH647" s="2462"/>
      <c r="AI647" s="2462"/>
      <c r="AJ647" s="2462"/>
    </row>
    <row r="648" spans="1:36">
      <c r="A648" s="2461"/>
      <c r="B648" s="2450"/>
      <c r="C648" s="2322"/>
      <c r="D648" s="2461"/>
      <c r="E648" s="2461"/>
      <c r="F648" s="2461"/>
      <c r="G648" s="2462"/>
      <c r="H648" s="2462"/>
      <c r="I648" s="2462"/>
      <c r="J648" s="2462"/>
      <c r="K648" s="2462"/>
      <c r="L648" s="2462"/>
      <c r="M648" s="2462"/>
      <c r="N648" s="2462"/>
      <c r="O648" s="2462"/>
      <c r="P648" s="2462"/>
      <c r="Q648" s="2462"/>
      <c r="R648" s="2462"/>
      <c r="S648" s="2462"/>
      <c r="T648" s="2462"/>
      <c r="U648" s="2462"/>
      <c r="V648" s="2462"/>
      <c r="W648" s="2462"/>
      <c r="X648" s="2462"/>
      <c r="Y648" s="2462"/>
      <c r="Z648" s="2462"/>
      <c r="AA648" s="2462"/>
      <c r="AB648" s="2462"/>
      <c r="AC648" s="2462"/>
      <c r="AD648" s="2462"/>
      <c r="AE648" s="2462"/>
      <c r="AF648" s="2462"/>
      <c r="AG648" s="2462"/>
      <c r="AH648" s="2462"/>
      <c r="AI648" s="2462"/>
      <c r="AJ648" s="2462"/>
    </row>
    <row r="649" spans="1:36">
      <c r="A649" s="2461"/>
      <c r="B649" s="2450"/>
      <c r="C649" s="2322"/>
      <c r="D649" s="2461"/>
      <c r="E649" s="2461"/>
      <c r="F649" s="2461"/>
      <c r="G649" s="2462"/>
      <c r="H649" s="2462"/>
      <c r="I649" s="2462"/>
      <c r="J649" s="2462"/>
      <c r="K649" s="2462"/>
      <c r="L649" s="2462"/>
      <c r="M649" s="2462"/>
      <c r="N649" s="2462"/>
      <c r="O649" s="2462"/>
      <c r="P649" s="2462"/>
      <c r="Q649" s="2462"/>
      <c r="R649" s="2462"/>
      <c r="S649" s="2462"/>
      <c r="T649" s="2462"/>
      <c r="U649" s="2462"/>
      <c r="V649" s="2462"/>
      <c r="W649" s="2462"/>
      <c r="X649" s="2462"/>
      <c r="Y649" s="2462"/>
      <c r="Z649" s="2462"/>
      <c r="AA649" s="2462"/>
      <c r="AB649" s="2462"/>
      <c r="AC649" s="2462"/>
      <c r="AD649" s="2462"/>
      <c r="AE649" s="2462"/>
      <c r="AF649" s="2462"/>
      <c r="AG649" s="2462"/>
      <c r="AH649" s="2462"/>
      <c r="AI649" s="2462"/>
      <c r="AJ649" s="2462"/>
    </row>
    <row r="650" spans="1:36">
      <c r="A650" s="2461"/>
      <c r="B650" s="2450"/>
      <c r="C650" s="2322"/>
      <c r="D650" s="2461"/>
      <c r="E650" s="2461"/>
      <c r="F650" s="2461"/>
      <c r="G650" s="2462"/>
      <c r="H650" s="2462"/>
      <c r="I650" s="2462"/>
      <c r="J650" s="2462"/>
      <c r="K650" s="2462"/>
      <c r="L650" s="2462"/>
      <c r="M650" s="2462"/>
      <c r="N650" s="2462"/>
      <c r="O650" s="2462"/>
      <c r="P650" s="2462"/>
      <c r="Q650" s="2462"/>
      <c r="R650" s="2462"/>
      <c r="S650" s="2462"/>
      <c r="T650" s="2462"/>
      <c r="U650" s="2462"/>
      <c r="V650" s="2462"/>
      <c r="W650" s="2462"/>
      <c r="X650" s="2462"/>
      <c r="Y650" s="2462"/>
      <c r="Z650" s="2462"/>
      <c r="AA650" s="2462"/>
      <c r="AB650" s="2462"/>
      <c r="AC650" s="2462"/>
      <c r="AD650" s="2462"/>
      <c r="AE650" s="2462"/>
      <c r="AF650" s="2462"/>
      <c r="AG650" s="2462"/>
      <c r="AH650" s="2462"/>
      <c r="AI650" s="2462"/>
      <c r="AJ650" s="2462"/>
    </row>
    <row r="651" spans="1:36">
      <c r="A651" s="2461"/>
      <c r="B651" s="2450"/>
      <c r="C651" s="2322"/>
      <c r="D651" s="2461"/>
      <c r="E651" s="2461"/>
      <c r="F651" s="2461"/>
      <c r="G651" s="2462"/>
      <c r="H651" s="2462"/>
      <c r="I651" s="2462"/>
      <c r="J651" s="2462"/>
      <c r="K651" s="2462"/>
      <c r="L651" s="2462"/>
      <c r="M651" s="2462"/>
      <c r="N651" s="2462"/>
      <c r="O651" s="2462"/>
      <c r="P651" s="2462"/>
      <c r="Q651" s="2462"/>
      <c r="R651" s="2462"/>
      <c r="S651" s="2462"/>
      <c r="T651" s="2462"/>
      <c r="U651" s="2462"/>
      <c r="V651" s="2462"/>
      <c r="W651" s="2462"/>
      <c r="X651" s="2462"/>
      <c r="Y651" s="2462"/>
      <c r="Z651" s="2462"/>
      <c r="AA651" s="2462"/>
      <c r="AB651" s="2462"/>
      <c r="AC651" s="2462"/>
      <c r="AD651" s="2462"/>
      <c r="AE651" s="2462"/>
      <c r="AF651" s="2462"/>
      <c r="AG651" s="2462"/>
      <c r="AH651" s="2462"/>
      <c r="AI651" s="2462"/>
      <c r="AJ651" s="2462"/>
    </row>
    <row r="652" spans="1:36">
      <c r="A652" s="2461"/>
      <c r="B652" s="2450"/>
      <c r="C652" s="2322"/>
      <c r="D652" s="2461"/>
      <c r="E652" s="2461"/>
      <c r="F652" s="2461"/>
      <c r="G652" s="2462"/>
      <c r="H652" s="2462"/>
      <c r="I652" s="2462"/>
      <c r="J652" s="2462"/>
      <c r="K652" s="2462"/>
      <c r="L652" s="2462"/>
      <c r="M652" s="2462"/>
      <c r="N652" s="2462"/>
      <c r="O652" s="2462"/>
      <c r="P652" s="2462"/>
      <c r="Q652" s="2462"/>
      <c r="R652" s="2462"/>
      <c r="S652" s="2462"/>
      <c r="T652" s="2462"/>
      <c r="U652" s="2462"/>
      <c r="V652" s="2462"/>
      <c r="W652" s="2462"/>
      <c r="X652" s="2462"/>
      <c r="Y652" s="2462"/>
      <c r="Z652" s="2462"/>
      <c r="AA652" s="2462"/>
      <c r="AB652" s="2462"/>
      <c r="AC652" s="2462"/>
      <c r="AD652" s="2462"/>
      <c r="AE652" s="2462"/>
      <c r="AF652" s="2462"/>
      <c r="AG652" s="2462"/>
      <c r="AH652" s="2462"/>
      <c r="AI652" s="2462"/>
      <c r="AJ652" s="2462"/>
    </row>
    <row r="653" spans="1:36">
      <c r="A653" s="2461"/>
      <c r="B653" s="2450"/>
      <c r="C653" s="2322"/>
      <c r="D653" s="2461"/>
      <c r="E653" s="2461"/>
      <c r="F653" s="2461"/>
      <c r="G653" s="2462"/>
      <c r="H653" s="2462"/>
      <c r="I653" s="2462"/>
      <c r="J653" s="2462"/>
      <c r="K653" s="2462"/>
      <c r="L653" s="2462"/>
      <c r="M653" s="2462"/>
      <c r="N653" s="2462"/>
      <c r="O653" s="2462"/>
      <c r="P653" s="2462"/>
      <c r="Q653" s="2462"/>
      <c r="R653" s="2462"/>
      <c r="S653" s="2462"/>
      <c r="T653" s="2462"/>
      <c r="U653" s="2462"/>
      <c r="V653" s="2462"/>
      <c r="W653" s="2462"/>
      <c r="X653" s="2462"/>
      <c r="Y653" s="2462"/>
      <c r="Z653" s="2462"/>
      <c r="AA653" s="2462"/>
      <c r="AB653" s="2462"/>
      <c r="AC653" s="2462"/>
      <c r="AD653" s="2462"/>
      <c r="AE653" s="2462"/>
      <c r="AF653" s="2462"/>
      <c r="AG653" s="2462"/>
      <c r="AH653" s="2462"/>
      <c r="AI653" s="2462"/>
      <c r="AJ653" s="2462"/>
    </row>
    <row r="654" spans="1:36">
      <c r="A654" s="2461"/>
      <c r="B654" s="2450"/>
      <c r="C654" s="2322"/>
      <c r="D654" s="2461"/>
      <c r="E654" s="2461"/>
      <c r="F654" s="2461"/>
      <c r="G654" s="2462"/>
      <c r="H654" s="2462"/>
      <c r="I654" s="2462"/>
      <c r="J654" s="2462"/>
      <c r="K654" s="2462"/>
      <c r="L654" s="2462"/>
      <c r="M654" s="2462"/>
      <c r="N654" s="2462"/>
      <c r="O654" s="2462"/>
      <c r="P654" s="2462"/>
      <c r="Q654" s="2462"/>
      <c r="R654" s="2462"/>
      <c r="S654" s="2462"/>
      <c r="T654" s="2462"/>
      <c r="U654" s="2462"/>
      <c r="V654" s="2462"/>
      <c r="W654" s="2462"/>
      <c r="X654" s="2462"/>
      <c r="Y654" s="2462"/>
      <c r="Z654" s="2462"/>
      <c r="AA654" s="2462"/>
      <c r="AB654" s="2462"/>
      <c r="AC654" s="2462"/>
      <c r="AD654" s="2462"/>
      <c r="AE654" s="2462"/>
      <c r="AF654" s="2462"/>
      <c r="AG654" s="2462"/>
      <c r="AH654" s="2462"/>
      <c r="AI654" s="2462"/>
      <c r="AJ654" s="2462"/>
    </row>
    <row r="655" spans="1:36">
      <c r="A655" s="2461"/>
      <c r="B655" s="2450"/>
      <c r="C655" s="2322"/>
      <c r="D655" s="2461"/>
      <c r="E655" s="2461"/>
      <c r="F655" s="2461"/>
      <c r="G655" s="2462"/>
      <c r="H655" s="2462"/>
      <c r="I655" s="2462"/>
      <c r="J655" s="2462"/>
      <c r="K655" s="2462"/>
      <c r="L655" s="2462"/>
      <c r="M655" s="2462"/>
      <c r="N655" s="2462"/>
      <c r="O655" s="2462"/>
      <c r="P655" s="2462"/>
      <c r="Q655" s="2462"/>
      <c r="R655" s="2462"/>
      <c r="S655" s="2462"/>
      <c r="T655" s="2462"/>
      <c r="U655" s="2462"/>
      <c r="V655" s="2462"/>
      <c r="W655" s="2462"/>
      <c r="X655" s="2462"/>
      <c r="Y655" s="2462"/>
      <c r="Z655" s="2462"/>
      <c r="AA655" s="2462"/>
      <c r="AB655" s="2462"/>
      <c r="AC655" s="2462"/>
      <c r="AD655" s="2462"/>
      <c r="AE655" s="2462"/>
      <c r="AF655" s="2462"/>
      <c r="AG655" s="2462"/>
      <c r="AH655" s="2462"/>
      <c r="AI655" s="2462"/>
      <c r="AJ655" s="2462"/>
    </row>
    <row r="656" spans="1:36">
      <c r="A656" s="2461"/>
      <c r="B656" s="2450"/>
      <c r="C656" s="2322"/>
      <c r="D656" s="2461"/>
      <c r="E656" s="2461"/>
      <c r="F656" s="2461"/>
      <c r="G656" s="2462"/>
      <c r="H656" s="2462"/>
      <c r="I656" s="2462"/>
      <c r="J656" s="2462"/>
      <c r="K656" s="2462"/>
      <c r="L656" s="2462"/>
      <c r="M656" s="2462"/>
      <c r="N656" s="2462"/>
      <c r="O656" s="2462"/>
      <c r="P656" s="2462"/>
      <c r="Q656" s="2462"/>
      <c r="R656" s="2462"/>
      <c r="S656" s="2462"/>
      <c r="T656" s="2462"/>
      <c r="U656" s="2462"/>
      <c r="V656" s="2462"/>
      <c r="W656" s="2462"/>
      <c r="X656" s="2462"/>
      <c r="Y656" s="2462"/>
      <c r="Z656" s="2462"/>
      <c r="AA656" s="2462"/>
      <c r="AB656" s="2462"/>
      <c r="AC656" s="2462"/>
      <c r="AD656" s="2462"/>
      <c r="AE656" s="2462"/>
      <c r="AF656" s="2462"/>
      <c r="AG656" s="2462"/>
      <c r="AH656" s="2462"/>
      <c r="AI656" s="2462"/>
      <c r="AJ656" s="2462"/>
    </row>
    <row r="657" spans="1:36">
      <c r="A657" s="2461"/>
      <c r="B657" s="2450"/>
      <c r="C657" s="2322"/>
      <c r="D657" s="2461"/>
      <c r="E657" s="2461"/>
      <c r="F657" s="2461"/>
      <c r="G657" s="2462"/>
      <c r="H657" s="2462"/>
      <c r="I657" s="2462"/>
      <c r="J657" s="2462"/>
      <c r="K657" s="2462"/>
      <c r="L657" s="2462"/>
      <c r="M657" s="2462"/>
      <c r="N657" s="2462"/>
      <c r="O657" s="2462"/>
      <c r="P657" s="2462"/>
      <c r="Q657" s="2462"/>
      <c r="R657" s="2462"/>
      <c r="S657" s="2462"/>
      <c r="T657" s="2462"/>
      <c r="U657" s="2462"/>
      <c r="V657" s="2462"/>
      <c r="W657" s="2462"/>
      <c r="X657" s="2462"/>
      <c r="Y657" s="2462"/>
      <c r="Z657" s="2462"/>
      <c r="AA657" s="2462"/>
      <c r="AB657" s="2462"/>
      <c r="AC657" s="2462"/>
      <c r="AD657" s="2462"/>
      <c r="AE657" s="2462"/>
      <c r="AF657" s="2462"/>
      <c r="AG657" s="2462"/>
      <c r="AH657" s="2462"/>
      <c r="AI657" s="2462"/>
      <c r="AJ657" s="2462"/>
    </row>
    <row r="658" spans="1:36">
      <c r="A658" s="2461"/>
      <c r="B658" s="2450"/>
      <c r="C658" s="2322"/>
      <c r="D658" s="2461"/>
      <c r="E658" s="2461"/>
      <c r="F658" s="2461"/>
      <c r="G658" s="2462"/>
      <c r="H658" s="2462"/>
      <c r="I658" s="2462"/>
      <c r="J658" s="2462"/>
      <c r="K658" s="2462"/>
      <c r="L658" s="2462"/>
      <c r="M658" s="2462"/>
      <c r="N658" s="2462"/>
      <c r="O658" s="2462"/>
      <c r="P658" s="2462"/>
      <c r="Q658" s="2462"/>
      <c r="R658" s="2462"/>
      <c r="S658" s="2462"/>
      <c r="T658" s="2462"/>
      <c r="U658" s="2462"/>
      <c r="V658" s="2462"/>
      <c r="W658" s="2462"/>
      <c r="X658" s="2462"/>
      <c r="Y658" s="2462"/>
      <c r="Z658" s="2462"/>
      <c r="AA658" s="2462"/>
      <c r="AB658" s="2462"/>
      <c r="AC658" s="2462"/>
      <c r="AD658" s="2462"/>
      <c r="AE658" s="2462"/>
      <c r="AF658" s="2462"/>
      <c r="AG658" s="2462"/>
      <c r="AH658" s="2462"/>
      <c r="AI658" s="2462"/>
      <c r="AJ658" s="2462"/>
    </row>
    <row r="659" spans="1:36">
      <c r="A659" s="2461"/>
      <c r="B659" s="2450"/>
      <c r="C659" s="2322"/>
      <c r="D659" s="2461"/>
      <c r="E659" s="2461"/>
      <c r="F659" s="2461"/>
      <c r="G659" s="2462"/>
      <c r="H659" s="2462"/>
      <c r="I659" s="2462"/>
      <c r="J659" s="2462"/>
      <c r="K659" s="2462"/>
      <c r="L659" s="2462"/>
      <c r="M659" s="2462"/>
      <c r="N659" s="2462"/>
      <c r="O659" s="2462"/>
      <c r="P659" s="2462"/>
      <c r="Q659" s="2462"/>
      <c r="R659" s="2462"/>
      <c r="S659" s="2462"/>
      <c r="T659" s="2462"/>
      <c r="U659" s="2462"/>
      <c r="V659" s="2462"/>
      <c r="W659" s="2462"/>
      <c r="X659" s="2462"/>
      <c r="Y659" s="2462"/>
      <c r="Z659" s="2462"/>
      <c r="AA659" s="2462"/>
      <c r="AB659" s="2462"/>
      <c r="AC659" s="2462"/>
      <c r="AD659" s="2462"/>
      <c r="AE659" s="2462"/>
      <c r="AF659" s="2462"/>
      <c r="AG659" s="2462"/>
      <c r="AH659" s="2462"/>
      <c r="AI659" s="2462"/>
      <c r="AJ659" s="2462"/>
    </row>
    <row r="660" spans="1:36">
      <c r="A660" s="2461"/>
      <c r="B660" s="2450"/>
      <c r="C660" s="2322"/>
      <c r="D660" s="2461"/>
      <c r="E660" s="2461"/>
      <c r="F660" s="2461"/>
      <c r="G660" s="2462"/>
      <c r="H660" s="2462"/>
      <c r="I660" s="2462"/>
      <c r="J660" s="2462"/>
      <c r="K660" s="2462"/>
      <c r="L660" s="2462"/>
      <c r="M660" s="2462"/>
      <c r="N660" s="2462"/>
      <c r="O660" s="2462"/>
      <c r="P660" s="2462"/>
      <c r="Q660" s="2462"/>
      <c r="R660" s="2462"/>
      <c r="S660" s="2462"/>
      <c r="T660" s="2462"/>
      <c r="U660" s="2462"/>
      <c r="V660" s="2462"/>
      <c r="W660" s="2462"/>
      <c r="X660" s="2462"/>
      <c r="Y660" s="2462"/>
      <c r="Z660" s="2462"/>
      <c r="AA660" s="2462"/>
      <c r="AB660" s="2462"/>
      <c r="AC660" s="2462"/>
      <c r="AD660" s="2462"/>
      <c r="AE660" s="2462"/>
      <c r="AF660" s="2462"/>
      <c r="AG660" s="2462"/>
      <c r="AH660" s="2462"/>
      <c r="AI660" s="2462"/>
      <c r="AJ660" s="2462"/>
    </row>
    <row r="661" spans="1:36">
      <c r="A661" s="2461"/>
      <c r="B661" s="2450"/>
      <c r="C661" s="2322"/>
      <c r="D661" s="2461"/>
      <c r="E661" s="2461"/>
      <c r="F661" s="2461"/>
      <c r="G661" s="2462"/>
      <c r="H661" s="2462"/>
      <c r="I661" s="2462"/>
      <c r="J661" s="2462"/>
      <c r="K661" s="2462"/>
      <c r="L661" s="2462"/>
      <c r="M661" s="2462"/>
      <c r="N661" s="2462"/>
      <c r="O661" s="2462"/>
      <c r="P661" s="2462"/>
      <c r="Q661" s="2462"/>
      <c r="R661" s="2462"/>
      <c r="S661" s="2462"/>
      <c r="T661" s="2462"/>
      <c r="U661" s="2462"/>
      <c r="V661" s="2462"/>
      <c r="W661" s="2462"/>
      <c r="X661" s="2462"/>
      <c r="Y661" s="2462"/>
      <c r="Z661" s="2462"/>
      <c r="AA661" s="2462"/>
      <c r="AB661" s="2462"/>
      <c r="AC661" s="2462"/>
      <c r="AD661" s="2462"/>
      <c r="AE661" s="2462"/>
      <c r="AF661" s="2462"/>
      <c r="AG661" s="2462"/>
      <c r="AH661" s="2462"/>
      <c r="AI661" s="2462"/>
      <c r="AJ661" s="2462"/>
    </row>
    <row r="662" spans="1:36">
      <c r="A662" s="2461"/>
      <c r="B662" s="2450"/>
      <c r="C662" s="2322"/>
      <c r="D662" s="2461"/>
      <c r="E662" s="2461"/>
      <c r="F662" s="2461"/>
      <c r="G662" s="2462"/>
      <c r="H662" s="2462"/>
      <c r="I662" s="2462"/>
      <c r="J662" s="2462"/>
      <c r="K662" s="2462"/>
      <c r="L662" s="2462"/>
      <c r="M662" s="2462"/>
      <c r="N662" s="2462"/>
      <c r="O662" s="2462"/>
      <c r="P662" s="2462"/>
      <c r="Q662" s="2462"/>
      <c r="R662" s="2462"/>
      <c r="S662" s="2462"/>
      <c r="T662" s="2462"/>
      <c r="U662" s="2462"/>
      <c r="V662" s="2462"/>
      <c r="W662" s="2462"/>
      <c r="X662" s="2462"/>
      <c r="Y662" s="2462"/>
      <c r="Z662" s="2462"/>
      <c r="AA662" s="2462"/>
      <c r="AB662" s="2462"/>
      <c r="AC662" s="2462"/>
      <c r="AD662" s="2462"/>
      <c r="AE662" s="2462"/>
      <c r="AF662" s="2462"/>
      <c r="AG662" s="2462"/>
      <c r="AH662" s="2462"/>
      <c r="AI662" s="2462"/>
      <c r="AJ662" s="2462"/>
    </row>
    <row r="663" spans="1:36">
      <c r="A663" s="2461"/>
      <c r="B663" s="2450"/>
      <c r="C663" s="2322"/>
      <c r="D663" s="2461"/>
      <c r="E663" s="2461"/>
      <c r="F663" s="2461"/>
      <c r="G663" s="2462"/>
      <c r="H663" s="2462"/>
      <c r="I663" s="2462"/>
      <c r="J663" s="2462"/>
      <c r="K663" s="2462"/>
      <c r="L663" s="2462"/>
      <c r="M663" s="2462"/>
      <c r="N663" s="2462"/>
      <c r="O663" s="2462"/>
      <c r="P663" s="2462"/>
      <c r="Q663" s="2462"/>
      <c r="R663" s="2462"/>
      <c r="S663" s="2462"/>
      <c r="T663" s="2462"/>
      <c r="U663" s="2462"/>
      <c r="V663" s="2462"/>
      <c r="W663" s="2462"/>
      <c r="X663" s="2462"/>
      <c r="Y663" s="2462"/>
      <c r="Z663" s="2462"/>
      <c r="AA663" s="2462"/>
      <c r="AB663" s="2462"/>
      <c r="AC663" s="2462"/>
      <c r="AD663" s="2462"/>
      <c r="AE663" s="2462"/>
      <c r="AF663" s="2462"/>
      <c r="AG663" s="2462"/>
      <c r="AH663" s="2462"/>
      <c r="AI663" s="2462"/>
      <c r="AJ663" s="2462"/>
    </row>
    <row r="664" spans="1:36">
      <c r="A664" s="2461"/>
      <c r="B664" s="2450"/>
      <c r="C664" s="2322"/>
      <c r="D664" s="2461"/>
      <c r="E664" s="2461"/>
      <c r="F664" s="2461"/>
      <c r="G664" s="2462"/>
      <c r="H664" s="2462"/>
      <c r="I664" s="2462"/>
      <c r="J664" s="2462"/>
      <c r="K664" s="2462"/>
      <c r="L664" s="2462"/>
      <c r="M664" s="2462"/>
      <c r="N664" s="2462"/>
      <c r="O664" s="2462"/>
      <c r="P664" s="2462"/>
      <c r="Q664" s="2462"/>
      <c r="R664" s="2462"/>
      <c r="S664" s="2462"/>
      <c r="T664" s="2462"/>
      <c r="U664" s="2462"/>
      <c r="V664" s="2462"/>
      <c r="W664" s="2462"/>
      <c r="X664" s="2462"/>
      <c r="Y664" s="2462"/>
      <c r="Z664" s="2462"/>
      <c r="AA664" s="2462"/>
      <c r="AB664" s="2462"/>
      <c r="AC664" s="2462"/>
      <c r="AD664" s="2462"/>
      <c r="AE664" s="2462"/>
      <c r="AF664" s="2462"/>
      <c r="AG664" s="2462"/>
      <c r="AH664" s="2462"/>
      <c r="AI664" s="2462"/>
      <c r="AJ664" s="2462"/>
    </row>
    <row r="665" spans="1:36">
      <c r="A665" s="2461"/>
      <c r="B665" s="2450"/>
      <c r="C665" s="2322"/>
      <c r="D665" s="2461"/>
      <c r="E665" s="2461"/>
      <c r="F665" s="2461"/>
      <c r="G665" s="2462"/>
      <c r="H665" s="2462"/>
      <c r="I665" s="2462"/>
      <c r="J665" s="2462"/>
      <c r="K665" s="2462"/>
      <c r="L665" s="2462"/>
      <c r="M665" s="2462"/>
      <c r="N665" s="2462"/>
      <c r="O665" s="2462"/>
      <c r="P665" s="2462"/>
      <c r="Q665" s="2462"/>
      <c r="R665" s="2462"/>
      <c r="S665" s="2462"/>
      <c r="T665" s="2462"/>
      <c r="U665" s="2462"/>
      <c r="V665" s="2462"/>
      <c r="W665" s="2462"/>
      <c r="X665" s="2462"/>
      <c r="Y665" s="2462"/>
      <c r="Z665" s="2462"/>
      <c r="AA665" s="2462"/>
      <c r="AB665" s="2462"/>
      <c r="AC665" s="2462"/>
      <c r="AD665" s="2462"/>
      <c r="AE665" s="2462"/>
      <c r="AF665" s="2462"/>
      <c r="AG665" s="2462"/>
      <c r="AH665" s="2462"/>
      <c r="AI665" s="2462"/>
      <c r="AJ665" s="2462"/>
    </row>
    <row r="666" spans="1:36">
      <c r="A666" s="2461"/>
      <c r="B666" s="2450"/>
      <c r="C666" s="2322"/>
      <c r="D666" s="2461"/>
      <c r="E666" s="2461"/>
      <c r="F666" s="2461"/>
      <c r="G666" s="2462"/>
      <c r="H666" s="2462"/>
      <c r="I666" s="2462"/>
      <c r="J666" s="2462"/>
      <c r="K666" s="2462"/>
      <c r="L666" s="2462"/>
      <c r="M666" s="2462"/>
      <c r="N666" s="2462"/>
      <c r="O666" s="2462"/>
      <c r="P666" s="2462"/>
      <c r="Q666" s="2462"/>
      <c r="R666" s="2462"/>
      <c r="S666" s="2462"/>
      <c r="T666" s="2462"/>
      <c r="U666" s="2462"/>
      <c r="V666" s="2462"/>
      <c r="W666" s="2462"/>
      <c r="X666" s="2462"/>
      <c r="Y666" s="2462"/>
      <c r="Z666" s="2462"/>
      <c r="AA666" s="2462"/>
      <c r="AB666" s="2462"/>
      <c r="AC666" s="2462"/>
      <c r="AD666" s="2462"/>
      <c r="AE666" s="2462"/>
      <c r="AF666" s="2462"/>
      <c r="AG666" s="2462"/>
      <c r="AH666" s="2462"/>
      <c r="AI666" s="2462"/>
      <c r="AJ666" s="2462"/>
    </row>
    <row r="667" spans="1:36">
      <c r="A667" s="2461"/>
      <c r="B667" s="2450"/>
      <c r="C667" s="2322"/>
      <c r="D667" s="2461"/>
      <c r="E667" s="2461"/>
      <c r="F667" s="2461"/>
      <c r="G667" s="2462"/>
      <c r="H667" s="2462"/>
      <c r="I667" s="2462"/>
      <c r="J667" s="2462"/>
      <c r="K667" s="2462"/>
      <c r="L667" s="2462"/>
      <c r="M667" s="2462"/>
      <c r="N667" s="2462"/>
      <c r="O667" s="2462"/>
      <c r="P667" s="2462"/>
      <c r="Q667" s="2462"/>
      <c r="R667" s="2462"/>
      <c r="S667" s="2462"/>
      <c r="T667" s="2462"/>
      <c r="U667" s="2462"/>
      <c r="V667" s="2462"/>
      <c r="W667" s="2462"/>
      <c r="X667" s="2462"/>
      <c r="Y667" s="2462"/>
      <c r="Z667" s="2462"/>
      <c r="AA667" s="2462"/>
      <c r="AB667" s="2462"/>
      <c r="AC667" s="2462"/>
      <c r="AD667" s="2462"/>
      <c r="AE667" s="2462"/>
      <c r="AF667" s="2462"/>
      <c r="AG667" s="2462"/>
      <c r="AH667" s="2462"/>
      <c r="AI667" s="2462"/>
      <c r="AJ667" s="2462"/>
    </row>
    <row r="668" spans="1:36">
      <c r="A668" s="2461"/>
      <c r="B668" s="2450"/>
      <c r="C668" s="2322"/>
      <c r="D668" s="2461"/>
      <c r="E668" s="2461"/>
      <c r="F668" s="2461"/>
      <c r="G668" s="2462"/>
      <c r="H668" s="2462"/>
      <c r="I668" s="2462"/>
      <c r="J668" s="2462"/>
      <c r="K668" s="2462"/>
      <c r="L668" s="2462"/>
      <c r="M668" s="2462"/>
      <c r="N668" s="2462"/>
      <c r="O668" s="2462"/>
      <c r="P668" s="2462"/>
      <c r="Q668" s="2462"/>
      <c r="R668" s="2462"/>
      <c r="S668" s="2462"/>
      <c r="T668" s="2462"/>
      <c r="U668" s="2462"/>
      <c r="V668" s="2462"/>
      <c r="W668" s="2462"/>
      <c r="X668" s="2462"/>
      <c r="Y668" s="2462"/>
      <c r="Z668" s="2462"/>
      <c r="AA668" s="2462"/>
      <c r="AB668" s="2462"/>
      <c r="AC668" s="2462"/>
      <c r="AD668" s="2462"/>
      <c r="AE668" s="2462"/>
      <c r="AF668" s="2462"/>
      <c r="AG668" s="2462"/>
      <c r="AH668" s="2462"/>
      <c r="AI668" s="2462"/>
      <c r="AJ668" s="2462"/>
    </row>
    <row r="669" spans="1:36">
      <c r="A669" s="2461"/>
      <c r="B669" s="2450"/>
      <c r="C669" s="2322"/>
      <c r="D669" s="2461"/>
      <c r="E669" s="2461"/>
      <c r="F669" s="2461"/>
      <c r="G669" s="2462"/>
      <c r="H669" s="2462"/>
      <c r="I669" s="2462"/>
      <c r="J669" s="2462"/>
      <c r="K669" s="2462"/>
      <c r="L669" s="2462"/>
      <c r="M669" s="2462"/>
      <c r="N669" s="2462"/>
      <c r="O669" s="2462"/>
      <c r="P669" s="2462"/>
      <c r="Q669" s="2462"/>
      <c r="R669" s="2462"/>
      <c r="S669" s="2462"/>
      <c r="T669" s="2462"/>
      <c r="U669" s="2462"/>
      <c r="V669" s="2462"/>
      <c r="W669" s="2462"/>
      <c r="X669" s="2462"/>
      <c r="Y669" s="2462"/>
      <c r="Z669" s="2462"/>
      <c r="AA669" s="2462"/>
      <c r="AB669" s="2462"/>
      <c r="AC669" s="2462"/>
      <c r="AD669" s="2462"/>
      <c r="AE669" s="2462"/>
      <c r="AF669" s="2462"/>
      <c r="AG669" s="2462"/>
      <c r="AH669" s="2462"/>
      <c r="AI669" s="2462"/>
      <c r="AJ669" s="2462"/>
    </row>
    <row r="670" spans="1:36">
      <c r="A670" s="2461"/>
      <c r="B670" s="2450"/>
      <c r="C670" s="2322"/>
      <c r="D670" s="2461"/>
      <c r="E670" s="2461"/>
      <c r="F670" s="2461"/>
      <c r="G670" s="2462"/>
      <c r="H670" s="2462"/>
      <c r="I670" s="2462"/>
      <c r="J670" s="2462"/>
      <c r="K670" s="2462"/>
      <c r="L670" s="2462"/>
      <c r="M670" s="2462"/>
      <c r="N670" s="2462"/>
      <c r="O670" s="2462"/>
      <c r="P670" s="2462"/>
      <c r="Q670" s="2462"/>
      <c r="R670" s="2462"/>
      <c r="S670" s="2462"/>
      <c r="T670" s="2462"/>
      <c r="U670" s="2462"/>
      <c r="V670" s="2462"/>
      <c r="W670" s="2462"/>
      <c r="X670" s="2462"/>
      <c r="Y670" s="2462"/>
      <c r="Z670" s="2462"/>
      <c r="AA670" s="2462"/>
      <c r="AB670" s="2462"/>
      <c r="AC670" s="2462"/>
      <c r="AD670" s="2462"/>
      <c r="AE670" s="2462"/>
      <c r="AF670" s="2462"/>
      <c r="AG670" s="2462"/>
      <c r="AH670" s="2462"/>
      <c r="AI670" s="2462"/>
      <c r="AJ670" s="2462"/>
    </row>
    <row r="671" spans="1:36">
      <c r="A671" s="2461"/>
      <c r="B671" s="2450"/>
      <c r="C671" s="2322"/>
      <c r="D671" s="2461"/>
      <c r="E671" s="2461"/>
      <c r="F671" s="2461"/>
      <c r="G671" s="2462"/>
      <c r="H671" s="2462"/>
      <c r="I671" s="2462"/>
      <c r="J671" s="2462"/>
      <c r="K671" s="2462"/>
      <c r="L671" s="2462"/>
      <c r="M671" s="2462"/>
      <c r="N671" s="2462"/>
      <c r="O671" s="2462"/>
      <c r="P671" s="2462"/>
      <c r="Q671" s="2462"/>
      <c r="R671" s="2462"/>
      <c r="S671" s="2462"/>
      <c r="T671" s="2462"/>
      <c r="U671" s="2462"/>
      <c r="V671" s="2462"/>
      <c r="W671" s="2462"/>
      <c r="X671" s="2462"/>
      <c r="Y671" s="2462"/>
      <c r="Z671" s="2462"/>
      <c r="AA671" s="2462"/>
      <c r="AB671" s="2462"/>
      <c r="AC671" s="2462"/>
      <c r="AD671" s="2462"/>
      <c r="AE671" s="2462"/>
      <c r="AF671" s="2462"/>
      <c r="AG671" s="2462"/>
      <c r="AH671" s="2462"/>
      <c r="AI671" s="2462"/>
      <c r="AJ671" s="2462"/>
    </row>
    <row r="672" spans="1:36">
      <c r="A672" s="2461"/>
      <c r="B672" s="2450"/>
      <c r="C672" s="2322"/>
      <c r="D672" s="2461"/>
      <c r="E672" s="2461"/>
      <c r="F672" s="2461"/>
      <c r="G672" s="2462"/>
      <c r="H672" s="2462"/>
      <c r="I672" s="2462"/>
      <c r="J672" s="2462"/>
      <c r="K672" s="2462"/>
      <c r="L672" s="2462"/>
      <c r="M672" s="2462"/>
      <c r="N672" s="2462"/>
      <c r="O672" s="2462"/>
      <c r="P672" s="2462"/>
      <c r="Q672" s="2462"/>
      <c r="R672" s="2462"/>
      <c r="S672" s="2462"/>
      <c r="T672" s="2462"/>
      <c r="U672" s="2462"/>
      <c r="V672" s="2462"/>
      <c r="W672" s="2462"/>
      <c r="X672" s="2462"/>
      <c r="Y672" s="2462"/>
      <c r="Z672" s="2462"/>
      <c r="AA672" s="2462"/>
      <c r="AB672" s="2462"/>
      <c r="AC672" s="2462"/>
      <c r="AD672" s="2462"/>
      <c r="AE672" s="2462"/>
      <c r="AF672" s="2462"/>
      <c r="AG672" s="2462"/>
      <c r="AH672" s="2462"/>
      <c r="AI672" s="2462"/>
      <c r="AJ672" s="2462"/>
    </row>
    <row r="673" spans="1:36">
      <c r="A673" s="2461"/>
      <c r="B673" s="2450"/>
      <c r="C673" s="2322"/>
      <c r="D673" s="2461"/>
      <c r="E673" s="2461"/>
      <c r="F673" s="2461"/>
      <c r="G673" s="2462"/>
      <c r="H673" s="2462"/>
      <c r="I673" s="2462"/>
      <c r="J673" s="2462"/>
      <c r="K673" s="2462"/>
      <c r="L673" s="2462"/>
      <c r="M673" s="2462"/>
      <c r="N673" s="2462"/>
      <c r="O673" s="2462"/>
      <c r="P673" s="2462"/>
      <c r="Q673" s="2462"/>
      <c r="R673" s="2462"/>
      <c r="S673" s="2462"/>
      <c r="T673" s="2462"/>
      <c r="U673" s="2462"/>
      <c r="V673" s="2462"/>
      <c r="W673" s="2462"/>
      <c r="X673" s="2462"/>
      <c r="Y673" s="2462"/>
      <c r="Z673" s="2462"/>
      <c r="AA673" s="2462"/>
      <c r="AB673" s="2462"/>
      <c r="AC673" s="2462"/>
      <c r="AD673" s="2462"/>
      <c r="AE673" s="2462"/>
      <c r="AF673" s="2462"/>
      <c r="AG673" s="2462"/>
      <c r="AH673" s="2462"/>
      <c r="AI673" s="2462"/>
      <c r="AJ673" s="2462"/>
    </row>
    <row r="674" spans="1:36">
      <c r="A674" s="2461"/>
      <c r="B674" s="2450"/>
      <c r="C674" s="2322"/>
      <c r="D674" s="2461"/>
      <c r="E674" s="2461"/>
      <c r="F674" s="2461"/>
      <c r="G674" s="2462"/>
      <c r="H674" s="2462"/>
      <c r="I674" s="2462"/>
      <c r="J674" s="2462"/>
      <c r="K674" s="2462"/>
      <c r="L674" s="2462"/>
      <c r="M674" s="2462"/>
      <c r="N674" s="2462"/>
      <c r="O674" s="2462"/>
      <c r="P674" s="2462"/>
      <c r="Q674" s="2462"/>
      <c r="R674" s="2462"/>
      <c r="S674" s="2462"/>
      <c r="T674" s="2462"/>
      <c r="U674" s="2462"/>
      <c r="V674" s="2462"/>
      <c r="W674" s="2462"/>
      <c r="X674" s="2462"/>
      <c r="Y674" s="2462"/>
      <c r="Z674" s="2462"/>
      <c r="AA674" s="2462"/>
      <c r="AB674" s="2462"/>
      <c r="AC674" s="2462"/>
      <c r="AD674" s="2462"/>
      <c r="AE674" s="2462"/>
      <c r="AF674" s="2462"/>
      <c r="AG674" s="2462"/>
      <c r="AH674" s="2462"/>
      <c r="AI674" s="2462"/>
      <c r="AJ674" s="2462"/>
    </row>
    <row r="675" spans="1:36">
      <c r="A675" s="2461"/>
      <c r="B675" s="2450"/>
      <c r="C675" s="2322"/>
      <c r="D675" s="2461"/>
      <c r="E675" s="2461"/>
      <c r="F675" s="2461"/>
      <c r="G675" s="2462"/>
      <c r="H675" s="2462"/>
      <c r="I675" s="2462"/>
      <c r="J675" s="2462"/>
      <c r="K675" s="2462"/>
      <c r="L675" s="2462"/>
      <c r="M675" s="2462"/>
      <c r="N675" s="2462"/>
      <c r="O675" s="2462"/>
      <c r="P675" s="2462"/>
      <c r="Q675" s="2462"/>
      <c r="R675" s="2462"/>
      <c r="S675" s="2462"/>
      <c r="T675" s="2462"/>
      <c r="U675" s="2462"/>
      <c r="V675" s="2462"/>
      <c r="W675" s="2462"/>
      <c r="X675" s="2462"/>
      <c r="Y675" s="2462"/>
      <c r="Z675" s="2462"/>
      <c r="AA675" s="2462"/>
      <c r="AB675" s="2462"/>
      <c r="AC675" s="2462"/>
      <c r="AD675" s="2462"/>
      <c r="AE675" s="2462"/>
      <c r="AF675" s="2462"/>
      <c r="AG675" s="2462"/>
      <c r="AH675" s="2462"/>
      <c r="AI675" s="2462"/>
      <c r="AJ675" s="2462"/>
    </row>
    <row r="676" spans="1:36">
      <c r="A676" s="2461"/>
      <c r="B676" s="2450"/>
      <c r="C676" s="2322"/>
      <c r="D676" s="2461"/>
      <c r="E676" s="2461"/>
      <c r="F676" s="2461"/>
      <c r="G676" s="2462"/>
      <c r="H676" s="2462"/>
      <c r="I676" s="2462"/>
      <c r="J676" s="2462"/>
      <c r="K676" s="2462"/>
      <c r="L676" s="2462"/>
      <c r="M676" s="2462"/>
      <c r="N676" s="2462"/>
      <c r="O676" s="2462"/>
      <c r="P676" s="2462"/>
      <c r="Q676" s="2462"/>
      <c r="R676" s="2462"/>
      <c r="S676" s="2462"/>
      <c r="T676" s="2462"/>
      <c r="U676" s="2462"/>
      <c r="V676" s="2462"/>
      <c r="W676" s="2462"/>
      <c r="X676" s="2462"/>
      <c r="Y676" s="2462"/>
      <c r="Z676" s="2462"/>
      <c r="AA676" s="2462"/>
      <c r="AB676" s="2462"/>
      <c r="AC676" s="2462"/>
      <c r="AD676" s="2462"/>
      <c r="AE676" s="2462"/>
      <c r="AF676" s="2462"/>
      <c r="AG676" s="2462"/>
      <c r="AH676" s="2462"/>
      <c r="AI676" s="2462"/>
      <c r="AJ676" s="2462"/>
    </row>
    <row r="677" spans="1:36">
      <c r="A677" s="2461"/>
      <c r="B677" s="2450"/>
      <c r="C677" s="2322"/>
      <c r="D677" s="2461"/>
      <c r="E677" s="2461"/>
      <c r="F677" s="2461"/>
      <c r="G677" s="2462"/>
      <c r="H677" s="2462"/>
      <c r="I677" s="2462"/>
      <c r="J677" s="2462"/>
      <c r="K677" s="2462"/>
      <c r="L677" s="2462"/>
      <c r="M677" s="2462"/>
      <c r="N677" s="2462"/>
      <c r="O677" s="2462"/>
      <c r="P677" s="2462"/>
      <c r="Q677" s="2462"/>
      <c r="R677" s="2462"/>
      <c r="S677" s="2462"/>
      <c r="T677" s="2462"/>
      <c r="U677" s="2462"/>
      <c r="V677" s="2462"/>
      <c r="W677" s="2462"/>
      <c r="X677" s="2462"/>
      <c r="Y677" s="2462"/>
      <c r="Z677" s="2462"/>
      <c r="AA677" s="2462"/>
      <c r="AB677" s="2462"/>
      <c r="AC677" s="2462"/>
      <c r="AD677" s="2462"/>
      <c r="AE677" s="2462"/>
      <c r="AF677" s="2462"/>
      <c r="AG677" s="2462"/>
      <c r="AH677" s="2462"/>
      <c r="AI677" s="2462"/>
      <c r="AJ677" s="2462"/>
    </row>
    <row r="678" spans="1:36">
      <c r="A678" s="2461"/>
      <c r="B678" s="2450"/>
      <c r="C678" s="2322"/>
      <c r="D678" s="2461"/>
      <c r="E678" s="2461"/>
      <c r="F678" s="2461"/>
      <c r="G678" s="2462"/>
      <c r="H678" s="2462"/>
      <c r="I678" s="2462"/>
      <c r="J678" s="2462"/>
      <c r="K678" s="2462"/>
      <c r="L678" s="2462"/>
      <c r="M678" s="2462"/>
      <c r="N678" s="2462"/>
      <c r="O678" s="2462"/>
      <c r="P678" s="2462"/>
      <c r="Q678" s="2462"/>
      <c r="R678" s="2462"/>
      <c r="S678" s="2462"/>
      <c r="T678" s="2462"/>
      <c r="U678" s="2462"/>
      <c r="V678" s="2462"/>
      <c r="W678" s="2462"/>
      <c r="X678" s="2462"/>
      <c r="Y678" s="2462"/>
      <c r="Z678" s="2462"/>
      <c r="AA678" s="2462"/>
      <c r="AB678" s="2462"/>
      <c r="AC678" s="2462"/>
      <c r="AD678" s="2462"/>
      <c r="AE678" s="2462"/>
      <c r="AF678" s="2462"/>
      <c r="AG678" s="2462"/>
      <c r="AH678" s="2462"/>
      <c r="AI678" s="2462"/>
      <c r="AJ678" s="2462"/>
    </row>
    <row r="679" spans="1:36">
      <c r="A679" s="2461"/>
      <c r="B679" s="2450"/>
      <c r="C679" s="2322"/>
      <c r="D679" s="2461"/>
      <c r="E679" s="2461"/>
      <c r="F679" s="2461"/>
      <c r="G679" s="2462"/>
      <c r="H679" s="2462"/>
      <c r="I679" s="2462"/>
      <c r="J679" s="2462"/>
      <c r="K679" s="2462"/>
      <c r="L679" s="2462"/>
      <c r="M679" s="2462"/>
      <c r="N679" s="2462"/>
      <c r="O679" s="2462"/>
      <c r="P679" s="2462"/>
      <c r="Q679" s="2462"/>
      <c r="R679" s="2462"/>
      <c r="S679" s="2462"/>
      <c r="T679" s="2462"/>
      <c r="U679" s="2462"/>
      <c r="V679" s="2462"/>
      <c r="W679" s="2462"/>
      <c r="X679" s="2462"/>
      <c r="Y679" s="2462"/>
      <c r="Z679" s="2462"/>
      <c r="AA679" s="2462"/>
      <c r="AB679" s="2462"/>
      <c r="AC679" s="2462"/>
      <c r="AD679" s="2462"/>
      <c r="AE679" s="2462"/>
      <c r="AF679" s="2462"/>
      <c r="AG679" s="2462"/>
      <c r="AH679" s="2462"/>
      <c r="AI679" s="2462"/>
      <c r="AJ679" s="2462"/>
    </row>
    <row r="680" spans="1:36">
      <c r="A680" s="2461"/>
      <c r="B680" s="2450"/>
      <c r="C680" s="2322"/>
      <c r="D680" s="2461"/>
      <c r="E680" s="2461"/>
      <c r="F680" s="2461"/>
      <c r="G680" s="2462"/>
      <c r="H680" s="2462"/>
      <c r="I680" s="2462"/>
      <c r="J680" s="2462"/>
      <c r="K680" s="2462"/>
      <c r="L680" s="2462"/>
      <c r="M680" s="2462"/>
      <c r="N680" s="2462"/>
      <c r="O680" s="2462"/>
      <c r="P680" s="2462"/>
      <c r="Q680" s="2462"/>
      <c r="R680" s="2462"/>
      <c r="S680" s="2462"/>
      <c r="T680" s="2462"/>
      <c r="U680" s="2462"/>
      <c r="V680" s="2462"/>
      <c r="W680" s="2462"/>
      <c r="X680" s="2462"/>
      <c r="Y680" s="2462"/>
      <c r="Z680" s="2462"/>
      <c r="AA680" s="2462"/>
      <c r="AB680" s="2462"/>
      <c r="AC680" s="2462"/>
      <c r="AD680" s="2462"/>
      <c r="AE680" s="2462"/>
      <c r="AF680" s="2462"/>
      <c r="AG680" s="2462"/>
      <c r="AH680" s="2462"/>
      <c r="AI680" s="2462"/>
      <c r="AJ680" s="2462"/>
    </row>
    <row r="681" spans="1:36">
      <c r="A681" s="2461"/>
      <c r="B681" s="2450"/>
      <c r="C681" s="2322"/>
      <c r="D681" s="2461"/>
      <c r="E681" s="2461"/>
      <c r="F681" s="2461"/>
      <c r="G681" s="2462"/>
      <c r="H681" s="2462"/>
      <c r="I681" s="2462"/>
      <c r="J681" s="2462"/>
      <c r="K681" s="2462"/>
      <c r="L681" s="2462"/>
      <c r="M681" s="2462"/>
      <c r="N681" s="2462"/>
      <c r="O681" s="2462"/>
      <c r="P681" s="2462"/>
      <c r="Q681" s="2462"/>
      <c r="R681" s="2462"/>
      <c r="S681" s="2462"/>
      <c r="T681" s="2462"/>
      <c r="U681" s="2462"/>
      <c r="V681" s="2462"/>
      <c r="W681" s="2462"/>
      <c r="X681" s="2462"/>
      <c r="Y681" s="2462"/>
      <c r="Z681" s="2462"/>
      <c r="AA681" s="2462"/>
      <c r="AB681" s="2462"/>
      <c r="AC681" s="2462"/>
      <c r="AD681" s="2462"/>
      <c r="AE681" s="2462"/>
      <c r="AF681" s="2462"/>
      <c r="AG681" s="2462"/>
      <c r="AH681" s="2462"/>
      <c r="AI681" s="2462"/>
      <c r="AJ681" s="2462"/>
    </row>
    <row r="682" spans="1:36">
      <c r="A682" s="2461"/>
      <c r="B682" s="2450"/>
      <c r="C682" s="2322"/>
      <c r="D682" s="2461"/>
      <c r="E682" s="2461"/>
      <c r="F682" s="2461"/>
      <c r="G682" s="2462"/>
      <c r="H682" s="2462"/>
      <c r="I682" s="2462"/>
      <c r="J682" s="2462"/>
      <c r="K682" s="2462"/>
      <c r="L682" s="2462"/>
      <c r="M682" s="2462"/>
      <c r="N682" s="2462"/>
      <c r="O682" s="2462"/>
      <c r="P682" s="2462"/>
      <c r="Q682" s="2462"/>
      <c r="R682" s="2462"/>
      <c r="S682" s="2462"/>
      <c r="T682" s="2462"/>
      <c r="U682" s="2462"/>
      <c r="V682" s="2462"/>
      <c r="W682" s="2462"/>
      <c r="X682" s="2462"/>
      <c r="Y682" s="2462"/>
      <c r="Z682" s="2462"/>
      <c r="AA682" s="2462"/>
      <c r="AB682" s="2462"/>
      <c r="AC682" s="2462"/>
      <c r="AD682" s="2462"/>
      <c r="AE682" s="2462"/>
      <c r="AF682" s="2462"/>
      <c r="AG682" s="2462"/>
      <c r="AH682" s="2462"/>
      <c r="AI682" s="2462"/>
      <c r="AJ682" s="2462"/>
    </row>
    <row r="683" spans="1:36">
      <c r="A683" s="2461"/>
      <c r="B683" s="2450"/>
      <c r="C683" s="2322"/>
      <c r="D683" s="2461"/>
      <c r="E683" s="2461"/>
      <c r="F683" s="2461"/>
      <c r="G683" s="2462"/>
      <c r="H683" s="2462"/>
      <c r="I683" s="2462"/>
      <c r="J683" s="2462"/>
      <c r="K683" s="2462"/>
      <c r="L683" s="2462"/>
      <c r="M683" s="2462"/>
      <c r="N683" s="2462"/>
      <c r="O683" s="2462"/>
      <c r="P683" s="2462"/>
      <c r="Q683" s="2462"/>
      <c r="R683" s="2462"/>
      <c r="S683" s="2462"/>
      <c r="T683" s="2462"/>
      <c r="U683" s="2462"/>
      <c r="V683" s="2462"/>
      <c r="W683" s="2462"/>
      <c r="X683" s="2462"/>
      <c r="Y683" s="2462"/>
      <c r="Z683" s="2462"/>
      <c r="AA683" s="2462"/>
      <c r="AB683" s="2462"/>
      <c r="AC683" s="2462"/>
      <c r="AD683" s="2462"/>
      <c r="AE683" s="2462"/>
      <c r="AF683" s="2462"/>
      <c r="AG683" s="2462"/>
      <c r="AH683" s="2462"/>
      <c r="AI683" s="2462"/>
      <c r="AJ683" s="2462"/>
    </row>
    <row r="684" spans="1:36">
      <c r="A684" s="2461"/>
      <c r="B684" s="2450"/>
      <c r="C684" s="2322"/>
      <c r="D684" s="2461"/>
      <c r="E684" s="2461"/>
      <c r="F684" s="2461"/>
      <c r="G684" s="2462"/>
      <c r="H684" s="2462"/>
      <c r="I684" s="2462"/>
      <c r="J684" s="2462"/>
      <c r="K684" s="2462"/>
      <c r="L684" s="2462"/>
      <c r="M684" s="2462"/>
      <c r="N684" s="2462"/>
      <c r="O684" s="2462"/>
      <c r="P684" s="2462"/>
      <c r="Q684" s="2462"/>
      <c r="R684" s="2462"/>
      <c r="S684" s="2462"/>
      <c r="T684" s="2462"/>
      <c r="U684" s="2462"/>
      <c r="V684" s="2462"/>
      <c r="W684" s="2462"/>
      <c r="X684" s="2462"/>
      <c r="Y684" s="2462"/>
      <c r="Z684" s="2462"/>
      <c r="AA684" s="2462"/>
      <c r="AB684" s="2462"/>
      <c r="AC684" s="2462"/>
      <c r="AD684" s="2462"/>
      <c r="AE684" s="2462"/>
      <c r="AF684" s="2462"/>
      <c r="AG684" s="2462"/>
      <c r="AH684" s="2462"/>
      <c r="AI684" s="2462"/>
      <c r="AJ684" s="2462"/>
    </row>
    <row r="685" spans="1:36">
      <c r="A685" s="2461"/>
      <c r="B685" s="2450"/>
      <c r="C685" s="2322"/>
      <c r="D685" s="2461"/>
      <c r="E685" s="2461"/>
      <c r="F685" s="2461"/>
      <c r="G685" s="2462"/>
      <c r="H685" s="2462"/>
      <c r="I685" s="2462"/>
      <c r="J685" s="2462"/>
      <c r="K685" s="2462"/>
      <c r="L685" s="2462"/>
      <c r="M685" s="2462"/>
      <c r="N685" s="2462"/>
      <c r="O685" s="2462"/>
      <c r="P685" s="2462"/>
      <c r="Q685" s="2462"/>
      <c r="R685" s="2462"/>
      <c r="S685" s="2462"/>
      <c r="T685" s="2462"/>
      <c r="U685" s="2462"/>
      <c r="V685" s="2462"/>
      <c r="W685" s="2462"/>
      <c r="X685" s="2462"/>
      <c r="Y685" s="2462"/>
      <c r="Z685" s="2462"/>
      <c r="AA685" s="2462"/>
      <c r="AB685" s="2462"/>
      <c r="AC685" s="2462"/>
      <c r="AD685" s="2462"/>
      <c r="AE685" s="2462"/>
      <c r="AF685" s="2462"/>
      <c r="AG685" s="2462"/>
      <c r="AH685" s="2462"/>
      <c r="AI685" s="2462"/>
      <c r="AJ685" s="2462"/>
    </row>
    <row r="686" spans="1:36">
      <c r="A686" s="2461"/>
      <c r="B686" s="2450"/>
      <c r="C686" s="2322"/>
      <c r="D686" s="2461"/>
      <c r="E686" s="2461"/>
      <c r="F686" s="2461"/>
      <c r="G686" s="2462"/>
      <c r="H686" s="2462"/>
      <c r="I686" s="2462"/>
      <c r="J686" s="2462"/>
      <c r="K686" s="2462"/>
      <c r="L686" s="2462"/>
      <c r="M686" s="2462"/>
      <c r="N686" s="2462"/>
      <c r="O686" s="2462"/>
      <c r="P686" s="2462"/>
      <c r="Q686" s="2462"/>
      <c r="R686" s="2462"/>
      <c r="S686" s="2462"/>
      <c r="T686" s="2462"/>
      <c r="U686" s="2462"/>
      <c r="V686" s="2462"/>
      <c r="W686" s="2462"/>
      <c r="X686" s="2462"/>
      <c r="Y686" s="2462"/>
      <c r="Z686" s="2462"/>
      <c r="AA686" s="2462"/>
      <c r="AB686" s="2462"/>
      <c r="AC686" s="2462"/>
      <c r="AD686" s="2462"/>
      <c r="AE686" s="2462"/>
      <c r="AF686" s="2462"/>
      <c r="AG686" s="2462"/>
      <c r="AH686" s="2462"/>
      <c r="AI686" s="2462"/>
      <c r="AJ686" s="2462"/>
    </row>
    <row r="687" spans="1:36">
      <c r="A687" s="2461"/>
      <c r="B687" s="2450"/>
      <c r="C687" s="2322"/>
      <c r="D687" s="2461"/>
      <c r="E687" s="2461"/>
      <c r="F687" s="2461"/>
      <c r="G687" s="2462"/>
      <c r="H687" s="2462"/>
      <c r="I687" s="2462"/>
      <c r="J687" s="2462"/>
      <c r="K687" s="2462"/>
      <c r="L687" s="2462"/>
      <c r="M687" s="2462"/>
      <c r="N687" s="2462"/>
      <c r="O687" s="2462"/>
      <c r="P687" s="2462"/>
      <c r="Q687" s="2462"/>
      <c r="R687" s="2462"/>
      <c r="S687" s="2462"/>
      <c r="T687" s="2462"/>
      <c r="U687" s="2462"/>
      <c r="V687" s="2462"/>
      <c r="W687" s="2462"/>
      <c r="X687" s="2462"/>
      <c r="Y687" s="2462"/>
      <c r="Z687" s="2462"/>
      <c r="AA687" s="2462"/>
      <c r="AB687" s="2462"/>
      <c r="AC687" s="2462"/>
      <c r="AD687" s="2462"/>
      <c r="AE687" s="2462"/>
      <c r="AF687" s="2462"/>
      <c r="AG687" s="2462"/>
      <c r="AH687" s="2462"/>
      <c r="AI687" s="2462"/>
      <c r="AJ687" s="2462"/>
    </row>
    <row r="688" spans="1:36">
      <c r="A688" s="2461"/>
      <c r="B688" s="2450"/>
      <c r="C688" s="2322"/>
      <c r="D688" s="2461"/>
      <c r="E688" s="2461"/>
      <c r="F688" s="2461"/>
      <c r="G688" s="2462"/>
      <c r="H688" s="2462"/>
      <c r="I688" s="2462"/>
      <c r="J688" s="2462"/>
      <c r="K688" s="2462"/>
      <c r="L688" s="2462"/>
      <c r="M688" s="2462"/>
      <c r="N688" s="2462"/>
      <c r="O688" s="2462"/>
      <c r="P688" s="2462"/>
      <c r="Q688" s="2462"/>
      <c r="R688" s="2462"/>
      <c r="S688" s="2462"/>
      <c r="T688" s="2462"/>
      <c r="U688" s="2462"/>
      <c r="V688" s="2462"/>
      <c r="W688" s="2462"/>
      <c r="X688" s="2462"/>
      <c r="Y688" s="2462"/>
      <c r="Z688" s="2462"/>
      <c r="AA688" s="2462"/>
      <c r="AB688" s="2462"/>
      <c r="AC688" s="2462"/>
      <c r="AD688" s="2462"/>
      <c r="AE688" s="2462"/>
      <c r="AF688" s="2462"/>
      <c r="AG688" s="2462"/>
      <c r="AH688" s="2462"/>
      <c r="AI688" s="2462"/>
      <c r="AJ688" s="2462"/>
    </row>
    <row r="689" spans="1:36">
      <c r="A689" s="2461"/>
      <c r="B689" s="2450"/>
      <c r="C689" s="2322"/>
      <c r="D689" s="2461"/>
      <c r="E689" s="2461"/>
      <c r="F689" s="2461"/>
      <c r="G689" s="2462"/>
      <c r="H689" s="2462"/>
      <c r="I689" s="2462"/>
      <c r="J689" s="2462"/>
      <c r="K689" s="2462"/>
      <c r="L689" s="2462"/>
      <c r="M689" s="2462"/>
      <c r="N689" s="2462"/>
      <c r="O689" s="2462"/>
      <c r="P689" s="2462"/>
      <c r="Q689" s="2462"/>
      <c r="R689" s="2462"/>
      <c r="S689" s="2462"/>
      <c r="T689" s="2462"/>
      <c r="U689" s="2462"/>
      <c r="V689" s="2462"/>
      <c r="W689" s="2462"/>
      <c r="X689" s="2462"/>
      <c r="Y689" s="2462"/>
      <c r="Z689" s="2462"/>
      <c r="AA689" s="2462"/>
      <c r="AB689" s="2462"/>
      <c r="AC689" s="2462"/>
      <c r="AD689" s="2462"/>
      <c r="AE689" s="2462"/>
      <c r="AF689" s="2462"/>
      <c r="AG689" s="2462"/>
      <c r="AH689" s="2462"/>
      <c r="AI689" s="2462"/>
      <c r="AJ689" s="2462"/>
    </row>
    <row r="690" spans="1:36">
      <c r="A690" s="2461"/>
      <c r="B690" s="2450"/>
      <c r="C690" s="2322"/>
      <c r="D690" s="2461"/>
      <c r="E690" s="2461"/>
      <c r="F690" s="2461"/>
      <c r="G690" s="2462"/>
      <c r="H690" s="2462"/>
      <c r="I690" s="2462"/>
      <c r="J690" s="2462"/>
      <c r="K690" s="2462"/>
      <c r="L690" s="2462"/>
      <c r="M690" s="2462"/>
      <c r="N690" s="2462"/>
      <c r="O690" s="2462"/>
      <c r="P690" s="2462"/>
      <c r="Q690" s="2462"/>
      <c r="R690" s="2462"/>
      <c r="S690" s="2462"/>
      <c r="T690" s="2462"/>
      <c r="U690" s="2462"/>
      <c r="V690" s="2462"/>
      <c r="W690" s="2462"/>
      <c r="X690" s="2462"/>
      <c r="Y690" s="2462"/>
      <c r="Z690" s="2462"/>
      <c r="AA690" s="2462"/>
      <c r="AB690" s="2462"/>
      <c r="AC690" s="2462"/>
      <c r="AD690" s="2462"/>
      <c r="AE690" s="2462"/>
      <c r="AF690" s="2462"/>
      <c r="AG690" s="2462"/>
      <c r="AH690" s="2462"/>
      <c r="AI690" s="2462"/>
      <c r="AJ690" s="2462"/>
    </row>
    <row r="691" spans="1:36">
      <c r="A691" s="2461"/>
      <c r="B691" s="2450"/>
      <c r="C691" s="2322"/>
      <c r="D691" s="2461"/>
      <c r="E691" s="2461"/>
      <c r="F691" s="2461"/>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C691" s="2462"/>
      <c r="AD691" s="2462"/>
      <c r="AE691" s="2462"/>
      <c r="AF691" s="2462"/>
      <c r="AG691" s="2462"/>
      <c r="AH691" s="2462"/>
      <c r="AI691" s="2462"/>
      <c r="AJ691" s="2462"/>
    </row>
    <row r="692" spans="1:36">
      <c r="A692" s="2461"/>
      <c r="B692" s="2450"/>
      <c r="C692" s="2322"/>
      <c r="D692" s="2461"/>
      <c r="E692" s="2461"/>
      <c r="F692" s="2461"/>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C692" s="2462"/>
      <c r="AD692" s="2462"/>
      <c r="AE692" s="2462"/>
      <c r="AF692" s="2462"/>
      <c r="AG692" s="2462"/>
      <c r="AH692" s="2462"/>
      <c r="AI692" s="2462"/>
      <c r="AJ692" s="2462"/>
    </row>
    <row r="693" spans="1:36">
      <c r="A693" s="2461"/>
      <c r="B693" s="2450"/>
      <c r="C693" s="2322"/>
      <c r="D693" s="2461"/>
      <c r="E693" s="2461"/>
      <c r="F693" s="2461"/>
      <c r="G693" s="2462"/>
      <c r="H693" s="2462"/>
      <c r="I693" s="2462"/>
      <c r="J693" s="2462"/>
      <c r="K693" s="2462"/>
      <c r="L693" s="2462"/>
      <c r="M693" s="2462"/>
      <c r="N693" s="2462"/>
      <c r="O693" s="2462"/>
      <c r="P693" s="2462"/>
      <c r="Q693" s="2462"/>
      <c r="R693" s="2462"/>
      <c r="S693" s="2462"/>
      <c r="T693" s="2462"/>
      <c r="U693" s="2462"/>
      <c r="V693" s="2462"/>
      <c r="W693" s="2462"/>
      <c r="X693" s="2462"/>
      <c r="Y693" s="2462"/>
      <c r="Z693" s="2462"/>
      <c r="AA693" s="2462"/>
      <c r="AB693" s="2462"/>
      <c r="AC693" s="2462"/>
      <c r="AD693" s="2462"/>
      <c r="AE693" s="2462"/>
      <c r="AF693" s="2462"/>
      <c r="AG693" s="2462"/>
      <c r="AH693" s="2462"/>
      <c r="AI693" s="2462"/>
      <c r="AJ693" s="2462"/>
    </row>
    <row r="694" spans="1:36">
      <c r="A694" s="2461"/>
      <c r="B694" s="2450"/>
      <c r="C694" s="2322"/>
      <c r="D694" s="2461"/>
      <c r="E694" s="2461"/>
      <c r="F694" s="2461"/>
      <c r="G694" s="2462"/>
      <c r="H694" s="2462"/>
      <c r="I694" s="2462"/>
      <c r="J694" s="2462"/>
      <c r="K694" s="2462"/>
      <c r="L694" s="2462"/>
      <c r="M694" s="2462"/>
      <c r="N694" s="2462"/>
      <c r="O694" s="2462"/>
      <c r="P694" s="2462"/>
      <c r="Q694" s="2462"/>
      <c r="R694" s="2462"/>
      <c r="S694" s="2462"/>
      <c r="T694" s="2462"/>
      <c r="U694" s="2462"/>
      <c r="V694" s="2462"/>
      <c r="W694" s="2462"/>
      <c r="X694" s="2462"/>
      <c r="Y694" s="2462"/>
      <c r="Z694" s="2462"/>
      <c r="AA694" s="2462"/>
      <c r="AB694" s="2462"/>
      <c r="AC694" s="2462"/>
      <c r="AD694" s="2462"/>
      <c r="AE694" s="2462"/>
      <c r="AF694" s="2462"/>
      <c r="AG694" s="2462"/>
      <c r="AH694" s="2462"/>
      <c r="AI694" s="2462"/>
      <c r="AJ694" s="2462"/>
    </row>
    <row r="695" spans="1:36">
      <c r="A695" s="2461"/>
      <c r="B695" s="2450"/>
      <c r="C695" s="2322"/>
      <c r="D695" s="2461"/>
      <c r="E695" s="2461"/>
      <c r="F695" s="2461"/>
      <c r="G695" s="2462"/>
      <c r="H695" s="2462"/>
      <c r="I695" s="2462"/>
      <c r="J695" s="2462"/>
      <c r="K695" s="2462"/>
      <c r="L695" s="2462"/>
      <c r="M695" s="2462"/>
      <c r="N695" s="2462"/>
      <c r="O695" s="2462"/>
      <c r="P695" s="2462"/>
      <c r="Q695" s="2462"/>
      <c r="R695" s="2462"/>
      <c r="S695" s="2462"/>
      <c r="T695" s="2462"/>
      <c r="U695" s="2462"/>
      <c r="V695" s="2462"/>
      <c r="W695" s="2462"/>
      <c r="X695" s="2462"/>
      <c r="Y695" s="2462"/>
      <c r="Z695" s="2462"/>
      <c r="AA695" s="2462"/>
      <c r="AB695" s="2462"/>
      <c r="AC695" s="2462"/>
      <c r="AD695" s="2462"/>
      <c r="AE695" s="2462"/>
      <c r="AF695" s="2462"/>
      <c r="AG695" s="2462"/>
      <c r="AH695" s="2462"/>
      <c r="AI695" s="2462"/>
      <c r="AJ695" s="2462"/>
    </row>
    <row r="696" spans="1:36">
      <c r="A696" s="2461"/>
      <c r="B696" s="2450"/>
      <c r="C696" s="2322"/>
      <c r="D696" s="2461"/>
      <c r="E696" s="2461"/>
      <c r="F696" s="2461"/>
      <c r="G696" s="2462"/>
      <c r="H696" s="2462"/>
      <c r="I696" s="2462"/>
      <c r="J696" s="2462"/>
      <c r="K696" s="2462"/>
      <c r="L696" s="2462"/>
      <c r="M696" s="2462"/>
      <c r="N696" s="2462"/>
      <c r="O696" s="2462"/>
      <c r="P696" s="2462"/>
      <c r="Q696" s="2462"/>
      <c r="R696" s="2462"/>
      <c r="S696" s="2462"/>
      <c r="T696" s="2462"/>
      <c r="U696" s="2462"/>
      <c r="V696" s="2462"/>
      <c r="W696" s="2462"/>
      <c r="X696" s="2462"/>
      <c r="Y696" s="2462"/>
      <c r="Z696" s="2462"/>
      <c r="AA696" s="2462"/>
      <c r="AB696" s="2462"/>
      <c r="AC696" s="2462"/>
      <c r="AD696" s="2462"/>
      <c r="AE696" s="2462"/>
      <c r="AF696" s="2462"/>
      <c r="AG696" s="2462"/>
      <c r="AH696" s="2462"/>
      <c r="AI696" s="2462"/>
      <c r="AJ696" s="2462"/>
    </row>
    <row r="697" spans="1:36">
      <c r="A697" s="2461"/>
      <c r="B697" s="2450"/>
      <c r="C697" s="2322"/>
      <c r="D697" s="2461"/>
      <c r="E697" s="2461"/>
      <c r="F697" s="2461"/>
      <c r="G697" s="2462"/>
      <c r="H697" s="2462"/>
      <c r="I697" s="2462"/>
      <c r="J697" s="2462"/>
      <c r="K697" s="2462"/>
      <c r="L697" s="2462"/>
      <c r="M697" s="2462"/>
      <c r="N697" s="2462"/>
      <c r="O697" s="2462"/>
      <c r="P697" s="2462"/>
      <c r="Q697" s="2462"/>
      <c r="R697" s="2462"/>
      <c r="S697" s="2462"/>
      <c r="T697" s="2462"/>
      <c r="U697" s="2462"/>
      <c r="V697" s="2462"/>
      <c r="W697" s="2462"/>
      <c r="X697" s="2462"/>
      <c r="Y697" s="2462"/>
      <c r="Z697" s="2462"/>
      <c r="AA697" s="2462"/>
      <c r="AB697" s="2462"/>
      <c r="AC697" s="2462"/>
      <c r="AD697" s="2462"/>
      <c r="AE697" s="2462"/>
      <c r="AF697" s="2462"/>
      <c r="AG697" s="2462"/>
      <c r="AH697" s="2462"/>
      <c r="AI697" s="2462"/>
      <c r="AJ697" s="2462"/>
    </row>
    <row r="698" spans="1:36">
      <c r="A698" s="2461"/>
      <c r="B698" s="2450"/>
      <c r="C698" s="2322"/>
      <c r="D698" s="2461"/>
      <c r="E698" s="2461"/>
      <c r="F698" s="2461"/>
      <c r="G698" s="2462"/>
      <c r="H698" s="2462"/>
      <c r="I698" s="2462"/>
      <c r="J698" s="2462"/>
      <c r="K698" s="2462"/>
      <c r="L698" s="2462"/>
      <c r="M698" s="2462"/>
      <c r="N698" s="2462"/>
      <c r="O698" s="2462"/>
      <c r="P698" s="2462"/>
      <c r="Q698" s="2462"/>
      <c r="R698" s="2462"/>
      <c r="S698" s="2462"/>
      <c r="T698" s="2462"/>
      <c r="U698" s="2462"/>
      <c r="V698" s="2462"/>
      <c r="W698" s="2462"/>
      <c r="X698" s="2462"/>
      <c r="Y698" s="2462"/>
      <c r="Z698" s="2462"/>
      <c r="AA698" s="2462"/>
      <c r="AB698" s="2462"/>
      <c r="AC698" s="2462"/>
      <c r="AD698" s="2462"/>
      <c r="AE698" s="2462"/>
      <c r="AF698" s="2462"/>
      <c r="AG698" s="2462"/>
      <c r="AH698" s="2462"/>
      <c r="AI698" s="2462"/>
      <c r="AJ698" s="2462"/>
    </row>
    <row r="699" spans="1:36">
      <c r="A699" s="2461"/>
      <c r="B699" s="2450"/>
      <c r="C699" s="2322"/>
      <c r="D699" s="2461"/>
      <c r="E699" s="2461"/>
      <c r="F699" s="2461"/>
      <c r="G699" s="2462"/>
      <c r="H699" s="2462"/>
      <c r="I699" s="2462"/>
      <c r="J699" s="2462"/>
      <c r="K699" s="2462"/>
      <c r="L699" s="2462"/>
      <c r="M699" s="2462"/>
      <c r="N699" s="2462"/>
      <c r="O699" s="2462"/>
      <c r="P699" s="2462"/>
      <c r="Q699" s="2462"/>
      <c r="R699" s="2462"/>
      <c r="S699" s="2462"/>
      <c r="T699" s="2462"/>
      <c r="U699" s="2462"/>
      <c r="V699" s="2462"/>
      <c r="W699" s="2462"/>
      <c r="X699" s="2462"/>
      <c r="Y699" s="2462"/>
      <c r="Z699" s="2462"/>
      <c r="AA699" s="2462"/>
      <c r="AB699" s="2462"/>
      <c r="AC699" s="2462"/>
      <c r="AD699" s="2462"/>
      <c r="AE699" s="2462"/>
      <c r="AF699" s="2462"/>
      <c r="AG699" s="2462"/>
      <c r="AH699" s="2462"/>
      <c r="AI699" s="2462"/>
      <c r="AJ699" s="2462"/>
    </row>
    <row r="700" spans="1:36">
      <c r="A700" s="2461"/>
      <c r="B700" s="2450"/>
      <c r="C700" s="2322"/>
      <c r="D700" s="2461"/>
      <c r="E700" s="2461"/>
      <c r="F700" s="2461"/>
      <c r="G700" s="2462"/>
      <c r="H700" s="2462"/>
      <c r="I700" s="2462"/>
      <c r="J700" s="2462"/>
      <c r="K700" s="2462"/>
      <c r="L700" s="2462"/>
      <c r="M700" s="2462"/>
      <c r="N700" s="2462"/>
      <c r="O700" s="2462"/>
      <c r="P700" s="2462"/>
      <c r="Q700" s="2462"/>
      <c r="R700" s="2462"/>
      <c r="S700" s="2462"/>
      <c r="T700" s="2462"/>
      <c r="U700" s="2462"/>
      <c r="V700" s="2462"/>
      <c r="W700" s="2462"/>
      <c r="X700" s="2462"/>
      <c r="Y700" s="2462"/>
      <c r="Z700" s="2462"/>
      <c r="AA700" s="2462"/>
      <c r="AB700" s="2462"/>
      <c r="AC700" s="2462"/>
      <c r="AD700" s="2462"/>
      <c r="AE700" s="2462"/>
      <c r="AF700" s="2462"/>
      <c r="AG700" s="2462"/>
      <c r="AH700" s="2462"/>
      <c r="AI700" s="2462"/>
      <c r="AJ700" s="2462"/>
    </row>
    <row r="701" spans="1:36">
      <c r="A701" s="2461"/>
      <c r="B701" s="2450"/>
      <c r="C701" s="2322"/>
      <c r="D701" s="2461"/>
      <c r="E701" s="2461"/>
      <c r="F701" s="2461"/>
      <c r="G701" s="2462"/>
      <c r="H701" s="2462"/>
      <c r="I701" s="2462"/>
      <c r="J701" s="2462"/>
      <c r="K701" s="2462"/>
      <c r="L701" s="2462"/>
      <c r="M701" s="2462"/>
      <c r="N701" s="2462"/>
      <c r="O701" s="2462"/>
      <c r="P701" s="2462"/>
      <c r="Q701" s="2462"/>
      <c r="R701" s="2462"/>
      <c r="S701" s="2462"/>
      <c r="T701" s="2462"/>
      <c r="U701" s="2462"/>
      <c r="V701" s="2462"/>
      <c r="W701" s="2462"/>
      <c r="X701" s="2462"/>
      <c r="Y701" s="2462"/>
      <c r="Z701" s="2462"/>
      <c r="AA701" s="2462"/>
      <c r="AB701" s="2462"/>
      <c r="AC701" s="2462"/>
      <c r="AD701" s="2462"/>
      <c r="AE701" s="2462"/>
      <c r="AF701" s="2462"/>
      <c r="AG701" s="2462"/>
      <c r="AH701" s="2462"/>
      <c r="AI701" s="2462"/>
      <c r="AJ701" s="2462"/>
    </row>
    <row r="702" spans="1:36">
      <c r="A702" s="2461"/>
      <c r="B702" s="2450"/>
      <c r="C702" s="2322"/>
      <c r="D702" s="2461"/>
      <c r="E702" s="2461"/>
      <c r="F702" s="2461"/>
      <c r="G702" s="2462"/>
      <c r="H702" s="2462"/>
      <c r="I702" s="2462"/>
      <c r="J702" s="2462"/>
      <c r="K702" s="2462"/>
      <c r="L702" s="2462"/>
      <c r="M702" s="2462"/>
      <c r="N702" s="2462"/>
      <c r="O702" s="2462"/>
      <c r="P702" s="2462"/>
      <c r="Q702" s="2462"/>
      <c r="R702" s="2462"/>
      <c r="S702" s="2462"/>
      <c r="T702" s="2462"/>
      <c r="U702" s="2462"/>
      <c r="V702" s="2462"/>
      <c r="W702" s="2462"/>
      <c r="X702" s="2462"/>
      <c r="Y702" s="2462"/>
      <c r="Z702" s="2462"/>
      <c r="AA702" s="2462"/>
      <c r="AB702" s="2462"/>
      <c r="AC702" s="2462"/>
      <c r="AD702" s="2462"/>
      <c r="AE702" s="2462"/>
      <c r="AF702" s="2462"/>
      <c r="AG702" s="2462"/>
      <c r="AH702" s="2462"/>
      <c r="AI702" s="2462"/>
      <c r="AJ702" s="2462"/>
    </row>
    <row r="703" spans="1:36">
      <c r="A703" s="2461"/>
      <c r="B703" s="2450"/>
      <c r="C703" s="2322"/>
      <c r="D703" s="2461"/>
      <c r="E703" s="2461"/>
      <c r="F703" s="2461"/>
      <c r="G703" s="2462"/>
      <c r="H703" s="2462"/>
      <c r="I703" s="2462"/>
      <c r="J703" s="2462"/>
      <c r="K703" s="2462"/>
      <c r="L703" s="2462"/>
      <c r="M703" s="2462"/>
      <c r="N703" s="2462"/>
      <c r="O703" s="2462"/>
      <c r="P703" s="2462"/>
      <c r="Q703" s="2462"/>
      <c r="R703" s="2462"/>
      <c r="S703" s="2462"/>
      <c r="T703" s="2462"/>
      <c r="U703" s="2462"/>
      <c r="V703" s="2462"/>
      <c r="W703" s="2462"/>
      <c r="X703" s="2462"/>
      <c r="Y703" s="2462"/>
      <c r="Z703" s="2462"/>
      <c r="AA703" s="2462"/>
      <c r="AB703" s="2462"/>
      <c r="AC703" s="2462"/>
      <c r="AD703" s="2462"/>
      <c r="AE703" s="2462"/>
      <c r="AF703" s="2462"/>
      <c r="AG703" s="2462"/>
      <c r="AH703" s="2462"/>
      <c r="AI703" s="2462"/>
      <c r="AJ703" s="2462"/>
    </row>
    <row r="704" spans="1:36">
      <c r="A704" s="2461"/>
      <c r="B704" s="2450"/>
      <c r="C704" s="2322"/>
      <c r="D704" s="2461"/>
      <c r="E704" s="2461"/>
      <c r="F704" s="2461"/>
      <c r="G704" s="2462"/>
      <c r="H704" s="2462"/>
      <c r="I704" s="2462"/>
      <c r="J704" s="2462"/>
      <c r="K704" s="2462"/>
      <c r="L704" s="2462"/>
      <c r="M704" s="2462"/>
      <c r="N704" s="2462"/>
      <c r="O704" s="2462"/>
      <c r="P704" s="2462"/>
      <c r="Q704" s="2462"/>
      <c r="R704" s="2462"/>
      <c r="S704" s="2462"/>
      <c r="T704" s="2462"/>
      <c r="U704" s="2462"/>
      <c r="V704" s="2462"/>
      <c r="W704" s="2462"/>
      <c r="X704" s="2462"/>
      <c r="Y704" s="2462"/>
      <c r="Z704" s="2462"/>
      <c r="AA704" s="2462"/>
      <c r="AB704" s="2462"/>
      <c r="AC704" s="2462"/>
      <c r="AD704" s="2462"/>
      <c r="AE704" s="2462"/>
      <c r="AF704" s="2462"/>
      <c r="AG704" s="2462"/>
      <c r="AH704" s="2462"/>
      <c r="AI704" s="2462"/>
      <c r="AJ704" s="2462"/>
    </row>
    <row r="705" spans="1:36">
      <c r="A705" s="2461"/>
      <c r="B705" s="2450"/>
      <c r="C705" s="2322"/>
      <c r="D705" s="2461"/>
      <c r="E705" s="2461"/>
      <c r="F705" s="2461"/>
      <c r="G705" s="2462"/>
      <c r="H705" s="2462"/>
      <c r="I705" s="2462"/>
      <c r="J705" s="2462"/>
      <c r="K705" s="2462"/>
      <c r="L705" s="2462"/>
      <c r="M705" s="2462"/>
      <c r="N705" s="2462"/>
      <c r="O705" s="2462"/>
      <c r="P705" s="2462"/>
      <c r="Q705" s="2462"/>
      <c r="R705" s="2462"/>
      <c r="S705" s="2462"/>
      <c r="T705" s="2462"/>
      <c r="U705" s="2462"/>
      <c r="V705" s="2462"/>
      <c r="W705" s="2462"/>
      <c r="X705" s="2462"/>
      <c r="Y705" s="2462"/>
      <c r="Z705" s="2462"/>
      <c r="AA705" s="2462"/>
      <c r="AB705" s="2462"/>
      <c r="AC705" s="2462"/>
      <c r="AD705" s="2462"/>
      <c r="AE705" s="2462"/>
      <c r="AF705" s="2462"/>
      <c r="AG705" s="2462"/>
      <c r="AH705" s="2462"/>
      <c r="AI705" s="2462"/>
      <c r="AJ705" s="2462"/>
    </row>
    <row r="706" spans="1:36">
      <c r="A706" s="2461"/>
      <c r="B706" s="2450"/>
      <c r="C706" s="2322"/>
      <c r="D706" s="2461"/>
      <c r="E706" s="2461"/>
      <c r="F706" s="2461"/>
      <c r="G706" s="2462"/>
      <c r="H706" s="2462"/>
      <c r="I706" s="2462"/>
      <c r="J706" s="2462"/>
      <c r="K706" s="2462"/>
      <c r="L706" s="2462"/>
      <c r="M706" s="2462"/>
      <c r="N706" s="2462"/>
      <c r="O706" s="2462"/>
      <c r="P706" s="2462"/>
      <c r="Q706" s="2462"/>
      <c r="R706" s="2462"/>
      <c r="S706" s="2462"/>
      <c r="T706" s="2462"/>
      <c r="U706" s="2462"/>
      <c r="V706" s="2462"/>
      <c r="W706" s="2462"/>
      <c r="X706" s="2462"/>
      <c r="Y706" s="2462"/>
      <c r="Z706" s="2462"/>
      <c r="AA706" s="2462"/>
      <c r="AB706" s="2462"/>
      <c r="AC706" s="2462"/>
      <c r="AD706" s="2462"/>
      <c r="AE706" s="2462"/>
      <c r="AF706" s="2462"/>
      <c r="AG706" s="2462"/>
      <c r="AH706" s="2462"/>
      <c r="AI706" s="2462"/>
      <c r="AJ706" s="2462"/>
    </row>
    <row r="707" spans="1:36">
      <c r="A707" s="2461"/>
      <c r="B707" s="2450"/>
      <c r="C707" s="2322"/>
      <c r="D707" s="2461"/>
      <c r="E707" s="2461"/>
      <c r="F707" s="2461"/>
      <c r="G707" s="2462"/>
      <c r="H707" s="2462"/>
      <c r="I707" s="2462"/>
      <c r="J707" s="2462"/>
      <c r="K707" s="2462"/>
      <c r="L707" s="2462"/>
      <c r="M707" s="2462"/>
      <c r="N707" s="2462"/>
      <c r="O707" s="2462"/>
      <c r="P707" s="2462"/>
      <c r="Q707" s="2462"/>
      <c r="R707" s="2462"/>
      <c r="S707" s="2462"/>
      <c r="T707" s="2462"/>
      <c r="U707" s="2462"/>
      <c r="V707" s="2462"/>
      <c r="W707" s="2462"/>
      <c r="X707" s="2462"/>
      <c r="Y707" s="2462"/>
      <c r="Z707" s="2462"/>
      <c r="AA707" s="2462"/>
      <c r="AB707" s="2462"/>
      <c r="AC707" s="2462"/>
      <c r="AD707" s="2462"/>
      <c r="AE707" s="2462"/>
      <c r="AF707" s="2462"/>
      <c r="AG707" s="2462"/>
      <c r="AH707" s="2462"/>
      <c r="AI707" s="2462"/>
      <c r="AJ707" s="2462"/>
    </row>
    <row r="708" spans="1:36">
      <c r="A708" s="2461"/>
      <c r="B708" s="2450"/>
      <c r="C708" s="2322"/>
      <c r="D708" s="2461"/>
      <c r="E708" s="2461"/>
      <c r="F708" s="2461"/>
      <c r="G708" s="2462"/>
      <c r="H708" s="2462"/>
      <c r="I708" s="2462"/>
      <c r="J708" s="2462"/>
      <c r="K708" s="2462"/>
      <c r="L708" s="2462"/>
      <c r="M708" s="2462"/>
      <c r="N708" s="2462"/>
      <c r="O708" s="2462"/>
      <c r="P708" s="2462"/>
      <c r="Q708" s="2462"/>
      <c r="R708" s="2462"/>
      <c r="S708" s="2462"/>
      <c r="T708" s="2462"/>
      <c r="U708" s="2462"/>
      <c r="V708" s="2462"/>
      <c r="W708" s="2462"/>
      <c r="X708" s="2462"/>
      <c r="Y708" s="2462"/>
      <c r="Z708" s="2462"/>
      <c r="AA708" s="2462"/>
      <c r="AB708" s="2462"/>
      <c r="AC708" s="2462"/>
      <c r="AD708" s="2462"/>
      <c r="AE708" s="2462"/>
      <c r="AF708" s="2462"/>
      <c r="AG708" s="2462"/>
      <c r="AH708" s="2462"/>
      <c r="AI708" s="2462"/>
      <c r="AJ708" s="2462"/>
    </row>
    <row r="709" spans="1:36">
      <c r="A709" s="2461"/>
      <c r="B709" s="2450"/>
      <c r="C709" s="2322"/>
      <c r="D709" s="2461"/>
      <c r="E709" s="2461"/>
      <c r="F709" s="2461"/>
      <c r="G709" s="2462"/>
      <c r="H709" s="2462"/>
      <c r="I709" s="2462"/>
      <c r="J709" s="2462"/>
      <c r="K709" s="2462"/>
      <c r="L709" s="2462"/>
      <c r="M709" s="2462"/>
      <c r="N709" s="2462"/>
      <c r="O709" s="2462"/>
      <c r="P709" s="2462"/>
      <c r="Q709" s="2462"/>
      <c r="R709" s="2462"/>
      <c r="S709" s="2462"/>
      <c r="T709" s="2462"/>
      <c r="U709" s="2462"/>
      <c r="V709" s="2462"/>
      <c r="W709" s="2462"/>
      <c r="X709" s="2462"/>
      <c r="Y709" s="2462"/>
      <c r="Z709" s="2462"/>
      <c r="AA709" s="2462"/>
      <c r="AB709" s="2462"/>
      <c r="AC709" s="2462"/>
      <c r="AD709" s="2462"/>
      <c r="AE709" s="2462"/>
      <c r="AF709" s="2462"/>
      <c r="AG709" s="2462"/>
      <c r="AH709" s="2462"/>
      <c r="AI709" s="2462"/>
      <c r="AJ709" s="2462"/>
    </row>
    <row r="710" spans="1:36">
      <c r="A710" s="2461"/>
      <c r="B710" s="2450"/>
      <c r="C710" s="2322"/>
      <c r="D710" s="2461"/>
      <c r="E710" s="2461"/>
      <c r="F710" s="2461"/>
      <c r="G710" s="2462"/>
      <c r="H710" s="2462"/>
      <c r="I710" s="2462"/>
      <c r="J710" s="2462"/>
      <c r="K710" s="2462"/>
      <c r="L710" s="2462"/>
      <c r="M710" s="2462"/>
      <c r="N710" s="2462"/>
      <c r="O710" s="2462"/>
      <c r="P710" s="2462"/>
      <c r="Q710" s="2462"/>
      <c r="R710" s="2462"/>
      <c r="S710" s="2462"/>
      <c r="T710" s="2462"/>
      <c r="U710" s="2462"/>
      <c r="V710" s="2462"/>
      <c r="W710" s="2462"/>
      <c r="X710" s="2462"/>
      <c r="Y710" s="2462"/>
      <c r="Z710" s="2462"/>
      <c r="AA710" s="2462"/>
      <c r="AB710" s="2462"/>
      <c r="AC710" s="2462"/>
      <c r="AD710" s="2462"/>
      <c r="AE710" s="2462"/>
      <c r="AF710" s="2462"/>
      <c r="AG710" s="2462"/>
      <c r="AH710" s="2462"/>
      <c r="AI710" s="2462"/>
      <c r="AJ710" s="2462"/>
    </row>
    <row r="711" spans="1:36">
      <c r="A711" s="2461"/>
      <c r="B711" s="2450"/>
      <c r="C711" s="2322"/>
      <c r="D711" s="2461"/>
      <c r="E711" s="2461"/>
      <c r="F711" s="2461"/>
      <c r="G711" s="2462"/>
      <c r="H711" s="2462"/>
      <c r="I711" s="2462"/>
      <c r="J711" s="2462"/>
      <c r="K711" s="2462"/>
      <c r="L711" s="2462"/>
      <c r="M711" s="2462"/>
      <c r="N711" s="2462"/>
      <c r="O711" s="2462"/>
      <c r="P711" s="2462"/>
      <c r="Q711" s="2462"/>
      <c r="R711" s="2462"/>
      <c r="S711" s="2462"/>
      <c r="T711" s="2462"/>
      <c r="U711" s="2462"/>
      <c r="V711" s="2462"/>
      <c r="W711" s="2462"/>
      <c r="X711" s="2462"/>
      <c r="Y711" s="2462"/>
      <c r="Z711" s="2462"/>
      <c r="AA711" s="2462"/>
      <c r="AB711" s="2462"/>
      <c r="AC711" s="2462"/>
      <c r="AD711" s="2462"/>
      <c r="AE711" s="2462"/>
      <c r="AF711" s="2462"/>
      <c r="AG711" s="2462"/>
      <c r="AH711" s="2462"/>
      <c r="AI711" s="2462"/>
      <c r="AJ711" s="2462"/>
    </row>
    <row r="712" spans="1:36">
      <c r="A712" s="2461"/>
      <c r="B712" s="2450"/>
      <c r="C712" s="2322"/>
      <c r="D712" s="2461"/>
      <c r="E712" s="2461"/>
      <c r="F712" s="2461"/>
      <c r="G712" s="2462"/>
      <c r="H712" s="2462"/>
      <c r="I712" s="2462"/>
      <c r="J712" s="2462"/>
      <c r="K712" s="2462"/>
      <c r="L712" s="2462"/>
      <c r="M712" s="2462"/>
      <c r="N712" s="2462"/>
      <c r="O712" s="2462"/>
      <c r="P712" s="2462"/>
      <c r="Q712" s="2462"/>
      <c r="R712" s="2462"/>
      <c r="S712" s="2462"/>
      <c r="T712" s="2462"/>
      <c r="U712" s="2462"/>
      <c r="V712" s="2462"/>
      <c r="W712" s="2462"/>
      <c r="X712" s="2462"/>
      <c r="Y712" s="2462"/>
      <c r="Z712" s="2462"/>
      <c r="AA712" s="2462"/>
      <c r="AB712" s="2462"/>
      <c r="AC712" s="2462"/>
      <c r="AD712" s="2462"/>
      <c r="AE712" s="2462"/>
      <c r="AF712" s="2462"/>
      <c r="AG712" s="2462"/>
      <c r="AH712" s="2462"/>
      <c r="AI712" s="2462"/>
      <c r="AJ712" s="2462"/>
    </row>
    <row r="713" spans="1:36">
      <c r="A713" s="2461"/>
      <c r="B713" s="2450"/>
      <c r="C713" s="2322"/>
      <c r="D713" s="2461"/>
      <c r="E713" s="2461"/>
      <c r="F713" s="2461"/>
      <c r="G713" s="2462"/>
      <c r="H713" s="2462"/>
      <c r="I713" s="2462"/>
      <c r="J713" s="2462"/>
      <c r="K713" s="2462"/>
      <c r="L713" s="2462"/>
      <c r="M713" s="2462"/>
      <c r="N713" s="2462"/>
      <c r="O713" s="2462"/>
      <c r="P713" s="2462"/>
      <c r="Q713" s="2462"/>
      <c r="R713" s="2462"/>
      <c r="S713" s="2462"/>
      <c r="T713" s="2462"/>
      <c r="U713" s="2462"/>
      <c r="V713" s="2462"/>
      <c r="W713" s="2462"/>
      <c r="X713" s="2462"/>
      <c r="Y713" s="2462"/>
      <c r="Z713" s="2462"/>
      <c r="AA713" s="2462"/>
      <c r="AB713" s="2462"/>
      <c r="AC713" s="2462"/>
      <c r="AD713" s="2462"/>
      <c r="AE713" s="2462"/>
      <c r="AF713" s="2462"/>
      <c r="AG713" s="2462"/>
      <c r="AH713" s="2462"/>
      <c r="AI713" s="2462"/>
      <c r="AJ713" s="2462"/>
    </row>
    <row r="714" spans="1:36">
      <c r="A714" s="2461"/>
      <c r="B714" s="2450"/>
      <c r="C714" s="2322"/>
      <c r="D714" s="2461"/>
      <c r="E714" s="2461"/>
      <c r="F714" s="2461"/>
      <c r="G714" s="2462"/>
      <c r="H714" s="2462"/>
      <c r="I714" s="2462"/>
      <c r="J714" s="2462"/>
      <c r="K714" s="2462"/>
      <c r="L714" s="2462"/>
      <c r="M714" s="2462"/>
      <c r="N714" s="2462"/>
      <c r="O714" s="2462"/>
      <c r="P714" s="2462"/>
      <c r="Q714" s="2462"/>
      <c r="R714" s="2462"/>
      <c r="S714" s="2462"/>
      <c r="T714" s="2462"/>
      <c r="U714" s="2462"/>
      <c r="V714" s="2462"/>
      <c r="W714" s="2462"/>
      <c r="X714" s="2462"/>
      <c r="Y714" s="2462"/>
      <c r="Z714" s="2462"/>
      <c r="AA714" s="2462"/>
      <c r="AB714" s="2462"/>
      <c r="AC714" s="2462"/>
      <c r="AD714" s="2462"/>
      <c r="AE714" s="2462"/>
      <c r="AF714" s="2462"/>
      <c r="AG714" s="2462"/>
      <c r="AH714" s="2462"/>
      <c r="AI714" s="2462"/>
      <c r="AJ714" s="2462"/>
    </row>
    <row r="715" spans="1:36">
      <c r="A715" s="2461"/>
      <c r="B715" s="2450"/>
      <c r="C715" s="2322"/>
      <c r="D715" s="2461"/>
      <c r="E715" s="2461"/>
      <c r="F715" s="2461"/>
      <c r="G715" s="2462"/>
      <c r="H715" s="2462"/>
      <c r="I715" s="2462"/>
      <c r="J715" s="2462"/>
      <c r="K715" s="2462"/>
      <c r="L715" s="2462"/>
      <c r="M715" s="2462"/>
      <c r="N715" s="2462"/>
      <c r="O715" s="2462"/>
      <c r="P715" s="2462"/>
      <c r="Q715" s="2462"/>
      <c r="R715" s="2462"/>
      <c r="S715" s="2462"/>
      <c r="T715" s="2462"/>
      <c r="U715" s="2462"/>
      <c r="V715" s="2462"/>
      <c r="W715" s="2462"/>
      <c r="X715" s="2462"/>
      <c r="Y715" s="2462"/>
      <c r="Z715" s="2462"/>
      <c r="AA715" s="2462"/>
      <c r="AB715" s="2462"/>
      <c r="AC715" s="2462"/>
      <c r="AD715" s="2462"/>
      <c r="AE715" s="2462"/>
      <c r="AF715" s="2462"/>
      <c r="AG715" s="2462"/>
      <c r="AH715" s="2462"/>
      <c r="AI715" s="2462"/>
      <c r="AJ715" s="2462"/>
    </row>
    <row r="716" spans="1:36">
      <c r="A716" s="2461"/>
      <c r="B716" s="2450"/>
      <c r="C716" s="2322"/>
      <c r="D716" s="2461"/>
      <c r="E716" s="2461"/>
      <c r="F716" s="2461"/>
      <c r="G716" s="2462"/>
      <c r="H716" s="2462"/>
      <c r="I716" s="2462"/>
      <c r="J716" s="2462"/>
      <c r="K716" s="2462"/>
      <c r="L716" s="2462"/>
      <c r="M716" s="2462"/>
      <c r="N716" s="2462"/>
      <c r="O716" s="2462"/>
      <c r="P716" s="2462"/>
      <c r="Q716" s="2462"/>
      <c r="R716" s="2462"/>
      <c r="S716" s="2462"/>
      <c r="T716" s="2462"/>
      <c r="U716" s="2462"/>
      <c r="V716" s="2462"/>
      <c r="W716" s="2462"/>
      <c r="X716" s="2462"/>
      <c r="Y716" s="2462"/>
      <c r="Z716" s="2462"/>
      <c r="AA716" s="2462"/>
      <c r="AB716" s="2462"/>
      <c r="AC716" s="2462"/>
      <c r="AD716" s="2462"/>
      <c r="AE716" s="2462"/>
      <c r="AF716" s="2462"/>
      <c r="AG716" s="2462"/>
      <c r="AH716" s="2462"/>
      <c r="AI716" s="2462"/>
      <c r="AJ716" s="2462"/>
    </row>
    <row r="717" spans="1:36">
      <c r="A717" s="2461"/>
      <c r="B717" s="2450"/>
      <c r="C717" s="2322"/>
      <c r="D717" s="2461"/>
      <c r="E717" s="2461"/>
      <c r="F717" s="2461"/>
      <c r="G717" s="2462"/>
      <c r="H717" s="2462"/>
      <c r="I717" s="2462"/>
      <c r="J717" s="2462"/>
      <c r="K717" s="2462"/>
      <c r="L717" s="2462"/>
      <c r="M717" s="2462"/>
      <c r="N717" s="2462"/>
      <c r="O717" s="2462"/>
      <c r="P717" s="2462"/>
      <c r="Q717" s="2462"/>
      <c r="R717" s="2462"/>
      <c r="S717" s="2462"/>
      <c r="T717" s="2462"/>
      <c r="U717" s="2462"/>
      <c r="V717" s="2462"/>
      <c r="W717" s="2462"/>
      <c r="X717" s="2462"/>
      <c r="Y717" s="2462"/>
      <c r="Z717" s="2462"/>
      <c r="AA717" s="2462"/>
      <c r="AB717" s="2462"/>
      <c r="AC717" s="2462"/>
      <c r="AD717" s="2462"/>
      <c r="AE717" s="2462"/>
      <c r="AF717" s="2462"/>
      <c r="AG717" s="2462"/>
      <c r="AH717" s="2462"/>
      <c r="AI717" s="2462"/>
      <c r="AJ717" s="2462"/>
    </row>
    <row r="718" spans="1:36">
      <c r="A718" s="2461"/>
      <c r="B718" s="2450"/>
      <c r="C718" s="2322"/>
      <c r="D718" s="2461"/>
      <c r="E718" s="2461"/>
      <c r="F718" s="2461"/>
      <c r="G718" s="2462"/>
      <c r="H718" s="2462"/>
      <c r="I718" s="2462"/>
      <c r="J718" s="2462"/>
      <c r="K718" s="2462"/>
      <c r="L718" s="2462"/>
      <c r="M718" s="2462"/>
      <c r="N718" s="2462"/>
      <c r="O718" s="2462"/>
      <c r="P718" s="2462"/>
      <c r="Q718" s="2462"/>
      <c r="R718" s="2462"/>
      <c r="S718" s="2462"/>
      <c r="T718" s="2462"/>
      <c r="U718" s="2462"/>
      <c r="V718" s="2462"/>
      <c r="W718" s="2462"/>
      <c r="X718" s="2462"/>
      <c r="Y718" s="2462"/>
      <c r="Z718" s="2462"/>
      <c r="AA718" s="2462"/>
      <c r="AB718" s="2462"/>
      <c r="AC718" s="2462"/>
      <c r="AD718" s="2462"/>
      <c r="AE718" s="2462"/>
      <c r="AF718" s="2462"/>
      <c r="AG718" s="2462"/>
      <c r="AH718" s="2462"/>
      <c r="AI718" s="2462"/>
      <c r="AJ718" s="2462"/>
    </row>
    <row r="719" spans="1:36">
      <c r="A719" s="2461"/>
      <c r="B719" s="2450"/>
      <c r="C719" s="2322"/>
      <c r="D719" s="2461"/>
      <c r="E719" s="2461"/>
      <c r="F719" s="2461"/>
      <c r="G719" s="2462"/>
      <c r="H719" s="2462"/>
      <c r="I719" s="2462"/>
      <c r="J719" s="2462"/>
      <c r="K719" s="2462"/>
      <c r="L719" s="2462"/>
      <c r="M719" s="2462"/>
      <c r="N719" s="2462"/>
      <c r="O719" s="2462"/>
      <c r="P719" s="2462"/>
      <c r="Q719" s="2462"/>
      <c r="R719" s="2462"/>
      <c r="S719" s="2462"/>
      <c r="T719" s="2462"/>
      <c r="U719" s="2462"/>
      <c r="V719" s="2462"/>
      <c r="W719" s="2462"/>
      <c r="X719" s="2462"/>
      <c r="Y719" s="2462"/>
      <c r="Z719" s="2462"/>
      <c r="AA719" s="2462"/>
      <c r="AB719" s="2462"/>
      <c r="AC719" s="2462"/>
      <c r="AD719" s="2462"/>
      <c r="AE719" s="2462"/>
      <c r="AF719" s="2462"/>
      <c r="AG719" s="2462"/>
      <c r="AH719" s="2462"/>
      <c r="AI719" s="2462"/>
      <c r="AJ719" s="2462"/>
    </row>
    <row r="720" spans="1:36">
      <c r="A720" s="2461"/>
      <c r="B720" s="2450"/>
      <c r="C720" s="2322"/>
      <c r="D720" s="2461"/>
      <c r="E720" s="2461"/>
      <c r="F720" s="2461"/>
      <c r="G720" s="2462"/>
      <c r="H720" s="2462"/>
      <c r="I720" s="2462"/>
      <c r="J720" s="2462"/>
      <c r="K720" s="2462"/>
      <c r="L720" s="2462"/>
      <c r="M720" s="2462"/>
      <c r="N720" s="2462"/>
      <c r="O720" s="2462"/>
      <c r="P720" s="2462"/>
      <c r="Q720" s="2462"/>
      <c r="R720" s="2462"/>
      <c r="S720" s="2462"/>
      <c r="T720" s="2462"/>
      <c r="U720" s="2462"/>
      <c r="V720" s="2462"/>
      <c r="W720" s="2462"/>
      <c r="X720" s="2462"/>
      <c r="Y720" s="2462"/>
      <c r="Z720" s="2462"/>
      <c r="AA720" s="2462"/>
      <c r="AB720" s="2462"/>
      <c r="AC720" s="2462"/>
      <c r="AD720" s="2462"/>
      <c r="AE720" s="2462"/>
      <c r="AF720" s="2462"/>
      <c r="AG720" s="2462"/>
      <c r="AH720" s="2462"/>
      <c r="AI720" s="2462"/>
      <c r="AJ720" s="2462"/>
    </row>
    <row r="721" spans="1:36">
      <c r="A721" s="2461"/>
      <c r="B721" s="2450"/>
      <c r="C721" s="2322"/>
      <c r="D721" s="2461"/>
      <c r="E721" s="2461"/>
      <c r="F721" s="2461"/>
      <c r="G721" s="2462"/>
      <c r="H721" s="2462"/>
      <c r="I721" s="2462"/>
      <c r="J721" s="2462"/>
      <c r="K721" s="2462"/>
      <c r="L721" s="2462"/>
      <c r="M721" s="2462"/>
      <c r="N721" s="2462"/>
      <c r="O721" s="2462"/>
      <c r="P721" s="2462"/>
      <c r="Q721" s="2462"/>
      <c r="R721" s="2462"/>
      <c r="S721" s="2462"/>
      <c r="T721" s="2462"/>
      <c r="U721" s="2462"/>
      <c r="V721" s="2462"/>
      <c r="W721" s="2462"/>
      <c r="X721" s="2462"/>
      <c r="Y721" s="2462"/>
      <c r="Z721" s="2462"/>
      <c r="AA721" s="2462"/>
      <c r="AB721" s="2462"/>
      <c r="AC721" s="2462"/>
      <c r="AD721" s="2462"/>
      <c r="AE721" s="2462"/>
      <c r="AF721" s="2462"/>
      <c r="AG721" s="2462"/>
      <c r="AH721" s="2462"/>
      <c r="AI721" s="2462"/>
      <c r="AJ721" s="2462"/>
    </row>
    <row r="722" spans="1:36">
      <c r="A722" s="2461"/>
      <c r="B722" s="2450"/>
      <c r="C722" s="2322"/>
      <c r="D722" s="2461"/>
      <c r="E722" s="2461"/>
      <c r="F722" s="2461"/>
      <c r="G722" s="2462"/>
      <c r="H722" s="2462"/>
      <c r="I722" s="2462"/>
      <c r="J722" s="2462"/>
      <c r="K722" s="2462"/>
      <c r="L722" s="2462"/>
      <c r="M722" s="2462"/>
      <c r="N722" s="2462"/>
      <c r="O722" s="2462"/>
      <c r="P722" s="2462"/>
      <c r="Q722" s="2462"/>
      <c r="R722" s="2462"/>
      <c r="S722" s="2462"/>
      <c r="T722" s="2462"/>
      <c r="U722" s="2462"/>
      <c r="V722" s="2462"/>
      <c r="W722" s="2462"/>
      <c r="X722" s="2462"/>
      <c r="Y722" s="2462"/>
      <c r="Z722" s="2462"/>
      <c r="AA722" s="2462"/>
      <c r="AB722" s="2462"/>
      <c r="AC722" s="2462"/>
      <c r="AD722" s="2462"/>
      <c r="AE722" s="2462"/>
      <c r="AF722" s="2462"/>
      <c r="AG722" s="2462"/>
      <c r="AH722" s="2462"/>
      <c r="AI722" s="2462"/>
      <c r="AJ722" s="2462"/>
    </row>
    <row r="723" spans="1:36">
      <c r="A723" s="2461"/>
      <c r="B723" s="2450"/>
      <c r="C723" s="2322"/>
      <c r="D723" s="2461"/>
      <c r="E723" s="2461"/>
      <c r="F723" s="2461"/>
      <c r="G723" s="2462"/>
      <c r="H723" s="2462"/>
      <c r="I723" s="2462"/>
      <c r="J723" s="2462"/>
      <c r="K723" s="2462"/>
      <c r="L723" s="2462"/>
      <c r="M723" s="2462"/>
      <c r="N723" s="2462"/>
      <c r="O723" s="2462"/>
      <c r="P723" s="2462"/>
      <c r="Q723" s="2462"/>
      <c r="R723" s="2462"/>
      <c r="S723" s="2462"/>
      <c r="T723" s="2462"/>
      <c r="U723" s="2462"/>
      <c r="V723" s="2462"/>
      <c r="W723" s="2462"/>
      <c r="X723" s="2462"/>
      <c r="Y723" s="2462"/>
      <c r="Z723" s="2462"/>
      <c r="AA723" s="2462"/>
      <c r="AB723" s="2462"/>
      <c r="AC723" s="2462"/>
      <c r="AD723" s="2462"/>
      <c r="AE723" s="2462"/>
      <c r="AF723" s="2462"/>
      <c r="AG723" s="2462"/>
      <c r="AH723" s="2462"/>
      <c r="AI723" s="2462"/>
      <c r="AJ723" s="2462"/>
    </row>
    <row r="724" spans="1:36">
      <c r="A724" s="2461"/>
      <c r="B724" s="2450"/>
      <c r="C724" s="2322"/>
      <c r="D724" s="2461"/>
      <c r="E724" s="2461"/>
      <c r="F724" s="2461"/>
      <c r="G724" s="2462"/>
      <c r="H724" s="2462"/>
      <c r="I724" s="2462"/>
      <c r="J724" s="2462"/>
      <c r="K724" s="2462"/>
      <c r="L724" s="2462"/>
      <c r="M724" s="2462"/>
      <c r="N724" s="2462"/>
      <c r="O724" s="2462"/>
      <c r="P724" s="2462"/>
      <c r="Q724" s="2462"/>
      <c r="R724" s="2462"/>
      <c r="S724" s="2462"/>
      <c r="T724" s="2462"/>
      <c r="U724" s="2462"/>
      <c r="V724" s="2462"/>
      <c r="W724" s="2462"/>
      <c r="X724" s="2462"/>
      <c r="Y724" s="2462"/>
      <c r="Z724" s="2462"/>
      <c r="AA724" s="2462"/>
      <c r="AB724" s="2462"/>
      <c r="AC724" s="2462"/>
      <c r="AD724" s="2462"/>
      <c r="AE724" s="2462"/>
      <c r="AF724" s="2462"/>
      <c r="AG724" s="2462"/>
      <c r="AH724" s="2462"/>
      <c r="AI724" s="2462"/>
      <c r="AJ724" s="2462"/>
    </row>
    <row r="725" spans="1:36">
      <c r="A725" s="2461"/>
      <c r="B725" s="2450"/>
      <c r="C725" s="2322"/>
      <c r="D725" s="2461"/>
      <c r="E725" s="2461"/>
      <c r="F725" s="2461"/>
      <c r="G725" s="2462"/>
      <c r="H725" s="2462"/>
      <c r="I725" s="2462"/>
      <c r="J725" s="2462"/>
      <c r="K725" s="2462"/>
      <c r="L725" s="2462"/>
      <c r="M725" s="2462"/>
      <c r="N725" s="2462"/>
      <c r="O725" s="2462"/>
      <c r="P725" s="2462"/>
      <c r="Q725" s="2462"/>
      <c r="R725" s="2462"/>
      <c r="S725" s="2462"/>
      <c r="T725" s="2462"/>
      <c r="U725" s="2462"/>
      <c r="V725" s="2462"/>
      <c r="W725" s="2462"/>
      <c r="X725" s="2462"/>
      <c r="Y725" s="2462"/>
      <c r="Z725" s="2462"/>
      <c r="AA725" s="2462"/>
      <c r="AB725" s="2462"/>
      <c r="AC725" s="2462"/>
      <c r="AD725" s="2462"/>
      <c r="AE725" s="2462"/>
      <c r="AF725" s="2462"/>
      <c r="AG725" s="2462"/>
      <c r="AH725" s="2462"/>
      <c r="AI725" s="2462"/>
      <c r="AJ725" s="2462"/>
    </row>
    <row r="726" spans="1:36">
      <c r="A726" s="2461"/>
      <c r="B726" s="2450"/>
      <c r="C726" s="2322"/>
      <c r="D726" s="2461"/>
      <c r="E726" s="2461"/>
      <c r="F726" s="2461"/>
      <c r="G726" s="2462"/>
      <c r="H726" s="2462"/>
      <c r="I726" s="2462"/>
      <c r="J726" s="2462"/>
      <c r="K726" s="2462"/>
      <c r="L726" s="2462"/>
      <c r="M726" s="2462"/>
      <c r="N726" s="2462"/>
      <c r="O726" s="2462"/>
      <c r="P726" s="2462"/>
      <c r="Q726" s="2462"/>
      <c r="R726" s="2462"/>
      <c r="S726" s="2462"/>
      <c r="T726" s="2462"/>
      <c r="U726" s="2462"/>
      <c r="V726" s="2462"/>
      <c r="W726" s="2462"/>
      <c r="X726" s="2462"/>
      <c r="Y726" s="2462"/>
      <c r="Z726" s="2462"/>
      <c r="AA726" s="2462"/>
      <c r="AB726" s="2462"/>
      <c r="AC726" s="2462"/>
      <c r="AD726" s="2462"/>
      <c r="AE726" s="2462"/>
      <c r="AF726" s="2462"/>
      <c r="AG726" s="2462"/>
      <c r="AH726" s="2462"/>
      <c r="AI726" s="2462"/>
      <c r="AJ726" s="2462"/>
    </row>
    <row r="727" spans="1:36">
      <c r="A727" s="2461"/>
      <c r="B727" s="2450"/>
      <c r="C727" s="2322"/>
      <c r="D727" s="2461"/>
      <c r="E727" s="2461"/>
      <c r="F727" s="2461"/>
      <c r="G727" s="2462"/>
      <c r="H727" s="2462"/>
      <c r="I727" s="2462"/>
      <c r="J727" s="2462"/>
      <c r="K727" s="2462"/>
      <c r="L727" s="2462"/>
      <c r="M727" s="2462"/>
      <c r="N727" s="2462"/>
      <c r="O727" s="2462"/>
      <c r="P727" s="2462"/>
      <c r="Q727" s="2462"/>
      <c r="R727" s="2462"/>
      <c r="S727" s="2462"/>
      <c r="T727" s="2462"/>
      <c r="U727" s="2462"/>
      <c r="V727" s="2462"/>
      <c r="W727" s="2462"/>
      <c r="X727" s="2462"/>
      <c r="Y727" s="2462"/>
      <c r="Z727" s="2462"/>
      <c r="AA727" s="2462"/>
      <c r="AB727" s="2462"/>
      <c r="AC727" s="2462"/>
      <c r="AD727" s="2462"/>
      <c r="AE727" s="2462"/>
      <c r="AF727" s="2462"/>
      <c r="AG727" s="2462"/>
      <c r="AH727" s="2462"/>
      <c r="AI727" s="2462"/>
      <c r="AJ727" s="2462"/>
    </row>
    <row r="728" spans="1:36">
      <c r="A728" s="2461"/>
      <c r="B728" s="2450"/>
      <c r="C728" s="2322"/>
      <c r="D728" s="2461"/>
      <c r="E728" s="2461"/>
      <c r="F728" s="2461"/>
      <c r="G728" s="2462"/>
      <c r="H728" s="2462"/>
      <c r="I728" s="2462"/>
      <c r="J728" s="2462"/>
      <c r="K728" s="2462"/>
      <c r="L728" s="2462"/>
      <c r="M728" s="2462"/>
      <c r="N728" s="2462"/>
      <c r="O728" s="2462"/>
      <c r="P728" s="2462"/>
      <c r="Q728" s="2462"/>
      <c r="R728" s="2462"/>
      <c r="S728" s="2462"/>
      <c r="T728" s="2462"/>
      <c r="U728" s="2462"/>
      <c r="V728" s="2462"/>
      <c r="W728" s="2462"/>
      <c r="X728" s="2462"/>
      <c r="Y728" s="2462"/>
      <c r="Z728" s="2462"/>
      <c r="AA728" s="2462"/>
      <c r="AB728" s="2462"/>
      <c r="AC728" s="2462"/>
      <c r="AD728" s="2462"/>
      <c r="AE728" s="2462"/>
      <c r="AF728" s="2462"/>
      <c r="AG728" s="2462"/>
      <c r="AH728" s="2462"/>
      <c r="AI728" s="2462"/>
      <c r="AJ728" s="2462"/>
    </row>
    <row r="729" spans="1:36">
      <c r="A729" s="2461"/>
      <c r="B729" s="2450"/>
      <c r="C729" s="2322"/>
      <c r="D729" s="2461"/>
      <c r="E729" s="2461"/>
      <c r="F729" s="2461"/>
      <c r="G729" s="2462"/>
      <c r="H729" s="2462"/>
      <c r="I729" s="2462"/>
      <c r="J729" s="2462"/>
      <c r="K729" s="2462"/>
      <c r="L729" s="2462"/>
      <c r="M729" s="2462"/>
      <c r="N729" s="2462"/>
      <c r="O729" s="2462"/>
      <c r="P729" s="2462"/>
      <c r="Q729" s="2462"/>
      <c r="R729" s="2462"/>
      <c r="S729" s="2462"/>
      <c r="T729" s="2462"/>
      <c r="U729" s="2462"/>
      <c r="V729" s="2462"/>
      <c r="W729" s="2462"/>
      <c r="X729" s="2462"/>
      <c r="Y729" s="2462"/>
      <c r="Z729" s="2462"/>
      <c r="AA729" s="2462"/>
      <c r="AB729" s="2462"/>
      <c r="AC729" s="2462"/>
      <c r="AD729" s="2462"/>
      <c r="AE729" s="2462"/>
      <c r="AF729" s="2462"/>
      <c r="AG729" s="2462"/>
      <c r="AH729" s="2462"/>
      <c r="AI729" s="2462"/>
      <c r="AJ729" s="2462"/>
    </row>
    <row r="730" spans="1:36">
      <c r="A730" s="2461"/>
      <c r="B730" s="2450"/>
      <c r="C730" s="2322"/>
      <c r="D730" s="2461"/>
      <c r="E730" s="2461"/>
      <c r="F730" s="2461"/>
      <c r="G730" s="2462"/>
      <c r="H730" s="2462"/>
      <c r="I730" s="2462"/>
      <c r="J730" s="2462"/>
      <c r="K730" s="2462"/>
      <c r="L730" s="2462"/>
      <c r="M730" s="2462"/>
      <c r="N730" s="2462"/>
      <c r="O730" s="2462"/>
      <c r="P730" s="2462"/>
      <c r="Q730" s="2462"/>
      <c r="R730" s="2462"/>
      <c r="S730" s="2462"/>
      <c r="T730" s="2462"/>
      <c r="U730" s="2462"/>
      <c r="V730" s="2462"/>
      <c r="W730" s="2462"/>
      <c r="X730" s="2462"/>
      <c r="Y730" s="2462"/>
      <c r="Z730" s="2462"/>
      <c r="AA730" s="2462"/>
      <c r="AB730" s="2462"/>
      <c r="AC730" s="2462"/>
      <c r="AD730" s="2462"/>
      <c r="AE730" s="2462"/>
      <c r="AF730" s="2462"/>
      <c r="AG730" s="2462"/>
      <c r="AH730" s="2462"/>
      <c r="AI730" s="2462"/>
      <c r="AJ730" s="2462"/>
    </row>
    <row r="731" spans="1:36">
      <c r="A731" s="2461"/>
      <c r="B731" s="2450"/>
      <c r="C731" s="2322"/>
      <c r="D731" s="2461"/>
      <c r="E731" s="2461"/>
      <c r="F731" s="2461"/>
      <c r="G731" s="2462"/>
      <c r="H731" s="2462"/>
      <c r="I731" s="2462"/>
      <c r="J731" s="2462"/>
      <c r="K731" s="2462"/>
      <c r="L731" s="2462"/>
      <c r="M731" s="2462"/>
      <c r="N731" s="2462"/>
      <c r="O731" s="2462"/>
      <c r="P731" s="2462"/>
      <c r="Q731" s="2462"/>
      <c r="R731" s="2462"/>
      <c r="S731" s="2462"/>
      <c r="T731" s="2462"/>
      <c r="U731" s="2462"/>
      <c r="V731" s="2462"/>
      <c r="W731" s="2462"/>
      <c r="X731" s="2462"/>
      <c r="Y731" s="2462"/>
      <c r="Z731" s="2462"/>
      <c r="AA731" s="2462"/>
      <c r="AB731" s="2462"/>
      <c r="AC731" s="2462"/>
      <c r="AD731" s="2462"/>
      <c r="AE731" s="2462"/>
      <c r="AF731" s="2462"/>
      <c r="AG731" s="2462"/>
      <c r="AH731" s="2462"/>
      <c r="AI731" s="2462"/>
      <c r="AJ731" s="2462"/>
    </row>
    <row r="732" spans="1:36">
      <c r="A732" s="2461"/>
      <c r="B732" s="2450"/>
      <c r="C732" s="2322"/>
      <c r="D732" s="2461"/>
      <c r="E732" s="2461"/>
      <c r="F732" s="2461"/>
      <c r="G732" s="2462"/>
      <c r="H732" s="2462"/>
      <c r="I732" s="2462"/>
      <c r="J732" s="2462"/>
      <c r="K732" s="2462"/>
      <c r="L732" s="2462"/>
      <c r="M732" s="2462"/>
      <c r="N732" s="2462"/>
      <c r="O732" s="2462"/>
      <c r="P732" s="2462"/>
      <c r="Q732" s="2462"/>
      <c r="R732" s="2462"/>
      <c r="S732" s="2462"/>
      <c r="T732" s="2462"/>
      <c r="U732" s="2462"/>
      <c r="V732" s="2462"/>
      <c r="W732" s="2462"/>
      <c r="X732" s="2462"/>
      <c r="Y732" s="2462"/>
      <c r="Z732" s="2462"/>
      <c r="AA732" s="2462"/>
      <c r="AB732" s="2462"/>
      <c r="AC732" s="2462"/>
      <c r="AD732" s="2462"/>
      <c r="AE732" s="2462"/>
      <c r="AF732" s="2462"/>
      <c r="AG732" s="2462"/>
      <c r="AH732" s="2462"/>
      <c r="AI732" s="2462"/>
      <c r="AJ732" s="2462"/>
    </row>
    <row r="733" spans="1:36">
      <c r="A733" s="2461"/>
      <c r="B733" s="2450"/>
      <c r="C733" s="2322"/>
      <c r="D733" s="2461"/>
      <c r="E733" s="2461"/>
      <c r="F733" s="2461"/>
      <c r="G733" s="2462"/>
      <c r="H733" s="2462"/>
      <c r="I733" s="2462"/>
      <c r="J733" s="2462"/>
      <c r="K733" s="2462"/>
      <c r="L733" s="2462"/>
      <c r="M733" s="2462"/>
      <c r="N733" s="2462"/>
      <c r="O733" s="2462"/>
      <c r="P733" s="2462"/>
      <c r="Q733" s="2462"/>
      <c r="R733" s="2462"/>
      <c r="S733" s="2462"/>
      <c r="T733" s="2462"/>
      <c r="U733" s="2462"/>
      <c r="V733" s="2462"/>
      <c r="W733" s="2462"/>
      <c r="X733" s="2462"/>
      <c r="Y733" s="2462"/>
      <c r="Z733" s="2462"/>
      <c r="AA733" s="2462"/>
      <c r="AB733" s="2462"/>
      <c r="AC733" s="2462"/>
      <c r="AD733" s="2462"/>
      <c r="AE733" s="2462"/>
      <c r="AF733" s="2462"/>
      <c r="AG733" s="2462"/>
      <c r="AH733" s="2462"/>
      <c r="AI733" s="2462"/>
      <c r="AJ733" s="2462"/>
    </row>
    <row r="734" spans="1:36">
      <c r="A734" s="2461"/>
      <c r="B734" s="2450"/>
      <c r="C734" s="2322"/>
      <c r="D734" s="2461"/>
      <c r="E734" s="2461"/>
      <c r="F734" s="2461"/>
      <c r="G734" s="2462"/>
      <c r="H734" s="2462"/>
      <c r="I734" s="2462"/>
      <c r="J734" s="2462"/>
      <c r="K734" s="2462"/>
      <c r="L734" s="2462"/>
      <c r="M734" s="2462"/>
      <c r="N734" s="2462"/>
      <c r="O734" s="2462"/>
      <c r="P734" s="2462"/>
      <c r="Q734" s="2462"/>
      <c r="R734" s="2462"/>
      <c r="S734" s="2462"/>
      <c r="T734" s="2462"/>
      <c r="U734" s="2462"/>
      <c r="V734" s="2462"/>
      <c r="W734" s="2462"/>
      <c r="X734" s="2462"/>
      <c r="Y734" s="2462"/>
      <c r="Z734" s="2462"/>
      <c r="AA734" s="2462"/>
      <c r="AB734" s="2462"/>
      <c r="AC734" s="2462"/>
      <c r="AD734" s="2462"/>
      <c r="AE734" s="2462"/>
      <c r="AF734" s="2462"/>
      <c r="AG734" s="2462"/>
      <c r="AH734" s="2462"/>
      <c r="AI734" s="2462"/>
      <c r="AJ734" s="2462"/>
    </row>
    <row r="735" spans="1:36">
      <c r="A735" s="2461"/>
      <c r="B735" s="2450"/>
      <c r="C735" s="2322"/>
      <c r="D735" s="2461"/>
      <c r="E735" s="2461"/>
      <c r="F735" s="2461"/>
      <c r="G735" s="2462"/>
      <c r="H735" s="2462"/>
      <c r="I735" s="2462"/>
      <c r="J735" s="2462"/>
      <c r="K735" s="2462"/>
      <c r="L735" s="2462"/>
      <c r="M735" s="2462"/>
      <c r="N735" s="2462"/>
      <c r="O735" s="2462"/>
      <c r="P735" s="2462"/>
      <c r="Q735" s="2462"/>
      <c r="R735" s="2462"/>
      <c r="S735" s="2462"/>
      <c r="T735" s="2462"/>
      <c r="U735" s="2462"/>
      <c r="V735" s="2462"/>
      <c r="W735" s="2462"/>
      <c r="X735" s="2462"/>
      <c r="Y735" s="2462"/>
      <c r="Z735" s="2462"/>
      <c r="AA735" s="2462"/>
      <c r="AB735" s="2462"/>
      <c r="AC735" s="2462"/>
      <c r="AD735" s="2462"/>
      <c r="AE735" s="2462"/>
      <c r="AF735" s="2462"/>
      <c r="AG735" s="2462"/>
      <c r="AH735" s="2462"/>
      <c r="AI735" s="2462"/>
      <c r="AJ735" s="2462"/>
    </row>
    <row r="736" spans="1:36">
      <c r="A736" s="2461"/>
      <c r="B736" s="2450"/>
      <c r="C736" s="2322"/>
      <c r="D736" s="2461"/>
      <c r="E736" s="2461"/>
      <c r="F736" s="2461"/>
      <c r="G736" s="2462"/>
      <c r="H736" s="2462"/>
      <c r="I736" s="2462"/>
      <c r="J736" s="2462"/>
      <c r="K736" s="2462"/>
      <c r="L736" s="2462"/>
      <c r="M736" s="2462"/>
      <c r="N736" s="2462"/>
      <c r="O736" s="2462"/>
      <c r="P736" s="2462"/>
      <c r="Q736" s="2462"/>
      <c r="R736" s="2462"/>
      <c r="S736" s="2462"/>
      <c r="T736" s="2462"/>
      <c r="U736" s="2462"/>
      <c r="V736" s="2462"/>
      <c r="W736" s="2462"/>
      <c r="X736" s="2462"/>
      <c r="Y736" s="2462"/>
      <c r="Z736" s="2462"/>
      <c r="AA736" s="2462"/>
      <c r="AB736" s="2462"/>
      <c r="AC736" s="2462"/>
      <c r="AD736" s="2462"/>
      <c r="AE736" s="2462"/>
      <c r="AF736" s="2462"/>
      <c r="AG736" s="2462"/>
      <c r="AH736" s="2462"/>
      <c r="AI736" s="2462"/>
      <c r="AJ736" s="2462"/>
    </row>
    <row r="737" spans="1:36">
      <c r="A737" s="2461"/>
      <c r="B737" s="2450"/>
      <c r="C737" s="2322"/>
      <c r="D737" s="2461"/>
      <c r="E737" s="2461"/>
      <c r="F737" s="2461"/>
      <c r="G737" s="2462"/>
      <c r="H737" s="2462"/>
      <c r="I737" s="2462"/>
      <c r="J737" s="2462"/>
      <c r="K737" s="2462"/>
      <c r="L737" s="2462"/>
      <c r="M737" s="2462"/>
      <c r="N737" s="2462"/>
      <c r="O737" s="2462"/>
      <c r="P737" s="2462"/>
      <c r="Q737" s="2462"/>
      <c r="R737" s="2462"/>
      <c r="S737" s="2462"/>
      <c r="T737" s="2462"/>
      <c r="U737" s="2462"/>
      <c r="V737" s="2462"/>
      <c r="W737" s="2462"/>
      <c r="X737" s="2462"/>
      <c r="Y737" s="2462"/>
      <c r="Z737" s="2462"/>
      <c r="AA737" s="2462"/>
      <c r="AB737" s="2462"/>
      <c r="AC737" s="2462"/>
      <c r="AD737" s="2462"/>
      <c r="AE737" s="2462"/>
      <c r="AF737" s="2462"/>
      <c r="AG737" s="2462"/>
      <c r="AH737" s="2462"/>
      <c r="AI737" s="2462"/>
      <c r="AJ737" s="2462"/>
    </row>
    <row r="738" spans="1:36">
      <c r="A738" s="2461"/>
      <c r="B738" s="2450"/>
      <c r="C738" s="2322"/>
      <c r="D738" s="2461"/>
      <c r="E738" s="2461"/>
      <c r="F738" s="2461"/>
      <c r="G738" s="2462"/>
      <c r="H738" s="2462"/>
      <c r="I738" s="2462"/>
      <c r="J738" s="2462"/>
      <c r="K738" s="2462"/>
      <c r="L738" s="2462"/>
      <c r="M738" s="2462"/>
      <c r="N738" s="2462"/>
      <c r="O738" s="2462"/>
      <c r="P738" s="2462"/>
      <c r="Q738" s="2462"/>
      <c r="R738" s="2462"/>
      <c r="S738" s="2462"/>
      <c r="T738" s="2462"/>
      <c r="U738" s="2462"/>
      <c r="V738" s="2462"/>
      <c r="W738" s="2462"/>
      <c r="X738" s="2462"/>
      <c r="Y738" s="2462"/>
      <c r="Z738" s="2462"/>
      <c r="AA738" s="2462"/>
      <c r="AB738" s="2462"/>
      <c r="AC738" s="2462"/>
      <c r="AD738" s="2462"/>
      <c r="AE738" s="2462"/>
      <c r="AF738" s="2462"/>
      <c r="AG738" s="2462"/>
      <c r="AH738" s="2462"/>
      <c r="AI738" s="2462"/>
      <c r="AJ738" s="2462"/>
    </row>
    <row r="739" spans="1:36">
      <c r="A739" s="2461"/>
      <c r="B739" s="2450"/>
      <c r="C739" s="2322"/>
      <c r="D739" s="2461"/>
      <c r="E739" s="2461"/>
      <c r="F739" s="2461"/>
      <c r="G739" s="2462"/>
      <c r="H739" s="2462"/>
      <c r="I739" s="2462"/>
      <c r="J739" s="2462"/>
      <c r="K739" s="2462"/>
      <c r="L739" s="2462"/>
      <c r="M739" s="2462"/>
      <c r="N739" s="2462"/>
      <c r="O739" s="2462"/>
      <c r="P739" s="2462"/>
      <c r="Q739" s="2462"/>
      <c r="R739" s="2462"/>
      <c r="S739" s="2462"/>
      <c r="T739" s="2462"/>
      <c r="U739" s="2462"/>
      <c r="V739" s="2462"/>
      <c r="W739" s="2462"/>
      <c r="X739" s="2462"/>
      <c r="Y739" s="2462"/>
      <c r="Z739" s="2462"/>
      <c r="AA739" s="2462"/>
      <c r="AB739" s="2462"/>
      <c r="AC739" s="2462"/>
      <c r="AD739" s="2462"/>
      <c r="AE739" s="2462"/>
      <c r="AF739" s="2462"/>
      <c r="AG739" s="2462"/>
      <c r="AH739" s="2462"/>
      <c r="AI739" s="2462"/>
      <c r="AJ739" s="2462"/>
    </row>
    <row r="740" spans="1:36">
      <c r="A740" s="2461"/>
      <c r="B740" s="2450"/>
      <c r="C740" s="2322"/>
      <c r="D740" s="2461"/>
      <c r="E740" s="2461"/>
      <c r="F740" s="2461"/>
      <c r="G740" s="2462"/>
      <c r="H740" s="2462"/>
      <c r="I740" s="2462"/>
      <c r="J740" s="2462"/>
      <c r="K740" s="2462"/>
      <c r="L740" s="2462"/>
      <c r="M740" s="2462"/>
      <c r="N740" s="2462"/>
      <c r="O740" s="2462"/>
      <c r="P740" s="2462"/>
      <c r="Q740" s="2462"/>
      <c r="R740" s="2462"/>
      <c r="S740" s="2462"/>
      <c r="T740" s="2462"/>
      <c r="U740" s="2462"/>
      <c r="V740" s="2462"/>
      <c r="W740" s="2462"/>
      <c r="X740" s="2462"/>
      <c r="Y740" s="2462"/>
      <c r="Z740" s="2462"/>
      <c r="AA740" s="2462"/>
      <c r="AB740" s="2462"/>
      <c r="AC740" s="2462"/>
      <c r="AD740" s="2462"/>
      <c r="AE740" s="2462"/>
      <c r="AF740" s="2462"/>
      <c r="AG740" s="2462"/>
      <c r="AH740" s="2462"/>
      <c r="AI740" s="2462"/>
      <c r="AJ740" s="2462"/>
    </row>
    <row r="741" spans="1:36">
      <c r="A741" s="2461"/>
      <c r="B741" s="2450"/>
      <c r="C741" s="2322"/>
      <c r="D741" s="2461"/>
      <c r="E741" s="2461"/>
      <c r="F741" s="2461"/>
      <c r="G741" s="2462"/>
      <c r="H741" s="2462"/>
      <c r="I741" s="2462"/>
      <c r="J741" s="2462"/>
      <c r="K741" s="2462"/>
      <c r="L741" s="2462"/>
      <c r="M741" s="2462"/>
      <c r="N741" s="2462"/>
      <c r="O741" s="2462"/>
      <c r="P741" s="2462"/>
      <c r="Q741" s="2462"/>
      <c r="R741" s="2462"/>
      <c r="S741" s="2462"/>
      <c r="T741" s="2462"/>
      <c r="U741" s="2462"/>
      <c r="V741" s="2462"/>
      <c r="W741" s="2462"/>
      <c r="X741" s="2462"/>
      <c r="Y741" s="2462"/>
      <c r="Z741" s="2462"/>
      <c r="AA741" s="2462"/>
      <c r="AB741" s="2462"/>
      <c r="AC741" s="2462"/>
      <c r="AD741" s="2462"/>
      <c r="AE741" s="2462"/>
      <c r="AF741" s="2462"/>
      <c r="AG741" s="2462"/>
      <c r="AH741" s="2462"/>
      <c r="AI741" s="2462"/>
      <c r="AJ741" s="2462"/>
    </row>
    <row r="742" spans="1:36">
      <c r="A742" s="2461"/>
      <c r="B742" s="2450"/>
      <c r="C742" s="2322"/>
      <c r="D742" s="2461"/>
      <c r="E742" s="2461"/>
      <c r="F742" s="2461"/>
      <c r="G742" s="2462"/>
      <c r="H742" s="2462"/>
      <c r="I742" s="2462"/>
      <c r="J742" s="2462"/>
      <c r="K742" s="2462"/>
      <c r="L742" s="2462"/>
      <c r="M742" s="2462"/>
      <c r="N742" s="2462"/>
      <c r="O742" s="2462"/>
      <c r="P742" s="2462"/>
      <c r="Q742" s="2462"/>
      <c r="R742" s="2462"/>
      <c r="S742" s="2462"/>
      <c r="T742" s="2462"/>
      <c r="U742" s="2462"/>
      <c r="V742" s="2462"/>
      <c r="W742" s="2462"/>
      <c r="X742" s="2462"/>
      <c r="Y742" s="2462"/>
      <c r="Z742" s="2462"/>
      <c r="AA742" s="2462"/>
      <c r="AB742" s="2462"/>
      <c r="AC742" s="2462"/>
      <c r="AD742" s="2462"/>
      <c r="AE742" s="2462"/>
      <c r="AF742" s="2462"/>
      <c r="AG742" s="2462"/>
      <c r="AH742" s="2462"/>
      <c r="AI742" s="2462"/>
      <c r="AJ742" s="2462"/>
    </row>
    <row r="743" spans="1:36">
      <c r="A743" s="2461"/>
      <c r="B743" s="2450"/>
      <c r="C743" s="2322"/>
      <c r="D743" s="2461"/>
      <c r="E743" s="2461"/>
      <c r="F743" s="2461"/>
      <c r="G743" s="2462"/>
      <c r="H743" s="2462"/>
      <c r="I743" s="2462"/>
      <c r="J743" s="2462"/>
      <c r="K743" s="2462"/>
      <c r="L743" s="2462"/>
      <c r="M743" s="2462"/>
      <c r="N743" s="2462"/>
      <c r="O743" s="2462"/>
      <c r="P743" s="2462"/>
      <c r="Q743" s="2462"/>
      <c r="R743" s="2462"/>
      <c r="S743" s="2462"/>
      <c r="T743" s="2462"/>
      <c r="U743" s="2462"/>
      <c r="V743" s="2462"/>
      <c r="W743" s="2462"/>
      <c r="X743" s="2462"/>
      <c r="Y743" s="2462"/>
      <c r="Z743" s="2462"/>
      <c r="AA743" s="2462"/>
      <c r="AB743" s="2462"/>
      <c r="AC743" s="2462"/>
      <c r="AD743" s="2462"/>
      <c r="AE743" s="2462"/>
      <c r="AF743" s="2462"/>
      <c r="AG743" s="2462"/>
      <c r="AH743" s="2462"/>
      <c r="AI743" s="2462"/>
      <c r="AJ743" s="2462"/>
    </row>
    <row r="744" spans="1:36">
      <c r="A744" s="2461"/>
      <c r="B744" s="2450"/>
      <c r="C744" s="2322"/>
      <c r="D744" s="2461"/>
      <c r="E744" s="2461"/>
      <c r="F744" s="2461"/>
      <c r="G744" s="2462"/>
      <c r="H744" s="2462"/>
      <c r="I744" s="2462"/>
      <c r="J744" s="2462"/>
      <c r="K744" s="2462"/>
      <c r="L744" s="2462"/>
      <c r="M744" s="2462"/>
      <c r="N744" s="2462"/>
      <c r="O744" s="2462"/>
      <c r="P744" s="2462"/>
      <c r="Q744" s="2462"/>
      <c r="R744" s="2462"/>
      <c r="S744" s="2462"/>
      <c r="T744" s="2462"/>
      <c r="U744" s="2462"/>
      <c r="V744" s="2462"/>
      <c r="W744" s="2462"/>
      <c r="X744" s="2462"/>
      <c r="Y744" s="2462"/>
      <c r="Z744" s="2462"/>
      <c r="AA744" s="2462"/>
      <c r="AB744" s="2462"/>
      <c r="AC744" s="2462"/>
      <c r="AD744" s="2462"/>
      <c r="AE744" s="2462"/>
      <c r="AF744" s="2462"/>
      <c r="AG744" s="2462"/>
      <c r="AH744" s="2462"/>
      <c r="AI744" s="2462"/>
      <c r="AJ744" s="2462"/>
    </row>
    <row r="745" spans="1:36">
      <c r="A745" s="2461"/>
      <c r="B745" s="2450"/>
      <c r="C745" s="2322"/>
      <c r="D745" s="2461"/>
      <c r="E745" s="2461"/>
      <c r="F745" s="2461"/>
      <c r="G745" s="2462"/>
      <c r="H745" s="2462"/>
      <c r="I745" s="2462"/>
      <c r="J745" s="2462"/>
      <c r="K745" s="2462"/>
      <c r="L745" s="2462"/>
      <c r="M745" s="2462"/>
      <c r="N745" s="2462"/>
      <c r="O745" s="2462"/>
      <c r="P745" s="2462"/>
      <c r="Q745" s="2462"/>
      <c r="R745" s="2462"/>
      <c r="S745" s="2462"/>
      <c r="T745" s="2462"/>
      <c r="U745" s="2462"/>
      <c r="V745" s="2462"/>
      <c r="W745" s="2462"/>
      <c r="X745" s="2462"/>
      <c r="Y745" s="2462"/>
      <c r="Z745" s="2462"/>
      <c r="AA745" s="2462"/>
      <c r="AB745" s="2462"/>
      <c r="AC745" s="2462"/>
      <c r="AD745" s="2462"/>
      <c r="AE745" s="2462"/>
      <c r="AF745" s="2462"/>
      <c r="AG745" s="2462"/>
      <c r="AH745" s="2462"/>
      <c r="AI745" s="2462"/>
      <c r="AJ745" s="2462"/>
    </row>
    <row r="746" spans="1:36">
      <c r="A746" s="2461"/>
      <c r="B746" s="2450"/>
      <c r="C746" s="2322"/>
      <c r="D746" s="2461"/>
      <c r="E746" s="2461"/>
      <c r="F746" s="2461"/>
      <c r="G746" s="2462"/>
      <c r="H746" s="2462"/>
      <c r="I746" s="2462"/>
      <c r="J746" s="2462"/>
      <c r="K746" s="2462"/>
      <c r="L746" s="2462"/>
      <c r="M746" s="2462"/>
      <c r="N746" s="2462"/>
      <c r="O746" s="2462"/>
      <c r="P746" s="2462"/>
      <c r="Q746" s="2462"/>
      <c r="R746" s="2462"/>
      <c r="S746" s="2462"/>
      <c r="T746" s="2462"/>
      <c r="U746" s="2462"/>
      <c r="V746" s="2462"/>
      <c r="W746" s="2462"/>
      <c r="X746" s="2462"/>
      <c r="Y746" s="2462"/>
      <c r="Z746" s="2462"/>
      <c r="AA746" s="2462"/>
      <c r="AB746" s="2462"/>
      <c r="AC746" s="2462"/>
      <c r="AD746" s="2462"/>
      <c r="AE746" s="2462"/>
      <c r="AF746" s="2462"/>
      <c r="AG746" s="2462"/>
      <c r="AH746" s="2462"/>
      <c r="AI746" s="2462"/>
      <c r="AJ746" s="2462"/>
    </row>
    <row r="747" spans="1:36">
      <c r="A747" s="2461"/>
      <c r="B747" s="2450"/>
      <c r="C747" s="2322"/>
      <c r="D747" s="2461"/>
      <c r="E747" s="2461"/>
      <c r="F747" s="2461"/>
      <c r="G747" s="2462"/>
      <c r="H747" s="2462"/>
      <c r="I747" s="2462"/>
      <c r="J747" s="2462"/>
      <c r="K747" s="2462"/>
      <c r="L747" s="2462"/>
      <c r="M747" s="2462"/>
      <c r="N747" s="2462"/>
      <c r="O747" s="2462"/>
      <c r="P747" s="2462"/>
      <c r="Q747" s="2462"/>
      <c r="R747" s="2462"/>
      <c r="S747" s="2462"/>
      <c r="T747" s="2462"/>
      <c r="U747" s="2462"/>
      <c r="V747" s="2462"/>
      <c r="W747" s="2462"/>
      <c r="X747" s="2462"/>
      <c r="Y747" s="2462"/>
      <c r="Z747" s="2462"/>
      <c r="AA747" s="2462"/>
      <c r="AB747" s="2462"/>
      <c r="AC747" s="2462"/>
      <c r="AD747" s="2462"/>
      <c r="AE747" s="2462"/>
      <c r="AF747" s="2462"/>
      <c r="AG747" s="2462"/>
      <c r="AH747" s="2462"/>
      <c r="AI747" s="2462"/>
      <c r="AJ747" s="2462"/>
    </row>
    <row r="748" spans="1:36">
      <c r="A748" s="2461"/>
      <c r="B748" s="2450"/>
      <c r="C748" s="2322"/>
      <c r="D748" s="2461"/>
      <c r="E748" s="2461"/>
      <c r="F748" s="2461"/>
      <c r="G748" s="2462"/>
      <c r="H748" s="2462"/>
      <c r="I748" s="2462"/>
      <c r="J748" s="2462"/>
      <c r="K748" s="2462"/>
      <c r="L748" s="2462"/>
      <c r="M748" s="2462"/>
      <c r="N748" s="2462"/>
      <c r="O748" s="2462"/>
      <c r="P748" s="2462"/>
      <c r="Q748" s="2462"/>
      <c r="R748" s="2462"/>
      <c r="S748" s="2462"/>
      <c r="T748" s="2462"/>
      <c r="U748" s="2462"/>
      <c r="V748" s="2462"/>
      <c r="W748" s="2462"/>
      <c r="X748" s="2462"/>
      <c r="Y748" s="2462"/>
      <c r="Z748" s="2462"/>
      <c r="AA748" s="2462"/>
      <c r="AB748" s="2462"/>
      <c r="AC748" s="2462"/>
      <c r="AD748" s="2462"/>
      <c r="AE748" s="2462"/>
      <c r="AF748" s="2462"/>
      <c r="AG748" s="2462"/>
      <c r="AH748" s="2462"/>
      <c r="AI748" s="2462"/>
      <c r="AJ748" s="2462"/>
    </row>
    <row r="749" spans="1:36">
      <c r="A749" s="2461"/>
      <c r="B749" s="2450"/>
      <c r="C749" s="2322"/>
      <c r="D749" s="2461"/>
      <c r="E749" s="2461"/>
      <c r="F749" s="2461"/>
      <c r="G749" s="2462"/>
      <c r="H749" s="2462"/>
      <c r="I749" s="2462"/>
      <c r="J749" s="2462"/>
      <c r="K749" s="2462"/>
      <c r="L749" s="2462"/>
      <c r="M749" s="2462"/>
      <c r="N749" s="2462"/>
      <c r="O749" s="2462"/>
      <c r="P749" s="2462"/>
      <c r="Q749" s="2462"/>
      <c r="R749" s="2462"/>
      <c r="S749" s="2462"/>
      <c r="T749" s="2462"/>
      <c r="U749" s="2462"/>
      <c r="V749" s="2462"/>
      <c r="W749" s="2462"/>
      <c r="X749" s="2462"/>
      <c r="Y749" s="2462"/>
      <c r="Z749" s="2462"/>
      <c r="AA749" s="2462"/>
      <c r="AB749" s="2462"/>
      <c r="AC749" s="2462"/>
      <c r="AD749" s="2462"/>
      <c r="AE749" s="2462"/>
      <c r="AF749" s="2462"/>
      <c r="AG749" s="2462"/>
      <c r="AH749" s="2462"/>
      <c r="AI749" s="2462"/>
      <c r="AJ749" s="2462"/>
    </row>
    <row r="750" spans="1:36">
      <c r="A750" s="2461"/>
      <c r="B750" s="2450"/>
      <c r="C750" s="2322"/>
      <c r="D750" s="2461"/>
      <c r="E750" s="2461"/>
      <c r="F750" s="2461"/>
      <c r="G750" s="2462"/>
      <c r="H750" s="2462"/>
      <c r="I750" s="2462"/>
      <c r="J750" s="2462"/>
      <c r="K750" s="2462"/>
      <c r="L750" s="2462"/>
      <c r="M750" s="2462"/>
      <c r="N750" s="2462"/>
      <c r="O750" s="2462"/>
      <c r="P750" s="2462"/>
      <c r="Q750" s="2462"/>
      <c r="R750" s="2462"/>
      <c r="S750" s="2462"/>
      <c r="T750" s="2462"/>
      <c r="U750" s="2462"/>
      <c r="V750" s="2462"/>
      <c r="W750" s="2462"/>
      <c r="X750" s="2462"/>
      <c r="Y750" s="2462"/>
      <c r="Z750" s="2462"/>
      <c r="AA750" s="2462"/>
      <c r="AB750" s="2462"/>
      <c r="AC750" s="2462"/>
      <c r="AD750" s="2462"/>
      <c r="AE750" s="2462"/>
      <c r="AF750" s="2462"/>
      <c r="AG750" s="2462"/>
      <c r="AH750" s="2462"/>
      <c r="AI750" s="2462"/>
      <c r="AJ750" s="2462"/>
    </row>
    <row r="751" spans="1:36">
      <c r="A751" s="2461"/>
      <c r="B751" s="2450"/>
      <c r="C751" s="2322"/>
      <c r="D751" s="2461"/>
      <c r="E751" s="2461"/>
      <c r="F751" s="2461"/>
      <c r="G751" s="2462"/>
      <c r="H751" s="2462"/>
      <c r="I751" s="2462"/>
      <c r="J751" s="2462"/>
      <c r="K751" s="2462"/>
      <c r="L751" s="2462"/>
      <c r="M751" s="2462"/>
      <c r="N751" s="2462"/>
      <c r="O751" s="2462"/>
      <c r="P751" s="2462"/>
      <c r="Q751" s="2462"/>
      <c r="R751" s="2462"/>
      <c r="S751" s="2462"/>
      <c r="T751" s="2462"/>
      <c r="U751" s="2462"/>
      <c r="V751" s="2462"/>
      <c r="W751" s="2462"/>
      <c r="X751" s="2462"/>
      <c r="Y751" s="2462"/>
      <c r="Z751" s="2462"/>
      <c r="AA751" s="2462"/>
      <c r="AB751" s="2462"/>
      <c r="AC751" s="2462"/>
      <c r="AD751" s="2462"/>
      <c r="AE751" s="2462"/>
      <c r="AF751" s="2462"/>
      <c r="AG751" s="2462"/>
      <c r="AH751" s="2462"/>
      <c r="AI751" s="2462"/>
      <c r="AJ751" s="2462"/>
    </row>
    <row r="752" spans="1:36">
      <c r="A752" s="2461"/>
      <c r="B752" s="2450"/>
      <c r="C752" s="2322"/>
      <c r="D752" s="2461"/>
      <c r="E752" s="2461"/>
      <c r="F752" s="2461"/>
      <c r="G752" s="2462"/>
      <c r="H752" s="2462"/>
      <c r="I752" s="2462"/>
      <c r="J752" s="2462"/>
      <c r="K752" s="2462"/>
      <c r="L752" s="2462"/>
      <c r="M752" s="2462"/>
      <c r="N752" s="2462"/>
      <c r="O752" s="2462"/>
      <c r="P752" s="2462"/>
      <c r="Q752" s="2462"/>
      <c r="R752" s="2462"/>
      <c r="S752" s="2462"/>
      <c r="T752" s="2462"/>
      <c r="U752" s="2462"/>
      <c r="V752" s="2462"/>
      <c r="W752" s="2462"/>
      <c r="X752" s="2462"/>
      <c r="Y752" s="2462"/>
      <c r="Z752" s="2462"/>
      <c r="AA752" s="2462"/>
      <c r="AB752" s="2462"/>
      <c r="AC752" s="2462"/>
      <c r="AD752" s="2462"/>
      <c r="AE752" s="2462"/>
      <c r="AF752" s="2462"/>
      <c r="AG752" s="2462"/>
      <c r="AH752" s="2462"/>
      <c r="AI752" s="2462"/>
      <c r="AJ752" s="2462"/>
    </row>
    <row r="753" spans="1:36">
      <c r="A753" s="2461"/>
      <c r="B753" s="2450"/>
      <c r="C753" s="2322"/>
      <c r="D753" s="2461"/>
      <c r="E753" s="2461"/>
      <c r="F753" s="2461"/>
      <c r="G753" s="2462"/>
      <c r="H753" s="2462"/>
      <c r="I753" s="2462"/>
      <c r="J753" s="2462"/>
      <c r="K753" s="2462"/>
      <c r="L753" s="2462"/>
      <c r="M753" s="2462"/>
      <c r="N753" s="2462"/>
      <c r="O753" s="2462"/>
      <c r="P753" s="2462"/>
      <c r="Q753" s="2462"/>
      <c r="R753" s="2462"/>
      <c r="S753" s="2462"/>
      <c r="T753" s="2462"/>
      <c r="U753" s="2462"/>
      <c r="V753" s="2462"/>
      <c r="W753" s="2462"/>
      <c r="X753" s="2462"/>
      <c r="Y753" s="2462"/>
      <c r="Z753" s="2462"/>
      <c r="AA753" s="2462"/>
      <c r="AB753" s="2462"/>
      <c r="AC753" s="2462"/>
      <c r="AD753" s="2462"/>
      <c r="AE753" s="2462"/>
      <c r="AF753" s="2462"/>
      <c r="AG753" s="2462"/>
      <c r="AH753" s="2462"/>
      <c r="AI753" s="2462"/>
      <c r="AJ753" s="2462"/>
    </row>
    <row r="754" spans="1:36">
      <c r="A754" s="2461"/>
      <c r="B754" s="2450"/>
      <c r="C754" s="2322"/>
      <c r="D754" s="2461"/>
      <c r="E754" s="2461"/>
      <c r="F754" s="2461"/>
      <c r="G754" s="2462"/>
      <c r="H754" s="2462"/>
      <c r="I754" s="2462"/>
      <c r="J754" s="2462"/>
      <c r="K754" s="2462"/>
      <c r="L754" s="2462"/>
      <c r="M754" s="2462"/>
      <c r="N754" s="2462"/>
      <c r="O754" s="2462"/>
      <c r="P754" s="2462"/>
      <c r="Q754" s="2462"/>
      <c r="R754" s="2462"/>
      <c r="S754" s="2462"/>
      <c r="T754" s="2462"/>
      <c r="U754" s="2462"/>
      <c r="V754" s="2462"/>
      <c r="W754" s="2462"/>
      <c r="X754" s="2462"/>
      <c r="Y754" s="2462"/>
      <c r="Z754" s="2462"/>
      <c r="AA754" s="2462"/>
      <c r="AB754" s="2462"/>
      <c r="AC754" s="2462"/>
      <c r="AD754" s="2462"/>
      <c r="AE754" s="2462"/>
      <c r="AF754" s="2462"/>
      <c r="AG754" s="2462"/>
      <c r="AH754" s="2462"/>
      <c r="AI754" s="2462"/>
      <c r="AJ754" s="2462"/>
    </row>
    <row r="755" spans="1:36">
      <c r="A755" s="2461"/>
      <c r="B755" s="2450"/>
      <c r="C755" s="2322"/>
      <c r="D755" s="2461"/>
      <c r="E755" s="2461"/>
      <c r="F755" s="2461"/>
      <c r="G755" s="2462"/>
      <c r="H755" s="2462"/>
      <c r="I755" s="2462"/>
      <c r="J755" s="2462"/>
      <c r="K755" s="2462"/>
      <c r="L755" s="2462"/>
      <c r="M755" s="2462"/>
      <c r="N755" s="2462"/>
      <c r="O755" s="2462"/>
      <c r="P755" s="2462"/>
      <c r="Q755" s="2462"/>
      <c r="R755" s="2462"/>
      <c r="S755" s="2462"/>
      <c r="T755" s="2462"/>
      <c r="U755" s="2462"/>
      <c r="V755" s="2462"/>
      <c r="W755" s="2462"/>
      <c r="X755" s="2462"/>
      <c r="Y755" s="2462"/>
      <c r="Z755" s="2462"/>
      <c r="AA755" s="2462"/>
      <c r="AB755" s="2462"/>
      <c r="AC755" s="2462"/>
      <c r="AD755" s="2462"/>
      <c r="AE755" s="2462"/>
      <c r="AF755" s="2462"/>
      <c r="AG755" s="2462"/>
      <c r="AH755" s="2462"/>
      <c r="AI755" s="2462"/>
      <c r="AJ755" s="2462"/>
    </row>
    <row r="756" spans="1:36">
      <c r="A756" s="2461"/>
      <c r="B756" s="2450"/>
      <c r="C756" s="2322"/>
      <c r="D756" s="2461"/>
      <c r="E756" s="2461"/>
      <c r="F756" s="2461"/>
      <c r="G756" s="2462"/>
      <c r="H756" s="2462"/>
      <c r="I756" s="2462"/>
      <c r="J756" s="2462"/>
      <c r="K756" s="2462"/>
      <c r="L756" s="2462"/>
      <c r="M756" s="2462"/>
      <c r="N756" s="2462"/>
      <c r="O756" s="2462"/>
      <c r="P756" s="2462"/>
      <c r="Q756" s="2462"/>
      <c r="R756" s="2462"/>
      <c r="S756" s="2462"/>
      <c r="T756" s="2462"/>
      <c r="U756" s="2462"/>
      <c r="V756" s="2462"/>
      <c r="W756" s="2462"/>
      <c r="X756" s="2462"/>
      <c r="Y756" s="2462"/>
      <c r="Z756" s="2462"/>
      <c r="AA756" s="2462"/>
      <c r="AB756" s="2462"/>
      <c r="AC756" s="2462"/>
      <c r="AD756" s="2462"/>
      <c r="AE756" s="2462"/>
      <c r="AF756" s="2462"/>
      <c r="AG756" s="2462"/>
      <c r="AH756" s="2462"/>
      <c r="AI756" s="2462"/>
      <c r="AJ756" s="2462"/>
    </row>
    <row r="757" spans="1:36">
      <c r="A757" s="2461"/>
      <c r="B757" s="2450"/>
      <c r="C757" s="2322"/>
      <c r="D757" s="2461"/>
      <c r="E757" s="2461"/>
      <c r="F757" s="2461"/>
      <c r="G757" s="2462"/>
      <c r="H757" s="2462"/>
      <c r="I757" s="2462"/>
      <c r="J757" s="2462"/>
      <c r="K757" s="2462"/>
      <c r="L757" s="2462"/>
      <c r="M757" s="2462"/>
      <c r="N757" s="2462"/>
      <c r="O757" s="2462"/>
      <c r="P757" s="2462"/>
      <c r="Q757" s="2462"/>
      <c r="R757" s="2462"/>
      <c r="S757" s="2462"/>
      <c r="T757" s="2462"/>
      <c r="U757" s="2462"/>
      <c r="V757" s="2462"/>
      <c r="W757" s="2462"/>
      <c r="X757" s="2462"/>
      <c r="Y757" s="2462"/>
      <c r="Z757" s="2462"/>
      <c r="AA757" s="2462"/>
      <c r="AB757" s="2462"/>
      <c r="AC757" s="2462"/>
      <c r="AD757" s="2462"/>
      <c r="AE757" s="2462"/>
      <c r="AF757" s="2462"/>
      <c r="AG757" s="2462"/>
      <c r="AH757" s="2462"/>
      <c r="AI757" s="2462"/>
      <c r="AJ757" s="2462"/>
    </row>
    <row r="758" spans="1:36">
      <c r="A758" s="2461"/>
      <c r="B758" s="2450"/>
      <c r="C758" s="2322"/>
      <c r="D758" s="2461"/>
      <c r="E758" s="2461"/>
      <c r="F758" s="2461"/>
      <c r="G758" s="2462"/>
      <c r="H758" s="2462"/>
      <c r="I758" s="2462"/>
      <c r="J758" s="2462"/>
      <c r="K758" s="2462"/>
      <c r="L758" s="2462"/>
      <c r="M758" s="2462"/>
      <c r="N758" s="2462"/>
      <c r="O758" s="2462"/>
      <c r="P758" s="2462"/>
      <c r="Q758" s="2462"/>
      <c r="R758" s="2462"/>
      <c r="S758" s="2462"/>
      <c r="T758" s="2462"/>
      <c r="U758" s="2462"/>
      <c r="V758" s="2462"/>
      <c r="W758" s="2462"/>
      <c r="X758" s="2462"/>
      <c r="Y758" s="2462"/>
      <c r="Z758" s="2462"/>
      <c r="AA758" s="2462"/>
      <c r="AB758" s="2462"/>
      <c r="AC758" s="2462"/>
      <c r="AD758" s="2462"/>
      <c r="AE758" s="2462"/>
      <c r="AF758" s="2462"/>
      <c r="AG758" s="2462"/>
      <c r="AH758" s="2462"/>
      <c r="AI758" s="2462"/>
      <c r="AJ758" s="2462"/>
    </row>
    <row r="759" spans="1:36">
      <c r="A759" s="2461"/>
      <c r="B759" s="2450"/>
      <c r="C759" s="2322"/>
      <c r="D759" s="2461"/>
      <c r="E759" s="2461"/>
      <c r="F759" s="2461"/>
      <c r="G759" s="2462"/>
      <c r="H759" s="2462"/>
      <c r="I759" s="2462"/>
      <c r="J759" s="2462"/>
      <c r="K759" s="2462"/>
      <c r="L759" s="2462"/>
      <c r="M759" s="2462"/>
      <c r="N759" s="2462"/>
      <c r="O759" s="2462"/>
      <c r="P759" s="2462"/>
      <c r="Q759" s="2462"/>
      <c r="R759" s="2462"/>
      <c r="S759" s="2462"/>
      <c r="T759" s="2462"/>
      <c r="U759" s="2462"/>
      <c r="V759" s="2462"/>
      <c r="W759" s="2462"/>
      <c r="X759" s="2462"/>
      <c r="Y759" s="2462"/>
      <c r="Z759" s="2462"/>
      <c r="AA759" s="2462"/>
      <c r="AB759" s="2462"/>
      <c r="AC759" s="2462"/>
      <c r="AD759" s="2462"/>
      <c r="AE759" s="2462"/>
      <c r="AF759" s="2462"/>
      <c r="AG759" s="2462"/>
      <c r="AH759" s="2462"/>
      <c r="AI759" s="2462"/>
      <c r="AJ759" s="2462"/>
    </row>
    <row r="760" spans="1:36">
      <c r="A760" s="2461"/>
      <c r="B760" s="2450"/>
      <c r="C760" s="2322"/>
      <c r="D760" s="2461"/>
      <c r="E760" s="2461"/>
      <c r="F760" s="2461"/>
      <c r="G760" s="2462"/>
      <c r="H760" s="2462"/>
      <c r="I760" s="2462"/>
      <c r="J760" s="2462"/>
      <c r="K760" s="2462"/>
      <c r="L760" s="2462"/>
      <c r="M760" s="2462"/>
      <c r="N760" s="2462"/>
      <c r="O760" s="2462"/>
      <c r="P760" s="2462"/>
      <c r="Q760" s="2462"/>
      <c r="R760" s="2462"/>
      <c r="S760" s="2462"/>
      <c r="T760" s="2462"/>
      <c r="U760" s="2462"/>
      <c r="V760" s="2462"/>
      <c r="W760" s="2462"/>
      <c r="X760" s="2462"/>
      <c r="Y760" s="2462"/>
      <c r="Z760" s="2462"/>
      <c r="AA760" s="2462"/>
      <c r="AB760" s="2462"/>
      <c r="AC760" s="2462"/>
      <c r="AD760" s="2462"/>
      <c r="AE760" s="2462"/>
      <c r="AF760" s="2462"/>
      <c r="AG760" s="2462"/>
      <c r="AH760" s="2462"/>
      <c r="AI760" s="2462"/>
      <c r="AJ760" s="2462"/>
    </row>
    <row r="761" spans="1:36">
      <c r="A761" s="2461"/>
      <c r="B761" s="2450"/>
      <c r="C761" s="2322"/>
      <c r="D761" s="2461"/>
      <c r="E761" s="2461"/>
      <c r="F761" s="2461"/>
      <c r="G761" s="2462"/>
      <c r="H761" s="2462"/>
      <c r="I761" s="2462"/>
      <c r="J761" s="2462"/>
      <c r="K761" s="2462"/>
      <c r="L761" s="2462"/>
      <c r="M761" s="2462"/>
      <c r="N761" s="2462"/>
      <c r="O761" s="2462"/>
      <c r="P761" s="2462"/>
      <c r="Q761" s="2462"/>
      <c r="R761" s="2462"/>
      <c r="S761" s="2462"/>
      <c r="T761" s="2462"/>
      <c r="U761" s="2462"/>
      <c r="V761" s="2462"/>
      <c r="W761" s="2462"/>
      <c r="X761" s="2462"/>
      <c r="Y761" s="2462"/>
      <c r="Z761" s="2462"/>
      <c r="AA761" s="2462"/>
      <c r="AB761" s="2462"/>
      <c r="AC761" s="2462"/>
      <c r="AD761" s="2462"/>
      <c r="AE761" s="2462"/>
      <c r="AF761" s="2462"/>
      <c r="AG761" s="2462"/>
      <c r="AH761" s="2462"/>
      <c r="AI761" s="2462"/>
      <c r="AJ761" s="2462"/>
    </row>
    <row r="762" spans="1:36">
      <c r="A762" s="2461"/>
      <c r="B762" s="2450"/>
      <c r="C762" s="2322"/>
      <c r="D762" s="2461"/>
      <c r="E762" s="2461"/>
      <c r="F762" s="2461"/>
      <c r="G762" s="2462"/>
      <c r="H762" s="2462"/>
      <c r="I762" s="2462"/>
      <c r="J762" s="2462"/>
      <c r="K762" s="2462"/>
      <c r="L762" s="2462"/>
      <c r="M762" s="2462"/>
      <c r="N762" s="2462"/>
      <c r="O762" s="2462"/>
      <c r="P762" s="2462"/>
      <c r="Q762" s="2462"/>
      <c r="R762" s="2462"/>
      <c r="S762" s="2462"/>
      <c r="T762" s="2462"/>
      <c r="U762" s="2462"/>
      <c r="V762" s="2462"/>
      <c r="W762" s="2462"/>
      <c r="X762" s="2462"/>
      <c r="Y762" s="2462"/>
      <c r="Z762" s="2462"/>
      <c r="AA762" s="2462"/>
      <c r="AB762" s="2462"/>
      <c r="AC762" s="2462"/>
      <c r="AD762" s="2462"/>
      <c r="AE762" s="2462"/>
      <c r="AF762" s="2462"/>
      <c r="AG762" s="2462"/>
      <c r="AH762" s="2462"/>
      <c r="AI762" s="2462"/>
      <c r="AJ762" s="2462"/>
    </row>
    <row r="763" spans="1:36">
      <c r="A763" s="2461"/>
      <c r="B763" s="2450"/>
      <c r="C763" s="2322"/>
      <c r="D763" s="2461"/>
      <c r="E763" s="2461"/>
      <c r="F763" s="2461"/>
      <c r="G763" s="2462"/>
      <c r="H763" s="2462"/>
      <c r="I763" s="2462"/>
      <c r="J763" s="2462"/>
      <c r="K763" s="2462"/>
      <c r="L763" s="2462"/>
      <c r="M763" s="2462"/>
      <c r="N763" s="2462"/>
      <c r="O763" s="2462"/>
      <c r="P763" s="2462"/>
      <c r="Q763" s="2462"/>
      <c r="R763" s="2462"/>
      <c r="S763" s="2462"/>
      <c r="T763" s="2462"/>
      <c r="U763" s="2462"/>
      <c r="V763" s="2462"/>
      <c r="W763" s="2462"/>
      <c r="X763" s="2462"/>
      <c r="Y763" s="2462"/>
      <c r="Z763" s="2462"/>
      <c r="AA763" s="2462"/>
      <c r="AB763" s="2462"/>
      <c r="AC763" s="2462"/>
      <c r="AD763" s="2462"/>
      <c r="AE763" s="2462"/>
      <c r="AF763" s="2462"/>
      <c r="AG763" s="2462"/>
      <c r="AH763" s="2462"/>
      <c r="AI763" s="2462"/>
      <c r="AJ763" s="2462"/>
    </row>
    <row r="764" spans="1:36">
      <c r="A764" s="2461"/>
      <c r="B764" s="2450"/>
      <c r="C764" s="2322"/>
      <c r="D764" s="2461"/>
      <c r="E764" s="2461"/>
      <c r="F764" s="2461"/>
      <c r="G764" s="2462"/>
      <c r="H764" s="2462"/>
      <c r="I764" s="2462"/>
      <c r="J764" s="2462"/>
      <c r="K764" s="2462"/>
      <c r="L764" s="2462"/>
      <c r="M764" s="2462"/>
      <c r="N764" s="2462"/>
      <c r="O764" s="2462"/>
      <c r="P764" s="2462"/>
      <c r="Q764" s="2462"/>
      <c r="R764" s="2462"/>
      <c r="S764" s="2462"/>
      <c r="T764" s="2462"/>
      <c r="U764" s="2462"/>
      <c r="V764" s="2462"/>
      <c r="W764" s="2462"/>
      <c r="X764" s="2462"/>
      <c r="Y764" s="2462"/>
      <c r="Z764" s="2462"/>
      <c r="AA764" s="2462"/>
      <c r="AB764" s="2462"/>
      <c r="AC764" s="2462"/>
      <c r="AD764" s="2462"/>
      <c r="AE764" s="2462"/>
      <c r="AF764" s="2462"/>
      <c r="AG764" s="2462"/>
      <c r="AH764" s="2462"/>
      <c r="AI764" s="2462"/>
      <c r="AJ764" s="2462"/>
    </row>
    <row r="765" spans="1:36">
      <c r="A765" s="2461"/>
      <c r="B765" s="2450"/>
      <c r="C765" s="2322"/>
      <c r="D765" s="2461"/>
      <c r="E765" s="2461"/>
      <c r="F765" s="2461"/>
      <c r="G765" s="2462"/>
      <c r="H765" s="2462"/>
      <c r="I765" s="2462"/>
      <c r="J765" s="2462"/>
      <c r="K765" s="2462"/>
      <c r="L765" s="2462"/>
      <c r="M765" s="2462"/>
      <c r="N765" s="2462"/>
      <c r="O765" s="2462"/>
      <c r="P765" s="2462"/>
      <c r="Q765" s="2462"/>
      <c r="R765" s="2462"/>
      <c r="S765" s="2462"/>
      <c r="T765" s="2462"/>
      <c r="U765" s="2462"/>
      <c r="V765" s="2462"/>
      <c r="W765" s="2462"/>
      <c r="X765" s="2462"/>
      <c r="Y765" s="2462"/>
      <c r="Z765" s="2462"/>
      <c r="AA765" s="2462"/>
      <c r="AB765" s="2462"/>
      <c r="AC765" s="2462"/>
      <c r="AD765" s="2462"/>
      <c r="AE765" s="2462"/>
      <c r="AF765" s="2462"/>
      <c r="AG765" s="2462"/>
      <c r="AH765" s="2462"/>
      <c r="AI765" s="2462"/>
      <c r="AJ765" s="2462"/>
    </row>
    <row r="766" spans="1:36">
      <c r="A766" s="2461"/>
      <c r="B766" s="2450"/>
      <c r="C766" s="2322"/>
      <c r="D766" s="2461"/>
      <c r="E766" s="2461"/>
      <c r="F766" s="2461"/>
      <c r="G766" s="2462"/>
      <c r="H766" s="2462"/>
      <c r="I766" s="2462"/>
      <c r="J766" s="2462"/>
      <c r="K766" s="2462"/>
      <c r="L766" s="2462"/>
      <c r="M766" s="2462"/>
      <c r="N766" s="2462"/>
      <c r="O766" s="2462"/>
      <c r="P766" s="2462"/>
      <c r="Q766" s="2462"/>
      <c r="R766" s="2462"/>
      <c r="S766" s="2462"/>
      <c r="T766" s="2462"/>
      <c r="U766" s="2462"/>
      <c r="V766" s="2462"/>
      <c r="W766" s="2462"/>
      <c r="X766" s="2462"/>
      <c r="Y766" s="2462"/>
      <c r="Z766" s="2462"/>
      <c r="AA766" s="2462"/>
      <c r="AB766" s="2462"/>
      <c r="AC766" s="2462"/>
      <c r="AD766" s="2462"/>
      <c r="AE766" s="2462"/>
      <c r="AF766" s="2462"/>
      <c r="AG766" s="2462"/>
      <c r="AH766" s="2462"/>
      <c r="AI766" s="2462"/>
      <c r="AJ766" s="2462"/>
    </row>
    <row r="767" spans="1:36">
      <c r="A767" s="2461"/>
      <c r="B767" s="2450"/>
      <c r="C767" s="2322"/>
      <c r="D767" s="2461"/>
      <c r="E767" s="2461"/>
      <c r="F767" s="2461"/>
      <c r="G767" s="2462"/>
      <c r="H767" s="2462"/>
      <c r="I767" s="2462"/>
      <c r="J767" s="2462"/>
      <c r="K767" s="2462"/>
      <c r="L767" s="2462"/>
      <c r="M767" s="2462"/>
      <c r="N767" s="2462"/>
      <c r="O767" s="2462"/>
      <c r="P767" s="2462"/>
      <c r="Q767" s="2462"/>
      <c r="R767" s="2462"/>
      <c r="S767" s="2462"/>
      <c r="T767" s="2462"/>
      <c r="U767" s="2462"/>
      <c r="V767" s="2462"/>
      <c r="W767" s="2462"/>
      <c r="X767" s="2462"/>
      <c r="Y767" s="2462"/>
      <c r="Z767" s="2462"/>
      <c r="AA767" s="2462"/>
      <c r="AB767" s="2462"/>
      <c r="AC767" s="2462"/>
      <c r="AD767" s="2462"/>
      <c r="AE767" s="2462"/>
      <c r="AF767" s="2462"/>
      <c r="AG767" s="2462"/>
      <c r="AH767" s="2462"/>
      <c r="AI767" s="2462"/>
      <c r="AJ767" s="2462"/>
    </row>
    <row r="768" spans="1:36">
      <c r="A768" s="2461"/>
      <c r="B768" s="2450"/>
      <c r="C768" s="2322"/>
      <c r="D768" s="2461"/>
      <c r="E768" s="2461"/>
      <c r="F768" s="2461"/>
      <c r="G768" s="2462"/>
      <c r="H768" s="2462"/>
      <c r="I768" s="2462"/>
      <c r="J768" s="2462"/>
      <c r="K768" s="2462"/>
      <c r="L768" s="2462"/>
      <c r="M768" s="2462"/>
      <c r="N768" s="2462"/>
      <c r="O768" s="2462"/>
      <c r="P768" s="2462"/>
      <c r="Q768" s="2462"/>
      <c r="R768" s="2462"/>
      <c r="S768" s="2462"/>
      <c r="T768" s="2462"/>
      <c r="U768" s="2462"/>
      <c r="V768" s="2462"/>
      <c r="W768" s="2462"/>
      <c r="X768" s="2462"/>
      <c r="Y768" s="2462"/>
      <c r="Z768" s="2462"/>
      <c r="AA768" s="2462"/>
      <c r="AB768" s="2462"/>
      <c r="AC768" s="2462"/>
      <c r="AD768" s="2462"/>
      <c r="AE768" s="2462"/>
      <c r="AF768" s="2462"/>
      <c r="AG768" s="2462"/>
      <c r="AH768" s="2462"/>
      <c r="AI768" s="2462"/>
      <c r="AJ768" s="2462"/>
    </row>
    <row r="769" spans="1:36">
      <c r="A769" s="2461"/>
      <c r="B769" s="2450"/>
      <c r="C769" s="2322"/>
      <c r="D769" s="2461"/>
      <c r="E769" s="2461"/>
      <c r="F769" s="2461"/>
      <c r="G769" s="2462"/>
      <c r="H769" s="2462"/>
      <c r="I769" s="2462"/>
      <c r="J769" s="2462"/>
      <c r="K769" s="2462"/>
      <c r="L769" s="2462"/>
      <c r="M769" s="2462"/>
      <c r="N769" s="2462"/>
      <c r="O769" s="2462"/>
      <c r="P769" s="2462"/>
      <c r="Q769" s="2462"/>
      <c r="R769" s="2462"/>
      <c r="S769" s="2462"/>
      <c r="T769" s="2462"/>
      <c r="U769" s="2462"/>
      <c r="V769" s="2462"/>
      <c r="W769" s="2462"/>
      <c r="X769" s="2462"/>
      <c r="Y769" s="2462"/>
      <c r="Z769" s="2462"/>
      <c r="AA769" s="2462"/>
      <c r="AB769" s="2462"/>
      <c r="AC769" s="2462"/>
      <c r="AD769" s="2462"/>
      <c r="AE769" s="2462"/>
      <c r="AF769" s="2462"/>
      <c r="AG769" s="2462"/>
      <c r="AH769" s="2462"/>
      <c r="AI769" s="2462"/>
      <c r="AJ769" s="2462"/>
    </row>
    <row r="770" spans="1:36">
      <c r="A770" s="2461"/>
      <c r="B770" s="2450"/>
      <c r="C770" s="2322"/>
      <c r="D770" s="2461"/>
      <c r="E770" s="2461"/>
      <c r="F770" s="2461"/>
      <c r="G770" s="2462"/>
      <c r="H770" s="2462"/>
      <c r="I770" s="2462"/>
      <c r="J770" s="2462"/>
      <c r="K770" s="2462"/>
      <c r="L770" s="2462"/>
      <c r="M770" s="2462"/>
      <c r="N770" s="2462"/>
      <c r="O770" s="2462"/>
      <c r="P770" s="2462"/>
      <c r="Q770" s="2462"/>
      <c r="R770" s="2462"/>
      <c r="S770" s="2462"/>
      <c r="T770" s="2462"/>
      <c r="U770" s="2462"/>
      <c r="V770" s="2462"/>
      <c r="W770" s="2462"/>
      <c r="X770" s="2462"/>
      <c r="Y770" s="2462"/>
      <c r="Z770" s="2462"/>
      <c r="AA770" s="2462"/>
      <c r="AB770" s="2462"/>
      <c r="AC770" s="2462"/>
      <c r="AD770" s="2462"/>
      <c r="AE770" s="2462"/>
      <c r="AF770" s="2462"/>
      <c r="AG770" s="2462"/>
      <c r="AH770" s="2462"/>
      <c r="AI770" s="2462"/>
      <c r="AJ770" s="2462"/>
    </row>
    <row r="771" spans="1:36">
      <c r="A771" s="2461"/>
      <c r="B771" s="2450"/>
      <c r="C771" s="2322"/>
      <c r="D771" s="2461"/>
      <c r="E771" s="2461"/>
      <c r="F771" s="2461"/>
      <c r="G771" s="2462"/>
      <c r="H771" s="2462"/>
      <c r="I771" s="2462"/>
      <c r="J771" s="2462"/>
      <c r="K771" s="2462"/>
      <c r="L771" s="2462"/>
      <c r="M771" s="2462"/>
      <c r="N771" s="2462"/>
      <c r="O771" s="2462"/>
      <c r="P771" s="2462"/>
      <c r="Q771" s="2462"/>
      <c r="R771" s="2462"/>
      <c r="S771" s="2462"/>
      <c r="T771" s="2462"/>
      <c r="U771" s="2462"/>
      <c r="V771" s="2462"/>
      <c r="W771" s="2462"/>
      <c r="X771" s="2462"/>
      <c r="Y771" s="2462"/>
      <c r="Z771" s="2462"/>
      <c r="AA771" s="2462"/>
      <c r="AB771" s="2462"/>
      <c r="AC771" s="2462"/>
      <c r="AD771" s="2462"/>
      <c r="AE771" s="2462"/>
      <c r="AF771" s="2462"/>
      <c r="AG771" s="2462"/>
      <c r="AH771" s="2462"/>
      <c r="AI771" s="2462"/>
      <c r="AJ771" s="2462"/>
    </row>
    <row r="772" spans="1:36">
      <c r="AE772" s="3229"/>
    </row>
  </sheetData>
  <autoFilter ref="A10:A772"/>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conditionalFormatting sqref="A12:A772">
    <cfRule type="duplicateValues" dxfId="0" priority="9"/>
  </conditionalFormatting>
  <printOptions horizontalCentered="1"/>
  <pageMargins left="1" right="0" top="0.5" bottom="0.5" header="0.3" footer="0.3"/>
  <pageSetup paperSize="5" scale="49" firstPageNumber="374" fitToHeight="0" orientation="landscape" useFirstPageNumber="1" r:id="rId1"/>
  <headerFooter>
    <oddHeader>&amp;R&amp;"Times New Roman,Bold"&amp;14[ &amp;P ]</oddHeader>
  </headerFooter>
  <rowBreaks count="2" manualBreakCount="2">
    <brk id="83" max="35" man="1"/>
    <brk id="493"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BA134"/>
  <sheetViews>
    <sheetView view="pageBreakPreview" zoomScale="70" zoomScaleNormal="90" zoomScaleSheetLayoutView="70" workbookViewId="0">
      <pane xSplit="3" ySplit="7" topLeftCell="D114" activePane="bottomRight" state="frozen"/>
      <selection activeCell="B14" sqref="B14"/>
      <selection pane="topRight" activeCell="B14" sqref="B14"/>
      <selection pane="bottomLeft" activeCell="B14" sqref="B14"/>
      <selection pane="bottomRight" activeCell="A123" sqref="A1:XFD1048576"/>
    </sheetView>
  </sheetViews>
  <sheetFormatPr defaultColWidth="8.125" defaultRowHeight="15.75"/>
  <cols>
    <col min="1" max="1" width="5.625" style="7" customWidth="1"/>
    <col min="2" max="2" width="11.875" style="111" customWidth="1"/>
    <col min="3" max="3" width="36.625" style="67" customWidth="1"/>
    <col min="4" max="4" width="11.625" style="7" customWidth="1"/>
    <col min="5" max="5" width="9.375" style="7" customWidth="1"/>
    <col min="6" max="6" width="8.5" style="16" customWidth="1"/>
    <col min="7" max="7" width="10" style="6" customWidth="1"/>
    <col min="8" max="10" width="8.875" style="6" customWidth="1"/>
    <col min="11" max="11" width="9.625" style="6" customWidth="1"/>
    <col min="12" max="12" width="9.5" style="6" customWidth="1"/>
    <col min="13" max="13" width="8.125" style="6" customWidth="1"/>
    <col min="14" max="15" width="9" style="6" customWidth="1"/>
    <col min="16" max="26" width="9" style="6" hidden="1" customWidth="1"/>
    <col min="27" max="35" width="9" style="6" customWidth="1"/>
    <col min="36" max="36" width="8.5" style="6" customWidth="1"/>
    <col min="37" max="16384" width="8.125" style="6"/>
  </cols>
  <sheetData>
    <row r="1" spans="1:48" ht="27">
      <c r="A1" s="3316" t="s">
        <v>12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row>
    <row r="2" spans="1:48" ht="25.5">
      <c r="A2" s="3317" t="s">
        <v>0</v>
      </c>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row>
    <row r="3" spans="1:48">
      <c r="A3" s="5"/>
      <c r="B3" s="104"/>
      <c r="C3" s="4"/>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8" t="s">
        <v>13</v>
      </c>
    </row>
    <row r="4" spans="1:48" s="11" customFormat="1" ht="21.75" customHeight="1">
      <c r="A4" s="3318" t="s">
        <v>14</v>
      </c>
      <c r="B4" s="3323" t="s">
        <v>132</v>
      </c>
      <c r="C4" s="3318" t="s">
        <v>15</v>
      </c>
      <c r="D4" s="3318" t="s">
        <v>16</v>
      </c>
      <c r="E4" s="3321" t="s">
        <v>126</v>
      </c>
      <c r="F4" s="3318" t="s">
        <v>17</v>
      </c>
      <c r="G4" s="3318" t="s">
        <v>18</v>
      </c>
      <c r="H4" s="3318" t="s">
        <v>19</v>
      </c>
      <c r="I4" s="3308" t="s">
        <v>20</v>
      </c>
      <c r="J4" s="3309"/>
      <c r="K4" s="3308" t="s">
        <v>21</v>
      </c>
      <c r="L4" s="3318" t="s">
        <v>22</v>
      </c>
      <c r="M4" s="3312" t="s">
        <v>23</v>
      </c>
      <c r="N4" s="3312"/>
      <c r="O4" s="3313"/>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48" s="11" customFormat="1" ht="30.75" customHeight="1">
      <c r="A5" s="3319"/>
      <c r="B5" s="3324"/>
      <c r="C5" s="3319"/>
      <c r="D5" s="3319"/>
      <c r="E5" s="3319"/>
      <c r="F5" s="3319"/>
      <c r="G5" s="3319"/>
      <c r="H5" s="3319"/>
      <c r="I5" s="3310"/>
      <c r="J5" s="3311"/>
      <c r="K5" s="3322"/>
      <c r="L5" s="3319"/>
      <c r="M5" s="3314"/>
      <c r="N5" s="3314"/>
      <c r="O5" s="3315"/>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48" s="16" customFormat="1" ht="28.5" customHeight="1">
      <c r="A6" s="3320"/>
      <c r="B6" s="3325"/>
      <c r="C6" s="3320"/>
      <c r="D6" s="3320"/>
      <c r="E6" s="3320"/>
      <c r="F6" s="3320"/>
      <c r="G6" s="3320"/>
      <c r="H6" s="3320"/>
      <c r="I6" s="12" t="s">
        <v>2</v>
      </c>
      <c r="J6" s="13" t="s">
        <v>25</v>
      </c>
      <c r="K6" s="3310"/>
      <c r="L6" s="3320"/>
      <c r="M6" s="14" t="s">
        <v>4</v>
      </c>
      <c r="N6" s="15" t="s">
        <v>5</v>
      </c>
      <c r="O6" s="15"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900" t="s">
        <v>9777</v>
      </c>
      <c r="AF6" s="900" t="s">
        <v>9778</v>
      </c>
      <c r="AG6" s="900" t="s">
        <v>2</v>
      </c>
      <c r="AH6" s="3298"/>
      <c r="AI6" s="3298"/>
      <c r="AJ6" s="3320"/>
    </row>
    <row r="7" spans="1:48" s="16" customFormat="1" ht="15.75" customHeight="1">
      <c r="A7" s="105">
        <v>1</v>
      </c>
      <c r="B7" s="17">
        <v>2</v>
      </c>
      <c r="C7" s="17">
        <v>3</v>
      </c>
      <c r="D7" s="17">
        <v>4</v>
      </c>
      <c r="E7" s="17">
        <v>5</v>
      </c>
      <c r="F7" s="17">
        <v>6</v>
      </c>
      <c r="G7" s="17">
        <v>7</v>
      </c>
      <c r="H7" s="17">
        <v>8</v>
      </c>
      <c r="I7" s="17">
        <v>9</v>
      </c>
      <c r="J7" s="17">
        <v>10</v>
      </c>
      <c r="K7" s="17">
        <v>11</v>
      </c>
      <c r="L7" s="17">
        <v>12</v>
      </c>
      <c r="M7" s="17">
        <v>13</v>
      </c>
      <c r="N7" s="17">
        <v>14</v>
      </c>
      <c r="O7" s="17">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48" s="16" customFormat="1" ht="15.75" customHeight="1">
      <c r="A8" s="18"/>
      <c r="B8" s="106"/>
      <c r="C8" s="19"/>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row>
    <row r="9" spans="1:48" s="16" customFormat="1">
      <c r="A9" s="20"/>
      <c r="B9" s="107"/>
      <c r="C9" s="21" t="s">
        <v>6</v>
      </c>
      <c r="D9" s="22"/>
      <c r="E9" s="22"/>
      <c r="F9" s="23"/>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row>
    <row r="10" spans="1:48" s="16" customFormat="1">
      <c r="A10" s="20"/>
      <c r="B10" s="107"/>
      <c r="C10" s="21" t="s">
        <v>26</v>
      </c>
      <c r="D10" s="22"/>
      <c r="E10" s="22"/>
      <c r="F10" s="23"/>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row>
    <row r="11" spans="1:48" s="16" customFormat="1">
      <c r="A11" s="20"/>
      <c r="B11" s="107"/>
      <c r="C11" s="21"/>
      <c r="D11" s="22"/>
      <c r="E11" s="22"/>
      <c r="F11" s="23"/>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row>
    <row r="12" spans="1:48" s="16" customFormat="1" ht="78.75">
      <c r="A12" s="112">
        <v>1</v>
      </c>
      <c r="B12" s="92" t="s">
        <v>133</v>
      </c>
      <c r="C12" s="3" t="s">
        <v>27</v>
      </c>
      <c r="D12" s="26" t="s">
        <v>28</v>
      </c>
      <c r="E12" s="22" t="s">
        <v>29</v>
      </c>
      <c r="F12" s="27" t="s">
        <v>30</v>
      </c>
      <c r="G12" s="24">
        <v>148.864</v>
      </c>
      <c r="H12" s="24">
        <v>37.067999999999998</v>
      </c>
      <c r="I12" s="24">
        <v>50.366</v>
      </c>
      <c r="J12" s="24">
        <v>0</v>
      </c>
      <c r="K12" s="24">
        <v>87.433999999999997</v>
      </c>
      <c r="L12" s="24">
        <v>61.430000000000007</v>
      </c>
      <c r="M12" s="24">
        <v>61.43</v>
      </c>
      <c r="N12" s="24">
        <v>0</v>
      </c>
      <c r="O12" s="24">
        <v>61.43</v>
      </c>
      <c r="P12" s="24"/>
      <c r="Q12" s="24"/>
      <c r="R12" s="24"/>
      <c r="S12" s="24"/>
      <c r="T12" s="24"/>
      <c r="U12" s="24"/>
      <c r="V12" s="24"/>
      <c r="W12" s="24"/>
      <c r="X12" s="2843">
        <v>61.43</v>
      </c>
      <c r="Y12" s="2843">
        <v>0</v>
      </c>
      <c r="Z12" s="2108">
        <v>61.43</v>
      </c>
      <c r="AA12" s="2844">
        <v>60.8157</v>
      </c>
      <c r="AB12" s="2844"/>
      <c r="AC12" s="2108">
        <v>60.8157</v>
      </c>
      <c r="AD12" s="2108">
        <v>0.61429999999999996</v>
      </c>
      <c r="AE12" s="2844"/>
      <c r="AF12" s="2844">
        <v>0</v>
      </c>
      <c r="AG12" s="2108">
        <v>0</v>
      </c>
      <c r="AH12" s="24"/>
      <c r="AI12" s="3219" t="s">
        <v>9941</v>
      </c>
      <c r="AJ12" s="24">
        <v>0</v>
      </c>
      <c r="AK12" s="22"/>
      <c r="AL12" s="22"/>
      <c r="AM12" s="22"/>
      <c r="AN12" s="22"/>
      <c r="AO12" s="22"/>
      <c r="AP12" s="22"/>
      <c r="AQ12" s="22"/>
      <c r="AR12" s="22"/>
      <c r="AS12" s="22"/>
      <c r="AT12" s="22"/>
      <c r="AU12" s="22"/>
      <c r="AV12" s="22"/>
    </row>
    <row r="13" spans="1:48" s="16" customFormat="1" ht="48.75" customHeight="1">
      <c r="A13" s="112">
        <v>2</v>
      </c>
      <c r="B13" s="92" t="s">
        <v>134</v>
      </c>
      <c r="C13" s="3" t="s">
        <v>31</v>
      </c>
      <c r="D13" s="26" t="s">
        <v>32</v>
      </c>
      <c r="E13" s="29" t="s">
        <v>33</v>
      </c>
      <c r="F13" s="27" t="s">
        <v>30</v>
      </c>
      <c r="G13" s="24">
        <v>78.671999999999997</v>
      </c>
      <c r="H13" s="24">
        <v>0</v>
      </c>
      <c r="I13" s="24">
        <v>19.739999999999998</v>
      </c>
      <c r="J13" s="24">
        <v>0</v>
      </c>
      <c r="K13" s="24">
        <v>19.739999999999998</v>
      </c>
      <c r="L13" s="24">
        <v>58.932000000000002</v>
      </c>
      <c r="M13" s="24">
        <v>0</v>
      </c>
      <c r="N13" s="24">
        <v>58.932000000000002</v>
      </c>
      <c r="O13" s="24">
        <v>58.932000000000002</v>
      </c>
      <c r="P13" s="24"/>
      <c r="Q13" s="24"/>
      <c r="R13" s="24"/>
      <c r="S13" s="24"/>
      <c r="T13" s="24"/>
      <c r="U13" s="24"/>
      <c r="V13" s="24"/>
      <c r="W13" s="24"/>
      <c r="X13" s="2843">
        <v>0</v>
      </c>
      <c r="Y13" s="2843">
        <v>58.932000000000002</v>
      </c>
      <c r="Z13" s="2108">
        <v>58.932000000000002</v>
      </c>
      <c r="AA13" s="2844"/>
      <c r="AB13" s="2844">
        <v>58.932000000000002</v>
      </c>
      <c r="AC13" s="2108">
        <v>58.932000000000002</v>
      </c>
      <c r="AD13" s="2108"/>
      <c r="AE13" s="2844"/>
      <c r="AF13" s="2844">
        <v>0</v>
      </c>
      <c r="AG13" s="2108">
        <v>0</v>
      </c>
      <c r="AH13" s="3219"/>
      <c r="AI13" s="3219" t="s">
        <v>10026</v>
      </c>
      <c r="AJ13" s="24">
        <v>0</v>
      </c>
    </row>
    <row r="14" spans="1:48" s="16" customFormat="1" ht="31.5">
      <c r="A14" s="112">
        <v>3</v>
      </c>
      <c r="B14" s="92" t="s">
        <v>135</v>
      </c>
      <c r="C14" s="3" t="s">
        <v>34</v>
      </c>
      <c r="D14" s="26" t="s">
        <v>28</v>
      </c>
      <c r="E14" s="29" t="s">
        <v>33</v>
      </c>
      <c r="F14" s="27" t="s">
        <v>30</v>
      </c>
      <c r="G14" s="24">
        <v>78.483999999999995</v>
      </c>
      <c r="H14" s="24">
        <v>0</v>
      </c>
      <c r="I14" s="24">
        <v>19.495000000000001</v>
      </c>
      <c r="J14" s="24">
        <v>0</v>
      </c>
      <c r="K14" s="24">
        <v>19.495000000000001</v>
      </c>
      <c r="L14" s="24">
        <v>58.98899999999999</v>
      </c>
      <c r="M14" s="24">
        <v>0</v>
      </c>
      <c r="N14" s="24">
        <v>58.988999999999997</v>
      </c>
      <c r="O14" s="24">
        <v>58.988999999999997</v>
      </c>
      <c r="P14" s="24"/>
      <c r="Q14" s="24"/>
      <c r="R14" s="24"/>
      <c r="S14" s="24"/>
      <c r="T14" s="24"/>
      <c r="U14" s="24"/>
      <c r="V14" s="24"/>
      <c r="W14" s="24"/>
      <c r="X14" s="2843">
        <v>0</v>
      </c>
      <c r="Y14" s="2843">
        <v>58.988999999999997</v>
      </c>
      <c r="Z14" s="2108">
        <v>58.988999999999997</v>
      </c>
      <c r="AA14" s="2844"/>
      <c r="AB14" s="2844">
        <v>58.988999999999997</v>
      </c>
      <c r="AC14" s="2108">
        <v>58.988999999999997</v>
      </c>
      <c r="AD14" s="2108"/>
      <c r="AE14" s="2844"/>
      <c r="AF14" s="2844">
        <v>0.81396000000000002</v>
      </c>
      <c r="AG14" s="2108">
        <v>0.81396000000000002</v>
      </c>
      <c r="AH14" s="3219"/>
      <c r="AI14" s="3219" t="s">
        <v>10026</v>
      </c>
      <c r="AJ14" s="24">
        <v>0</v>
      </c>
    </row>
    <row r="15" spans="1:48" s="16" customFormat="1" ht="50.25" customHeight="1">
      <c r="A15" s="112">
        <v>4</v>
      </c>
      <c r="B15" s="92" t="s">
        <v>136</v>
      </c>
      <c r="C15" s="3" t="s">
        <v>35</v>
      </c>
      <c r="D15" s="26" t="s">
        <v>28</v>
      </c>
      <c r="E15" s="29" t="s">
        <v>36</v>
      </c>
      <c r="F15" s="27" t="s">
        <v>30</v>
      </c>
      <c r="G15" s="24">
        <v>11.545</v>
      </c>
      <c r="H15" s="24">
        <v>0</v>
      </c>
      <c r="I15" s="24">
        <v>1.4430000000000001</v>
      </c>
      <c r="J15" s="24">
        <v>0</v>
      </c>
      <c r="K15" s="24">
        <v>1.4430000000000001</v>
      </c>
      <c r="L15" s="24">
        <v>10.102</v>
      </c>
      <c r="M15" s="24">
        <v>0</v>
      </c>
      <c r="N15" s="24">
        <v>10.102</v>
      </c>
      <c r="O15" s="24">
        <v>10.102</v>
      </c>
      <c r="P15" s="24"/>
      <c r="Q15" s="24"/>
      <c r="R15" s="24"/>
      <c r="S15" s="24"/>
      <c r="T15" s="24"/>
      <c r="U15" s="24"/>
      <c r="V15" s="24"/>
      <c r="W15" s="24"/>
      <c r="X15" s="2843">
        <v>0</v>
      </c>
      <c r="Y15" s="2843">
        <v>10.102</v>
      </c>
      <c r="Z15" s="2108">
        <v>10.102</v>
      </c>
      <c r="AA15" s="2844"/>
      <c r="AB15" s="2844"/>
      <c r="AC15" s="2108">
        <v>0</v>
      </c>
      <c r="AD15" s="2108"/>
      <c r="AE15" s="2844"/>
      <c r="AF15" s="2844">
        <v>0</v>
      </c>
      <c r="AG15" s="2108">
        <v>0</v>
      </c>
      <c r="AH15" s="3219" t="s">
        <v>9970</v>
      </c>
      <c r="AI15" s="24"/>
      <c r="AJ15" s="24">
        <v>0</v>
      </c>
    </row>
    <row r="16" spans="1:48" s="16" customFormat="1" ht="67.5" customHeight="1">
      <c r="A16" s="112">
        <v>5</v>
      </c>
      <c r="B16" s="92" t="s">
        <v>137</v>
      </c>
      <c r="C16" s="3" t="s">
        <v>37</v>
      </c>
      <c r="D16" s="26" t="s">
        <v>28</v>
      </c>
      <c r="E16" s="29" t="s">
        <v>36</v>
      </c>
      <c r="F16" s="27" t="s">
        <v>30</v>
      </c>
      <c r="G16" s="24">
        <v>42.779000000000003</v>
      </c>
      <c r="H16" s="24">
        <v>0</v>
      </c>
      <c r="I16" s="24">
        <v>7.35</v>
      </c>
      <c r="J16" s="24">
        <v>0</v>
      </c>
      <c r="K16" s="24">
        <v>7.35</v>
      </c>
      <c r="L16" s="24">
        <v>35.429000000000002</v>
      </c>
      <c r="M16" s="24">
        <v>0</v>
      </c>
      <c r="N16" s="24">
        <v>35.429000000000002</v>
      </c>
      <c r="O16" s="24">
        <v>35.429000000000002</v>
      </c>
      <c r="P16" s="24"/>
      <c r="Q16" s="24"/>
      <c r="R16" s="24"/>
      <c r="S16" s="24"/>
      <c r="T16" s="24"/>
      <c r="U16" s="24"/>
      <c r="V16" s="24"/>
      <c r="W16" s="24"/>
      <c r="X16" s="2843">
        <v>0</v>
      </c>
      <c r="Y16" s="2843">
        <v>35.429000000000002</v>
      </c>
      <c r="Z16" s="2108">
        <v>35.429000000000002</v>
      </c>
      <c r="AA16" s="2844"/>
      <c r="AB16" s="2844">
        <v>33.448999999999998</v>
      </c>
      <c r="AC16" s="2108">
        <v>33.448999999999998</v>
      </c>
      <c r="AD16" s="2108"/>
      <c r="AE16" s="2844"/>
      <c r="AF16" s="2844">
        <v>0</v>
      </c>
      <c r="AG16" s="2108">
        <v>0</v>
      </c>
      <c r="AH16" s="3219"/>
      <c r="AI16" s="3219" t="s">
        <v>10084</v>
      </c>
      <c r="AJ16" s="24">
        <v>0</v>
      </c>
    </row>
    <row r="17" spans="1:36" s="16" customFormat="1">
      <c r="A17" s="25"/>
      <c r="B17" s="92"/>
      <c r="C17" s="3"/>
      <c r="D17" s="26"/>
      <c r="E17" s="29"/>
      <c r="F17" s="27"/>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row>
    <row r="18" spans="1:36" s="7" customFormat="1">
      <c r="A18" s="30"/>
      <c r="B18" s="108"/>
      <c r="C18" s="31" t="s">
        <v>38</v>
      </c>
      <c r="D18" s="32"/>
      <c r="E18" s="33"/>
      <c r="F18" s="34"/>
      <c r="G18" s="35">
        <v>360.34399999999999</v>
      </c>
      <c r="H18" s="35">
        <v>37.067999999999998</v>
      </c>
      <c r="I18" s="35">
        <v>98.393999999999991</v>
      </c>
      <c r="J18" s="35">
        <v>0</v>
      </c>
      <c r="K18" s="35">
        <v>135.46199999999999</v>
      </c>
      <c r="L18" s="35">
        <v>224.88200000000001</v>
      </c>
      <c r="M18" s="35">
        <v>61.43</v>
      </c>
      <c r="N18" s="35">
        <v>163.452</v>
      </c>
      <c r="O18" s="35">
        <v>224.88200000000001</v>
      </c>
      <c r="P18" s="35">
        <v>0</v>
      </c>
      <c r="Q18" s="35">
        <v>0</v>
      </c>
      <c r="R18" s="35">
        <v>0</v>
      </c>
      <c r="S18" s="35">
        <v>0</v>
      </c>
      <c r="T18" s="35">
        <v>0</v>
      </c>
      <c r="U18" s="35">
        <v>0</v>
      </c>
      <c r="V18" s="35">
        <v>0</v>
      </c>
      <c r="W18" s="35">
        <v>0</v>
      </c>
      <c r="X18" s="35">
        <v>61.43</v>
      </c>
      <c r="Y18" s="35">
        <v>163.452</v>
      </c>
      <c r="Z18" s="35">
        <v>224.88200000000001</v>
      </c>
      <c r="AA18" s="35">
        <v>60.8157</v>
      </c>
      <c r="AB18" s="35">
        <v>151.37</v>
      </c>
      <c r="AC18" s="35">
        <v>212.1857</v>
      </c>
      <c r="AD18" s="35">
        <v>0.61429999999999996</v>
      </c>
      <c r="AE18" s="35">
        <v>0</v>
      </c>
      <c r="AF18" s="35">
        <v>0.81396000000000002</v>
      </c>
      <c r="AG18" s="35">
        <v>0.81396000000000002</v>
      </c>
      <c r="AH18" s="35"/>
      <c r="AI18" s="35"/>
      <c r="AJ18" s="35">
        <v>0</v>
      </c>
    </row>
    <row r="19" spans="1:36" s="16" customFormat="1">
      <c r="A19" s="25"/>
      <c r="B19" s="92"/>
      <c r="C19" s="3"/>
      <c r="D19" s="26"/>
      <c r="E19" s="10"/>
      <c r="F19" s="9"/>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row>
    <row r="20" spans="1:36" s="16" customFormat="1">
      <c r="A20" s="25"/>
      <c r="B20" s="92"/>
      <c r="C20" s="37" t="s">
        <v>6</v>
      </c>
      <c r="D20" s="26"/>
      <c r="E20" s="10"/>
      <c r="F20" s="9"/>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row>
    <row r="21" spans="1:36" s="16" customFormat="1">
      <c r="A21" s="25"/>
      <c r="B21" s="92"/>
      <c r="C21" s="37" t="s">
        <v>39</v>
      </c>
      <c r="D21" s="26"/>
      <c r="E21" s="22"/>
      <c r="F21" s="20"/>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row>
    <row r="22" spans="1:36" s="16" customFormat="1" ht="20.100000000000001" customHeight="1">
      <c r="A22" s="25"/>
      <c r="B22" s="92"/>
      <c r="C22" s="37"/>
      <c r="D22" s="26"/>
      <c r="E22" s="22"/>
      <c r="F22" s="20"/>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row>
    <row r="23" spans="1:36" s="16" customFormat="1" ht="47.25">
      <c r="A23" s="112">
        <v>6</v>
      </c>
      <c r="B23" s="116" t="s">
        <v>173</v>
      </c>
      <c r="C23" s="3" t="s">
        <v>40</v>
      </c>
      <c r="D23" s="26" t="s">
        <v>41</v>
      </c>
      <c r="E23" s="22" t="s">
        <v>42</v>
      </c>
      <c r="F23" s="27" t="s">
        <v>43</v>
      </c>
      <c r="G23" s="24">
        <v>200</v>
      </c>
      <c r="H23" s="24">
        <v>0</v>
      </c>
      <c r="I23" s="24">
        <v>0</v>
      </c>
      <c r="J23" s="24">
        <v>0</v>
      </c>
      <c r="K23" s="24">
        <v>0</v>
      </c>
      <c r="L23" s="24">
        <v>200</v>
      </c>
      <c r="M23" s="24">
        <v>0</v>
      </c>
      <c r="N23" s="24">
        <v>50</v>
      </c>
      <c r="O23" s="24">
        <v>50</v>
      </c>
      <c r="P23" s="24"/>
      <c r="Q23" s="24"/>
      <c r="R23" s="24"/>
      <c r="S23" s="24"/>
      <c r="T23" s="24"/>
      <c r="U23" s="24"/>
      <c r="V23" s="24"/>
      <c r="W23" s="24"/>
      <c r="X23" s="2843">
        <v>0</v>
      </c>
      <c r="Y23" s="2843">
        <v>50</v>
      </c>
      <c r="Z23" s="2108">
        <v>50</v>
      </c>
      <c r="AA23" s="2844"/>
      <c r="AB23" s="2844"/>
      <c r="AC23" s="2108">
        <v>0</v>
      </c>
      <c r="AD23" s="2108"/>
      <c r="AE23" s="2844"/>
      <c r="AF23" s="2844">
        <v>0</v>
      </c>
      <c r="AG23" s="2108">
        <v>0</v>
      </c>
      <c r="AH23" s="24"/>
      <c r="AI23" s="24"/>
      <c r="AJ23" s="24">
        <v>0</v>
      </c>
    </row>
    <row r="24" spans="1:36" s="16" customFormat="1" ht="31.5">
      <c r="A24" s="112">
        <v>7</v>
      </c>
      <c r="B24" s="116" t="s">
        <v>174</v>
      </c>
      <c r="C24" s="3" t="s">
        <v>44</v>
      </c>
      <c r="D24" s="26" t="s">
        <v>45</v>
      </c>
      <c r="E24" s="22" t="s">
        <v>42</v>
      </c>
      <c r="F24" s="27" t="s">
        <v>43</v>
      </c>
      <c r="G24" s="24">
        <v>500</v>
      </c>
      <c r="H24" s="24">
        <v>0</v>
      </c>
      <c r="I24" s="24">
        <v>0</v>
      </c>
      <c r="J24" s="24">
        <v>0</v>
      </c>
      <c r="K24" s="24">
        <v>0</v>
      </c>
      <c r="L24" s="24">
        <v>500</v>
      </c>
      <c r="M24" s="24">
        <v>75</v>
      </c>
      <c r="N24" s="24">
        <v>50</v>
      </c>
      <c r="O24" s="24">
        <v>125</v>
      </c>
      <c r="P24" s="24"/>
      <c r="Q24" s="24"/>
      <c r="R24" s="24"/>
      <c r="S24" s="24"/>
      <c r="T24" s="24"/>
      <c r="U24" s="24"/>
      <c r="V24" s="24"/>
      <c r="W24" s="24"/>
      <c r="X24" s="2843">
        <v>75</v>
      </c>
      <c r="Y24" s="2843">
        <v>50</v>
      </c>
      <c r="Z24" s="2108">
        <v>125</v>
      </c>
      <c r="AA24" s="2844"/>
      <c r="AB24" s="2844"/>
      <c r="AC24" s="2108">
        <v>0</v>
      </c>
      <c r="AD24" s="2108"/>
      <c r="AE24" s="2844"/>
      <c r="AF24" s="2844">
        <v>0</v>
      </c>
      <c r="AG24" s="2108">
        <v>0</v>
      </c>
      <c r="AH24" s="24"/>
      <c r="AI24" s="24"/>
      <c r="AJ24" s="24">
        <v>0</v>
      </c>
    </row>
    <row r="25" spans="1:36" s="16" customFormat="1" ht="31.5">
      <c r="A25" s="112">
        <v>8</v>
      </c>
      <c r="B25" s="116" t="s">
        <v>175</v>
      </c>
      <c r="C25" s="3" t="s">
        <v>46</v>
      </c>
      <c r="D25" s="117" t="s">
        <v>187</v>
      </c>
      <c r="E25" s="22" t="s">
        <v>42</v>
      </c>
      <c r="F25" s="27" t="s">
        <v>47</v>
      </c>
      <c r="G25" s="24">
        <v>220</v>
      </c>
      <c r="H25" s="24">
        <v>0</v>
      </c>
      <c r="I25" s="24">
        <v>0</v>
      </c>
      <c r="J25" s="24">
        <v>0</v>
      </c>
      <c r="K25" s="24">
        <v>0</v>
      </c>
      <c r="L25" s="24">
        <v>220</v>
      </c>
      <c r="M25" s="24">
        <v>40</v>
      </c>
      <c r="N25" s="24">
        <v>70</v>
      </c>
      <c r="O25" s="24">
        <v>110</v>
      </c>
      <c r="P25" s="24"/>
      <c r="Q25" s="24"/>
      <c r="R25" s="24"/>
      <c r="S25" s="24"/>
      <c r="T25" s="24"/>
      <c r="U25" s="24"/>
      <c r="V25" s="24"/>
      <c r="W25" s="24"/>
      <c r="X25" s="2843">
        <v>40</v>
      </c>
      <c r="Y25" s="2843">
        <v>70</v>
      </c>
      <c r="Z25" s="2108">
        <v>110</v>
      </c>
      <c r="AA25" s="2844"/>
      <c r="AB25" s="2844"/>
      <c r="AC25" s="2108">
        <v>0</v>
      </c>
      <c r="AD25" s="2108"/>
      <c r="AE25" s="2844"/>
      <c r="AF25" s="2844">
        <v>0</v>
      </c>
      <c r="AG25" s="2108">
        <v>0</v>
      </c>
      <c r="AH25" s="24"/>
      <c r="AI25" s="24"/>
      <c r="AJ25" s="24">
        <v>0</v>
      </c>
    </row>
    <row r="26" spans="1:36" s="16" customFormat="1">
      <c r="A26" s="112" t="s">
        <v>188</v>
      </c>
      <c r="B26" s="92"/>
      <c r="C26" s="3"/>
      <c r="D26" s="7"/>
      <c r="E26" s="22"/>
      <c r="F26" s="27"/>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row>
    <row r="27" spans="1:36" s="16" customFormat="1" ht="20.25" customHeight="1">
      <c r="A27" s="112" t="s">
        <v>188</v>
      </c>
      <c r="B27" s="92"/>
      <c r="C27" s="38" t="s">
        <v>48</v>
      </c>
      <c r="D27" s="32"/>
      <c r="E27" s="33"/>
      <c r="F27" s="34"/>
      <c r="G27" s="35">
        <v>920</v>
      </c>
      <c r="H27" s="35">
        <v>0</v>
      </c>
      <c r="I27" s="35">
        <v>0</v>
      </c>
      <c r="J27" s="35">
        <v>0</v>
      </c>
      <c r="K27" s="35">
        <v>0</v>
      </c>
      <c r="L27" s="35">
        <v>920</v>
      </c>
      <c r="M27" s="35">
        <v>115</v>
      </c>
      <c r="N27" s="35">
        <v>170</v>
      </c>
      <c r="O27" s="35">
        <v>285</v>
      </c>
      <c r="P27" s="35">
        <v>0</v>
      </c>
      <c r="Q27" s="35">
        <v>0</v>
      </c>
      <c r="R27" s="35">
        <v>0</v>
      </c>
      <c r="S27" s="35">
        <v>0</v>
      </c>
      <c r="T27" s="35">
        <v>0</v>
      </c>
      <c r="U27" s="35">
        <v>0</v>
      </c>
      <c r="V27" s="35">
        <v>0</v>
      </c>
      <c r="W27" s="35">
        <v>0</v>
      </c>
      <c r="X27" s="35">
        <v>115</v>
      </c>
      <c r="Y27" s="35">
        <v>170</v>
      </c>
      <c r="Z27" s="35">
        <v>285</v>
      </c>
      <c r="AA27" s="35">
        <v>0</v>
      </c>
      <c r="AB27" s="35">
        <v>0</v>
      </c>
      <c r="AC27" s="35">
        <v>0</v>
      </c>
      <c r="AD27" s="35">
        <v>0</v>
      </c>
      <c r="AE27" s="35">
        <v>0</v>
      </c>
      <c r="AF27" s="35">
        <v>0</v>
      </c>
      <c r="AG27" s="35">
        <v>0</v>
      </c>
      <c r="AH27" s="35"/>
      <c r="AI27" s="35"/>
      <c r="AJ27" s="35">
        <v>0</v>
      </c>
    </row>
    <row r="28" spans="1:36" s="40" customFormat="1" ht="21.75" customHeight="1">
      <c r="A28" s="112" t="s">
        <v>188</v>
      </c>
      <c r="B28" s="92"/>
      <c r="C28" s="39" t="s">
        <v>49</v>
      </c>
      <c r="D28" s="32"/>
      <c r="E28" s="34"/>
      <c r="F28" s="34"/>
      <c r="G28" s="35">
        <v>1280.3440000000001</v>
      </c>
      <c r="H28" s="35">
        <v>37.067999999999998</v>
      </c>
      <c r="I28" s="35">
        <v>98.393999999999991</v>
      </c>
      <c r="J28" s="35">
        <v>0</v>
      </c>
      <c r="K28" s="35">
        <v>135.46199999999999</v>
      </c>
      <c r="L28" s="35">
        <v>1144.8820000000001</v>
      </c>
      <c r="M28" s="35">
        <v>176.43</v>
      </c>
      <c r="N28" s="35">
        <v>333.452</v>
      </c>
      <c r="O28" s="35">
        <v>509.88200000000001</v>
      </c>
      <c r="P28" s="35">
        <v>0</v>
      </c>
      <c r="Q28" s="35">
        <v>0</v>
      </c>
      <c r="R28" s="35">
        <v>0</v>
      </c>
      <c r="S28" s="35">
        <v>0</v>
      </c>
      <c r="T28" s="35">
        <v>0</v>
      </c>
      <c r="U28" s="35">
        <v>0</v>
      </c>
      <c r="V28" s="35">
        <v>0</v>
      </c>
      <c r="W28" s="35">
        <v>0</v>
      </c>
      <c r="X28" s="35">
        <v>176.43</v>
      </c>
      <c r="Y28" s="35">
        <v>333.452</v>
      </c>
      <c r="Z28" s="35">
        <v>509.88200000000001</v>
      </c>
      <c r="AA28" s="35">
        <v>60.8157</v>
      </c>
      <c r="AB28" s="35">
        <v>151.37</v>
      </c>
      <c r="AC28" s="35">
        <v>212.1857</v>
      </c>
      <c r="AD28" s="35">
        <v>0.61429999999999996</v>
      </c>
      <c r="AE28" s="35">
        <v>0</v>
      </c>
      <c r="AF28" s="35">
        <v>0.81396000000000002</v>
      </c>
      <c r="AG28" s="35">
        <v>0.81396000000000002</v>
      </c>
      <c r="AH28" s="35"/>
      <c r="AI28" s="35"/>
      <c r="AJ28" s="35">
        <v>0</v>
      </c>
    </row>
    <row r="29" spans="1:36" s="40" customFormat="1" ht="12.75" customHeight="1">
      <c r="A29" s="112" t="s">
        <v>188</v>
      </c>
      <c r="B29" s="92"/>
      <c r="C29" s="41"/>
      <c r="D29" s="42"/>
      <c r="E29" s="9"/>
      <c r="F29" s="9"/>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row>
    <row r="30" spans="1:36" s="16" customFormat="1">
      <c r="A30" s="112" t="s">
        <v>188</v>
      </c>
      <c r="B30" s="92"/>
      <c r="C30" s="37" t="s">
        <v>50</v>
      </c>
      <c r="D30" s="26"/>
      <c r="E30" s="22"/>
      <c r="F30" s="20"/>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row>
    <row r="31" spans="1:36" s="16" customFormat="1">
      <c r="A31" s="112" t="s">
        <v>188</v>
      </c>
      <c r="B31" s="92"/>
      <c r="C31" s="37" t="s">
        <v>26</v>
      </c>
      <c r="D31" s="26"/>
      <c r="E31" s="22"/>
      <c r="F31" s="20"/>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row>
    <row r="32" spans="1:36" s="16" customFormat="1">
      <c r="A32" s="112" t="s">
        <v>188</v>
      </c>
      <c r="B32" s="92"/>
      <c r="C32" s="37"/>
      <c r="D32" s="26"/>
      <c r="E32" s="22"/>
      <c r="F32" s="20"/>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row>
    <row r="33" spans="1:53" s="16" customFormat="1" ht="94.5">
      <c r="A33" s="112">
        <v>9</v>
      </c>
      <c r="B33" s="92" t="s">
        <v>138</v>
      </c>
      <c r="C33" s="88" t="s">
        <v>168</v>
      </c>
      <c r="D33" s="26" t="s">
        <v>51</v>
      </c>
      <c r="E33" s="100" t="s">
        <v>167</v>
      </c>
      <c r="F33" s="27" t="s">
        <v>30</v>
      </c>
      <c r="G33" s="24">
        <v>490.51299999999998</v>
      </c>
      <c r="H33" s="24">
        <v>372.55900000000003</v>
      </c>
      <c r="I33" s="24">
        <v>0</v>
      </c>
      <c r="J33" s="24">
        <v>0</v>
      </c>
      <c r="K33" s="24">
        <v>372.55900000000003</v>
      </c>
      <c r="L33" s="24">
        <v>117.95399999999995</v>
      </c>
      <c r="M33" s="24">
        <v>67.953999999999994</v>
      </c>
      <c r="N33" s="24">
        <v>0</v>
      </c>
      <c r="O33" s="24">
        <v>67.953999999999994</v>
      </c>
      <c r="P33" s="24"/>
      <c r="Q33" s="24"/>
      <c r="R33" s="24"/>
      <c r="S33" s="24"/>
      <c r="T33" s="24"/>
      <c r="U33" s="24"/>
      <c r="V33" s="24"/>
      <c r="W33" s="24"/>
      <c r="X33" s="2843">
        <v>67.953999999999994</v>
      </c>
      <c r="Y33" s="2843">
        <v>0</v>
      </c>
      <c r="Z33" s="2108">
        <v>67.953999999999994</v>
      </c>
      <c r="AA33" s="2844"/>
      <c r="AB33" s="2844"/>
      <c r="AC33" s="2108">
        <v>0</v>
      </c>
      <c r="AD33" s="2108"/>
      <c r="AE33" s="2844"/>
      <c r="AF33" s="2844">
        <v>0</v>
      </c>
      <c r="AG33" s="2108">
        <v>0</v>
      </c>
      <c r="AH33" s="3219" t="s">
        <v>10013</v>
      </c>
      <c r="AI33" s="24"/>
      <c r="AJ33" s="24">
        <v>0</v>
      </c>
    </row>
    <row r="34" spans="1:53" s="16" customFormat="1" ht="47.25">
      <c r="A34" s="112">
        <v>10</v>
      </c>
      <c r="B34" s="92" t="s">
        <v>139</v>
      </c>
      <c r="C34" s="3" t="s">
        <v>52</v>
      </c>
      <c r="D34" s="26" t="s">
        <v>53</v>
      </c>
      <c r="E34" s="22" t="s">
        <v>54</v>
      </c>
      <c r="F34" s="27" t="s">
        <v>30</v>
      </c>
      <c r="G34" s="43">
        <v>80</v>
      </c>
      <c r="H34" s="24">
        <v>40.469000000000001</v>
      </c>
      <c r="I34" s="24">
        <v>9.0229999999999997</v>
      </c>
      <c r="J34" s="24">
        <v>0</v>
      </c>
      <c r="K34" s="24">
        <v>49.492000000000004</v>
      </c>
      <c r="L34" s="24">
        <v>30.507999999999996</v>
      </c>
      <c r="M34" s="43">
        <v>0</v>
      </c>
      <c r="N34" s="43">
        <v>30.507999999999999</v>
      </c>
      <c r="O34" s="43">
        <v>30.507999999999999</v>
      </c>
      <c r="P34" s="43"/>
      <c r="Q34" s="43"/>
      <c r="R34" s="43"/>
      <c r="S34" s="43"/>
      <c r="T34" s="43"/>
      <c r="U34" s="43"/>
      <c r="V34" s="43"/>
      <c r="W34" s="43"/>
      <c r="X34" s="2843">
        <v>0</v>
      </c>
      <c r="Y34" s="2843">
        <v>30.507999999999999</v>
      </c>
      <c r="Z34" s="2108">
        <v>30.507999999999999</v>
      </c>
      <c r="AA34" s="2844"/>
      <c r="AB34" s="2844"/>
      <c r="AC34" s="2108">
        <v>0</v>
      </c>
      <c r="AD34" s="2108"/>
      <c r="AE34" s="2844"/>
      <c r="AF34" s="2844">
        <v>0</v>
      </c>
      <c r="AG34" s="2108">
        <v>0</v>
      </c>
      <c r="AH34" s="3219" t="s">
        <v>10014</v>
      </c>
      <c r="AI34" s="43"/>
      <c r="AJ34" s="43">
        <v>0</v>
      </c>
    </row>
    <row r="35" spans="1:53" s="16" customFormat="1" ht="47.25">
      <c r="A35" s="112">
        <v>11</v>
      </c>
      <c r="B35" s="92" t="s">
        <v>140</v>
      </c>
      <c r="C35" s="3" t="s">
        <v>55</v>
      </c>
      <c r="D35" s="26" t="s">
        <v>56</v>
      </c>
      <c r="E35" s="22" t="s">
        <v>57</v>
      </c>
      <c r="F35" s="27" t="s">
        <v>30</v>
      </c>
      <c r="G35" s="43">
        <v>99.938999999999993</v>
      </c>
      <c r="H35" s="24">
        <v>74.311999999999998</v>
      </c>
      <c r="I35" s="24">
        <v>25.617999999999999</v>
      </c>
      <c r="J35" s="24">
        <v>0</v>
      </c>
      <c r="K35" s="24">
        <v>99.929999999999993</v>
      </c>
      <c r="L35" s="24">
        <v>9.0000000000003411E-3</v>
      </c>
      <c r="M35" s="43">
        <v>1</v>
      </c>
      <c r="N35" s="43">
        <v>0</v>
      </c>
      <c r="O35" s="43">
        <v>1</v>
      </c>
      <c r="P35" s="43"/>
      <c r="Q35" s="43"/>
      <c r="R35" s="43"/>
      <c r="S35" s="43"/>
      <c r="T35" s="43"/>
      <c r="U35" s="43"/>
      <c r="V35" s="43"/>
      <c r="W35" s="43"/>
      <c r="X35" s="2843">
        <v>1</v>
      </c>
      <c r="Y35" s="2843">
        <v>0</v>
      </c>
      <c r="Z35" s="2108">
        <v>1</v>
      </c>
      <c r="AA35" s="2844"/>
      <c r="AB35" s="2844"/>
      <c r="AC35" s="2108">
        <v>0</v>
      </c>
      <c r="AD35" s="2108"/>
      <c r="AE35" s="2844"/>
      <c r="AF35" s="2844">
        <v>0</v>
      </c>
      <c r="AG35" s="2108">
        <v>0</v>
      </c>
      <c r="AH35" s="3219" t="s">
        <v>9969</v>
      </c>
      <c r="AI35" s="43"/>
      <c r="AJ35" s="43">
        <v>0</v>
      </c>
    </row>
    <row r="36" spans="1:53" s="16" customFormat="1" ht="47.25">
      <c r="A36" s="112">
        <v>12</v>
      </c>
      <c r="B36" s="92" t="s">
        <v>141</v>
      </c>
      <c r="C36" s="3" t="s">
        <v>58</v>
      </c>
      <c r="D36" s="26" t="s">
        <v>59</v>
      </c>
      <c r="E36" s="22" t="s">
        <v>60</v>
      </c>
      <c r="F36" s="27" t="s">
        <v>30</v>
      </c>
      <c r="G36" s="43">
        <v>439.149</v>
      </c>
      <c r="H36" s="24">
        <v>174.78800000000001</v>
      </c>
      <c r="I36" s="24">
        <v>0</v>
      </c>
      <c r="J36" s="24">
        <v>0</v>
      </c>
      <c r="K36" s="24">
        <v>174.78800000000001</v>
      </c>
      <c r="L36" s="24">
        <v>264.36099999999999</v>
      </c>
      <c r="M36" s="43">
        <v>169.03200000000001</v>
      </c>
      <c r="N36" s="43">
        <v>0</v>
      </c>
      <c r="O36" s="43">
        <v>169.03200000000001</v>
      </c>
      <c r="P36" s="43"/>
      <c r="Q36" s="43"/>
      <c r="R36" s="43"/>
      <c r="S36" s="43"/>
      <c r="T36" s="43"/>
      <c r="U36" s="43"/>
      <c r="V36" s="43"/>
      <c r="W36" s="43"/>
      <c r="X36" s="2843">
        <v>169.03200000000001</v>
      </c>
      <c r="Y36" s="2843">
        <v>0</v>
      </c>
      <c r="Z36" s="2108">
        <v>169.03200000000001</v>
      </c>
      <c r="AA36" s="2844"/>
      <c r="AB36" s="2844"/>
      <c r="AC36" s="2108">
        <v>0</v>
      </c>
      <c r="AD36" s="2108"/>
      <c r="AE36" s="2844"/>
      <c r="AF36" s="2844">
        <v>0</v>
      </c>
      <c r="AG36" s="2108">
        <v>0</v>
      </c>
      <c r="AH36" s="3219" t="s">
        <v>9944</v>
      </c>
      <c r="AI36" s="43"/>
      <c r="AJ36" s="43">
        <v>0</v>
      </c>
      <c r="AK36" s="40"/>
      <c r="AL36" s="40"/>
      <c r="AM36" s="40"/>
      <c r="AN36" s="40"/>
      <c r="AO36" s="40"/>
      <c r="AP36" s="40"/>
      <c r="AQ36" s="40"/>
      <c r="AR36" s="40"/>
      <c r="AS36" s="40"/>
      <c r="AT36" s="40"/>
      <c r="AU36" s="40"/>
      <c r="AV36" s="40"/>
      <c r="AW36" s="40"/>
      <c r="AX36" s="40"/>
      <c r="AY36" s="40"/>
      <c r="AZ36" s="40"/>
      <c r="BA36" s="40"/>
    </row>
    <row r="37" spans="1:53" s="16" customFormat="1" ht="47.25">
      <c r="A37" s="112">
        <v>13</v>
      </c>
      <c r="B37" s="92" t="s">
        <v>142</v>
      </c>
      <c r="C37" s="3" t="s">
        <v>61</v>
      </c>
      <c r="D37" s="26" t="s">
        <v>51</v>
      </c>
      <c r="E37" s="22" t="s">
        <v>62</v>
      </c>
      <c r="F37" s="44" t="s">
        <v>30</v>
      </c>
      <c r="G37" s="28">
        <v>82.772999999999996</v>
      </c>
      <c r="H37" s="28">
        <v>0</v>
      </c>
      <c r="I37" s="28">
        <v>10</v>
      </c>
      <c r="J37" s="28">
        <v>0</v>
      </c>
      <c r="K37" s="45">
        <v>10</v>
      </c>
      <c r="L37" s="24">
        <v>72.772999999999996</v>
      </c>
      <c r="M37" s="24">
        <v>72.772999999999996</v>
      </c>
      <c r="N37" s="24">
        <v>0</v>
      </c>
      <c r="O37" s="24">
        <v>72.772999999999996</v>
      </c>
      <c r="P37" s="24"/>
      <c r="Q37" s="24"/>
      <c r="R37" s="24"/>
      <c r="S37" s="24"/>
      <c r="T37" s="24"/>
      <c r="U37" s="24"/>
      <c r="V37" s="24"/>
      <c r="W37" s="24"/>
      <c r="X37" s="2843">
        <v>72.772999999999996</v>
      </c>
      <c r="Y37" s="2843">
        <v>0</v>
      </c>
      <c r="Z37" s="2108">
        <v>72.772999999999996</v>
      </c>
      <c r="AA37" s="2844">
        <v>72.045000000000002</v>
      </c>
      <c r="AB37" s="2844"/>
      <c r="AC37" s="2108">
        <v>72.045000000000002</v>
      </c>
      <c r="AD37" s="2108">
        <v>0.72770000000000001</v>
      </c>
      <c r="AE37" s="2844"/>
      <c r="AF37" s="2844">
        <v>0</v>
      </c>
      <c r="AG37" s="2108">
        <v>0</v>
      </c>
      <c r="AH37" s="24"/>
      <c r="AI37" s="3219" t="s">
        <v>9941</v>
      </c>
      <c r="AJ37" s="28">
        <v>0</v>
      </c>
      <c r="AK37" s="40"/>
      <c r="AL37" s="40"/>
      <c r="AM37" s="40"/>
      <c r="AN37" s="40"/>
      <c r="AO37" s="40"/>
      <c r="AP37" s="40"/>
      <c r="AQ37" s="40"/>
      <c r="AR37" s="40"/>
      <c r="AS37" s="40"/>
      <c r="AT37" s="40"/>
      <c r="AU37" s="40"/>
      <c r="AV37" s="40"/>
      <c r="AW37" s="40"/>
      <c r="AX37" s="40"/>
      <c r="AY37" s="40"/>
      <c r="AZ37" s="40"/>
      <c r="BA37" s="40"/>
    </row>
    <row r="38" spans="1:53" s="16" customFormat="1" ht="41.25" customHeight="1">
      <c r="A38" s="112">
        <v>14</v>
      </c>
      <c r="B38" s="92" t="s">
        <v>143</v>
      </c>
      <c r="C38" s="3" t="s">
        <v>63</v>
      </c>
      <c r="D38" s="26" t="s">
        <v>51</v>
      </c>
      <c r="E38" s="22" t="s">
        <v>64</v>
      </c>
      <c r="F38" s="44" t="s">
        <v>30</v>
      </c>
      <c r="G38" s="28">
        <v>75</v>
      </c>
      <c r="H38" s="28">
        <v>0</v>
      </c>
      <c r="I38" s="28">
        <v>10</v>
      </c>
      <c r="J38" s="28">
        <v>0</v>
      </c>
      <c r="K38" s="45">
        <v>10</v>
      </c>
      <c r="L38" s="24">
        <v>65</v>
      </c>
      <c r="M38" s="24">
        <v>0</v>
      </c>
      <c r="N38" s="24">
        <v>65</v>
      </c>
      <c r="O38" s="24">
        <v>65</v>
      </c>
      <c r="P38" s="24"/>
      <c r="Q38" s="24"/>
      <c r="R38" s="24"/>
      <c r="S38" s="24"/>
      <c r="T38" s="24"/>
      <c r="U38" s="24"/>
      <c r="V38" s="24"/>
      <c r="W38" s="24"/>
      <c r="X38" s="2843">
        <v>0</v>
      </c>
      <c r="Y38" s="2843">
        <v>65</v>
      </c>
      <c r="Z38" s="2108">
        <v>65</v>
      </c>
      <c r="AA38" s="2844"/>
      <c r="AB38" s="2844"/>
      <c r="AC38" s="2108">
        <v>0</v>
      </c>
      <c r="AD38" s="2108"/>
      <c r="AE38" s="2844"/>
      <c r="AF38" s="2844">
        <v>0</v>
      </c>
      <c r="AG38" s="2108">
        <v>0</v>
      </c>
      <c r="AH38" s="3219" t="s">
        <v>10014</v>
      </c>
      <c r="AI38" s="24"/>
      <c r="AJ38" s="28">
        <v>0</v>
      </c>
      <c r="AK38" s="40"/>
      <c r="AL38" s="40"/>
      <c r="AM38" s="40"/>
      <c r="AN38" s="40"/>
      <c r="AO38" s="40"/>
      <c r="AP38" s="40"/>
      <c r="AQ38" s="40"/>
      <c r="AR38" s="40"/>
      <c r="AS38" s="40"/>
      <c r="AT38" s="40"/>
      <c r="AU38" s="40"/>
      <c r="AV38" s="40"/>
      <c r="AW38" s="40"/>
      <c r="AX38" s="40"/>
      <c r="AY38" s="40"/>
      <c r="AZ38" s="40"/>
      <c r="BA38" s="40"/>
    </row>
    <row r="39" spans="1:53" s="16" customFormat="1" ht="47.25">
      <c r="A39" s="112">
        <v>15</v>
      </c>
      <c r="B39" s="92" t="s">
        <v>144</v>
      </c>
      <c r="C39" s="3" t="s">
        <v>65</v>
      </c>
      <c r="D39" s="26" t="s">
        <v>66</v>
      </c>
      <c r="E39" s="29" t="s">
        <v>67</v>
      </c>
      <c r="F39" s="27" t="s">
        <v>47</v>
      </c>
      <c r="G39" s="28">
        <v>100</v>
      </c>
      <c r="H39" s="28">
        <v>0</v>
      </c>
      <c r="I39" s="28">
        <v>12.5</v>
      </c>
      <c r="J39" s="28">
        <v>0</v>
      </c>
      <c r="K39" s="45">
        <v>12.5</v>
      </c>
      <c r="L39" s="24">
        <v>87.5</v>
      </c>
      <c r="M39" s="28">
        <v>31.041</v>
      </c>
      <c r="N39" s="28">
        <v>0</v>
      </c>
      <c r="O39" s="28">
        <v>31.041</v>
      </c>
      <c r="P39" s="28"/>
      <c r="Q39" s="28"/>
      <c r="R39" s="28"/>
      <c r="S39" s="28"/>
      <c r="T39" s="28"/>
      <c r="U39" s="28"/>
      <c r="V39" s="28"/>
      <c r="W39" s="28"/>
      <c r="X39" s="2843">
        <v>31.041</v>
      </c>
      <c r="Y39" s="2843">
        <v>0</v>
      </c>
      <c r="Z39" s="2108">
        <v>31.041</v>
      </c>
      <c r="AA39" s="2844">
        <v>7.6829999999999998</v>
      </c>
      <c r="AB39" s="2844"/>
      <c r="AC39" s="2108">
        <v>7.6829999999999998</v>
      </c>
      <c r="AD39" s="2108">
        <v>7.7600000000000002E-2</v>
      </c>
      <c r="AE39" s="2844"/>
      <c r="AF39" s="2844">
        <v>0</v>
      </c>
      <c r="AG39" s="2108">
        <v>0</v>
      </c>
      <c r="AH39" s="28"/>
      <c r="AI39" s="3219" t="s">
        <v>9941</v>
      </c>
      <c r="AJ39" s="28">
        <v>0</v>
      </c>
      <c r="AK39" s="40"/>
      <c r="AL39" s="40"/>
      <c r="AM39" s="40"/>
      <c r="AN39" s="40"/>
      <c r="AO39" s="40"/>
      <c r="AP39" s="40"/>
      <c r="AQ39" s="40"/>
      <c r="AR39" s="40"/>
      <c r="AS39" s="40"/>
      <c r="AT39" s="40"/>
      <c r="AU39" s="40"/>
      <c r="AV39" s="40"/>
      <c r="AW39" s="40"/>
      <c r="AX39" s="40"/>
      <c r="AY39" s="40"/>
      <c r="AZ39" s="40"/>
      <c r="BA39" s="40"/>
    </row>
    <row r="40" spans="1:53" s="16" customFormat="1">
      <c r="A40" s="112"/>
      <c r="B40" s="92"/>
      <c r="C40" s="3"/>
      <c r="D40" s="26"/>
      <c r="E40" s="29"/>
      <c r="F40" s="27"/>
      <c r="G40" s="28"/>
      <c r="H40" s="28"/>
      <c r="I40" s="28"/>
      <c r="J40" s="28"/>
      <c r="K40" s="45"/>
      <c r="L40" s="24"/>
      <c r="M40" s="28"/>
      <c r="N40" s="28"/>
      <c r="O40" s="28"/>
      <c r="P40" s="28"/>
      <c r="Q40" s="28"/>
      <c r="R40" s="28"/>
      <c r="S40" s="28"/>
      <c r="T40" s="28"/>
      <c r="U40" s="28"/>
      <c r="V40" s="28"/>
      <c r="W40" s="28"/>
      <c r="X40" s="2843"/>
      <c r="Y40" s="2843"/>
      <c r="Z40" s="2108"/>
      <c r="AA40" s="2844"/>
      <c r="AB40" s="2844"/>
      <c r="AC40" s="2108"/>
      <c r="AD40" s="2108"/>
      <c r="AE40" s="2844"/>
      <c r="AF40" s="2844"/>
      <c r="AG40" s="2108"/>
      <c r="AH40" s="28"/>
      <c r="AI40" s="28"/>
      <c r="AJ40" s="28"/>
      <c r="AK40" s="40"/>
      <c r="AL40" s="40"/>
      <c r="AM40" s="40"/>
      <c r="AN40" s="40"/>
      <c r="AO40" s="40"/>
      <c r="AP40" s="40"/>
      <c r="AQ40" s="40"/>
      <c r="AR40" s="40"/>
      <c r="AS40" s="40"/>
      <c r="AT40" s="40"/>
      <c r="AU40" s="40"/>
      <c r="AV40" s="40"/>
      <c r="AW40" s="40"/>
      <c r="AX40" s="40"/>
      <c r="AY40" s="40"/>
      <c r="AZ40" s="40"/>
      <c r="BA40" s="40"/>
    </row>
    <row r="41" spans="1:53" s="7" customFormat="1">
      <c r="A41" s="112" t="s">
        <v>188</v>
      </c>
      <c r="B41" s="108"/>
      <c r="C41" s="38" t="s">
        <v>68</v>
      </c>
      <c r="D41" s="32"/>
      <c r="E41" s="34"/>
      <c r="F41" s="34"/>
      <c r="G41" s="35">
        <v>1367.3739999999998</v>
      </c>
      <c r="H41" s="35">
        <v>662.12800000000004</v>
      </c>
      <c r="I41" s="35">
        <v>67.140999999999991</v>
      </c>
      <c r="J41" s="35">
        <v>0</v>
      </c>
      <c r="K41" s="35">
        <v>729.26900000000001</v>
      </c>
      <c r="L41" s="35">
        <v>638.1049999999999</v>
      </c>
      <c r="M41" s="35">
        <v>341.8</v>
      </c>
      <c r="N41" s="35">
        <v>95.507999999999996</v>
      </c>
      <c r="O41" s="35">
        <v>437.30800000000005</v>
      </c>
      <c r="P41" s="35">
        <v>0</v>
      </c>
      <c r="Q41" s="35">
        <v>0</v>
      </c>
      <c r="R41" s="35">
        <v>0</v>
      </c>
      <c r="S41" s="35">
        <v>0</v>
      </c>
      <c r="T41" s="35">
        <v>0</v>
      </c>
      <c r="U41" s="35">
        <v>0</v>
      </c>
      <c r="V41" s="35">
        <v>0</v>
      </c>
      <c r="W41" s="35">
        <v>0</v>
      </c>
      <c r="X41" s="35">
        <v>341.8</v>
      </c>
      <c r="Y41" s="35">
        <v>95.507999999999996</v>
      </c>
      <c r="Z41" s="35">
        <v>437.30800000000005</v>
      </c>
      <c r="AA41" s="35">
        <v>79.728000000000009</v>
      </c>
      <c r="AB41" s="35">
        <v>0</v>
      </c>
      <c r="AC41" s="35">
        <v>79.728000000000009</v>
      </c>
      <c r="AD41" s="35">
        <v>0.80530000000000002</v>
      </c>
      <c r="AE41" s="35">
        <v>0</v>
      </c>
      <c r="AF41" s="35">
        <v>0</v>
      </c>
      <c r="AG41" s="35">
        <v>0</v>
      </c>
      <c r="AH41" s="35"/>
      <c r="AI41" s="35"/>
      <c r="AJ41" s="35">
        <v>0</v>
      </c>
    </row>
    <row r="42" spans="1:53" s="16" customFormat="1">
      <c r="A42" s="112" t="s">
        <v>188</v>
      </c>
      <c r="B42" s="92"/>
      <c r="C42" s="3"/>
      <c r="D42" s="26"/>
      <c r="E42" s="20"/>
      <c r="F42" s="47"/>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row>
    <row r="43" spans="1:53" s="16" customFormat="1">
      <c r="A43" s="112" t="s">
        <v>188</v>
      </c>
      <c r="B43" s="92"/>
      <c r="C43" s="37" t="s">
        <v>50</v>
      </c>
      <c r="D43" s="26"/>
      <c r="E43" s="20"/>
      <c r="F43" s="20"/>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row>
    <row r="44" spans="1:53" s="16" customFormat="1">
      <c r="A44" s="112" t="s">
        <v>188</v>
      </c>
      <c r="B44" s="92"/>
      <c r="C44" s="37" t="s">
        <v>39</v>
      </c>
      <c r="D44" s="26"/>
      <c r="E44" s="22"/>
      <c r="F44" s="20"/>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row>
    <row r="45" spans="1:53" s="16" customFormat="1">
      <c r="A45" s="112" t="s">
        <v>188</v>
      </c>
      <c r="B45" s="92"/>
      <c r="C45" s="37"/>
      <c r="D45" s="26"/>
      <c r="E45" s="22"/>
      <c r="F45" s="20"/>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row>
    <row r="46" spans="1:53" s="16" customFormat="1" ht="40.5" customHeight="1">
      <c r="A46" s="112">
        <v>16</v>
      </c>
      <c r="B46" s="116" t="s">
        <v>176</v>
      </c>
      <c r="C46" s="3" t="s">
        <v>69</v>
      </c>
      <c r="D46" s="26" t="s">
        <v>51</v>
      </c>
      <c r="E46" s="29" t="s">
        <v>42</v>
      </c>
      <c r="F46" s="27" t="s">
        <v>47</v>
      </c>
      <c r="G46" s="28">
        <v>95.93</v>
      </c>
      <c r="H46" s="28">
        <v>0</v>
      </c>
      <c r="I46" s="28">
        <v>0</v>
      </c>
      <c r="J46" s="28">
        <v>0</v>
      </c>
      <c r="K46" s="45">
        <v>0</v>
      </c>
      <c r="L46" s="24">
        <v>95.93</v>
      </c>
      <c r="M46" s="28">
        <v>0</v>
      </c>
      <c r="N46" s="28">
        <v>47.965000000000003</v>
      </c>
      <c r="O46" s="28">
        <v>47.965000000000003</v>
      </c>
      <c r="P46" s="28"/>
      <c r="Q46" s="28"/>
      <c r="R46" s="28"/>
      <c r="S46" s="28"/>
      <c r="T46" s="28"/>
      <c r="U46" s="28"/>
      <c r="V46" s="28"/>
      <c r="W46" s="28"/>
      <c r="X46" s="2843">
        <v>0</v>
      </c>
      <c r="Y46" s="2843">
        <v>47.965000000000003</v>
      </c>
      <c r="Z46" s="2108">
        <v>47.965000000000003</v>
      </c>
      <c r="AA46" s="2844"/>
      <c r="AB46" s="2844"/>
      <c r="AC46" s="2108">
        <v>0</v>
      </c>
      <c r="AD46" s="2108"/>
      <c r="AE46" s="2844"/>
      <c r="AF46" s="2844">
        <v>0</v>
      </c>
      <c r="AG46" s="2108">
        <v>0</v>
      </c>
      <c r="AH46" s="28"/>
      <c r="AI46" s="28"/>
      <c r="AJ46" s="28">
        <v>0</v>
      </c>
      <c r="AK46" s="40"/>
      <c r="AL46" s="40"/>
      <c r="AM46" s="40"/>
      <c r="AN46" s="40"/>
      <c r="AO46" s="40"/>
      <c r="AP46" s="40"/>
      <c r="AQ46" s="40"/>
      <c r="AR46" s="40"/>
      <c r="AS46" s="40"/>
      <c r="AT46" s="40"/>
      <c r="AU46" s="40"/>
      <c r="AV46" s="40"/>
      <c r="AW46" s="40"/>
      <c r="AX46" s="40"/>
      <c r="AY46" s="40"/>
      <c r="AZ46" s="40"/>
      <c r="BA46" s="40"/>
    </row>
    <row r="47" spans="1:53" s="16" customFormat="1" ht="39.75" customHeight="1">
      <c r="A47" s="112">
        <v>17</v>
      </c>
      <c r="B47" s="116" t="s">
        <v>177</v>
      </c>
      <c r="C47" s="3" t="s">
        <v>70</v>
      </c>
      <c r="D47" s="26" t="s">
        <v>51</v>
      </c>
      <c r="E47" s="29" t="s">
        <v>42</v>
      </c>
      <c r="F47" s="27" t="s">
        <v>47</v>
      </c>
      <c r="G47" s="28">
        <v>99</v>
      </c>
      <c r="H47" s="28">
        <v>0</v>
      </c>
      <c r="I47" s="28">
        <v>0</v>
      </c>
      <c r="J47" s="28">
        <v>0</v>
      </c>
      <c r="K47" s="45">
        <v>0</v>
      </c>
      <c r="L47" s="24">
        <v>99</v>
      </c>
      <c r="M47" s="28">
        <v>0</v>
      </c>
      <c r="N47" s="28">
        <v>49.5</v>
      </c>
      <c r="O47" s="28">
        <v>49.5</v>
      </c>
      <c r="P47" s="28"/>
      <c r="Q47" s="28"/>
      <c r="R47" s="28"/>
      <c r="S47" s="28"/>
      <c r="T47" s="28"/>
      <c r="U47" s="28"/>
      <c r="V47" s="28"/>
      <c r="W47" s="28"/>
      <c r="X47" s="2843">
        <v>0</v>
      </c>
      <c r="Y47" s="2843">
        <v>49.5</v>
      </c>
      <c r="Z47" s="2108">
        <v>49.5</v>
      </c>
      <c r="AA47" s="2844"/>
      <c r="AB47" s="2844"/>
      <c r="AC47" s="2108">
        <v>0</v>
      </c>
      <c r="AD47" s="2108"/>
      <c r="AE47" s="2844"/>
      <c r="AF47" s="2844">
        <v>0</v>
      </c>
      <c r="AG47" s="2108">
        <v>0</v>
      </c>
      <c r="AH47" s="28"/>
      <c r="AI47" s="28"/>
      <c r="AJ47" s="28">
        <v>0</v>
      </c>
      <c r="AK47" s="40"/>
      <c r="AL47" s="40"/>
      <c r="AM47" s="40"/>
      <c r="AN47" s="40"/>
      <c r="AO47" s="40"/>
      <c r="AP47" s="40"/>
      <c r="AQ47" s="40"/>
      <c r="AR47" s="40"/>
      <c r="AS47" s="40"/>
      <c r="AT47" s="40"/>
      <c r="AU47" s="40"/>
      <c r="AV47" s="40"/>
      <c r="AW47" s="40"/>
      <c r="AX47" s="40"/>
      <c r="AY47" s="40"/>
      <c r="AZ47" s="40"/>
      <c r="BA47" s="40"/>
    </row>
    <row r="48" spans="1:53" s="16" customFormat="1" ht="47.25">
      <c r="A48" s="112">
        <v>18</v>
      </c>
      <c r="B48" s="116" t="s">
        <v>178</v>
      </c>
      <c r="C48" s="3" t="s">
        <v>71</v>
      </c>
      <c r="D48" s="26" t="s">
        <v>72</v>
      </c>
      <c r="E48" s="29" t="s">
        <v>42</v>
      </c>
      <c r="F48" s="27" t="s">
        <v>30</v>
      </c>
      <c r="G48" s="28">
        <v>15</v>
      </c>
      <c r="H48" s="28">
        <v>0</v>
      </c>
      <c r="I48" s="28">
        <v>0</v>
      </c>
      <c r="J48" s="28">
        <v>0</v>
      </c>
      <c r="K48" s="45">
        <v>0</v>
      </c>
      <c r="L48" s="24">
        <v>15</v>
      </c>
      <c r="M48" s="28">
        <v>0</v>
      </c>
      <c r="N48" s="28">
        <v>15</v>
      </c>
      <c r="O48" s="28">
        <v>15</v>
      </c>
      <c r="P48" s="28"/>
      <c r="Q48" s="28"/>
      <c r="R48" s="28"/>
      <c r="S48" s="28"/>
      <c r="T48" s="28"/>
      <c r="U48" s="28"/>
      <c r="V48" s="28"/>
      <c r="W48" s="28"/>
      <c r="X48" s="2843">
        <v>0</v>
      </c>
      <c r="Y48" s="2843">
        <v>15</v>
      </c>
      <c r="Z48" s="2108">
        <v>15</v>
      </c>
      <c r="AA48" s="2844"/>
      <c r="AB48" s="2844"/>
      <c r="AC48" s="2108">
        <v>0</v>
      </c>
      <c r="AD48" s="2108"/>
      <c r="AE48" s="2844"/>
      <c r="AF48" s="2844">
        <v>0</v>
      </c>
      <c r="AG48" s="2108">
        <v>0</v>
      </c>
      <c r="AH48" s="28"/>
      <c r="AI48" s="28"/>
      <c r="AJ48" s="28">
        <v>0</v>
      </c>
      <c r="AK48" s="40"/>
      <c r="AL48" s="40"/>
      <c r="AM48" s="40"/>
      <c r="AN48" s="40"/>
      <c r="AO48" s="40"/>
      <c r="AP48" s="40"/>
      <c r="AQ48" s="40"/>
      <c r="AR48" s="40"/>
      <c r="AS48" s="40"/>
      <c r="AT48" s="40"/>
      <c r="AU48" s="40"/>
      <c r="AV48" s="40"/>
      <c r="AW48" s="40"/>
      <c r="AX48" s="40"/>
      <c r="AY48" s="40"/>
      <c r="AZ48" s="40"/>
      <c r="BA48" s="40"/>
    </row>
    <row r="49" spans="1:53" s="16" customFormat="1" ht="31.5">
      <c r="A49" s="112">
        <v>19</v>
      </c>
      <c r="B49" s="116" t="s">
        <v>179</v>
      </c>
      <c r="C49" s="3" t="s">
        <v>73</v>
      </c>
      <c r="D49" s="26" t="s">
        <v>74</v>
      </c>
      <c r="E49" s="29" t="s">
        <v>42</v>
      </c>
      <c r="F49" s="27" t="s">
        <v>47</v>
      </c>
      <c r="G49" s="28">
        <v>50</v>
      </c>
      <c r="H49" s="28">
        <v>0</v>
      </c>
      <c r="I49" s="28">
        <v>0</v>
      </c>
      <c r="J49" s="28">
        <v>0</v>
      </c>
      <c r="K49" s="45">
        <v>0</v>
      </c>
      <c r="L49" s="24">
        <v>50</v>
      </c>
      <c r="M49" s="28">
        <v>0</v>
      </c>
      <c r="N49" s="28">
        <v>25</v>
      </c>
      <c r="O49" s="28">
        <v>25</v>
      </c>
      <c r="P49" s="28"/>
      <c r="Q49" s="28"/>
      <c r="R49" s="28"/>
      <c r="S49" s="28"/>
      <c r="T49" s="28"/>
      <c r="U49" s="28"/>
      <c r="V49" s="28"/>
      <c r="W49" s="28"/>
      <c r="X49" s="2843">
        <v>0</v>
      </c>
      <c r="Y49" s="2843">
        <v>25</v>
      </c>
      <c r="Z49" s="2108">
        <v>25</v>
      </c>
      <c r="AA49" s="2844"/>
      <c r="AB49" s="2844"/>
      <c r="AC49" s="2108">
        <v>0</v>
      </c>
      <c r="AD49" s="2108"/>
      <c r="AE49" s="2844"/>
      <c r="AF49" s="2844">
        <v>0</v>
      </c>
      <c r="AG49" s="2108">
        <v>0</v>
      </c>
      <c r="AH49" s="28"/>
      <c r="AI49" s="28"/>
      <c r="AJ49" s="28">
        <v>0</v>
      </c>
      <c r="AK49" s="40"/>
      <c r="AL49" s="40"/>
      <c r="AM49" s="40"/>
      <c r="AN49" s="40"/>
      <c r="AO49" s="40"/>
      <c r="AP49" s="40"/>
      <c r="AQ49" s="40"/>
      <c r="AR49" s="40"/>
      <c r="AS49" s="40"/>
      <c r="AT49" s="40"/>
      <c r="AU49" s="40"/>
      <c r="AV49" s="40"/>
      <c r="AW49" s="40"/>
      <c r="AX49" s="40"/>
      <c r="AY49" s="40"/>
      <c r="AZ49" s="40"/>
      <c r="BA49" s="40"/>
    </row>
    <row r="50" spans="1:53" s="16" customFormat="1">
      <c r="A50" s="112"/>
      <c r="B50" s="116"/>
      <c r="C50" s="3"/>
      <c r="D50" s="26"/>
      <c r="E50" s="29"/>
      <c r="F50" s="27"/>
      <c r="G50" s="28"/>
      <c r="H50" s="28"/>
      <c r="I50" s="28"/>
      <c r="J50" s="28"/>
      <c r="K50" s="45"/>
      <c r="L50" s="24"/>
      <c r="M50" s="28"/>
      <c r="N50" s="28"/>
      <c r="O50" s="28"/>
      <c r="P50" s="28"/>
      <c r="Q50" s="28"/>
      <c r="R50" s="28"/>
      <c r="S50" s="28"/>
      <c r="T50" s="28"/>
      <c r="U50" s="28"/>
      <c r="V50" s="28"/>
      <c r="W50" s="28"/>
      <c r="X50" s="2843"/>
      <c r="Y50" s="2843"/>
      <c r="Z50" s="2108"/>
      <c r="AA50" s="2844"/>
      <c r="AB50" s="2844"/>
      <c r="AC50" s="2108"/>
      <c r="AD50" s="2108"/>
      <c r="AE50" s="2844"/>
      <c r="AF50" s="2844"/>
      <c r="AG50" s="2108"/>
      <c r="AH50" s="28"/>
      <c r="AI50" s="28"/>
      <c r="AJ50" s="28"/>
      <c r="AK50" s="40"/>
      <c r="AL50" s="40"/>
      <c r="AM50" s="40"/>
      <c r="AN50" s="40"/>
      <c r="AO50" s="40"/>
      <c r="AP50" s="40"/>
      <c r="AQ50" s="40"/>
      <c r="AR50" s="40"/>
      <c r="AS50" s="40"/>
      <c r="AT50" s="40"/>
      <c r="AU50" s="40"/>
      <c r="AV50" s="40"/>
      <c r="AW50" s="40"/>
      <c r="AX50" s="40"/>
      <c r="AY50" s="40"/>
      <c r="AZ50" s="40"/>
      <c r="BA50" s="40"/>
    </row>
    <row r="51" spans="1:53" s="7" customFormat="1" ht="20.25" customHeight="1">
      <c r="A51" s="112" t="s">
        <v>188</v>
      </c>
      <c r="B51" s="108"/>
      <c r="C51" s="38" t="s">
        <v>75</v>
      </c>
      <c r="D51" s="32"/>
      <c r="E51" s="34"/>
      <c r="F51" s="34"/>
      <c r="G51" s="35">
        <v>259.93</v>
      </c>
      <c r="H51" s="35">
        <v>0</v>
      </c>
      <c r="I51" s="35">
        <v>0</v>
      </c>
      <c r="J51" s="35">
        <v>0</v>
      </c>
      <c r="K51" s="35">
        <v>0</v>
      </c>
      <c r="L51" s="35">
        <v>259.93</v>
      </c>
      <c r="M51" s="35">
        <v>0</v>
      </c>
      <c r="N51" s="35">
        <v>137.465</v>
      </c>
      <c r="O51" s="35">
        <v>137.465</v>
      </c>
      <c r="P51" s="35">
        <v>0</v>
      </c>
      <c r="Q51" s="35">
        <v>0</v>
      </c>
      <c r="R51" s="35">
        <v>0</v>
      </c>
      <c r="S51" s="35">
        <v>0</v>
      </c>
      <c r="T51" s="35">
        <v>0</v>
      </c>
      <c r="U51" s="35">
        <v>0</v>
      </c>
      <c r="V51" s="35">
        <v>0</v>
      </c>
      <c r="W51" s="35">
        <v>0</v>
      </c>
      <c r="X51" s="35">
        <v>0</v>
      </c>
      <c r="Y51" s="35">
        <v>137.465</v>
      </c>
      <c r="Z51" s="35">
        <v>137.465</v>
      </c>
      <c r="AA51" s="35">
        <v>0</v>
      </c>
      <c r="AB51" s="35">
        <v>0</v>
      </c>
      <c r="AC51" s="35">
        <v>0</v>
      </c>
      <c r="AD51" s="35">
        <v>0</v>
      </c>
      <c r="AE51" s="35">
        <v>0</v>
      </c>
      <c r="AF51" s="35">
        <v>0</v>
      </c>
      <c r="AG51" s="35">
        <v>0</v>
      </c>
      <c r="AH51" s="35"/>
      <c r="AI51" s="35"/>
      <c r="AJ51" s="35">
        <v>0</v>
      </c>
    </row>
    <row r="52" spans="1:53" s="7" customFormat="1" ht="21.75" customHeight="1">
      <c r="A52" s="112" t="s">
        <v>188</v>
      </c>
      <c r="B52" s="92"/>
      <c r="C52" s="50" t="s">
        <v>127</v>
      </c>
      <c r="D52" s="51"/>
      <c r="E52" s="52"/>
      <c r="F52" s="52"/>
      <c r="G52" s="53">
        <v>1627.3039999999999</v>
      </c>
      <c r="H52" s="53">
        <v>662.12800000000004</v>
      </c>
      <c r="I52" s="53">
        <v>67.140999999999991</v>
      </c>
      <c r="J52" s="53">
        <v>0</v>
      </c>
      <c r="K52" s="53">
        <v>729.26900000000001</v>
      </c>
      <c r="L52" s="53">
        <v>898.03499999999985</v>
      </c>
      <c r="M52" s="53">
        <v>341.8</v>
      </c>
      <c r="N52" s="53">
        <v>232.97300000000001</v>
      </c>
      <c r="O52" s="53">
        <v>574.77300000000002</v>
      </c>
      <c r="P52" s="53">
        <v>0</v>
      </c>
      <c r="Q52" s="53">
        <v>0</v>
      </c>
      <c r="R52" s="53">
        <v>0</v>
      </c>
      <c r="S52" s="53">
        <v>0</v>
      </c>
      <c r="T52" s="53">
        <v>0</v>
      </c>
      <c r="U52" s="53">
        <v>0</v>
      </c>
      <c r="V52" s="53">
        <v>0</v>
      </c>
      <c r="W52" s="53">
        <v>0</v>
      </c>
      <c r="X52" s="53">
        <v>341.8</v>
      </c>
      <c r="Y52" s="53">
        <v>232.97300000000001</v>
      </c>
      <c r="Z52" s="53">
        <v>574.77300000000002</v>
      </c>
      <c r="AA52" s="53">
        <v>79.728000000000009</v>
      </c>
      <c r="AB52" s="53">
        <v>0</v>
      </c>
      <c r="AC52" s="53">
        <v>79.728000000000009</v>
      </c>
      <c r="AD52" s="53">
        <v>0.80530000000000002</v>
      </c>
      <c r="AE52" s="53">
        <v>0</v>
      </c>
      <c r="AF52" s="53">
        <v>0</v>
      </c>
      <c r="AG52" s="53">
        <v>0</v>
      </c>
      <c r="AH52" s="53"/>
      <c r="AI52" s="53"/>
      <c r="AJ52" s="53">
        <v>0</v>
      </c>
    </row>
    <row r="53" spans="1:53" s="7" customFormat="1">
      <c r="A53" s="112"/>
      <c r="B53" s="92"/>
      <c r="C53" s="3"/>
      <c r="D53" s="26"/>
      <c r="E53" s="9"/>
      <c r="F53" s="9"/>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row>
    <row r="54" spans="1:53" s="7" customFormat="1">
      <c r="A54" s="112" t="s">
        <v>188</v>
      </c>
      <c r="B54" s="92"/>
      <c r="C54" s="37" t="s">
        <v>7</v>
      </c>
      <c r="D54" s="26"/>
      <c r="E54" s="23"/>
      <c r="F54" s="20"/>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row>
    <row r="55" spans="1:53" s="7" customFormat="1">
      <c r="A55" s="112" t="s">
        <v>188</v>
      </c>
      <c r="B55" s="92"/>
      <c r="C55" s="37" t="s">
        <v>76</v>
      </c>
      <c r="D55" s="26"/>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row>
    <row r="56" spans="1:53" s="7" customFormat="1">
      <c r="A56" s="112" t="s">
        <v>188</v>
      </c>
      <c r="B56" s="92"/>
      <c r="C56" s="37"/>
      <c r="D56" s="26"/>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row>
    <row r="57" spans="1:53" s="7" customFormat="1" ht="63">
      <c r="A57" s="112">
        <v>20</v>
      </c>
      <c r="B57" s="92" t="s">
        <v>145</v>
      </c>
      <c r="C57" s="3" t="s">
        <v>124</v>
      </c>
      <c r="D57" s="26" t="s">
        <v>51</v>
      </c>
      <c r="E57" s="29" t="s">
        <v>67</v>
      </c>
      <c r="F57" s="44" t="s">
        <v>30</v>
      </c>
      <c r="G57" s="28">
        <v>86</v>
      </c>
      <c r="H57" s="28">
        <v>0</v>
      </c>
      <c r="I57" s="28">
        <v>15.551</v>
      </c>
      <c r="J57" s="28">
        <v>0</v>
      </c>
      <c r="K57" s="45">
        <v>15.551</v>
      </c>
      <c r="L57" s="24">
        <v>70.448999999999998</v>
      </c>
      <c r="M57" s="24">
        <v>39.906999999999996</v>
      </c>
      <c r="N57" s="24">
        <v>30.542000000000002</v>
      </c>
      <c r="O57" s="24">
        <v>70.448999999999998</v>
      </c>
      <c r="P57" s="24"/>
      <c r="Q57" s="24"/>
      <c r="R57" s="24"/>
      <c r="S57" s="24"/>
      <c r="T57" s="24"/>
      <c r="U57" s="24"/>
      <c r="V57" s="24"/>
      <c r="W57" s="24"/>
      <c r="X57" s="2843">
        <v>39.906999999999996</v>
      </c>
      <c r="Y57" s="2843">
        <v>30.542000000000002</v>
      </c>
      <c r="Z57" s="2108">
        <v>70.448999999999998</v>
      </c>
      <c r="AA57" s="2844">
        <v>39.508000000000003</v>
      </c>
      <c r="AB57" s="2844">
        <v>26.779</v>
      </c>
      <c r="AC57" s="2108">
        <v>66.287000000000006</v>
      </c>
      <c r="AD57" s="2108">
        <v>0.39900000000000002</v>
      </c>
      <c r="AE57" s="2844"/>
      <c r="AF57" s="2844">
        <v>7.6718120000000001</v>
      </c>
      <c r="AG57" s="2108">
        <v>7.6718120000000001</v>
      </c>
      <c r="AH57" s="24"/>
      <c r="AI57" s="3219" t="s">
        <v>10032</v>
      </c>
      <c r="AJ57" s="28">
        <v>0</v>
      </c>
    </row>
    <row r="58" spans="1:53" s="7" customFormat="1">
      <c r="A58" s="112" t="s">
        <v>188</v>
      </c>
      <c r="B58" s="92"/>
      <c r="C58" s="3"/>
      <c r="D58" s="26"/>
      <c r="E58" s="29"/>
      <c r="F58" s="44"/>
      <c r="G58" s="28"/>
      <c r="H58" s="28"/>
      <c r="I58" s="28"/>
      <c r="J58" s="28"/>
      <c r="K58" s="45"/>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8"/>
    </row>
    <row r="59" spans="1:53" s="7" customFormat="1" ht="28.5" customHeight="1">
      <c r="A59" s="112" t="s">
        <v>188</v>
      </c>
      <c r="B59" s="108"/>
      <c r="C59" s="38" t="s">
        <v>77</v>
      </c>
      <c r="D59" s="32"/>
      <c r="E59" s="34"/>
      <c r="F59" s="34"/>
      <c r="G59" s="54">
        <v>86</v>
      </c>
      <c r="H59" s="54">
        <v>0</v>
      </c>
      <c r="I59" s="54">
        <v>15.551</v>
      </c>
      <c r="J59" s="54">
        <v>0</v>
      </c>
      <c r="K59" s="54">
        <v>15.551</v>
      </c>
      <c r="L59" s="54">
        <v>70.448999999999998</v>
      </c>
      <c r="M59" s="54">
        <v>39.906999999999996</v>
      </c>
      <c r="N59" s="54">
        <v>30.542000000000002</v>
      </c>
      <c r="O59" s="54">
        <v>70.448999999999998</v>
      </c>
      <c r="P59" s="54">
        <v>0</v>
      </c>
      <c r="Q59" s="54">
        <v>0</v>
      </c>
      <c r="R59" s="54">
        <v>0</v>
      </c>
      <c r="S59" s="54">
        <v>0</v>
      </c>
      <c r="T59" s="54">
        <v>0</v>
      </c>
      <c r="U59" s="54">
        <v>0</v>
      </c>
      <c r="V59" s="54">
        <v>0</v>
      </c>
      <c r="W59" s="54">
        <v>0</v>
      </c>
      <c r="X59" s="54">
        <v>39.906999999999996</v>
      </c>
      <c r="Y59" s="54">
        <v>30.542000000000002</v>
      </c>
      <c r="Z59" s="54">
        <v>70.448999999999998</v>
      </c>
      <c r="AA59" s="54">
        <v>39.508000000000003</v>
      </c>
      <c r="AB59" s="54">
        <v>26.779</v>
      </c>
      <c r="AC59" s="54">
        <v>66.287000000000006</v>
      </c>
      <c r="AD59" s="54">
        <v>0.39900000000000002</v>
      </c>
      <c r="AE59" s="54">
        <v>0</v>
      </c>
      <c r="AF59" s="54">
        <v>7.6718120000000001</v>
      </c>
      <c r="AG59" s="54">
        <v>7.6718120000000001</v>
      </c>
      <c r="AH59" s="54"/>
      <c r="AI59" s="54"/>
      <c r="AJ59" s="54">
        <v>0</v>
      </c>
    </row>
    <row r="60" spans="1:53" s="7" customFormat="1">
      <c r="A60" s="112" t="s">
        <v>188</v>
      </c>
      <c r="B60" s="108"/>
      <c r="C60" s="78"/>
      <c r="D60" s="42"/>
      <c r="E60" s="9"/>
      <c r="F60" s="9"/>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row>
    <row r="61" spans="1:53" s="40" customFormat="1">
      <c r="A61" s="112" t="s">
        <v>188</v>
      </c>
      <c r="B61" s="92"/>
      <c r="C61" s="37" t="s">
        <v>8</v>
      </c>
      <c r="D61" s="26"/>
      <c r="E61" s="23"/>
      <c r="F61" s="20"/>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16"/>
      <c r="AL61" s="16"/>
      <c r="AM61" s="16"/>
      <c r="AN61" s="16"/>
    </row>
    <row r="62" spans="1:53" s="40" customFormat="1">
      <c r="A62" s="112" t="s">
        <v>188</v>
      </c>
      <c r="B62" s="92"/>
      <c r="C62" s="37" t="s">
        <v>76</v>
      </c>
      <c r="D62" s="26"/>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16"/>
      <c r="AL62" s="16"/>
      <c r="AM62" s="16"/>
      <c r="AN62" s="16"/>
    </row>
    <row r="63" spans="1:53" s="40" customFormat="1">
      <c r="A63" s="112" t="s">
        <v>188</v>
      </c>
      <c r="B63" s="92"/>
      <c r="C63" s="3"/>
      <c r="D63" s="26"/>
      <c r="E63" s="22"/>
      <c r="F63" s="46"/>
      <c r="G63" s="28"/>
      <c r="H63" s="28"/>
      <c r="I63" s="28"/>
      <c r="J63" s="28"/>
      <c r="K63" s="24"/>
      <c r="L63" s="24"/>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16"/>
      <c r="AL63" s="16"/>
      <c r="AM63" s="16"/>
      <c r="AN63" s="16"/>
    </row>
    <row r="64" spans="1:53" s="40" customFormat="1" ht="31.5">
      <c r="A64" s="112">
        <v>21</v>
      </c>
      <c r="B64" s="92" t="s">
        <v>146</v>
      </c>
      <c r="C64" s="3" t="s">
        <v>78</v>
      </c>
      <c r="D64" s="26" t="s">
        <v>51</v>
      </c>
      <c r="E64" s="29" t="s">
        <v>79</v>
      </c>
      <c r="F64" s="27" t="s">
        <v>30</v>
      </c>
      <c r="G64" s="28">
        <v>150</v>
      </c>
      <c r="H64" s="28">
        <v>0</v>
      </c>
      <c r="I64" s="28">
        <v>0</v>
      </c>
      <c r="J64" s="28">
        <v>0</v>
      </c>
      <c r="K64" s="45">
        <v>0</v>
      </c>
      <c r="L64" s="24">
        <v>150</v>
      </c>
      <c r="M64" s="24">
        <v>0</v>
      </c>
      <c r="N64" s="24">
        <v>28.125</v>
      </c>
      <c r="O64" s="24">
        <v>28.125</v>
      </c>
      <c r="P64" s="24"/>
      <c r="Q64" s="24"/>
      <c r="R64" s="24"/>
      <c r="S64" s="24"/>
      <c r="T64" s="24"/>
      <c r="U64" s="24"/>
      <c r="V64" s="24"/>
      <c r="W64" s="24"/>
      <c r="X64" s="2843">
        <v>0</v>
      </c>
      <c r="Y64" s="2843">
        <v>28.125</v>
      </c>
      <c r="Z64" s="2108">
        <v>28.125</v>
      </c>
      <c r="AA64" s="2844"/>
      <c r="AB64" s="2844">
        <v>7.03</v>
      </c>
      <c r="AC64" s="2108">
        <v>7.03</v>
      </c>
      <c r="AD64" s="2108"/>
      <c r="AE64" s="2844"/>
      <c r="AF64" s="2844">
        <v>0</v>
      </c>
      <c r="AG64" s="2108">
        <v>0</v>
      </c>
      <c r="AH64" s="3219"/>
      <c r="AI64" s="3219" t="s">
        <v>10031</v>
      </c>
      <c r="AJ64" s="28">
        <v>0</v>
      </c>
      <c r="AK64" s="16"/>
      <c r="AL64" s="16"/>
      <c r="AM64" s="16"/>
      <c r="AN64" s="16"/>
    </row>
    <row r="65" spans="1:40" s="40" customFormat="1">
      <c r="A65" s="112"/>
      <c r="B65" s="92"/>
      <c r="C65" s="3"/>
      <c r="D65" s="26"/>
      <c r="E65" s="29"/>
      <c r="F65" s="27"/>
      <c r="G65" s="28"/>
      <c r="H65" s="28"/>
      <c r="I65" s="28"/>
      <c r="J65" s="28"/>
      <c r="K65" s="45"/>
      <c r="L65" s="24"/>
      <c r="M65" s="24"/>
      <c r="N65" s="24"/>
      <c r="O65" s="24"/>
      <c r="P65" s="24"/>
      <c r="Q65" s="24"/>
      <c r="R65" s="24"/>
      <c r="S65" s="24"/>
      <c r="T65" s="24"/>
      <c r="U65" s="24"/>
      <c r="V65" s="24"/>
      <c r="W65" s="24"/>
      <c r="X65" s="2843"/>
      <c r="Y65" s="2843"/>
      <c r="Z65" s="2108"/>
      <c r="AA65" s="2844"/>
      <c r="AB65" s="2844"/>
      <c r="AC65" s="2108"/>
      <c r="AD65" s="2108"/>
      <c r="AE65" s="2844"/>
      <c r="AF65" s="2844"/>
      <c r="AG65" s="2108"/>
      <c r="AH65" s="24"/>
      <c r="AI65" s="24"/>
      <c r="AJ65" s="28"/>
      <c r="AK65" s="16"/>
      <c r="AL65" s="16"/>
      <c r="AM65" s="16"/>
      <c r="AN65" s="16"/>
    </row>
    <row r="66" spans="1:40" s="7" customFormat="1" ht="21.75" customHeight="1">
      <c r="A66" s="112" t="s">
        <v>188</v>
      </c>
      <c r="B66" s="108"/>
      <c r="C66" s="38" t="s">
        <v>80</v>
      </c>
      <c r="D66" s="32"/>
      <c r="E66" s="34"/>
      <c r="F66" s="34"/>
      <c r="G66" s="54">
        <v>150</v>
      </c>
      <c r="H66" s="54">
        <v>0</v>
      </c>
      <c r="I66" s="54">
        <v>0</v>
      </c>
      <c r="J66" s="54">
        <v>0</v>
      </c>
      <c r="K66" s="54">
        <v>0</v>
      </c>
      <c r="L66" s="54">
        <v>150</v>
      </c>
      <c r="M66" s="54">
        <v>0</v>
      </c>
      <c r="N66" s="54">
        <v>28.125</v>
      </c>
      <c r="O66" s="54">
        <v>28.125</v>
      </c>
      <c r="P66" s="54">
        <v>0</v>
      </c>
      <c r="Q66" s="54">
        <v>0</v>
      </c>
      <c r="R66" s="54">
        <v>0</v>
      </c>
      <c r="S66" s="54">
        <v>0</v>
      </c>
      <c r="T66" s="54">
        <v>0</v>
      </c>
      <c r="U66" s="54">
        <v>0</v>
      </c>
      <c r="V66" s="54">
        <v>0</v>
      </c>
      <c r="W66" s="54">
        <v>0</v>
      </c>
      <c r="X66" s="54">
        <v>0</v>
      </c>
      <c r="Y66" s="54">
        <v>28.125</v>
      </c>
      <c r="Z66" s="54">
        <v>28.125</v>
      </c>
      <c r="AA66" s="54">
        <v>0</v>
      </c>
      <c r="AB66" s="54">
        <v>7.03</v>
      </c>
      <c r="AC66" s="54">
        <v>7.03</v>
      </c>
      <c r="AD66" s="54">
        <v>0</v>
      </c>
      <c r="AE66" s="54">
        <v>0</v>
      </c>
      <c r="AF66" s="54">
        <v>0</v>
      </c>
      <c r="AG66" s="54">
        <v>0</v>
      </c>
      <c r="AH66" s="54"/>
      <c r="AI66" s="54"/>
      <c r="AJ66" s="54">
        <v>0</v>
      </c>
    </row>
    <row r="67" spans="1:40" s="40" customFormat="1">
      <c r="A67" s="112" t="s">
        <v>188</v>
      </c>
      <c r="B67" s="92"/>
      <c r="C67" s="3"/>
      <c r="D67" s="26"/>
      <c r="E67" s="20"/>
      <c r="F67" s="20"/>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row>
    <row r="68" spans="1:40" s="7" customFormat="1">
      <c r="A68" s="112" t="s">
        <v>188</v>
      </c>
      <c r="B68" s="92"/>
      <c r="C68" s="37" t="s">
        <v>81</v>
      </c>
      <c r="D68" s="26"/>
      <c r="E68" s="10"/>
      <c r="F68" s="9"/>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row>
    <row r="69" spans="1:40" s="7" customFormat="1">
      <c r="A69" s="112" t="s">
        <v>188</v>
      </c>
      <c r="B69" s="92"/>
      <c r="C69" s="37" t="s">
        <v>82</v>
      </c>
      <c r="D69" s="26"/>
      <c r="E69" s="10"/>
      <c r="F69" s="9"/>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row>
    <row r="70" spans="1:40" s="7" customFormat="1">
      <c r="A70" s="112" t="s">
        <v>188</v>
      </c>
      <c r="B70" s="92"/>
      <c r="C70" s="37"/>
      <c r="D70" s="26"/>
      <c r="E70" s="10"/>
      <c r="F70" s="9"/>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row>
    <row r="71" spans="1:40" s="7" customFormat="1" ht="47.25">
      <c r="A71" s="112">
        <v>22</v>
      </c>
      <c r="B71" s="92" t="s">
        <v>147</v>
      </c>
      <c r="C71" s="3" t="s">
        <v>83</v>
      </c>
      <c r="D71" s="26" t="s">
        <v>28</v>
      </c>
      <c r="E71" s="22" t="s">
        <v>84</v>
      </c>
      <c r="F71" s="44" t="s">
        <v>30</v>
      </c>
      <c r="G71" s="28">
        <v>46.05</v>
      </c>
      <c r="H71" s="28">
        <v>16.507000000000001</v>
      </c>
      <c r="I71" s="28">
        <v>7</v>
      </c>
      <c r="J71" s="28">
        <v>0</v>
      </c>
      <c r="K71" s="24">
        <v>23.507000000000001</v>
      </c>
      <c r="L71" s="24">
        <v>22.542999999999996</v>
      </c>
      <c r="M71" s="28">
        <v>0</v>
      </c>
      <c r="N71" s="28">
        <v>22.542999999999999</v>
      </c>
      <c r="O71" s="28">
        <v>22.542999999999999</v>
      </c>
      <c r="P71" s="28"/>
      <c r="Q71" s="28"/>
      <c r="R71" s="28"/>
      <c r="S71" s="28"/>
      <c r="T71" s="28"/>
      <c r="U71" s="28"/>
      <c r="V71" s="28"/>
      <c r="W71" s="28"/>
      <c r="X71" s="2843">
        <v>0</v>
      </c>
      <c r="Y71" s="2843">
        <v>22.542999999999999</v>
      </c>
      <c r="Z71" s="2108">
        <v>22.542999999999999</v>
      </c>
      <c r="AA71" s="2844"/>
      <c r="AB71" s="2844"/>
      <c r="AC71" s="2108">
        <v>0</v>
      </c>
      <c r="AD71" s="2108"/>
      <c r="AE71" s="2844"/>
      <c r="AF71" s="2844">
        <v>0</v>
      </c>
      <c r="AG71" s="2108">
        <v>0</v>
      </c>
      <c r="AH71" s="3219" t="s">
        <v>10014</v>
      </c>
      <c r="AI71" s="28"/>
      <c r="AJ71" s="28">
        <v>0</v>
      </c>
    </row>
    <row r="72" spans="1:40" s="7" customFormat="1" ht="63">
      <c r="A72" s="112">
        <v>23</v>
      </c>
      <c r="B72" s="92" t="s">
        <v>148</v>
      </c>
      <c r="C72" s="3" t="s">
        <v>85</v>
      </c>
      <c r="D72" s="26" t="s">
        <v>51</v>
      </c>
      <c r="E72" s="22" t="s">
        <v>84</v>
      </c>
      <c r="F72" s="44" t="s">
        <v>30</v>
      </c>
      <c r="G72" s="28">
        <v>42.15</v>
      </c>
      <c r="H72" s="28">
        <v>3.4329999999999998</v>
      </c>
      <c r="I72" s="28">
        <v>12.401</v>
      </c>
      <c r="J72" s="28">
        <v>0</v>
      </c>
      <c r="K72" s="24">
        <v>15.834</v>
      </c>
      <c r="L72" s="24">
        <v>26.315999999999999</v>
      </c>
      <c r="M72" s="28">
        <v>0</v>
      </c>
      <c r="N72" s="28">
        <v>26.315999999999999</v>
      </c>
      <c r="O72" s="28">
        <v>26.315999999999999</v>
      </c>
      <c r="P72" s="28"/>
      <c r="Q72" s="28"/>
      <c r="R72" s="28"/>
      <c r="S72" s="28"/>
      <c r="T72" s="28"/>
      <c r="U72" s="28"/>
      <c r="V72" s="28"/>
      <c r="W72" s="28"/>
      <c r="X72" s="2843">
        <v>0</v>
      </c>
      <c r="Y72" s="2843">
        <v>26.315999999999999</v>
      </c>
      <c r="Z72" s="2108">
        <v>26.315999999999999</v>
      </c>
      <c r="AA72" s="2844"/>
      <c r="AB72" s="2844"/>
      <c r="AC72" s="2108">
        <v>0</v>
      </c>
      <c r="AD72" s="2108"/>
      <c r="AE72" s="2844"/>
      <c r="AF72" s="2844">
        <v>0</v>
      </c>
      <c r="AG72" s="2108">
        <v>0</v>
      </c>
      <c r="AH72" s="3219" t="s">
        <v>10014</v>
      </c>
      <c r="AI72" s="28"/>
      <c r="AJ72" s="28">
        <v>0</v>
      </c>
    </row>
    <row r="73" spans="1:40" s="7" customFormat="1">
      <c r="A73" s="112" t="s">
        <v>188</v>
      </c>
      <c r="B73" s="92"/>
      <c r="C73" s="3"/>
      <c r="D73" s="26"/>
      <c r="E73" s="22"/>
      <c r="F73" s="44"/>
      <c r="G73" s="28"/>
      <c r="H73" s="28"/>
      <c r="I73" s="28"/>
      <c r="J73" s="28"/>
      <c r="K73" s="24"/>
      <c r="L73" s="24"/>
      <c r="M73" s="28"/>
      <c r="N73" s="28"/>
      <c r="O73" s="28"/>
      <c r="P73" s="28"/>
      <c r="Q73" s="28"/>
      <c r="R73" s="28"/>
      <c r="S73" s="28"/>
      <c r="T73" s="28"/>
      <c r="U73" s="28"/>
      <c r="V73" s="28"/>
      <c r="W73" s="28"/>
      <c r="X73" s="28"/>
      <c r="Y73" s="28"/>
      <c r="Z73" s="28"/>
      <c r="AA73" s="28"/>
      <c r="AB73" s="28"/>
      <c r="AC73" s="28"/>
      <c r="AD73" s="28"/>
      <c r="AE73" s="28"/>
      <c r="AF73" s="28"/>
      <c r="AG73" s="28"/>
      <c r="AH73" s="28"/>
      <c r="AI73" s="28"/>
      <c r="AJ73" s="28"/>
    </row>
    <row r="74" spans="1:40" s="7" customFormat="1">
      <c r="A74" s="112" t="s">
        <v>188</v>
      </c>
      <c r="B74" s="108"/>
      <c r="C74" s="56" t="s">
        <v>86</v>
      </c>
      <c r="D74" s="57"/>
      <c r="E74" s="58"/>
      <c r="F74" s="58"/>
      <c r="G74" s="59">
        <v>88.199999999999989</v>
      </c>
      <c r="H74" s="59">
        <v>19.940000000000001</v>
      </c>
      <c r="I74" s="59">
        <v>19.401</v>
      </c>
      <c r="J74" s="59">
        <v>0</v>
      </c>
      <c r="K74" s="59">
        <v>39.341000000000001</v>
      </c>
      <c r="L74" s="59">
        <v>48.858999999999995</v>
      </c>
      <c r="M74" s="59">
        <v>0</v>
      </c>
      <c r="N74" s="59">
        <v>48.858999999999995</v>
      </c>
      <c r="O74" s="59">
        <v>48.858999999999995</v>
      </c>
      <c r="P74" s="59">
        <v>0</v>
      </c>
      <c r="Q74" s="59">
        <v>0</v>
      </c>
      <c r="R74" s="59">
        <v>0</v>
      </c>
      <c r="S74" s="59">
        <v>0</v>
      </c>
      <c r="T74" s="59">
        <v>0</v>
      </c>
      <c r="U74" s="59">
        <v>0</v>
      </c>
      <c r="V74" s="59">
        <v>0</v>
      </c>
      <c r="W74" s="59">
        <v>0</v>
      </c>
      <c r="X74" s="59">
        <v>0</v>
      </c>
      <c r="Y74" s="59">
        <v>48.858999999999995</v>
      </c>
      <c r="Z74" s="59">
        <v>48.858999999999995</v>
      </c>
      <c r="AA74" s="59">
        <v>0</v>
      </c>
      <c r="AB74" s="59">
        <v>0</v>
      </c>
      <c r="AC74" s="59">
        <v>0</v>
      </c>
      <c r="AD74" s="59">
        <v>0</v>
      </c>
      <c r="AE74" s="59">
        <v>0</v>
      </c>
      <c r="AF74" s="59">
        <v>0</v>
      </c>
      <c r="AG74" s="59">
        <v>0</v>
      </c>
      <c r="AH74" s="59"/>
      <c r="AI74" s="59"/>
      <c r="AJ74" s="59">
        <v>0</v>
      </c>
    </row>
    <row r="75" spans="1:40" s="7" customFormat="1">
      <c r="A75" s="112" t="s">
        <v>188</v>
      </c>
      <c r="B75" s="108"/>
      <c r="C75" s="56"/>
      <c r="D75" s="57"/>
      <c r="E75" s="58"/>
      <c r="F75" s="58"/>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row>
    <row r="76" spans="1:40" s="7" customFormat="1">
      <c r="A76" s="112" t="s">
        <v>188</v>
      </c>
      <c r="B76" s="92"/>
      <c r="C76" s="37" t="s">
        <v>9</v>
      </c>
      <c r="D76" s="26"/>
      <c r="E76" s="20"/>
      <c r="F76" s="20"/>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row>
    <row r="77" spans="1:40" s="7" customFormat="1">
      <c r="A77" s="112" t="s">
        <v>188</v>
      </c>
      <c r="B77" s="92"/>
      <c r="C77" s="37" t="s">
        <v>76</v>
      </c>
      <c r="D77" s="26"/>
      <c r="E77" s="20"/>
      <c r="F77" s="20"/>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row>
    <row r="78" spans="1:40" s="7" customFormat="1">
      <c r="A78" s="112" t="s">
        <v>188</v>
      </c>
      <c r="B78" s="92"/>
      <c r="C78" s="37"/>
      <c r="D78" s="26"/>
      <c r="E78" s="20"/>
      <c r="F78" s="20"/>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row>
    <row r="79" spans="1:40" s="7" customFormat="1" ht="47.25">
      <c r="A79" s="112">
        <v>24</v>
      </c>
      <c r="B79" s="92" t="s">
        <v>149</v>
      </c>
      <c r="C79" s="3" t="s">
        <v>87</v>
      </c>
      <c r="D79" s="26" t="s">
        <v>88</v>
      </c>
      <c r="E79" s="22" t="s">
        <v>33</v>
      </c>
      <c r="F79" s="44" t="s">
        <v>30</v>
      </c>
      <c r="G79" s="28">
        <v>99.025000000000006</v>
      </c>
      <c r="H79" s="28">
        <v>0</v>
      </c>
      <c r="I79" s="28">
        <v>12.5</v>
      </c>
      <c r="J79" s="28">
        <v>0</v>
      </c>
      <c r="K79" s="24">
        <v>12.5</v>
      </c>
      <c r="L79" s="24">
        <v>86.525000000000006</v>
      </c>
      <c r="M79" s="28">
        <v>0</v>
      </c>
      <c r="N79" s="24">
        <v>86.525000000000006</v>
      </c>
      <c r="O79" s="28">
        <v>86.525000000000006</v>
      </c>
      <c r="P79" s="28"/>
      <c r="Q79" s="28"/>
      <c r="R79" s="28"/>
      <c r="S79" s="28"/>
      <c r="T79" s="28"/>
      <c r="U79" s="28"/>
      <c r="V79" s="28"/>
      <c r="W79" s="28"/>
      <c r="X79" s="2843">
        <v>0</v>
      </c>
      <c r="Y79" s="2843">
        <v>86.525000000000006</v>
      </c>
      <c r="Z79" s="2108">
        <v>86.525000000000006</v>
      </c>
      <c r="AA79" s="2844"/>
      <c r="AB79" s="2844">
        <v>86.525000000000006</v>
      </c>
      <c r="AC79" s="2108">
        <v>86.525000000000006</v>
      </c>
      <c r="AD79" s="2108"/>
      <c r="AE79" s="2844"/>
      <c r="AF79" s="2844">
        <v>0</v>
      </c>
      <c r="AG79" s="2108">
        <v>0</v>
      </c>
      <c r="AH79" s="3219"/>
      <c r="AI79" s="3238" t="s">
        <v>10067</v>
      </c>
      <c r="AJ79" s="28">
        <v>0</v>
      </c>
    </row>
    <row r="80" spans="1:40" s="7" customFormat="1">
      <c r="A80" s="112" t="s">
        <v>188</v>
      </c>
      <c r="B80" s="92"/>
      <c r="C80" s="3"/>
      <c r="D80" s="26"/>
      <c r="E80" s="22"/>
      <c r="F80" s="44"/>
      <c r="G80" s="28"/>
      <c r="H80" s="28"/>
      <c r="I80" s="28"/>
      <c r="J80" s="28"/>
      <c r="K80" s="24"/>
      <c r="L80" s="24"/>
      <c r="M80" s="28"/>
      <c r="N80" s="24"/>
      <c r="O80" s="28"/>
      <c r="P80" s="28"/>
      <c r="Q80" s="28"/>
      <c r="R80" s="28"/>
      <c r="S80" s="28"/>
      <c r="T80" s="28"/>
      <c r="U80" s="28"/>
      <c r="V80" s="28"/>
      <c r="W80" s="28"/>
      <c r="X80" s="28"/>
      <c r="Y80" s="28"/>
      <c r="Z80" s="28"/>
      <c r="AA80" s="28"/>
      <c r="AB80" s="28"/>
      <c r="AC80" s="28"/>
      <c r="AD80" s="28"/>
      <c r="AE80" s="28"/>
      <c r="AF80" s="28"/>
      <c r="AG80" s="28"/>
      <c r="AH80" s="28"/>
      <c r="AI80" s="28"/>
      <c r="AJ80" s="28"/>
    </row>
    <row r="81" spans="1:36" s="7" customFormat="1" ht="20.25" customHeight="1">
      <c r="A81" s="112" t="s">
        <v>188</v>
      </c>
      <c r="B81" s="108"/>
      <c r="C81" s="56" t="s">
        <v>89</v>
      </c>
      <c r="D81" s="57"/>
      <c r="E81" s="58"/>
      <c r="F81" s="34"/>
      <c r="G81" s="54">
        <v>99.025000000000006</v>
      </c>
      <c r="H81" s="54">
        <v>0</v>
      </c>
      <c r="I81" s="54">
        <v>12.5</v>
      </c>
      <c r="J81" s="54">
        <v>0</v>
      </c>
      <c r="K81" s="54">
        <v>12.5</v>
      </c>
      <c r="L81" s="54">
        <v>86.525000000000006</v>
      </c>
      <c r="M81" s="54">
        <v>0</v>
      </c>
      <c r="N81" s="54">
        <v>86.525000000000006</v>
      </c>
      <c r="O81" s="54">
        <v>86.525000000000006</v>
      </c>
      <c r="P81" s="54">
        <v>0</v>
      </c>
      <c r="Q81" s="54">
        <v>0</v>
      </c>
      <c r="R81" s="54">
        <v>0</v>
      </c>
      <c r="S81" s="54">
        <v>0</v>
      </c>
      <c r="T81" s="54">
        <v>0</v>
      </c>
      <c r="U81" s="54">
        <v>0</v>
      </c>
      <c r="V81" s="54">
        <v>0</v>
      </c>
      <c r="W81" s="54">
        <v>0</v>
      </c>
      <c r="X81" s="54">
        <v>0</v>
      </c>
      <c r="Y81" s="54">
        <v>86.525000000000006</v>
      </c>
      <c r="Z81" s="54">
        <v>86.525000000000006</v>
      </c>
      <c r="AA81" s="54">
        <v>0</v>
      </c>
      <c r="AB81" s="54">
        <v>86.525000000000006</v>
      </c>
      <c r="AC81" s="54">
        <v>86.525000000000006</v>
      </c>
      <c r="AD81" s="54">
        <v>0</v>
      </c>
      <c r="AE81" s="54">
        <v>0</v>
      </c>
      <c r="AF81" s="54">
        <v>0</v>
      </c>
      <c r="AG81" s="54">
        <v>0</v>
      </c>
      <c r="AH81" s="54"/>
      <c r="AI81" s="54"/>
      <c r="AJ81" s="54">
        <v>0</v>
      </c>
    </row>
    <row r="82" spans="1:36" s="7" customFormat="1">
      <c r="A82" s="112"/>
      <c r="B82" s="92"/>
      <c r="C82" s="3"/>
      <c r="D82" s="26"/>
      <c r="E82" s="20"/>
      <c r="F82" s="20"/>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row>
    <row r="83" spans="1:36" s="16" customFormat="1">
      <c r="A83" s="112" t="s">
        <v>188</v>
      </c>
      <c r="B83" s="92"/>
      <c r="C83" s="37" t="s">
        <v>10</v>
      </c>
      <c r="D83" s="26"/>
      <c r="E83" s="22"/>
      <c r="F83" s="20"/>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row>
    <row r="84" spans="1:36" s="16" customFormat="1">
      <c r="A84" s="112" t="s">
        <v>188</v>
      </c>
      <c r="B84" s="92"/>
      <c r="C84" s="37" t="s">
        <v>90</v>
      </c>
      <c r="D84" s="26"/>
      <c r="E84" s="22"/>
      <c r="F84" s="20"/>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row>
    <row r="85" spans="1:36" s="16" customFormat="1">
      <c r="A85" s="112" t="s">
        <v>188</v>
      </c>
      <c r="B85" s="92"/>
      <c r="C85" s="3"/>
      <c r="D85" s="26"/>
      <c r="E85" s="22"/>
      <c r="F85" s="49"/>
      <c r="G85" s="28"/>
      <c r="H85" s="28"/>
      <c r="I85" s="28"/>
      <c r="J85" s="28"/>
      <c r="K85" s="45"/>
      <c r="L85" s="24"/>
      <c r="M85" s="28"/>
      <c r="N85" s="28"/>
      <c r="O85" s="28"/>
      <c r="P85" s="28"/>
      <c r="Q85" s="28"/>
      <c r="R85" s="28"/>
      <c r="S85" s="28"/>
      <c r="T85" s="28"/>
      <c r="U85" s="28"/>
      <c r="V85" s="28"/>
      <c r="W85" s="28"/>
      <c r="X85" s="28"/>
      <c r="Y85" s="28"/>
      <c r="Z85" s="28"/>
      <c r="AA85" s="28"/>
      <c r="AB85" s="28"/>
      <c r="AC85" s="28"/>
      <c r="AD85" s="28"/>
      <c r="AE85" s="28"/>
      <c r="AF85" s="28"/>
      <c r="AG85" s="28"/>
      <c r="AH85" s="28"/>
      <c r="AI85" s="28"/>
      <c r="AJ85" s="28"/>
    </row>
    <row r="86" spans="1:36" s="16" customFormat="1" ht="47.25">
      <c r="A86" s="112">
        <v>25</v>
      </c>
      <c r="B86" s="92" t="s">
        <v>150</v>
      </c>
      <c r="C86" s="88" t="s">
        <v>169</v>
      </c>
      <c r="D86" s="26" t="s">
        <v>51</v>
      </c>
      <c r="E86" s="22" t="s">
        <v>91</v>
      </c>
      <c r="F86" s="44" t="s">
        <v>30</v>
      </c>
      <c r="G86" s="28">
        <v>2000</v>
      </c>
      <c r="H86" s="28">
        <v>0</v>
      </c>
      <c r="I86" s="28">
        <v>0</v>
      </c>
      <c r="J86" s="28">
        <v>0</v>
      </c>
      <c r="K86" s="45">
        <v>0</v>
      </c>
      <c r="L86" s="24">
        <v>2000</v>
      </c>
      <c r="M86" s="28">
        <v>0</v>
      </c>
      <c r="N86" s="24">
        <v>100</v>
      </c>
      <c r="O86" s="28">
        <v>100</v>
      </c>
      <c r="P86" s="28"/>
      <c r="Q86" s="28"/>
      <c r="R86" s="28"/>
      <c r="S86" s="28"/>
      <c r="T86" s="28"/>
      <c r="U86" s="28"/>
      <c r="V86" s="28"/>
      <c r="W86" s="28"/>
      <c r="X86" s="2843">
        <v>0</v>
      </c>
      <c r="Y86" s="2843">
        <v>100</v>
      </c>
      <c r="Z86" s="2108">
        <v>100</v>
      </c>
      <c r="AA86" s="2844"/>
      <c r="AB86" s="2844"/>
      <c r="AC86" s="2108">
        <v>0</v>
      </c>
      <c r="AD86" s="2108"/>
      <c r="AE86" s="2844"/>
      <c r="AF86" s="2844">
        <v>0</v>
      </c>
      <c r="AG86" s="2108">
        <v>0</v>
      </c>
      <c r="AH86" s="3238" t="s">
        <v>42</v>
      </c>
      <c r="AI86" s="28"/>
      <c r="AJ86" s="28">
        <v>0</v>
      </c>
    </row>
    <row r="87" spans="1:36" s="16" customFormat="1" ht="47.25">
      <c r="A87" s="112">
        <v>26</v>
      </c>
      <c r="B87" s="92" t="s">
        <v>151</v>
      </c>
      <c r="C87" s="3" t="s">
        <v>92</v>
      </c>
      <c r="D87" s="26" t="s">
        <v>51</v>
      </c>
      <c r="E87" s="22" t="s">
        <v>93</v>
      </c>
      <c r="F87" s="44" t="s">
        <v>30</v>
      </c>
      <c r="G87" s="28">
        <v>759</v>
      </c>
      <c r="H87" s="28">
        <v>181.863</v>
      </c>
      <c r="I87" s="28">
        <v>229.131</v>
      </c>
      <c r="J87" s="28">
        <v>0</v>
      </c>
      <c r="K87" s="45">
        <v>410.99400000000003</v>
      </c>
      <c r="L87" s="24">
        <v>348.00599999999997</v>
      </c>
      <c r="M87" s="28">
        <v>0</v>
      </c>
      <c r="N87" s="24">
        <v>348.00599999999997</v>
      </c>
      <c r="O87" s="28">
        <v>348.00599999999997</v>
      </c>
      <c r="P87" s="28"/>
      <c r="Q87" s="28"/>
      <c r="R87" s="28"/>
      <c r="S87" s="28"/>
      <c r="T87" s="28"/>
      <c r="U87" s="28"/>
      <c r="V87" s="28"/>
      <c r="W87" s="28"/>
      <c r="X87" s="2843">
        <v>0</v>
      </c>
      <c r="Y87" s="2843">
        <v>348.00599999999997</v>
      </c>
      <c r="Z87" s="2108">
        <v>348.00599999999997</v>
      </c>
      <c r="AA87" s="2844"/>
      <c r="AB87" s="2844"/>
      <c r="AC87" s="2108">
        <v>0</v>
      </c>
      <c r="AD87" s="2108"/>
      <c r="AE87" s="2844"/>
      <c r="AF87" s="2844">
        <v>0</v>
      </c>
      <c r="AG87" s="2108">
        <v>0</v>
      </c>
      <c r="AH87" s="3238" t="s">
        <v>9970</v>
      </c>
      <c r="AI87" s="28"/>
      <c r="AJ87" s="28">
        <v>0</v>
      </c>
    </row>
    <row r="88" spans="1:36" s="16" customFormat="1" ht="78.75">
      <c r="A88" s="112">
        <v>27</v>
      </c>
      <c r="B88" s="92" t="s">
        <v>160</v>
      </c>
      <c r="C88" s="93" t="s">
        <v>161</v>
      </c>
      <c r="D88" s="94" t="s">
        <v>51</v>
      </c>
      <c r="E88" s="95" t="s">
        <v>162</v>
      </c>
      <c r="F88" s="96" t="s">
        <v>30</v>
      </c>
      <c r="G88" s="97">
        <v>500</v>
      </c>
      <c r="H88" s="97">
        <v>181.863</v>
      </c>
      <c r="I88" s="97">
        <v>0</v>
      </c>
      <c r="J88" s="97">
        <v>0</v>
      </c>
      <c r="K88" s="98">
        <v>0</v>
      </c>
      <c r="L88" s="99">
        <v>500</v>
      </c>
      <c r="M88" s="97">
        <v>0</v>
      </c>
      <c r="N88" s="99">
        <v>500</v>
      </c>
      <c r="O88" s="97">
        <v>500</v>
      </c>
      <c r="P88" s="97"/>
      <c r="Q88" s="97"/>
      <c r="R88" s="97"/>
      <c r="S88" s="97"/>
      <c r="T88" s="97"/>
      <c r="U88" s="97"/>
      <c r="V88" s="97"/>
      <c r="W88" s="97"/>
      <c r="X88" s="2843">
        <v>0</v>
      </c>
      <c r="Y88" s="2843">
        <v>500</v>
      </c>
      <c r="Z88" s="2108">
        <v>500</v>
      </c>
      <c r="AA88" s="2844"/>
      <c r="AB88" s="2844"/>
      <c r="AC88" s="2108">
        <v>0</v>
      </c>
      <c r="AD88" s="2108"/>
      <c r="AE88" s="2844"/>
      <c r="AF88" s="2844">
        <v>0</v>
      </c>
      <c r="AG88" s="2108">
        <v>0</v>
      </c>
      <c r="AH88" s="3238" t="s">
        <v>9970</v>
      </c>
      <c r="AI88" s="97"/>
      <c r="AJ88" s="97">
        <v>0</v>
      </c>
    </row>
    <row r="89" spans="1:36" s="16" customFormat="1" ht="63">
      <c r="A89" s="112">
        <v>28</v>
      </c>
      <c r="B89" s="92" t="s">
        <v>163</v>
      </c>
      <c r="C89" s="93" t="s">
        <v>164</v>
      </c>
      <c r="D89" s="94" t="s">
        <v>51</v>
      </c>
      <c r="E89" s="95" t="s">
        <v>162</v>
      </c>
      <c r="F89" s="96" t="s">
        <v>30</v>
      </c>
      <c r="G89" s="97">
        <v>200</v>
      </c>
      <c r="H89" s="97">
        <v>181.863</v>
      </c>
      <c r="I89" s="97">
        <v>0</v>
      </c>
      <c r="J89" s="97">
        <v>0</v>
      </c>
      <c r="K89" s="98">
        <v>0</v>
      </c>
      <c r="L89" s="99">
        <v>200</v>
      </c>
      <c r="M89" s="97">
        <v>0</v>
      </c>
      <c r="N89" s="99">
        <v>200</v>
      </c>
      <c r="O89" s="97">
        <v>200</v>
      </c>
      <c r="P89" s="97"/>
      <c r="Q89" s="97"/>
      <c r="R89" s="97"/>
      <c r="S89" s="97"/>
      <c r="T89" s="97"/>
      <c r="U89" s="97"/>
      <c r="V89" s="97"/>
      <c r="W89" s="97"/>
      <c r="X89" s="2843">
        <v>0</v>
      </c>
      <c r="Y89" s="2843">
        <v>200</v>
      </c>
      <c r="Z89" s="2108">
        <v>200</v>
      </c>
      <c r="AA89" s="2844"/>
      <c r="AB89" s="2844"/>
      <c r="AC89" s="2108">
        <v>0</v>
      </c>
      <c r="AD89" s="2108"/>
      <c r="AE89" s="2844"/>
      <c r="AF89" s="2844">
        <v>0</v>
      </c>
      <c r="AG89" s="2108">
        <v>0</v>
      </c>
      <c r="AH89" s="3238" t="s">
        <v>9970</v>
      </c>
      <c r="AI89" s="97"/>
      <c r="AJ89" s="97">
        <v>0</v>
      </c>
    </row>
    <row r="90" spans="1:36" s="16" customFormat="1" ht="94.5">
      <c r="A90" s="112">
        <v>29</v>
      </c>
      <c r="B90" s="92" t="s">
        <v>170</v>
      </c>
      <c r="C90" s="113" t="s">
        <v>171</v>
      </c>
      <c r="D90" s="94" t="s">
        <v>51</v>
      </c>
      <c r="E90" s="95" t="s">
        <v>172</v>
      </c>
      <c r="F90" s="96" t="s">
        <v>47</v>
      </c>
      <c r="G90" s="97">
        <v>800</v>
      </c>
      <c r="H90" s="97">
        <v>0</v>
      </c>
      <c r="I90" s="97">
        <v>0</v>
      </c>
      <c r="J90" s="97">
        <v>0</v>
      </c>
      <c r="K90" s="98">
        <v>0</v>
      </c>
      <c r="L90" s="99">
        <v>800</v>
      </c>
      <c r="M90" s="97">
        <v>0</v>
      </c>
      <c r="N90" s="99">
        <v>500</v>
      </c>
      <c r="O90" s="97">
        <v>500</v>
      </c>
      <c r="P90" s="97"/>
      <c r="Q90" s="97"/>
      <c r="R90" s="97"/>
      <c r="S90" s="97"/>
      <c r="T90" s="97"/>
      <c r="U90" s="97"/>
      <c r="V90" s="97"/>
      <c r="W90" s="97"/>
      <c r="X90" s="2843">
        <v>0</v>
      </c>
      <c r="Y90" s="2843">
        <v>500</v>
      </c>
      <c r="Z90" s="2108">
        <v>500</v>
      </c>
      <c r="AA90" s="2844"/>
      <c r="AB90" s="2844">
        <v>305.62</v>
      </c>
      <c r="AC90" s="2108">
        <v>305.62</v>
      </c>
      <c r="AD90" s="2108"/>
      <c r="AE90" s="2844"/>
      <c r="AF90" s="2844">
        <v>0</v>
      </c>
      <c r="AG90" s="2108">
        <v>0</v>
      </c>
      <c r="AH90" s="3238"/>
      <c r="AI90" s="97" t="s">
        <v>10090</v>
      </c>
      <c r="AJ90" s="97">
        <v>0</v>
      </c>
    </row>
    <row r="91" spans="1:36" s="16" customFormat="1">
      <c r="A91" s="112"/>
      <c r="B91" s="92"/>
      <c r="C91" s="113"/>
      <c r="D91" s="94"/>
      <c r="E91" s="95"/>
      <c r="F91" s="96"/>
      <c r="G91" s="97"/>
      <c r="H91" s="97"/>
      <c r="I91" s="97"/>
      <c r="J91" s="97"/>
      <c r="K91" s="98"/>
      <c r="L91" s="99"/>
      <c r="M91" s="97"/>
      <c r="N91" s="99"/>
      <c r="O91" s="97"/>
      <c r="P91" s="97"/>
      <c r="Q91" s="97"/>
      <c r="R91" s="97"/>
      <c r="S91" s="97"/>
      <c r="T91" s="97"/>
      <c r="U91" s="97"/>
      <c r="V91" s="97"/>
      <c r="W91" s="97"/>
      <c r="X91" s="97"/>
      <c r="Y91" s="97"/>
      <c r="Z91" s="97"/>
      <c r="AA91" s="97"/>
      <c r="AB91" s="97"/>
      <c r="AC91" s="97"/>
      <c r="AD91" s="97"/>
      <c r="AE91" s="97"/>
      <c r="AF91" s="97"/>
      <c r="AG91" s="97"/>
      <c r="AH91" s="97"/>
      <c r="AI91" s="97"/>
      <c r="AJ91" s="97"/>
    </row>
    <row r="92" spans="1:36" s="7" customFormat="1">
      <c r="A92" s="112"/>
      <c r="B92" s="108"/>
      <c r="C92" s="56" t="s">
        <v>94</v>
      </c>
      <c r="D92" s="57"/>
      <c r="E92" s="58"/>
      <c r="F92" s="34"/>
      <c r="G92" s="54">
        <v>4259</v>
      </c>
      <c r="H92" s="54">
        <v>545.58899999999994</v>
      </c>
      <c r="I92" s="54">
        <v>229.131</v>
      </c>
      <c r="J92" s="54">
        <v>0</v>
      </c>
      <c r="K92" s="54">
        <v>410.99400000000003</v>
      </c>
      <c r="L92" s="54">
        <v>3848.0059999999999</v>
      </c>
      <c r="M92" s="54">
        <v>0</v>
      </c>
      <c r="N92" s="54">
        <v>1648.0059999999999</v>
      </c>
      <c r="O92" s="54">
        <v>1648.0059999999999</v>
      </c>
      <c r="P92" s="54">
        <v>0</v>
      </c>
      <c r="Q92" s="54">
        <v>0</v>
      </c>
      <c r="R92" s="54">
        <v>0</v>
      </c>
      <c r="S92" s="54">
        <v>0</v>
      </c>
      <c r="T92" s="54">
        <v>0</v>
      </c>
      <c r="U92" s="54">
        <v>0</v>
      </c>
      <c r="V92" s="54">
        <v>0</v>
      </c>
      <c r="W92" s="54">
        <v>0</v>
      </c>
      <c r="X92" s="54">
        <v>0</v>
      </c>
      <c r="Y92" s="54">
        <v>1648.0059999999999</v>
      </c>
      <c r="Z92" s="54">
        <v>1648.0059999999999</v>
      </c>
      <c r="AA92" s="54">
        <v>0</v>
      </c>
      <c r="AB92" s="54">
        <v>305.62</v>
      </c>
      <c r="AC92" s="54">
        <v>305.62</v>
      </c>
      <c r="AD92" s="54">
        <v>0</v>
      </c>
      <c r="AE92" s="54">
        <v>0</v>
      </c>
      <c r="AF92" s="54">
        <v>0</v>
      </c>
      <c r="AG92" s="54">
        <v>0</v>
      </c>
      <c r="AH92" s="54"/>
      <c r="AI92" s="54"/>
      <c r="AJ92" s="54">
        <v>0</v>
      </c>
    </row>
    <row r="93" spans="1:36" s="7" customFormat="1">
      <c r="A93" s="112"/>
      <c r="B93" s="108"/>
      <c r="C93" s="56"/>
      <c r="D93" s="57"/>
      <c r="E93" s="58"/>
      <c r="F93" s="9"/>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row>
    <row r="94" spans="1:36" s="16" customFormat="1">
      <c r="A94" s="112"/>
      <c r="B94" s="92"/>
      <c r="C94" s="37" t="s">
        <v>10</v>
      </c>
      <c r="D94" s="26"/>
      <c r="E94" s="10"/>
      <c r="F94" s="9"/>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row>
    <row r="95" spans="1:36" s="16" customFormat="1">
      <c r="A95" s="112"/>
      <c r="B95" s="92"/>
      <c r="C95" s="37" t="s">
        <v>39</v>
      </c>
      <c r="D95" s="26"/>
      <c r="E95" s="10"/>
      <c r="F95" s="9"/>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row>
    <row r="96" spans="1:36" s="16" customFormat="1">
      <c r="A96" s="112"/>
      <c r="B96" s="92"/>
      <c r="C96" s="3"/>
      <c r="D96" s="26"/>
      <c r="E96" s="22"/>
      <c r="F96" s="49"/>
      <c r="G96" s="28"/>
      <c r="H96" s="28"/>
      <c r="I96" s="28"/>
      <c r="J96" s="28"/>
      <c r="K96" s="45"/>
      <c r="L96" s="24"/>
      <c r="M96" s="28"/>
      <c r="N96" s="24"/>
      <c r="O96" s="28"/>
      <c r="P96" s="28"/>
      <c r="Q96" s="28"/>
      <c r="R96" s="28"/>
      <c r="S96" s="28"/>
      <c r="T96" s="28"/>
      <c r="U96" s="28"/>
      <c r="V96" s="28"/>
      <c r="W96" s="28"/>
      <c r="X96" s="28"/>
      <c r="Y96" s="28"/>
      <c r="Z96" s="28"/>
      <c r="AA96" s="28"/>
      <c r="AB96" s="28"/>
      <c r="AC96" s="28"/>
      <c r="AD96" s="28"/>
      <c r="AE96" s="28"/>
      <c r="AF96" s="28"/>
      <c r="AG96" s="28"/>
      <c r="AH96" s="28"/>
      <c r="AI96" s="28"/>
      <c r="AJ96" s="28"/>
    </row>
    <row r="97" spans="1:42" s="16" customFormat="1" ht="78.75">
      <c r="A97" s="112">
        <v>30</v>
      </c>
      <c r="B97" s="92" t="s">
        <v>165</v>
      </c>
      <c r="C97" s="3" t="s">
        <v>125</v>
      </c>
      <c r="D97" s="26" t="s">
        <v>59</v>
      </c>
      <c r="E97" s="22" t="s">
        <v>42</v>
      </c>
      <c r="F97" s="44" t="s">
        <v>47</v>
      </c>
      <c r="G97" s="24">
        <v>400</v>
      </c>
      <c r="H97" s="24">
        <v>0</v>
      </c>
      <c r="I97" s="24">
        <v>0</v>
      </c>
      <c r="J97" s="24">
        <v>0</v>
      </c>
      <c r="K97" s="45">
        <v>0</v>
      </c>
      <c r="L97" s="24">
        <v>400</v>
      </c>
      <c r="M97" s="24">
        <v>0</v>
      </c>
      <c r="N97" s="24">
        <v>100</v>
      </c>
      <c r="O97" s="24">
        <v>100</v>
      </c>
      <c r="P97" s="24"/>
      <c r="Q97" s="24"/>
      <c r="R97" s="24"/>
      <c r="S97" s="24"/>
      <c r="T97" s="24"/>
      <c r="U97" s="24"/>
      <c r="V97" s="24"/>
      <c r="W97" s="24"/>
      <c r="X97" s="2843">
        <v>0</v>
      </c>
      <c r="Y97" s="2843">
        <v>100</v>
      </c>
      <c r="Z97" s="2108">
        <v>100</v>
      </c>
      <c r="AA97" s="2844"/>
      <c r="AB97" s="2844"/>
      <c r="AC97" s="2108">
        <v>0</v>
      </c>
      <c r="AD97" s="2108"/>
      <c r="AE97" s="2844"/>
      <c r="AF97" s="2844">
        <v>0</v>
      </c>
      <c r="AG97" s="2108">
        <v>0</v>
      </c>
      <c r="AH97" s="24"/>
      <c r="AI97" s="24"/>
      <c r="AJ97" s="24">
        <v>0</v>
      </c>
    </row>
    <row r="98" spans="1:42" s="16" customFormat="1" ht="47.25">
      <c r="A98" s="112">
        <v>31</v>
      </c>
      <c r="B98" s="92" t="s">
        <v>166</v>
      </c>
      <c r="C98" s="3" t="s">
        <v>95</v>
      </c>
      <c r="D98" s="26" t="s">
        <v>96</v>
      </c>
      <c r="E98" s="22" t="s">
        <v>42</v>
      </c>
      <c r="F98" s="44" t="s">
        <v>47</v>
      </c>
      <c r="G98" s="24">
        <v>100</v>
      </c>
      <c r="H98" s="24">
        <v>0</v>
      </c>
      <c r="I98" s="24">
        <v>0</v>
      </c>
      <c r="J98" s="24">
        <v>0</v>
      </c>
      <c r="K98" s="45">
        <v>0</v>
      </c>
      <c r="L98" s="24">
        <v>100</v>
      </c>
      <c r="M98" s="24">
        <v>25</v>
      </c>
      <c r="N98" s="24">
        <v>0</v>
      </c>
      <c r="O98" s="24">
        <v>25</v>
      </c>
      <c r="P98" s="24"/>
      <c r="Q98" s="24"/>
      <c r="R98" s="24"/>
      <c r="S98" s="24"/>
      <c r="T98" s="24"/>
      <c r="U98" s="24"/>
      <c r="V98" s="24"/>
      <c r="W98" s="24"/>
      <c r="X98" s="2843">
        <v>25</v>
      </c>
      <c r="Y98" s="2843">
        <v>0</v>
      </c>
      <c r="Z98" s="2108">
        <v>25</v>
      </c>
      <c r="AA98" s="2844"/>
      <c r="AB98" s="2844"/>
      <c r="AC98" s="2108">
        <v>0</v>
      </c>
      <c r="AD98" s="2108"/>
      <c r="AE98" s="2844"/>
      <c r="AF98" s="2844">
        <v>0</v>
      </c>
      <c r="AG98" s="2108">
        <v>0</v>
      </c>
      <c r="AH98" s="24"/>
      <c r="AI98" s="24"/>
      <c r="AJ98" s="24">
        <v>0</v>
      </c>
    </row>
    <row r="99" spans="1:42" s="16" customFormat="1" ht="31.5">
      <c r="A99" s="112">
        <v>32</v>
      </c>
      <c r="B99" s="116" t="s">
        <v>180</v>
      </c>
      <c r="C99" s="3" t="s">
        <v>97</v>
      </c>
      <c r="D99" s="26" t="s">
        <v>51</v>
      </c>
      <c r="E99" s="22" t="s">
        <v>42</v>
      </c>
      <c r="F99" s="44" t="s">
        <v>47</v>
      </c>
      <c r="G99" s="28">
        <v>400</v>
      </c>
      <c r="H99" s="24">
        <v>0</v>
      </c>
      <c r="I99" s="24">
        <v>0</v>
      </c>
      <c r="J99" s="24">
        <v>0</v>
      </c>
      <c r="K99" s="45">
        <v>0</v>
      </c>
      <c r="L99" s="24">
        <v>400</v>
      </c>
      <c r="M99" s="24">
        <v>0</v>
      </c>
      <c r="N99" s="24">
        <v>100</v>
      </c>
      <c r="O99" s="24">
        <v>100</v>
      </c>
      <c r="P99" s="24"/>
      <c r="Q99" s="24"/>
      <c r="R99" s="24"/>
      <c r="S99" s="24"/>
      <c r="T99" s="24"/>
      <c r="U99" s="24"/>
      <c r="V99" s="24"/>
      <c r="W99" s="24"/>
      <c r="X99" s="2843">
        <v>0</v>
      </c>
      <c r="Y99" s="2843">
        <v>100</v>
      </c>
      <c r="Z99" s="2108">
        <v>100</v>
      </c>
      <c r="AA99" s="2844"/>
      <c r="AB99" s="2844"/>
      <c r="AC99" s="2108">
        <v>0</v>
      </c>
      <c r="AD99" s="2108"/>
      <c r="AE99" s="2844"/>
      <c r="AF99" s="2844">
        <v>0</v>
      </c>
      <c r="AG99" s="2108">
        <v>0</v>
      </c>
      <c r="AH99" s="24"/>
      <c r="AI99" s="24"/>
      <c r="AJ99" s="24">
        <v>0</v>
      </c>
      <c r="AM99" s="6"/>
      <c r="AN99" s="6"/>
      <c r="AO99" s="6"/>
      <c r="AP99" s="6"/>
    </row>
    <row r="100" spans="1:42" s="61" customFormat="1" ht="31.5">
      <c r="A100" s="112">
        <v>33</v>
      </c>
      <c r="B100" s="116" t="s">
        <v>181</v>
      </c>
      <c r="C100" s="3" t="s">
        <v>98</v>
      </c>
      <c r="D100" s="26" t="s">
        <v>51</v>
      </c>
      <c r="E100" s="22" t="s">
        <v>42</v>
      </c>
      <c r="F100" s="44" t="s">
        <v>30</v>
      </c>
      <c r="G100" s="28">
        <v>300</v>
      </c>
      <c r="H100" s="24">
        <v>0</v>
      </c>
      <c r="I100" s="24">
        <v>0</v>
      </c>
      <c r="J100" s="24">
        <v>0</v>
      </c>
      <c r="K100" s="45">
        <v>0</v>
      </c>
      <c r="L100" s="24">
        <v>300</v>
      </c>
      <c r="M100" s="24">
        <v>0</v>
      </c>
      <c r="N100" s="24">
        <v>75</v>
      </c>
      <c r="O100" s="24">
        <v>75</v>
      </c>
      <c r="P100" s="24"/>
      <c r="Q100" s="24"/>
      <c r="R100" s="24"/>
      <c r="S100" s="24"/>
      <c r="T100" s="24"/>
      <c r="U100" s="24"/>
      <c r="V100" s="24"/>
      <c r="W100" s="24"/>
      <c r="X100" s="2843">
        <v>0</v>
      </c>
      <c r="Y100" s="2843">
        <v>75</v>
      </c>
      <c r="Z100" s="2108">
        <v>75</v>
      </c>
      <c r="AA100" s="2844"/>
      <c r="AB100" s="2844"/>
      <c r="AC100" s="2108">
        <v>0</v>
      </c>
      <c r="AD100" s="2108"/>
      <c r="AE100" s="2844"/>
      <c r="AF100" s="2844">
        <v>0</v>
      </c>
      <c r="AG100" s="2108">
        <v>0</v>
      </c>
      <c r="AH100" s="24"/>
      <c r="AI100" s="24"/>
      <c r="AJ100" s="24">
        <v>0</v>
      </c>
      <c r="AM100" s="62"/>
      <c r="AN100" s="62"/>
      <c r="AO100" s="62"/>
      <c r="AP100" s="62"/>
    </row>
    <row r="101" spans="1:42" s="16" customFormat="1" ht="47.25">
      <c r="A101" s="112">
        <v>34</v>
      </c>
      <c r="B101" s="116" t="s">
        <v>182</v>
      </c>
      <c r="C101" s="3" t="s">
        <v>99</v>
      </c>
      <c r="D101" s="26" t="s">
        <v>72</v>
      </c>
      <c r="E101" s="22" t="s">
        <v>42</v>
      </c>
      <c r="F101" s="44" t="s">
        <v>47</v>
      </c>
      <c r="G101" s="28">
        <v>200</v>
      </c>
      <c r="H101" s="24">
        <v>0</v>
      </c>
      <c r="I101" s="24">
        <v>0</v>
      </c>
      <c r="J101" s="24">
        <v>0</v>
      </c>
      <c r="K101" s="45">
        <v>0</v>
      </c>
      <c r="L101" s="24">
        <v>200</v>
      </c>
      <c r="M101" s="24">
        <v>0</v>
      </c>
      <c r="N101" s="24">
        <v>50</v>
      </c>
      <c r="O101" s="24">
        <v>50</v>
      </c>
      <c r="P101" s="24"/>
      <c r="Q101" s="24"/>
      <c r="R101" s="24"/>
      <c r="S101" s="24"/>
      <c r="T101" s="24"/>
      <c r="U101" s="24"/>
      <c r="V101" s="24"/>
      <c r="W101" s="24"/>
      <c r="X101" s="2843">
        <v>0</v>
      </c>
      <c r="Y101" s="2843">
        <v>50</v>
      </c>
      <c r="Z101" s="2108">
        <v>50</v>
      </c>
      <c r="AA101" s="2844"/>
      <c r="AB101" s="2844"/>
      <c r="AC101" s="2108">
        <v>0</v>
      </c>
      <c r="AD101" s="2108"/>
      <c r="AE101" s="2844"/>
      <c r="AF101" s="2844">
        <v>0</v>
      </c>
      <c r="AG101" s="2108">
        <v>0</v>
      </c>
      <c r="AH101" s="24"/>
      <c r="AI101" s="24"/>
      <c r="AJ101" s="24">
        <v>0</v>
      </c>
      <c r="AM101" s="6"/>
      <c r="AN101" s="6"/>
      <c r="AO101" s="6"/>
      <c r="AP101" s="6"/>
    </row>
    <row r="102" spans="1:42" s="16" customFormat="1" ht="47.25">
      <c r="A102" s="112">
        <v>35</v>
      </c>
      <c r="B102" s="116" t="s">
        <v>183</v>
      </c>
      <c r="C102" s="3" t="s">
        <v>100</v>
      </c>
      <c r="D102" s="26" t="s">
        <v>51</v>
      </c>
      <c r="E102" s="22" t="s">
        <v>42</v>
      </c>
      <c r="F102" s="44" t="s">
        <v>47</v>
      </c>
      <c r="G102" s="28">
        <v>400</v>
      </c>
      <c r="H102" s="24">
        <v>0</v>
      </c>
      <c r="I102" s="24">
        <v>0</v>
      </c>
      <c r="J102" s="24">
        <v>0</v>
      </c>
      <c r="K102" s="45">
        <v>0</v>
      </c>
      <c r="L102" s="24">
        <v>400</v>
      </c>
      <c r="M102" s="24">
        <v>0</v>
      </c>
      <c r="N102" s="24">
        <v>100</v>
      </c>
      <c r="O102" s="24">
        <v>100</v>
      </c>
      <c r="P102" s="24"/>
      <c r="Q102" s="24"/>
      <c r="R102" s="24"/>
      <c r="S102" s="24"/>
      <c r="T102" s="24"/>
      <c r="U102" s="24"/>
      <c r="V102" s="24"/>
      <c r="W102" s="24"/>
      <c r="X102" s="2843">
        <v>0</v>
      </c>
      <c r="Y102" s="2843">
        <v>100</v>
      </c>
      <c r="Z102" s="2108">
        <v>100</v>
      </c>
      <c r="AA102" s="2844"/>
      <c r="AB102" s="2844"/>
      <c r="AC102" s="2108">
        <v>0</v>
      </c>
      <c r="AD102" s="2108"/>
      <c r="AE102" s="2844"/>
      <c r="AF102" s="2844">
        <v>0</v>
      </c>
      <c r="AG102" s="2108">
        <v>0</v>
      </c>
      <c r="AH102" s="24"/>
      <c r="AI102" s="24"/>
      <c r="AJ102" s="24">
        <v>0</v>
      </c>
      <c r="AM102" s="6"/>
      <c r="AN102" s="6"/>
      <c r="AO102" s="6"/>
      <c r="AP102" s="6"/>
    </row>
    <row r="103" spans="1:42" s="16" customFormat="1">
      <c r="A103" s="112"/>
      <c r="B103" s="116"/>
      <c r="C103" s="3"/>
      <c r="D103" s="26"/>
      <c r="E103" s="22"/>
      <c r="F103" s="44"/>
      <c r="G103" s="28"/>
      <c r="H103" s="24"/>
      <c r="I103" s="24"/>
      <c r="J103" s="24"/>
      <c r="K103" s="45"/>
      <c r="L103" s="24"/>
      <c r="M103" s="24"/>
      <c r="N103" s="24"/>
      <c r="O103" s="24"/>
      <c r="P103" s="24"/>
      <c r="Q103" s="24"/>
      <c r="R103" s="24"/>
      <c r="S103" s="24"/>
      <c r="T103" s="24"/>
      <c r="U103" s="24"/>
      <c r="V103" s="24"/>
      <c r="W103" s="24"/>
      <c r="X103" s="2843"/>
      <c r="Y103" s="2843"/>
      <c r="Z103" s="2108"/>
      <c r="AA103" s="2844"/>
      <c r="AB103" s="2844"/>
      <c r="AC103" s="2108"/>
      <c r="AD103" s="2108"/>
      <c r="AE103" s="2844"/>
      <c r="AF103" s="2844"/>
      <c r="AG103" s="2108"/>
      <c r="AH103" s="24"/>
      <c r="AI103" s="24"/>
      <c r="AJ103" s="24"/>
      <c r="AM103" s="6"/>
      <c r="AN103" s="6"/>
      <c r="AO103" s="6"/>
      <c r="AP103" s="6"/>
    </row>
    <row r="104" spans="1:42" s="7" customFormat="1">
      <c r="A104" s="112" t="s">
        <v>188</v>
      </c>
      <c r="B104" s="108"/>
      <c r="C104" s="38" t="s">
        <v>101</v>
      </c>
      <c r="D104" s="32"/>
      <c r="E104" s="34"/>
      <c r="F104" s="58"/>
      <c r="G104" s="59">
        <v>1800</v>
      </c>
      <c r="H104" s="59">
        <v>0</v>
      </c>
      <c r="I104" s="59">
        <v>0</v>
      </c>
      <c r="J104" s="59">
        <v>0</v>
      </c>
      <c r="K104" s="59">
        <v>0</v>
      </c>
      <c r="L104" s="59">
        <v>1800</v>
      </c>
      <c r="M104" s="59">
        <v>25</v>
      </c>
      <c r="N104" s="59">
        <v>425</v>
      </c>
      <c r="O104" s="59">
        <v>450</v>
      </c>
      <c r="P104" s="59">
        <v>0</v>
      </c>
      <c r="Q104" s="59">
        <v>0</v>
      </c>
      <c r="R104" s="59">
        <v>0</v>
      </c>
      <c r="S104" s="59">
        <v>0</v>
      </c>
      <c r="T104" s="59">
        <v>0</v>
      </c>
      <c r="U104" s="59">
        <v>0</v>
      </c>
      <c r="V104" s="59">
        <v>0</v>
      </c>
      <c r="W104" s="59">
        <v>0</v>
      </c>
      <c r="X104" s="59">
        <v>25</v>
      </c>
      <c r="Y104" s="59">
        <v>425</v>
      </c>
      <c r="Z104" s="59">
        <v>450</v>
      </c>
      <c r="AA104" s="59">
        <v>0</v>
      </c>
      <c r="AB104" s="59">
        <v>0</v>
      </c>
      <c r="AC104" s="59">
        <v>0</v>
      </c>
      <c r="AD104" s="59">
        <v>0</v>
      </c>
      <c r="AE104" s="59">
        <v>0</v>
      </c>
      <c r="AF104" s="59">
        <v>0</v>
      </c>
      <c r="AG104" s="59">
        <v>0</v>
      </c>
      <c r="AH104" s="59"/>
      <c r="AI104" s="59"/>
      <c r="AJ104" s="59">
        <v>0</v>
      </c>
    </row>
    <row r="105" spans="1:42" s="7" customFormat="1">
      <c r="A105" s="112" t="s">
        <v>188</v>
      </c>
      <c r="B105" s="108"/>
      <c r="C105" s="50" t="s">
        <v>128</v>
      </c>
      <c r="D105" s="51"/>
      <c r="E105" s="52"/>
      <c r="F105" s="34"/>
      <c r="G105" s="54">
        <v>6059</v>
      </c>
      <c r="H105" s="54">
        <v>545.58899999999994</v>
      </c>
      <c r="I105" s="54">
        <v>229.131</v>
      </c>
      <c r="J105" s="54">
        <v>0</v>
      </c>
      <c r="K105" s="54">
        <v>410.99400000000003</v>
      </c>
      <c r="L105" s="54">
        <v>5648.0059999999994</v>
      </c>
      <c r="M105" s="54">
        <v>25</v>
      </c>
      <c r="N105" s="54">
        <v>2073.0059999999999</v>
      </c>
      <c r="O105" s="54">
        <v>2098.0059999999999</v>
      </c>
      <c r="P105" s="54">
        <v>0</v>
      </c>
      <c r="Q105" s="54">
        <v>0</v>
      </c>
      <c r="R105" s="54">
        <v>0</v>
      </c>
      <c r="S105" s="54">
        <v>0</v>
      </c>
      <c r="T105" s="54">
        <v>0</v>
      </c>
      <c r="U105" s="54">
        <v>0</v>
      </c>
      <c r="V105" s="54">
        <v>0</v>
      </c>
      <c r="W105" s="54">
        <v>0</v>
      </c>
      <c r="X105" s="54">
        <v>25</v>
      </c>
      <c r="Y105" s="54">
        <v>2073.0059999999999</v>
      </c>
      <c r="Z105" s="54">
        <v>2098.0059999999999</v>
      </c>
      <c r="AA105" s="54">
        <v>0</v>
      </c>
      <c r="AB105" s="54">
        <v>305.62</v>
      </c>
      <c r="AC105" s="54">
        <v>305.62</v>
      </c>
      <c r="AD105" s="54">
        <v>0</v>
      </c>
      <c r="AE105" s="54">
        <v>0</v>
      </c>
      <c r="AF105" s="54">
        <v>0</v>
      </c>
      <c r="AG105" s="54">
        <v>0</v>
      </c>
      <c r="AH105" s="54"/>
      <c r="AI105" s="54"/>
      <c r="AJ105" s="54">
        <v>0</v>
      </c>
    </row>
    <row r="106" spans="1:42" s="40" customFormat="1">
      <c r="A106" s="112" t="s">
        <v>188</v>
      </c>
      <c r="B106" s="92"/>
      <c r="C106" s="3"/>
      <c r="D106" s="26"/>
      <c r="E106" s="20"/>
      <c r="F106" s="20"/>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row>
    <row r="107" spans="1:42" s="16" customFormat="1">
      <c r="A107" s="112" t="s">
        <v>188</v>
      </c>
      <c r="B107" s="92"/>
      <c r="C107" s="37" t="s">
        <v>11</v>
      </c>
      <c r="D107" s="26"/>
      <c r="E107" s="22"/>
      <c r="F107" s="20"/>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spans="1:42" s="16" customFormat="1">
      <c r="A108" s="112" t="s">
        <v>188</v>
      </c>
      <c r="B108" s="92"/>
      <c r="C108" s="63" t="s">
        <v>90</v>
      </c>
      <c r="D108" s="26"/>
      <c r="E108" s="22"/>
      <c r="F108" s="20"/>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spans="1:42" s="16" customFormat="1">
      <c r="A109" s="112"/>
      <c r="B109" s="92"/>
      <c r="C109" s="63"/>
      <c r="D109" s="26"/>
      <c r="E109" s="22"/>
      <c r="F109" s="20"/>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spans="1:42" s="2" customFormat="1" ht="94.5">
      <c r="A110" s="112">
        <v>36</v>
      </c>
      <c r="B110" s="92" t="s">
        <v>152</v>
      </c>
      <c r="C110" s="88" t="s">
        <v>131</v>
      </c>
      <c r="D110" s="89" t="s">
        <v>51</v>
      </c>
      <c r="E110" s="100" t="s">
        <v>102</v>
      </c>
      <c r="F110" s="101" t="s">
        <v>103</v>
      </c>
      <c r="G110" s="102">
        <v>6120</v>
      </c>
      <c r="H110" s="102">
        <v>1857.204</v>
      </c>
      <c r="I110" s="102">
        <v>848.44100000000003</v>
      </c>
      <c r="J110" s="102">
        <v>2768.15</v>
      </c>
      <c r="K110" s="103">
        <v>2705.645</v>
      </c>
      <c r="L110" s="102">
        <v>3414.355</v>
      </c>
      <c r="M110" s="102">
        <v>0</v>
      </c>
      <c r="N110" s="102">
        <v>1500</v>
      </c>
      <c r="O110" s="102">
        <v>1500</v>
      </c>
      <c r="P110" s="102"/>
      <c r="Q110" s="102"/>
      <c r="R110" s="102"/>
      <c r="S110" s="102"/>
      <c r="T110" s="102"/>
      <c r="U110" s="102"/>
      <c r="V110" s="102"/>
      <c r="W110" s="102"/>
      <c r="X110" s="2843">
        <v>0</v>
      </c>
      <c r="Y110" s="2843">
        <v>1500</v>
      </c>
      <c r="Z110" s="2108">
        <v>1500</v>
      </c>
      <c r="AA110" s="2844"/>
      <c r="AB110" s="2844">
        <v>375</v>
      </c>
      <c r="AC110" s="2108">
        <v>375</v>
      </c>
      <c r="AD110" s="2108"/>
      <c r="AE110" s="2844"/>
      <c r="AF110" s="2844">
        <v>32.450000000000003</v>
      </c>
      <c r="AG110" s="2108">
        <v>32.450000000000003</v>
      </c>
      <c r="AH110" s="3238"/>
      <c r="AI110" s="3219" t="s">
        <v>10031</v>
      </c>
      <c r="AJ110" s="102">
        <v>50</v>
      </c>
    </row>
    <row r="111" spans="1:42" s="16" customFormat="1" ht="78.75">
      <c r="A111" s="112">
        <v>37</v>
      </c>
      <c r="B111" s="92" t="s">
        <v>153</v>
      </c>
      <c r="C111" s="3" t="s">
        <v>104</v>
      </c>
      <c r="D111" s="26" t="s">
        <v>51</v>
      </c>
      <c r="E111" s="22" t="s">
        <v>105</v>
      </c>
      <c r="F111" s="44" t="s">
        <v>30</v>
      </c>
      <c r="G111" s="24">
        <v>96.388999999999996</v>
      </c>
      <c r="H111" s="24">
        <v>74.799000000000007</v>
      </c>
      <c r="I111" s="24">
        <v>0</v>
      </c>
      <c r="J111" s="24">
        <v>0</v>
      </c>
      <c r="K111" s="45">
        <v>74.799000000000007</v>
      </c>
      <c r="L111" s="24">
        <v>21.589999999999989</v>
      </c>
      <c r="M111" s="24">
        <v>21.59</v>
      </c>
      <c r="N111" s="24">
        <v>0</v>
      </c>
      <c r="O111" s="24">
        <v>21.59</v>
      </c>
      <c r="P111" s="24"/>
      <c r="Q111" s="24"/>
      <c r="R111" s="24"/>
      <c r="S111" s="24"/>
      <c r="T111" s="24"/>
      <c r="U111" s="24"/>
      <c r="V111" s="24"/>
      <c r="W111" s="24"/>
      <c r="X111" s="2843">
        <v>21.59</v>
      </c>
      <c r="Y111" s="2843">
        <v>0</v>
      </c>
      <c r="Z111" s="2108">
        <v>21.59</v>
      </c>
      <c r="AA111" s="2844"/>
      <c r="AB111" s="2844"/>
      <c r="AC111" s="2108">
        <v>0</v>
      </c>
      <c r="AD111" s="2108"/>
      <c r="AE111" s="2844"/>
      <c r="AF111" s="2844">
        <v>0</v>
      </c>
      <c r="AG111" s="2108">
        <v>0</v>
      </c>
      <c r="AH111" s="3219" t="s">
        <v>9944</v>
      </c>
      <c r="AI111" s="24"/>
      <c r="AJ111" s="24">
        <v>0</v>
      </c>
    </row>
    <row r="112" spans="1:42" s="16" customFormat="1" ht="78.75">
      <c r="A112" s="112">
        <v>38</v>
      </c>
      <c r="B112" s="92" t="s">
        <v>154</v>
      </c>
      <c r="C112" s="3" t="s">
        <v>106</v>
      </c>
      <c r="D112" s="26" t="s">
        <v>107</v>
      </c>
      <c r="E112" s="29" t="s">
        <v>108</v>
      </c>
      <c r="F112" s="44" t="s">
        <v>109</v>
      </c>
      <c r="G112" s="24">
        <v>825.78399999999999</v>
      </c>
      <c r="H112" s="24">
        <v>0</v>
      </c>
      <c r="I112" s="24">
        <v>49.6</v>
      </c>
      <c r="J112" s="24">
        <v>0</v>
      </c>
      <c r="K112" s="45">
        <v>49.6</v>
      </c>
      <c r="L112" s="24">
        <v>776.18399999999997</v>
      </c>
      <c r="M112" s="24">
        <v>0</v>
      </c>
      <c r="N112" s="24">
        <v>135.32</v>
      </c>
      <c r="O112" s="24">
        <v>135.32</v>
      </c>
      <c r="P112" s="24"/>
      <c r="Q112" s="24"/>
      <c r="R112" s="24"/>
      <c r="S112" s="24"/>
      <c r="T112" s="24"/>
      <c r="U112" s="24"/>
      <c r="V112" s="24"/>
      <c r="W112" s="24"/>
      <c r="X112" s="2843">
        <v>0</v>
      </c>
      <c r="Y112" s="2843">
        <v>135.32</v>
      </c>
      <c r="Z112" s="2108">
        <v>135.32</v>
      </c>
      <c r="AA112" s="2844"/>
      <c r="AB112" s="2844">
        <v>31.787500000000001</v>
      </c>
      <c r="AC112" s="2108">
        <v>31.787500000000001</v>
      </c>
      <c r="AD112" s="2108"/>
      <c r="AE112" s="2844"/>
      <c r="AF112" s="2844">
        <v>0</v>
      </c>
      <c r="AG112" s="2108">
        <v>0</v>
      </c>
      <c r="AH112" s="24"/>
      <c r="AI112" s="3219" t="s">
        <v>9965</v>
      </c>
      <c r="AJ112" s="24">
        <v>0</v>
      </c>
    </row>
    <row r="113" spans="1:36" s="16" customFormat="1" ht="78.75">
      <c r="A113" s="112">
        <v>39</v>
      </c>
      <c r="B113" s="92" t="s">
        <v>155</v>
      </c>
      <c r="C113" s="3" t="s">
        <v>110</v>
      </c>
      <c r="D113" s="26" t="s">
        <v>51</v>
      </c>
      <c r="E113" s="22" t="s">
        <v>111</v>
      </c>
      <c r="F113" s="44" t="s">
        <v>47</v>
      </c>
      <c r="G113" s="24">
        <v>599.99900000000002</v>
      </c>
      <c r="H113" s="24">
        <v>0</v>
      </c>
      <c r="I113" s="24">
        <v>0</v>
      </c>
      <c r="J113" s="24">
        <v>0</v>
      </c>
      <c r="K113" s="45">
        <v>0</v>
      </c>
      <c r="L113" s="24">
        <v>599.99900000000002</v>
      </c>
      <c r="M113" s="24">
        <v>0</v>
      </c>
      <c r="N113" s="24">
        <v>111.343</v>
      </c>
      <c r="O113" s="24">
        <v>111.343</v>
      </c>
      <c r="P113" s="24"/>
      <c r="Q113" s="24"/>
      <c r="R113" s="24"/>
      <c r="S113" s="24"/>
      <c r="T113" s="24"/>
      <c r="U113" s="24"/>
      <c r="V113" s="24"/>
      <c r="W113" s="24"/>
      <c r="X113" s="2843">
        <v>0</v>
      </c>
      <c r="Y113" s="2843">
        <v>111.343</v>
      </c>
      <c r="Z113" s="2108">
        <v>111.343</v>
      </c>
      <c r="AA113" s="2844"/>
      <c r="AB113" s="2844">
        <v>27.835999999999999</v>
      </c>
      <c r="AC113" s="2108">
        <v>27.835999999999999</v>
      </c>
      <c r="AD113" s="2108"/>
      <c r="AE113" s="2844"/>
      <c r="AF113" s="2844">
        <v>0</v>
      </c>
      <c r="AG113" s="2108">
        <v>0</v>
      </c>
      <c r="AH113" s="3238"/>
      <c r="AI113" s="3219" t="s">
        <v>10025</v>
      </c>
      <c r="AJ113" s="24">
        <v>0</v>
      </c>
    </row>
    <row r="114" spans="1:36" s="16" customFormat="1" ht="70.5" customHeight="1">
      <c r="A114" s="112">
        <v>40</v>
      </c>
      <c r="B114" s="92" t="s">
        <v>156</v>
      </c>
      <c r="C114" s="88" t="s">
        <v>130</v>
      </c>
      <c r="D114" s="89" t="s">
        <v>51</v>
      </c>
      <c r="E114" s="90" t="s">
        <v>108</v>
      </c>
      <c r="F114" s="91" t="s">
        <v>47</v>
      </c>
      <c r="G114" s="65">
        <v>4659.8739999999998</v>
      </c>
      <c r="H114" s="65">
        <v>0</v>
      </c>
      <c r="I114" s="65">
        <v>1164.9690000000001</v>
      </c>
      <c r="J114" s="65">
        <v>0</v>
      </c>
      <c r="K114" s="66">
        <v>1164.9690000000001</v>
      </c>
      <c r="L114" s="24">
        <v>3494.9049999999997</v>
      </c>
      <c r="M114" s="65">
        <v>0</v>
      </c>
      <c r="N114" s="24">
        <v>1100</v>
      </c>
      <c r="O114" s="65">
        <v>1100</v>
      </c>
      <c r="P114" s="65"/>
      <c r="Q114" s="65"/>
      <c r="R114" s="65"/>
      <c r="S114" s="65"/>
      <c r="T114" s="65"/>
      <c r="U114" s="65"/>
      <c r="V114" s="65"/>
      <c r="W114" s="65"/>
      <c r="X114" s="2843">
        <v>0</v>
      </c>
      <c r="Y114" s="2843">
        <v>1100</v>
      </c>
      <c r="Z114" s="2108">
        <v>1100</v>
      </c>
      <c r="AA114" s="2844"/>
      <c r="AB114" s="2844">
        <v>275</v>
      </c>
      <c r="AC114" s="2108">
        <v>275</v>
      </c>
      <c r="AD114" s="2108"/>
      <c r="AE114" s="2844"/>
      <c r="AF114" s="2844">
        <v>0</v>
      </c>
      <c r="AG114" s="2108">
        <v>0</v>
      </c>
      <c r="AH114" s="3238"/>
      <c r="AI114" s="3254" t="s">
        <v>10067</v>
      </c>
      <c r="AJ114" s="24">
        <v>0</v>
      </c>
    </row>
    <row r="115" spans="1:36" s="68" customFormat="1" ht="78.75">
      <c r="A115" s="112">
        <v>41</v>
      </c>
      <c r="B115" s="92" t="s">
        <v>157</v>
      </c>
      <c r="C115" s="67" t="s">
        <v>112</v>
      </c>
      <c r="D115" s="117" t="s">
        <v>187</v>
      </c>
      <c r="E115" s="29" t="s">
        <v>33</v>
      </c>
      <c r="F115" s="44" t="s">
        <v>30</v>
      </c>
      <c r="G115" s="65">
        <v>10.128</v>
      </c>
      <c r="H115" s="65">
        <v>0</v>
      </c>
      <c r="I115" s="65">
        <v>0</v>
      </c>
      <c r="J115" s="65">
        <v>0</v>
      </c>
      <c r="K115" s="66">
        <v>0</v>
      </c>
      <c r="L115" s="24">
        <v>10.128</v>
      </c>
      <c r="M115" s="65">
        <v>0</v>
      </c>
      <c r="N115" s="24">
        <v>10.128</v>
      </c>
      <c r="O115" s="65">
        <v>10.128</v>
      </c>
      <c r="P115" s="65"/>
      <c r="Q115" s="65"/>
      <c r="R115" s="65"/>
      <c r="S115" s="65"/>
      <c r="T115" s="65"/>
      <c r="U115" s="65"/>
      <c r="V115" s="65"/>
      <c r="W115" s="65"/>
      <c r="X115" s="2843">
        <v>0</v>
      </c>
      <c r="Y115" s="2843">
        <v>10.128</v>
      </c>
      <c r="Z115" s="2108">
        <v>10.128</v>
      </c>
      <c r="AA115" s="2844"/>
      <c r="AB115" s="2844"/>
      <c r="AC115" s="2108">
        <v>0</v>
      </c>
      <c r="AD115" s="2108"/>
      <c r="AE115" s="2844"/>
      <c r="AF115" s="2844">
        <v>0</v>
      </c>
      <c r="AG115" s="2108">
        <v>0</v>
      </c>
      <c r="AH115" s="3238" t="s">
        <v>9970</v>
      </c>
      <c r="AI115" s="65"/>
      <c r="AJ115" s="24">
        <v>0</v>
      </c>
    </row>
    <row r="116" spans="1:36" s="16" customFormat="1">
      <c r="A116" s="112" t="s">
        <v>188</v>
      </c>
      <c r="B116" s="92"/>
      <c r="C116" s="3"/>
      <c r="D116" s="26"/>
    </row>
    <row r="117" spans="1:36" s="5" customFormat="1">
      <c r="A117" s="112" t="s">
        <v>188</v>
      </c>
      <c r="B117" s="108"/>
      <c r="C117" s="39" t="s">
        <v>113</v>
      </c>
      <c r="D117" s="32"/>
      <c r="E117" s="34"/>
      <c r="F117" s="34"/>
      <c r="G117" s="35">
        <v>12312.173999999999</v>
      </c>
      <c r="H117" s="35">
        <v>1932.0029999999999</v>
      </c>
      <c r="I117" s="35">
        <v>2063.0100000000002</v>
      </c>
      <c r="J117" s="35">
        <v>2768.15</v>
      </c>
      <c r="K117" s="35">
        <v>3995.0129999999999</v>
      </c>
      <c r="L117" s="35">
        <v>8317.1610000000001</v>
      </c>
      <c r="M117" s="35">
        <v>21.59</v>
      </c>
      <c r="N117" s="35">
        <v>2856.7910000000002</v>
      </c>
      <c r="O117" s="35">
        <v>2878.3809999999999</v>
      </c>
      <c r="P117" s="35">
        <v>0</v>
      </c>
      <c r="Q117" s="35">
        <v>0</v>
      </c>
      <c r="R117" s="35">
        <v>0</v>
      </c>
      <c r="S117" s="35">
        <v>0</v>
      </c>
      <c r="T117" s="35">
        <v>0</v>
      </c>
      <c r="U117" s="35">
        <v>0</v>
      </c>
      <c r="V117" s="35">
        <v>0</v>
      </c>
      <c r="W117" s="35">
        <v>0</v>
      </c>
      <c r="X117" s="35">
        <v>21.59</v>
      </c>
      <c r="Y117" s="35">
        <v>2856.7910000000002</v>
      </c>
      <c r="Z117" s="35">
        <v>2878.3809999999999</v>
      </c>
      <c r="AA117" s="35">
        <v>0</v>
      </c>
      <c r="AB117" s="35">
        <v>709.62350000000004</v>
      </c>
      <c r="AC117" s="35">
        <v>709.62350000000004</v>
      </c>
      <c r="AD117" s="35">
        <v>0</v>
      </c>
      <c r="AE117" s="35">
        <v>0</v>
      </c>
      <c r="AF117" s="35">
        <v>32.450000000000003</v>
      </c>
      <c r="AG117" s="35">
        <v>32.450000000000003</v>
      </c>
      <c r="AH117" s="35"/>
      <c r="AI117" s="35"/>
      <c r="AJ117" s="35">
        <v>50</v>
      </c>
    </row>
    <row r="118" spans="1:36" s="71" customFormat="1">
      <c r="A118" s="112" t="s">
        <v>188</v>
      </c>
      <c r="B118" s="69"/>
      <c r="C118" s="72"/>
      <c r="D118" s="73"/>
      <c r="E118" s="74"/>
      <c r="F118" s="74"/>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row>
    <row r="119" spans="1:36" s="75" customFormat="1">
      <c r="A119" s="112" t="s">
        <v>188</v>
      </c>
      <c r="B119" s="92"/>
      <c r="C119" s="37" t="s">
        <v>11</v>
      </c>
      <c r="D119" s="26"/>
      <c r="E119" s="22"/>
      <c r="F119" s="20"/>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spans="1:36" s="75" customFormat="1">
      <c r="A120" s="112" t="s">
        <v>188</v>
      </c>
      <c r="B120" s="92"/>
      <c r="C120" s="37" t="s">
        <v>39</v>
      </c>
      <c r="D120" s="26"/>
      <c r="E120" s="22"/>
      <c r="F120" s="20"/>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spans="1:36" s="75" customFormat="1">
      <c r="A121" s="112"/>
      <c r="B121" s="92"/>
      <c r="C121" s="37"/>
      <c r="D121" s="26"/>
      <c r="E121" s="22"/>
      <c r="F121" s="20"/>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spans="1:36" s="75" customFormat="1" ht="31.5">
      <c r="A122" s="112">
        <v>42</v>
      </c>
      <c r="B122" s="92" t="s">
        <v>158</v>
      </c>
      <c r="C122" s="3" t="s">
        <v>114</v>
      </c>
      <c r="D122" s="26" t="s">
        <v>51</v>
      </c>
      <c r="E122" s="22" t="s">
        <v>42</v>
      </c>
      <c r="F122" s="44" t="s">
        <v>47</v>
      </c>
      <c r="G122" s="24">
        <v>100</v>
      </c>
      <c r="H122" s="24">
        <v>0</v>
      </c>
      <c r="I122" s="24">
        <v>0</v>
      </c>
      <c r="J122" s="24">
        <v>0</v>
      </c>
      <c r="K122" s="45">
        <v>0</v>
      </c>
      <c r="L122" s="24">
        <v>100</v>
      </c>
      <c r="M122" s="24">
        <v>0</v>
      </c>
      <c r="N122" s="24">
        <v>25</v>
      </c>
      <c r="O122" s="24">
        <v>25</v>
      </c>
      <c r="P122" s="24"/>
      <c r="Q122" s="24"/>
      <c r="R122" s="24"/>
      <c r="S122" s="24"/>
      <c r="T122" s="24"/>
      <c r="U122" s="24"/>
      <c r="V122" s="24"/>
      <c r="W122" s="24"/>
      <c r="X122" s="2843">
        <v>0</v>
      </c>
      <c r="Y122" s="2843">
        <v>25</v>
      </c>
      <c r="Z122" s="2108">
        <v>25</v>
      </c>
      <c r="AA122" s="2844"/>
      <c r="AB122" s="2844"/>
      <c r="AC122" s="2108">
        <v>0</v>
      </c>
      <c r="AD122" s="2108"/>
      <c r="AE122" s="2844"/>
      <c r="AF122" s="2844">
        <v>0</v>
      </c>
      <c r="AG122" s="2108">
        <v>0</v>
      </c>
      <c r="AH122" s="24"/>
      <c r="AI122" s="24"/>
      <c r="AJ122" s="24">
        <v>0</v>
      </c>
    </row>
    <row r="123" spans="1:36" s="75" customFormat="1" ht="31.5">
      <c r="A123" s="112">
        <v>43</v>
      </c>
      <c r="B123" s="92" t="s">
        <v>159</v>
      </c>
      <c r="C123" s="3" t="s">
        <v>115</v>
      </c>
      <c r="D123" s="26" t="s">
        <v>51</v>
      </c>
      <c r="E123" s="22" t="s">
        <v>42</v>
      </c>
      <c r="F123" s="64" t="s">
        <v>47</v>
      </c>
      <c r="G123" s="65">
        <v>200</v>
      </c>
      <c r="H123" s="65">
        <v>0</v>
      </c>
      <c r="I123" s="65">
        <v>0</v>
      </c>
      <c r="J123" s="65">
        <v>0</v>
      </c>
      <c r="K123" s="65">
        <v>0</v>
      </c>
      <c r="L123" s="24">
        <v>200</v>
      </c>
      <c r="M123" s="65">
        <v>0</v>
      </c>
      <c r="N123" s="24">
        <v>50</v>
      </c>
      <c r="O123" s="65">
        <v>50</v>
      </c>
      <c r="P123" s="65"/>
      <c r="Q123" s="65"/>
      <c r="R123" s="65"/>
      <c r="S123" s="65"/>
      <c r="T123" s="65"/>
      <c r="U123" s="65"/>
      <c r="V123" s="65"/>
      <c r="W123" s="65"/>
      <c r="X123" s="2843">
        <v>0</v>
      </c>
      <c r="Y123" s="2843">
        <v>50</v>
      </c>
      <c r="Z123" s="2108">
        <v>50</v>
      </c>
      <c r="AA123" s="2844"/>
      <c r="AB123" s="2844"/>
      <c r="AC123" s="2108">
        <v>0</v>
      </c>
      <c r="AD123" s="2108"/>
      <c r="AE123" s="2844"/>
      <c r="AF123" s="2844">
        <v>0</v>
      </c>
      <c r="AG123" s="2108">
        <v>0</v>
      </c>
      <c r="AH123" s="65"/>
      <c r="AI123" s="65"/>
      <c r="AJ123" s="24">
        <v>0</v>
      </c>
    </row>
    <row r="124" spans="1:36" s="75" customFormat="1" ht="31.5">
      <c r="A124" s="112">
        <v>44</v>
      </c>
      <c r="B124" s="116" t="s">
        <v>184</v>
      </c>
      <c r="C124" s="3" t="s">
        <v>116</v>
      </c>
      <c r="D124" s="26" t="s">
        <v>51</v>
      </c>
      <c r="E124" s="22" t="s">
        <v>42</v>
      </c>
      <c r="F124" s="64" t="s">
        <v>109</v>
      </c>
      <c r="G124" s="65">
        <v>1320</v>
      </c>
      <c r="H124" s="65">
        <v>0</v>
      </c>
      <c r="I124" s="65">
        <v>0</v>
      </c>
      <c r="J124" s="65">
        <v>0</v>
      </c>
      <c r="K124" s="65">
        <v>0</v>
      </c>
      <c r="L124" s="24">
        <v>1320</v>
      </c>
      <c r="M124" s="65">
        <v>0</v>
      </c>
      <c r="N124" s="24">
        <v>330</v>
      </c>
      <c r="O124" s="65">
        <v>330</v>
      </c>
      <c r="P124" s="65"/>
      <c r="Q124" s="65"/>
      <c r="R124" s="65"/>
      <c r="S124" s="65"/>
      <c r="T124" s="65"/>
      <c r="U124" s="65"/>
      <c r="V124" s="65"/>
      <c r="W124" s="65"/>
      <c r="X124" s="2843">
        <v>0</v>
      </c>
      <c r="Y124" s="2843">
        <v>330</v>
      </c>
      <c r="Z124" s="2108">
        <v>330</v>
      </c>
      <c r="AA124" s="2844"/>
      <c r="AB124" s="2844"/>
      <c r="AC124" s="2108">
        <v>0</v>
      </c>
      <c r="AD124" s="2108"/>
      <c r="AE124" s="2844"/>
      <c r="AF124" s="2844">
        <v>0</v>
      </c>
      <c r="AG124" s="2108">
        <v>0</v>
      </c>
      <c r="AH124" s="65"/>
      <c r="AI124" s="65"/>
      <c r="AJ124" s="24">
        <v>0</v>
      </c>
    </row>
    <row r="125" spans="1:36" s="75" customFormat="1" ht="33" customHeight="1">
      <c r="A125" s="112">
        <v>45</v>
      </c>
      <c r="B125" s="116" t="s">
        <v>185</v>
      </c>
      <c r="C125" s="3" t="s">
        <v>117</v>
      </c>
      <c r="D125" s="26" t="s">
        <v>51</v>
      </c>
      <c r="E125" s="22" t="s">
        <v>118</v>
      </c>
      <c r="F125" s="27" t="s">
        <v>109</v>
      </c>
      <c r="G125" s="24">
        <v>2000</v>
      </c>
      <c r="H125" s="24">
        <v>0</v>
      </c>
      <c r="I125" s="24">
        <v>0</v>
      </c>
      <c r="J125" s="24">
        <v>0</v>
      </c>
      <c r="K125" s="45">
        <v>0</v>
      </c>
      <c r="L125" s="24">
        <v>2000</v>
      </c>
      <c r="M125" s="24">
        <v>0</v>
      </c>
      <c r="N125" s="24">
        <v>500</v>
      </c>
      <c r="O125" s="24">
        <v>500</v>
      </c>
      <c r="P125" s="24"/>
      <c r="Q125" s="24"/>
      <c r="R125" s="24"/>
      <c r="S125" s="24"/>
      <c r="T125" s="24"/>
      <c r="U125" s="24"/>
      <c r="V125" s="24"/>
      <c r="W125" s="24"/>
      <c r="X125" s="2843">
        <v>0</v>
      </c>
      <c r="Y125" s="2843">
        <v>500</v>
      </c>
      <c r="Z125" s="2108">
        <v>500</v>
      </c>
      <c r="AA125" s="2844"/>
      <c r="AB125" s="2844"/>
      <c r="AC125" s="2108">
        <v>0</v>
      </c>
      <c r="AD125" s="2108"/>
      <c r="AE125" s="2844"/>
      <c r="AF125" s="2844">
        <v>0</v>
      </c>
      <c r="AG125" s="2108">
        <v>0</v>
      </c>
      <c r="AH125" s="24"/>
      <c r="AI125" s="24"/>
      <c r="AJ125" s="76">
        <v>0</v>
      </c>
    </row>
    <row r="126" spans="1:36" s="75" customFormat="1" ht="47.25">
      <c r="A126" s="112">
        <v>46</v>
      </c>
      <c r="B126" s="116" t="s">
        <v>186</v>
      </c>
      <c r="C126" s="3" t="s">
        <v>119</v>
      </c>
      <c r="D126" s="26" t="s">
        <v>51</v>
      </c>
      <c r="E126" s="22" t="s">
        <v>118</v>
      </c>
      <c r="F126" s="27" t="s">
        <v>109</v>
      </c>
      <c r="G126" s="24">
        <v>1000</v>
      </c>
      <c r="H126" s="24">
        <v>0</v>
      </c>
      <c r="I126" s="24">
        <v>0</v>
      </c>
      <c r="J126" s="24">
        <v>0</v>
      </c>
      <c r="K126" s="45">
        <v>0</v>
      </c>
      <c r="L126" s="24">
        <v>1000</v>
      </c>
      <c r="M126" s="24">
        <v>0</v>
      </c>
      <c r="N126" s="24">
        <v>250</v>
      </c>
      <c r="O126" s="24">
        <v>250</v>
      </c>
      <c r="P126" s="24"/>
      <c r="Q126" s="24"/>
      <c r="R126" s="24"/>
      <c r="S126" s="24"/>
      <c r="T126" s="24"/>
      <c r="U126" s="24"/>
      <c r="V126" s="24"/>
      <c r="W126" s="24"/>
      <c r="X126" s="2843">
        <v>0</v>
      </c>
      <c r="Y126" s="2843">
        <v>250</v>
      </c>
      <c r="Z126" s="2108">
        <v>250</v>
      </c>
      <c r="AA126" s="2844"/>
      <c r="AB126" s="2844"/>
      <c r="AC126" s="2108">
        <v>0</v>
      </c>
      <c r="AD126" s="2108"/>
      <c r="AE126" s="2844"/>
      <c r="AF126" s="2844">
        <v>0</v>
      </c>
      <c r="AG126" s="2108">
        <v>0</v>
      </c>
      <c r="AH126" s="24"/>
      <c r="AI126" s="24"/>
      <c r="AJ126" s="76">
        <v>0</v>
      </c>
    </row>
    <row r="127" spans="1:36" s="75" customFormat="1">
      <c r="A127" s="112"/>
      <c r="B127" s="116"/>
      <c r="C127" s="3"/>
      <c r="D127" s="26"/>
      <c r="E127" s="22"/>
      <c r="F127" s="27"/>
      <c r="G127" s="24"/>
      <c r="H127" s="24"/>
      <c r="I127" s="24"/>
      <c r="J127" s="24"/>
      <c r="K127" s="45"/>
      <c r="L127" s="24"/>
      <c r="M127" s="24"/>
      <c r="N127" s="24"/>
      <c r="O127" s="24"/>
      <c r="P127" s="24"/>
      <c r="Q127" s="24"/>
      <c r="R127" s="24"/>
      <c r="S127" s="24"/>
      <c r="T127" s="24"/>
      <c r="U127" s="24"/>
      <c r="V127" s="24"/>
      <c r="W127" s="24"/>
      <c r="X127" s="2843"/>
      <c r="Y127" s="2843"/>
      <c r="Z127" s="2108"/>
      <c r="AA127" s="2844"/>
      <c r="AB127" s="2844"/>
      <c r="AC127" s="2108"/>
      <c r="AD127" s="2108"/>
      <c r="AE127" s="2844"/>
      <c r="AF127" s="2844"/>
      <c r="AG127" s="2108"/>
      <c r="AH127" s="24"/>
      <c r="AI127" s="24"/>
      <c r="AJ127" s="76"/>
    </row>
    <row r="128" spans="1:36" s="75" customFormat="1" ht="19.5" customHeight="1">
      <c r="A128" s="92"/>
      <c r="B128" s="92"/>
      <c r="C128" s="38" t="s">
        <v>120</v>
      </c>
      <c r="D128" s="32"/>
      <c r="E128" s="34"/>
      <c r="F128" s="34"/>
      <c r="G128" s="35">
        <v>4620</v>
      </c>
      <c r="H128" s="35">
        <v>0</v>
      </c>
      <c r="I128" s="35">
        <v>0</v>
      </c>
      <c r="J128" s="35">
        <v>0</v>
      </c>
      <c r="K128" s="35">
        <v>0</v>
      </c>
      <c r="L128" s="35">
        <v>4620</v>
      </c>
      <c r="M128" s="35">
        <v>0</v>
      </c>
      <c r="N128" s="35">
        <v>1155</v>
      </c>
      <c r="O128" s="35">
        <v>1155</v>
      </c>
      <c r="P128" s="35">
        <v>0</v>
      </c>
      <c r="Q128" s="35">
        <v>0</v>
      </c>
      <c r="R128" s="35">
        <v>0</v>
      </c>
      <c r="S128" s="35">
        <v>0</v>
      </c>
      <c r="T128" s="35">
        <v>0</v>
      </c>
      <c r="U128" s="35">
        <v>0</v>
      </c>
      <c r="V128" s="35">
        <v>0</v>
      </c>
      <c r="W128" s="35">
        <v>0</v>
      </c>
      <c r="X128" s="35">
        <v>0</v>
      </c>
      <c r="Y128" s="35">
        <v>1155</v>
      </c>
      <c r="Z128" s="35">
        <v>1155</v>
      </c>
      <c r="AA128" s="35">
        <v>0</v>
      </c>
      <c r="AB128" s="35">
        <v>0</v>
      </c>
      <c r="AC128" s="35">
        <v>0</v>
      </c>
      <c r="AD128" s="35">
        <v>0</v>
      </c>
      <c r="AE128" s="35">
        <v>0</v>
      </c>
      <c r="AF128" s="35">
        <v>0</v>
      </c>
      <c r="AG128" s="35">
        <v>0</v>
      </c>
      <c r="AH128" s="35"/>
      <c r="AI128" s="35"/>
      <c r="AJ128" s="35">
        <v>0</v>
      </c>
    </row>
    <row r="129" spans="1:36" s="75" customFormat="1" ht="20.25" customHeight="1">
      <c r="A129" s="25"/>
      <c r="B129" s="92"/>
      <c r="C129" s="39" t="s">
        <v>129</v>
      </c>
      <c r="D129" s="32"/>
      <c r="E129" s="34"/>
      <c r="F129" s="34"/>
      <c r="G129" s="35">
        <v>16932.173999999999</v>
      </c>
      <c r="H129" s="35">
        <v>1932.0029999999999</v>
      </c>
      <c r="I129" s="35">
        <v>2063.0100000000002</v>
      </c>
      <c r="J129" s="35">
        <v>2768.15</v>
      </c>
      <c r="K129" s="35">
        <v>3995.0129999999999</v>
      </c>
      <c r="L129" s="35">
        <v>12937.161</v>
      </c>
      <c r="M129" s="35">
        <v>21.59</v>
      </c>
      <c r="N129" s="35">
        <v>4011.7910000000002</v>
      </c>
      <c r="O129" s="35">
        <v>4033.3809999999999</v>
      </c>
      <c r="P129" s="35">
        <v>0</v>
      </c>
      <c r="Q129" s="35">
        <v>0</v>
      </c>
      <c r="R129" s="35">
        <v>0</v>
      </c>
      <c r="S129" s="35">
        <v>0</v>
      </c>
      <c r="T129" s="35">
        <v>0</v>
      </c>
      <c r="U129" s="35">
        <v>0</v>
      </c>
      <c r="V129" s="35">
        <v>0</v>
      </c>
      <c r="W129" s="35">
        <v>0</v>
      </c>
      <c r="X129" s="35">
        <v>21.59</v>
      </c>
      <c r="Y129" s="35">
        <v>4011.7910000000002</v>
      </c>
      <c r="Z129" s="35">
        <v>4033.3809999999999</v>
      </c>
      <c r="AA129" s="35">
        <v>0</v>
      </c>
      <c r="AB129" s="35">
        <v>709.62350000000004</v>
      </c>
      <c r="AC129" s="35">
        <v>709.62350000000004</v>
      </c>
      <c r="AD129" s="35">
        <v>0</v>
      </c>
      <c r="AE129" s="35">
        <v>0</v>
      </c>
      <c r="AF129" s="35">
        <v>32.450000000000003</v>
      </c>
      <c r="AG129" s="35">
        <v>32.450000000000003</v>
      </c>
      <c r="AH129" s="35"/>
      <c r="AI129" s="35"/>
      <c r="AJ129" s="35">
        <v>50</v>
      </c>
    </row>
    <row r="130" spans="1:36" s="75" customFormat="1" ht="18" customHeight="1">
      <c r="A130" s="77"/>
      <c r="B130" s="109"/>
      <c r="C130" s="78" t="s">
        <v>121</v>
      </c>
      <c r="D130" s="42"/>
      <c r="E130" s="9"/>
      <c r="F130" s="79"/>
      <c r="G130" s="53">
        <v>18722.116999999998</v>
      </c>
      <c r="H130" s="53">
        <v>3196.7280000000001</v>
      </c>
      <c r="I130" s="53">
        <v>2505.1280000000002</v>
      </c>
      <c r="J130" s="53">
        <v>2768.15</v>
      </c>
      <c r="K130" s="53">
        <v>5338.13</v>
      </c>
      <c r="L130" s="53">
        <v>13383.986999999999</v>
      </c>
      <c r="M130" s="53">
        <v>464.72699999999998</v>
      </c>
      <c r="N130" s="53">
        <v>4957.808</v>
      </c>
      <c r="O130" s="53">
        <v>5422.5349999999999</v>
      </c>
      <c r="P130" s="53">
        <v>0</v>
      </c>
      <c r="Q130" s="53">
        <v>0</v>
      </c>
      <c r="R130" s="53">
        <v>0</v>
      </c>
      <c r="S130" s="53">
        <v>0</v>
      </c>
      <c r="T130" s="53">
        <v>0</v>
      </c>
      <c r="U130" s="53">
        <v>0</v>
      </c>
      <c r="V130" s="53">
        <v>0</v>
      </c>
      <c r="W130" s="53">
        <v>0</v>
      </c>
      <c r="X130" s="53">
        <v>464.72699999999998</v>
      </c>
      <c r="Y130" s="53">
        <v>4957.808</v>
      </c>
      <c r="Z130" s="53">
        <v>5422.5349999999999</v>
      </c>
      <c r="AA130" s="53">
        <v>180.05170000000001</v>
      </c>
      <c r="AB130" s="53">
        <v>1286.9475000000002</v>
      </c>
      <c r="AC130" s="53">
        <v>1466.9992</v>
      </c>
      <c r="AD130" s="53">
        <v>1.8186</v>
      </c>
      <c r="AE130" s="53">
        <v>0</v>
      </c>
      <c r="AF130" s="53">
        <v>40.935772</v>
      </c>
      <c r="AG130" s="53">
        <v>40.935772</v>
      </c>
      <c r="AH130" s="53"/>
      <c r="AI130" s="53"/>
      <c r="AJ130" s="53">
        <v>50</v>
      </c>
    </row>
    <row r="131" spans="1:36" s="75" customFormat="1" ht="18" customHeight="1">
      <c r="A131" s="77"/>
      <c r="B131" s="109"/>
      <c r="C131" s="80" t="s">
        <v>122</v>
      </c>
      <c r="D131" s="57"/>
      <c r="E131" s="58"/>
      <c r="F131" s="81"/>
      <c r="G131" s="35">
        <v>7599.93</v>
      </c>
      <c r="H131" s="35">
        <v>0</v>
      </c>
      <c r="I131" s="35">
        <v>0</v>
      </c>
      <c r="J131" s="35">
        <v>0</v>
      </c>
      <c r="K131" s="35">
        <v>0</v>
      </c>
      <c r="L131" s="35">
        <v>7599.93</v>
      </c>
      <c r="M131" s="35">
        <v>140</v>
      </c>
      <c r="N131" s="35">
        <v>1887.4650000000001</v>
      </c>
      <c r="O131" s="35">
        <v>2027.4650000000001</v>
      </c>
      <c r="P131" s="35">
        <v>0</v>
      </c>
      <c r="Q131" s="35">
        <v>0</v>
      </c>
      <c r="R131" s="35">
        <v>0</v>
      </c>
      <c r="S131" s="35">
        <v>0</v>
      </c>
      <c r="T131" s="35">
        <v>0</v>
      </c>
      <c r="U131" s="35">
        <v>0</v>
      </c>
      <c r="V131" s="35">
        <v>0</v>
      </c>
      <c r="W131" s="35">
        <v>0</v>
      </c>
      <c r="X131" s="35">
        <v>140</v>
      </c>
      <c r="Y131" s="35">
        <v>1887.4650000000001</v>
      </c>
      <c r="Z131" s="35">
        <v>2027.4650000000001</v>
      </c>
      <c r="AA131" s="35">
        <v>0</v>
      </c>
      <c r="AB131" s="35">
        <v>0</v>
      </c>
      <c r="AC131" s="35">
        <v>0</v>
      </c>
      <c r="AD131" s="35">
        <v>0</v>
      </c>
      <c r="AE131" s="35">
        <v>0</v>
      </c>
      <c r="AF131" s="35">
        <v>0</v>
      </c>
      <c r="AG131" s="35">
        <v>0</v>
      </c>
      <c r="AH131" s="35"/>
      <c r="AI131" s="35"/>
      <c r="AJ131" s="35">
        <v>0</v>
      </c>
    </row>
    <row r="132" spans="1:36" s="75" customFormat="1" ht="18" customHeight="1">
      <c r="A132" s="77"/>
      <c r="B132" s="109"/>
      <c r="C132" s="82" t="s">
        <v>123</v>
      </c>
      <c r="D132" s="83"/>
      <c r="E132" s="84"/>
      <c r="F132" s="85"/>
      <c r="G132" s="86">
        <v>26322.046999999999</v>
      </c>
      <c r="H132" s="86">
        <v>3196.7280000000001</v>
      </c>
      <c r="I132" s="86">
        <v>2505.1280000000002</v>
      </c>
      <c r="J132" s="86">
        <v>2768.15</v>
      </c>
      <c r="K132" s="86">
        <v>5338.13</v>
      </c>
      <c r="L132" s="86">
        <v>20983.917000000001</v>
      </c>
      <c r="M132" s="86">
        <v>604.72699999999998</v>
      </c>
      <c r="N132" s="86">
        <v>6845.2730000000001</v>
      </c>
      <c r="O132" s="86">
        <v>7450</v>
      </c>
      <c r="P132" s="86">
        <v>0</v>
      </c>
      <c r="Q132" s="86">
        <v>0</v>
      </c>
      <c r="R132" s="86">
        <v>0</v>
      </c>
      <c r="S132" s="86">
        <v>0</v>
      </c>
      <c r="T132" s="86">
        <v>0</v>
      </c>
      <c r="U132" s="86">
        <v>0</v>
      </c>
      <c r="V132" s="86">
        <v>0</v>
      </c>
      <c r="W132" s="86">
        <v>0</v>
      </c>
      <c r="X132" s="86">
        <v>604.72699999999998</v>
      </c>
      <c r="Y132" s="86">
        <v>6845.2730000000001</v>
      </c>
      <c r="Z132" s="86">
        <v>7450</v>
      </c>
      <c r="AA132" s="86">
        <v>180.05170000000001</v>
      </c>
      <c r="AB132" s="86">
        <v>1286.9475000000002</v>
      </c>
      <c r="AC132" s="86">
        <v>1466.9992</v>
      </c>
      <c r="AD132" s="86">
        <v>1.8186</v>
      </c>
      <c r="AE132" s="86">
        <v>0</v>
      </c>
      <c r="AF132" s="86">
        <v>40.935772</v>
      </c>
      <c r="AG132" s="86">
        <v>40.935772</v>
      </c>
      <c r="AH132" s="86"/>
      <c r="AI132" s="86"/>
      <c r="AJ132" s="86">
        <v>50</v>
      </c>
    </row>
    <row r="133" spans="1:36">
      <c r="A133" s="87"/>
      <c r="B133" s="110"/>
      <c r="C133" s="60"/>
      <c r="D133" s="16"/>
      <c r="E133" s="6"/>
      <c r="F133" s="6"/>
    </row>
    <row r="134" spans="1:36">
      <c r="A134" s="87"/>
      <c r="B134" s="110"/>
      <c r="C134" s="60"/>
      <c r="D134" s="16"/>
      <c r="E134" s="6"/>
      <c r="F134" s="6"/>
    </row>
  </sheetData>
  <mergeCells count="24">
    <mergeCell ref="I4:J5"/>
    <mergeCell ref="M4:O5"/>
    <mergeCell ref="A1:AJ1"/>
    <mergeCell ref="A2:AJ2"/>
    <mergeCell ref="A4:A6"/>
    <mergeCell ref="C4:C6"/>
    <mergeCell ref="D4:D6"/>
    <mergeCell ref="E4:E6"/>
    <mergeCell ref="F4:F6"/>
    <mergeCell ref="G4:G6"/>
    <mergeCell ref="H4:H6"/>
    <mergeCell ref="K4:K6"/>
    <mergeCell ref="L4:L6"/>
    <mergeCell ref="AJ4:AJ6"/>
    <mergeCell ref="B4:B6"/>
    <mergeCell ref="P4:S4"/>
    <mergeCell ref="AH4:AH6"/>
    <mergeCell ref="AI4:AI6"/>
    <mergeCell ref="T4:U5"/>
    <mergeCell ref="V4:W5"/>
    <mergeCell ref="X4:Z5"/>
    <mergeCell ref="AA4:AC5"/>
    <mergeCell ref="AE4:AG5"/>
    <mergeCell ref="AD4:AD6"/>
  </mergeCells>
  <phoneticPr fontId="20" type="noConversion"/>
  <printOptions horizontalCentered="1"/>
  <pageMargins left="1" right="0" top="0.5" bottom="0.5" header="0.5" footer="0.5"/>
  <pageSetup scale="46" firstPageNumber="5" orientation="landscape" useFirstPageNumber="1" r:id="rId1"/>
  <headerFooter alignWithMargins="0">
    <oddHeader>&amp;R&amp;"Times New Roman,Bold"&amp;14[ &amp;P ]</oddHeader>
  </headerFooter>
  <rowBreaks count="2" manualBreakCount="2">
    <brk id="66" max="34" man="1"/>
    <brk id="93" max="3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J308"/>
  <sheetViews>
    <sheetView view="pageBreakPreview" zoomScale="80" zoomScaleNormal="55" zoomScaleSheetLayoutView="80" workbookViewId="0">
      <pane xSplit="3" ySplit="7" topLeftCell="K8"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8" defaultRowHeight="15.75"/>
  <cols>
    <col min="1" max="1" width="7.875" style="122" customWidth="1"/>
    <col min="2" max="2" width="12.75" style="122" customWidth="1"/>
    <col min="3" max="3" width="41.375" style="123" customWidth="1"/>
    <col min="4" max="4" width="11.625" style="122" customWidth="1"/>
    <col min="5" max="5" width="9.375" style="122" customWidth="1"/>
    <col min="6" max="6" width="8.5" style="122" customWidth="1"/>
    <col min="7" max="7" width="10" style="123" customWidth="1"/>
    <col min="8" max="8" width="9.75" style="123" customWidth="1"/>
    <col min="9" max="9" width="8" style="123" customWidth="1"/>
    <col min="10" max="10" width="8.875" style="123" customWidth="1"/>
    <col min="11" max="11" width="10.75" style="123" customWidth="1"/>
    <col min="12" max="12" width="8.875" style="123" customWidth="1"/>
    <col min="13" max="13" width="8.5" style="123" customWidth="1"/>
    <col min="14" max="14" width="8.375" style="123" customWidth="1"/>
    <col min="15" max="15" width="12.875" style="123" customWidth="1"/>
    <col min="16" max="23" width="8.875" style="123" hidden="1" customWidth="1"/>
    <col min="24" max="25" width="8.875" style="123" customWidth="1"/>
    <col min="26" max="26" width="11.625" style="123" customWidth="1"/>
    <col min="27" max="36" width="8.875" style="123" customWidth="1"/>
    <col min="37" max="16384" width="8" style="123"/>
  </cols>
  <sheetData>
    <row r="1" spans="1:36" ht="27">
      <c r="A1" s="3327" t="s">
        <v>12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row>
    <row r="2" spans="1:36" s="120" customFormat="1" ht="25.5">
      <c r="A2" s="3328" t="s">
        <v>7331</v>
      </c>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row>
    <row r="3" spans="1:36" ht="15.75" customHeight="1">
      <c r="C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2464" t="s">
        <v>190</v>
      </c>
    </row>
    <row r="4" spans="1:36" ht="21" customHeight="1">
      <c r="A4" s="3329" t="s">
        <v>14</v>
      </c>
      <c r="B4" s="3687" t="s">
        <v>132</v>
      </c>
      <c r="C4" s="3329" t="s">
        <v>15</v>
      </c>
      <c r="D4" s="3329" t="s">
        <v>16</v>
      </c>
      <c r="E4" s="3332" t="s">
        <v>126</v>
      </c>
      <c r="F4" s="3329" t="s">
        <v>17</v>
      </c>
      <c r="G4" s="3329" t="s">
        <v>18</v>
      </c>
      <c r="H4" s="3329" t="s">
        <v>19</v>
      </c>
      <c r="I4" s="3335" t="s">
        <v>20</v>
      </c>
      <c r="J4" s="3336"/>
      <c r="K4" s="3335" t="s">
        <v>21</v>
      </c>
      <c r="L4" s="3329" t="s">
        <v>22</v>
      </c>
      <c r="M4" s="3340" t="s">
        <v>23</v>
      </c>
      <c r="N4" s="3340"/>
      <c r="O4" s="3341"/>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29.25" customHeight="1">
      <c r="A5" s="3330"/>
      <c r="B5" s="3688"/>
      <c r="C5" s="3330"/>
      <c r="D5" s="3330"/>
      <c r="E5" s="3330"/>
      <c r="F5" s="3330"/>
      <c r="G5" s="3330"/>
      <c r="H5" s="3330"/>
      <c r="I5" s="3337"/>
      <c r="J5" s="3338"/>
      <c r="K5" s="3349"/>
      <c r="L5" s="3330"/>
      <c r="M5" s="3343"/>
      <c r="N5" s="3343"/>
      <c r="O5" s="3344"/>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31.5" customHeight="1">
      <c r="A6" s="3331"/>
      <c r="B6" s="3689"/>
      <c r="C6" s="3331"/>
      <c r="D6" s="3331"/>
      <c r="E6" s="3331"/>
      <c r="F6" s="3331"/>
      <c r="G6" s="3331"/>
      <c r="H6" s="3331"/>
      <c r="I6" s="126" t="s">
        <v>2</v>
      </c>
      <c r="J6" s="127" t="s">
        <v>25</v>
      </c>
      <c r="K6" s="3337"/>
      <c r="L6" s="3331"/>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ht="15.75" customHeight="1">
      <c r="A7" s="129">
        <v>1</v>
      </c>
      <c r="B7" s="1646">
        <v>2</v>
      </c>
      <c r="C7" s="1231">
        <v>3</v>
      </c>
      <c r="D7" s="129">
        <v>4</v>
      </c>
      <c r="E7" s="128">
        <v>5</v>
      </c>
      <c r="F7" s="128">
        <v>6</v>
      </c>
      <c r="G7" s="128">
        <v>7</v>
      </c>
      <c r="H7" s="2465">
        <v>8</v>
      </c>
      <c r="I7" s="129">
        <v>9</v>
      </c>
      <c r="J7" s="128">
        <v>10</v>
      </c>
      <c r="K7" s="129">
        <v>11</v>
      </c>
      <c r="L7" s="129">
        <v>12</v>
      </c>
      <c r="M7" s="129">
        <v>13</v>
      </c>
      <c r="N7" s="129">
        <v>14</v>
      </c>
      <c r="O7" s="129">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22.5" customHeight="1">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row>
    <row r="9" spans="1:36">
      <c r="A9" s="133"/>
      <c r="B9" s="133"/>
      <c r="C9" s="1234" t="s">
        <v>1600</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row>
    <row r="11" spans="1:36" ht="63">
      <c r="A11" s="991">
        <v>3074</v>
      </c>
      <c r="B11" s="228" t="s">
        <v>7332</v>
      </c>
      <c r="C11" s="580" t="s">
        <v>7333</v>
      </c>
      <c r="D11" s="202" t="s">
        <v>51</v>
      </c>
      <c r="E11" s="202" t="s">
        <v>7334</v>
      </c>
      <c r="F11" s="183" t="s">
        <v>43</v>
      </c>
      <c r="G11" s="158">
        <v>499.16</v>
      </c>
      <c r="H11" s="158">
        <v>52.526000000000003</v>
      </c>
      <c r="I11" s="158">
        <v>126.5</v>
      </c>
      <c r="J11" s="158">
        <v>4951.24</v>
      </c>
      <c r="K11" s="158">
        <v>179.02600000000001</v>
      </c>
      <c r="L11" s="158">
        <v>320.13400000000001</v>
      </c>
      <c r="M11" s="158">
        <v>133</v>
      </c>
      <c r="N11" s="158">
        <v>20</v>
      </c>
      <c r="O11" s="320">
        <v>153</v>
      </c>
      <c r="P11" s="320"/>
      <c r="Q11" s="320"/>
      <c r="R11" s="320"/>
      <c r="S11" s="320"/>
      <c r="T11" s="320"/>
      <c r="U11" s="320"/>
      <c r="V11" s="320"/>
      <c r="W11" s="320"/>
      <c r="X11" s="2843">
        <v>133</v>
      </c>
      <c r="Y11" s="2843">
        <v>20</v>
      </c>
      <c r="Z11" s="2108">
        <v>153</v>
      </c>
      <c r="AA11" s="2844">
        <v>32.917999999999999</v>
      </c>
      <c r="AB11" s="2844">
        <v>5</v>
      </c>
      <c r="AC11" s="2108">
        <v>37.917999999999999</v>
      </c>
      <c r="AD11" s="2108">
        <v>0.33300000000000002</v>
      </c>
      <c r="AE11" s="2844"/>
      <c r="AF11" s="2844">
        <v>0</v>
      </c>
      <c r="AG11" s="2108">
        <v>0</v>
      </c>
      <c r="AH11" s="320"/>
      <c r="AI11" s="320" t="s">
        <v>10093</v>
      </c>
      <c r="AJ11" s="320">
        <v>4787</v>
      </c>
    </row>
    <row r="12" spans="1:36" ht="63">
      <c r="A12" s="139">
        <v>3075</v>
      </c>
      <c r="B12" s="228" t="s">
        <v>7335</v>
      </c>
      <c r="C12" s="580" t="s">
        <v>7336</v>
      </c>
      <c r="D12" s="202" t="s">
        <v>7337</v>
      </c>
      <c r="E12" s="202" t="s">
        <v>7338</v>
      </c>
      <c r="F12" s="183" t="s">
        <v>30</v>
      </c>
      <c r="G12" s="158">
        <v>891.85299999999995</v>
      </c>
      <c r="H12" s="158">
        <v>231.089</v>
      </c>
      <c r="I12" s="158">
        <v>347.96899999999999</v>
      </c>
      <c r="J12" s="158">
        <v>0</v>
      </c>
      <c r="K12" s="158">
        <v>579.05799999999999</v>
      </c>
      <c r="L12" s="158">
        <v>312.79499999999996</v>
      </c>
      <c r="M12" s="158">
        <v>212.79499999999999</v>
      </c>
      <c r="N12" s="158">
        <v>7.2050000000000001</v>
      </c>
      <c r="O12" s="320">
        <v>220</v>
      </c>
      <c r="P12" s="320"/>
      <c r="Q12" s="320"/>
      <c r="R12" s="320"/>
      <c r="S12" s="320"/>
      <c r="T12" s="320"/>
      <c r="U12" s="320"/>
      <c r="V12" s="320"/>
      <c r="W12" s="320"/>
      <c r="X12" s="2843">
        <v>212.79499999999999</v>
      </c>
      <c r="Y12" s="2843">
        <v>7.2050000000000001</v>
      </c>
      <c r="Z12" s="2108">
        <v>220</v>
      </c>
      <c r="AA12" s="2844">
        <v>0</v>
      </c>
      <c r="AB12" s="2844"/>
      <c r="AC12" s="2108">
        <v>0</v>
      </c>
      <c r="AD12" s="2108">
        <v>0</v>
      </c>
      <c r="AE12" s="2844"/>
      <c r="AF12" s="2844">
        <v>0</v>
      </c>
      <c r="AG12" s="2108">
        <v>0</v>
      </c>
      <c r="AH12" s="320" t="s">
        <v>10048</v>
      </c>
      <c r="AI12" s="320" t="s">
        <v>9947</v>
      </c>
      <c r="AJ12" s="320">
        <v>0</v>
      </c>
    </row>
    <row r="13" spans="1:36" ht="31.5">
      <c r="A13" s="139">
        <v>3076</v>
      </c>
      <c r="B13" s="228" t="s">
        <v>7339</v>
      </c>
      <c r="C13" s="2466" t="s">
        <v>7340</v>
      </c>
      <c r="D13" s="2467" t="s">
        <v>51</v>
      </c>
      <c r="E13" s="2467" t="s">
        <v>7341</v>
      </c>
      <c r="F13" s="183" t="s">
        <v>30</v>
      </c>
      <c r="G13" s="2468">
        <v>2393.0650000000001</v>
      </c>
      <c r="H13" s="2468">
        <v>1159.99</v>
      </c>
      <c r="I13" s="2468">
        <v>429.19600000000003</v>
      </c>
      <c r="J13" s="2468">
        <v>0</v>
      </c>
      <c r="K13" s="2468">
        <v>1589.1860000000001</v>
      </c>
      <c r="L13" s="2468">
        <v>803.87899999999991</v>
      </c>
      <c r="M13" s="2468">
        <v>0</v>
      </c>
      <c r="N13" s="2468">
        <v>600</v>
      </c>
      <c r="O13" s="2468">
        <v>600</v>
      </c>
      <c r="P13" s="2468"/>
      <c r="Q13" s="2468"/>
      <c r="R13" s="2468"/>
      <c r="S13" s="2468"/>
      <c r="T13" s="2468"/>
      <c r="U13" s="2468"/>
      <c r="V13" s="2468"/>
      <c r="W13" s="2468"/>
      <c r="X13" s="2843">
        <v>0</v>
      </c>
      <c r="Y13" s="2843">
        <v>600</v>
      </c>
      <c r="Z13" s="2108">
        <v>600</v>
      </c>
      <c r="AA13" s="2844"/>
      <c r="AB13" s="2844"/>
      <c r="AC13" s="2108">
        <v>0</v>
      </c>
      <c r="AD13" s="2108"/>
      <c r="AE13" s="2844"/>
      <c r="AF13" s="2844">
        <v>0</v>
      </c>
      <c r="AG13" s="2108">
        <v>0</v>
      </c>
      <c r="AH13" s="324" t="s">
        <v>9970</v>
      </c>
      <c r="AI13" s="2468"/>
      <c r="AJ13" s="2469">
        <v>0</v>
      </c>
    </row>
    <row r="14" spans="1:36" ht="63">
      <c r="A14" s="139">
        <v>3077</v>
      </c>
      <c r="B14" s="228" t="s">
        <v>7342</v>
      </c>
      <c r="C14" s="2256" t="s">
        <v>7343</v>
      </c>
      <c r="D14" s="202" t="s">
        <v>7344</v>
      </c>
      <c r="E14" s="202" t="s">
        <v>7345</v>
      </c>
      <c r="F14" s="183" t="s">
        <v>30</v>
      </c>
      <c r="G14" s="158">
        <v>54</v>
      </c>
      <c r="H14" s="158">
        <v>0</v>
      </c>
      <c r="I14" s="158">
        <v>27</v>
      </c>
      <c r="J14" s="158">
        <v>0</v>
      </c>
      <c r="K14" s="158">
        <v>27</v>
      </c>
      <c r="L14" s="158">
        <v>27</v>
      </c>
      <c r="M14" s="158">
        <v>27</v>
      </c>
      <c r="N14" s="158">
        <v>0</v>
      </c>
      <c r="O14" s="320">
        <v>27</v>
      </c>
      <c r="P14" s="320"/>
      <c r="Q14" s="320"/>
      <c r="R14" s="320"/>
      <c r="S14" s="320"/>
      <c r="T14" s="320"/>
      <c r="U14" s="320"/>
      <c r="V14" s="320"/>
      <c r="W14" s="320"/>
      <c r="X14" s="2843">
        <v>27</v>
      </c>
      <c r="Y14" s="2843">
        <v>0</v>
      </c>
      <c r="Z14" s="2108">
        <v>27</v>
      </c>
      <c r="AA14" s="2844">
        <v>26.730999999999998</v>
      </c>
      <c r="AB14" s="2844"/>
      <c r="AC14" s="2108">
        <v>26.730999999999998</v>
      </c>
      <c r="AD14" s="2108">
        <v>0.27</v>
      </c>
      <c r="AE14" s="2844"/>
      <c r="AF14" s="2844">
        <v>0</v>
      </c>
      <c r="AG14" s="2108">
        <v>0</v>
      </c>
      <c r="AH14" s="320"/>
      <c r="AI14" s="320" t="s">
        <v>10040</v>
      </c>
      <c r="AJ14" s="320">
        <v>0</v>
      </c>
    </row>
    <row r="15" spans="1:36">
      <c r="A15" s="1989"/>
      <c r="B15" s="1989"/>
      <c r="C15" s="2466"/>
      <c r="D15" s="2467"/>
      <c r="E15" s="2467"/>
      <c r="F15" s="183"/>
      <c r="G15" s="2468"/>
      <c r="H15" s="2468"/>
      <c r="I15" s="2468"/>
      <c r="J15" s="2468"/>
      <c r="K15" s="2468"/>
      <c r="L15" s="2468"/>
      <c r="M15" s="2468"/>
      <c r="N15" s="2468"/>
      <c r="O15" s="2468"/>
      <c r="P15" s="2468"/>
      <c r="Q15" s="2468"/>
      <c r="R15" s="2468"/>
      <c r="S15" s="2468"/>
      <c r="T15" s="2468"/>
      <c r="U15" s="2468"/>
      <c r="V15" s="2468"/>
      <c r="W15" s="2468"/>
      <c r="X15" s="2468"/>
      <c r="Y15" s="2468"/>
      <c r="Z15" s="2468"/>
      <c r="AA15" s="2468"/>
      <c r="AB15" s="2468"/>
      <c r="AC15" s="2468"/>
      <c r="AD15" s="2468"/>
      <c r="AE15" s="2468"/>
      <c r="AF15" s="2468"/>
      <c r="AG15" s="2468"/>
      <c r="AH15" s="2468"/>
      <c r="AI15" s="2468"/>
      <c r="AJ15" s="2469"/>
    </row>
    <row r="16" spans="1:36" ht="31.5" customHeight="1" thickBot="1">
      <c r="A16" s="152"/>
      <c r="B16" s="152"/>
      <c r="C16" s="643" t="s">
        <v>7346</v>
      </c>
      <c r="D16" s="2470"/>
      <c r="E16" s="2470"/>
      <c r="F16" s="2471"/>
      <c r="G16" s="644">
        <v>3838.078</v>
      </c>
      <c r="H16" s="644">
        <v>1443.605</v>
      </c>
      <c r="I16" s="644">
        <v>930.66499999999996</v>
      </c>
      <c r="J16" s="644">
        <v>4951.24</v>
      </c>
      <c r="K16" s="644">
        <v>2374.2700000000004</v>
      </c>
      <c r="L16" s="644">
        <v>1463.808</v>
      </c>
      <c r="M16" s="644">
        <v>372.79499999999996</v>
      </c>
      <c r="N16" s="644">
        <v>627.20500000000004</v>
      </c>
      <c r="O16" s="644">
        <v>1000</v>
      </c>
      <c r="P16" s="644">
        <v>0</v>
      </c>
      <c r="Q16" s="644">
        <v>0</v>
      </c>
      <c r="R16" s="644">
        <v>0</v>
      </c>
      <c r="S16" s="644">
        <v>0</v>
      </c>
      <c r="T16" s="644">
        <v>0</v>
      </c>
      <c r="U16" s="644">
        <v>0</v>
      </c>
      <c r="V16" s="644">
        <v>0</v>
      </c>
      <c r="W16" s="644">
        <v>0</v>
      </c>
      <c r="X16" s="644">
        <v>372.79499999999996</v>
      </c>
      <c r="Y16" s="644">
        <v>627.20500000000004</v>
      </c>
      <c r="Z16" s="644">
        <v>1000</v>
      </c>
      <c r="AA16" s="644">
        <v>59.649000000000001</v>
      </c>
      <c r="AB16" s="644">
        <v>5</v>
      </c>
      <c r="AC16" s="644">
        <v>64.649000000000001</v>
      </c>
      <c r="AD16" s="644">
        <v>0.60299999999999998</v>
      </c>
      <c r="AE16" s="644">
        <v>0</v>
      </c>
      <c r="AF16" s="644">
        <v>0</v>
      </c>
      <c r="AG16" s="644">
        <v>0</v>
      </c>
      <c r="AH16" s="644"/>
      <c r="AI16" s="644"/>
      <c r="AJ16" s="644">
        <v>4787</v>
      </c>
    </row>
    <row r="17" spans="1:36" ht="16.5" thickTop="1">
      <c r="A17" s="152"/>
      <c r="B17" s="152"/>
      <c r="C17" s="2256"/>
      <c r="D17" s="133"/>
      <c r="E17" s="133"/>
      <c r="F17" s="13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row>
    <row r="18" spans="1:36">
      <c r="C18" s="162"/>
      <c r="D18" s="133"/>
      <c r="E18" s="133"/>
      <c r="F18" s="13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row>
    <row r="19" spans="1:36">
      <c r="C19" s="162"/>
      <c r="D19" s="133"/>
      <c r="E19" s="133"/>
      <c r="F19" s="13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row>
    <row r="20" spans="1:36">
      <c r="C20" s="162"/>
      <c r="D20" s="133"/>
      <c r="E20" s="133"/>
      <c r="F20" s="13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row>
    <row r="21" spans="1:36">
      <c r="C21" s="162"/>
      <c r="D21" s="133"/>
      <c r="E21" s="133"/>
      <c r="F21" s="13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row>
    <row r="22" spans="1:36">
      <c r="C22" s="162"/>
      <c r="D22" s="133"/>
      <c r="E22" s="133"/>
      <c r="F22" s="13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row>
    <row r="23" spans="1:36">
      <c r="C23" s="162"/>
      <c r="D23" s="133"/>
      <c r="E23" s="133"/>
      <c r="F23" s="13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row>
    <row r="24" spans="1:36">
      <c r="C24" s="162"/>
      <c r="D24" s="133"/>
      <c r="E24" s="133"/>
      <c r="F24" s="13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row>
    <row r="25" spans="1:36">
      <c r="C25" s="162"/>
      <c r="D25" s="133"/>
      <c r="E25" s="133"/>
      <c r="F25" s="13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row>
    <row r="26" spans="1:36">
      <c r="C26" s="162"/>
      <c r="D26" s="133"/>
      <c r="E26" s="133"/>
      <c r="F26" s="13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1:36">
      <c r="C27" s="162"/>
      <c r="D27" s="133"/>
      <c r="E27" s="133"/>
      <c r="F27" s="13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row>
    <row r="28" spans="1: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1: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1: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1: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1: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C180" s="162"/>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C181" s="162"/>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C182" s="162"/>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C183" s="162"/>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3:36">
      <c r="C184" s="162"/>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3:36">
      <c r="C185" s="162"/>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3:36">
      <c r="C186" s="162"/>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3:36">
      <c r="C187" s="162"/>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3:36">
      <c r="C188" s="162"/>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3:36">
      <c r="C189" s="162"/>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3:36">
      <c r="C190" s="162"/>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3:36">
      <c r="C191" s="162"/>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3:36">
      <c r="C192" s="162"/>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3:36">
      <c r="C193" s="162"/>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3:36">
      <c r="C194" s="162"/>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3:36">
      <c r="C195" s="162"/>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3:36">
      <c r="C196" s="162"/>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3:36">
      <c r="C197" s="162"/>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3:36">
      <c r="C198" s="162"/>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3:36">
      <c r="C199" s="162"/>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3:36">
      <c r="C200" s="162"/>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3:36">
      <c r="C201" s="162"/>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3:36">
      <c r="C202" s="162"/>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3:36">
      <c r="C203" s="162"/>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3:36">
      <c r="C204" s="162"/>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3:36">
      <c r="C205" s="162"/>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3:36">
      <c r="C206" s="162"/>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3:36">
      <c r="C207" s="162"/>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3:36">
      <c r="C208" s="162"/>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3:36">
      <c r="C209" s="162"/>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3:36">
      <c r="C210" s="162"/>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3:36">
      <c r="C211" s="162"/>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3:36">
      <c r="C212" s="162"/>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3:36">
      <c r="C213" s="162"/>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3:36">
      <c r="C214" s="162"/>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3:36">
      <c r="C215" s="162"/>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3:36">
      <c r="C216" s="162"/>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3:36">
      <c r="C217" s="162"/>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3:36">
      <c r="C218" s="162"/>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3:36">
      <c r="C219" s="162"/>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3:36">
      <c r="C220" s="162"/>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3:36">
      <c r="C221" s="162"/>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3:36">
      <c r="C222" s="162"/>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3:36">
      <c r="C223" s="162"/>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3:36">
      <c r="C224" s="162"/>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3:36">
      <c r="C225" s="162"/>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3:36">
      <c r="C226" s="162"/>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3:36">
      <c r="C227" s="162"/>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3:36">
      <c r="C228" s="162"/>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3:36">
      <c r="C229" s="162"/>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3:36">
      <c r="C230" s="162"/>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3:36">
      <c r="C231" s="162"/>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3:36">
      <c r="C232" s="162"/>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3:36">
      <c r="C233" s="162"/>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3:36">
      <c r="C234" s="162"/>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3:36">
      <c r="C235" s="162"/>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3:36">
      <c r="C236" s="162"/>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3:36">
      <c r="C237" s="162"/>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3:36">
      <c r="C238" s="162"/>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3:36">
      <c r="C239" s="162"/>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3:36">
      <c r="C240" s="162"/>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3:36">
      <c r="C241" s="162"/>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3:36">
      <c r="C242" s="162"/>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3:36">
      <c r="C243" s="162"/>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3:36">
      <c r="C244" s="162"/>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3:36">
      <c r="C245" s="162"/>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3:36">
      <c r="C246" s="162"/>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3:36">
      <c r="C247" s="162"/>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3:36">
      <c r="C248" s="162"/>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3:36">
      <c r="C249" s="162"/>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3:36">
      <c r="C250" s="162"/>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3:36">
      <c r="C251" s="162"/>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3:36">
      <c r="C252" s="162"/>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3:36">
      <c r="C253" s="162"/>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3:36">
      <c r="C254" s="162"/>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3:36">
      <c r="C255" s="162"/>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3:36">
      <c r="C256" s="162"/>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3:36">
      <c r="C257" s="162"/>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3:36">
      <c r="C258" s="162"/>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3:36">
      <c r="C259" s="162"/>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3:36">
      <c r="C260" s="162"/>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3:36">
      <c r="C261" s="162"/>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3:36">
      <c r="C262" s="162"/>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3:36">
      <c r="C263" s="162"/>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3:36">
      <c r="C264" s="162"/>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3:36">
      <c r="C265" s="162"/>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3:36">
      <c r="C266" s="162"/>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3:36">
      <c r="C267" s="162"/>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3:36">
      <c r="C268" s="162"/>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3:36">
      <c r="C269" s="162"/>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3:36">
      <c r="C270" s="162"/>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3:36">
      <c r="C271" s="162"/>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3:36">
      <c r="C272" s="162"/>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3:36">
      <c r="C273" s="162"/>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3:36">
      <c r="C274" s="162"/>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3:36">
      <c r="C275" s="162"/>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3:36">
      <c r="C276" s="162"/>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3:36">
      <c r="C277" s="162"/>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3:36">
      <c r="C278" s="162"/>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3:36">
      <c r="C279" s="162"/>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3:36">
      <c r="C280" s="162"/>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3:36">
      <c r="C281" s="162"/>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3:36">
      <c r="C282" s="162"/>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3:36">
      <c r="C283" s="162"/>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3:36">
      <c r="C284" s="162"/>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3:36">
      <c r="C285" s="162"/>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3:36">
      <c r="C286" s="162"/>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3:36">
      <c r="C287" s="162"/>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3:36">
      <c r="C288" s="162"/>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3:36">
      <c r="C289" s="162"/>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3:36">
      <c r="L290" s="138"/>
    </row>
    <row r="291" spans="3:36">
      <c r="L291" s="138"/>
    </row>
    <row r="292" spans="3:36">
      <c r="L292" s="138"/>
    </row>
    <row r="293" spans="3:36">
      <c r="L293" s="138"/>
    </row>
    <row r="294" spans="3:36">
      <c r="L294" s="138"/>
    </row>
    <row r="295" spans="3:36">
      <c r="G295" s="138"/>
      <c r="H295" s="138"/>
      <c r="I295" s="138"/>
      <c r="J295" s="138"/>
      <c r="K295" s="138"/>
      <c r="L295" s="138"/>
    </row>
    <row r="296" spans="3:36">
      <c r="G296" s="138"/>
      <c r="H296" s="138"/>
      <c r="I296" s="138"/>
      <c r="J296" s="138"/>
      <c r="K296" s="138"/>
      <c r="L296" s="138"/>
    </row>
    <row r="297" spans="3:36">
      <c r="G297" s="138"/>
      <c r="H297" s="138"/>
      <c r="I297" s="138"/>
      <c r="J297" s="138"/>
      <c r="K297" s="138"/>
      <c r="L297" s="138"/>
    </row>
    <row r="298" spans="3:36">
      <c r="G298" s="138"/>
      <c r="H298" s="138"/>
      <c r="I298" s="138"/>
      <c r="J298" s="138"/>
      <c r="K298" s="138"/>
      <c r="L298" s="138"/>
    </row>
    <row r="299" spans="3:36">
      <c r="G299" s="138"/>
      <c r="H299" s="138"/>
      <c r="I299" s="138"/>
      <c r="J299" s="138"/>
      <c r="K299" s="138"/>
      <c r="L299" s="138"/>
    </row>
    <row r="300" spans="3:36">
      <c r="G300" s="138"/>
      <c r="H300" s="138"/>
      <c r="I300" s="138"/>
      <c r="J300" s="138"/>
      <c r="K300" s="138"/>
      <c r="L300" s="138"/>
    </row>
    <row r="301" spans="3:36">
      <c r="G301" s="138"/>
      <c r="H301" s="138"/>
      <c r="I301" s="138"/>
      <c r="J301" s="138"/>
      <c r="K301" s="138"/>
      <c r="L301" s="138"/>
    </row>
    <row r="302" spans="3:36">
      <c r="G302" s="138"/>
      <c r="H302" s="138"/>
      <c r="I302" s="138"/>
      <c r="J302" s="138"/>
      <c r="K302" s="138"/>
      <c r="L302" s="138"/>
    </row>
    <row r="303" spans="3:36">
      <c r="G303" s="138"/>
      <c r="H303" s="138"/>
      <c r="I303" s="138"/>
      <c r="J303" s="138"/>
      <c r="K303" s="138"/>
      <c r="L303" s="138"/>
    </row>
    <row r="304" spans="3:36">
      <c r="G304" s="138"/>
      <c r="H304" s="138"/>
      <c r="I304" s="138"/>
      <c r="J304" s="138"/>
      <c r="K304" s="138"/>
      <c r="L304" s="138"/>
    </row>
    <row r="305" spans="7:12">
      <c r="G305" s="138"/>
      <c r="H305" s="138"/>
      <c r="I305" s="138"/>
      <c r="J305" s="138"/>
      <c r="K305" s="138"/>
      <c r="L305" s="138"/>
    </row>
    <row r="306" spans="7:12">
      <c r="G306" s="138"/>
      <c r="H306" s="138"/>
      <c r="I306" s="138"/>
      <c r="J306" s="138"/>
      <c r="K306" s="138"/>
      <c r="L306" s="138"/>
    </row>
    <row r="307" spans="7:12">
      <c r="G307" s="138"/>
      <c r="H307" s="138"/>
      <c r="I307" s="138"/>
      <c r="J307" s="138"/>
      <c r="K307" s="138"/>
      <c r="L307" s="138"/>
    </row>
    <row r="308" spans="7:12">
      <c r="G308" s="138"/>
      <c r="H308" s="138"/>
      <c r="I308" s="138"/>
      <c r="J308" s="138"/>
      <c r="K308" s="138"/>
      <c r="L308" s="138"/>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5" footer="0.5"/>
  <pageSetup paperSize="5" scale="50" firstPageNumber="412" orientation="landscape" useFirstPageNumber="1" r:id="rId1"/>
  <headerFooter alignWithMargins="0">
    <oddHeader>&amp;R&amp;"Times New Roman,Bold"&amp;14[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345"/>
  <sheetViews>
    <sheetView view="pageBreakPreview" zoomScale="70" zoomScaleNormal="100" zoomScaleSheetLayoutView="70" workbookViewId="0">
      <pane xSplit="3" ySplit="7" topLeftCell="F16" activePane="bottomRight" state="frozen"/>
      <selection pane="topRight" activeCell="C1" sqref="C1"/>
      <selection pane="bottomLeft" activeCell="A8" sqref="A8"/>
      <selection pane="bottomRight" activeCell="J20" sqref="J20"/>
    </sheetView>
  </sheetViews>
  <sheetFormatPr defaultColWidth="8" defaultRowHeight="15.75"/>
  <cols>
    <col min="1" max="1" width="6.125" style="356" customWidth="1"/>
    <col min="2" max="2" width="11.25" style="356" customWidth="1"/>
    <col min="3" max="3" width="34.5" style="357" customWidth="1"/>
    <col min="4" max="4" width="11.625" style="356" customWidth="1"/>
    <col min="5" max="5" width="10.375" style="356" customWidth="1"/>
    <col min="6" max="6" width="8.5" style="356" customWidth="1"/>
    <col min="7" max="7" width="10" style="357" customWidth="1"/>
    <col min="8" max="8" width="8.875" style="357" customWidth="1"/>
    <col min="9" max="9" width="8.5" style="357" customWidth="1"/>
    <col min="10" max="10" width="6" style="357" customWidth="1"/>
    <col min="11" max="11" width="9.625" style="357" customWidth="1"/>
    <col min="12" max="12" width="10.125" style="357" customWidth="1"/>
    <col min="13" max="13" width="8.75" style="357" bestFit="1" customWidth="1"/>
    <col min="14" max="14" width="8" style="357" customWidth="1"/>
    <col min="15" max="15" width="9.625" style="357" customWidth="1"/>
    <col min="16" max="23" width="8.75" style="357" hidden="1" customWidth="1"/>
    <col min="24" max="25" width="8.75" style="357" customWidth="1"/>
    <col min="26" max="26" width="10.5" style="357" customWidth="1"/>
    <col min="27" max="35" width="8.75" style="357" customWidth="1"/>
    <col min="36" max="36" width="6.25" style="357" customWidth="1"/>
    <col min="37" max="16384" width="8" style="357"/>
  </cols>
  <sheetData>
    <row r="1" spans="1:36" ht="27">
      <c r="A1" s="3568" t="s">
        <v>12</v>
      </c>
      <c r="B1" s="3568"/>
      <c r="C1" s="3568"/>
      <c r="D1" s="3568"/>
      <c r="E1" s="3568"/>
      <c r="F1" s="3568"/>
      <c r="G1" s="3568"/>
      <c r="H1" s="3568"/>
      <c r="I1" s="3568"/>
      <c r="J1" s="3568"/>
      <c r="K1" s="3568"/>
      <c r="L1" s="3568"/>
      <c r="M1" s="3568"/>
      <c r="N1" s="3568"/>
      <c r="O1" s="3568"/>
      <c r="P1" s="3568"/>
      <c r="Q1" s="3568"/>
      <c r="R1" s="3568"/>
      <c r="S1" s="3568"/>
      <c r="T1" s="3568"/>
      <c r="U1" s="3568"/>
      <c r="V1" s="3568"/>
      <c r="W1" s="3568"/>
      <c r="X1" s="3568"/>
      <c r="Y1" s="3568"/>
      <c r="Z1" s="3568"/>
      <c r="AA1" s="3568"/>
      <c r="AB1" s="3568"/>
      <c r="AC1" s="3568"/>
      <c r="AD1" s="3568"/>
      <c r="AE1" s="3568"/>
      <c r="AF1" s="3568"/>
      <c r="AG1" s="3568"/>
      <c r="AH1" s="3568"/>
      <c r="AI1" s="3568"/>
      <c r="AJ1" s="3568"/>
    </row>
    <row r="2" spans="1:36" s="2472" customFormat="1" ht="25.5">
      <c r="A2" s="3690" t="s">
        <v>7347</v>
      </c>
      <c r="B2" s="3690"/>
      <c r="C2" s="3690"/>
      <c r="D2" s="3690"/>
      <c r="E2" s="3690"/>
      <c r="F2" s="3690"/>
      <c r="G2" s="3690"/>
      <c r="H2" s="3690"/>
      <c r="I2" s="3690"/>
      <c r="J2" s="3690"/>
      <c r="K2" s="3690"/>
      <c r="L2" s="3690"/>
      <c r="M2" s="3690"/>
      <c r="N2" s="3690"/>
      <c r="O2" s="3690"/>
      <c r="P2" s="3690"/>
      <c r="Q2" s="3690"/>
      <c r="R2" s="3690"/>
      <c r="S2" s="3690"/>
      <c r="T2" s="3690"/>
      <c r="U2" s="3690"/>
      <c r="V2" s="3690"/>
      <c r="W2" s="3690"/>
      <c r="X2" s="3690"/>
      <c r="Y2" s="3690"/>
      <c r="Z2" s="3690"/>
      <c r="AA2" s="3690"/>
      <c r="AB2" s="3690"/>
      <c r="AC2" s="3690"/>
      <c r="AD2" s="3690"/>
      <c r="AE2" s="3690"/>
      <c r="AF2" s="3690"/>
      <c r="AG2" s="3690"/>
      <c r="AH2" s="3690"/>
      <c r="AI2" s="3690"/>
      <c r="AJ2" s="3690"/>
    </row>
    <row r="3" spans="1:36" ht="15.75" customHeight="1">
      <c r="A3" s="1465"/>
      <c r="B3" s="1465"/>
      <c r="C3" s="1465"/>
      <c r="D3" s="2071"/>
      <c r="E3" s="2072"/>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2473" t="s">
        <v>190</v>
      </c>
    </row>
    <row r="4" spans="1:36" ht="15.75" customHeight="1">
      <c r="A4" s="3533" t="s">
        <v>14</v>
      </c>
      <c r="B4" s="3533" t="s">
        <v>132</v>
      </c>
      <c r="C4" s="3533" t="s">
        <v>15</v>
      </c>
      <c r="D4" s="3533" t="s">
        <v>16</v>
      </c>
      <c r="E4" s="3536" t="s">
        <v>126</v>
      </c>
      <c r="F4" s="3533" t="s">
        <v>17</v>
      </c>
      <c r="G4" s="3533" t="s">
        <v>18</v>
      </c>
      <c r="H4" s="3533" t="s">
        <v>19</v>
      </c>
      <c r="I4" s="3539" t="s">
        <v>20</v>
      </c>
      <c r="J4" s="3540"/>
      <c r="K4" s="3539" t="s">
        <v>21</v>
      </c>
      <c r="L4" s="3533" t="s">
        <v>22</v>
      </c>
      <c r="M4" s="3544" t="s">
        <v>23</v>
      </c>
      <c r="N4" s="3544"/>
      <c r="O4" s="3545"/>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c r="A5" s="3534"/>
      <c r="B5" s="3534"/>
      <c r="C5" s="3534"/>
      <c r="D5" s="3534"/>
      <c r="E5" s="3534"/>
      <c r="F5" s="3534"/>
      <c r="G5" s="3534"/>
      <c r="H5" s="3534"/>
      <c r="I5" s="3541"/>
      <c r="J5" s="3542"/>
      <c r="K5" s="3543"/>
      <c r="L5" s="3534"/>
      <c r="M5" s="3546"/>
      <c r="N5" s="3546"/>
      <c r="O5" s="3547"/>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32.25" customHeight="1">
      <c r="A6" s="3535"/>
      <c r="B6" s="3535"/>
      <c r="C6" s="3535"/>
      <c r="D6" s="3535"/>
      <c r="E6" s="3535"/>
      <c r="F6" s="3535"/>
      <c r="G6" s="3535"/>
      <c r="H6" s="3535"/>
      <c r="I6" s="1368" t="s">
        <v>2</v>
      </c>
      <c r="J6" s="1369" t="s">
        <v>25</v>
      </c>
      <c r="K6" s="3541"/>
      <c r="L6" s="3535"/>
      <c r="M6" s="1370" t="s">
        <v>4</v>
      </c>
      <c r="N6" s="1371" t="s">
        <v>5</v>
      </c>
      <c r="O6" s="137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c r="A7" s="1371">
        <v>1</v>
      </c>
      <c r="B7" s="2474">
        <v>2</v>
      </c>
      <c r="C7" s="2475">
        <v>3</v>
      </c>
      <c r="D7" s="1371">
        <v>4</v>
      </c>
      <c r="E7" s="1370">
        <v>5</v>
      </c>
      <c r="F7" s="1370">
        <v>6</v>
      </c>
      <c r="G7" s="1370">
        <v>7</v>
      </c>
      <c r="H7" s="2475">
        <v>8</v>
      </c>
      <c r="I7" s="1371">
        <v>9</v>
      </c>
      <c r="J7" s="1370">
        <v>10</v>
      </c>
      <c r="K7" s="1371">
        <v>11</v>
      </c>
      <c r="L7" s="1371">
        <v>12</v>
      </c>
      <c r="M7" s="1371">
        <v>13</v>
      </c>
      <c r="N7" s="1371">
        <v>14</v>
      </c>
      <c r="O7" s="1371">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237"/>
      <c r="B8" s="1237"/>
      <c r="C8" s="1237"/>
      <c r="D8" s="1237"/>
      <c r="E8" s="1237"/>
      <c r="F8" s="1237"/>
      <c r="G8" s="1237"/>
      <c r="H8" s="1237"/>
      <c r="I8" s="1237"/>
      <c r="J8" s="1237"/>
      <c r="K8" s="1237"/>
      <c r="L8" s="1237"/>
      <c r="M8" s="1237"/>
      <c r="N8" s="1237"/>
      <c r="O8" s="1237"/>
      <c r="P8" s="1237"/>
      <c r="Q8" s="1237"/>
      <c r="R8" s="1237"/>
      <c r="S8" s="1237"/>
      <c r="T8" s="1237"/>
      <c r="U8" s="1237"/>
      <c r="V8" s="1237"/>
      <c r="W8" s="1237"/>
      <c r="X8" s="1237"/>
      <c r="Y8" s="1237"/>
      <c r="Z8" s="1237"/>
      <c r="AA8" s="1237"/>
      <c r="AB8" s="1237"/>
      <c r="AC8" s="1237"/>
      <c r="AD8" s="1237"/>
      <c r="AE8" s="1237"/>
      <c r="AF8" s="1237"/>
      <c r="AG8" s="1237"/>
      <c r="AH8" s="1237"/>
      <c r="AI8" s="1237"/>
      <c r="AJ8" s="1237"/>
    </row>
    <row r="9" spans="1:36">
      <c r="A9" s="1237"/>
      <c r="B9" s="1237"/>
      <c r="C9" s="2476" t="s">
        <v>7348</v>
      </c>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7"/>
      <c r="AB9" s="1237"/>
      <c r="AC9" s="1237"/>
      <c r="AD9" s="1237"/>
      <c r="AE9" s="1237"/>
      <c r="AF9" s="1237"/>
      <c r="AG9" s="1237"/>
      <c r="AH9" s="1237"/>
      <c r="AI9" s="1237"/>
      <c r="AJ9" s="1237"/>
    </row>
    <row r="10" spans="1:36">
      <c r="C10" s="2477" t="s">
        <v>1600</v>
      </c>
      <c r="D10" s="2478"/>
      <c r="E10" s="2478"/>
      <c r="F10" s="1237"/>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row>
    <row r="11" spans="1:36">
      <c r="C11" s="2477"/>
      <c r="D11" s="2478"/>
      <c r="E11" s="2478"/>
      <c r="F11" s="1237"/>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row>
    <row r="12" spans="1:36" ht="47.25">
      <c r="A12" s="495">
        <v>3078</v>
      </c>
      <c r="B12" s="394" t="s">
        <v>7349</v>
      </c>
      <c r="C12" s="455" t="s">
        <v>7350</v>
      </c>
      <c r="D12" s="356" t="s">
        <v>88</v>
      </c>
      <c r="E12" s="356" t="s">
        <v>7351</v>
      </c>
      <c r="F12" s="2479" t="s">
        <v>47</v>
      </c>
      <c r="G12" s="392">
        <v>4726</v>
      </c>
      <c r="H12" s="392">
        <v>955.58799999999997</v>
      </c>
      <c r="I12" s="392">
        <v>13.404999999999999</v>
      </c>
      <c r="J12" s="392">
        <v>0</v>
      </c>
      <c r="K12" s="392">
        <v>968.99299999999994</v>
      </c>
      <c r="L12" s="392">
        <v>3757.0070000000001</v>
      </c>
      <c r="M12" s="392">
        <v>35</v>
      </c>
      <c r="N12" s="392">
        <v>15</v>
      </c>
      <c r="O12" s="392">
        <v>50</v>
      </c>
      <c r="P12" s="392"/>
      <c r="Q12" s="392"/>
      <c r="R12" s="392"/>
      <c r="S12" s="392"/>
      <c r="T12" s="392"/>
      <c r="U12" s="392"/>
      <c r="V12" s="392"/>
      <c r="W12" s="392"/>
      <c r="X12" s="2843">
        <v>35</v>
      </c>
      <c r="Y12" s="2843">
        <v>15</v>
      </c>
      <c r="Z12" s="2108">
        <v>50</v>
      </c>
      <c r="AA12" s="2844"/>
      <c r="AB12" s="2844"/>
      <c r="AC12" s="2108">
        <v>0</v>
      </c>
      <c r="AD12" s="2108"/>
      <c r="AE12" s="2844"/>
      <c r="AF12" s="2844">
        <v>0</v>
      </c>
      <c r="AG12" s="2108">
        <v>0</v>
      </c>
      <c r="AH12" s="392" t="s">
        <v>9944</v>
      </c>
      <c r="AI12" s="392"/>
      <c r="AJ12" s="392">
        <v>0</v>
      </c>
    </row>
    <row r="13" spans="1:36" ht="31.5">
      <c r="A13" s="139">
        <v>3079</v>
      </c>
      <c r="B13" s="394" t="s">
        <v>7352</v>
      </c>
      <c r="C13" s="455" t="s">
        <v>7353</v>
      </c>
      <c r="D13" s="356" t="s">
        <v>88</v>
      </c>
      <c r="E13" s="356" t="s">
        <v>7351</v>
      </c>
      <c r="F13" s="2479" t="s">
        <v>47</v>
      </c>
      <c r="G13" s="392">
        <v>4703</v>
      </c>
      <c r="H13" s="392">
        <v>246.363</v>
      </c>
      <c r="I13" s="392">
        <v>12.5</v>
      </c>
      <c r="J13" s="392">
        <v>0</v>
      </c>
      <c r="K13" s="392">
        <v>258.863</v>
      </c>
      <c r="L13" s="392">
        <v>4444.1369999999997</v>
      </c>
      <c r="M13" s="392">
        <v>50</v>
      </c>
      <c r="N13" s="392">
        <v>0</v>
      </c>
      <c r="O13" s="392">
        <v>50</v>
      </c>
      <c r="P13" s="392"/>
      <c r="Q13" s="392"/>
      <c r="R13" s="392"/>
      <c r="S13" s="392"/>
      <c r="T13" s="392"/>
      <c r="U13" s="392"/>
      <c r="V13" s="392"/>
      <c r="W13" s="392"/>
      <c r="X13" s="2843">
        <v>50</v>
      </c>
      <c r="Y13" s="2843">
        <v>0</v>
      </c>
      <c r="Z13" s="2108">
        <v>50</v>
      </c>
      <c r="AA13" s="2844">
        <v>12.375</v>
      </c>
      <c r="AB13" s="2844"/>
      <c r="AC13" s="2108">
        <v>12.375</v>
      </c>
      <c r="AD13" s="2108">
        <v>0.125</v>
      </c>
      <c r="AE13" s="2844"/>
      <c r="AF13" s="2844">
        <v>0</v>
      </c>
      <c r="AG13" s="2108">
        <v>0</v>
      </c>
      <c r="AH13" s="392"/>
      <c r="AI13" s="392" t="s">
        <v>9947</v>
      </c>
      <c r="AJ13" s="392">
        <v>0</v>
      </c>
    </row>
    <row r="14" spans="1:36" ht="31.5">
      <c r="A14" s="139">
        <v>3080</v>
      </c>
      <c r="B14" s="394" t="s">
        <v>7354</v>
      </c>
      <c r="C14" s="455" t="s">
        <v>7355</v>
      </c>
      <c r="D14" s="356" t="s">
        <v>429</v>
      </c>
      <c r="E14" s="356" t="s">
        <v>1546</v>
      </c>
      <c r="F14" s="2479" t="s">
        <v>47</v>
      </c>
      <c r="G14" s="392">
        <v>13952.72</v>
      </c>
      <c r="H14" s="392">
        <v>817.51</v>
      </c>
      <c r="I14" s="392">
        <v>20</v>
      </c>
      <c r="J14" s="392">
        <v>0</v>
      </c>
      <c r="K14" s="392">
        <v>837.51</v>
      </c>
      <c r="L14" s="392">
        <v>13115.21</v>
      </c>
      <c r="M14" s="392">
        <v>8</v>
      </c>
      <c r="N14" s="392">
        <v>2</v>
      </c>
      <c r="O14" s="392">
        <v>10</v>
      </c>
      <c r="P14" s="392"/>
      <c r="Q14" s="392"/>
      <c r="R14" s="392"/>
      <c r="S14" s="392"/>
      <c r="T14" s="392"/>
      <c r="U14" s="392"/>
      <c r="V14" s="392"/>
      <c r="W14" s="392"/>
      <c r="X14" s="2843">
        <v>8</v>
      </c>
      <c r="Y14" s="2843">
        <v>2</v>
      </c>
      <c r="Z14" s="2108">
        <v>10</v>
      </c>
      <c r="AA14" s="2844">
        <v>1.98</v>
      </c>
      <c r="AB14" s="2844"/>
      <c r="AC14" s="2108">
        <v>1.98</v>
      </c>
      <c r="AD14" s="2108">
        <v>0.02</v>
      </c>
      <c r="AE14" s="2844"/>
      <c r="AF14" s="2844">
        <v>0</v>
      </c>
      <c r="AG14" s="2108">
        <v>0</v>
      </c>
      <c r="AH14" s="392"/>
      <c r="AI14" s="392" t="s">
        <v>9947</v>
      </c>
      <c r="AJ14" s="392">
        <v>0</v>
      </c>
    </row>
    <row r="15" spans="1:36" s="2481" customFormat="1" ht="63">
      <c r="A15" s="139">
        <v>3081</v>
      </c>
      <c r="B15" s="394" t="s">
        <v>7356</v>
      </c>
      <c r="C15" s="455" t="s">
        <v>7357</v>
      </c>
      <c r="D15" s="356" t="s">
        <v>187</v>
      </c>
      <c r="E15" s="356" t="s">
        <v>7358</v>
      </c>
      <c r="F15" s="2479" t="s">
        <v>30</v>
      </c>
      <c r="G15" s="392">
        <v>72.081000000000003</v>
      </c>
      <c r="H15" s="392">
        <v>65.478999999999999</v>
      </c>
      <c r="I15" s="392">
        <v>4.952</v>
      </c>
      <c r="J15" s="392">
        <v>0</v>
      </c>
      <c r="K15" s="392">
        <v>70.430999999999997</v>
      </c>
      <c r="L15" s="392">
        <v>1.6500000000000057</v>
      </c>
      <c r="M15" s="392">
        <v>1.6500000000000057</v>
      </c>
      <c r="N15" s="2480">
        <v>0</v>
      </c>
      <c r="O15" s="392">
        <v>1.6500000000000057</v>
      </c>
      <c r="P15" s="392"/>
      <c r="Q15" s="392"/>
      <c r="R15" s="392"/>
      <c r="S15" s="392"/>
      <c r="T15" s="392"/>
      <c r="U15" s="392"/>
      <c r="V15" s="392"/>
      <c r="W15" s="392"/>
      <c r="X15" s="2843">
        <v>1.6500000000000057</v>
      </c>
      <c r="Y15" s="2843">
        <v>0</v>
      </c>
      <c r="Z15" s="2108">
        <v>1.6500000000000057</v>
      </c>
      <c r="AA15" s="2844"/>
      <c r="AB15" s="2844"/>
      <c r="AC15" s="2108">
        <v>0</v>
      </c>
      <c r="AD15" s="2108"/>
      <c r="AE15" s="2844"/>
      <c r="AF15" s="2844">
        <v>0</v>
      </c>
      <c r="AG15" s="2108">
        <v>0</v>
      </c>
      <c r="AH15" s="392" t="s">
        <v>10045</v>
      </c>
      <c r="AI15" s="392" t="s">
        <v>9947</v>
      </c>
      <c r="AJ15" s="2480">
        <v>0</v>
      </c>
    </row>
    <row r="16" spans="1:36" s="2481" customFormat="1" ht="31.5">
      <c r="A16" s="139">
        <v>3082</v>
      </c>
      <c r="B16" s="394" t="s">
        <v>7359</v>
      </c>
      <c r="C16" s="455" t="s">
        <v>7360</v>
      </c>
      <c r="D16" s="356" t="s">
        <v>393</v>
      </c>
      <c r="E16" s="356" t="s">
        <v>7361</v>
      </c>
      <c r="F16" s="2479" t="s">
        <v>47</v>
      </c>
      <c r="G16" s="392">
        <v>977.35199999999998</v>
      </c>
      <c r="H16" s="392">
        <v>105</v>
      </c>
      <c r="I16" s="392">
        <v>5.6247500000000006</v>
      </c>
      <c r="J16" s="392">
        <v>0</v>
      </c>
      <c r="K16" s="392">
        <v>110.62475000000001</v>
      </c>
      <c r="L16" s="392">
        <v>866.72724999999991</v>
      </c>
      <c r="M16" s="392">
        <v>25</v>
      </c>
      <c r="N16" s="392">
        <v>0</v>
      </c>
      <c r="O16" s="392">
        <v>25</v>
      </c>
      <c r="P16" s="392"/>
      <c r="Q16" s="392"/>
      <c r="R16" s="392"/>
      <c r="S16" s="392"/>
      <c r="T16" s="392"/>
      <c r="U16" s="392"/>
      <c r="V16" s="392"/>
      <c r="W16" s="392"/>
      <c r="X16" s="2843">
        <v>25</v>
      </c>
      <c r="Y16" s="2843">
        <v>0</v>
      </c>
      <c r="Z16" s="2108">
        <v>25</v>
      </c>
      <c r="AA16" s="2844">
        <v>6.1875</v>
      </c>
      <c r="AB16" s="2844"/>
      <c r="AC16" s="2108">
        <v>6.1875</v>
      </c>
      <c r="AD16" s="2108">
        <v>6.25E-2</v>
      </c>
      <c r="AE16" s="2844"/>
      <c r="AF16" s="2844">
        <v>0</v>
      </c>
      <c r="AG16" s="2108">
        <v>0</v>
      </c>
      <c r="AH16" s="392"/>
      <c r="AI16" s="392" t="s">
        <v>9947</v>
      </c>
      <c r="AJ16" s="392">
        <v>0</v>
      </c>
    </row>
    <row r="17" spans="1:36" s="2481" customFormat="1" ht="63">
      <c r="A17" s="139">
        <v>3083</v>
      </c>
      <c r="B17" s="394" t="s">
        <v>7362</v>
      </c>
      <c r="C17" s="357" t="s">
        <v>7363</v>
      </c>
      <c r="D17" s="356" t="s">
        <v>88</v>
      </c>
      <c r="E17" s="356" t="s">
        <v>1751</v>
      </c>
      <c r="F17" s="2479" t="s">
        <v>47</v>
      </c>
      <c r="G17" s="392">
        <v>950.84100000000001</v>
      </c>
      <c r="H17" s="392">
        <v>75</v>
      </c>
      <c r="I17" s="392">
        <v>75</v>
      </c>
      <c r="J17" s="392">
        <v>0</v>
      </c>
      <c r="K17" s="392">
        <v>150</v>
      </c>
      <c r="L17" s="392">
        <v>800.84100000000001</v>
      </c>
      <c r="M17" s="392">
        <v>240</v>
      </c>
      <c r="N17" s="392">
        <v>0</v>
      </c>
      <c r="O17" s="392">
        <v>240</v>
      </c>
      <c r="P17" s="392"/>
      <c r="Q17" s="392"/>
      <c r="R17" s="392"/>
      <c r="S17" s="392"/>
      <c r="T17" s="392"/>
      <c r="U17" s="392"/>
      <c r="V17" s="392"/>
      <c r="W17" s="392"/>
      <c r="X17" s="2843">
        <v>240</v>
      </c>
      <c r="Y17" s="2843">
        <v>0</v>
      </c>
      <c r="Z17" s="2108">
        <v>240</v>
      </c>
      <c r="AA17" s="2844">
        <v>59.4</v>
      </c>
      <c r="AB17" s="2844"/>
      <c r="AC17" s="2108">
        <v>59.4</v>
      </c>
      <c r="AD17" s="2108">
        <v>0.6</v>
      </c>
      <c r="AE17" s="2844"/>
      <c r="AF17" s="2844">
        <v>59.4</v>
      </c>
      <c r="AG17" s="2108">
        <v>59.4</v>
      </c>
      <c r="AH17" s="392" t="s">
        <v>10045</v>
      </c>
      <c r="AI17" s="392" t="s">
        <v>9947</v>
      </c>
      <c r="AJ17" s="392">
        <v>0</v>
      </c>
    </row>
    <row r="18" spans="1:36" s="2481" customFormat="1" ht="63">
      <c r="A18" s="139">
        <v>3084</v>
      </c>
      <c r="B18" s="394" t="s">
        <v>7364</v>
      </c>
      <c r="C18" s="2201" t="s">
        <v>7365</v>
      </c>
      <c r="D18" s="356" t="s">
        <v>56</v>
      </c>
      <c r="E18" s="1975" t="s">
        <v>7366</v>
      </c>
      <c r="F18" s="2479" t="s">
        <v>47</v>
      </c>
      <c r="G18" s="392">
        <v>75</v>
      </c>
      <c r="H18" s="392">
        <v>18.75</v>
      </c>
      <c r="I18" s="392">
        <v>28.125</v>
      </c>
      <c r="J18" s="392">
        <v>0</v>
      </c>
      <c r="K18" s="392">
        <v>46.875</v>
      </c>
      <c r="L18" s="392">
        <v>28.125</v>
      </c>
      <c r="M18" s="392">
        <v>28.125</v>
      </c>
      <c r="N18" s="392">
        <v>0</v>
      </c>
      <c r="O18" s="392">
        <v>28.125</v>
      </c>
      <c r="P18" s="392"/>
      <c r="Q18" s="392"/>
      <c r="R18" s="392"/>
      <c r="S18" s="392"/>
      <c r="T18" s="392"/>
      <c r="U18" s="392"/>
      <c r="V18" s="392"/>
      <c r="W18" s="392"/>
      <c r="X18" s="2843">
        <v>28.125</v>
      </c>
      <c r="Y18" s="2843">
        <v>0</v>
      </c>
      <c r="Z18" s="2108">
        <v>28.125</v>
      </c>
      <c r="AA18" s="2844">
        <v>27.843937499999999</v>
      </c>
      <c r="AB18" s="2844"/>
      <c r="AC18" s="2108">
        <v>27.843937499999999</v>
      </c>
      <c r="AD18" s="2108">
        <v>0.28131249999999997</v>
      </c>
      <c r="AE18" s="2844"/>
      <c r="AF18" s="2844">
        <v>0</v>
      </c>
      <c r="AG18" s="2108">
        <v>0</v>
      </c>
      <c r="AH18" s="392"/>
      <c r="AI18" s="392" t="s">
        <v>10040</v>
      </c>
      <c r="AJ18" s="392">
        <v>0</v>
      </c>
    </row>
    <row r="19" spans="1:36" s="2481" customFormat="1" ht="47.25">
      <c r="A19" s="139">
        <v>3085</v>
      </c>
      <c r="B19" s="394" t="s">
        <v>7367</v>
      </c>
      <c r="C19" s="357" t="s">
        <v>7368</v>
      </c>
      <c r="D19" s="356" t="s">
        <v>321</v>
      </c>
      <c r="E19" s="356" t="s">
        <v>7369</v>
      </c>
      <c r="F19" s="2479" t="s">
        <v>30</v>
      </c>
      <c r="G19" s="392">
        <v>379.709</v>
      </c>
      <c r="H19" s="392">
        <v>18.96</v>
      </c>
      <c r="I19" s="392">
        <v>0</v>
      </c>
      <c r="J19" s="392">
        <v>0</v>
      </c>
      <c r="K19" s="392">
        <v>18.96</v>
      </c>
      <c r="L19" s="392">
        <v>360.74900000000002</v>
      </c>
      <c r="M19" s="392">
        <v>10</v>
      </c>
      <c r="N19" s="392">
        <v>0</v>
      </c>
      <c r="O19" s="392">
        <v>10</v>
      </c>
      <c r="P19" s="392"/>
      <c r="Q19" s="392"/>
      <c r="R19" s="392"/>
      <c r="S19" s="392"/>
      <c r="T19" s="392"/>
      <c r="U19" s="392"/>
      <c r="V19" s="392"/>
      <c r="W19" s="392"/>
      <c r="X19" s="2843">
        <v>10</v>
      </c>
      <c r="Y19" s="2843">
        <v>0</v>
      </c>
      <c r="Z19" s="2108">
        <v>10</v>
      </c>
      <c r="AA19" s="2844">
        <v>2.4750000000000001</v>
      </c>
      <c r="AB19" s="2844"/>
      <c r="AC19" s="2108">
        <v>2.4750000000000001</v>
      </c>
      <c r="AD19" s="2108">
        <v>2.5000000000000001E-2</v>
      </c>
      <c r="AE19" s="2844"/>
      <c r="AF19" s="2844">
        <v>0</v>
      </c>
      <c r="AG19" s="2108">
        <v>0</v>
      </c>
      <c r="AH19" s="392"/>
      <c r="AI19" s="392" t="s">
        <v>9947</v>
      </c>
      <c r="AJ19" s="392">
        <v>0</v>
      </c>
    </row>
    <row r="20" spans="1:36" s="2481" customFormat="1" ht="110.25">
      <c r="A20" s="139">
        <v>3086</v>
      </c>
      <c r="B20" s="394" t="s">
        <v>7370</v>
      </c>
      <c r="C20" s="357" t="s">
        <v>7371</v>
      </c>
      <c r="D20" s="356" t="s">
        <v>321</v>
      </c>
      <c r="E20" s="356" t="s">
        <v>7372</v>
      </c>
      <c r="F20" s="2479" t="s">
        <v>47</v>
      </c>
      <c r="G20" s="392">
        <v>240.47300000000001</v>
      </c>
      <c r="H20" s="392">
        <v>111.96</v>
      </c>
      <c r="I20" s="392">
        <v>23.5</v>
      </c>
      <c r="J20" s="392">
        <v>0</v>
      </c>
      <c r="K20" s="392">
        <v>135.45999999999998</v>
      </c>
      <c r="L20" s="392">
        <v>105.01300000000003</v>
      </c>
      <c r="M20" s="392">
        <v>0</v>
      </c>
      <c r="N20" s="392">
        <v>28.879000000000001</v>
      </c>
      <c r="O20" s="392">
        <v>28.879000000000001</v>
      </c>
      <c r="P20" s="392"/>
      <c r="Q20" s="392"/>
      <c r="R20" s="392"/>
      <c r="S20" s="392"/>
      <c r="T20" s="392"/>
      <c r="U20" s="392"/>
      <c r="V20" s="392"/>
      <c r="W20" s="392"/>
      <c r="X20" s="2843">
        <v>0</v>
      </c>
      <c r="Y20" s="2843">
        <v>28.879000000000001</v>
      </c>
      <c r="Z20" s="2108">
        <v>28.879000000000001</v>
      </c>
      <c r="AA20" s="2844"/>
      <c r="AB20" s="2844"/>
      <c r="AC20" s="2108">
        <v>0</v>
      </c>
      <c r="AD20" s="2108"/>
      <c r="AE20" s="2844"/>
      <c r="AF20" s="2844">
        <v>0</v>
      </c>
      <c r="AG20" s="2108">
        <v>0</v>
      </c>
      <c r="AH20" s="392" t="s">
        <v>9970</v>
      </c>
      <c r="AI20" s="392"/>
      <c r="AJ20" s="392">
        <v>0</v>
      </c>
    </row>
    <row r="21" spans="1:36" s="2481" customFormat="1" ht="47.25">
      <c r="A21" s="139">
        <v>3087</v>
      </c>
      <c r="B21" s="394" t="s">
        <v>7373</v>
      </c>
      <c r="C21" s="357" t="s">
        <v>7374</v>
      </c>
      <c r="D21" s="356" t="s">
        <v>321</v>
      </c>
      <c r="E21" s="356" t="s">
        <v>7375</v>
      </c>
      <c r="F21" s="2479" t="s">
        <v>30</v>
      </c>
      <c r="G21" s="392">
        <v>389.69600000000003</v>
      </c>
      <c r="H21" s="392">
        <v>114.346</v>
      </c>
      <c r="I21" s="392">
        <v>200</v>
      </c>
      <c r="J21" s="392">
        <v>0</v>
      </c>
      <c r="K21" s="392">
        <v>314.346</v>
      </c>
      <c r="L21" s="392">
        <v>75.350000000000023</v>
      </c>
      <c r="M21" s="392">
        <v>60</v>
      </c>
      <c r="N21" s="392">
        <v>0</v>
      </c>
      <c r="O21" s="392">
        <v>60</v>
      </c>
      <c r="P21" s="392"/>
      <c r="Q21" s="392"/>
      <c r="R21" s="392"/>
      <c r="S21" s="392"/>
      <c r="T21" s="392"/>
      <c r="U21" s="392"/>
      <c r="V21" s="392"/>
      <c r="W21" s="392"/>
      <c r="X21" s="2843">
        <v>60</v>
      </c>
      <c r="Y21" s="2843">
        <v>0</v>
      </c>
      <c r="Z21" s="2108">
        <v>60</v>
      </c>
      <c r="AA21" s="2844">
        <v>14.85</v>
      </c>
      <c r="AB21" s="2844"/>
      <c r="AC21" s="2108">
        <v>14.85</v>
      </c>
      <c r="AD21" s="2108">
        <v>0.15</v>
      </c>
      <c r="AE21" s="2844"/>
      <c r="AF21" s="2844">
        <v>0</v>
      </c>
      <c r="AG21" s="2108">
        <v>0</v>
      </c>
      <c r="AH21" s="392"/>
      <c r="AI21" s="392" t="s">
        <v>9947</v>
      </c>
      <c r="AJ21" s="392">
        <v>0</v>
      </c>
    </row>
    <row r="22" spans="1:36" s="2481" customFormat="1" ht="47.25">
      <c r="A22" s="139">
        <v>3088</v>
      </c>
      <c r="B22" s="394" t="s">
        <v>7376</v>
      </c>
      <c r="C22" s="455" t="s">
        <v>7377</v>
      </c>
      <c r="D22" s="356" t="s">
        <v>88</v>
      </c>
      <c r="E22" s="356" t="s">
        <v>4279</v>
      </c>
      <c r="F22" s="2479" t="s">
        <v>47</v>
      </c>
      <c r="G22" s="392">
        <v>358.54199999999997</v>
      </c>
      <c r="H22" s="392">
        <v>123.661</v>
      </c>
      <c r="I22" s="392">
        <v>112.5</v>
      </c>
      <c r="J22" s="392">
        <v>0</v>
      </c>
      <c r="K22" s="392">
        <v>236.161</v>
      </c>
      <c r="L22" s="392">
        <v>122.38099999999997</v>
      </c>
      <c r="M22" s="392">
        <v>100</v>
      </c>
      <c r="N22" s="392">
        <v>0</v>
      </c>
      <c r="O22" s="392">
        <v>100</v>
      </c>
      <c r="P22" s="392"/>
      <c r="Q22" s="392"/>
      <c r="R22" s="392"/>
      <c r="S22" s="392"/>
      <c r="T22" s="392"/>
      <c r="U22" s="392"/>
      <c r="V22" s="392"/>
      <c r="W22" s="392"/>
      <c r="X22" s="2843">
        <v>100</v>
      </c>
      <c r="Y22" s="2843">
        <v>0</v>
      </c>
      <c r="Z22" s="2108">
        <v>100</v>
      </c>
      <c r="AA22" s="2844"/>
      <c r="AB22" s="2844"/>
      <c r="AC22" s="2108">
        <v>0</v>
      </c>
      <c r="AD22" s="2108"/>
      <c r="AE22" s="2844"/>
      <c r="AF22" s="2844">
        <v>0</v>
      </c>
      <c r="AG22" s="2108">
        <v>0</v>
      </c>
      <c r="AH22" s="392" t="s">
        <v>9944</v>
      </c>
      <c r="AI22" s="392"/>
      <c r="AJ22" s="392">
        <v>0</v>
      </c>
    </row>
    <row r="23" spans="1:36" s="2481" customFormat="1" ht="31.5">
      <c r="A23" s="139">
        <v>3089</v>
      </c>
      <c r="B23" s="394" t="s">
        <v>7378</v>
      </c>
      <c r="C23" s="455" t="s">
        <v>7379</v>
      </c>
      <c r="D23" s="356" t="s">
        <v>88</v>
      </c>
      <c r="E23" s="356" t="s">
        <v>7380</v>
      </c>
      <c r="F23" s="2479" t="s">
        <v>47</v>
      </c>
      <c r="G23" s="392">
        <v>506.49099999999999</v>
      </c>
      <c r="H23" s="392">
        <v>10</v>
      </c>
      <c r="I23" s="392">
        <v>23.75</v>
      </c>
      <c r="J23" s="392">
        <v>0</v>
      </c>
      <c r="K23" s="392">
        <v>33.75</v>
      </c>
      <c r="L23" s="392">
        <v>472.74099999999999</v>
      </c>
      <c r="M23" s="392">
        <v>180</v>
      </c>
      <c r="N23" s="392">
        <v>0</v>
      </c>
      <c r="O23" s="392">
        <v>180</v>
      </c>
      <c r="P23" s="392"/>
      <c r="Q23" s="392"/>
      <c r="R23" s="392"/>
      <c r="S23" s="392"/>
      <c r="T23" s="392"/>
      <c r="U23" s="392"/>
      <c r="V23" s="392"/>
      <c r="W23" s="392"/>
      <c r="X23" s="2843">
        <v>180</v>
      </c>
      <c r="Y23" s="2843">
        <v>0</v>
      </c>
      <c r="Z23" s="2108">
        <v>180</v>
      </c>
      <c r="AA23" s="2844">
        <v>44.55</v>
      </c>
      <c r="AB23" s="2844"/>
      <c r="AC23" s="2108">
        <v>44.55</v>
      </c>
      <c r="AD23" s="2108">
        <v>0.45</v>
      </c>
      <c r="AE23" s="2844"/>
      <c r="AF23" s="2844">
        <v>40.164892999999999</v>
      </c>
      <c r="AG23" s="2108">
        <v>40.164892999999999</v>
      </c>
      <c r="AH23" s="392"/>
      <c r="AI23" s="392" t="s">
        <v>9947</v>
      </c>
      <c r="AJ23" s="392">
        <v>0</v>
      </c>
    </row>
    <row r="24" spans="1:36" s="2481" customFormat="1" ht="63">
      <c r="A24" s="139">
        <v>3090</v>
      </c>
      <c r="B24" s="394" t="s">
        <v>7381</v>
      </c>
      <c r="C24" s="455" t="s">
        <v>7382</v>
      </c>
      <c r="D24" s="356" t="s">
        <v>88</v>
      </c>
      <c r="E24" s="1975" t="s">
        <v>731</v>
      </c>
      <c r="F24" s="2479" t="s">
        <v>47</v>
      </c>
      <c r="G24" s="392">
        <v>219.04599999999999</v>
      </c>
      <c r="H24" s="392">
        <v>0</v>
      </c>
      <c r="I24" s="392">
        <v>25</v>
      </c>
      <c r="J24" s="392">
        <v>0</v>
      </c>
      <c r="K24" s="392">
        <v>25</v>
      </c>
      <c r="L24" s="392">
        <v>194.04599999999999</v>
      </c>
      <c r="M24" s="392">
        <v>130</v>
      </c>
      <c r="N24" s="392">
        <v>0</v>
      </c>
      <c r="O24" s="392">
        <v>130</v>
      </c>
      <c r="P24" s="392"/>
      <c r="Q24" s="392"/>
      <c r="R24" s="392"/>
      <c r="S24" s="392"/>
      <c r="T24" s="392"/>
      <c r="U24" s="392"/>
      <c r="V24" s="392"/>
      <c r="W24" s="392"/>
      <c r="X24" s="2843">
        <v>130</v>
      </c>
      <c r="Y24" s="2843">
        <v>0</v>
      </c>
      <c r="Z24" s="2108">
        <v>130</v>
      </c>
      <c r="AA24" s="2844">
        <v>32.174999999999997</v>
      </c>
      <c r="AB24" s="2844"/>
      <c r="AC24" s="2108">
        <v>32.174999999999997</v>
      </c>
      <c r="AD24" s="2108">
        <v>0.32500000000000001</v>
      </c>
      <c r="AE24" s="2844"/>
      <c r="AF24" s="2844">
        <v>0</v>
      </c>
      <c r="AG24" s="2108">
        <v>0</v>
      </c>
      <c r="AH24" s="392"/>
      <c r="AI24" s="392" t="s">
        <v>9947</v>
      </c>
      <c r="AJ24" s="392">
        <v>0</v>
      </c>
    </row>
    <row r="25" spans="1:36" s="2481" customFormat="1" ht="47.25">
      <c r="A25" s="139">
        <v>3091</v>
      </c>
      <c r="B25" s="394" t="s">
        <v>7383</v>
      </c>
      <c r="C25" s="455" t="s">
        <v>7384</v>
      </c>
      <c r="D25" s="356" t="s">
        <v>88</v>
      </c>
      <c r="E25" s="1975" t="s">
        <v>731</v>
      </c>
      <c r="F25" s="2479" t="s">
        <v>47</v>
      </c>
      <c r="G25" s="392">
        <v>273.209</v>
      </c>
      <c r="H25" s="392">
        <v>0</v>
      </c>
      <c r="I25" s="392">
        <v>40</v>
      </c>
      <c r="J25" s="392">
        <v>0</v>
      </c>
      <c r="K25" s="392">
        <v>40</v>
      </c>
      <c r="L25" s="392">
        <v>233.209</v>
      </c>
      <c r="M25" s="392">
        <v>130</v>
      </c>
      <c r="N25" s="392">
        <v>0</v>
      </c>
      <c r="O25" s="392">
        <v>130</v>
      </c>
      <c r="P25" s="392"/>
      <c r="Q25" s="392"/>
      <c r="R25" s="392"/>
      <c r="S25" s="392"/>
      <c r="T25" s="392"/>
      <c r="U25" s="392"/>
      <c r="V25" s="392"/>
      <c r="W25" s="392"/>
      <c r="X25" s="2843">
        <v>130</v>
      </c>
      <c r="Y25" s="2843">
        <v>0</v>
      </c>
      <c r="Z25" s="2108">
        <v>130</v>
      </c>
      <c r="AA25" s="2844">
        <v>32.174999999999997</v>
      </c>
      <c r="AB25" s="2844"/>
      <c r="AC25" s="2108">
        <v>32.174999999999997</v>
      </c>
      <c r="AD25" s="2108">
        <v>0.32500000000000001</v>
      </c>
      <c r="AE25" s="2844"/>
      <c r="AF25" s="2844">
        <v>0</v>
      </c>
      <c r="AG25" s="2108">
        <v>0</v>
      </c>
      <c r="AH25" s="392"/>
      <c r="AI25" s="392" t="s">
        <v>9947</v>
      </c>
      <c r="AJ25" s="392">
        <v>0</v>
      </c>
    </row>
    <row r="26" spans="1:36" s="2481" customFormat="1" ht="47.25">
      <c r="A26" s="139">
        <v>3092</v>
      </c>
      <c r="B26" s="394" t="s">
        <v>7385</v>
      </c>
      <c r="C26" s="455" t="s">
        <v>7386</v>
      </c>
      <c r="D26" s="356" t="s">
        <v>28</v>
      </c>
      <c r="E26" s="1975" t="s">
        <v>2225</v>
      </c>
      <c r="F26" s="2479" t="s">
        <v>47</v>
      </c>
      <c r="G26" s="392">
        <v>933.298</v>
      </c>
      <c r="H26" s="392">
        <v>0</v>
      </c>
      <c r="I26" s="392">
        <v>123.166</v>
      </c>
      <c r="J26" s="392">
        <v>0</v>
      </c>
      <c r="K26" s="392">
        <v>123.166</v>
      </c>
      <c r="L26" s="392">
        <v>810.13200000000006</v>
      </c>
      <c r="M26" s="392">
        <v>254</v>
      </c>
      <c r="N26" s="392">
        <v>0</v>
      </c>
      <c r="O26" s="392">
        <v>254</v>
      </c>
      <c r="P26" s="392"/>
      <c r="Q26" s="392"/>
      <c r="R26" s="392"/>
      <c r="S26" s="392"/>
      <c r="T26" s="392"/>
      <c r="U26" s="392"/>
      <c r="V26" s="392"/>
      <c r="W26" s="392"/>
      <c r="X26" s="2843">
        <v>254</v>
      </c>
      <c r="Y26" s="2843">
        <v>0</v>
      </c>
      <c r="Z26" s="2108">
        <v>254</v>
      </c>
      <c r="AA26" s="2844">
        <v>62.865000000000002</v>
      </c>
      <c r="AB26" s="2844"/>
      <c r="AC26" s="2108">
        <v>62.865000000000002</v>
      </c>
      <c r="AD26" s="2108">
        <v>0.63500000000000001</v>
      </c>
      <c r="AE26" s="2844"/>
      <c r="AF26" s="2844">
        <v>62.8</v>
      </c>
      <c r="AG26" s="2108">
        <v>62.8</v>
      </c>
      <c r="AH26" s="392"/>
      <c r="AI26" s="392" t="s">
        <v>9947</v>
      </c>
      <c r="AJ26" s="392">
        <v>0</v>
      </c>
    </row>
    <row r="27" spans="1:36" s="2481" customFormat="1" ht="31.5">
      <c r="A27" s="139">
        <v>3093</v>
      </c>
      <c r="B27" s="394" t="s">
        <v>7387</v>
      </c>
      <c r="C27" s="455" t="s">
        <v>7388</v>
      </c>
      <c r="D27" s="356" t="s">
        <v>88</v>
      </c>
      <c r="E27" s="1975" t="s">
        <v>2804</v>
      </c>
      <c r="F27" s="2479" t="s">
        <v>47</v>
      </c>
      <c r="G27" s="392">
        <v>1208.731</v>
      </c>
      <c r="H27" s="392">
        <v>0</v>
      </c>
      <c r="I27" s="392">
        <v>400</v>
      </c>
      <c r="J27" s="392">
        <v>0</v>
      </c>
      <c r="K27" s="392">
        <v>400</v>
      </c>
      <c r="L27" s="392">
        <v>808.73099999999999</v>
      </c>
      <c r="M27" s="392">
        <v>600</v>
      </c>
      <c r="N27" s="392">
        <v>0</v>
      </c>
      <c r="O27" s="392">
        <v>600</v>
      </c>
      <c r="P27" s="392"/>
      <c r="Q27" s="392"/>
      <c r="R27" s="392"/>
      <c r="S27" s="392"/>
      <c r="T27" s="392"/>
      <c r="U27" s="392"/>
      <c r="V27" s="392"/>
      <c r="W27" s="392"/>
      <c r="X27" s="2843">
        <v>600</v>
      </c>
      <c r="Y27" s="2843">
        <v>0</v>
      </c>
      <c r="Z27" s="2108">
        <v>600</v>
      </c>
      <c r="AA27" s="2844">
        <v>148.5</v>
      </c>
      <c r="AB27" s="2844"/>
      <c r="AC27" s="2108">
        <v>148.5</v>
      </c>
      <c r="AD27" s="2108">
        <v>1.5</v>
      </c>
      <c r="AE27" s="2844"/>
      <c r="AF27" s="2844">
        <v>47.327359000000001</v>
      </c>
      <c r="AG27" s="2108">
        <v>47.327359000000001</v>
      </c>
      <c r="AH27" s="392"/>
      <c r="AI27" s="392" t="s">
        <v>9947</v>
      </c>
      <c r="AJ27" s="392">
        <v>0</v>
      </c>
    </row>
    <row r="28" spans="1:36" s="2481" customFormat="1" ht="18.75">
      <c r="A28" s="139"/>
      <c r="B28" s="394"/>
      <c r="C28" s="455"/>
      <c r="D28" s="356"/>
      <c r="E28" s="1975"/>
      <c r="F28" s="2479"/>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row>
    <row r="29" spans="1:36" s="2481" customFormat="1" ht="18.75">
      <c r="A29" s="1466"/>
      <c r="B29" s="1466"/>
      <c r="C29" s="367" t="s">
        <v>7389</v>
      </c>
      <c r="D29" s="356"/>
      <c r="E29" s="356"/>
      <c r="F29" s="2479"/>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row>
    <row r="30" spans="1:36" s="2481" customFormat="1" ht="31.5">
      <c r="A30" s="139">
        <v>3094</v>
      </c>
      <c r="B30" s="636" t="s">
        <v>7390</v>
      </c>
      <c r="C30" s="455" t="s">
        <v>7391</v>
      </c>
      <c r="D30" s="356" t="s">
        <v>56</v>
      </c>
      <c r="E30" s="1975" t="s">
        <v>7392</v>
      </c>
      <c r="F30" s="2479" t="s">
        <v>47</v>
      </c>
      <c r="G30" s="392">
        <v>25.373999999999999</v>
      </c>
      <c r="H30" s="392">
        <v>12.225</v>
      </c>
      <c r="I30" s="392">
        <v>0</v>
      </c>
      <c r="J30" s="392">
        <v>0</v>
      </c>
      <c r="K30" s="392">
        <v>12.225</v>
      </c>
      <c r="L30" s="392">
        <v>13.148999999999999</v>
      </c>
      <c r="M30" s="392">
        <v>13.148999999999999</v>
      </c>
      <c r="N30" s="392">
        <v>0</v>
      </c>
      <c r="O30" s="392">
        <v>13.148999999999999</v>
      </c>
      <c r="P30" s="392"/>
      <c r="Q30" s="392"/>
      <c r="R30" s="392"/>
      <c r="S30" s="392"/>
      <c r="T30" s="392"/>
      <c r="U30" s="392"/>
      <c r="V30" s="392"/>
      <c r="W30" s="392"/>
      <c r="X30" s="2843">
        <v>13.148999999999999</v>
      </c>
      <c r="Y30" s="2843">
        <v>0</v>
      </c>
      <c r="Z30" s="2108">
        <v>13.148999999999999</v>
      </c>
      <c r="AA30" s="2844">
        <v>13.018000000000001</v>
      </c>
      <c r="AB30" s="2844"/>
      <c r="AC30" s="2108">
        <v>13.018000000000001</v>
      </c>
      <c r="AD30" s="2108">
        <v>0.13100000000000001</v>
      </c>
      <c r="AE30" s="2844"/>
      <c r="AF30" s="2844">
        <v>0</v>
      </c>
      <c r="AG30" s="2108">
        <v>0</v>
      </c>
      <c r="AH30" s="392"/>
      <c r="AI30" s="392" t="s">
        <v>9947</v>
      </c>
      <c r="AJ30" s="392">
        <v>0</v>
      </c>
    </row>
    <row r="31" spans="1:36" s="2481" customFormat="1" ht="18.75">
      <c r="A31" s="139"/>
      <c r="B31" s="636"/>
      <c r="C31" s="455"/>
      <c r="D31" s="356"/>
      <c r="E31" s="1975"/>
      <c r="F31" s="2479"/>
      <c r="G31" s="392"/>
      <c r="H31" s="392"/>
      <c r="I31" s="392"/>
      <c r="J31" s="392"/>
      <c r="K31" s="392"/>
      <c r="L31" s="392"/>
      <c r="M31" s="392"/>
      <c r="N31" s="392"/>
      <c r="O31" s="392"/>
      <c r="P31" s="392"/>
      <c r="Q31" s="392"/>
      <c r="R31" s="392"/>
      <c r="S31" s="392"/>
      <c r="T31" s="392"/>
      <c r="U31" s="392"/>
      <c r="V31" s="392"/>
      <c r="W31" s="392"/>
      <c r="X31" s="2843"/>
      <c r="Y31" s="2843"/>
      <c r="Z31" s="2108"/>
      <c r="AA31" s="2844"/>
      <c r="AB31" s="2844"/>
      <c r="AC31" s="2108"/>
      <c r="AD31" s="2108"/>
      <c r="AE31" s="2844"/>
      <c r="AF31" s="2844"/>
      <c r="AG31" s="2108"/>
      <c r="AH31" s="392"/>
      <c r="AI31" s="392"/>
      <c r="AJ31" s="392"/>
    </row>
    <row r="32" spans="1:36" s="2484" customFormat="1" ht="18.75">
      <c r="A32" s="2263"/>
      <c r="B32" s="2263"/>
      <c r="C32" s="2482" t="s">
        <v>7393</v>
      </c>
      <c r="D32" s="482"/>
      <c r="E32" s="482"/>
      <c r="F32" s="2483"/>
      <c r="G32" s="1437">
        <v>29991.562999999995</v>
      </c>
      <c r="H32" s="1437">
        <v>2674.8420000000001</v>
      </c>
      <c r="I32" s="1437">
        <v>1107.5227500000001</v>
      </c>
      <c r="J32" s="1437">
        <v>0</v>
      </c>
      <c r="K32" s="1437">
        <v>3782.3647500000002</v>
      </c>
      <c r="L32" s="1437">
        <v>26209.198250000001</v>
      </c>
      <c r="M32" s="1437">
        <v>1864.924</v>
      </c>
      <c r="N32" s="1437">
        <v>45.879000000000005</v>
      </c>
      <c r="O32" s="1437">
        <v>1910.8029999999999</v>
      </c>
      <c r="P32" s="1437">
        <v>0</v>
      </c>
      <c r="Q32" s="1437">
        <v>0</v>
      </c>
      <c r="R32" s="1437">
        <v>0</v>
      </c>
      <c r="S32" s="1437">
        <v>0</v>
      </c>
      <c r="T32" s="1437">
        <v>0</v>
      </c>
      <c r="U32" s="1437">
        <v>0</v>
      </c>
      <c r="V32" s="1437">
        <v>0</v>
      </c>
      <c r="W32" s="1437">
        <v>0</v>
      </c>
      <c r="X32" s="1437">
        <v>1864.924</v>
      </c>
      <c r="Y32" s="1437">
        <v>45.879000000000005</v>
      </c>
      <c r="Z32" s="1437">
        <v>1910.8029999999999</v>
      </c>
      <c r="AA32" s="1437">
        <v>458.39443749999998</v>
      </c>
      <c r="AB32" s="1437">
        <v>0</v>
      </c>
      <c r="AC32" s="1437">
        <v>458.39443749999998</v>
      </c>
      <c r="AD32" s="1437">
        <v>4.6298124999999999</v>
      </c>
      <c r="AE32" s="1437">
        <v>0</v>
      </c>
      <c r="AF32" s="1437">
        <v>209.692252</v>
      </c>
      <c r="AG32" s="1437">
        <v>209.692252</v>
      </c>
      <c r="AH32" s="1437"/>
      <c r="AI32" s="1437"/>
      <c r="AJ32" s="1437">
        <v>0</v>
      </c>
    </row>
    <row r="33" spans="1:36" s="2484" customFormat="1" ht="18.75">
      <c r="A33" s="2263"/>
      <c r="B33" s="2263"/>
      <c r="C33" s="489"/>
      <c r="D33" s="490"/>
      <c r="E33" s="490"/>
      <c r="F33" s="2485"/>
      <c r="G33" s="1430"/>
      <c r="H33" s="1430"/>
      <c r="I33" s="1430"/>
      <c r="J33" s="1430"/>
      <c r="K33" s="1430"/>
      <c r="L33" s="1430"/>
      <c r="M33" s="1430"/>
      <c r="N33" s="1430"/>
      <c r="O33" s="1430"/>
      <c r="P33" s="1430"/>
      <c r="Q33" s="1430"/>
      <c r="R33" s="1430"/>
      <c r="S33" s="1430"/>
      <c r="T33" s="1430"/>
      <c r="U33" s="1430"/>
      <c r="V33" s="1430"/>
      <c r="W33" s="1430"/>
      <c r="X33" s="1430"/>
      <c r="Y33" s="1430"/>
      <c r="Z33" s="1430"/>
      <c r="AA33" s="1430"/>
      <c r="AB33" s="1430"/>
      <c r="AC33" s="1430"/>
      <c r="AD33" s="1430"/>
      <c r="AE33" s="1430"/>
      <c r="AF33" s="1430"/>
      <c r="AG33" s="1430"/>
      <c r="AH33" s="1430"/>
      <c r="AI33" s="1430"/>
      <c r="AJ33" s="1430"/>
    </row>
    <row r="34" spans="1:36" s="2481" customFormat="1" ht="18.75">
      <c r="A34" s="1242"/>
      <c r="B34" s="1242"/>
      <c r="C34" s="605" t="s">
        <v>2163</v>
      </c>
      <c r="D34" s="1237"/>
      <c r="E34" s="1237"/>
      <c r="F34" s="2486"/>
      <c r="G34" s="1391"/>
      <c r="H34" s="1391"/>
      <c r="I34" s="1391"/>
      <c r="J34" s="1391"/>
      <c r="K34" s="392"/>
      <c r="L34" s="392"/>
      <c r="M34" s="1391"/>
      <c r="N34" s="1391"/>
      <c r="O34" s="392"/>
      <c r="P34" s="392"/>
      <c r="Q34" s="392"/>
      <c r="R34" s="392"/>
      <c r="S34" s="392"/>
      <c r="T34" s="392"/>
      <c r="U34" s="392"/>
      <c r="V34" s="392"/>
      <c r="W34" s="392"/>
      <c r="X34" s="392"/>
      <c r="Y34" s="392"/>
      <c r="Z34" s="392"/>
      <c r="AA34" s="392"/>
      <c r="AB34" s="392"/>
      <c r="AC34" s="392"/>
      <c r="AD34" s="392"/>
      <c r="AE34" s="392"/>
      <c r="AF34" s="392"/>
      <c r="AG34" s="392"/>
      <c r="AH34" s="392"/>
      <c r="AI34" s="392"/>
      <c r="AJ34" s="1391"/>
    </row>
    <row r="35" spans="1:36" s="2481" customFormat="1" ht="18.75">
      <c r="A35" s="1242"/>
      <c r="B35" s="1242"/>
      <c r="C35" s="605"/>
      <c r="D35" s="1237"/>
      <c r="E35" s="1237"/>
      <c r="F35" s="2486"/>
      <c r="G35" s="1391"/>
      <c r="H35" s="1391"/>
      <c r="I35" s="1391"/>
      <c r="J35" s="1391"/>
      <c r="K35" s="392"/>
      <c r="L35" s="392"/>
      <c r="M35" s="1391"/>
      <c r="N35" s="1391"/>
      <c r="O35" s="392"/>
      <c r="P35" s="392"/>
      <c r="Q35" s="392"/>
      <c r="R35" s="392"/>
      <c r="S35" s="392"/>
      <c r="T35" s="392"/>
      <c r="U35" s="392"/>
      <c r="V35" s="392"/>
      <c r="W35" s="392"/>
      <c r="X35" s="392"/>
      <c r="Y35" s="392"/>
      <c r="Z35" s="392"/>
      <c r="AA35" s="392"/>
      <c r="AB35" s="392"/>
      <c r="AC35" s="392"/>
      <c r="AD35" s="392"/>
      <c r="AE35" s="392"/>
      <c r="AF35" s="392"/>
      <c r="AG35" s="392"/>
      <c r="AH35" s="392"/>
      <c r="AI35" s="392"/>
      <c r="AJ35" s="1391"/>
    </row>
    <row r="36" spans="1:36" s="2481" customFormat="1" ht="31.5">
      <c r="A36" s="139">
        <v>3095</v>
      </c>
      <c r="B36" s="394" t="s">
        <v>7394</v>
      </c>
      <c r="C36" s="455" t="s">
        <v>7395</v>
      </c>
      <c r="D36" s="356" t="s">
        <v>88</v>
      </c>
      <c r="E36" s="356" t="s">
        <v>42</v>
      </c>
      <c r="F36" s="2479" t="s">
        <v>47</v>
      </c>
      <c r="G36" s="392">
        <v>212.624</v>
      </c>
      <c r="H36" s="392">
        <v>0</v>
      </c>
      <c r="I36" s="392">
        <v>0</v>
      </c>
      <c r="J36" s="392">
        <v>0</v>
      </c>
      <c r="K36" s="392">
        <v>0</v>
      </c>
      <c r="L36" s="392">
        <v>212.624</v>
      </c>
      <c r="M36" s="392">
        <v>53.156000000000006</v>
      </c>
      <c r="N36" s="392">
        <v>0</v>
      </c>
      <c r="O36" s="392">
        <v>53.156000000000006</v>
      </c>
      <c r="P36" s="392"/>
      <c r="Q36" s="392"/>
      <c r="R36" s="392"/>
      <c r="S36" s="392"/>
      <c r="T36" s="392"/>
      <c r="U36" s="392"/>
      <c r="V36" s="392"/>
      <c r="W36" s="392"/>
      <c r="X36" s="2843">
        <v>53.156000000000006</v>
      </c>
      <c r="Y36" s="2843">
        <v>0</v>
      </c>
      <c r="Z36" s="2108">
        <v>53.156000000000006</v>
      </c>
      <c r="AA36" s="2844"/>
      <c r="AB36" s="2844"/>
      <c r="AC36" s="2108">
        <v>0</v>
      </c>
      <c r="AD36" s="2108"/>
      <c r="AE36" s="2844"/>
      <c r="AF36" s="2844">
        <v>0</v>
      </c>
      <c r="AG36" s="2108">
        <v>0</v>
      </c>
      <c r="AH36" s="392"/>
      <c r="AI36" s="392"/>
      <c r="AJ36" s="392">
        <v>0</v>
      </c>
    </row>
    <row r="37" spans="1:36" s="2481" customFormat="1" ht="31.5">
      <c r="A37" s="139">
        <v>3096</v>
      </c>
      <c r="B37" s="394" t="s">
        <v>7396</v>
      </c>
      <c r="C37" s="455" t="s">
        <v>7397</v>
      </c>
      <c r="D37" s="356" t="s">
        <v>88</v>
      </c>
      <c r="E37" s="356" t="s">
        <v>3245</v>
      </c>
      <c r="F37" s="2479" t="s">
        <v>47</v>
      </c>
      <c r="G37" s="392">
        <v>912.33600000000001</v>
      </c>
      <c r="H37" s="392">
        <v>0</v>
      </c>
      <c r="I37" s="392">
        <v>0</v>
      </c>
      <c r="J37" s="392">
        <v>0</v>
      </c>
      <c r="K37" s="392">
        <v>0</v>
      </c>
      <c r="L37" s="392">
        <v>912.33600000000001</v>
      </c>
      <c r="M37" s="392">
        <v>228.084</v>
      </c>
      <c r="N37" s="392">
        <v>0</v>
      </c>
      <c r="O37" s="392">
        <v>228.084</v>
      </c>
      <c r="P37" s="392"/>
      <c r="Q37" s="392"/>
      <c r="R37" s="392"/>
      <c r="S37" s="392"/>
      <c r="T37" s="392"/>
      <c r="U37" s="392"/>
      <c r="V37" s="392"/>
      <c r="W37" s="392"/>
      <c r="X37" s="2843">
        <v>228.084</v>
      </c>
      <c r="Y37" s="2843">
        <v>0</v>
      </c>
      <c r="Z37" s="2108">
        <v>228.084</v>
      </c>
      <c r="AA37" s="2844"/>
      <c r="AB37" s="2844"/>
      <c r="AC37" s="2108">
        <v>0</v>
      </c>
      <c r="AD37" s="2108"/>
      <c r="AE37" s="2844"/>
      <c r="AF37" s="2844">
        <v>0</v>
      </c>
      <c r="AG37" s="2108">
        <v>0</v>
      </c>
      <c r="AH37" s="392"/>
      <c r="AI37" s="392"/>
      <c r="AJ37" s="392">
        <v>0</v>
      </c>
    </row>
    <row r="38" spans="1:36" s="2481" customFormat="1" ht="31.5">
      <c r="A38" s="139">
        <v>3097</v>
      </c>
      <c r="B38" s="394" t="s">
        <v>7398</v>
      </c>
      <c r="C38" s="455" t="s">
        <v>7399</v>
      </c>
      <c r="D38" s="356" t="s">
        <v>88</v>
      </c>
      <c r="E38" s="356" t="s">
        <v>3245</v>
      </c>
      <c r="F38" s="2487" t="s">
        <v>47</v>
      </c>
      <c r="G38" s="392">
        <v>499.89499999999998</v>
      </c>
      <c r="H38" s="392">
        <v>0</v>
      </c>
      <c r="I38" s="392">
        <v>0</v>
      </c>
      <c r="J38" s="392">
        <v>0</v>
      </c>
      <c r="K38" s="392">
        <v>0</v>
      </c>
      <c r="L38" s="392">
        <v>499.89499999999998</v>
      </c>
      <c r="M38" s="392">
        <v>124.974</v>
      </c>
      <c r="N38" s="392">
        <v>0</v>
      </c>
      <c r="O38" s="392">
        <v>124.974</v>
      </c>
      <c r="P38" s="392"/>
      <c r="Q38" s="392"/>
      <c r="R38" s="392"/>
      <c r="S38" s="392"/>
      <c r="T38" s="392"/>
      <c r="U38" s="392"/>
      <c r="V38" s="392"/>
      <c r="W38" s="392"/>
      <c r="X38" s="2843">
        <v>124.974</v>
      </c>
      <c r="Y38" s="2843">
        <v>0</v>
      </c>
      <c r="Z38" s="2108">
        <v>124.974</v>
      </c>
      <c r="AA38" s="2844"/>
      <c r="AB38" s="2844"/>
      <c r="AC38" s="2108">
        <v>0</v>
      </c>
      <c r="AD38" s="2108"/>
      <c r="AE38" s="2844"/>
      <c r="AF38" s="2844">
        <v>0</v>
      </c>
      <c r="AG38" s="2108">
        <v>0</v>
      </c>
      <c r="AH38" s="392"/>
      <c r="AI38" s="392"/>
      <c r="AJ38" s="392">
        <v>0</v>
      </c>
    </row>
    <row r="39" spans="1:36" s="2481" customFormat="1" ht="78.75">
      <c r="A39" s="139">
        <v>3098</v>
      </c>
      <c r="B39" s="394" t="s">
        <v>7400</v>
      </c>
      <c r="C39" s="455" t="s">
        <v>7401</v>
      </c>
      <c r="D39" s="356" t="s">
        <v>88</v>
      </c>
      <c r="E39" s="356" t="s">
        <v>3245</v>
      </c>
      <c r="F39" s="2487" t="s">
        <v>47</v>
      </c>
      <c r="G39" s="392">
        <v>854.20899999999995</v>
      </c>
      <c r="H39" s="392">
        <v>0</v>
      </c>
      <c r="I39" s="392">
        <v>0</v>
      </c>
      <c r="J39" s="392">
        <v>0</v>
      </c>
      <c r="K39" s="392">
        <v>0</v>
      </c>
      <c r="L39" s="392">
        <v>854.20899999999995</v>
      </c>
      <c r="M39" s="392">
        <v>213.55199999999999</v>
      </c>
      <c r="N39" s="392">
        <v>0</v>
      </c>
      <c r="O39" s="392">
        <v>213.55199999999999</v>
      </c>
      <c r="P39" s="392"/>
      <c r="Q39" s="392"/>
      <c r="R39" s="392"/>
      <c r="S39" s="392"/>
      <c r="T39" s="392"/>
      <c r="U39" s="392"/>
      <c r="V39" s="392"/>
      <c r="W39" s="392"/>
      <c r="X39" s="2843">
        <v>213.55199999999999</v>
      </c>
      <c r="Y39" s="2843">
        <v>0</v>
      </c>
      <c r="Z39" s="2108">
        <v>213.55199999999999</v>
      </c>
      <c r="AA39" s="2844"/>
      <c r="AB39" s="2844"/>
      <c r="AC39" s="2108">
        <v>0</v>
      </c>
      <c r="AD39" s="2108"/>
      <c r="AE39" s="2844"/>
      <c r="AF39" s="2844">
        <v>0</v>
      </c>
      <c r="AG39" s="2108">
        <v>0</v>
      </c>
      <c r="AH39" s="392"/>
      <c r="AI39" s="392"/>
      <c r="AJ39" s="392">
        <v>0</v>
      </c>
    </row>
    <row r="40" spans="1:36" s="2481" customFormat="1" ht="31.5">
      <c r="A40" s="139">
        <v>3099</v>
      </c>
      <c r="B40" s="394" t="s">
        <v>7402</v>
      </c>
      <c r="C40" s="455" t="s">
        <v>7403</v>
      </c>
      <c r="D40" s="356" t="s">
        <v>88</v>
      </c>
      <c r="E40" s="356" t="s">
        <v>42</v>
      </c>
      <c r="F40" s="2487" t="s">
        <v>47</v>
      </c>
      <c r="G40" s="392">
        <v>1000</v>
      </c>
      <c r="H40" s="392">
        <v>0</v>
      </c>
      <c r="I40" s="392">
        <v>0</v>
      </c>
      <c r="J40" s="392">
        <v>0</v>
      </c>
      <c r="K40" s="392">
        <v>0</v>
      </c>
      <c r="L40" s="392">
        <v>1000</v>
      </c>
      <c r="M40" s="392">
        <v>250</v>
      </c>
      <c r="N40" s="392">
        <v>0</v>
      </c>
      <c r="O40" s="392">
        <v>250</v>
      </c>
      <c r="P40" s="392"/>
      <c r="Q40" s="392"/>
      <c r="R40" s="392"/>
      <c r="S40" s="392"/>
      <c r="T40" s="392"/>
      <c r="U40" s="392"/>
      <c r="V40" s="392"/>
      <c r="W40" s="392"/>
      <c r="X40" s="2843">
        <v>250</v>
      </c>
      <c r="Y40" s="2843">
        <v>0</v>
      </c>
      <c r="Z40" s="2108">
        <v>250</v>
      </c>
      <c r="AA40" s="2844"/>
      <c r="AB40" s="2844"/>
      <c r="AC40" s="2108">
        <v>0</v>
      </c>
      <c r="AD40" s="2108"/>
      <c r="AE40" s="2844"/>
      <c r="AF40" s="2844">
        <v>0</v>
      </c>
      <c r="AG40" s="2108">
        <v>0</v>
      </c>
      <c r="AH40" s="392"/>
      <c r="AI40" s="392"/>
      <c r="AJ40" s="392">
        <v>0</v>
      </c>
    </row>
    <row r="41" spans="1:36" s="2481" customFormat="1" ht="33.75" customHeight="1">
      <c r="A41" s="139">
        <v>3100</v>
      </c>
      <c r="B41" s="636" t="s">
        <v>7404</v>
      </c>
      <c r="C41" s="455" t="s">
        <v>7405</v>
      </c>
      <c r="D41" s="356" t="s">
        <v>28</v>
      </c>
      <c r="E41" s="356" t="s">
        <v>42</v>
      </c>
      <c r="F41" s="2487" t="s">
        <v>47</v>
      </c>
      <c r="G41" s="392">
        <v>128.81100000000001</v>
      </c>
      <c r="H41" s="392">
        <v>0</v>
      </c>
      <c r="I41" s="392">
        <v>0</v>
      </c>
      <c r="J41" s="392">
        <v>0</v>
      </c>
      <c r="K41" s="392">
        <v>0</v>
      </c>
      <c r="L41" s="392">
        <v>128.81100000000001</v>
      </c>
      <c r="M41" s="392">
        <v>32.203000000000003</v>
      </c>
      <c r="N41" s="392">
        <v>0</v>
      </c>
      <c r="O41" s="392">
        <v>32.203000000000003</v>
      </c>
      <c r="P41" s="392"/>
      <c r="Q41" s="392"/>
      <c r="R41" s="392"/>
      <c r="S41" s="392"/>
      <c r="T41" s="392"/>
      <c r="U41" s="392"/>
      <c r="V41" s="392"/>
      <c r="W41" s="392"/>
      <c r="X41" s="2843">
        <v>32.203000000000003</v>
      </c>
      <c r="Y41" s="2843">
        <v>0</v>
      </c>
      <c r="Z41" s="2108">
        <v>32.203000000000003</v>
      </c>
      <c r="AA41" s="2844"/>
      <c r="AB41" s="2844"/>
      <c r="AC41" s="2108">
        <v>0</v>
      </c>
      <c r="AD41" s="2108"/>
      <c r="AE41" s="2844"/>
      <c r="AF41" s="2844">
        <v>0</v>
      </c>
      <c r="AG41" s="2108">
        <v>0</v>
      </c>
      <c r="AH41" s="392"/>
      <c r="AI41" s="392"/>
      <c r="AJ41" s="392">
        <v>0</v>
      </c>
    </row>
    <row r="42" spans="1:36" s="2481" customFormat="1" ht="31.5">
      <c r="A42" s="139">
        <v>3101</v>
      </c>
      <c r="B42" s="636" t="s">
        <v>7406</v>
      </c>
      <c r="C42" s="455" t="s">
        <v>7407</v>
      </c>
      <c r="D42" s="356" t="s">
        <v>88</v>
      </c>
      <c r="E42" s="356" t="s">
        <v>42</v>
      </c>
      <c r="F42" s="2487" t="s">
        <v>47</v>
      </c>
      <c r="G42" s="392">
        <v>14.478</v>
      </c>
      <c r="H42" s="392">
        <v>0</v>
      </c>
      <c r="I42" s="392">
        <v>0</v>
      </c>
      <c r="J42" s="392">
        <v>0</v>
      </c>
      <c r="K42" s="392">
        <v>0</v>
      </c>
      <c r="L42" s="392">
        <v>14.478</v>
      </c>
      <c r="M42" s="392">
        <v>14.478</v>
      </c>
      <c r="N42" s="392">
        <v>0</v>
      </c>
      <c r="O42" s="392">
        <v>14.478</v>
      </c>
      <c r="P42" s="392"/>
      <c r="Q42" s="392"/>
      <c r="R42" s="392"/>
      <c r="S42" s="392"/>
      <c r="T42" s="392"/>
      <c r="U42" s="392"/>
      <c r="V42" s="392"/>
      <c r="W42" s="392"/>
      <c r="X42" s="2843">
        <v>14.478</v>
      </c>
      <c r="Y42" s="2843">
        <v>0</v>
      </c>
      <c r="Z42" s="2108">
        <v>14.478</v>
      </c>
      <c r="AA42" s="2844"/>
      <c r="AB42" s="2844"/>
      <c r="AC42" s="2108">
        <v>0</v>
      </c>
      <c r="AD42" s="2108"/>
      <c r="AE42" s="2844"/>
      <c r="AF42" s="2844">
        <v>0</v>
      </c>
      <c r="AG42" s="2108">
        <v>0</v>
      </c>
      <c r="AH42" s="392"/>
      <c r="AI42" s="392"/>
      <c r="AJ42" s="392">
        <v>0</v>
      </c>
    </row>
    <row r="43" spans="1:36" s="2481" customFormat="1" ht="47.25">
      <c r="A43" s="139">
        <v>3102</v>
      </c>
      <c r="B43" s="636" t="s">
        <v>7408</v>
      </c>
      <c r="C43" s="455" t="s">
        <v>7409</v>
      </c>
      <c r="D43" s="356" t="s">
        <v>28</v>
      </c>
      <c r="E43" s="356" t="s">
        <v>42</v>
      </c>
      <c r="F43" s="2479" t="s">
        <v>47</v>
      </c>
      <c r="G43" s="392">
        <v>20</v>
      </c>
      <c r="H43" s="392">
        <v>0</v>
      </c>
      <c r="I43" s="392">
        <v>0</v>
      </c>
      <c r="J43" s="392">
        <v>0</v>
      </c>
      <c r="K43" s="392">
        <v>0</v>
      </c>
      <c r="L43" s="392">
        <v>20</v>
      </c>
      <c r="M43" s="392">
        <v>5</v>
      </c>
      <c r="N43" s="392">
        <v>0</v>
      </c>
      <c r="O43" s="392">
        <v>5</v>
      </c>
      <c r="P43" s="392"/>
      <c r="Q43" s="392"/>
      <c r="R43" s="392"/>
      <c r="S43" s="392"/>
      <c r="T43" s="392"/>
      <c r="U43" s="392"/>
      <c r="V43" s="392"/>
      <c r="W43" s="392"/>
      <c r="X43" s="2843">
        <v>5</v>
      </c>
      <c r="Y43" s="2843">
        <v>0</v>
      </c>
      <c r="Z43" s="2108">
        <v>5</v>
      </c>
      <c r="AA43" s="2844"/>
      <c r="AB43" s="2844"/>
      <c r="AC43" s="2108">
        <v>0</v>
      </c>
      <c r="AD43" s="2108"/>
      <c r="AE43" s="2844"/>
      <c r="AF43" s="2844">
        <v>0</v>
      </c>
      <c r="AG43" s="2108">
        <v>0</v>
      </c>
      <c r="AH43" s="392"/>
      <c r="AI43" s="392"/>
      <c r="AJ43" s="392">
        <v>0</v>
      </c>
    </row>
    <row r="44" spans="1:36" s="2484" customFormat="1" ht="63">
      <c r="A44" s="139">
        <v>3103</v>
      </c>
      <c r="B44" s="636" t="s">
        <v>7410</v>
      </c>
      <c r="C44" s="455" t="s">
        <v>7411</v>
      </c>
      <c r="D44" s="356" t="s">
        <v>88</v>
      </c>
      <c r="E44" s="356" t="s">
        <v>42</v>
      </c>
      <c r="F44" s="2487" t="s">
        <v>47</v>
      </c>
      <c r="G44" s="392">
        <v>200</v>
      </c>
      <c r="H44" s="392">
        <v>0</v>
      </c>
      <c r="I44" s="392">
        <v>0</v>
      </c>
      <c r="J44" s="392">
        <v>0</v>
      </c>
      <c r="K44" s="392">
        <v>0</v>
      </c>
      <c r="L44" s="392">
        <v>200</v>
      </c>
      <c r="M44" s="392">
        <v>50</v>
      </c>
      <c r="N44" s="392">
        <v>0</v>
      </c>
      <c r="O44" s="392">
        <v>50</v>
      </c>
      <c r="P44" s="392"/>
      <c r="Q44" s="392"/>
      <c r="R44" s="392"/>
      <c r="S44" s="392"/>
      <c r="T44" s="392"/>
      <c r="U44" s="392"/>
      <c r="V44" s="392"/>
      <c r="W44" s="392"/>
      <c r="X44" s="2843">
        <v>50</v>
      </c>
      <c r="Y44" s="2843">
        <v>0</v>
      </c>
      <c r="Z44" s="2108">
        <v>50</v>
      </c>
      <c r="AA44" s="2844"/>
      <c r="AB44" s="2844"/>
      <c r="AC44" s="2108">
        <v>0</v>
      </c>
      <c r="AD44" s="2108"/>
      <c r="AE44" s="2844"/>
      <c r="AF44" s="2844">
        <v>0</v>
      </c>
      <c r="AG44" s="2108">
        <v>0</v>
      </c>
      <c r="AH44" s="392"/>
      <c r="AI44" s="392"/>
      <c r="AJ44" s="392">
        <v>0</v>
      </c>
    </row>
    <row r="45" spans="1:36" s="2484" customFormat="1" ht="110.25">
      <c r="A45" s="139">
        <v>3104</v>
      </c>
      <c r="B45" s="636" t="s">
        <v>7412</v>
      </c>
      <c r="C45" s="455" t="s">
        <v>7413</v>
      </c>
      <c r="D45" s="356" t="s">
        <v>88</v>
      </c>
      <c r="E45" s="356" t="s">
        <v>42</v>
      </c>
      <c r="F45" s="2487" t="s">
        <v>47</v>
      </c>
      <c r="G45" s="392">
        <v>300</v>
      </c>
      <c r="H45" s="392">
        <v>0</v>
      </c>
      <c r="I45" s="392">
        <v>0</v>
      </c>
      <c r="J45" s="392">
        <v>0</v>
      </c>
      <c r="K45" s="392">
        <v>0</v>
      </c>
      <c r="L45" s="392">
        <v>300</v>
      </c>
      <c r="M45" s="392">
        <v>75</v>
      </c>
      <c r="N45" s="392">
        <v>0</v>
      </c>
      <c r="O45" s="392">
        <v>75</v>
      </c>
      <c r="P45" s="392"/>
      <c r="Q45" s="392"/>
      <c r="R45" s="392"/>
      <c r="S45" s="392"/>
      <c r="T45" s="392"/>
      <c r="U45" s="392"/>
      <c r="V45" s="392"/>
      <c r="W45" s="392"/>
      <c r="X45" s="2843">
        <v>75</v>
      </c>
      <c r="Y45" s="2843">
        <v>0</v>
      </c>
      <c r="Z45" s="2108">
        <v>75</v>
      </c>
      <c r="AA45" s="2844"/>
      <c r="AB45" s="2844"/>
      <c r="AC45" s="2108">
        <v>0</v>
      </c>
      <c r="AD45" s="2108"/>
      <c r="AE45" s="2844"/>
      <c r="AF45" s="2844">
        <v>0</v>
      </c>
      <c r="AG45" s="2108">
        <v>0</v>
      </c>
      <c r="AH45" s="392"/>
      <c r="AI45" s="392"/>
      <c r="AJ45" s="392">
        <v>0</v>
      </c>
    </row>
    <row r="46" spans="1:36" s="2484" customFormat="1" ht="78.75">
      <c r="A46" s="139">
        <v>3105</v>
      </c>
      <c r="B46" s="636" t="s">
        <v>7414</v>
      </c>
      <c r="C46" s="455" t="s">
        <v>7415</v>
      </c>
      <c r="D46" s="356" t="s">
        <v>88</v>
      </c>
      <c r="E46" s="356" t="s">
        <v>42</v>
      </c>
      <c r="F46" s="2487" t="s">
        <v>47</v>
      </c>
      <c r="G46" s="392">
        <v>250</v>
      </c>
      <c r="H46" s="392">
        <v>0</v>
      </c>
      <c r="I46" s="392">
        <v>0</v>
      </c>
      <c r="J46" s="392">
        <v>0</v>
      </c>
      <c r="K46" s="392">
        <v>0</v>
      </c>
      <c r="L46" s="392">
        <v>250</v>
      </c>
      <c r="M46" s="392">
        <v>62.5</v>
      </c>
      <c r="N46" s="392">
        <v>0</v>
      </c>
      <c r="O46" s="392">
        <v>62.5</v>
      </c>
      <c r="P46" s="392"/>
      <c r="Q46" s="392"/>
      <c r="R46" s="392"/>
      <c r="S46" s="392"/>
      <c r="T46" s="392"/>
      <c r="U46" s="392"/>
      <c r="V46" s="392"/>
      <c r="W46" s="392"/>
      <c r="X46" s="2843">
        <v>62.5</v>
      </c>
      <c r="Y46" s="2843">
        <v>0</v>
      </c>
      <c r="Z46" s="2108">
        <v>62.5</v>
      </c>
      <c r="AA46" s="2844"/>
      <c r="AB46" s="2844"/>
      <c r="AC46" s="2108">
        <v>0</v>
      </c>
      <c r="AD46" s="2108"/>
      <c r="AE46" s="2844"/>
      <c r="AF46" s="2844">
        <v>0</v>
      </c>
      <c r="AG46" s="2108">
        <v>0</v>
      </c>
      <c r="AH46" s="392"/>
      <c r="AI46" s="392"/>
      <c r="AJ46" s="392">
        <v>0</v>
      </c>
    </row>
    <row r="47" spans="1:36" s="2484" customFormat="1" ht="47.25">
      <c r="A47" s="139">
        <v>3106</v>
      </c>
      <c r="B47" s="636" t="s">
        <v>7416</v>
      </c>
      <c r="C47" s="455" t="s">
        <v>7417</v>
      </c>
      <c r="D47" s="356" t="s">
        <v>257</v>
      </c>
      <c r="E47" s="356" t="s">
        <v>42</v>
      </c>
      <c r="F47" s="2479" t="s">
        <v>47</v>
      </c>
      <c r="G47" s="392">
        <v>200</v>
      </c>
      <c r="H47" s="392">
        <v>0</v>
      </c>
      <c r="I47" s="392">
        <v>0</v>
      </c>
      <c r="J47" s="392">
        <v>0</v>
      </c>
      <c r="K47" s="392">
        <v>0</v>
      </c>
      <c r="L47" s="392">
        <v>200</v>
      </c>
      <c r="M47" s="392">
        <v>50</v>
      </c>
      <c r="N47" s="392">
        <v>0</v>
      </c>
      <c r="O47" s="392">
        <v>50</v>
      </c>
      <c r="P47" s="392"/>
      <c r="Q47" s="392"/>
      <c r="R47" s="392"/>
      <c r="S47" s="392"/>
      <c r="T47" s="392"/>
      <c r="U47" s="392"/>
      <c r="V47" s="392"/>
      <c r="W47" s="392"/>
      <c r="X47" s="2843">
        <v>50</v>
      </c>
      <c r="Y47" s="2843">
        <v>0</v>
      </c>
      <c r="Z47" s="2108">
        <v>50</v>
      </c>
      <c r="AA47" s="2844"/>
      <c r="AB47" s="2844"/>
      <c r="AC47" s="2108">
        <v>0</v>
      </c>
      <c r="AD47" s="2108"/>
      <c r="AE47" s="2844"/>
      <c r="AF47" s="2844">
        <v>0</v>
      </c>
      <c r="AG47" s="2108">
        <v>0</v>
      </c>
      <c r="AH47" s="392"/>
      <c r="AI47" s="392"/>
      <c r="AJ47" s="392">
        <v>0</v>
      </c>
    </row>
    <row r="48" spans="1:36" s="2484" customFormat="1" ht="47.25">
      <c r="A48" s="139">
        <v>3107</v>
      </c>
      <c r="B48" s="636" t="s">
        <v>7418</v>
      </c>
      <c r="C48" s="455" t="s">
        <v>7419</v>
      </c>
      <c r="D48" s="356" t="s">
        <v>66</v>
      </c>
      <c r="E48" s="356" t="s">
        <v>42</v>
      </c>
      <c r="F48" s="2479" t="s">
        <v>47</v>
      </c>
      <c r="G48" s="392">
        <v>30</v>
      </c>
      <c r="H48" s="392">
        <v>0</v>
      </c>
      <c r="I48" s="392">
        <v>0</v>
      </c>
      <c r="J48" s="392">
        <v>0</v>
      </c>
      <c r="K48" s="392">
        <v>0</v>
      </c>
      <c r="L48" s="392">
        <v>30</v>
      </c>
      <c r="M48" s="392">
        <v>7.5</v>
      </c>
      <c r="N48" s="392">
        <v>0</v>
      </c>
      <c r="O48" s="392">
        <v>7.5</v>
      </c>
      <c r="P48" s="392"/>
      <c r="Q48" s="392"/>
      <c r="R48" s="392"/>
      <c r="S48" s="392"/>
      <c r="T48" s="392"/>
      <c r="U48" s="392"/>
      <c r="V48" s="392"/>
      <c r="W48" s="392"/>
      <c r="X48" s="2843">
        <v>7.5</v>
      </c>
      <c r="Y48" s="2843">
        <v>0</v>
      </c>
      <c r="Z48" s="2108">
        <v>7.5</v>
      </c>
      <c r="AA48" s="2844"/>
      <c r="AB48" s="2844"/>
      <c r="AC48" s="2108">
        <v>0</v>
      </c>
      <c r="AD48" s="2108"/>
      <c r="AE48" s="2844"/>
      <c r="AF48" s="2844">
        <v>0</v>
      </c>
      <c r="AG48" s="2108">
        <v>0</v>
      </c>
      <c r="AH48" s="392"/>
      <c r="AI48" s="392"/>
      <c r="AJ48" s="392">
        <v>0</v>
      </c>
    </row>
    <row r="49" spans="1:36" s="2484" customFormat="1" ht="47.25">
      <c r="A49" s="139">
        <v>3108</v>
      </c>
      <c r="B49" s="636" t="s">
        <v>7420</v>
      </c>
      <c r="C49" s="455" t="s">
        <v>7421</v>
      </c>
      <c r="D49" s="356" t="s">
        <v>66</v>
      </c>
      <c r="E49" s="356" t="s">
        <v>42</v>
      </c>
      <c r="F49" s="2479" t="s">
        <v>47</v>
      </c>
      <c r="G49" s="392">
        <v>30</v>
      </c>
      <c r="H49" s="392">
        <v>0</v>
      </c>
      <c r="I49" s="392">
        <v>0</v>
      </c>
      <c r="J49" s="392">
        <v>0</v>
      </c>
      <c r="K49" s="392">
        <v>0</v>
      </c>
      <c r="L49" s="392">
        <v>30</v>
      </c>
      <c r="M49" s="392">
        <v>7.5</v>
      </c>
      <c r="N49" s="392">
        <v>0</v>
      </c>
      <c r="O49" s="392">
        <v>7.5</v>
      </c>
      <c r="P49" s="392"/>
      <c r="Q49" s="392"/>
      <c r="R49" s="392"/>
      <c r="S49" s="392"/>
      <c r="T49" s="392"/>
      <c r="U49" s="392"/>
      <c r="V49" s="392"/>
      <c r="W49" s="392"/>
      <c r="X49" s="2843">
        <v>7.5</v>
      </c>
      <c r="Y49" s="2843">
        <v>0</v>
      </c>
      <c r="Z49" s="2108">
        <v>7.5</v>
      </c>
      <c r="AA49" s="2844"/>
      <c r="AB49" s="2844"/>
      <c r="AC49" s="2108">
        <v>0</v>
      </c>
      <c r="AD49" s="2108"/>
      <c r="AE49" s="2844"/>
      <c r="AF49" s="2844">
        <v>0</v>
      </c>
      <c r="AG49" s="2108">
        <v>0</v>
      </c>
      <c r="AH49" s="392"/>
      <c r="AI49" s="392"/>
      <c r="AJ49" s="392">
        <v>0</v>
      </c>
    </row>
    <row r="50" spans="1:36" s="2484" customFormat="1" ht="47.25">
      <c r="A50" s="139">
        <v>3109</v>
      </c>
      <c r="B50" s="636" t="s">
        <v>7422</v>
      </c>
      <c r="C50" s="455" t="s">
        <v>7423</v>
      </c>
      <c r="D50" s="356" t="s">
        <v>429</v>
      </c>
      <c r="E50" s="356" t="s">
        <v>42</v>
      </c>
      <c r="F50" s="2479" t="s">
        <v>47</v>
      </c>
      <c r="G50" s="392">
        <v>80</v>
      </c>
      <c r="H50" s="392">
        <v>0</v>
      </c>
      <c r="I50" s="392">
        <v>0</v>
      </c>
      <c r="J50" s="392">
        <v>0</v>
      </c>
      <c r="K50" s="392">
        <v>0</v>
      </c>
      <c r="L50" s="392">
        <v>80</v>
      </c>
      <c r="M50" s="392">
        <v>20</v>
      </c>
      <c r="N50" s="392">
        <v>0</v>
      </c>
      <c r="O50" s="392">
        <v>20</v>
      </c>
      <c r="P50" s="392"/>
      <c r="Q50" s="392"/>
      <c r="R50" s="392"/>
      <c r="S50" s="392"/>
      <c r="T50" s="392"/>
      <c r="U50" s="392"/>
      <c r="V50" s="392"/>
      <c r="W50" s="392"/>
      <c r="X50" s="2843">
        <v>20</v>
      </c>
      <c r="Y50" s="2843">
        <v>0</v>
      </c>
      <c r="Z50" s="2108">
        <v>20</v>
      </c>
      <c r="AA50" s="2844"/>
      <c r="AB50" s="2844"/>
      <c r="AC50" s="2108">
        <v>0</v>
      </c>
      <c r="AD50" s="2108"/>
      <c r="AE50" s="2844"/>
      <c r="AF50" s="2844">
        <v>0</v>
      </c>
      <c r="AG50" s="2108">
        <v>0</v>
      </c>
      <c r="AH50" s="392"/>
      <c r="AI50" s="392"/>
      <c r="AJ50" s="392">
        <v>0</v>
      </c>
    </row>
    <row r="51" spans="1:36" s="2484" customFormat="1" ht="36" customHeight="1">
      <c r="A51" s="139">
        <v>3110</v>
      </c>
      <c r="B51" s="636" t="s">
        <v>7424</v>
      </c>
      <c r="C51" s="455" t="s">
        <v>7425</v>
      </c>
      <c r="D51" s="356" t="s">
        <v>66</v>
      </c>
      <c r="E51" s="356" t="s">
        <v>42</v>
      </c>
      <c r="F51" s="2479" t="s">
        <v>47</v>
      </c>
      <c r="G51" s="392">
        <v>80</v>
      </c>
      <c r="H51" s="392">
        <v>0</v>
      </c>
      <c r="I51" s="392">
        <v>0</v>
      </c>
      <c r="J51" s="392">
        <v>0</v>
      </c>
      <c r="K51" s="392">
        <v>0</v>
      </c>
      <c r="L51" s="392">
        <v>80</v>
      </c>
      <c r="M51" s="392">
        <v>20</v>
      </c>
      <c r="N51" s="392">
        <v>0</v>
      </c>
      <c r="O51" s="392">
        <v>20</v>
      </c>
      <c r="P51" s="392"/>
      <c r="Q51" s="392"/>
      <c r="R51" s="392"/>
      <c r="S51" s="392"/>
      <c r="T51" s="392"/>
      <c r="U51" s="392"/>
      <c r="V51" s="392"/>
      <c r="W51" s="392"/>
      <c r="X51" s="2843">
        <v>20</v>
      </c>
      <c r="Y51" s="2843">
        <v>0</v>
      </c>
      <c r="Z51" s="2108">
        <v>20</v>
      </c>
      <c r="AA51" s="2844"/>
      <c r="AB51" s="2844"/>
      <c r="AC51" s="2108">
        <v>0</v>
      </c>
      <c r="AD51" s="2108"/>
      <c r="AE51" s="2844"/>
      <c r="AF51" s="2844">
        <v>0</v>
      </c>
      <c r="AG51" s="2108">
        <v>0</v>
      </c>
      <c r="AH51" s="392"/>
      <c r="AI51" s="392"/>
      <c r="AJ51" s="392">
        <v>0</v>
      </c>
    </row>
    <row r="52" spans="1:36" s="2484" customFormat="1" ht="47.25">
      <c r="A52" s="139">
        <v>3111</v>
      </c>
      <c r="B52" s="636" t="s">
        <v>7426</v>
      </c>
      <c r="C52" s="455" t="s">
        <v>7427</v>
      </c>
      <c r="D52" s="356" t="s">
        <v>56</v>
      </c>
      <c r="E52" s="356" t="s">
        <v>42</v>
      </c>
      <c r="F52" s="2479" t="s">
        <v>47</v>
      </c>
      <c r="G52" s="392">
        <v>20</v>
      </c>
      <c r="H52" s="392">
        <v>0</v>
      </c>
      <c r="I52" s="392">
        <v>0</v>
      </c>
      <c r="J52" s="392">
        <v>0</v>
      </c>
      <c r="K52" s="392">
        <v>0</v>
      </c>
      <c r="L52" s="392">
        <v>20</v>
      </c>
      <c r="M52" s="392">
        <v>5</v>
      </c>
      <c r="N52" s="392">
        <v>0</v>
      </c>
      <c r="O52" s="392">
        <v>5</v>
      </c>
      <c r="P52" s="392"/>
      <c r="Q52" s="392"/>
      <c r="R52" s="392"/>
      <c r="S52" s="392"/>
      <c r="T52" s="392"/>
      <c r="U52" s="392"/>
      <c r="V52" s="392"/>
      <c r="W52" s="392"/>
      <c r="X52" s="2843">
        <v>5</v>
      </c>
      <c r="Y52" s="2843">
        <v>0</v>
      </c>
      <c r="Z52" s="2108">
        <v>5</v>
      </c>
      <c r="AA52" s="2844"/>
      <c r="AB52" s="2844"/>
      <c r="AC52" s="2108">
        <v>0</v>
      </c>
      <c r="AD52" s="2108"/>
      <c r="AE52" s="2844"/>
      <c r="AF52" s="2844">
        <v>0</v>
      </c>
      <c r="AG52" s="2108">
        <v>0</v>
      </c>
      <c r="AH52" s="392"/>
      <c r="AI52" s="392"/>
      <c r="AJ52" s="392">
        <v>0</v>
      </c>
    </row>
    <row r="53" spans="1:36" s="2484" customFormat="1" ht="18.75">
      <c r="A53" s="1466"/>
      <c r="B53" s="1466"/>
      <c r="C53" s="455"/>
      <c r="D53" s="356"/>
      <c r="E53" s="356"/>
      <c r="F53" s="2479"/>
      <c r="G53" s="392"/>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392"/>
      <c r="AG53" s="392"/>
      <c r="AH53" s="392"/>
      <c r="AI53" s="392"/>
      <c r="AJ53" s="392"/>
    </row>
    <row r="54" spans="1:36" s="2484" customFormat="1" ht="21.95" customHeight="1">
      <c r="A54" s="1466"/>
      <c r="B54" s="1466"/>
      <c r="C54" s="500" t="s">
        <v>2191</v>
      </c>
      <c r="D54" s="1478"/>
      <c r="E54" s="1478"/>
      <c r="F54" s="2488"/>
      <c r="G54" s="1480">
        <v>4832.3530000000001</v>
      </c>
      <c r="H54" s="1480">
        <v>0</v>
      </c>
      <c r="I54" s="1480">
        <v>0</v>
      </c>
      <c r="J54" s="1480">
        <v>0</v>
      </c>
      <c r="K54" s="1480">
        <v>0</v>
      </c>
      <c r="L54" s="1480">
        <v>4832.3530000000001</v>
      </c>
      <c r="M54" s="1480">
        <v>1218.9469999999999</v>
      </c>
      <c r="N54" s="1480">
        <v>0</v>
      </c>
      <c r="O54" s="1480">
        <v>1218.9469999999999</v>
      </c>
      <c r="P54" s="1480">
        <v>0</v>
      </c>
      <c r="Q54" s="1480">
        <v>0</v>
      </c>
      <c r="R54" s="1480">
        <v>0</v>
      </c>
      <c r="S54" s="1480">
        <v>0</v>
      </c>
      <c r="T54" s="1480">
        <v>0</v>
      </c>
      <c r="U54" s="1480">
        <v>0</v>
      </c>
      <c r="V54" s="1480">
        <v>0</v>
      </c>
      <c r="W54" s="1480">
        <v>0</v>
      </c>
      <c r="X54" s="1480">
        <v>1218.9469999999999</v>
      </c>
      <c r="Y54" s="1480">
        <v>0</v>
      </c>
      <c r="Z54" s="1480">
        <v>1218.9469999999999</v>
      </c>
      <c r="AA54" s="1480">
        <v>0</v>
      </c>
      <c r="AB54" s="1480">
        <v>0</v>
      </c>
      <c r="AC54" s="1480">
        <v>0</v>
      </c>
      <c r="AD54" s="1480">
        <v>0</v>
      </c>
      <c r="AE54" s="1480">
        <v>0</v>
      </c>
      <c r="AF54" s="1480">
        <v>0</v>
      </c>
      <c r="AG54" s="1480">
        <v>0</v>
      </c>
      <c r="AH54" s="1480"/>
      <c r="AI54" s="1480"/>
      <c r="AJ54" s="1480">
        <v>0</v>
      </c>
    </row>
    <row r="55" spans="1:36" s="2484" customFormat="1" ht="21.95" customHeight="1" thickBot="1">
      <c r="A55" s="1466"/>
      <c r="B55" s="1466"/>
      <c r="C55" s="466" t="s">
        <v>346</v>
      </c>
      <c r="D55" s="467"/>
      <c r="E55" s="467"/>
      <c r="F55" s="2489"/>
      <c r="G55" s="1476">
        <v>34823.915999999997</v>
      </c>
      <c r="H55" s="1476">
        <v>2674.8420000000001</v>
      </c>
      <c r="I55" s="1476">
        <v>1107.5227500000001</v>
      </c>
      <c r="J55" s="1476">
        <v>0</v>
      </c>
      <c r="K55" s="1476">
        <v>3782.3647500000002</v>
      </c>
      <c r="L55" s="1476">
        <v>31041.55125</v>
      </c>
      <c r="M55" s="1476">
        <v>3083.8710000000001</v>
      </c>
      <c r="N55" s="1476">
        <v>45.879000000000005</v>
      </c>
      <c r="O55" s="1476">
        <v>3129.75</v>
      </c>
      <c r="P55" s="1476">
        <v>0</v>
      </c>
      <c r="Q55" s="1476">
        <v>0</v>
      </c>
      <c r="R55" s="1476">
        <v>0</v>
      </c>
      <c r="S55" s="1476">
        <v>0</v>
      </c>
      <c r="T55" s="1476">
        <v>0</v>
      </c>
      <c r="U55" s="1476">
        <v>0</v>
      </c>
      <c r="V55" s="1476">
        <v>0</v>
      </c>
      <c r="W55" s="1476">
        <v>0</v>
      </c>
      <c r="X55" s="1476">
        <v>3083.8710000000001</v>
      </c>
      <c r="Y55" s="1476">
        <v>45.879000000000005</v>
      </c>
      <c r="Z55" s="1476">
        <v>3129.75</v>
      </c>
      <c r="AA55" s="1476">
        <v>458.39443749999998</v>
      </c>
      <c r="AB55" s="1476">
        <v>0</v>
      </c>
      <c r="AC55" s="1476">
        <v>458.39443749999998</v>
      </c>
      <c r="AD55" s="1476">
        <v>4.6298124999999999</v>
      </c>
      <c r="AE55" s="1476">
        <v>0</v>
      </c>
      <c r="AF55" s="1476">
        <v>209.692252</v>
      </c>
      <c r="AG55" s="1476">
        <v>209.692252</v>
      </c>
      <c r="AH55" s="1476"/>
      <c r="AI55" s="1476"/>
      <c r="AJ55" s="1476">
        <v>0</v>
      </c>
    </row>
    <row r="56" spans="1:36" s="2484" customFormat="1" ht="18.75">
      <c r="A56" s="1466"/>
      <c r="B56" s="1466"/>
      <c r="C56" s="2490" t="s">
        <v>347</v>
      </c>
      <c r="D56" s="1237"/>
      <c r="E56" s="1237"/>
      <c r="F56" s="2486"/>
      <c r="G56" s="1391"/>
      <c r="H56" s="1391"/>
      <c r="I56" s="1391"/>
      <c r="J56" s="1391"/>
      <c r="K56" s="1391"/>
      <c r="L56" s="1391"/>
      <c r="M56" s="1391"/>
      <c r="N56" s="1391"/>
      <c r="O56" s="1391"/>
      <c r="P56" s="1391"/>
      <c r="Q56" s="1391"/>
      <c r="R56" s="1391"/>
      <c r="S56" s="1391"/>
      <c r="T56" s="1391"/>
      <c r="U56" s="1391"/>
      <c r="V56" s="1391"/>
      <c r="W56" s="1391"/>
      <c r="X56" s="1391"/>
      <c r="Y56" s="1391"/>
      <c r="Z56" s="1391"/>
      <c r="AA56" s="1391"/>
      <c r="AB56" s="1391"/>
      <c r="AC56" s="1391"/>
      <c r="AD56" s="1391"/>
      <c r="AE56" s="1391"/>
      <c r="AF56" s="1391"/>
      <c r="AG56" s="1391"/>
      <c r="AH56" s="1391"/>
      <c r="AI56" s="1391"/>
      <c r="AJ56" s="1391"/>
    </row>
    <row r="57" spans="1:36" s="2484" customFormat="1" ht="18.75">
      <c r="A57" s="1466"/>
      <c r="B57" s="1466"/>
      <c r="C57" s="2490" t="s">
        <v>7428</v>
      </c>
      <c r="D57" s="2267"/>
      <c r="E57" s="490"/>
      <c r="F57" s="2491"/>
      <c r="G57" s="1430"/>
      <c r="H57" s="1430"/>
      <c r="I57" s="1430"/>
      <c r="J57" s="1430"/>
      <c r="K57" s="1391"/>
      <c r="L57" s="1391"/>
      <c r="M57" s="1430"/>
      <c r="N57" s="1430"/>
      <c r="O57" s="1391"/>
      <c r="P57" s="1391"/>
      <c r="Q57" s="1391"/>
      <c r="R57" s="1391"/>
      <c r="S57" s="1391"/>
      <c r="T57" s="1391"/>
      <c r="U57" s="1391"/>
      <c r="V57" s="1391"/>
      <c r="W57" s="1391"/>
      <c r="X57" s="1391"/>
      <c r="Y57" s="1391"/>
      <c r="Z57" s="1391"/>
      <c r="AA57" s="1391"/>
      <c r="AB57" s="1391"/>
      <c r="AC57" s="1391"/>
      <c r="AD57" s="1391"/>
      <c r="AE57" s="1391"/>
      <c r="AF57" s="1391"/>
      <c r="AG57" s="1391"/>
      <c r="AH57" s="1391"/>
      <c r="AI57" s="1391"/>
      <c r="AJ57" s="1430"/>
    </row>
    <row r="58" spans="1:36" s="2484" customFormat="1" ht="18.75">
      <c r="A58" s="1466"/>
      <c r="B58" s="1466"/>
      <c r="C58" s="2490"/>
      <c r="D58" s="2267"/>
      <c r="E58" s="490"/>
      <c r="F58" s="2491"/>
      <c r="G58" s="1430"/>
      <c r="H58" s="1430"/>
      <c r="I58" s="1430"/>
      <c r="J58" s="1430"/>
      <c r="K58" s="1391"/>
      <c r="L58" s="1391"/>
      <c r="M58" s="1430"/>
      <c r="N58" s="1430"/>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430"/>
    </row>
    <row r="59" spans="1:36" s="2484" customFormat="1" ht="47.25">
      <c r="A59" s="139">
        <v>3112</v>
      </c>
      <c r="B59" s="394" t="s">
        <v>7429</v>
      </c>
      <c r="C59" s="2081" t="s">
        <v>7430</v>
      </c>
      <c r="D59" s="1455" t="s">
        <v>321</v>
      </c>
      <c r="E59" s="1237" t="s">
        <v>5138</v>
      </c>
      <c r="F59" s="2479" t="s">
        <v>47</v>
      </c>
      <c r="G59" s="1391">
        <v>185.39500000000001</v>
      </c>
      <c r="H59" s="1391">
        <v>72.861999999999995</v>
      </c>
      <c r="I59" s="1391">
        <v>49.253</v>
      </c>
      <c r="J59" s="1391">
        <v>0</v>
      </c>
      <c r="K59" s="392">
        <v>122.11499999999999</v>
      </c>
      <c r="L59" s="392">
        <v>63.280000000000015</v>
      </c>
      <c r="M59" s="392">
        <v>10</v>
      </c>
      <c r="N59" s="392">
        <v>25.77</v>
      </c>
      <c r="O59" s="392">
        <v>35.769999999999996</v>
      </c>
      <c r="P59" s="392"/>
      <c r="Q59" s="392"/>
      <c r="R59" s="392"/>
      <c r="S59" s="392"/>
      <c r="T59" s="392"/>
      <c r="U59" s="392"/>
      <c r="V59" s="392"/>
      <c r="W59" s="392"/>
      <c r="X59" s="2843">
        <v>10</v>
      </c>
      <c r="Y59" s="2843">
        <v>25.77</v>
      </c>
      <c r="Z59" s="2108">
        <v>35.769999999999996</v>
      </c>
      <c r="AA59" s="2844">
        <v>2.4750000000000001</v>
      </c>
      <c r="AB59" s="2844"/>
      <c r="AC59" s="2108">
        <v>2.4750000000000001</v>
      </c>
      <c r="AD59" s="2108">
        <v>2.5000000000000001E-2</v>
      </c>
      <c r="AE59" s="2844"/>
      <c r="AF59" s="2844">
        <v>0</v>
      </c>
      <c r="AG59" s="2108">
        <v>0</v>
      </c>
      <c r="AH59" s="392"/>
      <c r="AI59" s="392" t="s">
        <v>9947</v>
      </c>
      <c r="AJ59" s="1391">
        <v>0</v>
      </c>
    </row>
    <row r="60" spans="1:36" s="2484" customFormat="1" ht="63">
      <c r="A60" s="139">
        <v>3113</v>
      </c>
      <c r="B60" s="394" t="s">
        <v>7431</v>
      </c>
      <c r="C60" s="2081" t="s">
        <v>7432</v>
      </c>
      <c r="D60" s="1237" t="s">
        <v>7433</v>
      </c>
      <c r="E60" s="1975" t="s">
        <v>7434</v>
      </c>
      <c r="F60" s="2479" t="s">
        <v>47</v>
      </c>
      <c r="G60" s="1391">
        <v>219.32</v>
      </c>
      <c r="H60" s="392">
        <v>2.2210000000000001</v>
      </c>
      <c r="I60" s="392">
        <v>5.95</v>
      </c>
      <c r="J60" s="1391">
        <v>0</v>
      </c>
      <c r="K60" s="392">
        <v>8.1709999999999994</v>
      </c>
      <c r="L60" s="392">
        <v>211.149</v>
      </c>
      <c r="M60" s="1391">
        <v>40</v>
      </c>
      <c r="N60" s="1391">
        <v>20.48</v>
      </c>
      <c r="O60" s="392">
        <v>60.480000000000004</v>
      </c>
      <c r="P60" s="392"/>
      <c r="Q60" s="392"/>
      <c r="R60" s="392"/>
      <c r="S60" s="392"/>
      <c r="T60" s="392"/>
      <c r="U60" s="392"/>
      <c r="V60" s="392"/>
      <c r="W60" s="392"/>
      <c r="X60" s="2843">
        <v>40</v>
      </c>
      <c r="Y60" s="2843">
        <v>20.48</v>
      </c>
      <c r="Z60" s="2108">
        <v>60.480000000000004</v>
      </c>
      <c r="AA60" s="2844">
        <v>9.9</v>
      </c>
      <c r="AB60" s="2844"/>
      <c r="AC60" s="2108">
        <v>9.9</v>
      </c>
      <c r="AD60" s="2108">
        <v>0.1</v>
      </c>
      <c r="AE60" s="2844"/>
      <c r="AF60" s="2844">
        <v>4.9000000000000004</v>
      </c>
      <c r="AG60" s="2108">
        <v>4.9000000000000004</v>
      </c>
      <c r="AH60" s="392"/>
      <c r="AI60" s="392" t="s">
        <v>9947</v>
      </c>
      <c r="AJ60" s="1391">
        <v>0</v>
      </c>
    </row>
    <row r="61" spans="1:36" s="2484" customFormat="1" ht="18.75">
      <c r="A61" s="139"/>
      <c r="B61" s="394"/>
      <c r="C61" s="2081"/>
      <c r="D61" s="1237"/>
      <c r="E61" s="1975"/>
      <c r="F61" s="2479"/>
      <c r="G61" s="1391"/>
      <c r="H61" s="392"/>
      <c r="I61" s="392"/>
      <c r="J61" s="1391"/>
      <c r="K61" s="392"/>
      <c r="L61" s="392"/>
      <c r="M61" s="1391"/>
      <c r="N61" s="1391"/>
      <c r="O61" s="392"/>
      <c r="P61" s="392"/>
      <c r="Q61" s="392"/>
      <c r="R61" s="392"/>
      <c r="S61" s="392"/>
      <c r="T61" s="392"/>
      <c r="U61" s="392"/>
      <c r="V61" s="392"/>
      <c r="W61" s="392"/>
      <c r="X61" s="2843"/>
      <c r="Y61" s="2843"/>
      <c r="Z61" s="2108"/>
      <c r="AA61" s="2844"/>
      <c r="AB61" s="2844"/>
      <c r="AC61" s="2108"/>
      <c r="AD61" s="2108"/>
      <c r="AE61" s="2844"/>
      <c r="AF61" s="2844"/>
      <c r="AG61" s="2108"/>
      <c r="AH61" s="392"/>
      <c r="AI61" s="392"/>
      <c r="AJ61" s="1391"/>
    </row>
    <row r="62" spans="1:36" s="2484" customFormat="1" ht="18.75">
      <c r="A62" s="490"/>
      <c r="B62" s="490"/>
      <c r="C62" s="2482" t="s">
        <v>7435</v>
      </c>
      <c r="D62" s="482"/>
      <c r="E62" s="482"/>
      <c r="F62" s="2483"/>
      <c r="G62" s="1437">
        <v>404.71500000000003</v>
      </c>
      <c r="H62" s="1437">
        <v>75.082999999999998</v>
      </c>
      <c r="I62" s="1437">
        <v>55.203000000000003</v>
      </c>
      <c r="J62" s="1437">
        <v>0</v>
      </c>
      <c r="K62" s="1437">
        <v>130.286</v>
      </c>
      <c r="L62" s="1437">
        <v>274.42900000000003</v>
      </c>
      <c r="M62" s="1437">
        <v>50</v>
      </c>
      <c r="N62" s="1437">
        <v>46.25</v>
      </c>
      <c r="O62" s="1437">
        <v>96.25</v>
      </c>
      <c r="P62" s="1437">
        <v>0</v>
      </c>
      <c r="Q62" s="1437">
        <v>0</v>
      </c>
      <c r="R62" s="1437">
        <v>0</v>
      </c>
      <c r="S62" s="1437">
        <v>0</v>
      </c>
      <c r="T62" s="1437">
        <v>0</v>
      </c>
      <c r="U62" s="1437">
        <v>0</v>
      </c>
      <c r="V62" s="1437">
        <v>0</v>
      </c>
      <c r="W62" s="1437">
        <v>0</v>
      </c>
      <c r="X62" s="1437">
        <v>50</v>
      </c>
      <c r="Y62" s="1437">
        <v>46.25</v>
      </c>
      <c r="Z62" s="1437">
        <v>96.25</v>
      </c>
      <c r="AA62" s="1437">
        <v>12.375</v>
      </c>
      <c r="AB62" s="1437">
        <v>0</v>
      </c>
      <c r="AC62" s="1437">
        <v>12.375</v>
      </c>
      <c r="AD62" s="1437">
        <v>0.125</v>
      </c>
      <c r="AE62" s="1437">
        <v>0</v>
      </c>
      <c r="AF62" s="1437">
        <v>4.9000000000000004</v>
      </c>
      <c r="AG62" s="1437">
        <v>4.9000000000000004</v>
      </c>
      <c r="AH62" s="1437"/>
      <c r="AI62" s="1437"/>
      <c r="AJ62" s="1437">
        <v>0</v>
      </c>
    </row>
    <row r="63" spans="1:36" s="2484" customFormat="1" ht="12" customHeight="1">
      <c r="A63" s="490"/>
      <c r="B63" s="490"/>
      <c r="C63" s="489"/>
      <c r="D63" s="490"/>
      <c r="E63" s="490"/>
      <c r="F63" s="2485"/>
      <c r="G63" s="1430"/>
      <c r="H63" s="1430"/>
      <c r="I63" s="1430"/>
      <c r="J63" s="1430"/>
      <c r="K63" s="1430"/>
      <c r="L63" s="1430"/>
      <c r="M63" s="1430"/>
      <c r="N63" s="1430"/>
      <c r="O63" s="1430"/>
      <c r="P63" s="1430"/>
      <c r="Q63" s="1430"/>
      <c r="R63" s="1430"/>
      <c r="S63" s="1430"/>
      <c r="T63" s="1430"/>
      <c r="U63" s="1430"/>
      <c r="V63" s="1430"/>
      <c r="W63" s="1430"/>
      <c r="X63" s="1430"/>
      <c r="Y63" s="1430"/>
      <c r="Z63" s="1430"/>
      <c r="AA63" s="1430"/>
      <c r="AB63" s="1430"/>
      <c r="AC63" s="1430"/>
      <c r="AD63" s="1430"/>
      <c r="AE63" s="1430"/>
      <c r="AF63" s="1430"/>
      <c r="AG63" s="1430"/>
      <c r="AH63" s="1430"/>
      <c r="AI63" s="1430"/>
      <c r="AJ63" s="1430"/>
    </row>
    <row r="64" spans="1:36" s="2484" customFormat="1" ht="18.75">
      <c r="A64" s="1242"/>
      <c r="B64" s="1242"/>
      <c r="C64" s="605" t="s">
        <v>2163</v>
      </c>
      <c r="D64" s="1237"/>
      <c r="E64" s="1237"/>
      <c r="F64" s="2486"/>
      <c r="G64" s="1391"/>
      <c r="H64" s="1391"/>
      <c r="I64" s="1391"/>
      <c r="J64" s="1391"/>
      <c r="K64" s="392"/>
      <c r="L64" s="392"/>
      <c r="M64" s="1391"/>
      <c r="N64" s="1391"/>
      <c r="O64" s="392"/>
      <c r="P64" s="392"/>
      <c r="Q64" s="392"/>
      <c r="R64" s="392"/>
      <c r="S64" s="392"/>
      <c r="T64" s="392"/>
      <c r="U64" s="392"/>
      <c r="V64" s="392"/>
      <c r="W64" s="392"/>
      <c r="X64" s="392"/>
      <c r="Y64" s="392"/>
      <c r="Z64" s="392"/>
      <c r="AA64" s="392"/>
      <c r="AB64" s="392"/>
      <c r="AC64" s="392"/>
      <c r="AD64" s="392"/>
      <c r="AE64" s="392"/>
      <c r="AF64" s="392"/>
      <c r="AG64" s="392"/>
      <c r="AH64" s="392"/>
      <c r="AI64" s="392"/>
      <c r="AJ64" s="1391"/>
    </row>
    <row r="65" spans="1:36" s="2484" customFormat="1" ht="18.75">
      <c r="A65" s="1242"/>
      <c r="B65" s="1242"/>
      <c r="C65" s="605"/>
      <c r="D65" s="1237"/>
      <c r="E65" s="1237"/>
      <c r="F65" s="2486"/>
      <c r="G65" s="1391"/>
      <c r="H65" s="1391"/>
      <c r="I65" s="1391"/>
      <c r="J65" s="1391"/>
      <c r="K65" s="392"/>
      <c r="L65" s="392"/>
      <c r="M65" s="1391"/>
      <c r="N65" s="1391"/>
      <c r="O65" s="392"/>
      <c r="P65" s="392"/>
      <c r="Q65" s="392"/>
      <c r="R65" s="392"/>
      <c r="S65" s="392"/>
      <c r="T65" s="392"/>
      <c r="U65" s="392"/>
      <c r="V65" s="392"/>
      <c r="W65" s="392"/>
      <c r="X65" s="392"/>
      <c r="Y65" s="392"/>
      <c r="Z65" s="392"/>
      <c r="AA65" s="392"/>
      <c r="AB65" s="392"/>
      <c r="AC65" s="392"/>
      <c r="AD65" s="392"/>
      <c r="AE65" s="392"/>
      <c r="AF65" s="392"/>
      <c r="AG65" s="392"/>
      <c r="AH65" s="392"/>
      <c r="AI65" s="392"/>
      <c r="AJ65" s="1391"/>
    </row>
    <row r="66" spans="1:36" s="2484" customFormat="1" ht="39" customHeight="1">
      <c r="A66" s="139">
        <v>3114</v>
      </c>
      <c r="B66" s="394" t="s">
        <v>7436</v>
      </c>
      <c r="C66" s="2081" t="s">
        <v>7437</v>
      </c>
      <c r="D66" s="1237" t="s">
        <v>7438</v>
      </c>
      <c r="E66" s="1237" t="s">
        <v>42</v>
      </c>
      <c r="F66" s="2479" t="s">
        <v>47</v>
      </c>
      <c r="G66" s="1391">
        <v>262.23700000000002</v>
      </c>
      <c r="H66" s="392">
        <v>0</v>
      </c>
      <c r="I66" s="1391">
        <v>0</v>
      </c>
      <c r="J66" s="1391">
        <v>0</v>
      </c>
      <c r="K66" s="392">
        <v>0</v>
      </c>
      <c r="L66" s="392">
        <v>262.23700000000002</v>
      </c>
      <c r="M66" s="1391">
        <v>45</v>
      </c>
      <c r="N66" s="1391">
        <v>20</v>
      </c>
      <c r="O66" s="392">
        <v>65</v>
      </c>
      <c r="P66" s="392"/>
      <c r="Q66" s="392"/>
      <c r="R66" s="392"/>
      <c r="S66" s="392"/>
      <c r="T66" s="392"/>
      <c r="U66" s="392"/>
      <c r="V66" s="392"/>
      <c r="W66" s="392"/>
      <c r="X66" s="2843">
        <v>45</v>
      </c>
      <c r="Y66" s="2843">
        <v>20</v>
      </c>
      <c r="Z66" s="2108">
        <v>65</v>
      </c>
      <c r="AA66" s="2844"/>
      <c r="AB66" s="2844"/>
      <c r="AC66" s="2108">
        <v>0</v>
      </c>
      <c r="AD66" s="2108"/>
      <c r="AE66" s="2844"/>
      <c r="AF66" s="2844">
        <v>0</v>
      </c>
      <c r="AG66" s="2108">
        <v>0</v>
      </c>
      <c r="AH66" s="392"/>
      <c r="AI66" s="392"/>
      <c r="AJ66" s="1391">
        <v>0</v>
      </c>
    </row>
    <row r="67" spans="1:36" s="2481" customFormat="1" ht="36" customHeight="1">
      <c r="A67" s="139">
        <v>3115</v>
      </c>
      <c r="B67" s="636" t="s">
        <v>7439</v>
      </c>
      <c r="C67" s="455" t="s">
        <v>7440</v>
      </c>
      <c r="D67" s="1237" t="s">
        <v>88</v>
      </c>
      <c r="E67" s="1237" t="s">
        <v>42</v>
      </c>
      <c r="F67" s="2479" t="s">
        <v>47</v>
      </c>
      <c r="G67" s="1391">
        <v>860.62400000000002</v>
      </c>
      <c r="H67" s="392">
        <v>0</v>
      </c>
      <c r="I67" s="1391">
        <v>0</v>
      </c>
      <c r="J67" s="1391">
        <v>0</v>
      </c>
      <c r="K67" s="392">
        <v>0</v>
      </c>
      <c r="L67" s="392">
        <v>860.62400000000002</v>
      </c>
      <c r="M67" s="1391">
        <v>150</v>
      </c>
      <c r="N67" s="1391">
        <v>61</v>
      </c>
      <c r="O67" s="392">
        <v>211</v>
      </c>
      <c r="P67" s="392"/>
      <c r="Q67" s="392"/>
      <c r="R67" s="392"/>
      <c r="S67" s="392"/>
      <c r="T67" s="392"/>
      <c r="U67" s="392"/>
      <c r="V67" s="392"/>
      <c r="W67" s="392"/>
      <c r="X67" s="2843">
        <v>150</v>
      </c>
      <c r="Y67" s="2843">
        <v>61</v>
      </c>
      <c r="Z67" s="2108">
        <v>211</v>
      </c>
      <c r="AA67" s="2844"/>
      <c r="AB67" s="2844"/>
      <c r="AC67" s="2108">
        <v>0</v>
      </c>
      <c r="AD67" s="2108"/>
      <c r="AE67" s="2844"/>
      <c r="AF67" s="2844">
        <v>0</v>
      </c>
      <c r="AG67" s="2108">
        <v>0</v>
      </c>
      <c r="AH67" s="392"/>
      <c r="AI67" s="392"/>
      <c r="AJ67" s="1391">
        <v>0</v>
      </c>
    </row>
    <row r="68" spans="1:36" s="2481" customFormat="1" ht="18.75">
      <c r="A68" s="490"/>
      <c r="B68" s="490"/>
      <c r="C68" s="455"/>
      <c r="D68" s="1237"/>
      <c r="E68" s="1237"/>
      <c r="F68" s="2479"/>
      <c r="G68" s="1391"/>
      <c r="H68" s="392"/>
      <c r="I68" s="1391"/>
      <c r="J68" s="1391"/>
      <c r="K68" s="392"/>
      <c r="L68" s="392"/>
      <c r="M68" s="1391"/>
      <c r="N68" s="1391"/>
      <c r="O68" s="392"/>
      <c r="P68" s="392"/>
      <c r="Q68" s="392"/>
      <c r="R68" s="392"/>
      <c r="S68" s="392"/>
      <c r="T68" s="392"/>
      <c r="U68" s="392"/>
      <c r="V68" s="392"/>
      <c r="W68" s="392"/>
      <c r="X68" s="392"/>
      <c r="Y68" s="392"/>
      <c r="Z68" s="392"/>
      <c r="AA68" s="392"/>
      <c r="AB68" s="392"/>
      <c r="AC68" s="392"/>
      <c r="AD68" s="392"/>
      <c r="AE68" s="392"/>
      <c r="AF68" s="392"/>
      <c r="AG68" s="392"/>
      <c r="AH68" s="392"/>
      <c r="AI68" s="392"/>
      <c r="AJ68" s="1391"/>
    </row>
    <row r="69" spans="1:36" s="2481" customFormat="1" ht="18.75">
      <c r="A69" s="490"/>
      <c r="B69" s="490"/>
      <c r="C69" s="2482" t="s">
        <v>7441</v>
      </c>
      <c r="D69" s="482"/>
      <c r="E69" s="482"/>
      <c r="F69" s="2492"/>
      <c r="G69" s="1437">
        <v>1122.8610000000001</v>
      </c>
      <c r="H69" s="1437">
        <v>0</v>
      </c>
      <c r="I69" s="1437">
        <v>0</v>
      </c>
      <c r="J69" s="1437">
        <v>0</v>
      </c>
      <c r="K69" s="1437">
        <v>0</v>
      </c>
      <c r="L69" s="1437">
        <v>1122.8610000000001</v>
      </c>
      <c r="M69" s="1437">
        <v>195</v>
      </c>
      <c r="N69" s="1437">
        <v>81</v>
      </c>
      <c r="O69" s="1437">
        <v>276</v>
      </c>
      <c r="P69" s="1437">
        <v>0</v>
      </c>
      <c r="Q69" s="1437">
        <v>0</v>
      </c>
      <c r="R69" s="1437">
        <v>0</v>
      </c>
      <c r="S69" s="1437">
        <v>0</v>
      </c>
      <c r="T69" s="1437">
        <v>0</v>
      </c>
      <c r="U69" s="1437">
        <v>0</v>
      </c>
      <c r="V69" s="1437">
        <v>0</v>
      </c>
      <c r="W69" s="1437">
        <v>0</v>
      </c>
      <c r="X69" s="1437">
        <v>195</v>
      </c>
      <c r="Y69" s="1437">
        <v>81</v>
      </c>
      <c r="Z69" s="1437">
        <v>276</v>
      </c>
      <c r="AA69" s="1437">
        <v>0</v>
      </c>
      <c r="AB69" s="1437">
        <v>0</v>
      </c>
      <c r="AC69" s="1437">
        <v>0</v>
      </c>
      <c r="AD69" s="1437">
        <v>0</v>
      </c>
      <c r="AE69" s="1437">
        <v>0</v>
      </c>
      <c r="AF69" s="1437">
        <v>0</v>
      </c>
      <c r="AG69" s="1437">
        <v>0</v>
      </c>
      <c r="AH69" s="1437"/>
      <c r="AI69" s="1437"/>
      <c r="AJ69" s="1437">
        <v>0</v>
      </c>
    </row>
    <row r="70" spans="1:36" s="2481" customFormat="1" ht="18.75">
      <c r="A70" s="1242"/>
      <c r="B70" s="1242"/>
      <c r="C70" s="2493" t="s">
        <v>7442</v>
      </c>
      <c r="D70" s="482"/>
      <c r="E70" s="482"/>
      <c r="F70" s="2483"/>
      <c r="G70" s="1437">
        <v>30396.277999999995</v>
      </c>
      <c r="H70" s="1437">
        <v>2749.9250000000002</v>
      </c>
      <c r="I70" s="1437">
        <v>1162.7257500000001</v>
      </c>
      <c r="J70" s="1437">
        <v>0</v>
      </c>
      <c r="K70" s="1437">
        <v>3912.6507500000002</v>
      </c>
      <c r="L70" s="1437">
        <v>26483.627250000001</v>
      </c>
      <c r="M70" s="1437">
        <v>1914.924</v>
      </c>
      <c r="N70" s="1437">
        <v>92.129000000000005</v>
      </c>
      <c r="O70" s="1437">
        <v>2007.0529999999999</v>
      </c>
      <c r="P70" s="1437">
        <v>0</v>
      </c>
      <c r="Q70" s="1437">
        <v>0</v>
      </c>
      <c r="R70" s="1437">
        <v>0</v>
      </c>
      <c r="S70" s="1437">
        <v>0</v>
      </c>
      <c r="T70" s="1437">
        <v>0</v>
      </c>
      <c r="U70" s="1437">
        <v>0</v>
      </c>
      <c r="V70" s="1437">
        <v>0</v>
      </c>
      <c r="W70" s="1437">
        <v>0</v>
      </c>
      <c r="X70" s="1437">
        <v>1914.924</v>
      </c>
      <c r="Y70" s="1437">
        <v>92.129000000000005</v>
      </c>
      <c r="Z70" s="1437">
        <v>2007.0529999999999</v>
      </c>
      <c r="AA70" s="1437">
        <v>470.76943749999998</v>
      </c>
      <c r="AB70" s="1437">
        <v>0</v>
      </c>
      <c r="AC70" s="1437">
        <v>470.76943749999998</v>
      </c>
      <c r="AD70" s="1437">
        <v>4.7548124999999999</v>
      </c>
      <c r="AE70" s="1437">
        <v>0</v>
      </c>
      <c r="AF70" s="1437">
        <v>214.592252</v>
      </c>
      <c r="AG70" s="1437">
        <v>214.592252</v>
      </c>
      <c r="AH70" s="1437"/>
      <c r="AI70" s="1437"/>
      <c r="AJ70" s="1437">
        <v>0</v>
      </c>
    </row>
    <row r="71" spans="1:36" s="2481" customFormat="1" ht="18.75">
      <c r="A71" s="1242"/>
      <c r="B71" s="1242"/>
      <c r="C71" s="489" t="s">
        <v>7443</v>
      </c>
      <c r="D71" s="482"/>
      <c r="E71" s="482"/>
      <c r="F71" s="2483"/>
      <c r="G71" s="1437">
        <v>5955.2139999999999</v>
      </c>
      <c r="H71" s="1437">
        <v>0</v>
      </c>
      <c r="I71" s="1437">
        <v>0</v>
      </c>
      <c r="J71" s="1437">
        <v>0</v>
      </c>
      <c r="K71" s="1437">
        <v>0</v>
      </c>
      <c r="L71" s="1437">
        <v>5955.2139999999999</v>
      </c>
      <c r="M71" s="1437">
        <v>1413.9469999999999</v>
      </c>
      <c r="N71" s="1437">
        <v>81</v>
      </c>
      <c r="O71" s="1437">
        <v>1494.9469999999999</v>
      </c>
      <c r="P71" s="1437">
        <v>0</v>
      </c>
      <c r="Q71" s="1437">
        <v>0</v>
      </c>
      <c r="R71" s="1437">
        <v>0</v>
      </c>
      <c r="S71" s="1437">
        <v>0</v>
      </c>
      <c r="T71" s="1437">
        <v>0</v>
      </c>
      <c r="U71" s="1437">
        <v>0</v>
      </c>
      <c r="V71" s="1437">
        <v>0</v>
      </c>
      <c r="W71" s="1437">
        <v>0</v>
      </c>
      <c r="X71" s="1437">
        <v>1413.9469999999999</v>
      </c>
      <c r="Y71" s="1437">
        <v>81</v>
      </c>
      <c r="Z71" s="1437">
        <v>1494.9469999999999</v>
      </c>
      <c r="AA71" s="1437">
        <v>0</v>
      </c>
      <c r="AB71" s="1437">
        <v>0</v>
      </c>
      <c r="AC71" s="1437">
        <v>0</v>
      </c>
      <c r="AD71" s="1437">
        <v>0</v>
      </c>
      <c r="AE71" s="1437">
        <v>0</v>
      </c>
      <c r="AF71" s="1437">
        <v>0</v>
      </c>
      <c r="AG71" s="1437">
        <v>0</v>
      </c>
      <c r="AH71" s="1437"/>
      <c r="AI71" s="1437"/>
      <c r="AJ71" s="1437">
        <v>0</v>
      </c>
    </row>
    <row r="72" spans="1:36" s="2481" customFormat="1" ht="19.5" thickBot="1">
      <c r="A72" s="1466"/>
      <c r="B72" s="1466"/>
      <c r="C72" s="2494" t="s">
        <v>7444</v>
      </c>
      <c r="D72" s="486"/>
      <c r="E72" s="486"/>
      <c r="F72" s="2495"/>
      <c r="G72" s="1482">
        <v>36351.491999999998</v>
      </c>
      <c r="H72" s="1482">
        <v>2749.9250000000002</v>
      </c>
      <c r="I72" s="1482">
        <v>1162.7257500000001</v>
      </c>
      <c r="J72" s="1482">
        <v>0</v>
      </c>
      <c r="K72" s="1482">
        <v>3912.6507500000002</v>
      </c>
      <c r="L72" s="1482">
        <v>32438.841250000001</v>
      </c>
      <c r="M72" s="1482">
        <v>3328.8710000000001</v>
      </c>
      <c r="N72" s="1482">
        <v>173.12900000000002</v>
      </c>
      <c r="O72" s="1482">
        <v>3502</v>
      </c>
      <c r="P72" s="1482">
        <v>0</v>
      </c>
      <c r="Q72" s="1482">
        <v>0</v>
      </c>
      <c r="R72" s="1482">
        <v>0</v>
      </c>
      <c r="S72" s="1482">
        <v>0</v>
      </c>
      <c r="T72" s="1482">
        <v>0</v>
      </c>
      <c r="U72" s="1482">
        <v>0</v>
      </c>
      <c r="V72" s="1482">
        <v>0</v>
      </c>
      <c r="W72" s="1482">
        <v>0</v>
      </c>
      <c r="X72" s="1482">
        <v>3328.8710000000001</v>
      </c>
      <c r="Y72" s="1482">
        <v>173.12900000000002</v>
      </c>
      <c r="Z72" s="1482">
        <v>3502</v>
      </c>
      <c r="AA72" s="1482">
        <v>470.76943749999998</v>
      </c>
      <c r="AB72" s="1482">
        <v>0</v>
      </c>
      <c r="AC72" s="1482">
        <v>470.76943749999998</v>
      </c>
      <c r="AD72" s="1482">
        <v>4.7548124999999999</v>
      </c>
      <c r="AE72" s="1482">
        <v>0</v>
      </c>
      <c r="AF72" s="1482">
        <v>214.592252</v>
      </c>
      <c r="AG72" s="1482">
        <v>214.592252</v>
      </c>
      <c r="AH72" s="1482"/>
      <c r="AI72" s="1482"/>
      <c r="AJ72" s="1482">
        <v>0</v>
      </c>
    </row>
    <row r="73" spans="1:36" s="2481" customFormat="1" ht="19.5" thickTop="1">
      <c r="A73" s="356"/>
      <c r="B73" s="356"/>
      <c r="C73" s="1455"/>
      <c r="D73" s="1237"/>
      <c r="E73" s="1237"/>
      <c r="F73" s="1237"/>
      <c r="G73" s="1240"/>
      <c r="H73" s="1240"/>
      <c r="I73" s="1240"/>
      <c r="J73" s="1240"/>
      <c r="K73" s="1240"/>
      <c r="L73" s="1240"/>
      <c r="M73" s="1240"/>
      <c r="N73" s="1240"/>
      <c r="O73" s="1240"/>
      <c r="P73" s="1240"/>
      <c r="Q73" s="1240"/>
      <c r="R73" s="1240"/>
      <c r="S73" s="1240"/>
      <c r="T73" s="1240"/>
      <c r="U73" s="1240"/>
      <c r="V73" s="1240"/>
      <c r="W73" s="1240"/>
      <c r="X73" s="1240"/>
      <c r="Y73" s="1240"/>
      <c r="Z73" s="1240"/>
      <c r="AA73" s="1240"/>
      <c r="AB73" s="1240"/>
      <c r="AC73" s="1240"/>
      <c r="AD73" s="1240"/>
      <c r="AE73" s="1240"/>
      <c r="AF73" s="1240"/>
      <c r="AG73" s="1240"/>
      <c r="AH73" s="1240"/>
      <c r="AI73" s="1240"/>
      <c r="AJ73" s="1240"/>
    </row>
    <row r="74" spans="1:36" s="2484" customFormat="1" ht="18.75">
      <c r="A74" s="356"/>
      <c r="B74" s="356"/>
      <c r="C74" s="1455"/>
      <c r="D74" s="1237"/>
      <c r="E74" s="1237"/>
      <c r="F74" s="1237"/>
      <c r="G74" s="1240"/>
      <c r="H74" s="1240"/>
      <c r="I74" s="1240"/>
      <c r="J74" s="1240"/>
      <c r="K74" s="1240"/>
      <c r="L74" s="1240"/>
      <c r="M74" s="1240"/>
      <c r="N74" s="1240"/>
      <c r="O74" s="1240"/>
      <c r="P74" s="1240"/>
      <c r="Q74" s="1240"/>
      <c r="R74" s="1240"/>
      <c r="S74" s="1240"/>
      <c r="T74" s="1240"/>
      <c r="U74" s="1240"/>
      <c r="V74" s="1240"/>
      <c r="W74" s="1240"/>
      <c r="X74" s="1240"/>
      <c r="Y74" s="1240"/>
      <c r="Z74" s="1240"/>
      <c r="AA74" s="1240"/>
      <c r="AB74" s="1240"/>
      <c r="AC74" s="1240"/>
      <c r="AD74" s="1240"/>
      <c r="AE74" s="1240"/>
      <c r="AF74" s="1240"/>
      <c r="AG74" s="1240"/>
      <c r="AH74" s="1240"/>
      <c r="AI74" s="1240"/>
      <c r="AJ74" s="1240"/>
    </row>
    <row r="75" spans="1:36" s="1431" customFormat="1">
      <c r="A75" s="356"/>
      <c r="B75" s="356"/>
      <c r="C75" s="1455"/>
      <c r="D75" s="1237"/>
      <c r="E75" s="1237"/>
      <c r="F75" s="1237"/>
      <c r="G75" s="1240"/>
      <c r="H75" s="1240"/>
      <c r="I75" s="1240"/>
      <c r="J75" s="1240"/>
      <c r="K75" s="1240"/>
      <c r="L75" s="1240"/>
      <c r="M75" s="1240"/>
      <c r="N75" s="1240"/>
      <c r="O75" s="1240"/>
      <c r="P75" s="1240"/>
      <c r="Q75" s="1240"/>
      <c r="R75" s="1240"/>
      <c r="S75" s="1240"/>
      <c r="T75" s="1240"/>
      <c r="U75" s="1240"/>
      <c r="V75" s="1240"/>
      <c r="W75" s="1240"/>
      <c r="X75" s="1240"/>
      <c r="Y75" s="1240"/>
      <c r="Z75" s="1240"/>
      <c r="AA75" s="1240"/>
      <c r="AB75" s="1240"/>
      <c r="AC75" s="1240"/>
      <c r="AD75" s="1240"/>
      <c r="AE75" s="1240"/>
      <c r="AF75" s="1240"/>
      <c r="AG75" s="1240"/>
      <c r="AH75" s="1240"/>
      <c r="AI75" s="1240"/>
      <c r="AJ75" s="1240"/>
    </row>
    <row r="76" spans="1:36">
      <c r="C76" s="1455"/>
      <c r="D76" s="1237"/>
      <c r="E76" s="1237"/>
      <c r="F76" s="1237"/>
      <c r="G76" s="1240"/>
      <c r="H76" s="1240"/>
      <c r="I76" s="1240"/>
      <c r="J76" s="1240"/>
      <c r="K76" s="1240"/>
      <c r="L76" s="1240"/>
      <c r="M76" s="1240"/>
      <c r="N76" s="1240"/>
      <c r="O76" s="1240"/>
      <c r="P76" s="1240"/>
      <c r="Q76" s="1240"/>
      <c r="R76" s="1240"/>
      <c r="S76" s="1240"/>
      <c r="T76" s="1240"/>
      <c r="U76" s="1240"/>
      <c r="V76" s="1240"/>
      <c r="W76" s="1240"/>
      <c r="X76" s="1240"/>
      <c r="Y76" s="1240"/>
      <c r="Z76" s="1240"/>
      <c r="AA76" s="1240"/>
      <c r="AB76" s="1240"/>
      <c r="AC76" s="1240"/>
      <c r="AD76" s="1240"/>
      <c r="AE76" s="1240"/>
      <c r="AF76" s="1240"/>
      <c r="AG76" s="1240"/>
      <c r="AH76" s="1240"/>
      <c r="AI76" s="1240"/>
      <c r="AJ76" s="1240"/>
    </row>
    <row r="77" spans="1:36">
      <c r="C77" s="1455"/>
      <c r="D77" s="1237"/>
      <c r="E77" s="1237"/>
      <c r="F77" s="1237"/>
      <c r="G77" s="1240"/>
      <c r="H77" s="1240"/>
      <c r="I77" s="1240"/>
      <c r="J77" s="1240"/>
      <c r="K77" s="1240"/>
      <c r="L77" s="1240"/>
      <c r="M77" s="1240"/>
      <c r="N77" s="1240"/>
      <c r="O77" s="1240"/>
      <c r="P77" s="1240"/>
      <c r="Q77" s="1240"/>
      <c r="R77" s="1240"/>
      <c r="S77" s="1240"/>
      <c r="T77" s="1240"/>
      <c r="U77" s="1240"/>
      <c r="V77" s="1240"/>
      <c r="W77" s="1240"/>
      <c r="X77" s="1240"/>
      <c r="Y77" s="1240"/>
      <c r="Z77" s="1240"/>
      <c r="AA77" s="1240"/>
      <c r="AB77" s="1240"/>
      <c r="AC77" s="1240"/>
      <c r="AD77" s="1240"/>
      <c r="AE77" s="1240"/>
      <c r="AF77" s="1240"/>
      <c r="AG77" s="1240"/>
      <c r="AH77" s="1240"/>
      <c r="AI77" s="1240"/>
      <c r="AJ77" s="1240"/>
    </row>
    <row r="78" spans="1:36">
      <c r="C78" s="1455"/>
      <c r="D78" s="1237"/>
      <c r="E78" s="1237"/>
      <c r="F78" s="1237"/>
      <c r="G78" s="1240"/>
      <c r="H78" s="1240"/>
      <c r="I78" s="1240"/>
      <c r="J78" s="1240"/>
      <c r="K78" s="1240"/>
      <c r="L78" s="1240"/>
      <c r="M78" s="1240"/>
      <c r="N78" s="1240"/>
      <c r="O78" s="1240"/>
      <c r="P78" s="1240"/>
      <c r="Q78" s="1240"/>
      <c r="R78" s="1240"/>
      <c r="S78" s="1240"/>
      <c r="T78" s="1240"/>
      <c r="U78" s="1240"/>
      <c r="V78" s="1240"/>
      <c r="W78" s="1240"/>
      <c r="X78" s="1240"/>
      <c r="Y78" s="1240"/>
      <c r="Z78" s="1240"/>
      <c r="AA78" s="1240"/>
      <c r="AB78" s="1240"/>
      <c r="AC78" s="1240"/>
      <c r="AD78" s="1240"/>
      <c r="AE78" s="1240"/>
      <c r="AF78" s="1240"/>
      <c r="AG78" s="1240"/>
      <c r="AH78" s="1240"/>
      <c r="AI78" s="1240"/>
      <c r="AJ78" s="1240"/>
    </row>
    <row r="79" spans="1:36">
      <c r="C79" s="1455"/>
      <c r="D79" s="1237"/>
      <c r="E79" s="1237"/>
      <c r="F79" s="1237"/>
      <c r="G79" s="1240"/>
      <c r="H79" s="1240"/>
      <c r="I79" s="1240"/>
      <c r="J79" s="1240"/>
      <c r="K79" s="1240"/>
      <c r="L79" s="1240"/>
      <c r="M79" s="1240"/>
      <c r="N79" s="1240"/>
      <c r="O79" s="1240"/>
      <c r="P79" s="1240"/>
      <c r="Q79" s="1240"/>
      <c r="R79" s="1240"/>
      <c r="S79" s="1240"/>
      <c r="T79" s="1240"/>
      <c r="U79" s="1240"/>
      <c r="V79" s="1240"/>
      <c r="W79" s="1240"/>
      <c r="X79" s="1240"/>
      <c r="Y79" s="1240"/>
      <c r="Z79" s="1240"/>
      <c r="AA79" s="1240"/>
      <c r="AB79" s="1240"/>
      <c r="AC79" s="1240"/>
      <c r="AD79" s="1240"/>
      <c r="AE79" s="1240"/>
      <c r="AF79" s="1240"/>
      <c r="AG79" s="1240"/>
      <c r="AH79" s="1240"/>
      <c r="AI79" s="1240"/>
      <c r="AJ79" s="1240"/>
    </row>
    <row r="80" spans="1:36">
      <c r="C80" s="1455"/>
      <c r="D80" s="1237"/>
      <c r="E80" s="1237"/>
      <c r="F80" s="1237"/>
      <c r="G80" s="1240"/>
      <c r="H80" s="1240"/>
      <c r="I80" s="1240"/>
      <c r="J80" s="1240"/>
      <c r="K80" s="1240"/>
      <c r="L80" s="1240"/>
      <c r="M80" s="1240"/>
      <c r="N80" s="1240"/>
      <c r="O80" s="1240"/>
      <c r="P80" s="1240"/>
      <c r="Q80" s="1240"/>
      <c r="R80" s="1240"/>
      <c r="S80" s="1240"/>
      <c r="T80" s="1240"/>
      <c r="U80" s="1240"/>
      <c r="V80" s="1240"/>
      <c r="W80" s="1240"/>
      <c r="X80" s="1240"/>
      <c r="Y80" s="1240"/>
      <c r="Z80" s="1240"/>
      <c r="AA80" s="1240"/>
      <c r="AB80" s="1240"/>
      <c r="AC80" s="1240"/>
      <c r="AD80" s="1240"/>
      <c r="AE80" s="1240"/>
      <c r="AF80" s="1240"/>
      <c r="AG80" s="1240"/>
      <c r="AH80" s="1240"/>
      <c r="AI80" s="1240"/>
      <c r="AJ80" s="1240"/>
    </row>
    <row r="81" spans="3:36">
      <c r="C81" s="1455"/>
      <c r="D81" s="1237"/>
      <c r="E81" s="1237"/>
      <c r="F81" s="1237"/>
      <c r="G81" s="1240"/>
      <c r="H81" s="1240"/>
      <c r="I81" s="1240"/>
      <c r="J81" s="1240"/>
      <c r="K81" s="1240"/>
      <c r="L81" s="1240"/>
      <c r="M81" s="1240"/>
      <c r="N81" s="1240"/>
      <c r="O81" s="1240"/>
      <c r="P81" s="1240"/>
      <c r="Q81" s="1240"/>
      <c r="R81" s="1240"/>
      <c r="S81" s="1240"/>
      <c r="T81" s="1240"/>
      <c r="U81" s="1240"/>
      <c r="V81" s="1240"/>
      <c r="W81" s="1240"/>
      <c r="X81" s="1240"/>
      <c r="Y81" s="1240"/>
      <c r="Z81" s="1240"/>
      <c r="AA81" s="1240"/>
      <c r="AB81" s="1240"/>
      <c r="AC81" s="1240"/>
      <c r="AD81" s="1240"/>
      <c r="AE81" s="1240"/>
      <c r="AF81" s="1240"/>
      <c r="AG81" s="1240"/>
      <c r="AH81" s="1240"/>
      <c r="AI81" s="1240"/>
      <c r="AJ81" s="1240"/>
    </row>
    <row r="82" spans="3:36">
      <c r="C82" s="1455"/>
      <c r="D82" s="1237"/>
      <c r="E82" s="1237"/>
      <c r="F82" s="1237"/>
      <c r="G82" s="1240"/>
      <c r="H82" s="1240"/>
      <c r="I82" s="1240"/>
      <c r="J82" s="1240"/>
      <c r="K82" s="1240"/>
      <c r="L82" s="1240"/>
      <c r="M82" s="1240"/>
      <c r="N82" s="1240"/>
      <c r="O82" s="1240"/>
      <c r="P82" s="1240"/>
      <c r="Q82" s="1240"/>
      <c r="R82" s="1240"/>
      <c r="S82" s="1240"/>
      <c r="T82" s="1240"/>
      <c r="U82" s="1240"/>
      <c r="V82" s="1240"/>
      <c r="W82" s="1240"/>
      <c r="X82" s="1240"/>
      <c r="Y82" s="1240"/>
      <c r="Z82" s="1240"/>
      <c r="AA82" s="1240"/>
      <c r="AB82" s="1240"/>
      <c r="AC82" s="1240"/>
      <c r="AD82" s="1240"/>
      <c r="AE82" s="1240"/>
      <c r="AF82" s="1240"/>
      <c r="AG82" s="1240"/>
      <c r="AH82" s="1240"/>
      <c r="AI82" s="1240"/>
      <c r="AJ82" s="1240"/>
    </row>
    <row r="83" spans="3:36">
      <c r="C83" s="1455"/>
      <c r="D83" s="1237"/>
      <c r="E83" s="1237"/>
      <c r="F83" s="1237"/>
      <c r="G83" s="1240"/>
      <c r="H83" s="1240"/>
      <c r="I83" s="1240"/>
      <c r="J83" s="1240"/>
      <c r="K83" s="1240"/>
      <c r="L83" s="1240"/>
      <c r="M83" s="1240"/>
      <c r="N83" s="1240"/>
      <c r="O83" s="1240"/>
      <c r="P83" s="1240"/>
      <c r="Q83" s="1240"/>
      <c r="R83" s="1240"/>
      <c r="S83" s="1240"/>
      <c r="T83" s="1240"/>
      <c r="U83" s="1240"/>
      <c r="V83" s="1240"/>
      <c r="W83" s="1240"/>
      <c r="X83" s="1240"/>
      <c r="Y83" s="1240"/>
      <c r="Z83" s="1240"/>
      <c r="AA83" s="1240"/>
      <c r="AB83" s="1240"/>
      <c r="AC83" s="1240"/>
      <c r="AD83" s="1240"/>
      <c r="AE83" s="1240"/>
      <c r="AF83" s="1240"/>
      <c r="AG83" s="1240"/>
      <c r="AH83" s="1240"/>
      <c r="AI83" s="1240"/>
      <c r="AJ83" s="1240"/>
    </row>
    <row r="84" spans="3:36">
      <c r="C84" s="1455"/>
      <c r="D84" s="1237"/>
      <c r="E84" s="1237"/>
      <c r="F84" s="1237"/>
      <c r="G84" s="1240"/>
      <c r="H84" s="1240"/>
      <c r="I84" s="1240"/>
      <c r="J84" s="1240"/>
      <c r="K84" s="1240"/>
      <c r="L84" s="1240"/>
      <c r="M84" s="1240"/>
      <c r="N84" s="1240"/>
      <c r="O84" s="1240"/>
      <c r="P84" s="1240"/>
      <c r="Q84" s="1240"/>
      <c r="R84" s="1240"/>
      <c r="S84" s="1240"/>
      <c r="T84" s="1240"/>
      <c r="U84" s="1240"/>
      <c r="V84" s="1240"/>
      <c r="W84" s="1240"/>
      <c r="X84" s="1240"/>
      <c r="Y84" s="1240"/>
      <c r="Z84" s="1240"/>
      <c r="AA84" s="1240"/>
      <c r="AB84" s="1240"/>
      <c r="AC84" s="1240"/>
      <c r="AD84" s="1240"/>
      <c r="AE84" s="1240"/>
      <c r="AF84" s="1240"/>
      <c r="AG84" s="1240"/>
      <c r="AH84" s="1240"/>
      <c r="AI84" s="1240"/>
      <c r="AJ84" s="1240"/>
    </row>
    <row r="85" spans="3:36">
      <c r="C85" s="1455"/>
      <c r="D85" s="1237"/>
      <c r="E85" s="1237"/>
      <c r="F85" s="1237"/>
      <c r="G85" s="1240"/>
      <c r="H85" s="1240"/>
      <c r="I85" s="1240"/>
      <c r="J85" s="1240"/>
      <c r="K85" s="1240"/>
      <c r="L85" s="1240"/>
      <c r="M85" s="1240"/>
      <c r="N85" s="1240"/>
      <c r="O85" s="1240"/>
      <c r="P85" s="1240"/>
      <c r="Q85" s="1240"/>
      <c r="R85" s="1240"/>
      <c r="S85" s="1240"/>
      <c r="T85" s="1240"/>
      <c r="U85" s="1240"/>
      <c r="V85" s="1240"/>
      <c r="W85" s="1240"/>
      <c r="X85" s="1240"/>
      <c r="Y85" s="1240"/>
      <c r="Z85" s="1240"/>
      <c r="AA85" s="1240"/>
      <c r="AB85" s="1240"/>
      <c r="AC85" s="1240"/>
      <c r="AD85" s="1240"/>
      <c r="AE85" s="1240"/>
      <c r="AF85" s="1240"/>
      <c r="AG85" s="1240"/>
      <c r="AH85" s="1240"/>
      <c r="AI85" s="1240"/>
      <c r="AJ85" s="1240"/>
    </row>
    <row r="86" spans="3:36">
      <c r="C86" s="1455"/>
      <c r="D86" s="1237"/>
      <c r="E86" s="1237"/>
      <c r="F86" s="1237"/>
      <c r="G86" s="1240"/>
      <c r="H86" s="1240"/>
      <c r="I86" s="1240"/>
      <c r="J86" s="1240"/>
      <c r="K86" s="1240"/>
      <c r="L86" s="1240"/>
      <c r="M86" s="1240"/>
      <c r="N86" s="1240"/>
      <c r="O86" s="1240"/>
      <c r="P86" s="1240"/>
      <c r="Q86" s="1240"/>
      <c r="R86" s="1240"/>
      <c r="S86" s="1240"/>
      <c r="T86" s="1240"/>
      <c r="U86" s="1240"/>
      <c r="V86" s="1240"/>
      <c r="W86" s="1240"/>
      <c r="X86" s="1240"/>
      <c r="Y86" s="1240"/>
      <c r="Z86" s="1240"/>
      <c r="AA86" s="1240"/>
      <c r="AB86" s="1240"/>
      <c r="AC86" s="1240"/>
      <c r="AD86" s="1240"/>
      <c r="AE86" s="1240"/>
      <c r="AF86" s="1240"/>
      <c r="AG86" s="1240"/>
      <c r="AH86" s="1240"/>
      <c r="AI86" s="1240"/>
      <c r="AJ86" s="1240"/>
    </row>
    <row r="87" spans="3:36">
      <c r="C87" s="1455"/>
      <c r="D87" s="1237"/>
      <c r="E87" s="1237"/>
      <c r="F87" s="1237"/>
      <c r="G87" s="1240"/>
      <c r="H87" s="1240"/>
      <c r="I87" s="1240"/>
      <c r="J87" s="1240"/>
      <c r="K87" s="1240"/>
      <c r="L87" s="1240"/>
      <c r="M87" s="1240"/>
      <c r="N87" s="1240"/>
      <c r="O87" s="1240"/>
      <c r="P87" s="1240"/>
      <c r="Q87" s="1240"/>
      <c r="R87" s="1240"/>
      <c r="S87" s="1240"/>
      <c r="T87" s="1240"/>
      <c r="U87" s="1240"/>
      <c r="V87" s="1240"/>
      <c r="W87" s="1240"/>
      <c r="X87" s="1240"/>
      <c r="Y87" s="1240"/>
      <c r="Z87" s="1240"/>
      <c r="AA87" s="1240"/>
      <c r="AB87" s="1240"/>
      <c r="AC87" s="1240"/>
      <c r="AD87" s="1240"/>
      <c r="AE87" s="1240"/>
      <c r="AF87" s="1240"/>
      <c r="AG87" s="1240"/>
      <c r="AH87" s="1240"/>
      <c r="AI87" s="1240"/>
      <c r="AJ87" s="1240"/>
    </row>
    <row r="88" spans="3:36">
      <c r="C88" s="1455"/>
      <c r="D88" s="1237"/>
      <c r="E88" s="1237"/>
      <c r="F88" s="1237"/>
      <c r="G88" s="1240"/>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row>
    <row r="89" spans="3:36">
      <c r="C89" s="1455"/>
      <c r="D89" s="1237"/>
      <c r="E89" s="1237"/>
      <c r="F89" s="1237"/>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row>
    <row r="90" spans="3:36">
      <c r="C90" s="1455"/>
      <c r="D90" s="1237"/>
      <c r="E90" s="1237"/>
      <c r="F90" s="1237"/>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row>
    <row r="91" spans="3:36">
      <c r="C91" s="1455"/>
      <c r="D91" s="1237"/>
      <c r="E91" s="1237"/>
      <c r="F91" s="1237"/>
      <c r="G91" s="1240"/>
      <c r="H91" s="1240"/>
      <c r="I91" s="1240"/>
      <c r="J91" s="1240"/>
      <c r="K91" s="1240"/>
      <c r="L91" s="1240"/>
      <c r="M91" s="1240"/>
      <c r="N91" s="1240"/>
      <c r="O91" s="1240"/>
      <c r="P91" s="1240"/>
      <c r="Q91" s="1240"/>
      <c r="R91" s="1240"/>
      <c r="S91" s="1240"/>
      <c r="T91" s="1240"/>
      <c r="U91" s="1240"/>
      <c r="V91" s="1240"/>
      <c r="W91" s="1240"/>
      <c r="X91" s="1240"/>
      <c r="Y91" s="1240"/>
      <c r="Z91" s="1240"/>
      <c r="AA91" s="1240"/>
      <c r="AB91" s="1240"/>
      <c r="AC91" s="1240"/>
      <c r="AD91" s="1240"/>
      <c r="AE91" s="1240"/>
      <c r="AF91" s="1240"/>
      <c r="AG91" s="1240"/>
      <c r="AH91" s="1240"/>
      <c r="AI91" s="1240"/>
      <c r="AJ91" s="1240"/>
    </row>
    <row r="92" spans="3:36">
      <c r="C92" s="1455"/>
      <c r="D92" s="1237"/>
      <c r="E92" s="1237"/>
      <c r="F92" s="1237"/>
      <c r="G92" s="1240"/>
      <c r="H92" s="1240"/>
      <c r="I92" s="1240"/>
      <c r="J92" s="1240"/>
      <c r="K92" s="1240"/>
      <c r="L92" s="1240"/>
      <c r="M92" s="1240"/>
      <c r="N92" s="1240"/>
      <c r="O92" s="1240"/>
      <c r="P92" s="1240"/>
      <c r="Q92" s="1240"/>
      <c r="R92" s="1240"/>
      <c r="S92" s="1240"/>
      <c r="T92" s="1240"/>
      <c r="U92" s="1240"/>
      <c r="V92" s="1240"/>
      <c r="W92" s="1240"/>
      <c r="X92" s="1240"/>
      <c r="Y92" s="1240"/>
      <c r="Z92" s="1240"/>
      <c r="AA92" s="1240"/>
      <c r="AB92" s="1240"/>
      <c r="AC92" s="1240"/>
      <c r="AD92" s="1240"/>
      <c r="AE92" s="1240"/>
      <c r="AF92" s="1240"/>
      <c r="AG92" s="1240"/>
      <c r="AH92" s="1240"/>
      <c r="AI92" s="1240"/>
      <c r="AJ92" s="1240"/>
    </row>
    <row r="93" spans="3:36">
      <c r="C93" s="1455"/>
      <c r="D93" s="1237"/>
      <c r="E93" s="1237"/>
      <c r="F93" s="1237"/>
      <c r="G93" s="1240"/>
      <c r="H93" s="1240"/>
      <c r="I93" s="1240"/>
      <c r="J93" s="1240"/>
      <c r="K93" s="1240"/>
      <c r="L93" s="1240"/>
      <c r="M93" s="1240"/>
      <c r="N93" s="1240"/>
      <c r="O93" s="1240"/>
      <c r="P93" s="1240"/>
      <c r="Q93" s="1240"/>
      <c r="R93" s="1240"/>
      <c r="S93" s="1240"/>
      <c r="T93" s="1240"/>
      <c r="U93" s="1240"/>
      <c r="V93" s="1240"/>
      <c r="W93" s="1240"/>
      <c r="X93" s="1240"/>
      <c r="Y93" s="1240"/>
      <c r="Z93" s="1240"/>
      <c r="AA93" s="1240"/>
      <c r="AB93" s="1240"/>
      <c r="AC93" s="1240"/>
      <c r="AD93" s="1240"/>
      <c r="AE93" s="1240"/>
      <c r="AF93" s="1240"/>
      <c r="AG93" s="1240"/>
      <c r="AH93" s="1240"/>
      <c r="AI93" s="1240"/>
      <c r="AJ93" s="1240"/>
    </row>
    <row r="94" spans="3:36">
      <c r="C94" s="1455"/>
      <c r="D94" s="1237"/>
      <c r="E94" s="1237"/>
      <c r="F94" s="1237"/>
      <c r="G94" s="1240"/>
      <c r="H94" s="1240"/>
      <c r="I94" s="1240"/>
      <c r="J94" s="1240"/>
      <c r="K94" s="1240"/>
      <c r="L94" s="1240"/>
      <c r="M94" s="1240"/>
      <c r="N94" s="1240"/>
      <c r="O94" s="1240"/>
      <c r="P94" s="1240"/>
      <c r="Q94" s="1240"/>
      <c r="R94" s="1240"/>
      <c r="S94" s="1240"/>
      <c r="T94" s="1240"/>
      <c r="U94" s="1240"/>
      <c r="V94" s="1240"/>
      <c r="W94" s="1240"/>
      <c r="X94" s="1240"/>
      <c r="Y94" s="1240"/>
      <c r="Z94" s="1240"/>
      <c r="AA94" s="1240"/>
      <c r="AB94" s="1240"/>
      <c r="AC94" s="1240"/>
      <c r="AD94" s="1240"/>
      <c r="AE94" s="1240"/>
      <c r="AF94" s="1240"/>
      <c r="AG94" s="1240"/>
      <c r="AH94" s="1240"/>
      <c r="AI94" s="1240"/>
      <c r="AJ94" s="1240"/>
    </row>
    <row r="95" spans="3:36">
      <c r="C95" s="1455"/>
      <c r="D95" s="1237"/>
      <c r="E95" s="1237"/>
      <c r="F95" s="1237"/>
      <c r="G95" s="1240"/>
      <c r="H95" s="1240"/>
      <c r="I95" s="1240"/>
      <c r="J95" s="1240"/>
      <c r="K95" s="1240"/>
      <c r="L95" s="1240"/>
      <c r="M95" s="1240"/>
      <c r="N95" s="1240"/>
      <c r="O95" s="1240"/>
      <c r="P95" s="1240"/>
      <c r="Q95" s="1240"/>
      <c r="R95" s="1240"/>
      <c r="S95" s="1240"/>
      <c r="T95" s="1240"/>
      <c r="U95" s="1240"/>
      <c r="V95" s="1240"/>
      <c r="W95" s="1240"/>
      <c r="X95" s="1240"/>
      <c r="Y95" s="1240"/>
      <c r="Z95" s="1240"/>
      <c r="AA95" s="1240"/>
      <c r="AB95" s="1240"/>
      <c r="AC95" s="1240"/>
      <c r="AD95" s="1240"/>
      <c r="AE95" s="1240"/>
      <c r="AF95" s="1240"/>
      <c r="AG95" s="1240"/>
      <c r="AH95" s="1240"/>
      <c r="AI95" s="1240"/>
      <c r="AJ95" s="1240"/>
    </row>
    <row r="96" spans="3:36">
      <c r="C96" s="1455"/>
      <c r="D96" s="1237"/>
      <c r="E96" s="1237"/>
      <c r="F96" s="1237"/>
      <c r="G96" s="1240"/>
      <c r="H96" s="1240"/>
      <c r="I96" s="1240"/>
      <c r="J96" s="1240"/>
      <c r="K96" s="1240"/>
      <c r="L96" s="1240"/>
      <c r="M96" s="1240"/>
      <c r="N96" s="1240"/>
      <c r="O96" s="1240"/>
      <c r="P96" s="1240"/>
      <c r="Q96" s="1240"/>
      <c r="R96" s="1240"/>
      <c r="S96" s="1240"/>
      <c r="T96" s="1240"/>
      <c r="U96" s="1240"/>
      <c r="V96" s="1240"/>
      <c r="W96" s="1240"/>
      <c r="X96" s="1240"/>
      <c r="Y96" s="1240"/>
      <c r="Z96" s="1240"/>
      <c r="AA96" s="1240"/>
      <c r="AB96" s="1240"/>
      <c r="AC96" s="1240"/>
      <c r="AD96" s="1240"/>
      <c r="AE96" s="1240"/>
      <c r="AF96" s="1240"/>
      <c r="AG96" s="1240"/>
      <c r="AH96" s="1240"/>
      <c r="AI96" s="1240"/>
      <c r="AJ96" s="1240"/>
    </row>
    <row r="97" spans="3:36">
      <c r="C97" s="1455"/>
      <c r="D97" s="1237"/>
      <c r="E97" s="1237"/>
      <c r="F97" s="1237"/>
      <c r="G97" s="1240"/>
      <c r="H97" s="1240"/>
      <c r="I97" s="1240"/>
      <c r="J97" s="1240"/>
      <c r="K97" s="1240"/>
      <c r="L97" s="1240"/>
      <c r="M97" s="1240"/>
      <c r="N97" s="1240"/>
      <c r="O97" s="1240"/>
      <c r="P97" s="1240"/>
      <c r="Q97" s="1240"/>
      <c r="R97" s="1240"/>
      <c r="S97" s="1240"/>
      <c r="T97" s="1240"/>
      <c r="U97" s="1240"/>
      <c r="V97" s="1240"/>
      <c r="W97" s="1240"/>
      <c r="X97" s="1240"/>
      <c r="Y97" s="1240"/>
      <c r="Z97" s="1240"/>
      <c r="AA97" s="1240"/>
      <c r="AB97" s="1240"/>
      <c r="AC97" s="1240"/>
      <c r="AD97" s="1240"/>
      <c r="AE97" s="1240"/>
      <c r="AF97" s="1240"/>
      <c r="AG97" s="1240"/>
      <c r="AH97" s="1240"/>
      <c r="AI97" s="1240"/>
      <c r="AJ97" s="1240"/>
    </row>
    <row r="98" spans="3:36">
      <c r="C98" s="1455"/>
      <c r="D98" s="1237"/>
      <c r="E98" s="1237"/>
      <c r="F98" s="1237"/>
      <c r="G98" s="1240"/>
      <c r="H98" s="1240"/>
      <c r="I98" s="1240"/>
      <c r="J98" s="1240"/>
      <c r="K98" s="1240"/>
      <c r="L98" s="1240"/>
      <c r="M98" s="1240"/>
      <c r="N98" s="1240"/>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row>
    <row r="99" spans="3:36">
      <c r="C99" s="1455"/>
      <c r="D99" s="1237"/>
      <c r="E99" s="1237"/>
      <c r="F99" s="1237"/>
      <c r="G99" s="1240"/>
      <c r="H99" s="1240"/>
      <c r="I99" s="1240"/>
      <c r="J99" s="1240"/>
      <c r="K99" s="1240"/>
      <c r="L99" s="1240"/>
      <c r="M99" s="1240"/>
      <c r="N99" s="1240"/>
      <c r="O99" s="1240"/>
      <c r="P99" s="1240"/>
      <c r="Q99" s="1240"/>
      <c r="R99" s="1240"/>
      <c r="S99" s="1240"/>
      <c r="T99" s="1240"/>
      <c r="U99" s="1240"/>
      <c r="V99" s="1240"/>
      <c r="W99" s="1240"/>
      <c r="X99" s="1240"/>
      <c r="Y99" s="1240"/>
      <c r="Z99" s="1240"/>
      <c r="AA99" s="1240"/>
      <c r="AB99" s="1240"/>
      <c r="AC99" s="1240"/>
      <c r="AD99" s="1240"/>
      <c r="AE99" s="1240"/>
      <c r="AF99" s="1240"/>
      <c r="AG99" s="1240"/>
      <c r="AH99" s="1240"/>
      <c r="AI99" s="1240"/>
      <c r="AJ99" s="1240"/>
    </row>
    <row r="100" spans="3:36">
      <c r="C100" s="1455"/>
      <c r="D100" s="1237"/>
      <c r="E100" s="1237"/>
      <c r="F100" s="1237"/>
      <c r="G100" s="1240"/>
      <c r="H100" s="1240"/>
      <c r="I100" s="1240"/>
      <c r="J100" s="1240"/>
      <c r="K100" s="1240"/>
      <c r="L100" s="1240"/>
      <c r="M100" s="1240"/>
      <c r="N100" s="1240"/>
      <c r="O100" s="1240"/>
      <c r="P100" s="1240"/>
      <c r="Q100" s="1240"/>
      <c r="R100" s="1240"/>
      <c r="S100" s="1240"/>
      <c r="T100" s="1240"/>
      <c r="U100" s="1240"/>
      <c r="V100" s="1240"/>
      <c r="W100" s="1240"/>
      <c r="X100" s="1240"/>
      <c r="Y100" s="1240"/>
      <c r="Z100" s="1240"/>
      <c r="AA100" s="1240"/>
      <c r="AB100" s="1240"/>
      <c r="AC100" s="1240"/>
      <c r="AD100" s="1240"/>
      <c r="AE100" s="1240"/>
      <c r="AF100" s="1240"/>
      <c r="AG100" s="1240"/>
      <c r="AH100" s="1240"/>
      <c r="AI100" s="1240"/>
      <c r="AJ100" s="1240"/>
    </row>
    <row r="101" spans="3:36">
      <c r="C101" s="1455"/>
      <c r="D101" s="1237"/>
      <c r="E101" s="1237"/>
      <c r="F101" s="1237"/>
      <c r="G101" s="1240"/>
      <c r="H101" s="1240"/>
      <c r="I101" s="1240"/>
      <c r="J101" s="1240"/>
      <c r="K101" s="1240"/>
      <c r="L101" s="1240"/>
      <c r="M101" s="1240"/>
      <c r="N101" s="1240"/>
      <c r="O101" s="1240"/>
      <c r="P101" s="1240"/>
      <c r="Q101" s="1240"/>
      <c r="R101" s="1240"/>
      <c r="S101" s="1240"/>
      <c r="T101" s="1240"/>
      <c r="U101" s="1240"/>
      <c r="V101" s="1240"/>
      <c r="W101" s="1240"/>
      <c r="X101" s="1240"/>
      <c r="Y101" s="1240"/>
      <c r="Z101" s="1240"/>
      <c r="AA101" s="1240"/>
      <c r="AB101" s="1240"/>
      <c r="AC101" s="1240"/>
      <c r="AD101" s="1240"/>
      <c r="AE101" s="1240"/>
      <c r="AF101" s="1240"/>
      <c r="AG101" s="1240"/>
      <c r="AH101" s="1240"/>
      <c r="AI101" s="1240"/>
      <c r="AJ101" s="1240"/>
    </row>
    <row r="102" spans="3:36">
      <c r="C102" s="1455"/>
      <c r="D102" s="1237"/>
      <c r="E102" s="1237"/>
      <c r="F102" s="1237"/>
      <c r="G102" s="1240"/>
      <c r="H102" s="1240"/>
      <c r="I102" s="1240"/>
      <c r="J102" s="1240"/>
      <c r="K102" s="1240"/>
      <c r="L102" s="1240"/>
      <c r="M102" s="1240"/>
      <c r="N102" s="1240"/>
      <c r="O102" s="1240"/>
      <c r="P102" s="1240"/>
      <c r="Q102" s="1240"/>
      <c r="R102" s="1240"/>
      <c r="S102" s="1240"/>
      <c r="T102" s="1240"/>
      <c r="U102" s="1240"/>
      <c r="V102" s="1240"/>
      <c r="W102" s="1240"/>
      <c r="X102" s="1240"/>
      <c r="Y102" s="1240"/>
      <c r="Z102" s="1240"/>
      <c r="AA102" s="1240"/>
      <c r="AB102" s="1240"/>
      <c r="AC102" s="1240"/>
      <c r="AD102" s="1240"/>
      <c r="AE102" s="1240"/>
      <c r="AF102" s="1240"/>
      <c r="AG102" s="1240"/>
      <c r="AH102" s="1240"/>
      <c r="AI102" s="1240"/>
      <c r="AJ102" s="1240"/>
    </row>
    <row r="103" spans="3:36">
      <c r="C103" s="1455"/>
      <c r="D103" s="1237"/>
      <c r="E103" s="1237"/>
      <c r="F103" s="1237"/>
      <c r="G103" s="1240"/>
      <c r="H103" s="1240"/>
      <c r="I103" s="1240"/>
      <c r="J103" s="1240"/>
      <c r="K103" s="1240"/>
      <c r="L103" s="1240"/>
      <c r="M103" s="1240"/>
      <c r="N103" s="1240"/>
      <c r="O103" s="1240"/>
      <c r="P103" s="1240"/>
      <c r="Q103" s="1240"/>
      <c r="R103" s="1240"/>
      <c r="S103" s="1240"/>
      <c r="T103" s="1240"/>
      <c r="U103" s="1240"/>
      <c r="V103" s="1240"/>
      <c r="W103" s="1240"/>
      <c r="X103" s="1240"/>
      <c r="Y103" s="1240"/>
      <c r="Z103" s="1240"/>
      <c r="AA103" s="1240"/>
      <c r="AB103" s="1240"/>
      <c r="AC103" s="1240"/>
      <c r="AD103" s="1240"/>
      <c r="AE103" s="1240"/>
      <c r="AF103" s="1240"/>
      <c r="AG103" s="1240"/>
      <c r="AH103" s="1240"/>
      <c r="AI103" s="1240"/>
      <c r="AJ103" s="1240"/>
    </row>
    <row r="104" spans="3:36">
      <c r="C104" s="1455"/>
      <c r="D104" s="1237"/>
      <c r="E104" s="1237"/>
      <c r="F104" s="1237"/>
      <c r="G104" s="1240"/>
      <c r="H104" s="1240"/>
      <c r="I104" s="1240"/>
      <c r="J104" s="1240"/>
      <c r="K104" s="1240"/>
      <c r="L104" s="1240"/>
      <c r="M104" s="1240"/>
      <c r="N104" s="1240"/>
      <c r="O104" s="1240"/>
      <c r="P104" s="1240"/>
      <c r="Q104" s="1240"/>
      <c r="R104" s="1240"/>
      <c r="S104" s="1240"/>
      <c r="T104" s="1240"/>
      <c r="U104" s="1240"/>
      <c r="V104" s="1240"/>
      <c r="W104" s="1240"/>
      <c r="X104" s="1240"/>
      <c r="Y104" s="1240"/>
      <c r="Z104" s="1240"/>
      <c r="AA104" s="1240"/>
      <c r="AB104" s="1240"/>
      <c r="AC104" s="1240"/>
      <c r="AD104" s="1240"/>
      <c r="AE104" s="1240"/>
      <c r="AF104" s="1240"/>
      <c r="AG104" s="1240"/>
      <c r="AH104" s="1240"/>
      <c r="AI104" s="1240"/>
      <c r="AJ104" s="1240"/>
    </row>
    <row r="105" spans="3:36">
      <c r="C105" s="1455"/>
      <c r="D105" s="1237"/>
      <c r="E105" s="1237"/>
      <c r="F105" s="1237"/>
      <c r="G105" s="1240"/>
      <c r="H105" s="1240"/>
      <c r="I105" s="1240"/>
      <c r="J105" s="1240"/>
      <c r="K105" s="1240"/>
      <c r="L105" s="1240"/>
      <c r="M105" s="1240"/>
      <c r="N105" s="1240"/>
      <c r="O105" s="1240"/>
      <c r="P105" s="1240"/>
      <c r="Q105" s="1240"/>
      <c r="R105" s="1240"/>
      <c r="S105" s="1240"/>
      <c r="T105" s="1240"/>
      <c r="U105" s="1240"/>
      <c r="V105" s="1240"/>
      <c r="W105" s="1240"/>
      <c r="X105" s="1240"/>
      <c r="Y105" s="1240"/>
      <c r="Z105" s="1240"/>
      <c r="AA105" s="1240"/>
      <c r="AB105" s="1240"/>
      <c r="AC105" s="1240"/>
      <c r="AD105" s="1240"/>
      <c r="AE105" s="1240"/>
      <c r="AF105" s="1240"/>
      <c r="AG105" s="1240"/>
      <c r="AH105" s="1240"/>
      <c r="AI105" s="1240"/>
      <c r="AJ105" s="1240"/>
    </row>
    <row r="106" spans="3:36">
      <c r="C106" s="1455"/>
      <c r="D106" s="1237"/>
      <c r="E106" s="1237"/>
      <c r="F106" s="1237"/>
      <c r="G106" s="1240"/>
      <c r="H106" s="1240"/>
      <c r="I106" s="1240"/>
      <c r="J106" s="1240"/>
      <c r="K106" s="1240"/>
      <c r="L106" s="1240"/>
      <c r="M106" s="1240"/>
      <c r="N106" s="1240"/>
      <c r="O106" s="1240"/>
      <c r="P106" s="1240"/>
      <c r="Q106" s="1240"/>
      <c r="R106" s="1240"/>
      <c r="S106" s="1240"/>
      <c r="T106" s="1240"/>
      <c r="U106" s="1240"/>
      <c r="V106" s="1240"/>
      <c r="W106" s="1240"/>
      <c r="X106" s="1240"/>
      <c r="Y106" s="1240"/>
      <c r="Z106" s="1240"/>
      <c r="AA106" s="1240"/>
      <c r="AB106" s="1240"/>
      <c r="AC106" s="1240"/>
      <c r="AD106" s="1240"/>
      <c r="AE106" s="1240"/>
      <c r="AF106" s="1240"/>
      <c r="AG106" s="1240"/>
      <c r="AH106" s="1240"/>
      <c r="AI106" s="1240"/>
      <c r="AJ106" s="1240"/>
    </row>
    <row r="107" spans="3:36">
      <c r="C107" s="1455"/>
      <c r="D107" s="1237"/>
      <c r="E107" s="1237"/>
      <c r="F107" s="1237"/>
      <c r="G107" s="1240"/>
      <c r="H107" s="1240"/>
      <c r="I107" s="1240"/>
      <c r="J107" s="1240"/>
      <c r="K107" s="1240"/>
      <c r="L107" s="1240"/>
      <c r="M107" s="1240"/>
      <c r="N107" s="1240"/>
      <c r="O107" s="1240"/>
      <c r="P107" s="1240"/>
      <c r="Q107" s="1240"/>
      <c r="R107" s="1240"/>
      <c r="S107" s="1240"/>
      <c r="T107" s="1240"/>
      <c r="U107" s="1240"/>
      <c r="V107" s="1240"/>
      <c r="W107" s="1240"/>
      <c r="X107" s="1240"/>
      <c r="Y107" s="1240"/>
      <c r="Z107" s="1240"/>
      <c r="AA107" s="1240"/>
      <c r="AB107" s="1240"/>
      <c r="AC107" s="1240"/>
      <c r="AD107" s="1240"/>
      <c r="AE107" s="1240"/>
      <c r="AF107" s="1240"/>
      <c r="AG107" s="1240"/>
      <c r="AH107" s="1240"/>
      <c r="AI107" s="1240"/>
      <c r="AJ107" s="1240"/>
    </row>
    <row r="108" spans="3:36">
      <c r="C108" s="1455"/>
      <c r="D108" s="1237"/>
      <c r="E108" s="1237"/>
      <c r="F108" s="1237"/>
      <c r="G108" s="1240"/>
      <c r="H108" s="1240"/>
      <c r="I108" s="1240"/>
      <c r="J108" s="1240"/>
      <c r="K108" s="1240"/>
      <c r="L108" s="1240"/>
      <c r="M108" s="1240"/>
      <c r="N108" s="1240"/>
      <c r="O108" s="1240"/>
      <c r="P108" s="1240"/>
      <c r="Q108" s="1240"/>
      <c r="R108" s="1240"/>
      <c r="S108" s="1240"/>
      <c r="T108" s="1240"/>
      <c r="U108" s="1240"/>
      <c r="V108" s="1240"/>
      <c r="W108" s="1240"/>
      <c r="X108" s="1240"/>
      <c r="Y108" s="1240"/>
      <c r="Z108" s="1240"/>
      <c r="AA108" s="1240"/>
      <c r="AB108" s="1240"/>
      <c r="AC108" s="1240"/>
      <c r="AD108" s="1240"/>
      <c r="AE108" s="1240"/>
      <c r="AF108" s="1240"/>
      <c r="AG108" s="1240"/>
      <c r="AH108" s="1240"/>
      <c r="AI108" s="1240"/>
      <c r="AJ108" s="1240"/>
    </row>
    <row r="109" spans="3:36">
      <c r="C109" s="1455"/>
      <c r="D109" s="1237"/>
      <c r="E109" s="1237"/>
      <c r="F109" s="1237"/>
      <c r="G109" s="1240"/>
      <c r="H109" s="1240"/>
      <c r="I109" s="1240"/>
      <c r="J109" s="1240"/>
      <c r="K109" s="1240"/>
      <c r="L109" s="1240"/>
      <c r="M109" s="1240"/>
      <c r="N109" s="1240"/>
      <c r="O109" s="1240"/>
      <c r="P109" s="1240"/>
      <c r="Q109" s="1240"/>
      <c r="R109" s="1240"/>
      <c r="S109" s="1240"/>
      <c r="T109" s="1240"/>
      <c r="U109" s="1240"/>
      <c r="V109" s="1240"/>
      <c r="W109" s="1240"/>
      <c r="X109" s="1240"/>
      <c r="Y109" s="1240"/>
      <c r="Z109" s="1240"/>
      <c r="AA109" s="1240"/>
      <c r="AB109" s="1240"/>
      <c r="AC109" s="1240"/>
      <c r="AD109" s="1240"/>
      <c r="AE109" s="1240"/>
      <c r="AF109" s="1240"/>
      <c r="AG109" s="1240"/>
      <c r="AH109" s="1240"/>
      <c r="AI109" s="1240"/>
      <c r="AJ109" s="1240"/>
    </row>
    <row r="110" spans="3:36">
      <c r="C110" s="1455"/>
      <c r="D110" s="1237"/>
      <c r="E110" s="1237"/>
      <c r="F110" s="1237"/>
      <c r="G110" s="1240"/>
      <c r="H110" s="1240"/>
      <c r="I110" s="1240"/>
      <c r="J110" s="1240"/>
      <c r="K110" s="1240"/>
      <c r="L110" s="1240"/>
      <c r="M110" s="1240"/>
      <c r="N110" s="1240"/>
      <c r="O110" s="1240"/>
      <c r="P110" s="1240"/>
      <c r="Q110" s="1240"/>
      <c r="R110" s="1240"/>
      <c r="S110" s="1240"/>
      <c r="T110" s="1240"/>
      <c r="U110" s="1240"/>
      <c r="V110" s="1240"/>
      <c r="W110" s="1240"/>
      <c r="X110" s="1240"/>
      <c r="Y110" s="1240"/>
      <c r="Z110" s="1240"/>
      <c r="AA110" s="1240"/>
      <c r="AB110" s="1240"/>
      <c r="AC110" s="1240"/>
      <c r="AD110" s="1240"/>
      <c r="AE110" s="1240"/>
      <c r="AF110" s="1240"/>
      <c r="AG110" s="1240"/>
      <c r="AH110" s="1240"/>
      <c r="AI110" s="1240"/>
      <c r="AJ110" s="1240"/>
    </row>
    <row r="111" spans="3:36">
      <c r="C111" s="1455"/>
      <c r="D111" s="1237"/>
      <c r="E111" s="1237"/>
      <c r="F111" s="1237"/>
      <c r="G111" s="1240"/>
      <c r="H111" s="1240"/>
      <c r="I111" s="1240"/>
      <c r="J111" s="1240"/>
      <c r="K111" s="1240"/>
      <c r="L111" s="1240"/>
      <c r="M111" s="1240"/>
      <c r="N111" s="1240"/>
      <c r="O111" s="1240"/>
      <c r="P111" s="1240"/>
      <c r="Q111" s="1240"/>
      <c r="R111" s="1240"/>
      <c r="S111" s="1240"/>
      <c r="T111" s="1240"/>
      <c r="U111" s="1240"/>
      <c r="V111" s="1240"/>
      <c r="W111" s="1240"/>
      <c r="X111" s="1240"/>
      <c r="Y111" s="1240"/>
      <c r="Z111" s="1240"/>
      <c r="AA111" s="1240"/>
      <c r="AB111" s="1240"/>
      <c r="AC111" s="1240"/>
      <c r="AD111" s="1240"/>
      <c r="AE111" s="1240"/>
      <c r="AF111" s="1240"/>
      <c r="AG111" s="1240"/>
      <c r="AH111" s="1240"/>
      <c r="AI111" s="1240"/>
      <c r="AJ111" s="1240"/>
    </row>
    <row r="112" spans="3:36">
      <c r="C112" s="1455"/>
      <c r="D112" s="1237"/>
      <c r="E112" s="1237"/>
      <c r="F112" s="1237"/>
      <c r="G112" s="1240"/>
      <c r="H112" s="1240"/>
      <c r="I112" s="1240"/>
      <c r="J112" s="1240"/>
      <c r="K112" s="1240"/>
      <c r="L112" s="1240"/>
      <c r="M112" s="1240"/>
      <c r="N112" s="1240"/>
      <c r="O112" s="1240"/>
      <c r="P112" s="1240"/>
      <c r="Q112" s="1240"/>
      <c r="R112" s="1240"/>
      <c r="S112" s="1240"/>
      <c r="T112" s="1240"/>
      <c r="U112" s="1240"/>
      <c r="V112" s="1240"/>
      <c r="W112" s="1240"/>
      <c r="X112" s="1240"/>
      <c r="Y112" s="1240"/>
      <c r="Z112" s="1240"/>
      <c r="AA112" s="1240"/>
      <c r="AB112" s="1240"/>
      <c r="AC112" s="1240"/>
      <c r="AD112" s="1240"/>
      <c r="AE112" s="1240"/>
      <c r="AF112" s="1240"/>
      <c r="AG112" s="1240"/>
      <c r="AH112" s="1240"/>
      <c r="AI112" s="1240"/>
      <c r="AJ112" s="1240"/>
    </row>
    <row r="113" spans="3:36">
      <c r="C113" s="1455"/>
      <c r="D113" s="1237"/>
      <c r="E113" s="1237"/>
      <c r="F113" s="1237"/>
      <c r="G113" s="1240"/>
      <c r="H113" s="1240"/>
      <c r="I113" s="1240"/>
      <c r="J113" s="1240"/>
      <c r="K113" s="1240"/>
      <c r="L113" s="1240"/>
      <c r="M113" s="1240"/>
      <c r="N113" s="1240"/>
      <c r="O113" s="1240"/>
      <c r="P113" s="1240"/>
      <c r="Q113" s="1240"/>
      <c r="R113" s="1240"/>
      <c r="S113" s="1240"/>
      <c r="T113" s="1240"/>
      <c r="U113" s="1240"/>
      <c r="V113" s="1240"/>
      <c r="W113" s="1240"/>
      <c r="X113" s="1240"/>
      <c r="Y113" s="1240"/>
      <c r="Z113" s="1240"/>
      <c r="AA113" s="1240"/>
      <c r="AB113" s="1240"/>
      <c r="AC113" s="1240"/>
      <c r="AD113" s="1240"/>
      <c r="AE113" s="1240"/>
      <c r="AF113" s="1240"/>
      <c r="AG113" s="1240"/>
      <c r="AH113" s="1240"/>
      <c r="AI113" s="1240"/>
      <c r="AJ113" s="1240"/>
    </row>
    <row r="114" spans="3:36">
      <c r="C114" s="1455"/>
      <c r="D114" s="1237"/>
      <c r="E114" s="1237"/>
      <c r="F114" s="1237"/>
      <c r="G114" s="1240"/>
      <c r="H114" s="1240"/>
      <c r="I114" s="1240"/>
      <c r="J114" s="1240"/>
      <c r="K114" s="1240"/>
      <c r="L114" s="1240"/>
      <c r="M114" s="1240"/>
      <c r="N114" s="1240"/>
      <c r="O114" s="1240"/>
      <c r="P114" s="1240"/>
      <c r="Q114" s="1240"/>
      <c r="R114" s="1240"/>
      <c r="S114" s="1240"/>
      <c r="T114" s="1240"/>
      <c r="U114" s="1240"/>
      <c r="V114" s="1240"/>
      <c r="W114" s="1240"/>
      <c r="X114" s="1240"/>
      <c r="Y114" s="1240"/>
      <c r="Z114" s="1240"/>
      <c r="AA114" s="1240"/>
      <c r="AB114" s="1240"/>
      <c r="AC114" s="1240"/>
      <c r="AD114" s="1240"/>
      <c r="AE114" s="1240"/>
      <c r="AF114" s="1240"/>
      <c r="AG114" s="1240"/>
      <c r="AH114" s="1240"/>
      <c r="AI114" s="1240"/>
      <c r="AJ114" s="1240"/>
    </row>
    <row r="115" spans="3:36">
      <c r="C115" s="1455"/>
      <c r="D115" s="1237"/>
      <c r="E115" s="1237"/>
      <c r="F115" s="1237"/>
      <c r="G115" s="1240"/>
      <c r="H115" s="1240"/>
      <c r="I115" s="1240"/>
      <c r="J115" s="1240"/>
      <c r="K115" s="1240"/>
      <c r="L115" s="1240"/>
      <c r="M115" s="1240"/>
      <c r="N115" s="1240"/>
      <c r="O115" s="1240"/>
      <c r="P115" s="1240"/>
      <c r="Q115" s="1240"/>
      <c r="R115" s="1240"/>
      <c r="S115" s="1240"/>
      <c r="T115" s="1240"/>
      <c r="U115" s="1240"/>
      <c r="V115" s="1240"/>
      <c r="W115" s="1240"/>
      <c r="X115" s="1240"/>
      <c r="Y115" s="1240"/>
      <c r="Z115" s="1240"/>
      <c r="AA115" s="1240"/>
      <c r="AB115" s="1240"/>
      <c r="AC115" s="1240"/>
      <c r="AD115" s="1240"/>
      <c r="AE115" s="1240"/>
      <c r="AF115" s="1240"/>
      <c r="AG115" s="1240"/>
      <c r="AH115" s="1240"/>
      <c r="AI115" s="1240"/>
      <c r="AJ115" s="1240"/>
    </row>
    <row r="116" spans="3:36">
      <c r="C116" s="1455"/>
      <c r="D116" s="1237"/>
      <c r="E116" s="1237"/>
      <c r="F116" s="1237"/>
      <c r="G116" s="1240"/>
      <c r="H116" s="1240"/>
      <c r="I116" s="1240"/>
      <c r="J116" s="1240"/>
      <c r="K116" s="1240"/>
      <c r="L116" s="1240"/>
      <c r="M116" s="1240"/>
      <c r="N116" s="1240"/>
      <c r="O116" s="1240"/>
      <c r="P116" s="1240"/>
      <c r="Q116" s="1240"/>
      <c r="R116" s="1240"/>
      <c r="S116" s="1240"/>
      <c r="T116" s="1240"/>
      <c r="U116" s="1240"/>
      <c r="V116" s="1240"/>
      <c r="W116" s="1240"/>
      <c r="X116" s="1240"/>
      <c r="Y116" s="1240"/>
      <c r="Z116" s="1240"/>
      <c r="AA116" s="1240"/>
      <c r="AB116" s="1240"/>
      <c r="AC116" s="1240"/>
      <c r="AD116" s="1240"/>
      <c r="AE116" s="1240"/>
      <c r="AF116" s="1240"/>
      <c r="AG116" s="1240"/>
      <c r="AH116" s="1240"/>
      <c r="AI116" s="1240"/>
      <c r="AJ116" s="1240"/>
    </row>
    <row r="117" spans="3:36">
      <c r="C117" s="1455"/>
      <c r="D117" s="1237"/>
      <c r="E117" s="1237"/>
      <c r="F117" s="1237"/>
      <c r="G117" s="1240"/>
      <c r="H117" s="1240"/>
      <c r="I117" s="1240"/>
      <c r="J117" s="1240"/>
      <c r="K117" s="1240"/>
      <c r="L117" s="1240"/>
      <c r="M117" s="1240"/>
      <c r="N117" s="1240"/>
      <c r="O117" s="1240"/>
      <c r="P117" s="1240"/>
      <c r="Q117" s="1240"/>
      <c r="R117" s="1240"/>
      <c r="S117" s="1240"/>
      <c r="T117" s="1240"/>
      <c r="U117" s="1240"/>
      <c r="V117" s="1240"/>
      <c r="W117" s="1240"/>
      <c r="X117" s="1240"/>
      <c r="Y117" s="1240"/>
      <c r="Z117" s="1240"/>
      <c r="AA117" s="1240"/>
      <c r="AB117" s="1240"/>
      <c r="AC117" s="1240"/>
      <c r="AD117" s="1240"/>
      <c r="AE117" s="1240"/>
      <c r="AF117" s="1240"/>
      <c r="AG117" s="1240"/>
      <c r="AH117" s="1240"/>
      <c r="AI117" s="1240"/>
      <c r="AJ117" s="1240"/>
    </row>
    <row r="118" spans="3:36">
      <c r="C118" s="1455"/>
      <c r="D118" s="1237"/>
      <c r="E118" s="1237"/>
      <c r="F118" s="1237"/>
      <c r="G118" s="1240"/>
      <c r="H118" s="1240"/>
      <c r="I118" s="1240"/>
      <c r="J118" s="1240"/>
      <c r="K118" s="1240"/>
      <c r="L118" s="1240"/>
      <c r="M118" s="1240"/>
      <c r="N118" s="1240"/>
      <c r="O118" s="1240"/>
      <c r="P118" s="1240"/>
      <c r="Q118" s="1240"/>
      <c r="R118" s="1240"/>
      <c r="S118" s="1240"/>
      <c r="T118" s="1240"/>
      <c r="U118" s="1240"/>
      <c r="V118" s="1240"/>
      <c r="W118" s="1240"/>
      <c r="X118" s="1240"/>
      <c r="Y118" s="1240"/>
      <c r="Z118" s="1240"/>
      <c r="AA118" s="1240"/>
      <c r="AB118" s="1240"/>
      <c r="AC118" s="1240"/>
      <c r="AD118" s="1240"/>
      <c r="AE118" s="1240"/>
      <c r="AF118" s="1240"/>
      <c r="AG118" s="1240"/>
      <c r="AH118" s="1240"/>
      <c r="AI118" s="1240"/>
      <c r="AJ118" s="1240"/>
    </row>
    <row r="119" spans="3:36">
      <c r="C119" s="1455"/>
      <c r="D119" s="1237"/>
      <c r="E119" s="1237"/>
      <c r="F119" s="1237"/>
      <c r="G119" s="1240"/>
      <c r="H119" s="1240"/>
      <c r="I119" s="1240"/>
      <c r="J119" s="1240"/>
      <c r="K119" s="1240"/>
      <c r="L119" s="1240"/>
      <c r="M119" s="1240"/>
      <c r="N119" s="1240"/>
      <c r="O119" s="1240"/>
      <c r="P119" s="1240"/>
      <c r="Q119" s="1240"/>
      <c r="R119" s="1240"/>
      <c r="S119" s="1240"/>
      <c r="T119" s="1240"/>
      <c r="U119" s="1240"/>
      <c r="V119" s="1240"/>
      <c r="W119" s="1240"/>
      <c r="X119" s="1240"/>
      <c r="Y119" s="1240"/>
      <c r="Z119" s="1240"/>
      <c r="AA119" s="1240"/>
      <c r="AB119" s="1240"/>
      <c r="AC119" s="1240"/>
      <c r="AD119" s="1240"/>
      <c r="AE119" s="1240"/>
      <c r="AF119" s="1240"/>
      <c r="AG119" s="1240"/>
      <c r="AH119" s="1240"/>
      <c r="AI119" s="1240"/>
      <c r="AJ119" s="1240"/>
    </row>
    <row r="120" spans="3:36">
      <c r="C120" s="1455"/>
      <c r="D120" s="1237"/>
      <c r="E120" s="1237"/>
      <c r="F120" s="1237"/>
      <c r="G120" s="1240"/>
      <c r="H120" s="1240"/>
      <c r="I120" s="1240"/>
      <c r="J120" s="1240"/>
      <c r="K120" s="1240"/>
      <c r="L120" s="1240"/>
      <c r="M120" s="1240"/>
      <c r="N120" s="1240"/>
      <c r="O120" s="1240"/>
      <c r="P120" s="1240"/>
      <c r="Q120" s="1240"/>
      <c r="R120" s="1240"/>
      <c r="S120" s="1240"/>
      <c r="T120" s="1240"/>
      <c r="U120" s="1240"/>
      <c r="V120" s="1240"/>
      <c r="W120" s="1240"/>
      <c r="X120" s="1240"/>
      <c r="Y120" s="1240"/>
      <c r="Z120" s="1240"/>
      <c r="AA120" s="1240"/>
      <c r="AB120" s="1240"/>
      <c r="AC120" s="1240"/>
      <c r="AD120" s="1240"/>
      <c r="AE120" s="1240"/>
      <c r="AF120" s="1240"/>
      <c r="AG120" s="1240"/>
      <c r="AH120" s="1240"/>
      <c r="AI120" s="1240"/>
      <c r="AJ120" s="1240"/>
    </row>
    <row r="121" spans="3:36">
      <c r="C121" s="1455"/>
      <c r="D121" s="1237"/>
      <c r="E121" s="1237"/>
      <c r="F121" s="1237"/>
      <c r="G121" s="1240"/>
      <c r="H121" s="1240"/>
      <c r="I121" s="1240"/>
      <c r="J121" s="1240"/>
      <c r="K121" s="1240"/>
      <c r="L121" s="1240"/>
      <c r="M121" s="1240"/>
      <c r="N121" s="1240"/>
      <c r="O121" s="1240"/>
      <c r="P121" s="1240"/>
      <c r="Q121" s="1240"/>
      <c r="R121" s="1240"/>
      <c r="S121" s="1240"/>
      <c r="T121" s="1240"/>
      <c r="U121" s="1240"/>
      <c r="V121" s="1240"/>
      <c r="W121" s="1240"/>
      <c r="X121" s="1240"/>
      <c r="Y121" s="1240"/>
      <c r="Z121" s="1240"/>
      <c r="AA121" s="1240"/>
      <c r="AB121" s="1240"/>
      <c r="AC121" s="1240"/>
      <c r="AD121" s="1240"/>
      <c r="AE121" s="1240"/>
      <c r="AF121" s="1240"/>
      <c r="AG121" s="1240"/>
      <c r="AH121" s="1240"/>
      <c r="AI121" s="1240"/>
      <c r="AJ121" s="1240"/>
    </row>
    <row r="122" spans="3:36">
      <c r="C122" s="1455"/>
      <c r="D122" s="1237"/>
      <c r="E122" s="1237"/>
      <c r="F122" s="1237"/>
      <c r="G122" s="1240"/>
      <c r="H122" s="1240"/>
      <c r="I122" s="1240"/>
      <c r="J122" s="1240"/>
      <c r="K122" s="1240"/>
      <c r="L122" s="1240"/>
      <c r="M122" s="1240"/>
      <c r="N122" s="1240"/>
      <c r="O122" s="1240"/>
      <c r="P122" s="1240"/>
      <c r="Q122" s="1240"/>
      <c r="R122" s="1240"/>
      <c r="S122" s="1240"/>
      <c r="T122" s="1240"/>
      <c r="U122" s="1240"/>
      <c r="V122" s="1240"/>
      <c r="W122" s="1240"/>
      <c r="X122" s="1240"/>
      <c r="Y122" s="1240"/>
      <c r="Z122" s="1240"/>
      <c r="AA122" s="1240"/>
      <c r="AB122" s="1240"/>
      <c r="AC122" s="1240"/>
      <c r="AD122" s="1240"/>
      <c r="AE122" s="1240"/>
      <c r="AF122" s="1240"/>
      <c r="AG122" s="1240"/>
      <c r="AH122" s="1240"/>
      <c r="AI122" s="1240"/>
      <c r="AJ122" s="1240"/>
    </row>
    <row r="123" spans="3:36">
      <c r="C123" s="1455"/>
      <c r="D123" s="1237"/>
      <c r="E123" s="1237"/>
      <c r="F123" s="1237"/>
      <c r="G123" s="1240"/>
      <c r="H123" s="1240"/>
      <c r="I123" s="1240"/>
      <c r="J123" s="1240"/>
      <c r="K123" s="1240"/>
      <c r="L123" s="1240"/>
      <c r="M123" s="1240"/>
      <c r="N123" s="1240"/>
      <c r="O123" s="1240"/>
      <c r="P123" s="1240"/>
      <c r="Q123" s="1240"/>
      <c r="R123" s="1240"/>
      <c r="S123" s="1240"/>
      <c r="T123" s="1240"/>
      <c r="U123" s="1240"/>
      <c r="V123" s="1240"/>
      <c r="W123" s="1240"/>
      <c r="X123" s="1240"/>
      <c r="Y123" s="1240"/>
      <c r="Z123" s="1240"/>
      <c r="AA123" s="1240"/>
      <c r="AB123" s="1240"/>
      <c r="AC123" s="1240"/>
      <c r="AD123" s="1240"/>
      <c r="AE123" s="1240"/>
      <c r="AF123" s="1240"/>
      <c r="AG123" s="1240"/>
      <c r="AH123" s="1240"/>
      <c r="AI123" s="1240"/>
      <c r="AJ123" s="1240"/>
    </row>
    <row r="124" spans="3:36">
      <c r="C124" s="1455"/>
      <c r="D124" s="1237"/>
      <c r="E124" s="1237"/>
      <c r="F124" s="1237"/>
      <c r="G124" s="1240"/>
      <c r="H124" s="1240"/>
      <c r="I124" s="1240"/>
      <c r="J124" s="1240"/>
      <c r="K124" s="1240"/>
      <c r="L124" s="1240"/>
      <c r="M124" s="1240"/>
      <c r="N124" s="1240"/>
      <c r="O124" s="1240"/>
      <c r="P124" s="1240"/>
      <c r="Q124" s="1240"/>
      <c r="R124" s="1240"/>
      <c r="S124" s="1240"/>
      <c r="T124" s="1240"/>
      <c r="U124" s="1240"/>
      <c r="V124" s="1240"/>
      <c r="W124" s="1240"/>
      <c r="X124" s="1240"/>
      <c r="Y124" s="1240"/>
      <c r="Z124" s="1240"/>
      <c r="AA124" s="1240"/>
      <c r="AB124" s="1240"/>
      <c r="AC124" s="1240"/>
      <c r="AD124" s="1240"/>
      <c r="AE124" s="1240"/>
      <c r="AF124" s="1240"/>
      <c r="AG124" s="1240"/>
      <c r="AH124" s="1240"/>
      <c r="AI124" s="1240"/>
      <c r="AJ124" s="1240"/>
    </row>
    <row r="125" spans="3:36">
      <c r="C125" s="1455"/>
      <c r="D125" s="1237"/>
      <c r="E125" s="1237"/>
      <c r="F125" s="1237"/>
      <c r="G125" s="1240"/>
      <c r="H125" s="1240"/>
      <c r="I125" s="1240"/>
      <c r="J125" s="1240"/>
      <c r="K125" s="1240"/>
      <c r="L125" s="1240"/>
      <c r="M125" s="1240"/>
      <c r="N125" s="1240"/>
      <c r="O125" s="1240"/>
      <c r="P125" s="1240"/>
      <c r="Q125" s="1240"/>
      <c r="R125" s="1240"/>
      <c r="S125" s="1240"/>
      <c r="T125" s="1240"/>
      <c r="U125" s="1240"/>
      <c r="V125" s="1240"/>
      <c r="W125" s="1240"/>
      <c r="X125" s="1240"/>
      <c r="Y125" s="1240"/>
      <c r="Z125" s="1240"/>
      <c r="AA125" s="1240"/>
      <c r="AB125" s="1240"/>
      <c r="AC125" s="1240"/>
      <c r="AD125" s="1240"/>
      <c r="AE125" s="1240"/>
      <c r="AF125" s="1240"/>
      <c r="AG125" s="1240"/>
      <c r="AH125" s="1240"/>
      <c r="AI125" s="1240"/>
      <c r="AJ125" s="1240"/>
    </row>
    <row r="126" spans="3:36">
      <c r="C126" s="1455"/>
      <c r="D126" s="1237"/>
      <c r="E126" s="1237"/>
      <c r="F126" s="1237"/>
      <c r="G126" s="1240"/>
      <c r="H126" s="1240"/>
      <c r="I126" s="1240"/>
      <c r="J126" s="1240"/>
      <c r="K126" s="1240"/>
      <c r="L126" s="1240"/>
      <c r="M126" s="1240"/>
      <c r="N126" s="1240"/>
      <c r="O126" s="1240"/>
      <c r="P126" s="1240"/>
      <c r="Q126" s="1240"/>
      <c r="R126" s="1240"/>
      <c r="S126" s="1240"/>
      <c r="T126" s="1240"/>
      <c r="U126" s="1240"/>
      <c r="V126" s="1240"/>
      <c r="W126" s="1240"/>
      <c r="X126" s="1240"/>
      <c r="Y126" s="1240"/>
      <c r="Z126" s="1240"/>
      <c r="AA126" s="1240"/>
      <c r="AB126" s="1240"/>
      <c r="AC126" s="1240"/>
      <c r="AD126" s="1240"/>
      <c r="AE126" s="1240"/>
      <c r="AF126" s="1240"/>
      <c r="AG126" s="1240"/>
      <c r="AH126" s="1240"/>
      <c r="AI126" s="1240"/>
      <c r="AJ126" s="1240"/>
    </row>
    <row r="127" spans="3:36">
      <c r="C127" s="1455"/>
      <c r="D127" s="1237"/>
      <c r="E127" s="1237"/>
      <c r="F127" s="1237"/>
      <c r="G127" s="1240"/>
      <c r="H127" s="1240"/>
      <c r="I127" s="1240"/>
      <c r="J127" s="1240"/>
      <c r="K127" s="1240"/>
      <c r="L127" s="1240"/>
      <c r="M127" s="1240"/>
      <c r="N127" s="1240"/>
      <c r="O127" s="1240"/>
      <c r="P127" s="1240"/>
      <c r="Q127" s="1240"/>
      <c r="R127" s="1240"/>
      <c r="S127" s="1240"/>
      <c r="T127" s="1240"/>
      <c r="U127" s="1240"/>
      <c r="V127" s="1240"/>
      <c r="W127" s="1240"/>
      <c r="X127" s="1240"/>
      <c r="Y127" s="1240"/>
      <c r="Z127" s="1240"/>
      <c r="AA127" s="1240"/>
      <c r="AB127" s="1240"/>
      <c r="AC127" s="1240"/>
      <c r="AD127" s="1240"/>
      <c r="AE127" s="1240"/>
      <c r="AF127" s="1240"/>
      <c r="AG127" s="1240"/>
      <c r="AH127" s="1240"/>
      <c r="AI127" s="1240"/>
      <c r="AJ127" s="1240"/>
    </row>
    <row r="128" spans="3:36">
      <c r="C128" s="1455"/>
      <c r="D128" s="1237"/>
      <c r="E128" s="1237"/>
      <c r="F128" s="1237"/>
      <c r="G128" s="1240"/>
      <c r="H128" s="1240"/>
      <c r="I128" s="1240"/>
      <c r="J128" s="1240"/>
      <c r="K128" s="1240"/>
      <c r="L128" s="1240"/>
      <c r="M128" s="1240"/>
      <c r="N128" s="1240"/>
      <c r="O128" s="1240"/>
      <c r="P128" s="1240"/>
      <c r="Q128" s="1240"/>
      <c r="R128" s="1240"/>
      <c r="S128" s="1240"/>
      <c r="T128" s="1240"/>
      <c r="U128" s="1240"/>
      <c r="V128" s="1240"/>
      <c r="W128" s="1240"/>
      <c r="X128" s="1240"/>
      <c r="Y128" s="1240"/>
      <c r="Z128" s="1240"/>
      <c r="AA128" s="1240"/>
      <c r="AB128" s="1240"/>
      <c r="AC128" s="1240"/>
      <c r="AD128" s="1240"/>
      <c r="AE128" s="1240"/>
      <c r="AF128" s="1240"/>
      <c r="AG128" s="1240"/>
      <c r="AH128" s="1240"/>
      <c r="AI128" s="1240"/>
      <c r="AJ128" s="1240"/>
    </row>
    <row r="129" spans="3:36">
      <c r="C129" s="1455"/>
      <c r="D129" s="1237"/>
      <c r="E129" s="1237"/>
      <c r="F129" s="1237"/>
      <c r="G129" s="1240"/>
      <c r="H129" s="1240"/>
      <c r="I129" s="1240"/>
      <c r="J129" s="1240"/>
      <c r="K129" s="1240"/>
      <c r="L129" s="1240"/>
      <c r="M129" s="1240"/>
      <c r="N129" s="1240"/>
      <c r="O129" s="1240"/>
      <c r="P129" s="1240"/>
      <c r="Q129" s="1240"/>
      <c r="R129" s="1240"/>
      <c r="S129" s="1240"/>
      <c r="T129" s="1240"/>
      <c r="U129" s="1240"/>
      <c r="V129" s="1240"/>
      <c r="W129" s="1240"/>
      <c r="X129" s="1240"/>
      <c r="Y129" s="1240"/>
      <c r="Z129" s="1240"/>
      <c r="AA129" s="1240"/>
      <c r="AB129" s="1240"/>
      <c r="AC129" s="1240"/>
      <c r="AD129" s="1240"/>
      <c r="AE129" s="1240"/>
      <c r="AF129" s="1240"/>
      <c r="AG129" s="1240"/>
      <c r="AH129" s="1240"/>
      <c r="AI129" s="1240"/>
      <c r="AJ129" s="1240"/>
    </row>
    <row r="130" spans="3:36">
      <c r="C130" s="1455"/>
      <c r="D130" s="1237"/>
      <c r="E130" s="1237"/>
      <c r="F130" s="1237"/>
      <c r="G130" s="1240"/>
      <c r="H130" s="1240"/>
      <c r="I130" s="1240"/>
      <c r="J130" s="1240"/>
      <c r="K130" s="1240"/>
      <c r="L130" s="1240"/>
      <c r="M130" s="1240"/>
      <c r="N130" s="1240"/>
      <c r="O130" s="1240"/>
      <c r="P130" s="1240"/>
      <c r="Q130" s="1240"/>
      <c r="R130" s="1240"/>
      <c r="S130" s="1240"/>
      <c r="T130" s="1240"/>
      <c r="U130" s="1240"/>
      <c r="V130" s="1240"/>
      <c r="W130" s="1240"/>
      <c r="X130" s="1240"/>
      <c r="Y130" s="1240"/>
      <c r="Z130" s="1240"/>
      <c r="AA130" s="1240"/>
      <c r="AB130" s="1240"/>
      <c r="AC130" s="1240"/>
      <c r="AD130" s="1240"/>
      <c r="AE130" s="1240"/>
      <c r="AF130" s="1240"/>
      <c r="AG130" s="1240"/>
      <c r="AH130" s="1240"/>
      <c r="AI130" s="1240"/>
      <c r="AJ130" s="1240"/>
    </row>
    <row r="131" spans="3:36">
      <c r="C131" s="1455"/>
      <c r="D131" s="1237"/>
      <c r="E131" s="1237"/>
      <c r="F131" s="1237"/>
      <c r="G131" s="1240"/>
      <c r="H131" s="1240"/>
      <c r="I131" s="1240"/>
      <c r="J131" s="1240"/>
      <c r="K131" s="1240"/>
      <c r="L131" s="1240"/>
      <c r="M131" s="1240"/>
      <c r="N131" s="1240"/>
      <c r="O131" s="1240"/>
      <c r="P131" s="1240"/>
      <c r="Q131" s="1240"/>
      <c r="R131" s="1240"/>
      <c r="S131" s="1240"/>
      <c r="T131" s="1240"/>
      <c r="U131" s="1240"/>
      <c r="V131" s="1240"/>
      <c r="W131" s="1240"/>
      <c r="X131" s="1240"/>
      <c r="Y131" s="1240"/>
      <c r="Z131" s="1240"/>
      <c r="AA131" s="1240"/>
      <c r="AB131" s="1240"/>
      <c r="AC131" s="1240"/>
      <c r="AD131" s="1240"/>
      <c r="AE131" s="1240"/>
      <c r="AF131" s="1240"/>
      <c r="AG131" s="1240"/>
      <c r="AH131" s="1240"/>
      <c r="AI131" s="1240"/>
      <c r="AJ131" s="1240"/>
    </row>
    <row r="132" spans="3:36">
      <c r="C132" s="1455"/>
      <c r="D132" s="1237"/>
      <c r="E132" s="1237"/>
      <c r="F132" s="1237"/>
      <c r="G132" s="1240"/>
      <c r="H132" s="1240"/>
      <c r="I132" s="1240"/>
      <c r="J132" s="1240"/>
      <c r="K132" s="1240"/>
      <c r="L132" s="1240"/>
      <c r="M132" s="1240"/>
      <c r="N132" s="1240"/>
      <c r="O132" s="1240"/>
      <c r="P132" s="1240"/>
      <c r="Q132" s="1240"/>
      <c r="R132" s="1240"/>
      <c r="S132" s="1240"/>
      <c r="T132" s="1240"/>
      <c r="U132" s="1240"/>
      <c r="V132" s="1240"/>
      <c r="W132" s="1240"/>
      <c r="X132" s="1240"/>
      <c r="Y132" s="1240"/>
      <c r="Z132" s="1240"/>
      <c r="AA132" s="1240"/>
      <c r="AB132" s="1240"/>
      <c r="AC132" s="1240"/>
      <c r="AD132" s="1240"/>
      <c r="AE132" s="1240"/>
      <c r="AF132" s="1240"/>
      <c r="AG132" s="1240"/>
      <c r="AH132" s="1240"/>
      <c r="AI132" s="1240"/>
      <c r="AJ132" s="1240"/>
    </row>
    <row r="133" spans="3:36">
      <c r="C133" s="1455"/>
      <c r="D133" s="1237"/>
      <c r="E133" s="1237"/>
      <c r="F133" s="1237"/>
      <c r="G133" s="1240"/>
      <c r="H133" s="1240"/>
      <c r="I133" s="1240"/>
      <c r="J133" s="1240"/>
      <c r="K133" s="1240"/>
      <c r="L133" s="1240"/>
      <c r="M133" s="1240"/>
      <c r="N133" s="1240"/>
      <c r="O133" s="1240"/>
      <c r="P133" s="1240"/>
      <c r="Q133" s="1240"/>
      <c r="R133" s="1240"/>
      <c r="S133" s="1240"/>
      <c r="T133" s="1240"/>
      <c r="U133" s="1240"/>
      <c r="V133" s="1240"/>
      <c r="W133" s="1240"/>
      <c r="X133" s="1240"/>
      <c r="Y133" s="1240"/>
      <c r="Z133" s="1240"/>
      <c r="AA133" s="1240"/>
      <c r="AB133" s="1240"/>
      <c r="AC133" s="1240"/>
      <c r="AD133" s="1240"/>
      <c r="AE133" s="1240"/>
      <c r="AF133" s="1240"/>
      <c r="AG133" s="1240"/>
      <c r="AH133" s="1240"/>
      <c r="AI133" s="1240"/>
      <c r="AJ133" s="1240"/>
    </row>
    <row r="134" spans="3:36">
      <c r="C134" s="1455"/>
      <c r="D134" s="1237"/>
      <c r="E134" s="1237"/>
      <c r="F134" s="1237"/>
      <c r="G134" s="1240"/>
      <c r="H134" s="1240"/>
      <c r="I134" s="1240"/>
      <c r="J134" s="1240"/>
      <c r="K134" s="1240"/>
      <c r="L134" s="1240"/>
      <c r="M134" s="1240"/>
      <c r="N134" s="1240"/>
      <c r="O134" s="1240"/>
      <c r="P134" s="1240"/>
      <c r="Q134" s="1240"/>
      <c r="R134" s="1240"/>
      <c r="S134" s="1240"/>
      <c r="T134" s="1240"/>
      <c r="U134" s="1240"/>
      <c r="V134" s="1240"/>
      <c r="W134" s="1240"/>
      <c r="X134" s="1240"/>
      <c r="Y134" s="1240"/>
      <c r="Z134" s="1240"/>
      <c r="AA134" s="1240"/>
      <c r="AB134" s="1240"/>
      <c r="AC134" s="1240"/>
      <c r="AD134" s="1240"/>
      <c r="AE134" s="1240"/>
      <c r="AF134" s="1240"/>
      <c r="AG134" s="1240"/>
      <c r="AH134" s="1240"/>
      <c r="AI134" s="1240"/>
      <c r="AJ134" s="1240"/>
    </row>
    <row r="135" spans="3:36">
      <c r="C135" s="1455"/>
      <c r="D135" s="1237"/>
      <c r="E135" s="1237"/>
      <c r="F135" s="1237"/>
      <c r="G135" s="1240"/>
      <c r="H135" s="1240"/>
      <c r="I135" s="1240"/>
      <c r="J135" s="1240"/>
      <c r="K135" s="1240"/>
      <c r="L135" s="1240"/>
      <c r="M135" s="1240"/>
      <c r="N135" s="1240"/>
      <c r="O135" s="1240"/>
      <c r="P135" s="1240"/>
      <c r="Q135" s="1240"/>
      <c r="R135" s="1240"/>
      <c r="S135" s="1240"/>
      <c r="T135" s="1240"/>
      <c r="U135" s="1240"/>
      <c r="V135" s="1240"/>
      <c r="W135" s="1240"/>
      <c r="X135" s="1240"/>
      <c r="Y135" s="1240"/>
      <c r="Z135" s="1240"/>
      <c r="AA135" s="1240"/>
      <c r="AB135" s="1240"/>
      <c r="AC135" s="1240"/>
      <c r="AD135" s="1240"/>
      <c r="AE135" s="1240"/>
      <c r="AF135" s="1240"/>
      <c r="AG135" s="1240"/>
      <c r="AH135" s="1240"/>
      <c r="AI135" s="1240"/>
      <c r="AJ135" s="1240"/>
    </row>
    <row r="136" spans="3:36">
      <c r="C136" s="1455"/>
      <c r="D136" s="1237"/>
      <c r="E136" s="1237"/>
      <c r="F136" s="1237"/>
      <c r="G136" s="1240"/>
      <c r="H136" s="1240"/>
      <c r="I136" s="1240"/>
      <c r="J136" s="1240"/>
      <c r="K136" s="1240"/>
      <c r="L136" s="1240"/>
      <c r="M136" s="1240"/>
      <c r="N136" s="1240"/>
      <c r="O136" s="1240"/>
      <c r="P136" s="1240"/>
      <c r="Q136" s="1240"/>
      <c r="R136" s="1240"/>
      <c r="S136" s="1240"/>
      <c r="T136" s="1240"/>
      <c r="U136" s="1240"/>
      <c r="V136" s="1240"/>
      <c r="W136" s="1240"/>
      <c r="X136" s="1240"/>
      <c r="Y136" s="1240"/>
      <c r="Z136" s="1240"/>
      <c r="AA136" s="1240"/>
      <c r="AB136" s="1240"/>
      <c r="AC136" s="1240"/>
      <c r="AD136" s="1240"/>
      <c r="AE136" s="1240"/>
      <c r="AF136" s="1240"/>
      <c r="AG136" s="1240"/>
      <c r="AH136" s="1240"/>
      <c r="AI136" s="1240"/>
      <c r="AJ136" s="1240"/>
    </row>
    <row r="137" spans="3:36">
      <c r="C137" s="1455"/>
      <c r="D137" s="1237"/>
      <c r="E137" s="1237"/>
      <c r="F137" s="1237"/>
      <c r="G137" s="1240"/>
      <c r="H137" s="1240"/>
      <c r="I137" s="1240"/>
      <c r="J137" s="1240"/>
      <c r="K137" s="1240"/>
      <c r="L137" s="1240"/>
      <c r="M137" s="1240"/>
      <c r="N137" s="1240"/>
      <c r="O137" s="1240"/>
      <c r="P137" s="1240"/>
      <c r="Q137" s="1240"/>
      <c r="R137" s="1240"/>
      <c r="S137" s="1240"/>
      <c r="T137" s="1240"/>
      <c r="U137" s="1240"/>
      <c r="V137" s="1240"/>
      <c r="W137" s="1240"/>
      <c r="X137" s="1240"/>
      <c r="Y137" s="1240"/>
      <c r="Z137" s="1240"/>
      <c r="AA137" s="1240"/>
      <c r="AB137" s="1240"/>
      <c r="AC137" s="1240"/>
      <c r="AD137" s="1240"/>
      <c r="AE137" s="1240"/>
      <c r="AF137" s="1240"/>
      <c r="AG137" s="1240"/>
      <c r="AH137" s="1240"/>
      <c r="AI137" s="1240"/>
      <c r="AJ137" s="1240"/>
    </row>
    <row r="138" spans="3:36">
      <c r="C138" s="1455"/>
      <c r="D138" s="1237"/>
      <c r="E138" s="1237"/>
      <c r="F138" s="1237"/>
      <c r="G138" s="1240"/>
      <c r="H138" s="1240"/>
      <c r="I138" s="1240"/>
      <c r="J138" s="1240"/>
      <c r="K138" s="1240"/>
      <c r="L138" s="1240"/>
      <c r="M138" s="1240"/>
      <c r="N138" s="1240"/>
      <c r="O138" s="1240"/>
      <c r="P138" s="1240"/>
      <c r="Q138" s="1240"/>
      <c r="R138" s="1240"/>
      <c r="S138" s="1240"/>
      <c r="T138" s="1240"/>
      <c r="U138" s="1240"/>
      <c r="V138" s="1240"/>
      <c r="W138" s="1240"/>
      <c r="X138" s="1240"/>
      <c r="Y138" s="1240"/>
      <c r="Z138" s="1240"/>
      <c r="AA138" s="1240"/>
      <c r="AB138" s="1240"/>
      <c r="AC138" s="1240"/>
      <c r="AD138" s="1240"/>
      <c r="AE138" s="1240"/>
      <c r="AF138" s="1240"/>
      <c r="AG138" s="1240"/>
      <c r="AH138" s="1240"/>
      <c r="AI138" s="1240"/>
      <c r="AJ138" s="1240"/>
    </row>
    <row r="139" spans="3:36">
      <c r="C139" s="1455"/>
      <c r="D139" s="1237"/>
      <c r="E139" s="1237"/>
      <c r="F139" s="1237"/>
      <c r="G139" s="1240"/>
      <c r="H139" s="1240"/>
      <c r="I139" s="1240"/>
      <c r="J139" s="1240"/>
      <c r="K139" s="1240"/>
      <c r="L139" s="1240"/>
      <c r="M139" s="1240"/>
      <c r="N139" s="1240"/>
      <c r="O139" s="1240"/>
      <c r="P139" s="1240"/>
      <c r="Q139" s="1240"/>
      <c r="R139" s="1240"/>
      <c r="S139" s="1240"/>
      <c r="T139" s="1240"/>
      <c r="U139" s="1240"/>
      <c r="V139" s="1240"/>
      <c r="W139" s="1240"/>
      <c r="X139" s="1240"/>
      <c r="Y139" s="1240"/>
      <c r="Z139" s="1240"/>
      <c r="AA139" s="1240"/>
      <c r="AB139" s="1240"/>
      <c r="AC139" s="1240"/>
      <c r="AD139" s="1240"/>
      <c r="AE139" s="1240"/>
      <c r="AF139" s="1240"/>
      <c r="AG139" s="1240"/>
      <c r="AH139" s="1240"/>
      <c r="AI139" s="1240"/>
      <c r="AJ139" s="1240"/>
    </row>
    <row r="140" spans="3:36">
      <c r="C140" s="1455"/>
      <c r="D140" s="1237"/>
      <c r="E140" s="1237"/>
      <c r="F140" s="1237"/>
      <c r="G140" s="1240"/>
      <c r="H140" s="1240"/>
      <c r="I140" s="1240"/>
      <c r="J140" s="1240"/>
      <c r="K140" s="1240"/>
      <c r="L140" s="1240"/>
      <c r="M140" s="1240"/>
      <c r="N140" s="1240"/>
      <c r="O140" s="1240"/>
      <c r="P140" s="1240"/>
      <c r="Q140" s="1240"/>
      <c r="R140" s="1240"/>
      <c r="S140" s="1240"/>
      <c r="T140" s="1240"/>
      <c r="U140" s="1240"/>
      <c r="V140" s="1240"/>
      <c r="W140" s="1240"/>
      <c r="X140" s="1240"/>
      <c r="Y140" s="1240"/>
      <c r="Z140" s="1240"/>
      <c r="AA140" s="1240"/>
      <c r="AB140" s="1240"/>
      <c r="AC140" s="1240"/>
      <c r="AD140" s="1240"/>
      <c r="AE140" s="1240"/>
      <c r="AF140" s="1240"/>
      <c r="AG140" s="1240"/>
      <c r="AH140" s="1240"/>
      <c r="AI140" s="1240"/>
      <c r="AJ140" s="1240"/>
    </row>
    <row r="141" spans="3:36">
      <c r="C141" s="1455"/>
      <c r="D141" s="1237"/>
      <c r="E141" s="1237"/>
      <c r="F141" s="1237"/>
      <c r="G141" s="1240"/>
      <c r="H141" s="1240"/>
      <c r="I141" s="1240"/>
      <c r="J141" s="1240"/>
      <c r="K141" s="1240"/>
      <c r="L141" s="1240"/>
      <c r="M141" s="1240"/>
      <c r="N141" s="1240"/>
      <c r="O141" s="1240"/>
      <c r="P141" s="1240"/>
      <c r="Q141" s="1240"/>
      <c r="R141" s="1240"/>
      <c r="S141" s="1240"/>
      <c r="T141" s="1240"/>
      <c r="U141" s="1240"/>
      <c r="V141" s="1240"/>
      <c r="W141" s="1240"/>
      <c r="X141" s="1240"/>
      <c r="Y141" s="1240"/>
      <c r="Z141" s="1240"/>
      <c r="AA141" s="1240"/>
      <c r="AB141" s="1240"/>
      <c r="AC141" s="1240"/>
      <c r="AD141" s="1240"/>
      <c r="AE141" s="1240"/>
      <c r="AF141" s="1240"/>
      <c r="AG141" s="1240"/>
      <c r="AH141" s="1240"/>
      <c r="AI141" s="1240"/>
      <c r="AJ141" s="1240"/>
    </row>
    <row r="142" spans="3:36">
      <c r="C142" s="1455"/>
      <c r="D142" s="1237"/>
      <c r="E142" s="1237"/>
      <c r="F142" s="1237"/>
      <c r="G142" s="1240"/>
      <c r="H142" s="1240"/>
      <c r="I142" s="1240"/>
      <c r="J142" s="1240"/>
      <c r="K142" s="1240"/>
      <c r="L142" s="1240"/>
      <c r="M142" s="1240"/>
      <c r="N142" s="1240"/>
      <c r="O142" s="1240"/>
      <c r="P142" s="1240"/>
      <c r="Q142" s="1240"/>
      <c r="R142" s="1240"/>
      <c r="S142" s="1240"/>
      <c r="T142" s="1240"/>
      <c r="U142" s="1240"/>
      <c r="V142" s="1240"/>
      <c r="W142" s="1240"/>
      <c r="X142" s="1240"/>
      <c r="Y142" s="1240"/>
      <c r="Z142" s="1240"/>
      <c r="AA142" s="1240"/>
      <c r="AB142" s="1240"/>
      <c r="AC142" s="1240"/>
      <c r="AD142" s="1240"/>
      <c r="AE142" s="1240"/>
      <c r="AF142" s="1240"/>
      <c r="AG142" s="1240"/>
      <c r="AH142" s="1240"/>
      <c r="AI142" s="1240"/>
      <c r="AJ142" s="1240"/>
    </row>
    <row r="143" spans="3:36">
      <c r="C143" s="1455"/>
      <c r="D143" s="1237"/>
      <c r="E143" s="1237"/>
      <c r="F143" s="1237"/>
      <c r="G143" s="1240"/>
      <c r="H143" s="1240"/>
      <c r="I143" s="1240"/>
      <c r="J143" s="1240"/>
      <c r="K143" s="1240"/>
      <c r="L143" s="1240"/>
      <c r="M143" s="1240"/>
      <c r="N143" s="1240"/>
      <c r="O143" s="1240"/>
      <c r="P143" s="1240"/>
      <c r="Q143" s="1240"/>
      <c r="R143" s="1240"/>
      <c r="S143" s="1240"/>
      <c r="T143" s="1240"/>
      <c r="U143" s="1240"/>
      <c r="V143" s="1240"/>
      <c r="W143" s="1240"/>
      <c r="X143" s="1240"/>
      <c r="Y143" s="1240"/>
      <c r="Z143" s="1240"/>
      <c r="AA143" s="1240"/>
      <c r="AB143" s="1240"/>
      <c r="AC143" s="1240"/>
      <c r="AD143" s="2108"/>
      <c r="AE143" s="1240"/>
      <c r="AF143" s="1240"/>
      <c r="AG143" s="1240"/>
      <c r="AH143" s="1240"/>
      <c r="AI143" s="1240"/>
      <c r="AJ143" s="1240"/>
    </row>
    <row r="144" spans="3:36">
      <c r="C144" s="1455"/>
      <c r="D144" s="1237"/>
      <c r="E144" s="1237"/>
      <c r="F144" s="1237"/>
      <c r="G144" s="1240"/>
      <c r="H144" s="1240"/>
      <c r="I144" s="1240"/>
      <c r="J144" s="1240"/>
      <c r="K144" s="1240"/>
      <c r="L144" s="1240"/>
      <c r="M144" s="1240"/>
      <c r="N144" s="1240"/>
      <c r="O144" s="1240"/>
      <c r="P144" s="1240"/>
      <c r="Q144" s="1240"/>
      <c r="R144" s="1240"/>
      <c r="S144" s="1240"/>
      <c r="T144" s="1240"/>
      <c r="U144" s="1240"/>
      <c r="V144" s="1240"/>
      <c r="W144" s="1240"/>
      <c r="X144" s="1240"/>
      <c r="Y144" s="1240"/>
      <c r="Z144" s="1240"/>
      <c r="AA144" s="1240"/>
      <c r="AB144" s="1240"/>
      <c r="AC144" s="1240"/>
      <c r="AD144" s="1240"/>
      <c r="AE144" s="1240"/>
      <c r="AF144" s="1240"/>
      <c r="AG144" s="1240"/>
      <c r="AH144" s="1240"/>
      <c r="AI144" s="1240"/>
      <c r="AJ144" s="1240"/>
    </row>
    <row r="145" spans="3:36">
      <c r="C145" s="1455"/>
      <c r="D145" s="1237"/>
      <c r="E145" s="1237"/>
      <c r="F145" s="1237"/>
      <c r="G145" s="1240"/>
      <c r="H145" s="1240"/>
      <c r="I145" s="1240"/>
      <c r="J145" s="1240"/>
      <c r="K145" s="1240"/>
      <c r="L145" s="1240"/>
      <c r="M145" s="1240"/>
      <c r="N145" s="1240"/>
      <c r="O145" s="1240"/>
      <c r="P145" s="1240"/>
      <c r="Q145" s="1240"/>
      <c r="R145" s="1240"/>
      <c r="S145" s="1240"/>
      <c r="T145" s="1240"/>
      <c r="U145" s="1240"/>
      <c r="V145" s="1240"/>
      <c r="W145" s="1240"/>
      <c r="X145" s="1240"/>
      <c r="Y145" s="1240"/>
      <c r="Z145" s="1240"/>
      <c r="AA145" s="1240"/>
      <c r="AB145" s="1240"/>
      <c r="AC145" s="1240"/>
      <c r="AD145" s="1240"/>
      <c r="AE145" s="1240"/>
      <c r="AF145" s="1240"/>
      <c r="AG145" s="1240"/>
      <c r="AH145" s="1240"/>
      <c r="AI145" s="1240"/>
      <c r="AJ145" s="1240"/>
    </row>
    <row r="146" spans="3:36">
      <c r="C146" s="1455"/>
      <c r="D146" s="1237"/>
      <c r="E146" s="1237"/>
      <c r="F146" s="1237"/>
      <c r="G146" s="1240"/>
      <c r="H146" s="1240"/>
      <c r="I146" s="1240"/>
      <c r="J146" s="1240"/>
      <c r="K146" s="1240"/>
      <c r="L146" s="1240"/>
      <c r="M146" s="1240"/>
      <c r="N146" s="1240"/>
      <c r="O146" s="1240"/>
      <c r="P146" s="1240"/>
      <c r="Q146" s="1240"/>
      <c r="R146" s="1240"/>
      <c r="S146" s="1240"/>
      <c r="T146" s="1240"/>
      <c r="U146" s="1240"/>
      <c r="V146" s="1240"/>
      <c r="W146" s="1240"/>
      <c r="X146" s="1240"/>
      <c r="Y146" s="1240"/>
      <c r="Z146" s="1240"/>
      <c r="AA146" s="1240"/>
      <c r="AB146" s="1240"/>
      <c r="AC146" s="1240"/>
      <c r="AD146" s="1240"/>
      <c r="AE146" s="1240"/>
      <c r="AF146" s="1240"/>
      <c r="AG146" s="1240"/>
      <c r="AH146" s="1240"/>
      <c r="AI146" s="1240"/>
      <c r="AJ146" s="1240"/>
    </row>
    <row r="147" spans="3:36">
      <c r="C147" s="1455"/>
      <c r="D147" s="1237"/>
      <c r="E147" s="1237"/>
      <c r="F147" s="1237"/>
      <c r="G147" s="1240"/>
      <c r="H147" s="1240"/>
      <c r="I147" s="1240"/>
      <c r="J147" s="1240"/>
      <c r="K147" s="1240"/>
      <c r="L147" s="1240"/>
      <c r="M147" s="1240"/>
      <c r="N147" s="1240"/>
      <c r="O147" s="1240"/>
      <c r="P147" s="1240"/>
      <c r="Q147" s="1240"/>
      <c r="R147" s="1240"/>
      <c r="S147" s="1240"/>
      <c r="T147" s="1240"/>
      <c r="U147" s="1240"/>
      <c r="V147" s="1240"/>
      <c r="W147" s="1240"/>
      <c r="X147" s="1240"/>
      <c r="Y147" s="1240"/>
      <c r="Z147" s="1240"/>
      <c r="AA147" s="1240"/>
      <c r="AB147" s="1240"/>
      <c r="AC147" s="1240"/>
      <c r="AD147" s="1240"/>
      <c r="AE147" s="1240"/>
      <c r="AF147" s="1240"/>
      <c r="AG147" s="1240"/>
      <c r="AH147" s="1240"/>
      <c r="AI147" s="1240"/>
      <c r="AJ147" s="1240"/>
    </row>
    <row r="148" spans="3:36">
      <c r="C148" s="1455"/>
      <c r="D148" s="1237"/>
      <c r="E148" s="1237"/>
      <c r="F148" s="1237"/>
      <c r="G148" s="1240"/>
      <c r="H148" s="1240"/>
      <c r="I148" s="1240"/>
      <c r="J148" s="1240"/>
      <c r="K148" s="1240"/>
      <c r="L148" s="1240"/>
      <c r="M148" s="1240"/>
      <c r="N148" s="1240"/>
      <c r="O148" s="1240"/>
      <c r="P148" s="1240"/>
      <c r="Q148" s="1240"/>
      <c r="R148" s="1240"/>
      <c r="S148" s="1240"/>
      <c r="T148" s="1240"/>
      <c r="U148" s="1240"/>
      <c r="V148" s="1240"/>
      <c r="W148" s="1240"/>
      <c r="X148" s="1240"/>
      <c r="Y148" s="1240"/>
      <c r="Z148" s="1240"/>
      <c r="AA148" s="1240"/>
      <c r="AB148" s="1240"/>
      <c r="AC148" s="1240"/>
      <c r="AD148" s="1240"/>
      <c r="AE148" s="1240"/>
      <c r="AF148" s="1240"/>
      <c r="AG148" s="1240"/>
      <c r="AH148" s="1240"/>
      <c r="AI148" s="1240"/>
      <c r="AJ148" s="1240"/>
    </row>
    <row r="149" spans="3:36">
      <c r="C149" s="1455"/>
      <c r="D149" s="1237"/>
      <c r="E149" s="1237"/>
      <c r="F149" s="1237"/>
      <c r="G149" s="1240"/>
      <c r="H149" s="1240"/>
      <c r="I149" s="1240"/>
      <c r="J149" s="1240"/>
      <c r="K149" s="1240"/>
      <c r="L149" s="1240"/>
      <c r="M149" s="1240"/>
      <c r="N149" s="1240"/>
      <c r="O149" s="1240"/>
      <c r="P149" s="1240"/>
      <c r="Q149" s="1240"/>
      <c r="R149" s="1240"/>
      <c r="S149" s="1240"/>
      <c r="T149" s="1240"/>
      <c r="U149" s="1240"/>
      <c r="V149" s="1240"/>
      <c r="W149" s="1240"/>
      <c r="X149" s="1240"/>
      <c r="Y149" s="1240"/>
      <c r="Z149" s="1240"/>
      <c r="AA149" s="1240"/>
      <c r="AB149" s="1240"/>
      <c r="AC149" s="1240"/>
      <c r="AD149" s="1240"/>
      <c r="AE149" s="1240"/>
      <c r="AF149" s="1240"/>
      <c r="AG149" s="1240"/>
      <c r="AH149" s="1240"/>
      <c r="AI149" s="1240"/>
      <c r="AJ149" s="1240"/>
    </row>
    <row r="150" spans="3:36">
      <c r="C150" s="1455"/>
      <c r="D150" s="1237"/>
      <c r="E150" s="1237"/>
      <c r="F150" s="1237"/>
      <c r="G150" s="1240"/>
      <c r="H150" s="1240"/>
      <c r="I150" s="1240"/>
      <c r="J150" s="1240"/>
      <c r="K150" s="1240"/>
      <c r="L150" s="1240"/>
      <c r="M150" s="1240"/>
      <c r="N150" s="1240"/>
      <c r="O150" s="1240"/>
      <c r="P150" s="1240"/>
      <c r="Q150" s="1240"/>
      <c r="R150" s="1240"/>
      <c r="S150" s="1240"/>
      <c r="T150" s="1240"/>
      <c r="U150" s="1240"/>
      <c r="V150" s="1240"/>
      <c r="W150" s="1240"/>
      <c r="X150" s="1240"/>
      <c r="Y150" s="1240"/>
      <c r="Z150" s="1240"/>
      <c r="AA150" s="1240"/>
      <c r="AB150" s="1240"/>
      <c r="AC150" s="1240"/>
      <c r="AD150" s="1240"/>
      <c r="AE150" s="1240"/>
      <c r="AF150" s="1240"/>
      <c r="AG150" s="1240"/>
      <c r="AH150" s="1240"/>
      <c r="AI150" s="1240"/>
      <c r="AJ150" s="1240"/>
    </row>
    <row r="151" spans="3:36">
      <c r="C151" s="1455"/>
      <c r="D151" s="1237"/>
      <c r="E151" s="1237"/>
      <c r="F151" s="1237"/>
      <c r="G151" s="1240"/>
      <c r="H151" s="1240"/>
      <c r="I151" s="1240"/>
      <c r="J151" s="1240"/>
      <c r="K151" s="1240"/>
      <c r="L151" s="1240"/>
      <c r="M151" s="1240"/>
      <c r="N151" s="1240"/>
      <c r="O151" s="1240"/>
      <c r="P151" s="1240"/>
      <c r="Q151" s="1240"/>
      <c r="R151" s="1240"/>
      <c r="S151" s="1240"/>
      <c r="T151" s="1240"/>
      <c r="U151" s="1240"/>
      <c r="V151" s="1240"/>
      <c r="W151" s="1240"/>
      <c r="X151" s="1240"/>
      <c r="Y151" s="1240"/>
      <c r="Z151" s="1240"/>
      <c r="AA151" s="1240"/>
      <c r="AB151" s="1240"/>
      <c r="AC151" s="1240"/>
      <c r="AD151" s="1240"/>
      <c r="AE151" s="1240"/>
      <c r="AF151" s="1240"/>
      <c r="AG151" s="1240"/>
      <c r="AH151" s="1240"/>
      <c r="AI151" s="1240"/>
      <c r="AJ151" s="1240"/>
    </row>
    <row r="152" spans="3:36">
      <c r="C152" s="1455"/>
      <c r="D152" s="1237"/>
      <c r="E152" s="1237"/>
      <c r="F152" s="1237"/>
      <c r="G152" s="1240"/>
      <c r="H152" s="1240"/>
      <c r="I152" s="1240"/>
      <c r="J152" s="1240"/>
      <c r="K152" s="1240"/>
      <c r="L152" s="1240"/>
      <c r="M152" s="1240"/>
      <c r="N152" s="1240"/>
      <c r="O152" s="1240"/>
      <c r="P152" s="1240"/>
      <c r="Q152" s="1240"/>
      <c r="R152" s="1240"/>
      <c r="S152" s="1240"/>
      <c r="T152" s="1240"/>
      <c r="U152" s="1240"/>
      <c r="V152" s="1240"/>
      <c r="W152" s="1240"/>
      <c r="X152" s="1240"/>
      <c r="Y152" s="1240"/>
      <c r="Z152" s="1240"/>
      <c r="AA152" s="1240"/>
      <c r="AB152" s="1240"/>
      <c r="AC152" s="1240"/>
      <c r="AD152" s="1240"/>
      <c r="AE152" s="1240"/>
      <c r="AF152" s="1240"/>
      <c r="AG152" s="1240"/>
      <c r="AH152" s="1240"/>
      <c r="AI152" s="1240"/>
      <c r="AJ152" s="1240"/>
    </row>
    <row r="153" spans="3:36">
      <c r="C153" s="1455"/>
      <c r="D153" s="1237"/>
      <c r="E153" s="1237"/>
      <c r="F153" s="1237"/>
      <c r="G153" s="1240"/>
      <c r="H153" s="1240"/>
      <c r="I153" s="1240"/>
      <c r="J153" s="1240"/>
      <c r="K153" s="1240"/>
      <c r="L153" s="1240"/>
      <c r="M153" s="1240"/>
      <c r="N153" s="1240"/>
      <c r="O153" s="1240"/>
      <c r="P153" s="1240"/>
      <c r="Q153" s="1240"/>
      <c r="R153" s="1240"/>
      <c r="S153" s="1240"/>
      <c r="T153" s="1240"/>
      <c r="U153" s="1240"/>
      <c r="V153" s="1240"/>
      <c r="W153" s="1240"/>
      <c r="X153" s="1240"/>
      <c r="Y153" s="1240"/>
      <c r="Z153" s="1240"/>
      <c r="AA153" s="1240"/>
      <c r="AB153" s="1240"/>
      <c r="AC153" s="1240"/>
      <c r="AD153" s="1240"/>
      <c r="AE153" s="1240"/>
      <c r="AF153" s="1240"/>
      <c r="AG153" s="1240"/>
      <c r="AH153" s="1240"/>
      <c r="AI153" s="1240"/>
      <c r="AJ153" s="1240"/>
    </row>
    <row r="154" spans="3:36">
      <c r="C154" s="1455"/>
      <c r="D154" s="1237"/>
      <c r="E154" s="1237"/>
      <c r="F154" s="1237"/>
      <c r="G154" s="1240"/>
      <c r="H154" s="1240"/>
      <c r="I154" s="1240"/>
      <c r="J154" s="1240"/>
      <c r="K154" s="1240"/>
      <c r="L154" s="1240"/>
      <c r="M154" s="1240"/>
      <c r="N154" s="1240"/>
      <c r="O154" s="1240"/>
      <c r="P154" s="1240"/>
      <c r="Q154" s="1240"/>
      <c r="R154" s="1240"/>
      <c r="S154" s="1240"/>
      <c r="T154" s="1240"/>
      <c r="U154" s="1240"/>
      <c r="V154" s="1240"/>
      <c r="W154" s="1240"/>
      <c r="X154" s="1240"/>
      <c r="Y154" s="1240"/>
      <c r="Z154" s="1240"/>
      <c r="AA154" s="1240"/>
      <c r="AB154" s="1240"/>
      <c r="AC154" s="1240"/>
      <c r="AD154" s="1240"/>
      <c r="AE154" s="1240"/>
      <c r="AF154" s="1240"/>
      <c r="AG154" s="1240"/>
      <c r="AH154" s="1240"/>
      <c r="AI154" s="1240"/>
      <c r="AJ154" s="1240"/>
    </row>
    <row r="155" spans="3:36">
      <c r="C155" s="1455"/>
      <c r="D155" s="1237"/>
      <c r="E155" s="1237"/>
      <c r="F155" s="1237"/>
      <c r="G155" s="1240"/>
      <c r="H155" s="1240"/>
      <c r="I155" s="1240"/>
      <c r="J155" s="1240"/>
      <c r="K155" s="1240"/>
      <c r="L155" s="1240"/>
      <c r="M155" s="1240"/>
      <c r="N155" s="1240"/>
      <c r="O155" s="1240"/>
      <c r="P155" s="1240"/>
      <c r="Q155" s="1240"/>
      <c r="R155" s="1240"/>
      <c r="S155" s="1240"/>
      <c r="T155" s="1240"/>
      <c r="U155" s="1240"/>
      <c r="V155" s="1240"/>
      <c r="W155" s="1240"/>
      <c r="X155" s="1240"/>
      <c r="Y155" s="1240"/>
      <c r="Z155" s="1240"/>
      <c r="AA155" s="1240"/>
      <c r="AB155" s="1240"/>
      <c r="AC155" s="1240"/>
      <c r="AD155" s="1240"/>
      <c r="AE155" s="1240"/>
      <c r="AF155" s="1240"/>
      <c r="AG155" s="1240"/>
      <c r="AH155" s="1240"/>
      <c r="AI155" s="1240"/>
      <c r="AJ155" s="1240"/>
    </row>
    <row r="156" spans="3:36">
      <c r="C156" s="1455"/>
      <c r="D156" s="1237"/>
      <c r="E156" s="1237"/>
      <c r="F156" s="1237"/>
      <c r="G156" s="1240"/>
      <c r="H156" s="1240"/>
      <c r="I156" s="1240"/>
      <c r="J156" s="1240"/>
      <c r="K156" s="1240"/>
      <c r="L156" s="1240"/>
      <c r="M156" s="1240"/>
      <c r="N156" s="1240"/>
      <c r="O156" s="1240"/>
      <c r="P156" s="1240"/>
      <c r="Q156" s="1240"/>
      <c r="R156" s="1240"/>
      <c r="S156" s="1240"/>
      <c r="T156" s="1240"/>
      <c r="U156" s="1240"/>
      <c r="V156" s="1240"/>
      <c r="W156" s="1240"/>
      <c r="X156" s="1240"/>
      <c r="Y156" s="1240"/>
      <c r="Z156" s="1240"/>
      <c r="AA156" s="1240"/>
      <c r="AB156" s="1240"/>
      <c r="AC156" s="1240"/>
      <c r="AD156" s="1240"/>
      <c r="AE156" s="1240"/>
      <c r="AF156" s="1240"/>
      <c r="AG156" s="1240"/>
      <c r="AH156" s="1240"/>
      <c r="AI156" s="1240"/>
      <c r="AJ156" s="1240"/>
    </row>
    <row r="157" spans="3:36">
      <c r="C157" s="1455"/>
      <c r="D157" s="1237"/>
      <c r="E157" s="1237"/>
      <c r="F157" s="1237"/>
      <c r="G157" s="1240"/>
      <c r="H157" s="1240"/>
      <c r="I157" s="1240"/>
      <c r="J157" s="1240"/>
      <c r="K157" s="1240"/>
      <c r="L157" s="1240"/>
      <c r="M157" s="1240"/>
      <c r="N157" s="1240"/>
      <c r="O157" s="1240"/>
      <c r="P157" s="1240"/>
      <c r="Q157" s="1240"/>
      <c r="R157" s="1240"/>
      <c r="S157" s="1240"/>
      <c r="T157" s="1240"/>
      <c r="U157" s="1240"/>
      <c r="V157" s="1240"/>
      <c r="W157" s="1240"/>
      <c r="X157" s="1240"/>
      <c r="Y157" s="1240"/>
      <c r="Z157" s="1240"/>
      <c r="AA157" s="1240"/>
      <c r="AB157" s="1240"/>
      <c r="AC157" s="1240"/>
      <c r="AD157" s="1240"/>
      <c r="AE157" s="1240"/>
      <c r="AF157" s="1240"/>
      <c r="AG157" s="1240"/>
      <c r="AH157" s="1240"/>
      <c r="AI157" s="1240"/>
      <c r="AJ157" s="1240"/>
    </row>
    <row r="158" spans="3:36">
      <c r="C158" s="1455"/>
      <c r="D158" s="1237"/>
      <c r="E158" s="1237"/>
      <c r="F158" s="1237"/>
      <c r="G158" s="1240"/>
      <c r="H158" s="1240"/>
      <c r="I158" s="1240"/>
      <c r="J158" s="1240"/>
      <c r="K158" s="1240"/>
      <c r="L158" s="1240"/>
      <c r="M158" s="1240"/>
      <c r="N158" s="1240"/>
      <c r="O158" s="1240"/>
      <c r="P158" s="1240"/>
      <c r="Q158" s="1240"/>
      <c r="R158" s="1240"/>
      <c r="S158" s="1240"/>
      <c r="T158" s="1240"/>
      <c r="U158" s="1240"/>
      <c r="V158" s="1240"/>
      <c r="W158" s="1240"/>
      <c r="X158" s="1240"/>
      <c r="Y158" s="1240"/>
      <c r="Z158" s="1240"/>
      <c r="AA158" s="1240"/>
      <c r="AB158" s="1240"/>
      <c r="AC158" s="1240"/>
      <c r="AD158" s="1240"/>
      <c r="AE158" s="1240"/>
      <c r="AF158" s="1240"/>
      <c r="AG158" s="1240"/>
      <c r="AH158" s="1240"/>
      <c r="AI158" s="1240"/>
      <c r="AJ158" s="1240"/>
    </row>
    <row r="159" spans="3:36">
      <c r="C159" s="1455"/>
      <c r="D159" s="1237"/>
      <c r="E159" s="1237"/>
      <c r="F159" s="1237"/>
      <c r="G159" s="1240"/>
      <c r="H159" s="1240"/>
      <c r="I159" s="1240"/>
      <c r="J159" s="1240"/>
      <c r="K159" s="1240"/>
      <c r="L159" s="1240"/>
      <c r="M159" s="1240"/>
      <c r="N159" s="1240"/>
      <c r="O159" s="1240"/>
      <c r="P159" s="1240"/>
      <c r="Q159" s="1240"/>
      <c r="R159" s="1240"/>
      <c r="S159" s="1240"/>
      <c r="T159" s="1240"/>
      <c r="U159" s="1240"/>
      <c r="V159" s="1240"/>
      <c r="W159" s="1240"/>
      <c r="X159" s="1240"/>
      <c r="Y159" s="1240"/>
      <c r="Z159" s="1240"/>
      <c r="AA159" s="1240"/>
      <c r="AB159" s="1240"/>
      <c r="AC159" s="1240"/>
      <c r="AD159" s="1240"/>
      <c r="AE159" s="1240"/>
      <c r="AF159" s="1240"/>
      <c r="AG159" s="1240"/>
      <c r="AH159" s="1240"/>
      <c r="AI159" s="1240"/>
      <c r="AJ159" s="1240"/>
    </row>
    <row r="160" spans="3:36">
      <c r="C160" s="1455"/>
      <c r="D160" s="1237"/>
      <c r="E160" s="1237"/>
      <c r="F160" s="1237"/>
      <c r="G160" s="1240"/>
      <c r="H160" s="1240"/>
      <c r="I160" s="1240"/>
      <c r="J160" s="1240"/>
      <c r="K160" s="1240"/>
      <c r="L160" s="1240"/>
      <c r="M160" s="1240"/>
      <c r="N160" s="1240"/>
      <c r="O160" s="1240"/>
      <c r="P160" s="1240"/>
      <c r="Q160" s="1240"/>
      <c r="R160" s="1240"/>
      <c r="S160" s="1240"/>
      <c r="T160" s="1240"/>
      <c r="U160" s="1240"/>
      <c r="V160" s="1240"/>
      <c r="W160" s="1240"/>
      <c r="X160" s="1240"/>
      <c r="Y160" s="1240"/>
      <c r="Z160" s="1240"/>
      <c r="AA160" s="1240"/>
      <c r="AB160" s="1240"/>
      <c r="AC160" s="1240"/>
      <c r="AD160" s="1240"/>
      <c r="AE160" s="1240"/>
      <c r="AF160" s="1240"/>
      <c r="AG160" s="1240"/>
      <c r="AH160" s="1240"/>
      <c r="AI160" s="1240"/>
      <c r="AJ160" s="1240"/>
    </row>
    <row r="161" spans="3:36">
      <c r="C161" s="1455"/>
      <c r="D161" s="1237"/>
      <c r="E161" s="1237"/>
      <c r="F161" s="1237"/>
      <c r="G161" s="1240"/>
      <c r="H161" s="1240"/>
      <c r="I161" s="1240"/>
      <c r="J161" s="1240"/>
      <c r="K161" s="1240"/>
      <c r="L161" s="1240"/>
      <c r="M161" s="1240"/>
      <c r="N161" s="1240"/>
      <c r="O161" s="1240"/>
      <c r="P161" s="1240"/>
      <c r="Q161" s="1240"/>
      <c r="R161" s="1240"/>
      <c r="S161" s="1240"/>
      <c r="T161" s="1240"/>
      <c r="U161" s="1240"/>
      <c r="V161" s="1240"/>
      <c r="W161" s="1240"/>
      <c r="X161" s="1240"/>
      <c r="Y161" s="1240"/>
      <c r="Z161" s="1240"/>
      <c r="AA161" s="1240"/>
      <c r="AB161" s="1240"/>
      <c r="AC161" s="1240"/>
      <c r="AD161" s="1240"/>
      <c r="AE161" s="1240"/>
      <c r="AF161" s="1240"/>
      <c r="AG161" s="1240"/>
      <c r="AH161" s="1240"/>
      <c r="AI161" s="1240"/>
      <c r="AJ161" s="1240"/>
    </row>
    <row r="162" spans="3:36">
      <c r="C162" s="1455"/>
      <c r="D162" s="1237"/>
      <c r="E162" s="1237"/>
      <c r="F162" s="1237"/>
      <c r="G162" s="1240"/>
      <c r="H162" s="1240"/>
      <c r="I162" s="1240"/>
      <c r="J162" s="1240"/>
      <c r="K162" s="1240"/>
      <c r="L162" s="1240"/>
      <c r="M162" s="1240"/>
      <c r="N162" s="1240"/>
      <c r="O162" s="1240"/>
      <c r="P162" s="1240"/>
      <c r="Q162" s="1240"/>
      <c r="R162" s="1240"/>
      <c r="S162" s="1240"/>
      <c r="T162" s="1240"/>
      <c r="U162" s="1240"/>
      <c r="V162" s="1240"/>
      <c r="W162" s="1240"/>
      <c r="X162" s="1240"/>
      <c r="Y162" s="1240"/>
      <c r="Z162" s="1240"/>
      <c r="AA162" s="1240"/>
      <c r="AB162" s="1240"/>
      <c r="AC162" s="1240"/>
      <c r="AD162" s="1240"/>
      <c r="AE162" s="1240"/>
      <c r="AF162" s="1240"/>
      <c r="AG162" s="1240"/>
      <c r="AH162" s="1240"/>
      <c r="AI162" s="1240"/>
      <c r="AJ162" s="1240"/>
    </row>
    <row r="163" spans="3:36">
      <c r="C163" s="1455"/>
      <c r="D163" s="1237"/>
      <c r="E163" s="1237"/>
      <c r="F163" s="1237"/>
      <c r="G163" s="1240"/>
      <c r="H163" s="1240"/>
      <c r="I163" s="1240"/>
      <c r="J163" s="1240"/>
      <c r="K163" s="1240"/>
      <c r="L163" s="1240"/>
      <c r="M163" s="1240"/>
      <c r="N163" s="1240"/>
      <c r="O163" s="1240"/>
      <c r="P163" s="1240"/>
      <c r="Q163" s="1240"/>
      <c r="R163" s="1240"/>
      <c r="S163" s="1240"/>
      <c r="T163" s="1240"/>
      <c r="U163" s="1240"/>
      <c r="V163" s="1240"/>
      <c r="W163" s="1240"/>
      <c r="X163" s="1240"/>
      <c r="Y163" s="1240"/>
      <c r="Z163" s="1240"/>
      <c r="AA163" s="1240"/>
      <c r="AB163" s="1240"/>
      <c r="AC163" s="1240"/>
      <c r="AD163" s="1240"/>
      <c r="AE163" s="1240"/>
      <c r="AF163" s="1240"/>
      <c r="AG163" s="1240"/>
      <c r="AH163" s="1240"/>
      <c r="AI163" s="1240"/>
      <c r="AJ163" s="1240"/>
    </row>
    <row r="164" spans="3:36">
      <c r="C164" s="1455"/>
      <c r="D164" s="1237"/>
      <c r="E164" s="1237"/>
      <c r="F164" s="1237"/>
      <c r="G164" s="1240"/>
      <c r="H164" s="1240"/>
      <c r="I164" s="1240"/>
      <c r="J164" s="1240"/>
      <c r="K164" s="1240"/>
      <c r="L164" s="1240"/>
      <c r="M164" s="1240"/>
      <c r="N164" s="1240"/>
      <c r="O164" s="1240"/>
      <c r="P164" s="1240"/>
      <c r="Q164" s="1240"/>
      <c r="R164" s="1240"/>
      <c r="S164" s="1240"/>
      <c r="T164" s="1240"/>
      <c r="U164" s="1240"/>
      <c r="V164" s="1240"/>
      <c r="W164" s="1240"/>
      <c r="X164" s="1240"/>
      <c r="Y164" s="1240"/>
      <c r="Z164" s="1240"/>
      <c r="AA164" s="1240"/>
      <c r="AB164" s="1240"/>
      <c r="AC164" s="1240"/>
      <c r="AD164" s="1240"/>
      <c r="AE164" s="1240"/>
      <c r="AF164" s="1240"/>
      <c r="AG164" s="1240"/>
      <c r="AH164" s="1240"/>
      <c r="AI164" s="1240"/>
      <c r="AJ164" s="1240"/>
    </row>
    <row r="165" spans="3:36">
      <c r="C165" s="1455"/>
      <c r="D165" s="1237"/>
      <c r="E165" s="1237"/>
      <c r="F165" s="1237"/>
      <c r="G165" s="1240"/>
      <c r="H165" s="1240"/>
      <c r="I165" s="1240"/>
      <c r="J165" s="1240"/>
      <c r="K165" s="1240"/>
      <c r="L165" s="1240"/>
      <c r="M165" s="1240"/>
      <c r="N165" s="1240"/>
      <c r="O165" s="1240"/>
      <c r="P165" s="1240"/>
      <c r="Q165" s="1240"/>
      <c r="R165" s="1240"/>
      <c r="S165" s="1240"/>
      <c r="T165" s="1240"/>
      <c r="U165" s="1240"/>
      <c r="V165" s="1240"/>
      <c r="W165" s="1240"/>
      <c r="X165" s="1240"/>
      <c r="Y165" s="1240"/>
      <c r="Z165" s="1240"/>
      <c r="AA165" s="1240"/>
      <c r="AB165" s="1240"/>
      <c r="AC165" s="1240"/>
      <c r="AD165" s="1240"/>
      <c r="AE165" s="1240"/>
      <c r="AF165" s="1240"/>
      <c r="AG165" s="1240"/>
      <c r="AH165" s="1240"/>
      <c r="AI165" s="1240"/>
      <c r="AJ165" s="1240"/>
    </row>
    <row r="166" spans="3:36">
      <c r="C166" s="1455"/>
      <c r="D166" s="1237"/>
      <c r="E166" s="1237"/>
      <c r="F166" s="1237"/>
      <c r="G166" s="1240"/>
      <c r="H166" s="1240"/>
      <c r="I166" s="1240"/>
      <c r="J166" s="1240"/>
      <c r="K166" s="1240"/>
      <c r="L166" s="1240"/>
      <c r="M166" s="1240"/>
      <c r="N166" s="1240"/>
      <c r="O166" s="1240"/>
      <c r="P166" s="1240"/>
      <c r="Q166" s="1240"/>
      <c r="R166" s="1240"/>
      <c r="S166" s="1240"/>
      <c r="T166" s="1240"/>
      <c r="U166" s="1240"/>
      <c r="V166" s="1240"/>
      <c r="W166" s="1240"/>
      <c r="X166" s="1240"/>
      <c r="Y166" s="1240"/>
      <c r="Z166" s="1240"/>
      <c r="AA166" s="1240"/>
      <c r="AB166" s="1240"/>
      <c r="AC166" s="1240"/>
      <c r="AD166" s="1240"/>
      <c r="AE166" s="1240"/>
      <c r="AF166" s="1240"/>
      <c r="AG166" s="1240"/>
      <c r="AH166" s="1240"/>
      <c r="AI166" s="1240"/>
      <c r="AJ166" s="1240"/>
    </row>
    <row r="167" spans="3:36">
      <c r="C167" s="1455"/>
      <c r="D167" s="1237"/>
      <c r="E167" s="1237"/>
      <c r="F167" s="1237"/>
      <c r="G167" s="1240"/>
      <c r="H167" s="1240"/>
      <c r="I167" s="1240"/>
      <c r="J167" s="1240"/>
      <c r="K167" s="1240"/>
      <c r="L167" s="1240"/>
      <c r="M167" s="1240"/>
      <c r="N167" s="1240"/>
      <c r="O167" s="1240"/>
      <c r="P167" s="1240"/>
      <c r="Q167" s="1240"/>
      <c r="R167" s="1240"/>
      <c r="S167" s="1240"/>
      <c r="T167" s="1240"/>
      <c r="U167" s="1240"/>
      <c r="V167" s="1240"/>
      <c r="W167" s="1240"/>
      <c r="X167" s="1240"/>
      <c r="Y167" s="1240"/>
      <c r="Z167" s="1240"/>
      <c r="AA167" s="1240"/>
      <c r="AB167" s="1240"/>
      <c r="AC167" s="1240"/>
      <c r="AD167" s="1240"/>
      <c r="AE167" s="1240"/>
      <c r="AF167" s="1240"/>
      <c r="AG167" s="1240"/>
      <c r="AH167" s="1240"/>
      <c r="AI167" s="1240"/>
      <c r="AJ167" s="1240"/>
    </row>
    <row r="168" spans="3:36">
      <c r="C168" s="1455"/>
      <c r="D168" s="1237"/>
      <c r="E168" s="1237"/>
      <c r="F168" s="1237"/>
      <c r="G168" s="1240"/>
      <c r="H168" s="1240"/>
      <c r="I168" s="1240"/>
      <c r="J168" s="1240"/>
      <c r="K168" s="1240"/>
      <c r="L168" s="1240"/>
      <c r="M168" s="1240"/>
      <c r="N168" s="1240"/>
      <c r="O168" s="1240"/>
      <c r="P168" s="1240"/>
      <c r="Q168" s="1240"/>
      <c r="R168" s="1240"/>
      <c r="S168" s="1240"/>
      <c r="T168" s="1240"/>
      <c r="U168" s="1240"/>
      <c r="V168" s="1240"/>
      <c r="W168" s="1240"/>
      <c r="X168" s="1240"/>
      <c r="Y168" s="1240"/>
      <c r="Z168" s="1240"/>
      <c r="AA168" s="1240"/>
      <c r="AB168" s="1240"/>
      <c r="AC168" s="1240"/>
      <c r="AD168" s="1240"/>
      <c r="AE168" s="1240"/>
      <c r="AF168" s="1240"/>
      <c r="AG168" s="1240"/>
      <c r="AH168" s="1240"/>
      <c r="AI168" s="1240"/>
      <c r="AJ168" s="1240"/>
    </row>
    <row r="169" spans="3:36">
      <c r="C169" s="1455"/>
      <c r="D169" s="1237"/>
      <c r="E169" s="1237"/>
      <c r="F169" s="1237"/>
      <c r="G169" s="1240"/>
      <c r="H169" s="1240"/>
      <c r="I169" s="1240"/>
      <c r="J169" s="1240"/>
      <c r="K169" s="1240"/>
      <c r="L169" s="1240"/>
      <c r="M169" s="1240"/>
      <c r="N169" s="1240"/>
      <c r="O169" s="1240"/>
      <c r="P169" s="1240"/>
      <c r="Q169" s="1240"/>
      <c r="R169" s="1240"/>
      <c r="S169" s="1240"/>
      <c r="T169" s="1240"/>
      <c r="U169" s="1240"/>
      <c r="V169" s="1240"/>
      <c r="W169" s="1240"/>
      <c r="X169" s="1240"/>
      <c r="Y169" s="1240"/>
      <c r="Z169" s="1240"/>
      <c r="AA169" s="1240"/>
      <c r="AB169" s="1240"/>
      <c r="AC169" s="1240"/>
      <c r="AD169" s="1240"/>
      <c r="AE169" s="1240"/>
      <c r="AF169" s="1240"/>
      <c r="AG169" s="1240"/>
      <c r="AH169" s="1240"/>
      <c r="AI169" s="1240"/>
      <c r="AJ169" s="1240"/>
    </row>
    <row r="170" spans="3:36">
      <c r="C170" s="1455"/>
      <c r="D170" s="1237"/>
      <c r="E170" s="1237"/>
      <c r="F170" s="1237"/>
      <c r="G170" s="1240"/>
      <c r="H170" s="1240"/>
      <c r="I170" s="1240"/>
      <c r="J170" s="1240"/>
      <c r="K170" s="1240"/>
      <c r="L170" s="1240"/>
      <c r="M170" s="1240"/>
      <c r="N170" s="1240"/>
      <c r="O170" s="1240"/>
      <c r="P170" s="1240"/>
      <c r="Q170" s="1240"/>
      <c r="R170" s="1240"/>
      <c r="S170" s="1240"/>
      <c r="T170" s="1240"/>
      <c r="U170" s="1240"/>
      <c r="V170" s="1240"/>
      <c r="W170" s="1240"/>
      <c r="X170" s="1240"/>
      <c r="Y170" s="1240"/>
      <c r="Z170" s="1240"/>
      <c r="AA170" s="1240"/>
      <c r="AB170" s="1240"/>
      <c r="AC170" s="1240"/>
      <c r="AD170" s="1240"/>
      <c r="AE170" s="1240"/>
      <c r="AF170" s="1240"/>
      <c r="AG170" s="1240"/>
      <c r="AH170" s="1240"/>
      <c r="AI170" s="1240"/>
      <c r="AJ170" s="1240"/>
    </row>
    <row r="171" spans="3:36">
      <c r="C171" s="1455"/>
      <c r="D171" s="1237"/>
      <c r="E171" s="1237"/>
      <c r="F171" s="1237"/>
      <c r="G171" s="1240"/>
      <c r="H171" s="1240"/>
      <c r="I171" s="1240"/>
      <c r="J171" s="1240"/>
      <c r="K171" s="1240"/>
      <c r="L171" s="1240"/>
      <c r="M171" s="1240"/>
      <c r="N171" s="1240"/>
      <c r="O171" s="1240"/>
      <c r="P171" s="1240"/>
      <c r="Q171" s="1240"/>
      <c r="R171" s="1240"/>
      <c r="S171" s="1240"/>
      <c r="T171" s="1240"/>
      <c r="U171" s="1240"/>
      <c r="V171" s="1240"/>
      <c r="W171" s="1240"/>
      <c r="X171" s="1240"/>
      <c r="Y171" s="1240"/>
      <c r="Z171" s="1240"/>
      <c r="AA171" s="1240"/>
      <c r="AB171" s="1240"/>
      <c r="AC171" s="1240"/>
      <c r="AD171" s="1240"/>
      <c r="AE171" s="1240"/>
      <c r="AF171" s="1240"/>
      <c r="AG171" s="1240"/>
      <c r="AH171" s="1240"/>
      <c r="AI171" s="1240"/>
      <c r="AJ171" s="1240"/>
    </row>
    <row r="172" spans="3:36">
      <c r="C172" s="1455"/>
      <c r="D172" s="1237"/>
      <c r="E172" s="1237"/>
      <c r="F172" s="1237"/>
      <c r="G172" s="1240"/>
      <c r="H172" s="1240"/>
      <c r="I172" s="1240"/>
      <c r="J172" s="1240"/>
      <c r="K172" s="1240"/>
      <c r="L172" s="1240"/>
      <c r="M172" s="1240"/>
      <c r="N172" s="1240"/>
      <c r="O172" s="1240"/>
      <c r="P172" s="1240"/>
      <c r="Q172" s="1240"/>
      <c r="R172" s="1240"/>
      <c r="S172" s="1240"/>
      <c r="T172" s="1240"/>
      <c r="U172" s="1240"/>
      <c r="V172" s="1240"/>
      <c r="W172" s="1240"/>
      <c r="X172" s="1240"/>
      <c r="Y172" s="1240"/>
      <c r="Z172" s="1240"/>
      <c r="AA172" s="1240"/>
      <c r="AB172" s="1240"/>
      <c r="AC172" s="1240"/>
      <c r="AD172" s="1240"/>
      <c r="AE172" s="1240"/>
      <c r="AF172" s="1240"/>
      <c r="AG172" s="1240"/>
      <c r="AH172" s="1240"/>
      <c r="AI172" s="1240"/>
      <c r="AJ172" s="1240"/>
    </row>
    <row r="173" spans="3:36">
      <c r="C173" s="1455"/>
      <c r="D173" s="1237"/>
      <c r="E173" s="1237"/>
      <c r="F173" s="1237"/>
      <c r="G173" s="1240"/>
      <c r="H173" s="1240"/>
      <c r="I173" s="1240"/>
      <c r="J173" s="1240"/>
      <c r="K173" s="1240"/>
      <c r="L173" s="1240"/>
      <c r="M173" s="1240"/>
      <c r="N173" s="1240"/>
      <c r="O173" s="1240"/>
      <c r="P173" s="1240"/>
      <c r="Q173" s="1240"/>
      <c r="R173" s="1240"/>
      <c r="S173" s="1240"/>
      <c r="T173" s="1240"/>
      <c r="U173" s="1240"/>
      <c r="V173" s="1240"/>
      <c r="W173" s="1240"/>
      <c r="X173" s="1240"/>
      <c r="Y173" s="1240"/>
      <c r="Z173" s="1240"/>
      <c r="AA173" s="1240"/>
      <c r="AB173" s="1240"/>
      <c r="AC173" s="1240"/>
      <c r="AD173" s="1240"/>
      <c r="AE173" s="1240"/>
      <c r="AF173" s="1240"/>
      <c r="AG173" s="1240"/>
      <c r="AH173" s="1240"/>
      <c r="AI173" s="1240"/>
      <c r="AJ173" s="1240"/>
    </row>
    <row r="174" spans="3:36">
      <c r="C174" s="1455"/>
      <c r="D174" s="1237"/>
      <c r="E174" s="1237"/>
      <c r="F174" s="1237"/>
      <c r="G174" s="1240"/>
      <c r="H174" s="1240"/>
      <c r="I174" s="1240"/>
      <c r="J174" s="1240"/>
      <c r="K174" s="1240"/>
      <c r="L174" s="1240"/>
      <c r="M174" s="1240"/>
      <c r="N174" s="1240"/>
      <c r="O174" s="1240"/>
      <c r="P174" s="1240"/>
      <c r="Q174" s="1240"/>
      <c r="R174" s="1240"/>
      <c r="S174" s="1240"/>
      <c r="T174" s="1240"/>
      <c r="U174" s="1240"/>
      <c r="V174" s="1240"/>
      <c r="W174" s="1240"/>
      <c r="X174" s="1240"/>
      <c r="Y174" s="1240"/>
      <c r="Z174" s="1240"/>
      <c r="AA174" s="1240"/>
      <c r="AB174" s="1240"/>
      <c r="AC174" s="1240"/>
      <c r="AD174" s="1240"/>
      <c r="AE174" s="1240"/>
      <c r="AF174" s="1240"/>
      <c r="AG174" s="1240"/>
      <c r="AH174" s="1240"/>
      <c r="AI174" s="1240"/>
      <c r="AJ174" s="1240"/>
    </row>
    <row r="175" spans="3:36">
      <c r="C175" s="1455"/>
      <c r="D175" s="1237"/>
      <c r="E175" s="1237"/>
      <c r="F175" s="1237"/>
      <c r="G175" s="1240"/>
      <c r="H175" s="1240"/>
      <c r="I175" s="1240"/>
      <c r="J175" s="1240"/>
      <c r="K175" s="1240"/>
      <c r="L175" s="1240"/>
      <c r="M175" s="1240"/>
      <c r="N175" s="1240"/>
      <c r="O175" s="1240"/>
      <c r="P175" s="1240"/>
      <c r="Q175" s="1240"/>
      <c r="R175" s="1240"/>
      <c r="S175" s="1240"/>
      <c r="T175" s="1240"/>
      <c r="U175" s="1240"/>
      <c r="V175" s="1240"/>
      <c r="W175" s="1240"/>
      <c r="X175" s="1240"/>
      <c r="Y175" s="1240"/>
      <c r="Z175" s="1240"/>
      <c r="AA175" s="1240"/>
      <c r="AB175" s="1240"/>
      <c r="AC175" s="1240"/>
      <c r="AD175" s="1240"/>
      <c r="AE175" s="1240"/>
      <c r="AF175" s="1240"/>
      <c r="AG175" s="1240"/>
      <c r="AH175" s="1240"/>
      <c r="AI175" s="1240"/>
      <c r="AJ175" s="1240"/>
    </row>
    <row r="176" spans="3:36">
      <c r="C176" s="1455"/>
      <c r="D176" s="1237"/>
      <c r="E176" s="1237"/>
      <c r="F176" s="1237"/>
      <c r="G176" s="1240"/>
      <c r="H176" s="1240"/>
      <c r="I176" s="1240"/>
      <c r="J176" s="1240"/>
      <c r="K176" s="1240"/>
      <c r="L176" s="1240"/>
      <c r="M176" s="1240"/>
      <c r="N176" s="1240"/>
      <c r="O176" s="1240"/>
      <c r="P176" s="1240"/>
      <c r="Q176" s="1240"/>
      <c r="R176" s="1240"/>
      <c r="S176" s="1240"/>
      <c r="T176" s="1240"/>
      <c r="U176" s="1240"/>
      <c r="V176" s="1240"/>
      <c r="W176" s="1240"/>
      <c r="X176" s="1240"/>
      <c r="Y176" s="1240"/>
      <c r="Z176" s="1240"/>
      <c r="AA176" s="1240"/>
      <c r="AB176" s="1240"/>
      <c r="AC176" s="1240"/>
      <c r="AD176" s="1240"/>
      <c r="AE176" s="1240"/>
      <c r="AF176" s="1240"/>
      <c r="AG176" s="1240"/>
      <c r="AH176" s="1240"/>
      <c r="AI176" s="1240"/>
      <c r="AJ176" s="1240"/>
    </row>
    <row r="177" spans="3:36">
      <c r="C177" s="1455"/>
      <c r="D177" s="1237"/>
      <c r="E177" s="1237"/>
      <c r="F177" s="1237"/>
      <c r="G177" s="1240"/>
      <c r="H177" s="1240"/>
      <c r="I177" s="1240"/>
      <c r="J177" s="1240"/>
      <c r="K177" s="1240"/>
      <c r="L177" s="1240"/>
      <c r="M177" s="1240"/>
      <c r="N177" s="1240"/>
      <c r="O177" s="1240"/>
      <c r="P177" s="1240"/>
      <c r="Q177" s="1240"/>
      <c r="R177" s="1240"/>
      <c r="S177" s="1240"/>
      <c r="T177" s="1240"/>
      <c r="U177" s="1240"/>
      <c r="V177" s="1240"/>
      <c r="W177" s="1240"/>
      <c r="X177" s="1240"/>
      <c r="Y177" s="1240"/>
      <c r="Z177" s="1240"/>
      <c r="AA177" s="1240"/>
      <c r="AB177" s="1240"/>
      <c r="AC177" s="1240"/>
      <c r="AD177" s="1240"/>
      <c r="AE177" s="1240"/>
      <c r="AF177" s="1240"/>
      <c r="AG177" s="1240"/>
      <c r="AH177" s="1240"/>
      <c r="AI177" s="1240"/>
      <c r="AJ177" s="1240"/>
    </row>
    <row r="178" spans="3:36">
      <c r="C178" s="1455"/>
      <c r="D178" s="1237"/>
      <c r="E178" s="1237"/>
      <c r="F178" s="1237"/>
      <c r="G178" s="1240"/>
      <c r="H178" s="1240"/>
      <c r="I178" s="1240"/>
      <c r="J178" s="1240"/>
      <c r="K178" s="1240"/>
      <c r="L178" s="1240"/>
      <c r="M178" s="1240"/>
      <c r="N178" s="1240"/>
      <c r="O178" s="1240"/>
      <c r="P178" s="1240"/>
      <c r="Q178" s="1240"/>
      <c r="R178" s="1240"/>
      <c r="S178" s="1240"/>
      <c r="T178" s="1240"/>
      <c r="U178" s="1240"/>
      <c r="V178" s="1240"/>
      <c r="W178" s="1240"/>
      <c r="X178" s="1240"/>
      <c r="Y178" s="1240"/>
      <c r="Z178" s="1240"/>
      <c r="AA178" s="1240"/>
      <c r="AB178" s="1240"/>
      <c r="AC178" s="1240"/>
      <c r="AD178" s="1240"/>
      <c r="AE178" s="1240"/>
      <c r="AF178" s="1240"/>
      <c r="AG178" s="1240"/>
      <c r="AH178" s="1240"/>
      <c r="AI178" s="1240"/>
      <c r="AJ178" s="1240"/>
    </row>
    <row r="179" spans="3:36">
      <c r="C179" s="1455"/>
      <c r="D179" s="1237"/>
      <c r="E179" s="1237"/>
      <c r="F179" s="1237"/>
      <c r="G179" s="1240"/>
      <c r="H179" s="1240"/>
      <c r="I179" s="1240"/>
      <c r="J179" s="1240"/>
      <c r="K179" s="1240"/>
      <c r="L179" s="1240"/>
      <c r="M179" s="1240"/>
      <c r="N179" s="1240"/>
      <c r="O179" s="1240"/>
      <c r="P179" s="1240"/>
      <c r="Q179" s="1240"/>
      <c r="R179" s="1240"/>
      <c r="S179" s="1240"/>
      <c r="T179" s="1240"/>
      <c r="U179" s="1240"/>
      <c r="V179" s="1240"/>
      <c r="W179" s="1240"/>
      <c r="X179" s="1240"/>
      <c r="Y179" s="1240"/>
      <c r="Z179" s="1240"/>
      <c r="AA179" s="1240"/>
      <c r="AB179" s="1240"/>
      <c r="AC179" s="1240"/>
      <c r="AD179" s="1240"/>
      <c r="AE179" s="1240"/>
      <c r="AF179" s="1240"/>
      <c r="AG179" s="1240"/>
      <c r="AH179" s="1240"/>
      <c r="AI179" s="1240"/>
      <c r="AJ179" s="1240"/>
    </row>
    <row r="180" spans="3:36">
      <c r="C180" s="1455"/>
      <c r="D180" s="1237"/>
      <c r="E180" s="1237"/>
      <c r="F180" s="1237"/>
      <c r="G180" s="1240"/>
      <c r="H180" s="1240"/>
      <c r="I180" s="1240"/>
      <c r="J180" s="1240"/>
      <c r="K180" s="1240"/>
      <c r="L180" s="1240"/>
      <c r="M180" s="1240"/>
      <c r="N180" s="1240"/>
      <c r="O180" s="1240"/>
      <c r="P180" s="1240"/>
      <c r="Q180" s="1240"/>
      <c r="R180" s="1240"/>
      <c r="S180" s="1240"/>
      <c r="T180" s="1240"/>
      <c r="U180" s="1240"/>
      <c r="V180" s="1240"/>
      <c r="W180" s="1240"/>
      <c r="X180" s="1240"/>
      <c r="Y180" s="1240"/>
      <c r="Z180" s="1240"/>
      <c r="AA180" s="1240"/>
      <c r="AB180" s="1240"/>
      <c r="AC180" s="1240"/>
      <c r="AD180" s="1240"/>
      <c r="AE180" s="1240"/>
      <c r="AF180" s="1240"/>
      <c r="AG180" s="1240"/>
      <c r="AH180" s="1240"/>
      <c r="AI180" s="1240"/>
      <c r="AJ180" s="1240"/>
    </row>
    <row r="181" spans="3:36">
      <c r="C181" s="1455"/>
      <c r="D181" s="1237"/>
      <c r="E181" s="1237"/>
      <c r="F181" s="1237"/>
      <c r="G181" s="1240"/>
      <c r="H181" s="1240"/>
      <c r="I181" s="1240"/>
      <c r="J181" s="1240"/>
      <c r="K181" s="1240"/>
      <c r="L181" s="1240"/>
      <c r="M181" s="1240"/>
      <c r="N181" s="1240"/>
      <c r="O181" s="1240"/>
      <c r="P181" s="1240"/>
      <c r="Q181" s="1240"/>
      <c r="R181" s="1240"/>
      <c r="S181" s="1240"/>
      <c r="T181" s="1240"/>
      <c r="U181" s="1240"/>
      <c r="V181" s="1240"/>
      <c r="W181" s="1240"/>
      <c r="X181" s="1240"/>
      <c r="Y181" s="1240"/>
      <c r="Z181" s="1240"/>
      <c r="AA181" s="1240"/>
      <c r="AB181" s="1240"/>
      <c r="AC181" s="1240"/>
      <c r="AD181" s="1240"/>
      <c r="AE181" s="1240"/>
      <c r="AF181" s="1240"/>
      <c r="AG181" s="1240"/>
      <c r="AH181" s="1240"/>
      <c r="AI181" s="1240"/>
      <c r="AJ181" s="1240"/>
    </row>
    <row r="182" spans="3:36">
      <c r="C182" s="1455"/>
      <c r="D182" s="1237"/>
      <c r="E182" s="1237"/>
      <c r="F182" s="1237"/>
      <c r="G182" s="1240"/>
      <c r="H182" s="1240"/>
      <c r="I182" s="1240"/>
      <c r="J182" s="1240"/>
      <c r="K182" s="1240"/>
      <c r="L182" s="1240"/>
      <c r="M182" s="1240"/>
      <c r="N182" s="1240"/>
      <c r="O182" s="1240"/>
      <c r="P182" s="1240"/>
      <c r="Q182" s="1240"/>
      <c r="R182" s="1240"/>
      <c r="S182" s="1240"/>
      <c r="T182" s="1240"/>
      <c r="U182" s="1240"/>
      <c r="V182" s="1240"/>
      <c r="W182" s="1240"/>
      <c r="X182" s="1240"/>
      <c r="Y182" s="1240"/>
      <c r="Z182" s="1240"/>
      <c r="AA182" s="1240"/>
      <c r="AB182" s="1240"/>
      <c r="AC182" s="1240"/>
      <c r="AD182" s="1240"/>
      <c r="AE182" s="1240"/>
      <c r="AF182" s="1240"/>
      <c r="AG182" s="1240"/>
      <c r="AH182" s="1240"/>
      <c r="AI182" s="1240"/>
      <c r="AJ182" s="1240"/>
    </row>
    <row r="183" spans="3:36">
      <c r="C183" s="1455"/>
      <c r="D183" s="1237"/>
      <c r="E183" s="1237"/>
      <c r="F183" s="1237"/>
      <c r="G183" s="1240"/>
      <c r="H183" s="1240"/>
      <c r="I183" s="1240"/>
      <c r="J183" s="1240"/>
      <c r="K183" s="1240"/>
      <c r="L183" s="1240"/>
      <c r="M183" s="1240"/>
      <c r="N183" s="1240"/>
      <c r="O183" s="1240"/>
      <c r="P183" s="1240"/>
      <c r="Q183" s="1240"/>
      <c r="R183" s="1240"/>
      <c r="S183" s="1240"/>
      <c r="T183" s="1240"/>
      <c r="U183" s="1240"/>
      <c r="V183" s="1240"/>
      <c r="W183" s="1240"/>
      <c r="X183" s="1240"/>
      <c r="Y183" s="1240"/>
      <c r="Z183" s="1240"/>
      <c r="AA183" s="1240"/>
      <c r="AB183" s="1240"/>
      <c r="AC183" s="1240"/>
      <c r="AD183" s="1240"/>
      <c r="AE183" s="1240"/>
      <c r="AF183" s="1240"/>
      <c r="AG183" s="1240"/>
      <c r="AH183" s="1240"/>
      <c r="AI183" s="1240"/>
      <c r="AJ183" s="1240"/>
    </row>
    <row r="184" spans="3:36">
      <c r="C184" s="1455"/>
      <c r="D184" s="1237"/>
      <c r="E184" s="1237"/>
      <c r="F184" s="1237"/>
      <c r="G184" s="1240"/>
      <c r="H184" s="1240"/>
      <c r="I184" s="1240"/>
      <c r="J184" s="1240"/>
      <c r="K184" s="1240"/>
      <c r="L184" s="1240"/>
      <c r="M184" s="1240"/>
      <c r="N184" s="1240"/>
      <c r="O184" s="1240"/>
      <c r="P184" s="1240"/>
      <c r="Q184" s="1240"/>
      <c r="R184" s="1240"/>
      <c r="S184" s="1240"/>
      <c r="T184" s="1240"/>
      <c r="U184" s="1240"/>
      <c r="V184" s="1240"/>
      <c r="W184" s="1240"/>
      <c r="X184" s="1240"/>
      <c r="Y184" s="1240"/>
      <c r="Z184" s="1240"/>
      <c r="AA184" s="1240"/>
      <c r="AB184" s="1240"/>
      <c r="AC184" s="1240"/>
      <c r="AD184" s="1240"/>
      <c r="AE184" s="1240"/>
      <c r="AF184" s="1240"/>
      <c r="AG184" s="1240"/>
      <c r="AH184" s="1240"/>
      <c r="AI184" s="1240"/>
      <c r="AJ184" s="1240"/>
    </row>
    <row r="185" spans="3:36">
      <c r="C185" s="1455"/>
      <c r="D185" s="1237"/>
      <c r="E185" s="1237"/>
      <c r="F185" s="1237"/>
      <c r="G185" s="1240"/>
      <c r="H185" s="1240"/>
      <c r="I185" s="1240"/>
      <c r="J185" s="1240"/>
      <c r="K185" s="1240"/>
      <c r="L185" s="1240"/>
      <c r="M185" s="1240"/>
      <c r="N185" s="1240"/>
      <c r="O185" s="1240"/>
      <c r="P185" s="1240"/>
      <c r="Q185" s="1240"/>
      <c r="R185" s="1240"/>
      <c r="S185" s="1240"/>
      <c r="T185" s="1240"/>
      <c r="U185" s="1240"/>
      <c r="V185" s="1240"/>
      <c r="W185" s="1240"/>
      <c r="X185" s="1240"/>
      <c r="Y185" s="1240"/>
      <c r="Z185" s="1240"/>
      <c r="AA185" s="1240"/>
      <c r="AB185" s="1240"/>
      <c r="AC185" s="1240"/>
      <c r="AD185" s="1240"/>
      <c r="AE185" s="1240"/>
      <c r="AF185" s="1240"/>
      <c r="AG185" s="1240"/>
      <c r="AH185" s="1240"/>
      <c r="AI185" s="1240"/>
      <c r="AJ185" s="1240"/>
    </row>
    <row r="186" spans="3:36">
      <c r="C186" s="1455"/>
      <c r="D186" s="1237"/>
      <c r="E186" s="1237"/>
      <c r="F186" s="1237"/>
      <c r="G186" s="1240"/>
      <c r="H186" s="1240"/>
      <c r="I186" s="1240"/>
      <c r="J186" s="1240"/>
      <c r="K186" s="1240"/>
      <c r="L186" s="1240"/>
      <c r="M186" s="1240"/>
      <c r="N186" s="1240"/>
      <c r="O186" s="1240"/>
      <c r="P186" s="1240"/>
      <c r="Q186" s="1240"/>
      <c r="R186" s="1240"/>
      <c r="S186" s="1240"/>
      <c r="T186" s="1240"/>
      <c r="U186" s="1240"/>
      <c r="V186" s="1240"/>
      <c r="W186" s="1240"/>
      <c r="X186" s="1240"/>
      <c r="Y186" s="1240"/>
      <c r="Z186" s="1240"/>
      <c r="AA186" s="1240"/>
      <c r="AB186" s="1240"/>
      <c r="AC186" s="1240"/>
      <c r="AD186" s="1240"/>
      <c r="AE186" s="1240"/>
      <c r="AF186" s="1240"/>
      <c r="AG186" s="1240"/>
      <c r="AH186" s="1240"/>
      <c r="AI186" s="1240"/>
      <c r="AJ186" s="1240"/>
    </row>
    <row r="187" spans="3:36">
      <c r="C187" s="1455"/>
      <c r="D187" s="1237"/>
      <c r="E187" s="1237"/>
      <c r="F187" s="1237"/>
      <c r="G187" s="1240"/>
      <c r="H187" s="1240"/>
      <c r="I187" s="1240"/>
      <c r="J187" s="1240"/>
      <c r="K187" s="1240"/>
      <c r="L187" s="1240"/>
      <c r="M187" s="1240"/>
      <c r="N187" s="1240"/>
      <c r="O187" s="1240"/>
      <c r="P187" s="1240"/>
      <c r="Q187" s="1240"/>
      <c r="R187" s="1240"/>
      <c r="S187" s="1240"/>
      <c r="T187" s="1240"/>
      <c r="U187" s="1240"/>
      <c r="V187" s="1240"/>
      <c r="W187" s="1240"/>
      <c r="X187" s="1240"/>
      <c r="Y187" s="1240"/>
      <c r="Z187" s="1240"/>
      <c r="AA187" s="1240"/>
      <c r="AB187" s="1240"/>
      <c r="AC187" s="1240"/>
      <c r="AD187" s="1240"/>
      <c r="AE187" s="1240"/>
      <c r="AF187" s="1240"/>
      <c r="AG187" s="1240"/>
      <c r="AH187" s="1240"/>
      <c r="AI187" s="1240"/>
      <c r="AJ187" s="1240"/>
    </row>
    <row r="188" spans="3:36">
      <c r="C188" s="1455"/>
      <c r="D188" s="1237"/>
      <c r="E188" s="1237"/>
      <c r="F188" s="1237"/>
      <c r="G188" s="1240"/>
      <c r="H188" s="1240"/>
      <c r="I188" s="1240"/>
      <c r="J188" s="1240"/>
      <c r="K188" s="1240"/>
      <c r="L188" s="1240"/>
      <c r="M188" s="1240"/>
      <c r="N188" s="1240"/>
      <c r="O188" s="1240"/>
      <c r="P188" s="1240"/>
      <c r="Q188" s="1240"/>
      <c r="R188" s="1240"/>
      <c r="S188" s="1240"/>
      <c r="T188" s="1240"/>
      <c r="U188" s="1240"/>
      <c r="V188" s="1240"/>
      <c r="W188" s="1240"/>
      <c r="X188" s="1240"/>
      <c r="Y188" s="1240"/>
      <c r="Z188" s="1240"/>
      <c r="AA188" s="1240"/>
      <c r="AB188" s="1240"/>
      <c r="AC188" s="1240"/>
      <c r="AD188" s="1240"/>
      <c r="AE188" s="1240"/>
      <c r="AF188" s="1240"/>
      <c r="AG188" s="1240"/>
      <c r="AH188" s="1240"/>
      <c r="AI188" s="1240"/>
      <c r="AJ188" s="1240"/>
    </row>
    <row r="189" spans="3:36">
      <c r="C189" s="1455"/>
      <c r="D189" s="1237"/>
      <c r="E189" s="1237"/>
      <c r="F189" s="1237"/>
      <c r="G189" s="1240"/>
      <c r="H189" s="1240"/>
      <c r="I189" s="1240"/>
      <c r="J189" s="1240"/>
      <c r="K189" s="1240"/>
      <c r="L189" s="1240"/>
      <c r="M189" s="1240"/>
      <c r="N189" s="1240"/>
      <c r="O189" s="1240"/>
      <c r="P189" s="1240"/>
      <c r="Q189" s="1240"/>
      <c r="R189" s="1240"/>
      <c r="S189" s="1240"/>
      <c r="T189" s="1240"/>
      <c r="U189" s="1240"/>
      <c r="V189" s="1240"/>
      <c r="W189" s="1240"/>
      <c r="X189" s="1240"/>
      <c r="Y189" s="1240"/>
      <c r="Z189" s="1240"/>
      <c r="AA189" s="1240"/>
      <c r="AB189" s="1240"/>
      <c r="AC189" s="1240"/>
      <c r="AD189" s="1240"/>
      <c r="AE189" s="1240"/>
      <c r="AF189" s="1240"/>
      <c r="AG189" s="1240"/>
      <c r="AH189" s="1240"/>
      <c r="AI189" s="1240"/>
      <c r="AJ189" s="1240"/>
    </row>
    <row r="190" spans="3:36">
      <c r="C190" s="1455"/>
      <c r="D190" s="1237"/>
      <c r="E190" s="1237"/>
      <c r="F190" s="1237"/>
      <c r="G190" s="1240"/>
      <c r="H190" s="1240"/>
      <c r="I190" s="1240"/>
      <c r="J190" s="1240"/>
      <c r="K190" s="1240"/>
      <c r="L190" s="1240"/>
      <c r="M190" s="1240"/>
      <c r="N190" s="1240"/>
      <c r="O190" s="1240"/>
      <c r="P190" s="1240"/>
      <c r="Q190" s="1240"/>
      <c r="R190" s="1240"/>
      <c r="S190" s="1240"/>
      <c r="T190" s="1240"/>
      <c r="U190" s="1240"/>
      <c r="V190" s="1240"/>
      <c r="W190" s="1240"/>
      <c r="X190" s="1240"/>
      <c r="Y190" s="1240"/>
      <c r="Z190" s="1240"/>
      <c r="AA190" s="1240"/>
      <c r="AB190" s="1240"/>
      <c r="AC190" s="1240"/>
      <c r="AD190" s="1240"/>
      <c r="AE190" s="1240"/>
      <c r="AF190" s="1240"/>
      <c r="AG190" s="1240"/>
      <c r="AH190" s="1240"/>
      <c r="AI190" s="1240"/>
      <c r="AJ190" s="1240"/>
    </row>
    <row r="191" spans="3:36">
      <c r="C191" s="1455"/>
      <c r="D191" s="1237"/>
      <c r="E191" s="1237"/>
      <c r="F191" s="1237"/>
      <c r="G191" s="1240"/>
      <c r="H191" s="1240"/>
      <c r="I191" s="1240"/>
      <c r="J191" s="1240"/>
      <c r="K191" s="1240"/>
      <c r="L191" s="1240"/>
      <c r="M191" s="1240"/>
      <c r="N191" s="1240"/>
      <c r="O191" s="1240"/>
      <c r="P191" s="1240"/>
      <c r="Q191" s="1240"/>
      <c r="R191" s="1240"/>
      <c r="S191" s="1240"/>
      <c r="T191" s="1240"/>
      <c r="U191" s="1240"/>
      <c r="V191" s="1240"/>
      <c r="W191" s="1240"/>
      <c r="X191" s="1240"/>
      <c r="Y191" s="1240"/>
      <c r="Z191" s="1240"/>
      <c r="AA191" s="1240"/>
      <c r="AB191" s="1240"/>
      <c r="AC191" s="1240"/>
      <c r="AD191" s="1240"/>
      <c r="AE191" s="1240"/>
      <c r="AF191" s="1240"/>
      <c r="AG191" s="1240"/>
      <c r="AH191" s="1240"/>
      <c r="AI191" s="1240"/>
      <c r="AJ191" s="1240"/>
    </row>
    <row r="192" spans="3:36">
      <c r="C192" s="1455"/>
      <c r="D192" s="1237"/>
      <c r="E192" s="1237"/>
      <c r="F192" s="1237"/>
      <c r="G192" s="1240"/>
      <c r="H192" s="1240"/>
      <c r="I192" s="1240"/>
      <c r="J192" s="1240"/>
      <c r="K192" s="1240"/>
      <c r="L192" s="1240"/>
      <c r="M192" s="1240"/>
      <c r="N192" s="1240"/>
      <c r="O192" s="1240"/>
      <c r="P192" s="1240"/>
      <c r="Q192" s="1240"/>
      <c r="R192" s="1240"/>
      <c r="S192" s="1240"/>
      <c r="T192" s="1240"/>
      <c r="U192" s="1240"/>
      <c r="V192" s="1240"/>
      <c r="W192" s="1240"/>
      <c r="X192" s="1240"/>
      <c r="Y192" s="1240"/>
      <c r="Z192" s="1240"/>
      <c r="AA192" s="1240"/>
      <c r="AB192" s="1240"/>
      <c r="AC192" s="1240"/>
      <c r="AD192" s="1240"/>
      <c r="AE192" s="1240"/>
      <c r="AF192" s="1240"/>
      <c r="AG192" s="1240"/>
      <c r="AH192" s="1240"/>
      <c r="AI192" s="1240"/>
      <c r="AJ192" s="1240"/>
    </row>
    <row r="193" spans="3:36">
      <c r="C193" s="1455"/>
      <c r="D193" s="1237"/>
      <c r="E193" s="1237"/>
      <c r="F193" s="1237"/>
      <c r="G193" s="1240"/>
      <c r="H193" s="1240"/>
      <c r="I193" s="1240"/>
      <c r="J193" s="1240"/>
      <c r="K193" s="1240"/>
      <c r="L193" s="1240"/>
      <c r="M193" s="1240"/>
      <c r="N193" s="1240"/>
      <c r="O193" s="1240"/>
      <c r="P193" s="1240"/>
      <c r="Q193" s="1240"/>
      <c r="R193" s="1240"/>
      <c r="S193" s="1240"/>
      <c r="T193" s="1240"/>
      <c r="U193" s="1240"/>
      <c r="V193" s="1240"/>
      <c r="W193" s="1240"/>
      <c r="X193" s="1240"/>
      <c r="Y193" s="1240"/>
      <c r="Z193" s="1240"/>
      <c r="AA193" s="1240"/>
      <c r="AB193" s="1240"/>
      <c r="AC193" s="1240"/>
      <c r="AD193" s="1240"/>
      <c r="AE193" s="1240"/>
      <c r="AF193" s="1240"/>
      <c r="AG193" s="1240"/>
      <c r="AH193" s="1240"/>
      <c r="AI193" s="1240"/>
      <c r="AJ193" s="1240"/>
    </row>
    <row r="194" spans="3:36">
      <c r="C194" s="1455"/>
      <c r="D194" s="1237"/>
      <c r="E194" s="1237"/>
      <c r="F194" s="1237"/>
      <c r="G194" s="1240"/>
      <c r="H194" s="1240"/>
      <c r="I194" s="1240"/>
      <c r="J194" s="1240"/>
      <c r="K194" s="1240"/>
      <c r="L194" s="1240"/>
      <c r="M194" s="1240"/>
      <c r="N194" s="1240"/>
      <c r="O194" s="1240"/>
      <c r="P194" s="1240"/>
      <c r="Q194" s="1240"/>
      <c r="R194" s="1240"/>
      <c r="S194" s="1240"/>
      <c r="T194" s="1240"/>
      <c r="U194" s="1240"/>
      <c r="V194" s="1240"/>
      <c r="W194" s="1240"/>
      <c r="X194" s="1240"/>
      <c r="Y194" s="1240"/>
      <c r="Z194" s="1240"/>
      <c r="AA194" s="1240"/>
      <c r="AB194" s="1240"/>
      <c r="AC194" s="1240"/>
      <c r="AD194" s="1240"/>
      <c r="AE194" s="1240"/>
      <c r="AF194" s="1240"/>
      <c r="AG194" s="1240"/>
      <c r="AH194" s="1240"/>
      <c r="AI194" s="1240"/>
      <c r="AJ194" s="1240"/>
    </row>
    <row r="195" spans="3:36">
      <c r="C195" s="1455"/>
      <c r="D195" s="1237"/>
      <c r="E195" s="1237"/>
      <c r="F195" s="1237"/>
      <c r="G195" s="1240"/>
      <c r="H195" s="1240"/>
      <c r="I195" s="1240"/>
      <c r="J195" s="1240"/>
      <c r="K195" s="1240"/>
      <c r="L195" s="1240"/>
      <c r="M195" s="1240"/>
      <c r="N195" s="1240"/>
      <c r="O195" s="1240"/>
      <c r="P195" s="1240"/>
      <c r="Q195" s="1240"/>
      <c r="R195" s="1240"/>
      <c r="S195" s="1240"/>
      <c r="T195" s="1240"/>
      <c r="U195" s="1240"/>
      <c r="V195" s="1240"/>
      <c r="W195" s="1240"/>
      <c r="X195" s="1240"/>
      <c r="Y195" s="1240"/>
      <c r="Z195" s="1240"/>
      <c r="AA195" s="1240"/>
      <c r="AB195" s="1240"/>
      <c r="AC195" s="1240"/>
      <c r="AD195" s="1240"/>
      <c r="AE195" s="1240"/>
      <c r="AF195" s="1240"/>
      <c r="AG195" s="1240"/>
      <c r="AH195" s="1240"/>
      <c r="AI195" s="1240"/>
      <c r="AJ195" s="1240"/>
    </row>
    <row r="196" spans="3:36">
      <c r="C196" s="1455"/>
      <c r="D196" s="1237"/>
      <c r="E196" s="1237"/>
      <c r="F196" s="1237"/>
      <c r="G196" s="1240"/>
      <c r="H196" s="1240"/>
      <c r="I196" s="1240"/>
      <c r="J196" s="1240"/>
      <c r="K196" s="1240"/>
      <c r="L196" s="1240"/>
      <c r="M196" s="1240"/>
      <c r="N196" s="1240"/>
      <c r="O196" s="1240"/>
      <c r="P196" s="1240"/>
      <c r="Q196" s="1240"/>
      <c r="R196" s="1240"/>
      <c r="S196" s="1240"/>
      <c r="T196" s="1240"/>
      <c r="U196" s="1240"/>
      <c r="V196" s="1240"/>
      <c r="W196" s="1240"/>
      <c r="X196" s="1240"/>
      <c r="Y196" s="1240"/>
      <c r="Z196" s="1240"/>
      <c r="AA196" s="1240"/>
      <c r="AB196" s="1240"/>
      <c r="AC196" s="1240"/>
      <c r="AD196" s="1240"/>
      <c r="AE196" s="1240"/>
      <c r="AF196" s="1240"/>
      <c r="AG196" s="1240"/>
      <c r="AH196" s="1240"/>
      <c r="AI196" s="1240"/>
      <c r="AJ196" s="1240"/>
    </row>
    <row r="197" spans="3:36">
      <c r="C197" s="1455"/>
      <c r="D197" s="1237"/>
      <c r="E197" s="1237"/>
      <c r="F197" s="1237"/>
      <c r="G197" s="1240"/>
      <c r="H197" s="1240"/>
      <c r="I197" s="1240"/>
      <c r="J197" s="1240"/>
      <c r="K197" s="1240"/>
      <c r="L197" s="1240"/>
      <c r="M197" s="1240"/>
      <c r="N197" s="1240"/>
      <c r="O197" s="1240"/>
      <c r="P197" s="1240"/>
      <c r="Q197" s="1240"/>
      <c r="R197" s="1240"/>
      <c r="S197" s="1240"/>
      <c r="T197" s="1240"/>
      <c r="U197" s="1240"/>
      <c r="V197" s="1240"/>
      <c r="W197" s="1240"/>
      <c r="X197" s="1240"/>
      <c r="Y197" s="1240"/>
      <c r="Z197" s="1240"/>
      <c r="AA197" s="1240"/>
      <c r="AB197" s="1240"/>
      <c r="AC197" s="1240"/>
      <c r="AD197" s="1240"/>
      <c r="AE197" s="1240"/>
      <c r="AF197" s="1240"/>
      <c r="AG197" s="1240"/>
      <c r="AH197" s="1240"/>
      <c r="AI197" s="1240"/>
      <c r="AJ197" s="1240"/>
    </row>
    <row r="198" spans="3:36">
      <c r="C198" s="1455"/>
      <c r="D198" s="1237"/>
      <c r="E198" s="1237"/>
      <c r="F198" s="1237"/>
      <c r="G198" s="1240"/>
      <c r="H198" s="1240"/>
      <c r="I198" s="1240"/>
      <c r="J198" s="1240"/>
      <c r="K198" s="1240"/>
      <c r="L198" s="1240"/>
      <c r="M198" s="1240"/>
      <c r="N198" s="1240"/>
      <c r="O198" s="1240"/>
      <c r="P198" s="1240"/>
      <c r="Q198" s="1240"/>
      <c r="R198" s="1240"/>
      <c r="S198" s="1240"/>
      <c r="T198" s="1240"/>
      <c r="U198" s="1240"/>
      <c r="V198" s="1240"/>
      <c r="W198" s="1240"/>
      <c r="X198" s="1240"/>
      <c r="Y198" s="1240"/>
      <c r="Z198" s="1240"/>
      <c r="AA198" s="1240"/>
      <c r="AB198" s="1240"/>
      <c r="AC198" s="1240"/>
      <c r="AD198" s="1240"/>
      <c r="AE198" s="1240"/>
      <c r="AF198" s="1240"/>
      <c r="AG198" s="1240"/>
      <c r="AH198" s="1240"/>
      <c r="AI198" s="1240"/>
      <c r="AJ198" s="1240"/>
    </row>
    <row r="199" spans="3:36">
      <c r="C199" s="1455"/>
      <c r="D199" s="1237"/>
      <c r="E199" s="1237"/>
      <c r="F199" s="1237"/>
      <c r="G199" s="1240"/>
      <c r="H199" s="1240"/>
      <c r="I199" s="1240"/>
      <c r="J199" s="1240"/>
      <c r="K199" s="1240"/>
      <c r="L199" s="1240"/>
      <c r="M199" s="1240"/>
      <c r="N199" s="1240"/>
      <c r="O199" s="1240"/>
      <c r="P199" s="1240"/>
      <c r="Q199" s="1240"/>
      <c r="R199" s="1240"/>
      <c r="S199" s="1240"/>
      <c r="T199" s="1240"/>
      <c r="U199" s="1240"/>
      <c r="V199" s="1240"/>
      <c r="W199" s="1240"/>
      <c r="X199" s="1240"/>
      <c r="Y199" s="1240"/>
      <c r="Z199" s="1240"/>
      <c r="AA199" s="1240"/>
      <c r="AB199" s="1240"/>
      <c r="AC199" s="1240"/>
      <c r="AD199" s="1240"/>
      <c r="AE199" s="1240"/>
      <c r="AF199" s="1240"/>
      <c r="AG199" s="1240"/>
      <c r="AH199" s="1240"/>
      <c r="AI199" s="1240"/>
      <c r="AJ199" s="1240"/>
    </row>
    <row r="200" spans="3:36">
      <c r="C200" s="1455"/>
      <c r="D200" s="1237"/>
      <c r="E200" s="1237"/>
      <c r="F200" s="1237"/>
      <c r="G200" s="1240"/>
      <c r="H200" s="1240"/>
      <c r="I200" s="1240"/>
      <c r="J200" s="1240"/>
      <c r="K200" s="1240"/>
      <c r="L200" s="1240"/>
      <c r="M200" s="1240"/>
      <c r="N200" s="1240"/>
      <c r="O200" s="1240"/>
      <c r="P200" s="1240"/>
      <c r="Q200" s="1240"/>
      <c r="R200" s="1240"/>
      <c r="S200" s="1240"/>
      <c r="T200" s="1240"/>
      <c r="U200" s="1240"/>
      <c r="V200" s="1240"/>
      <c r="W200" s="1240"/>
      <c r="X200" s="1240"/>
      <c r="Y200" s="1240"/>
      <c r="Z200" s="1240"/>
      <c r="AA200" s="1240"/>
      <c r="AB200" s="1240"/>
      <c r="AC200" s="1240"/>
      <c r="AD200" s="1240"/>
      <c r="AE200" s="1240"/>
      <c r="AF200" s="1240"/>
      <c r="AG200" s="1240"/>
      <c r="AH200" s="1240"/>
      <c r="AI200" s="1240"/>
      <c r="AJ200" s="1240"/>
    </row>
    <row r="201" spans="3:36">
      <c r="C201" s="1455"/>
      <c r="D201" s="1237"/>
      <c r="E201" s="1237"/>
      <c r="F201" s="1237"/>
      <c r="G201" s="1240"/>
      <c r="H201" s="1240"/>
      <c r="I201" s="1240"/>
      <c r="J201" s="1240"/>
      <c r="K201" s="1240"/>
      <c r="L201" s="1240"/>
      <c r="M201" s="1240"/>
      <c r="N201" s="1240"/>
      <c r="O201" s="1240"/>
      <c r="P201" s="1240"/>
      <c r="Q201" s="1240"/>
      <c r="R201" s="1240"/>
      <c r="S201" s="1240"/>
      <c r="T201" s="1240"/>
      <c r="U201" s="1240"/>
      <c r="V201" s="1240"/>
      <c r="W201" s="1240"/>
      <c r="X201" s="1240"/>
      <c r="Y201" s="1240"/>
      <c r="Z201" s="1240"/>
      <c r="AA201" s="1240"/>
      <c r="AB201" s="1240"/>
      <c r="AC201" s="1240"/>
      <c r="AD201" s="1240"/>
      <c r="AE201" s="1240"/>
      <c r="AF201" s="1240"/>
      <c r="AG201" s="1240"/>
      <c r="AH201" s="1240"/>
      <c r="AI201" s="1240"/>
      <c r="AJ201" s="1240"/>
    </row>
    <row r="202" spans="3:36">
      <c r="C202" s="1455"/>
      <c r="D202" s="1237"/>
      <c r="E202" s="1237"/>
      <c r="F202" s="1237"/>
      <c r="G202" s="1240"/>
      <c r="H202" s="1240"/>
      <c r="I202" s="1240"/>
      <c r="J202" s="1240"/>
      <c r="K202" s="1240"/>
      <c r="L202" s="1240"/>
      <c r="M202" s="1240"/>
      <c r="N202" s="1240"/>
      <c r="O202" s="1240"/>
      <c r="P202" s="1240"/>
      <c r="Q202" s="1240"/>
      <c r="R202" s="1240"/>
      <c r="S202" s="1240"/>
      <c r="T202" s="1240"/>
      <c r="U202" s="1240"/>
      <c r="V202" s="1240"/>
      <c r="W202" s="1240"/>
      <c r="X202" s="1240"/>
      <c r="Y202" s="1240"/>
      <c r="Z202" s="1240"/>
      <c r="AA202" s="1240"/>
      <c r="AB202" s="1240"/>
      <c r="AC202" s="1240"/>
      <c r="AD202" s="1240"/>
      <c r="AE202" s="1240"/>
      <c r="AF202" s="1240"/>
      <c r="AG202" s="1240"/>
      <c r="AH202" s="1240"/>
      <c r="AI202" s="1240"/>
      <c r="AJ202" s="1240"/>
    </row>
    <row r="203" spans="3:36">
      <c r="C203" s="1455"/>
      <c r="D203" s="1237"/>
      <c r="E203" s="1237"/>
      <c r="F203" s="1237"/>
      <c r="G203" s="1240"/>
      <c r="H203" s="1240"/>
      <c r="I203" s="1240"/>
      <c r="J203" s="1240"/>
      <c r="K203" s="1240"/>
      <c r="L203" s="1240"/>
      <c r="M203" s="1240"/>
      <c r="N203" s="1240"/>
      <c r="O203" s="1240"/>
      <c r="P203" s="1240"/>
      <c r="Q203" s="1240"/>
      <c r="R203" s="1240"/>
      <c r="S203" s="1240"/>
      <c r="T203" s="1240"/>
      <c r="U203" s="1240"/>
      <c r="V203" s="1240"/>
      <c r="W203" s="1240"/>
      <c r="X203" s="1240"/>
      <c r="Y203" s="1240"/>
      <c r="Z203" s="1240"/>
      <c r="AA203" s="1240"/>
      <c r="AB203" s="1240"/>
      <c r="AC203" s="1240"/>
      <c r="AD203" s="1240"/>
      <c r="AE203" s="1240"/>
      <c r="AF203" s="1240"/>
      <c r="AG203" s="1240"/>
      <c r="AH203" s="1240"/>
      <c r="AI203" s="1240"/>
      <c r="AJ203" s="1240"/>
    </row>
    <row r="204" spans="3:36">
      <c r="C204" s="1455"/>
      <c r="D204" s="1237"/>
      <c r="E204" s="1237"/>
      <c r="F204" s="1237"/>
      <c r="G204" s="1240"/>
      <c r="H204" s="1240"/>
      <c r="I204" s="1240"/>
      <c r="J204" s="1240"/>
      <c r="K204" s="1240"/>
      <c r="L204" s="1240"/>
      <c r="M204" s="1240"/>
      <c r="N204" s="1240"/>
      <c r="O204" s="1240"/>
      <c r="P204" s="1240"/>
      <c r="Q204" s="1240"/>
      <c r="R204" s="1240"/>
      <c r="S204" s="1240"/>
      <c r="T204" s="1240"/>
      <c r="U204" s="1240"/>
      <c r="V204" s="1240"/>
      <c r="W204" s="1240"/>
      <c r="X204" s="1240"/>
      <c r="Y204" s="1240"/>
      <c r="Z204" s="1240"/>
      <c r="AA204" s="1240"/>
      <c r="AB204" s="1240"/>
      <c r="AC204" s="1240"/>
      <c r="AD204" s="1240"/>
      <c r="AE204" s="1240"/>
      <c r="AF204" s="1240"/>
      <c r="AG204" s="1240"/>
      <c r="AH204" s="1240"/>
      <c r="AI204" s="1240"/>
      <c r="AJ204" s="1240"/>
    </row>
    <row r="205" spans="3:36">
      <c r="C205" s="1455"/>
      <c r="D205" s="1237"/>
      <c r="E205" s="1237"/>
      <c r="F205" s="1237"/>
      <c r="G205" s="1240"/>
      <c r="H205" s="1240"/>
      <c r="I205" s="1240"/>
      <c r="J205" s="1240"/>
      <c r="K205" s="1240"/>
      <c r="L205" s="1240"/>
      <c r="M205" s="1240"/>
      <c r="N205" s="1240"/>
      <c r="O205" s="1240"/>
      <c r="P205" s="1240"/>
      <c r="Q205" s="1240"/>
      <c r="R205" s="1240"/>
      <c r="S205" s="1240"/>
      <c r="T205" s="1240"/>
      <c r="U205" s="1240"/>
      <c r="V205" s="1240"/>
      <c r="W205" s="1240"/>
      <c r="X205" s="1240"/>
      <c r="Y205" s="1240"/>
      <c r="Z205" s="1240"/>
      <c r="AA205" s="1240"/>
      <c r="AB205" s="1240"/>
      <c r="AC205" s="1240"/>
      <c r="AD205" s="1240"/>
      <c r="AE205" s="1240"/>
      <c r="AF205" s="1240"/>
      <c r="AG205" s="1240"/>
      <c r="AH205" s="1240"/>
      <c r="AI205" s="1240"/>
      <c r="AJ205" s="1240"/>
    </row>
    <row r="206" spans="3:36">
      <c r="C206" s="1455"/>
      <c r="D206" s="1237"/>
      <c r="E206" s="1237"/>
      <c r="F206" s="1237"/>
      <c r="G206" s="1240"/>
      <c r="H206" s="1240"/>
      <c r="I206" s="1240"/>
      <c r="J206" s="1240"/>
      <c r="K206" s="1240"/>
      <c r="L206" s="1240"/>
      <c r="M206" s="1240"/>
      <c r="N206" s="1240"/>
      <c r="O206" s="1240"/>
      <c r="P206" s="1240"/>
      <c r="Q206" s="1240"/>
      <c r="R206" s="1240"/>
      <c r="S206" s="1240"/>
      <c r="T206" s="1240"/>
      <c r="U206" s="1240"/>
      <c r="V206" s="1240"/>
      <c r="W206" s="1240"/>
      <c r="X206" s="1240"/>
      <c r="Y206" s="1240"/>
      <c r="Z206" s="1240"/>
      <c r="AA206" s="1240"/>
      <c r="AB206" s="1240"/>
      <c r="AC206" s="1240"/>
      <c r="AD206" s="1240"/>
      <c r="AE206" s="1240"/>
      <c r="AF206" s="1240"/>
      <c r="AG206" s="1240"/>
      <c r="AH206" s="1240"/>
      <c r="AI206" s="1240"/>
      <c r="AJ206" s="1240"/>
    </row>
    <row r="207" spans="3:36">
      <c r="C207" s="1455"/>
      <c r="D207" s="1237"/>
      <c r="E207" s="1237"/>
      <c r="F207" s="1237"/>
      <c r="G207" s="1240"/>
      <c r="H207" s="1240"/>
      <c r="I207" s="1240"/>
      <c r="J207" s="1240"/>
      <c r="K207" s="1240"/>
      <c r="L207" s="1240"/>
      <c r="M207" s="1240"/>
      <c r="N207" s="1240"/>
      <c r="O207" s="1240"/>
      <c r="P207" s="1240"/>
      <c r="Q207" s="1240"/>
      <c r="R207" s="1240"/>
      <c r="S207" s="1240"/>
      <c r="T207" s="1240"/>
      <c r="U207" s="1240"/>
      <c r="V207" s="1240"/>
      <c r="W207" s="1240"/>
      <c r="X207" s="1240"/>
      <c r="Y207" s="1240"/>
      <c r="Z207" s="1240"/>
      <c r="AA207" s="1240"/>
      <c r="AB207" s="1240"/>
      <c r="AC207" s="1240"/>
      <c r="AD207" s="1240"/>
      <c r="AE207" s="1240"/>
      <c r="AF207" s="1240"/>
      <c r="AG207" s="1240"/>
      <c r="AH207" s="1240"/>
      <c r="AI207" s="1240"/>
      <c r="AJ207" s="1240"/>
    </row>
    <row r="208" spans="3:36">
      <c r="C208" s="1455"/>
      <c r="D208" s="1237"/>
      <c r="E208" s="1237"/>
      <c r="F208" s="1237"/>
      <c r="G208" s="1240"/>
      <c r="H208" s="1240"/>
      <c r="I208" s="1240"/>
      <c r="J208" s="1240"/>
      <c r="K208" s="1240"/>
      <c r="L208" s="1240"/>
      <c r="M208" s="1240"/>
      <c r="N208" s="1240"/>
      <c r="O208" s="1240"/>
      <c r="P208" s="1240"/>
      <c r="Q208" s="1240"/>
      <c r="R208" s="1240"/>
      <c r="S208" s="1240"/>
      <c r="T208" s="1240"/>
      <c r="U208" s="1240"/>
      <c r="V208" s="1240"/>
      <c r="W208" s="1240"/>
      <c r="X208" s="1240"/>
      <c r="Y208" s="1240"/>
      <c r="Z208" s="1240"/>
      <c r="AA208" s="1240"/>
      <c r="AB208" s="1240"/>
      <c r="AC208" s="1240"/>
      <c r="AD208" s="1240"/>
      <c r="AE208" s="1240"/>
      <c r="AF208" s="1240"/>
      <c r="AG208" s="1240"/>
      <c r="AH208" s="1240"/>
      <c r="AI208" s="1240"/>
      <c r="AJ208" s="1240"/>
    </row>
    <row r="209" spans="3:36">
      <c r="C209" s="1455"/>
      <c r="D209" s="1237"/>
      <c r="E209" s="1237"/>
      <c r="F209" s="1237"/>
      <c r="G209" s="1240"/>
      <c r="H209" s="1240"/>
      <c r="I209" s="1240"/>
      <c r="J209" s="1240"/>
      <c r="K209" s="1240"/>
      <c r="L209" s="1240"/>
      <c r="M209" s="1240"/>
      <c r="N209" s="1240"/>
      <c r="O209" s="1240"/>
      <c r="P209" s="1240"/>
      <c r="Q209" s="1240"/>
      <c r="R209" s="1240"/>
      <c r="S209" s="1240"/>
      <c r="T209" s="1240"/>
      <c r="U209" s="1240"/>
      <c r="V209" s="1240"/>
      <c r="W209" s="1240"/>
      <c r="X209" s="1240"/>
      <c r="Y209" s="1240"/>
      <c r="Z209" s="1240"/>
      <c r="AA209" s="1240"/>
      <c r="AB209" s="1240"/>
      <c r="AC209" s="1240"/>
      <c r="AD209" s="1240"/>
      <c r="AE209" s="1240"/>
      <c r="AF209" s="1240"/>
      <c r="AG209" s="1240"/>
      <c r="AH209" s="1240"/>
      <c r="AI209" s="1240"/>
      <c r="AJ209" s="1240"/>
    </row>
    <row r="210" spans="3:36">
      <c r="C210" s="1455"/>
      <c r="D210" s="1237"/>
      <c r="E210" s="1237"/>
      <c r="F210" s="1237"/>
      <c r="G210" s="1240"/>
      <c r="H210" s="1240"/>
      <c r="I210" s="1240"/>
      <c r="J210" s="1240"/>
      <c r="K210" s="1240"/>
      <c r="L210" s="1240"/>
      <c r="M210" s="1240"/>
      <c r="N210" s="1240"/>
      <c r="O210" s="1240"/>
      <c r="P210" s="1240"/>
      <c r="Q210" s="1240"/>
      <c r="R210" s="1240"/>
      <c r="S210" s="1240"/>
      <c r="T210" s="1240"/>
      <c r="U210" s="1240"/>
      <c r="V210" s="1240"/>
      <c r="W210" s="1240"/>
      <c r="X210" s="1240"/>
      <c r="Y210" s="1240"/>
      <c r="Z210" s="1240"/>
      <c r="AA210" s="1240"/>
      <c r="AB210" s="1240"/>
      <c r="AC210" s="1240"/>
      <c r="AD210" s="1240"/>
      <c r="AE210" s="1240"/>
      <c r="AF210" s="1240"/>
      <c r="AG210" s="1240"/>
      <c r="AH210" s="1240"/>
      <c r="AI210" s="1240"/>
      <c r="AJ210" s="1240"/>
    </row>
    <row r="211" spans="3:36">
      <c r="C211" s="1455"/>
      <c r="D211" s="1237"/>
      <c r="E211" s="1237"/>
      <c r="F211" s="1237"/>
      <c r="G211" s="1240"/>
      <c r="H211" s="1240"/>
      <c r="I211" s="1240"/>
      <c r="J211" s="1240"/>
      <c r="K211" s="1240"/>
      <c r="L211" s="1240"/>
      <c r="M211" s="1240"/>
      <c r="N211" s="1240"/>
      <c r="O211" s="1240"/>
      <c r="P211" s="1240"/>
      <c r="Q211" s="1240"/>
      <c r="R211" s="1240"/>
      <c r="S211" s="1240"/>
      <c r="T211" s="1240"/>
      <c r="U211" s="1240"/>
      <c r="V211" s="1240"/>
      <c r="W211" s="1240"/>
      <c r="X211" s="1240"/>
      <c r="Y211" s="1240"/>
      <c r="Z211" s="1240"/>
      <c r="AA211" s="1240"/>
      <c r="AB211" s="1240"/>
      <c r="AC211" s="1240"/>
      <c r="AD211" s="1240"/>
      <c r="AE211" s="1240"/>
      <c r="AF211" s="1240"/>
      <c r="AG211" s="1240"/>
      <c r="AH211" s="1240"/>
      <c r="AI211" s="1240"/>
      <c r="AJ211" s="1240"/>
    </row>
    <row r="212" spans="3:36">
      <c r="C212" s="1455"/>
      <c r="D212" s="1237"/>
      <c r="E212" s="1237"/>
      <c r="F212" s="1237"/>
      <c r="G212" s="1240"/>
      <c r="H212" s="1240"/>
      <c r="I212" s="1240"/>
      <c r="J212" s="1240"/>
      <c r="K212" s="1240"/>
      <c r="L212" s="1240"/>
      <c r="M212" s="1240"/>
      <c r="N212" s="1240"/>
      <c r="O212" s="1240"/>
      <c r="P212" s="1240"/>
      <c r="Q212" s="1240"/>
      <c r="R212" s="1240"/>
      <c r="S212" s="1240"/>
      <c r="T212" s="1240"/>
      <c r="U212" s="1240"/>
      <c r="V212" s="1240"/>
      <c r="W212" s="1240"/>
      <c r="X212" s="1240"/>
      <c r="Y212" s="1240"/>
      <c r="Z212" s="1240"/>
      <c r="AA212" s="1240"/>
      <c r="AB212" s="1240"/>
      <c r="AC212" s="1240"/>
      <c r="AD212" s="1240"/>
      <c r="AE212" s="1240"/>
      <c r="AF212" s="1240"/>
      <c r="AG212" s="1240"/>
      <c r="AH212" s="1240"/>
      <c r="AI212" s="1240"/>
      <c r="AJ212" s="1240"/>
    </row>
    <row r="213" spans="3:36">
      <c r="C213" s="1455"/>
      <c r="D213" s="1237"/>
      <c r="E213" s="1237"/>
      <c r="F213" s="1237"/>
      <c r="G213" s="1240"/>
      <c r="H213" s="1240"/>
      <c r="I213" s="1240"/>
      <c r="J213" s="1240"/>
      <c r="K213" s="1240"/>
      <c r="L213" s="1240"/>
      <c r="M213" s="1240"/>
      <c r="N213" s="1240"/>
      <c r="O213" s="1240"/>
      <c r="P213" s="1240"/>
      <c r="Q213" s="1240"/>
      <c r="R213" s="1240"/>
      <c r="S213" s="1240"/>
      <c r="T213" s="1240"/>
      <c r="U213" s="1240"/>
      <c r="V213" s="1240"/>
      <c r="W213" s="1240"/>
      <c r="X213" s="1240"/>
      <c r="Y213" s="1240"/>
      <c r="Z213" s="1240"/>
      <c r="AA213" s="1240"/>
      <c r="AB213" s="1240"/>
      <c r="AC213" s="1240"/>
      <c r="AD213" s="1240"/>
      <c r="AE213" s="1240"/>
      <c r="AF213" s="1240"/>
      <c r="AG213" s="1240"/>
      <c r="AH213" s="1240"/>
      <c r="AI213" s="1240"/>
      <c r="AJ213" s="1240"/>
    </row>
    <row r="214" spans="3:36">
      <c r="C214" s="1455"/>
      <c r="D214" s="1237"/>
      <c r="E214" s="1237"/>
      <c r="F214" s="1237"/>
      <c r="G214" s="1240"/>
      <c r="H214" s="1240"/>
      <c r="I214" s="1240"/>
      <c r="J214" s="1240"/>
      <c r="K214" s="1240"/>
      <c r="L214" s="1240"/>
      <c r="M214" s="1240"/>
      <c r="N214" s="1240"/>
      <c r="O214" s="1240"/>
      <c r="P214" s="1240"/>
      <c r="Q214" s="1240"/>
      <c r="R214" s="1240"/>
      <c r="S214" s="1240"/>
      <c r="T214" s="1240"/>
      <c r="U214" s="1240"/>
      <c r="V214" s="1240"/>
      <c r="W214" s="1240"/>
      <c r="X214" s="1240"/>
      <c r="Y214" s="1240"/>
      <c r="Z214" s="1240"/>
      <c r="AA214" s="1240"/>
      <c r="AB214" s="1240"/>
      <c r="AC214" s="1240"/>
      <c r="AD214" s="1240"/>
      <c r="AE214" s="1240"/>
      <c r="AF214" s="1240"/>
      <c r="AG214" s="1240"/>
      <c r="AH214" s="1240"/>
      <c r="AI214" s="1240"/>
      <c r="AJ214" s="1240"/>
    </row>
    <row r="215" spans="3:36">
      <c r="C215" s="1455"/>
      <c r="D215" s="1237"/>
      <c r="E215" s="1237"/>
      <c r="F215" s="1237"/>
      <c r="G215" s="1240"/>
      <c r="H215" s="1240"/>
      <c r="I215" s="1240"/>
      <c r="J215" s="1240"/>
      <c r="K215" s="1240"/>
      <c r="L215" s="1240"/>
      <c r="M215" s="1240"/>
      <c r="N215" s="1240"/>
      <c r="O215" s="1240"/>
      <c r="P215" s="1240"/>
      <c r="Q215" s="1240"/>
      <c r="R215" s="1240"/>
      <c r="S215" s="1240"/>
      <c r="T215" s="1240"/>
      <c r="U215" s="1240"/>
      <c r="V215" s="1240"/>
      <c r="W215" s="1240"/>
      <c r="X215" s="1240"/>
      <c r="Y215" s="1240"/>
      <c r="Z215" s="1240"/>
      <c r="AA215" s="1240"/>
      <c r="AB215" s="1240"/>
      <c r="AC215" s="1240"/>
      <c r="AD215" s="1240"/>
      <c r="AE215" s="1240"/>
      <c r="AF215" s="1240"/>
      <c r="AG215" s="1240"/>
      <c r="AH215" s="1240"/>
      <c r="AI215" s="1240"/>
      <c r="AJ215" s="1240"/>
    </row>
    <row r="216" spans="3:36">
      <c r="C216" s="1455"/>
      <c r="D216" s="1237"/>
      <c r="E216" s="1237"/>
      <c r="F216" s="1237"/>
      <c r="G216" s="1240"/>
      <c r="H216" s="1240"/>
      <c r="I216" s="1240"/>
      <c r="J216" s="1240"/>
      <c r="K216" s="1240"/>
      <c r="L216" s="1240"/>
      <c r="M216" s="1240"/>
      <c r="N216" s="1240"/>
      <c r="O216" s="1240"/>
      <c r="P216" s="1240"/>
      <c r="Q216" s="1240"/>
      <c r="R216" s="1240"/>
      <c r="S216" s="1240"/>
      <c r="T216" s="1240"/>
      <c r="U216" s="1240"/>
      <c r="V216" s="1240"/>
      <c r="W216" s="1240"/>
      <c r="X216" s="1240"/>
      <c r="Y216" s="1240"/>
      <c r="Z216" s="1240"/>
      <c r="AA216" s="1240"/>
      <c r="AB216" s="1240"/>
      <c r="AC216" s="1240"/>
      <c r="AD216" s="1240"/>
      <c r="AE216" s="1240"/>
      <c r="AF216" s="1240"/>
      <c r="AG216" s="1240"/>
      <c r="AH216" s="1240"/>
      <c r="AI216" s="1240"/>
      <c r="AJ216" s="1240"/>
    </row>
    <row r="217" spans="3:36">
      <c r="C217" s="1455"/>
      <c r="D217" s="1237"/>
      <c r="E217" s="1237"/>
      <c r="F217" s="1237"/>
      <c r="G217" s="1240"/>
      <c r="H217" s="1240"/>
      <c r="I217" s="1240"/>
      <c r="J217" s="1240"/>
      <c r="K217" s="1240"/>
      <c r="L217" s="1240"/>
      <c r="M217" s="1240"/>
      <c r="N217" s="1240"/>
      <c r="O217" s="1240"/>
      <c r="P217" s="1240"/>
      <c r="Q217" s="1240"/>
      <c r="R217" s="1240"/>
      <c r="S217" s="1240"/>
      <c r="T217" s="1240"/>
      <c r="U217" s="1240"/>
      <c r="V217" s="1240"/>
      <c r="W217" s="1240"/>
      <c r="X217" s="1240"/>
      <c r="Y217" s="1240"/>
      <c r="Z217" s="1240"/>
      <c r="AA217" s="1240"/>
      <c r="AB217" s="1240"/>
      <c r="AC217" s="1240"/>
      <c r="AD217" s="1240"/>
      <c r="AE217" s="1240"/>
      <c r="AF217" s="1240"/>
      <c r="AG217" s="1240"/>
      <c r="AH217" s="1240"/>
      <c r="AI217" s="1240"/>
      <c r="AJ217" s="1240"/>
    </row>
    <row r="218" spans="3:36">
      <c r="C218" s="1455"/>
      <c r="D218" s="1237"/>
      <c r="E218" s="1237"/>
      <c r="F218" s="1237"/>
      <c r="G218" s="1240"/>
      <c r="H218" s="1240"/>
      <c r="I218" s="1240"/>
      <c r="J218" s="1240"/>
      <c r="K218" s="1240"/>
      <c r="L218" s="1240"/>
      <c r="M218" s="1240"/>
      <c r="N218" s="1240"/>
      <c r="O218" s="1240"/>
      <c r="P218" s="1240"/>
      <c r="Q218" s="1240"/>
      <c r="R218" s="1240"/>
      <c r="S218" s="1240"/>
      <c r="T218" s="1240"/>
      <c r="U218" s="1240"/>
      <c r="V218" s="1240"/>
      <c r="W218" s="1240"/>
      <c r="X218" s="1240"/>
      <c r="Y218" s="1240"/>
      <c r="Z218" s="1240"/>
      <c r="AA218" s="1240"/>
      <c r="AB218" s="1240"/>
      <c r="AC218" s="1240"/>
      <c r="AD218" s="1240"/>
      <c r="AE218" s="1240"/>
      <c r="AF218" s="1240"/>
      <c r="AG218" s="1240"/>
      <c r="AH218" s="1240"/>
      <c r="AI218" s="1240"/>
      <c r="AJ218" s="1240"/>
    </row>
    <row r="219" spans="3:36">
      <c r="C219" s="1455"/>
      <c r="D219" s="1237"/>
      <c r="E219" s="1237"/>
      <c r="F219" s="1237"/>
      <c r="G219" s="1240"/>
      <c r="H219" s="1240"/>
      <c r="I219" s="1240"/>
      <c r="J219" s="1240"/>
      <c r="K219" s="1240"/>
      <c r="L219" s="1240"/>
      <c r="M219" s="1240"/>
      <c r="N219" s="1240"/>
      <c r="O219" s="1240"/>
      <c r="P219" s="1240"/>
      <c r="Q219" s="1240"/>
      <c r="R219" s="1240"/>
      <c r="S219" s="1240"/>
      <c r="T219" s="1240"/>
      <c r="U219" s="1240"/>
      <c r="V219" s="1240"/>
      <c r="W219" s="1240"/>
      <c r="X219" s="1240"/>
      <c r="Y219" s="1240"/>
      <c r="Z219" s="1240"/>
      <c r="AA219" s="1240"/>
      <c r="AB219" s="1240"/>
      <c r="AC219" s="1240"/>
      <c r="AD219" s="1240"/>
      <c r="AE219" s="1240"/>
      <c r="AF219" s="1240"/>
      <c r="AG219" s="1240"/>
      <c r="AH219" s="1240"/>
      <c r="AI219" s="1240"/>
      <c r="AJ219" s="1240"/>
    </row>
    <row r="220" spans="3:36">
      <c r="C220" s="1455"/>
      <c r="D220" s="1237"/>
      <c r="E220" s="1237"/>
      <c r="F220" s="1237"/>
      <c r="G220" s="1240"/>
      <c r="H220" s="1240"/>
      <c r="I220" s="1240"/>
      <c r="J220" s="1240"/>
      <c r="K220" s="1240"/>
      <c r="L220" s="1240"/>
      <c r="M220" s="1240"/>
      <c r="N220" s="1240"/>
      <c r="O220" s="1240"/>
      <c r="P220" s="1240"/>
      <c r="Q220" s="1240"/>
      <c r="R220" s="1240"/>
      <c r="S220" s="1240"/>
      <c r="T220" s="1240"/>
      <c r="U220" s="1240"/>
      <c r="V220" s="1240"/>
      <c r="W220" s="1240"/>
      <c r="X220" s="1240"/>
      <c r="Y220" s="1240"/>
      <c r="Z220" s="1240"/>
      <c r="AA220" s="1240"/>
      <c r="AB220" s="1240"/>
      <c r="AC220" s="1240"/>
      <c r="AD220" s="1240"/>
      <c r="AE220" s="1240"/>
      <c r="AF220" s="1240"/>
      <c r="AG220" s="1240"/>
      <c r="AH220" s="1240"/>
      <c r="AI220" s="1240"/>
      <c r="AJ220" s="1240"/>
    </row>
    <row r="221" spans="3:36">
      <c r="C221" s="1455"/>
      <c r="D221" s="1237"/>
      <c r="E221" s="1237"/>
      <c r="F221" s="1237"/>
      <c r="G221" s="1240"/>
      <c r="H221" s="1240"/>
      <c r="I221" s="1240"/>
      <c r="J221" s="1240"/>
      <c r="K221" s="1240"/>
      <c r="L221" s="1240"/>
      <c r="M221" s="1240"/>
      <c r="N221" s="1240"/>
      <c r="O221" s="1240"/>
      <c r="P221" s="1240"/>
      <c r="Q221" s="1240"/>
      <c r="R221" s="1240"/>
      <c r="S221" s="1240"/>
      <c r="T221" s="1240"/>
      <c r="U221" s="1240"/>
      <c r="V221" s="1240"/>
      <c r="W221" s="1240"/>
      <c r="X221" s="1240"/>
      <c r="Y221" s="1240"/>
      <c r="Z221" s="1240"/>
      <c r="AA221" s="1240"/>
      <c r="AB221" s="1240"/>
      <c r="AC221" s="1240"/>
      <c r="AD221" s="1240"/>
      <c r="AE221" s="1240"/>
      <c r="AF221" s="1240"/>
      <c r="AG221" s="1240"/>
      <c r="AH221" s="1240"/>
      <c r="AI221" s="1240"/>
      <c r="AJ221" s="1240"/>
    </row>
    <row r="222" spans="3:36">
      <c r="C222" s="1455"/>
      <c r="D222" s="1237"/>
      <c r="E222" s="1237"/>
      <c r="F222" s="1237"/>
      <c r="G222" s="1240"/>
      <c r="H222" s="1240"/>
      <c r="I222" s="1240"/>
      <c r="J222" s="1240"/>
      <c r="K222" s="1240"/>
      <c r="L222" s="1240"/>
      <c r="M222" s="1240"/>
      <c r="N222" s="1240"/>
      <c r="O222" s="1240"/>
      <c r="P222" s="1240"/>
      <c r="Q222" s="1240"/>
      <c r="R222" s="1240"/>
      <c r="S222" s="1240"/>
      <c r="T222" s="1240"/>
      <c r="U222" s="1240"/>
      <c r="V222" s="1240"/>
      <c r="W222" s="1240"/>
      <c r="X222" s="1240"/>
      <c r="Y222" s="1240"/>
      <c r="Z222" s="1240"/>
      <c r="AA222" s="1240"/>
      <c r="AB222" s="1240"/>
      <c r="AC222" s="1240"/>
      <c r="AD222" s="1240"/>
      <c r="AE222" s="1240"/>
      <c r="AF222" s="1240"/>
      <c r="AG222" s="1240"/>
      <c r="AH222" s="1240"/>
      <c r="AI222" s="1240"/>
      <c r="AJ222" s="1240"/>
    </row>
    <row r="223" spans="3:36">
      <c r="C223" s="1455"/>
      <c r="D223" s="1237"/>
      <c r="E223" s="1237"/>
      <c r="F223" s="1237"/>
      <c r="G223" s="1240"/>
      <c r="H223" s="1240"/>
      <c r="I223" s="1240"/>
      <c r="J223" s="1240"/>
      <c r="K223" s="1240"/>
      <c r="L223" s="1240"/>
      <c r="M223" s="1240"/>
      <c r="N223" s="1240"/>
      <c r="O223" s="1240"/>
      <c r="P223" s="1240"/>
      <c r="Q223" s="1240"/>
      <c r="R223" s="1240"/>
      <c r="S223" s="1240"/>
      <c r="T223" s="1240"/>
      <c r="U223" s="1240"/>
      <c r="V223" s="1240"/>
      <c r="W223" s="1240"/>
      <c r="X223" s="1240"/>
      <c r="Y223" s="1240"/>
      <c r="Z223" s="1240"/>
      <c r="AA223" s="1240"/>
      <c r="AB223" s="1240"/>
      <c r="AC223" s="1240"/>
      <c r="AD223" s="1240"/>
      <c r="AE223" s="1240"/>
      <c r="AF223" s="1240"/>
      <c r="AG223" s="1240"/>
      <c r="AH223" s="1240"/>
      <c r="AI223" s="1240"/>
      <c r="AJ223" s="1240"/>
    </row>
    <row r="224" spans="3:36">
      <c r="C224" s="1455"/>
      <c r="D224" s="1237"/>
      <c r="E224" s="1237"/>
      <c r="F224" s="1237"/>
      <c r="G224" s="1240"/>
      <c r="H224" s="1240"/>
      <c r="I224" s="1240"/>
      <c r="J224" s="1240"/>
      <c r="K224" s="1240"/>
      <c r="L224" s="1240"/>
      <c r="M224" s="1240"/>
      <c r="N224" s="1240"/>
      <c r="O224" s="1240"/>
      <c r="P224" s="1240"/>
      <c r="Q224" s="1240"/>
      <c r="R224" s="1240"/>
      <c r="S224" s="1240"/>
      <c r="T224" s="1240"/>
      <c r="U224" s="1240"/>
      <c r="V224" s="1240"/>
      <c r="W224" s="1240"/>
      <c r="X224" s="1240"/>
      <c r="Y224" s="1240"/>
      <c r="Z224" s="1240"/>
      <c r="AA224" s="1240"/>
      <c r="AB224" s="1240"/>
      <c r="AC224" s="1240"/>
      <c r="AD224" s="1240"/>
      <c r="AE224" s="1240"/>
      <c r="AF224" s="1240"/>
      <c r="AG224" s="1240"/>
      <c r="AH224" s="1240"/>
      <c r="AI224" s="1240"/>
      <c r="AJ224" s="1240"/>
    </row>
    <row r="225" spans="3:36">
      <c r="C225" s="1455"/>
      <c r="D225" s="1237"/>
      <c r="E225" s="1237"/>
      <c r="F225" s="1237"/>
      <c r="G225" s="1240"/>
      <c r="H225" s="1240"/>
      <c r="I225" s="1240"/>
      <c r="J225" s="1240"/>
      <c r="K225" s="1240"/>
      <c r="L225" s="1240"/>
      <c r="M225" s="1240"/>
      <c r="N225" s="1240"/>
      <c r="O225" s="1240"/>
      <c r="P225" s="1240"/>
      <c r="Q225" s="1240"/>
      <c r="R225" s="1240"/>
      <c r="S225" s="1240"/>
      <c r="T225" s="1240"/>
      <c r="U225" s="1240"/>
      <c r="V225" s="1240"/>
      <c r="W225" s="1240"/>
      <c r="X225" s="1240"/>
      <c r="Y225" s="1240"/>
      <c r="Z225" s="1240"/>
      <c r="AA225" s="1240"/>
      <c r="AB225" s="1240"/>
      <c r="AC225" s="1240"/>
      <c r="AD225" s="1240"/>
      <c r="AE225" s="1240"/>
      <c r="AF225" s="1240"/>
      <c r="AG225" s="1240"/>
      <c r="AH225" s="1240"/>
      <c r="AI225" s="1240"/>
      <c r="AJ225" s="1240"/>
    </row>
    <row r="226" spans="3:36">
      <c r="C226" s="1455"/>
      <c r="D226" s="1237"/>
      <c r="E226" s="1237"/>
      <c r="F226" s="1237"/>
      <c r="G226" s="1240"/>
      <c r="H226" s="1240"/>
      <c r="I226" s="1240"/>
      <c r="J226" s="1240"/>
      <c r="K226" s="1240"/>
      <c r="L226" s="1240"/>
      <c r="M226" s="1240"/>
      <c r="N226" s="1240"/>
      <c r="O226" s="1240"/>
      <c r="P226" s="1240"/>
      <c r="Q226" s="1240"/>
      <c r="R226" s="1240"/>
      <c r="S226" s="1240"/>
      <c r="T226" s="1240"/>
      <c r="U226" s="1240"/>
      <c r="V226" s="1240"/>
      <c r="W226" s="1240"/>
      <c r="X226" s="1240"/>
      <c r="Y226" s="1240"/>
      <c r="Z226" s="1240"/>
      <c r="AA226" s="1240"/>
      <c r="AB226" s="1240"/>
      <c r="AC226" s="1240"/>
      <c r="AD226" s="1240"/>
      <c r="AE226" s="1240"/>
      <c r="AF226" s="1240"/>
      <c r="AG226" s="1240"/>
      <c r="AH226" s="1240"/>
      <c r="AI226" s="1240"/>
      <c r="AJ226" s="1240"/>
    </row>
    <row r="227" spans="3:36">
      <c r="C227" s="1455"/>
      <c r="D227" s="1237"/>
      <c r="E227" s="1237"/>
      <c r="F227" s="1237"/>
      <c r="G227" s="1240"/>
      <c r="H227" s="1240"/>
      <c r="I227" s="1240"/>
      <c r="J227" s="1240"/>
      <c r="K227" s="1240"/>
      <c r="L227" s="1240"/>
      <c r="M227" s="1240"/>
      <c r="N227" s="1240"/>
      <c r="O227" s="1240"/>
      <c r="P227" s="1240"/>
      <c r="Q227" s="1240"/>
      <c r="R227" s="1240"/>
      <c r="S227" s="1240"/>
      <c r="T227" s="1240"/>
      <c r="U227" s="1240"/>
      <c r="V227" s="1240"/>
      <c r="W227" s="1240"/>
      <c r="X227" s="1240"/>
      <c r="Y227" s="1240"/>
      <c r="Z227" s="1240"/>
      <c r="AA227" s="1240"/>
      <c r="AB227" s="1240"/>
      <c r="AC227" s="1240"/>
      <c r="AD227" s="1240"/>
      <c r="AE227" s="1240"/>
      <c r="AF227" s="1240"/>
      <c r="AG227" s="1240"/>
      <c r="AH227" s="1240"/>
      <c r="AI227" s="1240"/>
      <c r="AJ227" s="1240"/>
    </row>
    <row r="228" spans="3:36">
      <c r="C228" s="1455"/>
      <c r="D228" s="1237"/>
      <c r="E228" s="1237"/>
      <c r="F228" s="1237"/>
      <c r="G228" s="1240"/>
      <c r="H228" s="1240"/>
      <c r="I228" s="1240"/>
      <c r="J228" s="1240"/>
      <c r="K228" s="1240"/>
      <c r="L228" s="1240"/>
      <c r="M228" s="1240"/>
      <c r="N228" s="1240"/>
      <c r="O228" s="1240"/>
      <c r="P228" s="1240"/>
      <c r="Q228" s="1240"/>
      <c r="R228" s="1240"/>
      <c r="S228" s="1240"/>
      <c r="T228" s="1240"/>
      <c r="U228" s="1240"/>
      <c r="V228" s="1240"/>
      <c r="W228" s="1240"/>
      <c r="X228" s="1240"/>
      <c r="Y228" s="1240"/>
      <c r="Z228" s="1240"/>
      <c r="AA228" s="1240"/>
      <c r="AB228" s="1240"/>
      <c r="AC228" s="1240"/>
      <c r="AD228" s="1240"/>
      <c r="AE228" s="1240"/>
      <c r="AF228" s="1240"/>
      <c r="AG228" s="1240"/>
      <c r="AH228" s="1240"/>
      <c r="AI228" s="1240"/>
      <c r="AJ228" s="1240"/>
    </row>
    <row r="229" spans="3:36">
      <c r="C229" s="1455"/>
      <c r="D229" s="1237"/>
      <c r="E229" s="1237"/>
      <c r="F229" s="1237"/>
      <c r="G229" s="1240"/>
      <c r="H229" s="1240"/>
      <c r="I229" s="1240"/>
      <c r="J229" s="1240"/>
      <c r="K229" s="1240"/>
      <c r="L229" s="1240"/>
      <c r="M229" s="1240"/>
      <c r="N229" s="1240"/>
      <c r="O229" s="1240"/>
      <c r="P229" s="1240"/>
      <c r="Q229" s="1240"/>
      <c r="R229" s="1240"/>
      <c r="S229" s="1240"/>
      <c r="T229" s="1240"/>
      <c r="U229" s="1240"/>
      <c r="V229" s="1240"/>
      <c r="W229" s="1240"/>
      <c r="X229" s="1240"/>
      <c r="Y229" s="1240"/>
      <c r="Z229" s="1240"/>
      <c r="AA229" s="1240"/>
      <c r="AB229" s="1240"/>
      <c r="AC229" s="1240"/>
      <c r="AD229" s="1240"/>
      <c r="AE229" s="1240"/>
      <c r="AF229" s="1240"/>
      <c r="AG229" s="1240"/>
      <c r="AH229" s="1240"/>
      <c r="AI229" s="1240"/>
      <c r="AJ229" s="1240"/>
    </row>
    <row r="230" spans="3:36">
      <c r="C230" s="1455"/>
      <c r="D230" s="1237"/>
      <c r="E230" s="1237"/>
      <c r="F230" s="1237"/>
      <c r="G230" s="1240"/>
      <c r="H230" s="1240"/>
      <c r="I230" s="1240"/>
      <c r="J230" s="1240"/>
      <c r="K230" s="1240"/>
      <c r="L230" s="1240"/>
      <c r="M230" s="1240"/>
      <c r="N230" s="1240"/>
      <c r="O230" s="1240"/>
      <c r="P230" s="1240"/>
      <c r="Q230" s="1240"/>
      <c r="R230" s="1240"/>
      <c r="S230" s="1240"/>
      <c r="T230" s="1240"/>
      <c r="U230" s="1240"/>
      <c r="V230" s="1240"/>
      <c r="W230" s="1240"/>
      <c r="X230" s="1240"/>
      <c r="Y230" s="1240"/>
      <c r="Z230" s="1240"/>
      <c r="AA230" s="1240"/>
      <c r="AB230" s="1240"/>
      <c r="AC230" s="1240"/>
      <c r="AD230" s="1240"/>
      <c r="AE230" s="1240"/>
      <c r="AF230" s="1240"/>
      <c r="AG230" s="1240"/>
      <c r="AH230" s="1240"/>
      <c r="AI230" s="1240"/>
      <c r="AJ230" s="1240"/>
    </row>
    <row r="231" spans="3:36">
      <c r="C231" s="1455"/>
      <c r="D231" s="1237"/>
      <c r="E231" s="1237"/>
      <c r="F231" s="1237"/>
      <c r="G231" s="1240"/>
      <c r="H231" s="1240"/>
      <c r="I231" s="1240"/>
      <c r="J231" s="1240"/>
      <c r="K231" s="1240"/>
      <c r="L231" s="1240"/>
      <c r="M231" s="1240"/>
      <c r="N231" s="1240"/>
      <c r="O231" s="1240"/>
      <c r="P231" s="1240"/>
      <c r="Q231" s="1240"/>
      <c r="R231" s="1240"/>
      <c r="S231" s="1240"/>
      <c r="T231" s="1240"/>
      <c r="U231" s="1240"/>
      <c r="V231" s="1240"/>
      <c r="W231" s="1240"/>
      <c r="X231" s="1240"/>
      <c r="Y231" s="1240"/>
      <c r="Z231" s="1240"/>
      <c r="AA231" s="1240"/>
      <c r="AB231" s="1240"/>
      <c r="AC231" s="1240"/>
      <c r="AD231" s="1240"/>
      <c r="AE231" s="1240"/>
      <c r="AF231" s="1240"/>
      <c r="AG231" s="1240"/>
      <c r="AH231" s="1240"/>
      <c r="AI231" s="1240"/>
      <c r="AJ231" s="1240"/>
    </row>
    <row r="232" spans="3:36">
      <c r="C232" s="1455"/>
      <c r="D232" s="1237"/>
      <c r="E232" s="1237"/>
      <c r="F232" s="1237"/>
      <c r="G232" s="1240"/>
      <c r="H232" s="1240"/>
      <c r="I232" s="1240"/>
      <c r="J232" s="1240"/>
      <c r="K232" s="1240"/>
      <c r="L232" s="1240"/>
      <c r="M232" s="1240"/>
      <c r="N232" s="1240"/>
      <c r="O232" s="1240"/>
      <c r="P232" s="1240"/>
      <c r="Q232" s="1240"/>
      <c r="R232" s="1240"/>
      <c r="S232" s="1240"/>
      <c r="T232" s="1240"/>
      <c r="U232" s="1240"/>
      <c r="V232" s="1240"/>
      <c r="W232" s="1240"/>
      <c r="X232" s="1240"/>
      <c r="Y232" s="1240"/>
      <c r="Z232" s="1240"/>
      <c r="AA232" s="1240"/>
      <c r="AB232" s="1240"/>
      <c r="AC232" s="1240"/>
      <c r="AD232" s="1240"/>
      <c r="AE232" s="1240"/>
      <c r="AF232" s="1240"/>
      <c r="AG232" s="1240"/>
      <c r="AH232" s="1240"/>
      <c r="AI232" s="1240"/>
      <c r="AJ232" s="1240"/>
    </row>
    <row r="233" spans="3:36">
      <c r="C233" s="1455"/>
      <c r="D233" s="1237"/>
      <c r="E233" s="1237"/>
      <c r="F233" s="1237"/>
      <c r="G233" s="1240"/>
      <c r="H233" s="1240"/>
      <c r="I233" s="1240"/>
      <c r="J233" s="1240"/>
      <c r="K233" s="1240"/>
      <c r="L233" s="1240"/>
      <c r="M233" s="1240"/>
      <c r="N233" s="1240"/>
      <c r="O233" s="1240"/>
      <c r="P233" s="1240"/>
      <c r="Q233" s="1240"/>
      <c r="R233" s="1240"/>
      <c r="S233" s="1240"/>
      <c r="T233" s="1240"/>
      <c r="U233" s="1240"/>
      <c r="V233" s="1240"/>
      <c r="W233" s="1240"/>
      <c r="X233" s="1240"/>
      <c r="Y233" s="1240"/>
      <c r="Z233" s="1240"/>
      <c r="AA233" s="1240"/>
      <c r="AB233" s="1240"/>
      <c r="AC233" s="1240"/>
      <c r="AD233" s="1240"/>
      <c r="AE233" s="1240"/>
      <c r="AF233" s="1240"/>
      <c r="AG233" s="1240"/>
      <c r="AH233" s="1240"/>
      <c r="AI233" s="1240"/>
      <c r="AJ233" s="1240"/>
    </row>
    <row r="234" spans="3:36">
      <c r="C234" s="1455"/>
      <c r="D234" s="1237"/>
      <c r="E234" s="1237"/>
      <c r="F234" s="1237"/>
      <c r="G234" s="1240"/>
      <c r="H234" s="1240"/>
      <c r="I234" s="1240"/>
      <c r="J234" s="1240"/>
      <c r="K234" s="1240"/>
      <c r="L234" s="1240"/>
      <c r="M234" s="1240"/>
      <c r="N234" s="1240"/>
      <c r="O234" s="1240"/>
      <c r="P234" s="1240"/>
      <c r="Q234" s="1240"/>
      <c r="R234" s="1240"/>
      <c r="S234" s="1240"/>
      <c r="T234" s="1240"/>
      <c r="U234" s="1240"/>
      <c r="V234" s="1240"/>
      <c r="W234" s="1240"/>
      <c r="X234" s="1240"/>
      <c r="Y234" s="1240"/>
      <c r="Z234" s="1240"/>
      <c r="AA234" s="1240"/>
      <c r="AB234" s="1240"/>
      <c r="AC234" s="1240"/>
      <c r="AD234" s="1240"/>
      <c r="AE234" s="1240"/>
      <c r="AF234" s="1240"/>
      <c r="AG234" s="1240"/>
      <c r="AH234" s="1240"/>
      <c r="AI234" s="1240"/>
      <c r="AJ234" s="1240"/>
    </row>
    <row r="235" spans="3:36">
      <c r="C235" s="1455"/>
      <c r="D235" s="1237"/>
      <c r="E235" s="1237"/>
      <c r="F235" s="1237"/>
      <c r="G235" s="1240"/>
      <c r="H235" s="1240"/>
      <c r="I235" s="1240"/>
      <c r="J235" s="1240"/>
      <c r="K235" s="1240"/>
      <c r="L235" s="1240"/>
      <c r="M235" s="1240"/>
      <c r="N235" s="1240"/>
      <c r="O235" s="1240"/>
      <c r="P235" s="1240"/>
      <c r="Q235" s="1240"/>
      <c r="R235" s="1240"/>
      <c r="S235" s="1240"/>
      <c r="T235" s="1240"/>
      <c r="U235" s="1240"/>
      <c r="V235" s="1240"/>
      <c r="W235" s="1240"/>
      <c r="X235" s="1240"/>
      <c r="Y235" s="1240"/>
      <c r="Z235" s="1240"/>
      <c r="AA235" s="1240"/>
      <c r="AB235" s="1240"/>
      <c r="AC235" s="1240"/>
      <c r="AD235" s="1240"/>
      <c r="AE235" s="1240"/>
      <c r="AF235" s="1240"/>
      <c r="AG235" s="1240"/>
      <c r="AH235" s="1240"/>
      <c r="AI235" s="1240"/>
      <c r="AJ235" s="1240"/>
    </row>
    <row r="236" spans="3:36">
      <c r="C236" s="1455"/>
      <c r="D236" s="1237"/>
      <c r="E236" s="1237"/>
      <c r="F236" s="1237"/>
      <c r="G236" s="1240"/>
      <c r="H236" s="1240"/>
      <c r="I236" s="1240"/>
      <c r="J236" s="1240"/>
      <c r="K236" s="1240"/>
      <c r="L236" s="1240"/>
      <c r="M236" s="1240"/>
      <c r="N236" s="1240"/>
      <c r="O236" s="1240"/>
      <c r="P236" s="1240"/>
      <c r="Q236" s="1240"/>
      <c r="R236" s="1240"/>
      <c r="S236" s="1240"/>
      <c r="T236" s="1240"/>
      <c r="U236" s="1240"/>
      <c r="V236" s="1240"/>
      <c r="W236" s="1240"/>
      <c r="X236" s="1240"/>
      <c r="Y236" s="1240"/>
      <c r="Z236" s="1240"/>
      <c r="AA236" s="1240"/>
      <c r="AB236" s="1240"/>
      <c r="AC236" s="1240"/>
      <c r="AD236" s="1240"/>
      <c r="AE236" s="1240"/>
      <c r="AF236" s="1240"/>
      <c r="AG236" s="1240"/>
      <c r="AH236" s="1240"/>
      <c r="AI236" s="1240"/>
      <c r="AJ236" s="1240"/>
    </row>
    <row r="237" spans="3:36">
      <c r="C237" s="1455"/>
      <c r="D237" s="1237"/>
      <c r="E237" s="1237"/>
      <c r="F237" s="1237"/>
      <c r="G237" s="1240"/>
      <c r="H237" s="1240"/>
      <c r="I237" s="1240"/>
      <c r="J237" s="1240"/>
      <c r="K237" s="1240"/>
      <c r="L237" s="1240"/>
      <c r="M237" s="1240"/>
      <c r="N237" s="1240"/>
      <c r="O237" s="1240"/>
      <c r="P237" s="1240"/>
      <c r="Q237" s="1240"/>
      <c r="R237" s="1240"/>
      <c r="S237" s="1240"/>
      <c r="T237" s="1240"/>
      <c r="U237" s="1240"/>
      <c r="V237" s="1240"/>
      <c r="W237" s="1240"/>
      <c r="X237" s="1240"/>
      <c r="Y237" s="1240"/>
      <c r="Z237" s="1240"/>
      <c r="AA237" s="1240"/>
      <c r="AB237" s="1240"/>
      <c r="AC237" s="1240"/>
      <c r="AD237" s="1240"/>
      <c r="AE237" s="1240"/>
      <c r="AF237" s="1240"/>
      <c r="AG237" s="1240"/>
      <c r="AH237" s="1240"/>
      <c r="AI237" s="1240"/>
      <c r="AJ237" s="1240"/>
    </row>
    <row r="238" spans="3:36">
      <c r="C238" s="1455"/>
      <c r="D238" s="1237"/>
      <c r="E238" s="1237"/>
      <c r="F238" s="1237"/>
      <c r="G238" s="1240"/>
      <c r="H238" s="1240"/>
      <c r="I238" s="1240"/>
      <c r="J238" s="1240"/>
      <c r="K238" s="1240"/>
      <c r="L238" s="1240"/>
      <c r="M238" s="1240"/>
      <c r="N238" s="1240"/>
      <c r="O238" s="1240"/>
      <c r="P238" s="1240"/>
      <c r="Q238" s="1240"/>
      <c r="R238" s="1240"/>
      <c r="S238" s="1240"/>
      <c r="T238" s="1240"/>
      <c r="U238" s="1240"/>
      <c r="V238" s="1240"/>
      <c r="W238" s="1240"/>
      <c r="X238" s="1240"/>
      <c r="Y238" s="1240"/>
      <c r="Z238" s="1240"/>
      <c r="AA238" s="1240"/>
      <c r="AB238" s="1240"/>
      <c r="AC238" s="1240"/>
      <c r="AD238" s="1240"/>
      <c r="AE238" s="1240"/>
      <c r="AF238" s="1240"/>
      <c r="AG238" s="1240"/>
      <c r="AH238" s="1240"/>
      <c r="AI238" s="1240"/>
      <c r="AJ238" s="1240"/>
    </row>
    <row r="239" spans="3:36">
      <c r="C239" s="1455"/>
      <c r="D239" s="1237"/>
      <c r="E239" s="1237"/>
      <c r="F239" s="1237"/>
      <c r="G239" s="1240"/>
      <c r="H239" s="1240"/>
      <c r="I239" s="1240"/>
      <c r="J239" s="1240"/>
      <c r="K239" s="1240"/>
      <c r="L239" s="1240"/>
      <c r="M239" s="1240"/>
      <c r="N239" s="1240"/>
      <c r="O239" s="1240"/>
      <c r="P239" s="1240"/>
      <c r="Q239" s="1240"/>
      <c r="R239" s="1240"/>
      <c r="S239" s="1240"/>
      <c r="T239" s="1240"/>
      <c r="U239" s="1240"/>
      <c r="V239" s="1240"/>
      <c r="W239" s="1240"/>
      <c r="X239" s="1240"/>
      <c r="Y239" s="1240"/>
      <c r="Z239" s="1240"/>
      <c r="AA239" s="1240"/>
      <c r="AB239" s="1240"/>
      <c r="AC239" s="1240"/>
      <c r="AD239" s="1240"/>
      <c r="AE239" s="1240"/>
      <c r="AF239" s="1240"/>
      <c r="AG239" s="1240"/>
      <c r="AH239" s="1240"/>
      <c r="AI239" s="1240"/>
      <c r="AJ239" s="1240"/>
    </row>
    <row r="240" spans="3:36">
      <c r="C240" s="1455"/>
      <c r="D240" s="1237"/>
      <c r="E240" s="1237"/>
      <c r="F240" s="1237"/>
      <c r="G240" s="1240"/>
      <c r="H240" s="1240"/>
      <c r="I240" s="1240"/>
      <c r="J240" s="1240"/>
      <c r="K240" s="1240"/>
      <c r="L240" s="1240"/>
      <c r="M240" s="1240"/>
      <c r="N240" s="1240"/>
      <c r="O240" s="1240"/>
      <c r="P240" s="1240"/>
      <c r="Q240" s="1240"/>
      <c r="R240" s="1240"/>
      <c r="S240" s="1240"/>
      <c r="T240" s="1240"/>
      <c r="U240" s="1240"/>
      <c r="V240" s="1240"/>
      <c r="W240" s="1240"/>
      <c r="X240" s="1240"/>
      <c r="Y240" s="1240"/>
      <c r="Z240" s="1240"/>
      <c r="AA240" s="1240"/>
      <c r="AB240" s="1240"/>
      <c r="AC240" s="1240"/>
      <c r="AD240" s="1240"/>
      <c r="AE240" s="1240"/>
      <c r="AF240" s="1240"/>
      <c r="AG240" s="1240"/>
      <c r="AH240" s="1240"/>
      <c r="AI240" s="1240"/>
      <c r="AJ240" s="1240"/>
    </row>
    <row r="241" spans="3:36">
      <c r="C241" s="1455"/>
      <c r="D241" s="1237"/>
      <c r="E241" s="1237"/>
      <c r="F241" s="1237"/>
      <c r="G241" s="1240"/>
      <c r="H241" s="1240"/>
      <c r="I241" s="1240"/>
      <c r="J241" s="1240"/>
      <c r="K241" s="1240"/>
      <c r="L241" s="1240"/>
      <c r="M241" s="1240"/>
      <c r="N241" s="1240"/>
      <c r="O241" s="1240"/>
      <c r="P241" s="1240"/>
      <c r="Q241" s="1240"/>
      <c r="R241" s="1240"/>
      <c r="S241" s="1240"/>
      <c r="T241" s="1240"/>
      <c r="U241" s="1240"/>
      <c r="V241" s="1240"/>
      <c r="W241" s="1240"/>
      <c r="X241" s="1240"/>
      <c r="Y241" s="1240"/>
      <c r="Z241" s="1240"/>
      <c r="AA241" s="1240"/>
      <c r="AB241" s="1240"/>
      <c r="AC241" s="1240"/>
      <c r="AD241" s="1240"/>
      <c r="AE241" s="1240"/>
      <c r="AF241" s="1240"/>
      <c r="AG241" s="1240"/>
      <c r="AH241" s="1240"/>
      <c r="AI241" s="1240"/>
      <c r="AJ241" s="1240"/>
    </row>
    <row r="242" spans="3:36">
      <c r="C242" s="1455"/>
      <c r="D242" s="1237"/>
      <c r="E242" s="1237"/>
      <c r="F242" s="1237"/>
      <c r="G242" s="1240"/>
      <c r="H242" s="1240"/>
      <c r="I242" s="1240"/>
      <c r="J242" s="1240"/>
      <c r="K242" s="1240"/>
      <c r="L242" s="1240"/>
      <c r="M242" s="1240"/>
      <c r="N242" s="1240"/>
      <c r="O242" s="1240"/>
      <c r="P242" s="1240"/>
      <c r="Q242" s="1240"/>
      <c r="R242" s="1240"/>
      <c r="S242" s="1240"/>
      <c r="T242" s="1240"/>
      <c r="U242" s="1240"/>
      <c r="V242" s="1240"/>
      <c r="W242" s="1240"/>
      <c r="X242" s="1240"/>
      <c r="Y242" s="1240"/>
      <c r="Z242" s="1240"/>
      <c r="AA242" s="1240"/>
      <c r="AB242" s="1240"/>
      <c r="AC242" s="1240"/>
      <c r="AD242" s="1240"/>
      <c r="AE242" s="1240"/>
      <c r="AF242" s="1240"/>
      <c r="AG242" s="1240"/>
      <c r="AH242" s="1240"/>
      <c r="AI242" s="1240"/>
      <c r="AJ242" s="1240"/>
    </row>
    <row r="243" spans="3:36">
      <c r="C243" s="1455"/>
      <c r="D243" s="1237"/>
      <c r="E243" s="1237"/>
      <c r="F243" s="1237"/>
      <c r="G243" s="1240"/>
      <c r="H243" s="1240"/>
      <c r="I243" s="1240"/>
      <c r="J243" s="1240"/>
      <c r="K243" s="1240"/>
      <c r="L243" s="1240"/>
      <c r="M243" s="1240"/>
      <c r="N243" s="1240"/>
      <c r="O243" s="1240"/>
      <c r="P243" s="1240"/>
      <c r="Q243" s="1240"/>
      <c r="R243" s="1240"/>
      <c r="S243" s="1240"/>
      <c r="T243" s="1240"/>
      <c r="U243" s="1240"/>
      <c r="V243" s="1240"/>
      <c r="W243" s="1240"/>
      <c r="X243" s="1240"/>
      <c r="Y243" s="1240"/>
      <c r="Z243" s="1240"/>
      <c r="AA243" s="1240"/>
      <c r="AB243" s="1240"/>
      <c r="AC243" s="1240"/>
      <c r="AD243" s="1240"/>
      <c r="AE243" s="1240"/>
      <c r="AF243" s="1240"/>
      <c r="AG243" s="1240"/>
      <c r="AH243" s="1240"/>
      <c r="AI243" s="1240"/>
      <c r="AJ243" s="1240"/>
    </row>
    <row r="244" spans="3:36">
      <c r="C244" s="1455"/>
      <c r="D244" s="1237"/>
      <c r="E244" s="1237"/>
      <c r="F244" s="1237"/>
      <c r="G244" s="1240"/>
      <c r="H244" s="1240"/>
      <c r="I244" s="1240"/>
      <c r="J244" s="1240"/>
      <c r="K244" s="1240"/>
      <c r="L244" s="1240"/>
      <c r="M244" s="1240"/>
      <c r="N244" s="1240"/>
      <c r="O244" s="1240"/>
      <c r="P244" s="1240"/>
      <c r="Q244" s="1240"/>
      <c r="R244" s="1240"/>
      <c r="S244" s="1240"/>
      <c r="T244" s="1240"/>
      <c r="U244" s="1240"/>
      <c r="V244" s="1240"/>
      <c r="W244" s="1240"/>
      <c r="X244" s="1240"/>
      <c r="Y244" s="1240"/>
      <c r="Z244" s="1240"/>
      <c r="AA244" s="1240"/>
      <c r="AB244" s="1240"/>
      <c r="AC244" s="1240"/>
      <c r="AD244" s="1240"/>
      <c r="AE244" s="1240"/>
      <c r="AF244" s="1240"/>
      <c r="AG244" s="1240"/>
      <c r="AH244" s="1240"/>
      <c r="AI244" s="1240"/>
      <c r="AJ244" s="1240"/>
    </row>
    <row r="245" spans="3:36">
      <c r="C245" s="1455"/>
      <c r="D245" s="1237"/>
      <c r="E245" s="1237"/>
      <c r="F245" s="1237"/>
      <c r="G245" s="1240"/>
      <c r="H245" s="1240"/>
      <c r="I245" s="1240"/>
      <c r="J245" s="1240"/>
      <c r="K245" s="1240"/>
      <c r="L245" s="1240"/>
      <c r="M245" s="1240"/>
      <c r="N245" s="1240"/>
      <c r="O245" s="1240"/>
      <c r="P245" s="1240"/>
      <c r="Q245" s="1240"/>
      <c r="R245" s="1240"/>
      <c r="S245" s="1240"/>
      <c r="T245" s="1240"/>
      <c r="U245" s="1240"/>
      <c r="V245" s="1240"/>
      <c r="W245" s="1240"/>
      <c r="X245" s="1240"/>
      <c r="Y245" s="1240"/>
      <c r="Z245" s="1240"/>
      <c r="AA245" s="1240"/>
      <c r="AB245" s="1240"/>
      <c r="AC245" s="1240"/>
      <c r="AD245" s="1240"/>
      <c r="AE245" s="1240"/>
      <c r="AF245" s="1240"/>
      <c r="AG245" s="1240"/>
      <c r="AH245" s="1240"/>
      <c r="AI245" s="1240"/>
      <c r="AJ245" s="1240"/>
    </row>
    <row r="246" spans="3:36">
      <c r="C246" s="1455"/>
      <c r="D246" s="1237"/>
      <c r="E246" s="1237"/>
      <c r="F246" s="1237"/>
      <c r="G246" s="1240"/>
      <c r="H246" s="1240"/>
      <c r="I246" s="1240"/>
      <c r="J246" s="1240"/>
      <c r="K246" s="1240"/>
      <c r="L246" s="1240"/>
      <c r="M246" s="1240"/>
      <c r="N246" s="1240"/>
      <c r="O246" s="1240"/>
      <c r="P246" s="1240"/>
      <c r="Q246" s="1240"/>
      <c r="R246" s="1240"/>
      <c r="S246" s="1240"/>
      <c r="T246" s="1240"/>
      <c r="U246" s="1240"/>
      <c r="V246" s="1240"/>
      <c r="W246" s="1240"/>
      <c r="X246" s="1240"/>
      <c r="Y246" s="1240"/>
      <c r="Z246" s="1240"/>
      <c r="AA246" s="1240"/>
      <c r="AB246" s="1240"/>
      <c r="AC246" s="1240"/>
      <c r="AD246" s="1240"/>
      <c r="AE246" s="1240"/>
      <c r="AF246" s="1240"/>
      <c r="AG246" s="1240"/>
      <c r="AH246" s="1240"/>
      <c r="AI246" s="1240"/>
      <c r="AJ246" s="1240"/>
    </row>
    <row r="247" spans="3:36">
      <c r="C247" s="1455"/>
      <c r="D247" s="1237"/>
      <c r="E247" s="1237"/>
      <c r="F247" s="1237"/>
      <c r="G247" s="1240"/>
      <c r="H247" s="1240"/>
      <c r="I247" s="1240"/>
      <c r="J247" s="1240"/>
      <c r="K247" s="1240"/>
      <c r="L247" s="1240"/>
      <c r="M247" s="1240"/>
      <c r="N247" s="1240"/>
      <c r="O247" s="1240"/>
      <c r="P247" s="1240"/>
      <c r="Q247" s="1240"/>
      <c r="R247" s="1240"/>
      <c r="S247" s="1240"/>
      <c r="T247" s="1240"/>
      <c r="U247" s="1240"/>
      <c r="V247" s="1240"/>
      <c r="W247" s="1240"/>
      <c r="X247" s="1240"/>
      <c r="Y247" s="1240"/>
      <c r="Z247" s="1240"/>
      <c r="AA247" s="1240"/>
      <c r="AB247" s="1240"/>
      <c r="AC247" s="1240"/>
      <c r="AD247" s="1240"/>
      <c r="AE247" s="1240"/>
      <c r="AF247" s="1240"/>
      <c r="AG247" s="1240"/>
      <c r="AH247" s="1240"/>
      <c r="AI247" s="1240"/>
      <c r="AJ247" s="1240"/>
    </row>
    <row r="248" spans="3:36">
      <c r="C248" s="1455"/>
      <c r="D248" s="1237"/>
      <c r="E248" s="1237"/>
      <c r="F248" s="1237"/>
      <c r="G248" s="1240"/>
      <c r="H248" s="1240"/>
      <c r="I248" s="1240"/>
      <c r="J248" s="1240"/>
      <c r="K248" s="1240"/>
      <c r="L248" s="1240"/>
      <c r="M248" s="1240"/>
      <c r="N248" s="1240"/>
      <c r="O248" s="1240"/>
      <c r="P248" s="1240"/>
      <c r="Q248" s="1240"/>
      <c r="R248" s="1240"/>
      <c r="S248" s="1240"/>
      <c r="T248" s="1240"/>
      <c r="U248" s="1240"/>
      <c r="V248" s="1240"/>
      <c r="W248" s="1240"/>
      <c r="X248" s="1240"/>
      <c r="Y248" s="1240"/>
      <c r="Z248" s="1240"/>
      <c r="AA248" s="1240"/>
      <c r="AB248" s="1240"/>
      <c r="AC248" s="1240"/>
      <c r="AD248" s="1240"/>
      <c r="AE248" s="1240"/>
      <c r="AF248" s="1240"/>
      <c r="AG248" s="1240"/>
      <c r="AH248" s="1240"/>
      <c r="AI248" s="1240"/>
      <c r="AJ248" s="1240"/>
    </row>
    <row r="249" spans="3:36">
      <c r="C249" s="1455"/>
      <c r="D249" s="1237"/>
      <c r="E249" s="1237"/>
      <c r="F249" s="1237"/>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row>
    <row r="250" spans="3:36">
      <c r="C250" s="1455"/>
      <c r="D250" s="1237"/>
      <c r="E250" s="1237"/>
      <c r="F250" s="1237"/>
      <c r="G250" s="1240"/>
      <c r="H250" s="1240"/>
      <c r="I250" s="1240"/>
      <c r="J250" s="1240"/>
      <c r="K250" s="1240"/>
      <c r="L250" s="1240"/>
      <c r="M250" s="1240"/>
      <c r="N250" s="1240"/>
      <c r="O250" s="1240"/>
      <c r="P250" s="1240"/>
      <c r="Q250" s="1240"/>
      <c r="R250" s="1240"/>
      <c r="S250" s="1240"/>
      <c r="T250" s="1240"/>
      <c r="U250" s="1240"/>
      <c r="V250" s="1240"/>
      <c r="W250" s="1240"/>
      <c r="X250" s="1240"/>
      <c r="Y250" s="1240"/>
      <c r="Z250" s="1240"/>
      <c r="AA250" s="1240"/>
      <c r="AB250" s="1240"/>
      <c r="AC250" s="1240"/>
      <c r="AD250" s="1240"/>
      <c r="AE250" s="1240"/>
      <c r="AF250" s="1240"/>
      <c r="AG250" s="1240"/>
      <c r="AH250" s="1240"/>
      <c r="AI250" s="1240"/>
      <c r="AJ250" s="1240"/>
    </row>
    <row r="251" spans="3:36">
      <c r="C251" s="1455"/>
      <c r="D251" s="1237"/>
      <c r="E251" s="1237"/>
      <c r="F251" s="1237"/>
      <c r="G251" s="1240"/>
      <c r="H251" s="1240"/>
      <c r="I251" s="1240"/>
      <c r="J251" s="1240"/>
      <c r="K251" s="1240"/>
      <c r="L251" s="1240"/>
      <c r="M251" s="1240"/>
      <c r="N251" s="1240"/>
      <c r="O251" s="1240"/>
      <c r="P251" s="1240"/>
      <c r="Q251" s="1240"/>
      <c r="R251" s="1240"/>
      <c r="S251" s="1240"/>
      <c r="T251" s="1240"/>
      <c r="U251" s="1240"/>
      <c r="V251" s="1240"/>
      <c r="W251" s="1240"/>
      <c r="X251" s="1240"/>
      <c r="Y251" s="1240"/>
      <c r="Z251" s="1240"/>
      <c r="AA251" s="1240"/>
      <c r="AB251" s="1240"/>
      <c r="AC251" s="1240"/>
      <c r="AD251" s="1240"/>
      <c r="AE251" s="1240"/>
      <c r="AF251" s="1240"/>
      <c r="AG251" s="1240"/>
      <c r="AH251" s="1240"/>
      <c r="AI251" s="1240"/>
      <c r="AJ251" s="1240"/>
    </row>
    <row r="252" spans="3:36">
      <c r="C252" s="1455"/>
      <c r="D252" s="1237"/>
      <c r="E252" s="1237"/>
      <c r="F252" s="1237"/>
      <c r="G252" s="1240"/>
      <c r="H252" s="1240"/>
      <c r="I252" s="1240"/>
      <c r="J252" s="1240"/>
      <c r="K252" s="1240"/>
      <c r="L252" s="1240"/>
      <c r="M252" s="1240"/>
      <c r="N252" s="1240"/>
      <c r="O252" s="1240"/>
      <c r="P252" s="1240"/>
      <c r="Q252" s="1240"/>
      <c r="R252" s="1240"/>
      <c r="S252" s="1240"/>
      <c r="T252" s="1240"/>
      <c r="U252" s="1240"/>
      <c r="V252" s="1240"/>
      <c r="W252" s="1240"/>
      <c r="X252" s="1240"/>
      <c r="Y252" s="1240"/>
      <c r="Z252" s="1240"/>
      <c r="AA252" s="1240"/>
      <c r="AB252" s="1240"/>
      <c r="AC252" s="1240"/>
      <c r="AD252" s="1240"/>
      <c r="AE252" s="1240"/>
      <c r="AF252" s="1240"/>
      <c r="AG252" s="1240"/>
      <c r="AH252" s="1240"/>
      <c r="AI252" s="1240"/>
      <c r="AJ252" s="1240"/>
    </row>
    <row r="253" spans="3:36">
      <c r="C253" s="1455"/>
      <c r="D253" s="1237"/>
      <c r="E253" s="1237"/>
      <c r="F253" s="1237"/>
      <c r="G253" s="1240"/>
      <c r="H253" s="1240"/>
      <c r="I253" s="1240"/>
      <c r="J253" s="1240"/>
      <c r="K253" s="1240"/>
      <c r="L253" s="1240"/>
      <c r="M253" s="1240"/>
      <c r="N253" s="1240"/>
      <c r="O253" s="1240"/>
      <c r="P253" s="1240"/>
      <c r="Q253" s="1240"/>
      <c r="R253" s="1240"/>
      <c r="S253" s="1240"/>
      <c r="T253" s="1240"/>
      <c r="U253" s="1240"/>
      <c r="V253" s="1240"/>
      <c r="W253" s="1240"/>
      <c r="X253" s="1240"/>
      <c r="Y253" s="1240"/>
      <c r="Z253" s="1240"/>
      <c r="AA253" s="1240"/>
      <c r="AB253" s="1240"/>
      <c r="AC253" s="1240"/>
      <c r="AD253" s="1240"/>
      <c r="AE253" s="1240"/>
      <c r="AF253" s="1240"/>
      <c r="AG253" s="1240"/>
      <c r="AH253" s="1240"/>
      <c r="AI253" s="1240"/>
      <c r="AJ253" s="1240"/>
    </row>
    <row r="254" spans="3:36">
      <c r="C254" s="1455"/>
      <c r="D254" s="1237"/>
      <c r="E254" s="1237"/>
      <c r="F254" s="1237"/>
      <c r="G254" s="1240"/>
      <c r="H254" s="1240"/>
      <c r="I254" s="1240"/>
      <c r="J254" s="1240"/>
      <c r="K254" s="1240"/>
      <c r="L254" s="1240"/>
      <c r="M254" s="1240"/>
      <c r="N254" s="1240"/>
      <c r="O254" s="1240"/>
      <c r="P254" s="1240"/>
      <c r="Q254" s="1240"/>
      <c r="R254" s="1240"/>
      <c r="S254" s="1240"/>
      <c r="T254" s="1240"/>
      <c r="U254" s="1240"/>
      <c r="V254" s="1240"/>
      <c r="W254" s="1240"/>
      <c r="X254" s="1240"/>
      <c r="Y254" s="1240"/>
      <c r="Z254" s="1240"/>
      <c r="AA254" s="1240"/>
      <c r="AB254" s="1240"/>
      <c r="AC254" s="1240"/>
      <c r="AD254" s="1240"/>
      <c r="AE254" s="1240"/>
      <c r="AF254" s="1240"/>
      <c r="AG254" s="1240"/>
      <c r="AH254" s="1240"/>
      <c r="AI254" s="1240"/>
      <c r="AJ254" s="1240"/>
    </row>
    <row r="255" spans="3:36">
      <c r="C255" s="1455"/>
      <c r="D255" s="1237"/>
      <c r="E255" s="1237"/>
      <c r="F255" s="1237"/>
      <c r="G255" s="1240"/>
      <c r="H255" s="1240"/>
      <c r="I255" s="1240"/>
      <c r="J255" s="1240"/>
      <c r="K255" s="1240"/>
      <c r="L255" s="1240"/>
      <c r="M255" s="1240"/>
      <c r="N255" s="1240"/>
      <c r="O255" s="1240"/>
      <c r="P255" s="1240"/>
      <c r="Q255" s="1240"/>
      <c r="R255" s="1240"/>
      <c r="S255" s="1240"/>
      <c r="T255" s="1240"/>
      <c r="U255" s="1240"/>
      <c r="V255" s="1240"/>
      <c r="W255" s="1240"/>
      <c r="X255" s="1240"/>
      <c r="Y255" s="1240"/>
      <c r="Z255" s="1240"/>
      <c r="AA255" s="1240"/>
      <c r="AB255" s="1240"/>
      <c r="AC255" s="1240"/>
      <c r="AD255" s="1240"/>
      <c r="AE255" s="1240"/>
      <c r="AF255" s="1240"/>
      <c r="AG255" s="1240"/>
      <c r="AH255" s="1240"/>
      <c r="AI255" s="1240"/>
      <c r="AJ255" s="1240"/>
    </row>
    <row r="256" spans="3:36">
      <c r="C256" s="1455"/>
      <c r="D256" s="1237"/>
      <c r="E256" s="1237"/>
      <c r="F256" s="1237"/>
      <c r="G256" s="1240"/>
      <c r="H256" s="1240"/>
      <c r="I256" s="1240"/>
      <c r="J256" s="1240"/>
      <c r="K256" s="1240"/>
      <c r="L256" s="1240"/>
      <c r="M256" s="1240"/>
      <c r="N256" s="1240"/>
      <c r="O256" s="1240"/>
      <c r="P256" s="1240"/>
      <c r="Q256" s="1240"/>
      <c r="R256" s="1240"/>
      <c r="S256" s="1240"/>
      <c r="T256" s="1240"/>
      <c r="U256" s="1240"/>
      <c r="V256" s="1240"/>
      <c r="W256" s="1240"/>
      <c r="X256" s="1240"/>
      <c r="Y256" s="1240"/>
      <c r="Z256" s="1240"/>
      <c r="AA256" s="1240"/>
      <c r="AB256" s="1240"/>
      <c r="AC256" s="1240"/>
      <c r="AD256" s="1240"/>
      <c r="AE256" s="1240"/>
      <c r="AF256" s="1240"/>
      <c r="AG256" s="1240"/>
      <c r="AH256" s="1240"/>
      <c r="AI256" s="1240"/>
      <c r="AJ256" s="1240"/>
    </row>
    <row r="257" spans="3:36">
      <c r="C257" s="1455"/>
      <c r="D257" s="1237"/>
      <c r="E257" s="1237"/>
      <c r="F257" s="1237"/>
      <c r="G257" s="1240"/>
      <c r="H257" s="1240"/>
      <c r="I257" s="1240"/>
      <c r="J257" s="1240"/>
      <c r="K257" s="1240"/>
      <c r="L257" s="1240"/>
      <c r="M257" s="1240"/>
      <c r="N257" s="1240"/>
      <c r="O257" s="1240"/>
      <c r="P257" s="1240"/>
      <c r="Q257" s="1240"/>
      <c r="R257" s="1240"/>
      <c r="S257" s="1240"/>
      <c r="T257" s="1240"/>
      <c r="U257" s="1240"/>
      <c r="V257" s="1240"/>
      <c r="W257" s="1240"/>
      <c r="X257" s="1240"/>
      <c r="Y257" s="1240"/>
      <c r="Z257" s="1240"/>
      <c r="AA257" s="1240"/>
      <c r="AB257" s="1240"/>
      <c r="AC257" s="1240"/>
      <c r="AD257" s="1240"/>
      <c r="AE257" s="1240"/>
      <c r="AF257" s="1240"/>
      <c r="AG257" s="1240"/>
      <c r="AH257" s="1240"/>
      <c r="AI257" s="1240"/>
      <c r="AJ257" s="1240"/>
    </row>
    <row r="258" spans="3:36">
      <c r="C258" s="1455"/>
      <c r="D258" s="1237"/>
      <c r="E258" s="1237"/>
      <c r="F258" s="1237"/>
      <c r="G258" s="1240"/>
      <c r="H258" s="1240"/>
      <c r="I258" s="1240"/>
      <c r="J258" s="1240"/>
      <c r="K258" s="1240"/>
      <c r="L258" s="1240"/>
      <c r="M258" s="1240"/>
      <c r="N258" s="1240"/>
      <c r="O258" s="1240"/>
      <c r="P258" s="1240"/>
      <c r="Q258" s="1240"/>
      <c r="R258" s="1240"/>
      <c r="S258" s="1240"/>
      <c r="T258" s="1240"/>
      <c r="U258" s="1240"/>
      <c r="V258" s="1240"/>
      <c r="W258" s="1240"/>
      <c r="X258" s="1240"/>
      <c r="Y258" s="1240"/>
      <c r="Z258" s="1240"/>
      <c r="AA258" s="1240"/>
      <c r="AB258" s="1240"/>
      <c r="AC258" s="1240"/>
      <c r="AD258" s="1240"/>
      <c r="AE258" s="1240"/>
      <c r="AF258" s="1240"/>
      <c r="AG258" s="1240"/>
      <c r="AH258" s="1240"/>
      <c r="AI258" s="1240"/>
      <c r="AJ258" s="1240"/>
    </row>
    <row r="259" spans="3:36">
      <c r="C259" s="1455"/>
      <c r="D259" s="1237"/>
      <c r="E259" s="1237"/>
      <c r="F259" s="1237"/>
      <c r="G259" s="1240"/>
      <c r="H259" s="1240"/>
      <c r="I259" s="1240"/>
      <c r="J259" s="1240"/>
      <c r="K259" s="1240"/>
      <c r="L259" s="1240"/>
      <c r="M259" s="1240"/>
      <c r="N259" s="1240"/>
      <c r="O259" s="1240"/>
      <c r="P259" s="1240"/>
      <c r="Q259" s="1240"/>
      <c r="R259" s="1240"/>
      <c r="S259" s="1240"/>
      <c r="T259" s="1240"/>
      <c r="U259" s="1240"/>
      <c r="V259" s="1240"/>
      <c r="W259" s="1240"/>
      <c r="X259" s="1240"/>
      <c r="Y259" s="1240"/>
      <c r="Z259" s="1240"/>
      <c r="AA259" s="1240"/>
      <c r="AB259" s="1240"/>
      <c r="AC259" s="1240"/>
      <c r="AD259" s="1240"/>
      <c r="AE259" s="1240"/>
      <c r="AF259" s="1240"/>
      <c r="AG259" s="1240"/>
      <c r="AH259" s="1240"/>
      <c r="AI259" s="1240"/>
      <c r="AJ259" s="1240"/>
    </row>
    <row r="260" spans="3:36">
      <c r="C260" s="1455"/>
      <c r="D260" s="1237"/>
      <c r="E260" s="1237"/>
      <c r="F260" s="1237"/>
      <c r="G260" s="1240"/>
      <c r="H260" s="1240"/>
      <c r="I260" s="1240"/>
      <c r="J260" s="1240"/>
      <c r="K260" s="1240"/>
      <c r="L260" s="1240"/>
      <c r="M260" s="1240"/>
      <c r="N260" s="1240"/>
      <c r="O260" s="1240"/>
      <c r="P260" s="1240"/>
      <c r="Q260" s="1240"/>
      <c r="R260" s="1240"/>
      <c r="S260" s="1240"/>
      <c r="T260" s="1240"/>
      <c r="U260" s="1240"/>
      <c r="V260" s="1240"/>
      <c r="W260" s="1240"/>
      <c r="X260" s="1240"/>
      <c r="Y260" s="1240"/>
      <c r="Z260" s="1240"/>
      <c r="AA260" s="1240"/>
      <c r="AB260" s="1240"/>
      <c r="AC260" s="1240"/>
      <c r="AD260" s="1240"/>
      <c r="AE260" s="1240"/>
      <c r="AF260" s="1240"/>
      <c r="AG260" s="1240"/>
      <c r="AH260" s="1240"/>
      <c r="AI260" s="1240"/>
      <c r="AJ260" s="1240"/>
    </row>
    <row r="261" spans="3:36">
      <c r="C261" s="1455"/>
      <c r="D261" s="1237"/>
      <c r="E261" s="1237"/>
      <c r="F261" s="1237"/>
      <c r="G261" s="1240"/>
      <c r="H261" s="1240"/>
      <c r="I261" s="1240"/>
      <c r="J261" s="1240"/>
      <c r="K261" s="1240"/>
      <c r="L261" s="1240"/>
      <c r="M261" s="1240"/>
      <c r="N261" s="1240"/>
      <c r="O261" s="1240"/>
      <c r="P261" s="1240"/>
      <c r="Q261" s="1240"/>
      <c r="R261" s="1240"/>
      <c r="S261" s="1240"/>
      <c r="T261" s="1240"/>
      <c r="U261" s="1240"/>
      <c r="V261" s="1240"/>
      <c r="W261" s="1240"/>
      <c r="X261" s="1240"/>
      <c r="Y261" s="1240"/>
      <c r="Z261" s="1240"/>
      <c r="AA261" s="1240"/>
      <c r="AB261" s="1240"/>
      <c r="AC261" s="1240"/>
      <c r="AD261" s="1240"/>
      <c r="AE261" s="1240"/>
      <c r="AF261" s="1240"/>
      <c r="AG261" s="1240"/>
      <c r="AH261" s="1240"/>
      <c r="AI261" s="1240"/>
      <c r="AJ261" s="1240"/>
    </row>
    <row r="262" spans="3:36">
      <c r="C262" s="1455"/>
      <c r="D262" s="1237"/>
      <c r="E262" s="1237"/>
      <c r="F262" s="1237"/>
      <c r="G262" s="1240"/>
      <c r="H262" s="1240"/>
      <c r="I262" s="1240"/>
      <c r="J262" s="1240"/>
      <c r="K262" s="1240"/>
      <c r="L262" s="1240"/>
      <c r="M262" s="1240"/>
      <c r="N262" s="1240"/>
      <c r="O262" s="1240"/>
      <c r="P262" s="1240"/>
      <c r="Q262" s="1240"/>
      <c r="R262" s="1240"/>
      <c r="S262" s="1240"/>
      <c r="T262" s="1240"/>
      <c r="U262" s="1240"/>
      <c r="V262" s="1240"/>
      <c r="W262" s="1240"/>
      <c r="X262" s="1240"/>
      <c r="Y262" s="1240"/>
      <c r="Z262" s="1240"/>
      <c r="AA262" s="1240"/>
      <c r="AB262" s="1240"/>
      <c r="AC262" s="1240"/>
      <c r="AD262" s="1240"/>
      <c r="AE262" s="1240"/>
      <c r="AF262" s="1240"/>
      <c r="AG262" s="1240"/>
      <c r="AH262" s="1240"/>
      <c r="AI262" s="1240"/>
      <c r="AJ262" s="1240"/>
    </row>
    <row r="263" spans="3:36">
      <c r="C263" s="1455"/>
      <c r="D263" s="1237"/>
      <c r="E263" s="1237"/>
      <c r="F263" s="1237"/>
      <c r="G263" s="1240"/>
      <c r="H263" s="1240"/>
      <c r="I263" s="1240"/>
      <c r="J263" s="1240"/>
      <c r="K263" s="1240"/>
      <c r="L263" s="1240"/>
      <c r="M263" s="1240"/>
      <c r="N263" s="1240"/>
      <c r="O263" s="1240"/>
      <c r="P263" s="1240"/>
      <c r="Q263" s="1240"/>
      <c r="R263" s="1240"/>
      <c r="S263" s="1240"/>
      <c r="T263" s="1240"/>
      <c r="U263" s="1240"/>
      <c r="V263" s="1240"/>
      <c r="W263" s="1240"/>
      <c r="X263" s="1240"/>
      <c r="Y263" s="1240"/>
      <c r="Z263" s="1240"/>
      <c r="AA263" s="1240"/>
      <c r="AB263" s="1240"/>
      <c r="AC263" s="1240"/>
      <c r="AD263" s="1240"/>
      <c r="AE263" s="1240"/>
      <c r="AF263" s="1240"/>
      <c r="AG263" s="1240"/>
      <c r="AH263" s="1240"/>
      <c r="AI263" s="1240"/>
      <c r="AJ263" s="1240"/>
    </row>
    <row r="264" spans="3:36">
      <c r="C264" s="1455"/>
      <c r="D264" s="1237"/>
      <c r="E264" s="1237"/>
      <c r="F264" s="1237"/>
      <c r="G264" s="1240"/>
      <c r="H264" s="1240"/>
      <c r="I264" s="1240"/>
      <c r="J264" s="1240"/>
      <c r="K264" s="1240"/>
      <c r="L264" s="1240"/>
      <c r="M264" s="1240"/>
      <c r="N264" s="1240"/>
      <c r="O264" s="1240"/>
      <c r="P264" s="1240"/>
      <c r="Q264" s="1240"/>
      <c r="R264" s="1240"/>
      <c r="S264" s="1240"/>
      <c r="T264" s="1240"/>
      <c r="U264" s="1240"/>
      <c r="V264" s="1240"/>
      <c r="W264" s="1240"/>
      <c r="X264" s="1240"/>
      <c r="Y264" s="1240"/>
      <c r="Z264" s="1240"/>
      <c r="AA264" s="1240"/>
      <c r="AB264" s="1240"/>
      <c r="AC264" s="1240"/>
      <c r="AD264" s="1240"/>
      <c r="AE264" s="1240"/>
      <c r="AF264" s="1240"/>
      <c r="AG264" s="1240"/>
      <c r="AH264" s="1240"/>
      <c r="AI264" s="1240"/>
      <c r="AJ264" s="1240"/>
    </row>
    <row r="265" spans="3:36">
      <c r="C265" s="1455"/>
      <c r="D265" s="1237"/>
      <c r="E265" s="1237"/>
      <c r="F265" s="1237"/>
      <c r="G265" s="1240"/>
      <c r="H265" s="1240"/>
      <c r="I265" s="1240"/>
      <c r="J265" s="1240"/>
      <c r="K265" s="1240"/>
      <c r="L265" s="1240"/>
      <c r="M265" s="1240"/>
      <c r="N265" s="1240"/>
      <c r="O265" s="1240"/>
      <c r="P265" s="1240"/>
      <c r="Q265" s="1240"/>
      <c r="R265" s="1240"/>
      <c r="S265" s="1240"/>
      <c r="T265" s="1240"/>
      <c r="U265" s="1240"/>
      <c r="V265" s="1240"/>
      <c r="W265" s="1240"/>
      <c r="X265" s="1240"/>
      <c r="Y265" s="1240"/>
      <c r="Z265" s="1240"/>
      <c r="AA265" s="1240"/>
      <c r="AB265" s="1240"/>
      <c r="AC265" s="1240"/>
      <c r="AD265" s="1240"/>
      <c r="AE265" s="1240"/>
      <c r="AF265" s="1240"/>
      <c r="AG265" s="1240"/>
      <c r="AH265" s="1240"/>
      <c r="AI265" s="1240"/>
      <c r="AJ265" s="1240"/>
    </row>
    <row r="266" spans="3:36">
      <c r="C266" s="1455"/>
      <c r="D266" s="1237"/>
      <c r="E266" s="1237"/>
      <c r="F266" s="1237"/>
      <c r="G266" s="1240"/>
      <c r="H266" s="1240"/>
      <c r="I266" s="1240"/>
      <c r="J266" s="1240"/>
      <c r="K266" s="1240"/>
      <c r="L266" s="1240"/>
      <c r="M266" s="1240"/>
      <c r="N266" s="1240"/>
      <c r="O266" s="1240"/>
      <c r="P266" s="1240"/>
      <c r="Q266" s="1240"/>
      <c r="R266" s="1240"/>
      <c r="S266" s="1240"/>
      <c r="T266" s="1240"/>
      <c r="U266" s="1240"/>
      <c r="V266" s="1240"/>
      <c r="W266" s="1240"/>
      <c r="X266" s="1240"/>
      <c r="Y266" s="1240"/>
      <c r="Z266" s="1240"/>
      <c r="AA266" s="1240"/>
      <c r="AB266" s="1240"/>
      <c r="AC266" s="1240"/>
      <c r="AD266" s="1240"/>
      <c r="AE266" s="1240"/>
      <c r="AF266" s="1240"/>
      <c r="AG266" s="1240"/>
      <c r="AH266" s="1240"/>
      <c r="AI266" s="1240"/>
      <c r="AJ266" s="1240"/>
    </row>
    <row r="267" spans="3:36">
      <c r="C267" s="1455"/>
      <c r="D267" s="1237"/>
      <c r="E267" s="1237"/>
      <c r="F267" s="1237"/>
      <c r="G267" s="1240"/>
      <c r="H267" s="1240"/>
      <c r="I267" s="1240"/>
      <c r="J267" s="1240"/>
      <c r="K267" s="1240"/>
      <c r="L267" s="1240"/>
      <c r="M267" s="1240"/>
      <c r="N267" s="1240"/>
      <c r="O267" s="1240"/>
      <c r="P267" s="1240"/>
      <c r="Q267" s="1240"/>
      <c r="R267" s="1240"/>
      <c r="S267" s="1240"/>
      <c r="T267" s="1240"/>
      <c r="U267" s="1240"/>
      <c r="V267" s="1240"/>
      <c r="W267" s="1240"/>
      <c r="X267" s="1240"/>
      <c r="Y267" s="1240"/>
      <c r="Z267" s="1240"/>
      <c r="AA267" s="1240"/>
      <c r="AB267" s="1240"/>
      <c r="AC267" s="1240"/>
      <c r="AD267" s="1240"/>
      <c r="AE267" s="1240"/>
      <c r="AF267" s="1240"/>
      <c r="AG267" s="1240"/>
      <c r="AH267" s="1240"/>
      <c r="AI267" s="1240"/>
      <c r="AJ267" s="1240"/>
    </row>
    <row r="268" spans="3:36">
      <c r="C268" s="1455"/>
      <c r="D268" s="1237"/>
      <c r="E268" s="1237"/>
      <c r="F268" s="1237"/>
      <c r="G268" s="1240"/>
      <c r="H268" s="1240"/>
      <c r="I268" s="1240"/>
      <c r="J268" s="1240"/>
      <c r="K268" s="1240"/>
      <c r="L268" s="1240"/>
      <c r="M268" s="1240"/>
      <c r="N268" s="1240"/>
      <c r="O268" s="1240"/>
      <c r="P268" s="1240"/>
      <c r="Q268" s="1240"/>
      <c r="R268" s="1240"/>
      <c r="S268" s="1240"/>
      <c r="T268" s="1240"/>
      <c r="U268" s="1240"/>
      <c r="V268" s="1240"/>
      <c r="W268" s="1240"/>
      <c r="X268" s="1240"/>
      <c r="Y268" s="1240"/>
      <c r="Z268" s="1240"/>
      <c r="AA268" s="1240"/>
      <c r="AB268" s="1240"/>
      <c r="AC268" s="1240"/>
      <c r="AD268" s="1240"/>
      <c r="AE268" s="1240"/>
      <c r="AF268" s="1240"/>
      <c r="AG268" s="1240"/>
      <c r="AH268" s="1240"/>
      <c r="AI268" s="1240"/>
      <c r="AJ268" s="1240"/>
    </row>
    <row r="269" spans="3:36">
      <c r="C269" s="1455"/>
      <c r="D269" s="1237"/>
      <c r="E269" s="1237"/>
      <c r="F269" s="1237"/>
      <c r="G269" s="1240"/>
      <c r="H269" s="1240"/>
      <c r="I269" s="1240"/>
      <c r="J269" s="1240"/>
      <c r="K269" s="1240"/>
      <c r="L269" s="1240"/>
      <c r="M269" s="1240"/>
      <c r="N269" s="1240"/>
      <c r="O269" s="1240"/>
      <c r="P269" s="1240"/>
      <c r="Q269" s="1240"/>
      <c r="R269" s="1240"/>
      <c r="S269" s="1240"/>
      <c r="T269" s="1240"/>
      <c r="U269" s="1240"/>
      <c r="V269" s="1240"/>
      <c r="W269" s="1240"/>
      <c r="X269" s="1240"/>
      <c r="Y269" s="1240"/>
      <c r="Z269" s="1240"/>
      <c r="AA269" s="1240"/>
      <c r="AB269" s="1240"/>
      <c r="AC269" s="1240"/>
      <c r="AD269" s="1240"/>
      <c r="AE269" s="1240"/>
      <c r="AF269" s="1240"/>
      <c r="AG269" s="1240"/>
      <c r="AH269" s="1240"/>
      <c r="AI269" s="1240"/>
      <c r="AJ269" s="1240"/>
    </row>
    <row r="270" spans="3:36">
      <c r="C270" s="1455"/>
      <c r="D270" s="1237"/>
      <c r="E270" s="1237"/>
      <c r="F270" s="1237"/>
      <c r="G270" s="1240"/>
      <c r="H270" s="1240"/>
      <c r="I270" s="1240"/>
      <c r="J270" s="1240"/>
      <c r="K270" s="1240"/>
      <c r="L270" s="1240"/>
      <c r="M270" s="1240"/>
      <c r="N270" s="1240"/>
      <c r="O270" s="1240"/>
      <c r="P270" s="1240"/>
      <c r="Q270" s="1240"/>
      <c r="R270" s="1240"/>
      <c r="S270" s="1240"/>
      <c r="T270" s="1240"/>
      <c r="U270" s="1240"/>
      <c r="V270" s="1240"/>
      <c r="W270" s="1240"/>
      <c r="X270" s="1240"/>
      <c r="Y270" s="1240"/>
      <c r="Z270" s="1240"/>
      <c r="AA270" s="1240"/>
      <c r="AB270" s="1240"/>
      <c r="AC270" s="1240"/>
      <c r="AD270" s="1240"/>
      <c r="AE270" s="1240"/>
      <c r="AF270" s="1240"/>
      <c r="AG270" s="1240"/>
      <c r="AH270" s="1240"/>
      <c r="AI270" s="1240"/>
      <c r="AJ270" s="1240"/>
    </row>
    <row r="271" spans="3:36">
      <c r="C271" s="1455"/>
      <c r="D271" s="1237"/>
      <c r="E271" s="1237"/>
      <c r="F271" s="1237"/>
      <c r="G271" s="1240"/>
      <c r="H271" s="1240"/>
      <c r="I271" s="1240"/>
      <c r="J271" s="1240"/>
      <c r="K271" s="1240"/>
      <c r="L271" s="1240"/>
      <c r="M271" s="1240"/>
      <c r="N271" s="1240"/>
      <c r="O271" s="1240"/>
      <c r="P271" s="1240"/>
      <c r="Q271" s="1240"/>
      <c r="R271" s="1240"/>
      <c r="S271" s="1240"/>
      <c r="T271" s="1240"/>
      <c r="U271" s="1240"/>
      <c r="V271" s="1240"/>
      <c r="W271" s="1240"/>
      <c r="X271" s="1240"/>
      <c r="Y271" s="1240"/>
      <c r="Z271" s="1240"/>
      <c r="AA271" s="1240"/>
      <c r="AB271" s="1240"/>
      <c r="AC271" s="1240"/>
      <c r="AD271" s="1240"/>
      <c r="AE271" s="1240"/>
      <c r="AF271" s="1240"/>
      <c r="AG271" s="1240"/>
      <c r="AH271" s="1240"/>
      <c r="AI271" s="1240"/>
      <c r="AJ271" s="1240"/>
    </row>
    <row r="272" spans="3:36">
      <c r="C272" s="1455"/>
      <c r="D272" s="1237"/>
      <c r="E272" s="1237"/>
      <c r="F272" s="1237"/>
      <c r="G272" s="1240"/>
      <c r="H272" s="1240"/>
      <c r="I272" s="1240"/>
      <c r="J272" s="1240"/>
      <c r="K272" s="1240"/>
      <c r="L272" s="1240"/>
      <c r="M272" s="1240"/>
      <c r="N272" s="1240"/>
      <c r="O272" s="1240"/>
      <c r="P272" s="1240"/>
      <c r="Q272" s="1240"/>
      <c r="R272" s="1240"/>
      <c r="S272" s="1240"/>
      <c r="T272" s="1240"/>
      <c r="U272" s="1240"/>
      <c r="V272" s="1240"/>
      <c r="W272" s="1240"/>
      <c r="X272" s="1240"/>
      <c r="Y272" s="1240"/>
      <c r="Z272" s="1240"/>
      <c r="AA272" s="1240"/>
      <c r="AB272" s="1240"/>
      <c r="AC272" s="1240"/>
      <c r="AD272" s="1240"/>
      <c r="AE272" s="1240"/>
      <c r="AF272" s="1240"/>
      <c r="AG272" s="1240"/>
      <c r="AH272" s="1240"/>
      <c r="AI272" s="1240"/>
      <c r="AJ272" s="1240"/>
    </row>
    <row r="273" spans="3:36">
      <c r="C273" s="1455"/>
      <c r="D273" s="1237"/>
      <c r="E273" s="1237"/>
      <c r="F273" s="1237"/>
      <c r="G273" s="1240"/>
      <c r="H273" s="1240"/>
      <c r="I273" s="1240"/>
      <c r="J273" s="1240"/>
      <c r="K273" s="1240"/>
      <c r="L273" s="1240"/>
      <c r="M273" s="1240"/>
      <c r="N273" s="1240"/>
      <c r="O273" s="1240"/>
      <c r="P273" s="1240"/>
      <c r="Q273" s="1240"/>
      <c r="R273" s="1240"/>
      <c r="S273" s="1240"/>
      <c r="T273" s="1240"/>
      <c r="U273" s="1240"/>
      <c r="V273" s="1240"/>
      <c r="W273" s="1240"/>
      <c r="X273" s="1240"/>
      <c r="Y273" s="1240"/>
      <c r="Z273" s="1240"/>
      <c r="AA273" s="1240"/>
      <c r="AB273" s="1240"/>
      <c r="AC273" s="1240"/>
      <c r="AD273" s="1240"/>
      <c r="AE273" s="1240"/>
      <c r="AF273" s="1240"/>
      <c r="AG273" s="1240"/>
      <c r="AH273" s="1240"/>
      <c r="AI273" s="1240"/>
      <c r="AJ273" s="1240"/>
    </row>
    <row r="274" spans="3:36">
      <c r="C274" s="1455"/>
      <c r="D274" s="1237"/>
      <c r="E274" s="1237"/>
      <c r="F274" s="1237"/>
      <c r="G274" s="1240"/>
      <c r="H274" s="1240"/>
      <c r="I274" s="1240"/>
      <c r="J274" s="1240"/>
      <c r="K274" s="1240"/>
      <c r="L274" s="1240"/>
      <c r="M274" s="1240"/>
      <c r="N274" s="1240"/>
      <c r="O274" s="1240"/>
      <c r="P274" s="1240"/>
      <c r="Q274" s="1240"/>
      <c r="R274" s="1240"/>
      <c r="S274" s="1240"/>
      <c r="T274" s="1240"/>
      <c r="U274" s="1240"/>
      <c r="V274" s="1240"/>
      <c r="W274" s="1240"/>
      <c r="X274" s="1240"/>
      <c r="Y274" s="1240"/>
      <c r="Z274" s="1240"/>
      <c r="AA274" s="1240"/>
      <c r="AB274" s="1240"/>
      <c r="AC274" s="1240"/>
      <c r="AD274" s="1240"/>
      <c r="AE274" s="1240"/>
      <c r="AF274" s="1240"/>
      <c r="AG274" s="1240"/>
      <c r="AH274" s="1240"/>
      <c r="AI274" s="1240"/>
      <c r="AJ274" s="1240"/>
    </row>
    <row r="275" spans="3:36">
      <c r="C275" s="1455"/>
      <c r="D275" s="1237"/>
      <c r="E275" s="1237"/>
      <c r="F275" s="1237"/>
      <c r="G275" s="1240"/>
      <c r="H275" s="1240"/>
      <c r="I275" s="1240"/>
      <c r="J275" s="1240"/>
      <c r="K275" s="1240"/>
      <c r="L275" s="1240"/>
      <c r="M275" s="1240"/>
      <c r="N275" s="1240"/>
      <c r="O275" s="1240"/>
      <c r="P275" s="1240"/>
      <c r="Q275" s="1240"/>
      <c r="R275" s="1240"/>
      <c r="S275" s="1240"/>
      <c r="T275" s="1240"/>
      <c r="U275" s="1240"/>
      <c r="V275" s="1240"/>
      <c r="W275" s="1240"/>
      <c r="X275" s="1240"/>
      <c r="Y275" s="1240"/>
      <c r="Z275" s="1240"/>
      <c r="AA275" s="1240"/>
      <c r="AB275" s="1240"/>
      <c r="AC275" s="1240"/>
      <c r="AD275" s="1240"/>
      <c r="AE275" s="1240"/>
      <c r="AF275" s="1240"/>
      <c r="AG275" s="1240"/>
      <c r="AH275" s="1240"/>
      <c r="AI275" s="1240"/>
      <c r="AJ275" s="1240"/>
    </row>
    <row r="276" spans="3:36">
      <c r="C276" s="1455"/>
      <c r="D276" s="1237"/>
      <c r="E276" s="1237"/>
      <c r="F276" s="1237"/>
      <c r="G276" s="1240"/>
      <c r="H276" s="1240"/>
      <c r="I276" s="1240"/>
      <c r="J276" s="1240"/>
      <c r="K276" s="1240"/>
      <c r="L276" s="1240"/>
      <c r="M276" s="1240"/>
      <c r="N276" s="1240"/>
      <c r="O276" s="1240"/>
      <c r="P276" s="1240"/>
      <c r="Q276" s="1240"/>
      <c r="R276" s="1240"/>
      <c r="S276" s="1240"/>
      <c r="T276" s="1240"/>
      <c r="U276" s="1240"/>
      <c r="V276" s="1240"/>
      <c r="W276" s="1240"/>
      <c r="X276" s="1240"/>
      <c r="Y276" s="1240"/>
      <c r="Z276" s="1240"/>
      <c r="AA276" s="1240"/>
      <c r="AB276" s="1240"/>
      <c r="AC276" s="1240"/>
      <c r="AD276" s="1240"/>
      <c r="AE276" s="1240"/>
      <c r="AF276" s="1240"/>
      <c r="AG276" s="1240"/>
      <c r="AH276" s="1240"/>
      <c r="AI276" s="1240"/>
      <c r="AJ276" s="1240"/>
    </row>
    <row r="277" spans="3:36">
      <c r="C277" s="1455"/>
      <c r="D277" s="1237"/>
      <c r="E277" s="1237"/>
      <c r="F277" s="1237"/>
      <c r="G277" s="1240"/>
      <c r="H277" s="1240"/>
      <c r="I277" s="1240"/>
      <c r="J277" s="1240"/>
      <c r="K277" s="1240"/>
      <c r="L277" s="1240"/>
      <c r="M277" s="1240"/>
      <c r="N277" s="1240"/>
      <c r="O277" s="1240"/>
      <c r="P277" s="1240"/>
      <c r="Q277" s="1240"/>
      <c r="R277" s="1240"/>
      <c r="S277" s="1240"/>
      <c r="T277" s="1240"/>
      <c r="U277" s="1240"/>
      <c r="V277" s="1240"/>
      <c r="W277" s="1240"/>
      <c r="X277" s="1240"/>
      <c r="Y277" s="1240"/>
      <c r="Z277" s="1240"/>
      <c r="AA277" s="1240"/>
      <c r="AB277" s="1240"/>
      <c r="AC277" s="1240"/>
      <c r="AD277" s="1240"/>
      <c r="AE277" s="1240"/>
      <c r="AF277" s="1240"/>
      <c r="AG277" s="1240"/>
      <c r="AH277" s="1240"/>
      <c r="AI277" s="1240"/>
      <c r="AJ277" s="1240"/>
    </row>
    <row r="278" spans="3:36">
      <c r="C278" s="1455"/>
      <c r="D278" s="1237"/>
      <c r="E278" s="1237"/>
      <c r="F278" s="1237"/>
      <c r="G278" s="1240"/>
      <c r="H278" s="1240"/>
      <c r="I278" s="1240"/>
      <c r="J278" s="1240"/>
      <c r="K278" s="1240"/>
      <c r="L278" s="1240"/>
      <c r="M278" s="1240"/>
      <c r="N278" s="1240"/>
      <c r="O278" s="1240"/>
      <c r="P278" s="1240"/>
      <c r="Q278" s="1240"/>
      <c r="R278" s="1240"/>
      <c r="S278" s="1240"/>
      <c r="T278" s="1240"/>
      <c r="U278" s="1240"/>
      <c r="V278" s="1240"/>
      <c r="W278" s="1240"/>
      <c r="X278" s="1240"/>
      <c r="Y278" s="1240"/>
      <c r="Z278" s="1240"/>
      <c r="AA278" s="1240"/>
      <c r="AB278" s="1240"/>
      <c r="AC278" s="1240"/>
      <c r="AD278" s="1240"/>
      <c r="AE278" s="1240"/>
      <c r="AF278" s="1240"/>
      <c r="AG278" s="1240"/>
      <c r="AH278" s="1240"/>
      <c r="AI278" s="1240"/>
      <c r="AJ278" s="1240"/>
    </row>
    <row r="279" spans="3:36">
      <c r="C279" s="1455"/>
      <c r="D279" s="1237"/>
      <c r="E279" s="1237"/>
      <c r="F279" s="1237"/>
      <c r="G279" s="1240"/>
      <c r="H279" s="1240"/>
      <c r="I279" s="1240"/>
      <c r="J279" s="1240"/>
      <c r="K279" s="1240"/>
      <c r="L279" s="1240"/>
      <c r="M279" s="1240"/>
      <c r="N279" s="1240"/>
      <c r="O279" s="1240"/>
      <c r="P279" s="1240"/>
      <c r="Q279" s="1240"/>
      <c r="R279" s="1240"/>
      <c r="S279" s="1240"/>
      <c r="T279" s="1240"/>
      <c r="U279" s="1240"/>
      <c r="V279" s="1240"/>
      <c r="W279" s="1240"/>
      <c r="X279" s="1240"/>
      <c r="Y279" s="1240"/>
      <c r="Z279" s="1240"/>
      <c r="AA279" s="1240"/>
      <c r="AB279" s="1240"/>
      <c r="AC279" s="1240"/>
      <c r="AD279" s="1240"/>
      <c r="AE279" s="1240"/>
      <c r="AF279" s="1240"/>
      <c r="AG279" s="1240"/>
      <c r="AH279" s="1240"/>
      <c r="AI279" s="1240"/>
      <c r="AJ279" s="1240"/>
    </row>
    <row r="280" spans="3:36">
      <c r="C280" s="1455"/>
      <c r="D280" s="1237"/>
      <c r="E280" s="1237"/>
      <c r="F280" s="1237"/>
      <c r="G280" s="1240"/>
      <c r="H280" s="1240"/>
      <c r="I280" s="1240"/>
      <c r="J280" s="1240"/>
      <c r="K280" s="1240"/>
      <c r="L280" s="1240"/>
      <c r="M280" s="1240"/>
      <c r="N280" s="1240"/>
      <c r="O280" s="1240"/>
      <c r="P280" s="1240"/>
      <c r="Q280" s="1240"/>
      <c r="R280" s="1240"/>
      <c r="S280" s="1240"/>
      <c r="T280" s="1240"/>
      <c r="U280" s="1240"/>
      <c r="V280" s="1240"/>
      <c r="W280" s="1240"/>
      <c r="X280" s="1240"/>
      <c r="Y280" s="1240"/>
      <c r="Z280" s="1240"/>
      <c r="AA280" s="1240"/>
      <c r="AB280" s="1240"/>
      <c r="AC280" s="1240"/>
      <c r="AD280" s="1240"/>
      <c r="AE280" s="1240"/>
      <c r="AF280" s="1240"/>
      <c r="AG280" s="1240"/>
      <c r="AH280" s="1240"/>
      <c r="AI280" s="1240"/>
      <c r="AJ280" s="1240"/>
    </row>
    <row r="281" spans="3:36">
      <c r="C281" s="1455"/>
      <c r="D281" s="1237"/>
      <c r="E281" s="1237"/>
      <c r="F281" s="1237"/>
      <c r="G281" s="1240"/>
      <c r="H281" s="1240"/>
      <c r="I281" s="1240"/>
      <c r="J281" s="1240"/>
      <c r="K281" s="1240"/>
      <c r="L281" s="1240"/>
      <c r="M281" s="1240"/>
      <c r="N281" s="1240"/>
      <c r="O281" s="1240"/>
      <c r="P281" s="1240"/>
      <c r="Q281" s="1240"/>
      <c r="R281" s="1240"/>
      <c r="S281" s="1240"/>
      <c r="T281" s="1240"/>
      <c r="U281" s="1240"/>
      <c r="V281" s="1240"/>
      <c r="W281" s="1240"/>
      <c r="X281" s="1240"/>
      <c r="Y281" s="1240"/>
      <c r="Z281" s="1240"/>
      <c r="AA281" s="1240"/>
      <c r="AB281" s="1240"/>
      <c r="AC281" s="1240"/>
      <c r="AD281" s="1240"/>
      <c r="AE281" s="1240"/>
      <c r="AF281" s="1240"/>
      <c r="AG281" s="1240"/>
      <c r="AH281" s="1240"/>
      <c r="AI281" s="1240"/>
      <c r="AJ281" s="1240"/>
    </row>
    <row r="282" spans="3:36">
      <c r="C282" s="1455"/>
      <c r="D282" s="1237"/>
      <c r="E282" s="1237"/>
      <c r="F282" s="1237"/>
      <c r="G282" s="1240"/>
      <c r="H282" s="1240"/>
      <c r="I282" s="1240"/>
      <c r="J282" s="1240"/>
      <c r="K282" s="1240"/>
      <c r="L282" s="1240"/>
      <c r="M282" s="1240"/>
      <c r="N282" s="1240"/>
      <c r="O282" s="1240"/>
      <c r="P282" s="1240"/>
      <c r="Q282" s="1240"/>
      <c r="R282" s="1240"/>
      <c r="S282" s="1240"/>
      <c r="T282" s="1240"/>
      <c r="U282" s="1240"/>
      <c r="V282" s="1240"/>
      <c r="W282" s="1240"/>
      <c r="X282" s="1240"/>
      <c r="Y282" s="1240"/>
      <c r="Z282" s="1240"/>
      <c r="AA282" s="1240"/>
      <c r="AB282" s="1240"/>
      <c r="AC282" s="1240"/>
      <c r="AD282" s="1240"/>
      <c r="AE282" s="1240"/>
      <c r="AF282" s="1240"/>
      <c r="AG282" s="1240"/>
      <c r="AH282" s="1240"/>
      <c r="AI282" s="1240"/>
      <c r="AJ282" s="1240"/>
    </row>
    <row r="283" spans="3:36">
      <c r="C283" s="1455"/>
      <c r="D283" s="1237"/>
      <c r="E283" s="1237"/>
      <c r="F283" s="1237"/>
      <c r="G283" s="1240"/>
      <c r="H283" s="1240"/>
      <c r="I283" s="1240"/>
      <c r="J283" s="1240"/>
      <c r="K283" s="1240"/>
      <c r="L283" s="1240"/>
      <c r="M283" s="1240"/>
      <c r="N283" s="1240"/>
      <c r="O283" s="1240"/>
      <c r="P283" s="1240"/>
      <c r="Q283" s="1240"/>
      <c r="R283" s="1240"/>
      <c r="S283" s="1240"/>
      <c r="T283" s="1240"/>
      <c r="U283" s="1240"/>
      <c r="V283" s="1240"/>
      <c r="W283" s="1240"/>
      <c r="X283" s="1240"/>
      <c r="Y283" s="1240"/>
      <c r="Z283" s="1240"/>
      <c r="AA283" s="1240"/>
      <c r="AB283" s="1240"/>
      <c r="AC283" s="1240"/>
      <c r="AD283" s="1240"/>
      <c r="AE283" s="1240"/>
      <c r="AF283" s="1240"/>
      <c r="AG283" s="1240"/>
      <c r="AH283" s="1240"/>
      <c r="AI283" s="1240"/>
      <c r="AJ283" s="1240"/>
    </row>
    <row r="284" spans="3:36">
      <c r="C284" s="1455"/>
      <c r="D284" s="1237"/>
      <c r="E284" s="1237"/>
      <c r="F284" s="1237"/>
      <c r="G284" s="1240"/>
      <c r="H284" s="1240"/>
      <c r="I284" s="1240"/>
      <c r="J284" s="1240"/>
      <c r="K284" s="1240"/>
      <c r="L284" s="1240"/>
      <c r="M284" s="1240"/>
      <c r="N284" s="1240"/>
      <c r="O284" s="1240"/>
      <c r="P284" s="1240"/>
      <c r="Q284" s="1240"/>
      <c r="R284" s="1240"/>
      <c r="S284" s="1240"/>
      <c r="T284" s="1240"/>
      <c r="U284" s="1240"/>
      <c r="V284" s="1240"/>
      <c r="W284" s="1240"/>
      <c r="X284" s="1240"/>
      <c r="Y284" s="1240"/>
      <c r="Z284" s="1240"/>
      <c r="AA284" s="1240"/>
      <c r="AB284" s="1240"/>
      <c r="AC284" s="1240"/>
      <c r="AD284" s="1240"/>
      <c r="AE284" s="1240"/>
      <c r="AF284" s="1240"/>
      <c r="AG284" s="1240"/>
      <c r="AH284" s="1240"/>
      <c r="AI284" s="1240"/>
      <c r="AJ284" s="1240"/>
    </row>
    <row r="285" spans="3:36">
      <c r="C285" s="1455"/>
      <c r="D285" s="1237"/>
      <c r="E285" s="1237"/>
      <c r="F285" s="1237"/>
      <c r="G285" s="1240"/>
      <c r="H285" s="1240"/>
      <c r="I285" s="1240"/>
      <c r="J285" s="1240"/>
      <c r="K285" s="1240"/>
      <c r="L285" s="1240"/>
      <c r="M285" s="1240"/>
      <c r="N285" s="1240"/>
      <c r="O285" s="1240"/>
      <c r="P285" s="1240"/>
      <c r="Q285" s="1240"/>
      <c r="R285" s="1240"/>
      <c r="S285" s="1240"/>
      <c r="T285" s="1240"/>
      <c r="U285" s="1240"/>
      <c r="V285" s="1240"/>
      <c r="W285" s="1240"/>
      <c r="X285" s="1240"/>
      <c r="Y285" s="1240"/>
      <c r="Z285" s="1240"/>
      <c r="AA285" s="1240"/>
      <c r="AB285" s="1240"/>
      <c r="AC285" s="1240"/>
      <c r="AD285" s="1240"/>
      <c r="AE285" s="1240"/>
      <c r="AF285" s="1240"/>
      <c r="AG285" s="1240"/>
      <c r="AH285" s="1240"/>
      <c r="AI285" s="1240"/>
      <c r="AJ285" s="1240"/>
    </row>
    <row r="286" spans="3:36">
      <c r="C286" s="1455"/>
      <c r="D286" s="1237"/>
      <c r="E286" s="1237"/>
      <c r="F286" s="1237"/>
      <c r="G286" s="1240"/>
      <c r="H286" s="1240"/>
      <c r="I286" s="1240"/>
      <c r="J286" s="1240"/>
      <c r="K286" s="1240"/>
      <c r="L286" s="1240"/>
      <c r="M286" s="1240"/>
      <c r="N286" s="1240"/>
      <c r="O286" s="1240"/>
      <c r="P286" s="1240"/>
      <c r="Q286" s="1240"/>
      <c r="R286" s="1240"/>
      <c r="S286" s="1240"/>
      <c r="T286" s="1240"/>
      <c r="U286" s="1240"/>
      <c r="V286" s="1240"/>
      <c r="W286" s="1240"/>
      <c r="X286" s="1240"/>
      <c r="Y286" s="1240"/>
      <c r="Z286" s="1240"/>
      <c r="AA286" s="1240"/>
      <c r="AB286" s="1240"/>
      <c r="AC286" s="1240"/>
      <c r="AD286" s="1240"/>
      <c r="AE286" s="1240"/>
      <c r="AF286" s="1240"/>
      <c r="AG286" s="1240"/>
      <c r="AH286" s="1240"/>
      <c r="AI286" s="1240"/>
      <c r="AJ286" s="1240"/>
    </row>
    <row r="287" spans="3:36">
      <c r="C287" s="1455"/>
      <c r="D287" s="1237"/>
      <c r="E287" s="1237"/>
      <c r="F287" s="1237"/>
      <c r="G287" s="1240"/>
      <c r="H287" s="1240"/>
      <c r="I287" s="1240"/>
      <c r="J287" s="1240"/>
      <c r="K287" s="1240"/>
      <c r="L287" s="1240"/>
      <c r="M287" s="1240"/>
      <c r="N287" s="1240"/>
      <c r="O287" s="1240"/>
      <c r="P287" s="1240"/>
      <c r="Q287" s="1240"/>
      <c r="R287" s="1240"/>
      <c r="S287" s="1240"/>
      <c r="T287" s="1240"/>
      <c r="U287" s="1240"/>
      <c r="V287" s="1240"/>
      <c r="W287" s="1240"/>
      <c r="X287" s="1240"/>
      <c r="Y287" s="1240"/>
      <c r="Z287" s="1240"/>
      <c r="AA287" s="1240"/>
      <c r="AB287" s="1240"/>
      <c r="AC287" s="1240"/>
      <c r="AD287" s="1240"/>
      <c r="AE287" s="1240"/>
      <c r="AF287" s="1240"/>
      <c r="AG287" s="1240"/>
      <c r="AH287" s="1240"/>
      <c r="AI287" s="1240"/>
      <c r="AJ287" s="1240"/>
    </row>
    <row r="288" spans="3:36">
      <c r="C288" s="1455"/>
      <c r="D288" s="1237"/>
      <c r="E288" s="1237"/>
      <c r="F288" s="1237"/>
      <c r="G288" s="1240"/>
      <c r="H288" s="1240"/>
      <c r="I288" s="1240"/>
      <c r="J288" s="1240"/>
      <c r="K288" s="1240"/>
      <c r="L288" s="1240"/>
      <c r="M288" s="1240"/>
      <c r="N288" s="1240"/>
      <c r="O288" s="1240"/>
      <c r="P288" s="1240"/>
      <c r="Q288" s="1240"/>
      <c r="R288" s="1240"/>
      <c r="S288" s="1240"/>
      <c r="T288" s="1240"/>
      <c r="U288" s="1240"/>
      <c r="V288" s="1240"/>
      <c r="W288" s="1240"/>
      <c r="X288" s="1240"/>
      <c r="Y288" s="1240"/>
      <c r="Z288" s="1240"/>
      <c r="AA288" s="1240"/>
      <c r="AB288" s="1240"/>
      <c r="AC288" s="1240"/>
      <c r="AD288" s="1240"/>
      <c r="AE288" s="1240"/>
      <c r="AF288" s="1240"/>
      <c r="AG288" s="1240"/>
      <c r="AH288" s="1240"/>
      <c r="AI288" s="1240"/>
      <c r="AJ288" s="1240"/>
    </row>
    <row r="289" spans="3:36">
      <c r="C289" s="1455"/>
      <c r="D289" s="1237"/>
      <c r="E289" s="1237"/>
      <c r="F289" s="1237"/>
      <c r="G289" s="1240"/>
      <c r="H289" s="1240"/>
      <c r="I289" s="1240"/>
      <c r="J289" s="1240"/>
      <c r="K289" s="1240"/>
      <c r="L289" s="1240"/>
      <c r="M289" s="1240"/>
      <c r="N289" s="1240"/>
      <c r="O289" s="1240"/>
      <c r="P289" s="1240"/>
      <c r="Q289" s="1240"/>
      <c r="R289" s="1240"/>
      <c r="S289" s="1240"/>
      <c r="T289" s="1240"/>
      <c r="U289" s="1240"/>
      <c r="V289" s="1240"/>
      <c r="W289" s="1240"/>
      <c r="X289" s="1240"/>
      <c r="Y289" s="1240"/>
      <c r="Z289" s="1240"/>
      <c r="AA289" s="1240"/>
      <c r="AB289" s="1240"/>
      <c r="AC289" s="1240"/>
      <c r="AD289" s="1240"/>
      <c r="AE289" s="1240"/>
      <c r="AF289" s="1240"/>
      <c r="AG289" s="1240"/>
      <c r="AH289" s="1240"/>
      <c r="AI289" s="1240"/>
      <c r="AJ289" s="1240"/>
    </row>
    <row r="290" spans="3:36">
      <c r="C290" s="1455"/>
      <c r="D290" s="1237"/>
      <c r="E290" s="1237"/>
      <c r="F290" s="1237"/>
      <c r="G290" s="1240"/>
      <c r="H290" s="1240"/>
      <c r="I290" s="1240"/>
      <c r="J290" s="1240"/>
      <c r="K290" s="1240"/>
      <c r="L290" s="1240"/>
      <c r="M290" s="1240"/>
      <c r="N290" s="1240"/>
      <c r="O290" s="1240"/>
      <c r="P290" s="1240"/>
      <c r="Q290" s="1240"/>
      <c r="R290" s="1240"/>
      <c r="S290" s="1240"/>
      <c r="T290" s="1240"/>
      <c r="U290" s="1240"/>
      <c r="V290" s="1240"/>
      <c r="W290" s="1240"/>
      <c r="X290" s="1240"/>
      <c r="Y290" s="1240"/>
      <c r="Z290" s="1240"/>
      <c r="AA290" s="1240"/>
      <c r="AB290" s="1240"/>
      <c r="AC290" s="1240"/>
      <c r="AD290" s="1240"/>
      <c r="AE290" s="1240"/>
      <c r="AF290" s="1240"/>
      <c r="AG290" s="1240"/>
      <c r="AH290" s="1240"/>
      <c r="AI290" s="1240"/>
      <c r="AJ290" s="1240"/>
    </row>
    <row r="291" spans="3:36">
      <c r="C291" s="1455"/>
      <c r="D291" s="1237"/>
      <c r="E291" s="1237"/>
      <c r="F291" s="1237"/>
      <c r="G291" s="1240"/>
      <c r="H291" s="1240"/>
      <c r="I291" s="1240"/>
      <c r="J291" s="1240"/>
      <c r="K291" s="1240"/>
      <c r="L291" s="1240"/>
      <c r="M291" s="1240"/>
      <c r="N291" s="1240"/>
      <c r="O291" s="1240"/>
      <c r="P291" s="1240"/>
      <c r="Q291" s="1240"/>
      <c r="R291" s="1240"/>
      <c r="S291" s="1240"/>
      <c r="T291" s="1240"/>
      <c r="U291" s="1240"/>
      <c r="V291" s="1240"/>
      <c r="W291" s="1240"/>
      <c r="X291" s="1240"/>
      <c r="Y291" s="1240"/>
      <c r="Z291" s="1240"/>
      <c r="AA291" s="1240"/>
      <c r="AB291" s="1240"/>
      <c r="AC291" s="1240"/>
      <c r="AD291" s="1240"/>
      <c r="AE291" s="1240"/>
      <c r="AF291" s="1240"/>
      <c r="AG291" s="1240"/>
      <c r="AH291" s="1240"/>
      <c r="AI291" s="1240"/>
      <c r="AJ291" s="1240"/>
    </row>
    <row r="292" spans="3:36">
      <c r="C292" s="1455"/>
      <c r="D292" s="1237"/>
      <c r="E292" s="1237"/>
      <c r="F292" s="1237"/>
      <c r="G292" s="1240"/>
      <c r="H292" s="1240"/>
      <c r="I292" s="1240"/>
      <c r="J292" s="1240"/>
      <c r="K292" s="1240"/>
      <c r="L292" s="1240"/>
      <c r="M292" s="1240"/>
      <c r="N292" s="1240"/>
      <c r="O292" s="1240"/>
      <c r="P292" s="1240"/>
      <c r="Q292" s="1240"/>
      <c r="R292" s="1240"/>
      <c r="S292" s="1240"/>
      <c r="T292" s="1240"/>
      <c r="U292" s="1240"/>
      <c r="V292" s="1240"/>
      <c r="W292" s="1240"/>
      <c r="X292" s="1240"/>
      <c r="Y292" s="1240"/>
      <c r="Z292" s="1240"/>
      <c r="AA292" s="1240"/>
      <c r="AB292" s="1240"/>
      <c r="AC292" s="1240"/>
      <c r="AD292" s="1240"/>
      <c r="AE292" s="1240"/>
      <c r="AF292" s="1240"/>
      <c r="AG292" s="1240"/>
      <c r="AH292" s="1240"/>
      <c r="AI292" s="1240"/>
      <c r="AJ292" s="1240"/>
    </row>
    <row r="293" spans="3:36">
      <c r="C293" s="1455"/>
      <c r="D293" s="1237"/>
      <c r="E293" s="1237"/>
      <c r="F293" s="1237"/>
      <c r="G293" s="1240"/>
      <c r="H293" s="1240"/>
      <c r="I293" s="1240"/>
      <c r="J293" s="1240"/>
      <c r="K293" s="1240"/>
      <c r="L293" s="1240"/>
      <c r="M293" s="1240"/>
      <c r="N293" s="1240"/>
      <c r="O293" s="1240"/>
      <c r="P293" s="1240"/>
      <c r="Q293" s="1240"/>
      <c r="R293" s="1240"/>
      <c r="S293" s="1240"/>
      <c r="T293" s="1240"/>
      <c r="U293" s="1240"/>
      <c r="V293" s="1240"/>
      <c r="W293" s="1240"/>
      <c r="X293" s="1240"/>
      <c r="Y293" s="1240"/>
      <c r="Z293" s="1240"/>
      <c r="AA293" s="1240"/>
      <c r="AB293" s="1240"/>
      <c r="AC293" s="1240"/>
      <c r="AD293" s="1240"/>
      <c r="AE293" s="1240"/>
      <c r="AF293" s="1240"/>
      <c r="AG293" s="1240"/>
      <c r="AH293" s="1240"/>
      <c r="AI293" s="1240"/>
      <c r="AJ293" s="1240"/>
    </row>
    <row r="294" spans="3:36">
      <c r="C294" s="1455"/>
      <c r="D294" s="1237"/>
      <c r="E294" s="1237"/>
      <c r="F294" s="1237"/>
      <c r="G294" s="1240"/>
      <c r="H294" s="1240"/>
      <c r="I294" s="1240"/>
      <c r="J294" s="1240"/>
      <c r="K294" s="1240"/>
      <c r="L294" s="1240"/>
      <c r="M294" s="1240"/>
      <c r="N294" s="1240"/>
      <c r="O294" s="1240"/>
      <c r="P294" s="1240"/>
      <c r="Q294" s="1240"/>
      <c r="R294" s="1240"/>
      <c r="S294" s="1240"/>
      <c r="T294" s="1240"/>
      <c r="U294" s="1240"/>
      <c r="V294" s="1240"/>
      <c r="W294" s="1240"/>
      <c r="X294" s="1240"/>
      <c r="Y294" s="1240"/>
      <c r="Z294" s="1240"/>
      <c r="AA294" s="1240"/>
      <c r="AB294" s="1240"/>
      <c r="AC294" s="1240"/>
      <c r="AD294" s="1240"/>
      <c r="AE294" s="1240"/>
      <c r="AF294" s="1240"/>
      <c r="AG294" s="1240"/>
      <c r="AH294" s="1240"/>
      <c r="AI294" s="1240"/>
      <c r="AJ294" s="1240"/>
    </row>
    <row r="295" spans="3:36">
      <c r="C295" s="1455"/>
      <c r="D295" s="1237"/>
      <c r="E295" s="1237"/>
      <c r="F295" s="1237"/>
      <c r="G295" s="1240"/>
      <c r="H295" s="1240"/>
      <c r="I295" s="1240"/>
      <c r="J295" s="1240"/>
      <c r="K295" s="1240"/>
      <c r="L295" s="1240"/>
      <c r="M295" s="1240"/>
      <c r="N295" s="1240"/>
      <c r="O295" s="1240"/>
      <c r="P295" s="1240"/>
      <c r="Q295" s="1240"/>
      <c r="R295" s="1240"/>
      <c r="S295" s="1240"/>
      <c r="T295" s="1240"/>
      <c r="U295" s="1240"/>
      <c r="V295" s="1240"/>
      <c r="W295" s="1240"/>
      <c r="X295" s="1240"/>
      <c r="Y295" s="1240"/>
      <c r="Z295" s="1240"/>
      <c r="AA295" s="1240"/>
      <c r="AB295" s="1240"/>
      <c r="AC295" s="1240"/>
      <c r="AD295" s="1240"/>
      <c r="AE295" s="1240"/>
      <c r="AF295" s="1240"/>
      <c r="AG295" s="1240"/>
      <c r="AH295" s="1240"/>
      <c r="AI295" s="1240"/>
      <c r="AJ295" s="1240"/>
    </row>
    <row r="296" spans="3:36">
      <c r="C296" s="1455"/>
      <c r="D296" s="1237"/>
      <c r="E296" s="1237"/>
      <c r="F296" s="1237"/>
      <c r="G296" s="1240"/>
      <c r="H296" s="1240"/>
      <c r="I296" s="1240"/>
      <c r="J296" s="1240"/>
      <c r="K296" s="1240"/>
      <c r="L296" s="1240"/>
      <c r="M296" s="1240"/>
      <c r="N296" s="1240"/>
      <c r="O296" s="1240"/>
      <c r="P296" s="1240"/>
      <c r="Q296" s="1240"/>
      <c r="R296" s="1240"/>
      <c r="S296" s="1240"/>
      <c r="T296" s="1240"/>
      <c r="U296" s="1240"/>
      <c r="V296" s="1240"/>
      <c r="W296" s="1240"/>
      <c r="X296" s="1240"/>
      <c r="Y296" s="1240"/>
      <c r="Z296" s="1240"/>
      <c r="AA296" s="1240"/>
      <c r="AB296" s="1240"/>
      <c r="AC296" s="1240"/>
      <c r="AD296" s="1240"/>
      <c r="AE296" s="1240"/>
      <c r="AF296" s="1240"/>
      <c r="AG296" s="1240"/>
      <c r="AH296" s="1240"/>
      <c r="AI296" s="1240"/>
      <c r="AJ296" s="1240"/>
    </row>
    <row r="297" spans="3:36">
      <c r="C297" s="1455"/>
      <c r="D297" s="1237"/>
      <c r="E297" s="1237"/>
      <c r="F297" s="1237"/>
      <c r="G297" s="1240"/>
      <c r="H297" s="1240"/>
      <c r="I297" s="1240"/>
      <c r="J297" s="1240"/>
      <c r="K297" s="1240"/>
      <c r="L297" s="1240"/>
      <c r="M297" s="1240"/>
      <c r="N297" s="1240"/>
      <c r="O297" s="1240"/>
      <c r="P297" s="1240"/>
      <c r="Q297" s="1240"/>
      <c r="R297" s="1240"/>
      <c r="S297" s="1240"/>
      <c r="T297" s="1240"/>
      <c r="U297" s="1240"/>
      <c r="V297" s="1240"/>
      <c r="W297" s="1240"/>
      <c r="X297" s="1240"/>
      <c r="Y297" s="1240"/>
      <c r="Z297" s="1240"/>
      <c r="AA297" s="1240"/>
      <c r="AB297" s="1240"/>
      <c r="AC297" s="1240"/>
      <c r="AD297" s="1240"/>
      <c r="AE297" s="1240"/>
      <c r="AF297" s="1240"/>
      <c r="AG297" s="1240"/>
      <c r="AH297" s="1240"/>
      <c r="AI297" s="1240"/>
      <c r="AJ297" s="1240"/>
    </row>
    <row r="298" spans="3:36">
      <c r="C298" s="1455"/>
      <c r="D298" s="1237"/>
      <c r="E298" s="1237"/>
      <c r="F298" s="1237"/>
      <c r="G298" s="1240"/>
      <c r="H298" s="1240"/>
      <c r="I298" s="1240"/>
      <c r="J298" s="1240"/>
      <c r="K298" s="1240"/>
      <c r="L298" s="1240"/>
      <c r="M298" s="1240"/>
      <c r="N298" s="1240"/>
      <c r="O298" s="1240"/>
      <c r="P298" s="1240"/>
      <c r="Q298" s="1240"/>
      <c r="R298" s="1240"/>
      <c r="S298" s="1240"/>
      <c r="T298" s="1240"/>
      <c r="U298" s="1240"/>
      <c r="V298" s="1240"/>
      <c r="W298" s="1240"/>
      <c r="X298" s="1240"/>
      <c r="Y298" s="1240"/>
      <c r="Z298" s="1240"/>
      <c r="AA298" s="1240"/>
      <c r="AB298" s="1240"/>
      <c r="AC298" s="1240"/>
      <c r="AD298" s="1240"/>
      <c r="AE298" s="1240"/>
      <c r="AF298" s="1240"/>
      <c r="AG298" s="1240"/>
      <c r="AH298" s="1240"/>
      <c r="AI298" s="1240"/>
      <c r="AJ298" s="1240"/>
    </row>
    <row r="299" spans="3:36">
      <c r="C299" s="1455"/>
      <c r="D299" s="1237"/>
      <c r="E299" s="1237"/>
      <c r="F299" s="1237"/>
      <c r="G299" s="1240"/>
      <c r="H299" s="1240"/>
      <c r="I299" s="1240"/>
      <c r="J299" s="1240"/>
      <c r="K299" s="1240"/>
      <c r="L299" s="1240"/>
      <c r="M299" s="1240"/>
      <c r="N299" s="1240"/>
      <c r="O299" s="1240"/>
      <c r="P299" s="1240"/>
      <c r="Q299" s="1240"/>
      <c r="R299" s="1240"/>
      <c r="S299" s="1240"/>
      <c r="T299" s="1240"/>
      <c r="U299" s="1240"/>
      <c r="V299" s="1240"/>
      <c r="W299" s="1240"/>
      <c r="X299" s="1240"/>
      <c r="Y299" s="1240"/>
      <c r="Z299" s="1240"/>
      <c r="AA299" s="1240"/>
      <c r="AB299" s="1240"/>
      <c r="AC299" s="1240"/>
      <c r="AD299" s="1240"/>
      <c r="AE299" s="1240"/>
      <c r="AF299" s="1240"/>
      <c r="AG299" s="1240"/>
      <c r="AH299" s="1240"/>
      <c r="AI299" s="1240"/>
      <c r="AJ299" s="1240"/>
    </row>
    <row r="300" spans="3:36">
      <c r="C300" s="1455"/>
      <c r="D300" s="1237"/>
      <c r="E300" s="1237"/>
      <c r="F300" s="1237"/>
      <c r="G300" s="1240"/>
      <c r="H300" s="1240"/>
      <c r="I300" s="1240"/>
      <c r="J300" s="1240"/>
      <c r="K300" s="1240"/>
      <c r="L300" s="1240"/>
      <c r="M300" s="1240"/>
      <c r="N300" s="1240"/>
      <c r="O300" s="1240"/>
      <c r="P300" s="1240"/>
      <c r="Q300" s="1240"/>
      <c r="R300" s="1240"/>
      <c r="S300" s="1240"/>
      <c r="T300" s="1240"/>
      <c r="U300" s="1240"/>
      <c r="V300" s="1240"/>
      <c r="W300" s="1240"/>
      <c r="X300" s="1240"/>
      <c r="Y300" s="1240"/>
      <c r="Z300" s="1240"/>
      <c r="AA300" s="1240"/>
      <c r="AB300" s="1240"/>
      <c r="AC300" s="1240"/>
      <c r="AD300" s="1240"/>
      <c r="AE300" s="1240"/>
      <c r="AF300" s="1240"/>
      <c r="AG300" s="1240"/>
      <c r="AH300" s="1240"/>
      <c r="AI300" s="1240"/>
      <c r="AJ300" s="1240"/>
    </row>
    <row r="301" spans="3:36">
      <c r="C301" s="1455"/>
      <c r="D301" s="1237"/>
      <c r="E301" s="1237"/>
      <c r="F301" s="1237"/>
      <c r="G301" s="1240"/>
      <c r="H301" s="1240"/>
      <c r="I301" s="1240"/>
      <c r="J301" s="1240"/>
      <c r="K301" s="1240"/>
      <c r="L301" s="1240"/>
      <c r="M301" s="1240"/>
      <c r="N301" s="1240"/>
      <c r="O301" s="1240"/>
      <c r="P301" s="1240"/>
      <c r="Q301" s="1240"/>
      <c r="R301" s="1240"/>
      <c r="S301" s="1240"/>
      <c r="T301" s="1240"/>
      <c r="U301" s="1240"/>
      <c r="V301" s="1240"/>
      <c r="W301" s="1240"/>
      <c r="X301" s="1240"/>
      <c r="Y301" s="1240"/>
      <c r="Z301" s="1240"/>
      <c r="AA301" s="1240"/>
      <c r="AB301" s="1240"/>
      <c r="AC301" s="1240"/>
      <c r="AD301" s="1240"/>
      <c r="AE301" s="1240"/>
      <c r="AF301" s="1240"/>
      <c r="AG301" s="1240"/>
      <c r="AH301" s="1240"/>
      <c r="AI301" s="1240"/>
      <c r="AJ301" s="1240"/>
    </row>
    <row r="302" spans="3:36">
      <c r="C302" s="1455"/>
      <c r="D302" s="1237"/>
      <c r="E302" s="1237"/>
      <c r="F302" s="1237"/>
      <c r="G302" s="1240"/>
      <c r="H302" s="1240"/>
      <c r="I302" s="1240"/>
      <c r="J302" s="1240"/>
      <c r="K302" s="1240"/>
      <c r="L302" s="1240"/>
      <c r="M302" s="1240"/>
      <c r="N302" s="1240"/>
      <c r="O302" s="1240"/>
      <c r="P302" s="1240"/>
      <c r="Q302" s="1240"/>
      <c r="R302" s="1240"/>
      <c r="S302" s="1240"/>
      <c r="T302" s="1240"/>
      <c r="U302" s="1240"/>
      <c r="V302" s="1240"/>
      <c r="W302" s="1240"/>
      <c r="X302" s="1240"/>
      <c r="Y302" s="1240"/>
      <c r="Z302" s="1240"/>
      <c r="AA302" s="1240"/>
      <c r="AB302" s="1240"/>
      <c r="AC302" s="1240"/>
      <c r="AD302" s="1240"/>
      <c r="AE302" s="1240"/>
      <c r="AF302" s="1240"/>
      <c r="AG302" s="1240"/>
      <c r="AH302" s="1240"/>
      <c r="AI302" s="1240"/>
      <c r="AJ302" s="1240"/>
    </row>
    <row r="303" spans="3:36">
      <c r="C303" s="1455"/>
      <c r="D303" s="1237"/>
      <c r="E303" s="1237"/>
      <c r="F303" s="1237"/>
      <c r="G303" s="1240"/>
      <c r="H303" s="1240"/>
      <c r="I303" s="1240"/>
      <c r="J303" s="1240"/>
      <c r="K303" s="1240"/>
      <c r="L303" s="1240"/>
      <c r="M303" s="1240"/>
      <c r="N303" s="1240"/>
      <c r="O303" s="1240"/>
      <c r="P303" s="1240"/>
      <c r="Q303" s="1240"/>
      <c r="R303" s="1240"/>
      <c r="S303" s="1240"/>
      <c r="T303" s="1240"/>
      <c r="U303" s="1240"/>
      <c r="V303" s="1240"/>
      <c r="W303" s="1240"/>
      <c r="X303" s="1240"/>
      <c r="Y303" s="1240"/>
      <c r="Z303" s="1240"/>
      <c r="AA303" s="1240"/>
      <c r="AB303" s="1240"/>
      <c r="AC303" s="1240"/>
      <c r="AD303" s="1240"/>
      <c r="AE303" s="1240"/>
      <c r="AF303" s="1240"/>
      <c r="AG303" s="1240"/>
      <c r="AH303" s="1240"/>
      <c r="AI303" s="1240"/>
      <c r="AJ303" s="1240"/>
    </row>
    <row r="304" spans="3:36">
      <c r="C304" s="1455"/>
      <c r="D304" s="1237"/>
      <c r="E304" s="1237"/>
      <c r="F304" s="1237"/>
      <c r="G304" s="1240"/>
      <c r="H304" s="1240"/>
      <c r="I304" s="1240"/>
      <c r="J304" s="1240"/>
      <c r="K304" s="1240"/>
      <c r="L304" s="1240"/>
      <c r="M304" s="1240"/>
      <c r="N304" s="1240"/>
      <c r="O304" s="1240"/>
      <c r="P304" s="1240"/>
      <c r="Q304" s="1240"/>
      <c r="R304" s="1240"/>
      <c r="S304" s="1240"/>
      <c r="T304" s="1240"/>
      <c r="U304" s="1240"/>
      <c r="V304" s="1240"/>
      <c r="W304" s="1240"/>
      <c r="X304" s="1240"/>
      <c r="Y304" s="1240"/>
      <c r="Z304" s="1240"/>
      <c r="AA304" s="1240"/>
      <c r="AB304" s="1240"/>
      <c r="AC304" s="1240"/>
      <c r="AD304" s="1240"/>
      <c r="AE304" s="1240"/>
      <c r="AF304" s="1240"/>
      <c r="AG304" s="1240"/>
      <c r="AH304" s="1240"/>
      <c r="AI304" s="1240"/>
      <c r="AJ304" s="1240"/>
    </row>
    <row r="305" spans="3:36">
      <c r="C305" s="1455"/>
      <c r="D305" s="1237"/>
      <c r="E305" s="1237"/>
      <c r="F305" s="1237"/>
      <c r="G305" s="1240"/>
      <c r="H305" s="1240"/>
      <c r="I305" s="1240"/>
      <c r="J305" s="1240"/>
      <c r="K305" s="1240"/>
      <c r="L305" s="1240"/>
      <c r="M305" s="1240"/>
      <c r="N305" s="1240"/>
      <c r="O305" s="1240"/>
      <c r="P305" s="1240"/>
      <c r="Q305" s="1240"/>
      <c r="R305" s="1240"/>
      <c r="S305" s="1240"/>
      <c r="T305" s="1240"/>
      <c r="U305" s="1240"/>
      <c r="V305" s="1240"/>
      <c r="W305" s="1240"/>
      <c r="X305" s="1240"/>
      <c r="Y305" s="1240"/>
      <c r="Z305" s="1240"/>
      <c r="AA305" s="1240"/>
      <c r="AB305" s="1240"/>
      <c r="AC305" s="1240"/>
      <c r="AD305" s="1240"/>
      <c r="AE305" s="1240"/>
      <c r="AF305" s="1240"/>
      <c r="AG305" s="1240"/>
      <c r="AH305" s="1240"/>
      <c r="AI305" s="1240"/>
      <c r="AJ305" s="1240"/>
    </row>
    <row r="306" spans="3:36">
      <c r="C306" s="1455"/>
      <c r="D306" s="1237"/>
      <c r="E306" s="1237"/>
      <c r="F306" s="1237"/>
      <c r="G306" s="1240"/>
      <c r="H306" s="1240"/>
      <c r="I306" s="1240"/>
      <c r="J306" s="1240"/>
      <c r="K306" s="1240"/>
      <c r="L306" s="1240"/>
      <c r="M306" s="1240"/>
      <c r="N306" s="1240"/>
      <c r="O306" s="1240"/>
      <c r="P306" s="1240"/>
      <c r="Q306" s="1240"/>
      <c r="R306" s="1240"/>
      <c r="S306" s="1240"/>
      <c r="T306" s="1240"/>
      <c r="U306" s="1240"/>
      <c r="V306" s="1240"/>
      <c r="W306" s="1240"/>
      <c r="X306" s="1240"/>
      <c r="Y306" s="1240"/>
      <c r="Z306" s="1240"/>
      <c r="AA306" s="1240"/>
      <c r="AB306" s="1240"/>
      <c r="AC306" s="1240"/>
      <c r="AD306" s="1240"/>
      <c r="AE306" s="1240"/>
      <c r="AF306" s="1240"/>
      <c r="AG306" s="1240"/>
      <c r="AH306" s="1240"/>
      <c r="AI306" s="1240"/>
      <c r="AJ306" s="1240"/>
    </row>
    <row r="307" spans="3:36">
      <c r="C307" s="1455"/>
      <c r="D307" s="1237"/>
      <c r="E307" s="1237"/>
      <c r="F307" s="1237"/>
      <c r="G307" s="1240"/>
      <c r="H307" s="1240"/>
      <c r="I307" s="1240"/>
      <c r="J307" s="1240"/>
      <c r="K307" s="1240"/>
      <c r="L307" s="1240"/>
      <c r="M307" s="1240"/>
      <c r="N307" s="1240"/>
      <c r="O307" s="1240"/>
      <c r="P307" s="1240"/>
      <c r="Q307" s="1240"/>
      <c r="R307" s="1240"/>
      <c r="S307" s="1240"/>
      <c r="T307" s="1240"/>
      <c r="U307" s="1240"/>
      <c r="V307" s="1240"/>
      <c r="W307" s="1240"/>
      <c r="X307" s="1240"/>
      <c r="Y307" s="1240"/>
      <c r="Z307" s="1240"/>
      <c r="AA307" s="1240"/>
      <c r="AB307" s="1240"/>
      <c r="AC307" s="1240"/>
      <c r="AD307" s="1240"/>
      <c r="AE307" s="1240"/>
      <c r="AF307" s="1240"/>
      <c r="AG307" s="1240"/>
      <c r="AH307" s="1240"/>
      <c r="AI307" s="1240"/>
      <c r="AJ307" s="1240"/>
    </row>
    <row r="308" spans="3:36">
      <c r="C308" s="1455"/>
      <c r="D308" s="1237"/>
      <c r="E308" s="1237"/>
      <c r="F308" s="1237"/>
      <c r="G308" s="1240"/>
      <c r="H308" s="1240"/>
      <c r="I308" s="1240"/>
      <c r="J308" s="1240"/>
      <c r="K308" s="1240"/>
      <c r="L308" s="1240"/>
      <c r="M308" s="1240"/>
      <c r="N308" s="1240"/>
      <c r="O308" s="1240"/>
      <c r="P308" s="1240"/>
      <c r="Q308" s="1240"/>
      <c r="R308" s="1240"/>
      <c r="S308" s="1240"/>
      <c r="T308" s="1240"/>
      <c r="U308" s="1240"/>
      <c r="V308" s="1240"/>
      <c r="W308" s="1240"/>
      <c r="X308" s="1240"/>
      <c r="Y308" s="1240"/>
      <c r="Z308" s="1240"/>
      <c r="AA308" s="1240"/>
      <c r="AB308" s="1240"/>
      <c r="AC308" s="1240"/>
      <c r="AD308" s="1240"/>
      <c r="AE308" s="1240"/>
      <c r="AF308" s="1240"/>
      <c r="AG308" s="1240"/>
      <c r="AH308" s="1240"/>
      <c r="AI308" s="1240"/>
      <c r="AJ308" s="1240"/>
    </row>
    <row r="309" spans="3:36">
      <c r="C309" s="1455"/>
      <c r="D309" s="1237"/>
      <c r="E309" s="1237"/>
      <c r="F309" s="1237"/>
      <c r="G309" s="1240"/>
      <c r="H309" s="1240"/>
      <c r="I309" s="1240"/>
      <c r="J309" s="1240"/>
      <c r="K309" s="1240"/>
      <c r="L309" s="1240"/>
      <c r="M309" s="1240"/>
      <c r="N309" s="1240"/>
      <c r="O309" s="1240"/>
      <c r="P309" s="1240"/>
      <c r="Q309" s="1240"/>
      <c r="R309" s="1240"/>
      <c r="S309" s="1240"/>
      <c r="T309" s="1240"/>
      <c r="U309" s="1240"/>
      <c r="V309" s="1240"/>
      <c r="W309" s="1240"/>
      <c r="X309" s="1240"/>
      <c r="Y309" s="1240"/>
      <c r="Z309" s="1240"/>
      <c r="AA309" s="1240"/>
      <c r="AB309" s="1240"/>
      <c r="AC309" s="1240"/>
      <c r="AD309" s="1240"/>
      <c r="AE309" s="1240"/>
      <c r="AF309" s="1240"/>
      <c r="AG309" s="1240"/>
      <c r="AH309" s="1240"/>
      <c r="AI309" s="1240"/>
      <c r="AJ309" s="1240"/>
    </row>
    <row r="310" spans="3:36">
      <c r="C310" s="1455"/>
      <c r="D310" s="1237"/>
      <c r="E310" s="1237"/>
      <c r="F310" s="1237"/>
      <c r="G310" s="1240"/>
      <c r="H310" s="1240"/>
      <c r="I310" s="1240"/>
      <c r="J310" s="1240"/>
      <c r="K310" s="1240"/>
      <c r="L310" s="1240"/>
      <c r="M310" s="1240"/>
      <c r="N310" s="1240"/>
      <c r="O310" s="1240"/>
      <c r="P310" s="1240"/>
      <c r="Q310" s="1240"/>
      <c r="R310" s="1240"/>
      <c r="S310" s="1240"/>
      <c r="T310" s="1240"/>
      <c r="U310" s="1240"/>
      <c r="V310" s="1240"/>
      <c r="W310" s="1240"/>
      <c r="X310" s="1240"/>
      <c r="Y310" s="1240"/>
      <c r="Z310" s="1240"/>
      <c r="AA310" s="1240"/>
      <c r="AB310" s="1240"/>
      <c r="AC310" s="1240"/>
      <c r="AD310" s="1240"/>
      <c r="AE310" s="1240"/>
      <c r="AF310" s="1240"/>
      <c r="AG310" s="1240"/>
      <c r="AH310" s="1240"/>
      <c r="AI310" s="1240"/>
      <c r="AJ310" s="1240"/>
    </row>
    <row r="311" spans="3:36">
      <c r="C311" s="1455"/>
      <c r="D311" s="1237"/>
      <c r="E311" s="1237"/>
      <c r="F311" s="1237"/>
      <c r="G311" s="1240"/>
      <c r="H311" s="1240"/>
      <c r="I311" s="1240"/>
      <c r="J311" s="1240"/>
      <c r="K311" s="1240"/>
      <c r="L311" s="1240"/>
      <c r="M311" s="1240"/>
      <c r="N311" s="1240"/>
      <c r="O311" s="1240"/>
      <c r="P311" s="1240"/>
      <c r="Q311" s="1240"/>
      <c r="R311" s="1240"/>
      <c r="S311" s="1240"/>
      <c r="T311" s="1240"/>
      <c r="U311" s="1240"/>
      <c r="V311" s="1240"/>
      <c r="W311" s="1240"/>
      <c r="X311" s="1240"/>
      <c r="Y311" s="1240"/>
      <c r="Z311" s="1240"/>
      <c r="AA311" s="1240"/>
      <c r="AB311" s="1240"/>
      <c r="AC311" s="1240"/>
      <c r="AD311" s="1240"/>
      <c r="AE311" s="1240"/>
      <c r="AF311" s="1240"/>
      <c r="AG311" s="1240"/>
      <c r="AH311" s="1240"/>
      <c r="AI311" s="1240"/>
      <c r="AJ311" s="1240"/>
    </row>
    <row r="312" spans="3:36">
      <c r="C312" s="1455"/>
      <c r="D312" s="1237"/>
      <c r="E312" s="1237"/>
      <c r="F312" s="1237"/>
      <c r="G312" s="1240"/>
      <c r="H312" s="1240"/>
      <c r="I312" s="1240"/>
      <c r="J312" s="1240"/>
      <c r="K312" s="1240"/>
      <c r="L312" s="1240"/>
      <c r="M312" s="1240"/>
      <c r="N312" s="1240"/>
      <c r="O312" s="1240"/>
      <c r="P312" s="1240"/>
      <c r="Q312" s="1240"/>
      <c r="R312" s="1240"/>
      <c r="S312" s="1240"/>
      <c r="T312" s="1240"/>
      <c r="U312" s="1240"/>
      <c r="V312" s="1240"/>
      <c r="W312" s="1240"/>
      <c r="X312" s="1240"/>
      <c r="Y312" s="1240"/>
      <c r="Z312" s="1240"/>
      <c r="AA312" s="1240"/>
      <c r="AB312" s="1240"/>
      <c r="AC312" s="1240"/>
      <c r="AD312" s="1240"/>
      <c r="AE312" s="1240"/>
      <c r="AF312" s="1240"/>
      <c r="AG312" s="1240"/>
      <c r="AH312" s="1240"/>
      <c r="AI312" s="1240"/>
      <c r="AJ312" s="1240"/>
    </row>
    <row r="313" spans="3:36">
      <c r="C313" s="1455"/>
      <c r="D313" s="1237"/>
      <c r="E313" s="1237"/>
      <c r="F313" s="1237"/>
      <c r="G313" s="1240"/>
      <c r="H313" s="1240"/>
      <c r="I313" s="1240"/>
      <c r="J313" s="1240"/>
      <c r="K313" s="1240"/>
      <c r="L313" s="1240"/>
      <c r="M313" s="1240"/>
      <c r="N313" s="1240"/>
      <c r="O313" s="1240"/>
      <c r="P313" s="1240"/>
      <c r="Q313" s="1240"/>
      <c r="R313" s="1240"/>
      <c r="S313" s="1240"/>
      <c r="T313" s="1240"/>
      <c r="U313" s="1240"/>
      <c r="V313" s="1240"/>
      <c r="W313" s="1240"/>
      <c r="X313" s="1240"/>
      <c r="Y313" s="1240"/>
      <c r="Z313" s="1240"/>
      <c r="AA313" s="1240"/>
      <c r="AB313" s="1240"/>
      <c r="AC313" s="1240"/>
      <c r="AD313" s="1240"/>
      <c r="AE313" s="1240"/>
      <c r="AF313" s="1240"/>
      <c r="AG313" s="1240"/>
      <c r="AH313" s="1240"/>
      <c r="AI313" s="1240"/>
      <c r="AJ313" s="1240"/>
    </row>
    <row r="314" spans="3:36">
      <c r="C314" s="1455"/>
      <c r="D314" s="1237"/>
      <c r="E314" s="1237"/>
      <c r="F314" s="1237"/>
      <c r="G314" s="1240"/>
      <c r="H314" s="1240"/>
      <c r="I314" s="1240"/>
      <c r="J314" s="1240"/>
      <c r="K314" s="1240"/>
      <c r="L314" s="1240"/>
      <c r="M314" s="1240"/>
      <c r="N314" s="1240"/>
      <c r="O314" s="1240"/>
      <c r="P314" s="1240"/>
      <c r="Q314" s="1240"/>
      <c r="R314" s="1240"/>
      <c r="S314" s="1240"/>
      <c r="T314" s="1240"/>
      <c r="U314" s="1240"/>
      <c r="V314" s="1240"/>
      <c r="W314" s="1240"/>
      <c r="X314" s="1240"/>
      <c r="Y314" s="1240"/>
      <c r="Z314" s="1240"/>
      <c r="AA314" s="1240"/>
      <c r="AB314" s="1240"/>
      <c r="AC314" s="1240"/>
      <c r="AD314" s="1240"/>
      <c r="AE314" s="1240"/>
      <c r="AF314" s="1240"/>
      <c r="AG314" s="1240"/>
      <c r="AH314" s="1240"/>
      <c r="AI314" s="1240"/>
      <c r="AJ314" s="1240"/>
    </row>
    <row r="315" spans="3:36">
      <c r="C315" s="1455"/>
      <c r="D315" s="1237"/>
      <c r="E315" s="1237"/>
      <c r="F315" s="1237"/>
      <c r="G315" s="1240"/>
      <c r="H315" s="1240"/>
      <c r="I315" s="1240"/>
      <c r="J315" s="1240"/>
      <c r="K315" s="1240"/>
      <c r="L315" s="1240"/>
      <c r="M315" s="1240"/>
      <c r="N315" s="1240"/>
      <c r="O315" s="1240"/>
      <c r="P315" s="1240"/>
      <c r="Q315" s="1240"/>
      <c r="R315" s="1240"/>
      <c r="S315" s="1240"/>
      <c r="T315" s="1240"/>
      <c r="U315" s="1240"/>
      <c r="V315" s="1240"/>
      <c r="W315" s="1240"/>
      <c r="X315" s="1240"/>
      <c r="Y315" s="1240"/>
      <c r="Z315" s="1240"/>
      <c r="AA315" s="1240"/>
      <c r="AB315" s="1240"/>
      <c r="AC315" s="1240"/>
      <c r="AD315" s="1240"/>
      <c r="AE315" s="1240"/>
      <c r="AF315" s="1240"/>
      <c r="AG315" s="1240"/>
      <c r="AH315" s="1240"/>
      <c r="AI315" s="1240"/>
      <c r="AJ315" s="1240"/>
    </row>
    <row r="316" spans="3:36">
      <c r="C316" s="1455"/>
      <c r="D316" s="1237"/>
      <c r="E316" s="1237"/>
      <c r="F316" s="1237"/>
      <c r="G316" s="1240"/>
      <c r="H316" s="1240"/>
      <c r="I316" s="1240"/>
      <c r="J316" s="1240"/>
      <c r="K316" s="1240"/>
      <c r="L316" s="1240"/>
      <c r="M316" s="1240"/>
      <c r="N316" s="1240"/>
      <c r="O316" s="1240"/>
      <c r="P316" s="1240"/>
      <c r="Q316" s="1240"/>
      <c r="R316" s="1240"/>
      <c r="S316" s="1240"/>
      <c r="T316" s="1240"/>
      <c r="U316" s="1240"/>
      <c r="V316" s="1240"/>
      <c r="W316" s="1240"/>
      <c r="X316" s="1240"/>
      <c r="Y316" s="1240"/>
      <c r="Z316" s="1240"/>
      <c r="AA316" s="1240"/>
      <c r="AB316" s="1240"/>
      <c r="AC316" s="1240"/>
      <c r="AD316" s="1240"/>
      <c r="AE316" s="1240"/>
      <c r="AF316" s="1240"/>
      <c r="AG316" s="1240"/>
      <c r="AH316" s="1240"/>
      <c r="AI316" s="1240"/>
      <c r="AJ316" s="1240"/>
    </row>
    <row r="317" spans="3:36">
      <c r="C317" s="1455"/>
      <c r="D317" s="1237"/>
      <c r="E317" s="1237"/>
      <c r="F317" s="1237"/>
      <c r="G317" s="1240"/>
      <c r="H317" s="1240"/>
      <c r="I317" s="1240"/>
      <c r="J317" s="1240"/>
      <c r="K317" s="1240"/>
      <c r="L317" s="1240"/>
      <c r="M317" s="1240"/>
      <c r="N317" s="1240"/>
      <c r="O317" s="1240"/>
      <c r="P317" s="1240"/>
      <c r="Q317" s="1240"/>
      <c r="R317" s="1240"/>
      <c r="S317" s="1240"/>
      <c r="T317" s="1240"/>
      <c r="U317" s="1240"/>
      <c r="V317" s="1240"/>
      <c r="W317" s="1240"/>
      <c r="X317" s="1240"/>
      <c r="Y317" s="1240"/>
      <c r="Z317" s="1240"/>
      <c r="AA317" s="1240"/>
      <c r="AB317" s="1240"/>
      <c r="AC317" s="1240"/>
      <c r="AD317" s="1240"/>
      <c r="AE317" s="1240"/>
      <c r="AF317" s="1240"/>
      <c r="AG317" s="1240"/>
      <c r="AH317" s="1240"/>
      <c r="AI317" s="1240"/>
      <c r="AJ317" s="1240"/>
    </row>
    <row r="318" spans="3:36">
      <c r="C318" s="1455"/>
      <c r="D318" s="1237"/>
      <c r="E318" s="1237"/>
      <c r="F318" s="1237"/>
      <c r="G318" s="1240"/>
      <c r="H318" s="1240"/>
      <c r="I318" s="1240"/>
      <c r="J318" s="1240"/>
      <c r="K318" s="1240"/>
      <c r="L318" s="1240"/>
      <c r="M318" s="1240"/>
      <c r="N318" s="1240"/>
      <c r="O318" s="1240"/>
      <c r="P318" s="1240"/>
      <c r="Q318" s="1240"/>
      <c r="R318" s="1240"/>
      <c r="S318" s="1240"/>
      <c r="T318" s="1240"/>
      <c r="U318" s="1240"/>
      <c r="V318" s="1240"/>
      <c r="W318" s="1240"/>
      <c r="X318" s="1240"/>
      <c r="Y318" s="1240"/>
      <c r="Z318" s="1240"/>
      <c r="AA318" s="1240"/>
      <c r="AB318" s="1240"/>
      <c r="AC318" s="1240"/>
      <c r="AD318" s="1240"/>
      <c r="AE318" s="1240"/>
      <c r="AF318" s="1240"/>
      <c r="AG318" s="1240"/>
      <c r="AH318" s="1240"/>
      <c r="AI318" s="1240"/>
      <c r="AJ318" s="1240"/>
    </row>
    <row r="319" spans="3:36">
      <c r="C319" s="1455"/>
      <c r="D319" s="1237"/>
      <c r="E319" s="1237"/>
      <c r="F319" s="1237"/>
      <c r="G319" s="1240"/>
      <c r="H319" s="1240"/>
      <c r="I319" s="1240"/>
      <c r="J319" s="1240"/>
      <c r="K319" s="1240"/>
      <c r="L319" s="1240"/>
      <c r="M319" s="1240"/>
      <c r="N319" s="1240"/>
      <c r="O319" s="1240"/>
      <c r="P319" s="1240"/>
      <c r="Q319" s="1240"/>
      <c r="R319" s="1240"/>
      <c r="S319" s="1240"/>
      <c r="T319" s="1240"/>
      <c r="U319" s="1240"/>
      <c r="V319" s="1240"/>
      <c r="W319" s="1240"/>
      <c r="X319" s="1240"/>
      <c r="Y319" s="1240"/>
      <c r="Z319" s="1240"/>
      <c r="AA319" s="1240"/>
      <c r="AB319" s="1240"/>
      <c r="AC319" s="1240"/>
      <c r="AD319" s="1240"/>
      <c r="AE319" s="1240"/>
      <c r="AF319" s="1240"/>
      <c r="AG319" s="1240"/>
      <c r="AH319" s="1240"/>
      <c r="AI319" s="1240"/>
      <c r="AJ319" s="1240"/>
    </row>
    <row r="320" spans="3:36">
      <c r="C320" s="1455"/>
      <c r="D320" s="1237"/>
      <c r="E320" s="1237"/>
      <c r="F320" s="1237"/>
      <c r="G320" s="1240"/>
      <c r="H320" s="1240"/>
      <c r="I320" s="1240"/>
      <c r="J320" s="1240"/>
      <c r="K320" s="1240"/>
      <c r="L320" s="1240"/>
      <c r="M320" s="1240"/>
      <c r="N320" s="1240"/>
      <c r="O320" s="1240"/>
      <c r="P320" s="1240"/>
      <c r="Q320" s="1240"/>
      <c r="R320" s="1240"/>
      <c r="S320" s="1240"/>
      <c r="T320" s="1240"/>
      <c r="U320" s="1240"/>
      <c r="V320" s="1240"/>
      <c r="W320" s="1240"/>
      <c r="X320" s="1240"/>
      <c r="Y320" s="1240"/>
      <c r="Z320" s="1240"/>
      <c r="AA320" s="1240"/>
      <c r="AB320" s="1240"/>
      <c r="AC320" s="1240"/>
      <c r="AD320" s="1240"/>
      <c r="AE320" s="1240"/>
      <c r="AF320" s="1240"/>
      <c r="AG320" s="1240"/>
      <c r="AH320" s="1240"/>
      <c r="AI320" s="1240"/>
      <c r="AJ320" s="1240"/>
    </row>
    <row r="321" spans="3:36">
      <c r="C321" s="1455"/>
      <c r="D321" s="1237"/>
      <c r="E321" s="1237"/>
      <c r="F321" s="1237"/>
      <c r="G321" s="1240"/>
      <c r="H321" s="1240"/>
      <c r="I321" s="1240"/>
      <c r="J321" s="1240"/>
      <c r="K321" s="1240"/>
      <c r="L321" s="1240"/>
      <c r="M321" s="1240"/>
      <c r="N321" s="1240"/>
      <c r="O321" s="1240"/>
      <c r="P321" s="1240"/>
      <c r="Q321" s="1240"/>
      <c r="R321" s="1240"/>
      <c r="S321" s="1240"/>
      <c r="T321" s="1240"/>
      <c r="U321" s="1240"/>
      <c r="V321" s="1240"/>
      <c r="W321" s="1240"/>
      <c r="X321" s="1240"/>
      <c r="Y321" s="1240"/>
      <c r="Z321" s="1240"/>
      <c r="AA321" s="1240"/>
      <c r="AB321" s="1240"/>
      <c r="AC321" s="1240"/>
      <c r="AD321" s="1240"/>
      <c r="AE321" s="1240"/>
      <c r="AF321" s="1240"/>
      <c r="AG321" s="1240"/>
      <c r="AH321" s="1240"/>
      <c r="AI321" s="1240"/>
      <c r="AJ321" s="1240"/>
    </row>
    <row r="322" spans="3:36">
      <c r="C322" s="1455"/>
      <c r="D322" s="1237"/>
      <c r="E322" s="1237"/>
      <c r="F322" s="1237"/>
      <c r="G322" s="1240"/>
      <c r="H322" s="1240"/>
      <c r="I322" s="1240"/>
      <c r="J322" s="1240"/>
      <c r="K322" s="1240"/>
      <c r="L322" s="1240"/>
      <c r="M322" s="1240"/>
      <c r="N322" s="1240"/>
      <c r="O322" s="1240"/>
      <c r="P322" s="1240"/>
      <c r="Q322" s="1240"/>
      <c r="R322" s="1240"/>
      <c r="S322" s="1240"/>
      <c r="T322" s="1240"/>
      <c r="U322" s="1240"/>
      <c r="V322" s="1240"/>
      <c r="W322" s="1240"/>
      <c r="X322" s="1240"/>
      <c r="Y322" s="1240"/>
      <c r="Z322" s="1240"/>
      <c r="AA322" s="1240"/>
      <c r="AB322" s="1240"/>
      <c r="AC322" s="1240"/>
      <c r="AD322" s="1240"/>
      <c r="AE322" s="1240"/>
      <c r="AF322" s="1240"/>
      <c r="AG322" s="1240"/>
      <c r="AH322" s="1240"/>
      <c r="AI322" s="1240"/>
      <c r="AJ322" s="1240"/>
    </row>
    <row r="323" spans="3:36">
      <c r="C323" s="1455"/>
      <c r="D323" s="1237"/>
      <c r="E323" s="1237"/>
      <c r="F323" s="1237"/>
      <c r="G323" s="1240"/>
      <c r="H323" s="1240"/>
      <c r="I323" s="1240"/>
      <c r="J323" s="1240"/>
      <c r="K323" s="1240"/>
      <c r="L323" s="1240"/>
      <c r="M323" s="1240"/>
      <c r="N323" s="1240"/>
      <c r="O323" s="1240"/>
      <c r="P323" s="1240"/>
      <c r="Q323" s="1240"/>
      <c r="R323" s="1240"/>
      <c r="S323" s="1240"/>
      <c r="T323" s="1240"/>
      <c r="U323" s="1240"/>
      <c r="V323" s="1240"/>
      <c r="W323" s="1240"/>
      <c r="X323" s="1240"/>
      <c r="Y323" s="1240"/>
      <c r="Z323" s="1240"/>
      <c r="AA323" s="1240"/>
      <c r="AB323" s="1240"/>
      <c r="AC323" s="1240"/>
      <c r="AD323" s="1240"/>
      <c r="AE323" s="1240"/>
      <c r="AF323" s="1240"/>
      <c r="AG323" s="1240"/>
      <c r="AH323" s="1240"/>
      <c r="AI323" s="1240"/>
      <c r="AJ323" s="1240"/>
    </row>
    <row r="324" spans="3:36">
      <c r="C324" s="1455"/>
      <c r="D324" s="1237"/>
      <c r="E324" s="1237"/>
      <c r="F324" s="1237"/>
      <c r="G324" s="1240"/>
      <c r="H324" s="1240"/>
      <c r="I324" s="1240"/>
      <c r="J324" s="1240"/>
      <c r="K324" s="1240"/>
      <c r="L324" s="1240"/>
      <c r="M324" s="1240"/>
      <c r="N324" s="1240"/>
      <c r="O324" s="1240"/>
      <c r="P324" s="1240"/>
      <c r="Q324" s="1240"/>
      <c r="R324" s="1240"/>
      <c r="S324" s="1240"/>
      <c r="T324" s="1240"/>
      <c r="U324" s="1240"/>
      <c r="V324" s="1240"/>
      <c r="W324" s="1240"/>
      <c r="X324" s="1240"/>
      <c r="Y324" s="1240"/>
      <c r="Z324" s="1240"/>
      <c r="AA324" s="1240"/>
      <c r="AB324" s="1240"/>
      <c r="AC324" s="1240"/>
      <c r="AD324" s="1240"/>
      <c r="AE324" s="1240"/>
      <c r="AF324" s="1240"/>
      <c r="AG324" s="1240"/>
      <c r="AH324" s="1240"/>
      <c r="AI324" s="1240"/>
      <c r="AJ324" s="1240"/>
    </row>
    <row r="325" spans="3:36">
      <c r="C325" s="1455"/>
      <c r="D325" s="1237"/>
      <c r="E325" s="1237"/>
      <c r="F325" s="1237"/>
      <c r="G325" s="1240"/>
      <c r="H325" s="1240"/>
      <c r="I325" s="1240"/>
      <c r="J325" s="1240"/>
      <c r="K325" s="1240"/>
      <c r="L325" s="1240"/>
      <c r="M325" s="1240"/>
      <c r="N325" s="1240"/>
      <c r="O325" s="1240"/>
      <c r="P325" s="1240"/>
      <c r="Q325" s="1240"/>
      <c r="R325" s="1240"/>
      <c r="S325" s="1240"/>
      <c r="T325" s="1240"/>
      <c r="U325" s="1240"/>
      <c r="V325" s="1240"/>
      <c r="W325" s="1240"/>
      <c r="X325" s="1240"/>
      <c r="Y325" s="1240"/>
      <c r="Z325" s="1240"/>
      <c r="AA325" s="1240"/>
      <c r="AB325" s="1240"/>
      <c r="AC325" s="1240"/>
      <c r="AD325" s="1240"/>
      <c r="AE325" s="1240"/>
      <c r="AF325" s="1240"/>
      <c r="AG325" s="1240"/>
      <c r="AH325" s="1240"/>
      <c r="AI325" s="1240"/>
      <c r="AJ325" s="1240"/>
    </row>
    <row r="326" spans="3:36">
      <c r="D326" s="1237"/>
      <c r="E326" s="1237"/>
      <c r="F326" s="1237"/>
      <c r="G326" s="1240"/>
      <c r="H326" s="1240"/>
      <c r="I326" s="1240"/>
      <c r="J326" s="1240"/>
      <c r="K326" s="1240"/>
      <c r="L326" s="1240"/>
      <c r="M326" s="1240"/>
      <c r="N326" s="1240"/>
      <c r="O326" s="1240"/>
      <c r="P326" s="1240"/>
      <c r="Q326" s="1240"/>
      <c r="R326" s="1240"/>
      <c r="S326" s="1240"/>
      <c r="T326" s="1240"/>
      <c r="U326" s="1240"/>
      <c r="V326" s="1240"/>
      <c r="W326" s="1240"/>
      <c r="X326" s="1240"/>
      <c r="Y326" s="1240"/>
      <c r="Z326" s="1240"/>
      <c r="AA326" s="1240"/>
      <c r="AB326" s="1240"/>
      <c r="AC326" s="1240"/>
      <c r="AD326" s="1240"/>
      <c r="AE326" s="1240"/>
      <c r="AF326" s="1240"/>
      <c r="AG326" s="1240"/>
      <c r="AH326" s="1240"/>
      <c r="AI326" s="1240"/>
      <c r="AJ326" s="1240"/>
    </row>
    <row r="327" spans="3:36">
      <c r="L327" s="1236"/>
    </row>
    <row r="328" spans="3:36">
      <c r="L328" s="1236"/>
    </row>
    <row r="329" spans="3:36">
      <c r="L329" s="1236"/>
    </row>
    <row r="330" spans="3:36">
      <c r="L330" s="1236"/>
    </row>
    <row r="331" spans="3:36">
      <c r="L331" s="1236"/>
    </row>
    <row r="332" spans="3:36">
      <c r="G332" s="1236"/>
      <c r="H332" s="1236"/>
      <c r="I332" s="1236"/>
      <c r="J332" s="1236"/>
      <c r="K332" s="1236"/>
      <c r="L332" s="1236"/>
    </row>
    <row r="333" spans="3:36">
      <c r="G333" s="1236"/>
      <c r="H333" s="1236"/>
      <c r="I333" s="1236"/>
      <c r="J333" s="1236"/>
      <c r="K333" s="1236"/>
      <c r="L333" s="1236"/>
    </row>
    <row r="334" spans="3:36">
      <c r="G334" s="1236"/>
      <c r="H334" s="1236"/>
      <c r="I334" s="1236"/>
      <c r="J334" s="1236"/>
      <c r="K334" s="1236"/>
      <c r="L334" s="1236"/>
    </row>
    <row r="335" spans="3:36">
      <c r="G335" s="1236"/>
      <c r="H335" s="1236"/>
      <c r="I335" s="1236"/>
      <c r="J335" s="1236"/>
      <c r="K335" s="1236"/>
      <c r="L335" s="1236"/>
    </row>
    <row r="336" spans="3:36">
      <c r="G336" s="1236"/>
      <c r="H336" s="1236"/>
      <c r="I336" s="1236"/>
      <c r="J336" s="1236"/>
      <c r="K336" s="1236"/>
      <c r="L336" s="1236"/>
    </row>
    <row r="337" spans="7:12">
      <c r="G337" s="1236"/>
      <c r="H337" s="1236"/>
      <c r="I337" s="1236"/>
      <c r="J337" s="1236"/>
      <c r="K337" s="1236"/>
      <c r="L337" s="1236"/>
    </row>
    <row r="338" spans="7:12">
      <c r="G338" s="1236"/>
      <c r="H338" s="1236"/>
      <c r="I338" s="1236"/>
      <c r="J338" s="1236"/>
      <c r="K338" s="1236"/>
      <c r="L338" s="1236"/>
    </row>
    <row r="339" spans="7:12">
      <c r="G339" s="1236"/>
      <c r="H339" s="1236"/>
      <c r="I339" s="1236"/>
      <c r="J339" s="1236"/>
      <c r="K339" s="1236"/>
      <c r="L339" s="1236"/>
    </row>
    <row r="340" spans="7:12">
      <c r="G340" s="1236"/>
      <c r="H340" s="1236"/>
      <c r="I340" s="1236"/>
      <c r="J340" s="1236"/>
      <c r="K340" s="1236"/>
      <c r="L340" s="1236"/>
    </row>
    <row r="341" spans="7:12">
      <c r="G341" s="1236"/>
      <c r="H341" s="1236"/>
      <c r="I341" s="1236"/>
      <c r="J341" s="1236"/>
      <c r="K341" s="1236"/>
      <c r="L341" s="1236"/>
    </row>
    <row r="342" spans="7:12">
      <c r="G342" s="1236"/>
      <c r="H342" s="1236"/>
      <c r="I342" s="1236"/>
      <c r="J342" s="1236"/>
      <c r="K342" s="1236"/>
      <c r="L342" s="1236"/>
    </row>
    <row r="343" spans="7:12">
      <c r="G343" s="1236"/>
      <c r="H343" s="1236"/>
      <c r="I343" s="1236"/>
      <c r="J343" s="1236"/>
      <c r="K343" s="1236"/>
      <c r="L343" s="1236"/>
    </row>
    <row r="344" spans="7:12">
      <c r="G344" s="1236"/>
      <c r="H344" s="1236"/>
      <c r="I344" s="1236"/>
      <c r="J344" s="1236"/>
      <c r="K344" s="1236"/>
      <c r="L344" s="1236"/>
    </row>
    <row r="345" spans="7:12">
      <c r="G345" s="1236"/>
      <c r="H345" s="1236"/>
      <c r="I345" s="1236"/>
      <c r="J345" s="1236"/>
      <c r="K345" s="1236"/>
      <c r="L345" s="1236"/>
    </row>
  </sheetData>
  <autoFilter ref="A10:A142"/>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5" firstPageNumber="414" fitToHeight="0" orientation="landscape" useFirstPageNumber="1" r:id="rId1"/>
  <headerFooter alignWithMargins="0">
    <oddHeader>&amp;R&amp;"Times New Roman,Bold"&amp;14[ &amp;P ]</oddHeader>
  </headerFooter>
  <rowBreaks count="1" manualBreakCount="1">
    <brk id="27" max="3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325"/>
  <sheetViews>
    <sheetView view="pageBreakPreview" zoomScale="70" zoomScaleNormal="55" zoomScaleSheetLayoutView="70" workbookViewId="0">
      <pane xSplit="3" ySplit="7" topLeftCell="H8" activePane="bottomRight" state="frozen"/>
      <selection activeCell="J20" sqref="J20"/>
      <selection pane="topRight" activeCell="J20" sqref="J20"/>
      <selection pane="bottomLeft" activeCell="J20" sqref="J20"/>
      <selection pane="bottomRight" activeCell="J20" sqref="J20"/>
    </sheetView>
  </sheetViews>
  <sheetFormatPr defaultColWidth="8" defaultRowHeight="15.75"/>
  <cols>
    <col min="1" max="1" width="5.375" style="122" customWidth="1"/>
    <col min="2" max="2" width="11.5" style="122" customWidth="1"/>
    <col min="3" max="3" width="32.125" style="123" customWidth="1"/>
    <col min="4" max="4" width="10.375" style="122" customWidth="1"/>
    <col min="5" max="5" width="9.25" style="122" customWidth="1"/>
    <col min="6" max="6" width="9.375" style="122" customWidth="1"/>
    <col min="7" max="7" width="9.375" style="123" customWidth="1"/>
    <col min="8" max="8" width="9.125" style="123" customWidth="1"/>
    <col min="9" max="9" width="8.375" style="123" customWidth="1"/>
    <col min="10" max="10" width="6.5" style="123" customWidth="1"/>
    <col min="11" max="11" width="9.875" style="123" customWidth="1"/>
    <col min="12" max="12" width="9.625" style="123" customWidth="1"/>
    <col min="13" max="13" width="8" style="123" customWidth="1"/>
    <col min="14" max="15" width="8.125" style="123" customWidth="1"/>
    <col min="16" max="23" width="8.125" style="123" hidden="1" customWidth="1"/>
    <col min="24" max="35" width="8.125" style="123" customWidth="1"/>
    <col min="36" max="36" width="6.875" style="123" customWidth="1"/>
    <col min="37" max="16384" width="8" style="123"/>
  </cols>
  <sheetData>
    <row r="1" spans="1:36" ht="27">
      <c r="A1" s="3327" t="s">
        <v>12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row>
    <row r="2" spans="1:36" s="120" customFormat="1" ht="25.5">
      <c r="A2" s="3328" t="s">
        <v>7445</v>
      </c>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row>
    <row r="3" spans="1:36" ht="15.75" customHeight="1">
      <c r="A3" s="174"/>
      <c r="B3" s="174"/>
      <c r="C3" s="174"/>
      <c r="D3" s="175"/>
      <c r="E3" s="176"/>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4" spans="1:36" ht="25.15" customHeight="1">
      <c r="A4" s="3346" t="s">
        <v>2169</v>
      </c>
      <c r="B4" s="3346" t="s">
        <v>132</v>
      </c>
      <c r="C4" s="3346" t="s">
        <v>15</v>
      </c>
      <c r="D4" s="3346" t="s">
        <v>16</v>
      </c>
      <c r="E4" s="3398" t="s">
        <v>2170</v>
      </c>
      <c r="F4" s="3346" t="s">
        <v>17</v>
      </c>
      <c r="G4" s="3401" t="s">
        <v>18</v>
      </c>
      <c r="H4" s="3401" t="s">
        <v>6267</v>
      </c>
      <c r="I4" s="3657" t="s">
        <v>6268</v>
      </c>
      <c r="J4" s="3658"/>
      <c r="K4" s="3657" t="s">
        <v>6269</v>
      </c>
      <c r="L4" s="3401" t="s">
        <v>340</v>
      </c>
      <c r="M4" s="3662" t="s">
        <v>23</v>
      </c>
      <c r="N4" s="3662"/>
      <c r="O4" s="3663"/>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22.15" customHeight="1">
      <c r="A5" s="3347"/>
      <c r="B5" s="3347"/>
      <c r="C5" s="3347"/>
      <c r="D5" s="3347"/>
      <c r="E5" s="3399"/>
      <c r="F5" s="3347"/>
      <c r="G5" s="3402"/>
      <c r="H5" s="3402"/>
      <c r="I5" s="3659"/>
      <c r="J5" s="3660"/>
      <c r="K5" s="3661"/>
      <c r="L5" s="3402"/>
      <c r="M5" s="3664"/>
      <c r="N5" s="3664"/>
      <c r="O5" s="3665"/>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24" customHeight="1">
      <c r="A6" s="3348"/>
      <c r="B6" s="3348"/>
      <c r="C6" s="3348"/>
      <c r="D6" s="3348"/>
      <c r="E6" s="3400"/>
      <c r="F6" s="3348"/>
      <c r="G6" s="3403"/>
      <c r="H6" s="3403"/>
      <c r="I6" s="2125" t="s">
        <v>2</v>
      </c>
      <c r="J6" s="2126" t="s">
        <v>25</v>
      </c>
      <c r="K6" s="3659"/>
      <c r="L6" s="3403"/>
      <c r="M6" s="2127" t="s">
        <v>4</v>
      </c>
      <c r="N6" s="2128" t="s">
        <v>5</v>
      </c>
      <c r="O6" s="2128"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ht="15.75" customHeight="1">
      <c r="A7" s="796">
        <v>1</v>
      </c>
      <c r="B7" s="796">
        <v>2</v>
      </c>
      <c r="C7" s="796">
        <v>3</v>
      </c>
      <c r="D7" s="796">
        <v>4</v>
      </c>
      <c r="E7" s="797">
        <v>5</v>
      </c>
      <c r="F7" s="798">
        <v>6</v>
      </c>
      <c r="G7" s="798">
        <v>7</v>
      </c>
      <c r="H7" s="799">
        <v>8</v>
      </c>
      <c r="I7" s="800">
        <v>9</v>
      </c>
      <c r="J7" s="798">
        <v>10</v>
      </c>
      <c r="K7" s="800">
        <v>11</v>
      </c>
      <c r="L7" s="800">
        <v>12</v>
      </c>
      <c r="M7" s="800">
        <v>13</v>
      </c>
      <c r="N7" s="800">
        <v>14</v>
      </c>
      <c r="O7" s="800">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1.25" customHeight="1">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row>
    <row r="9" spans="1:36">
      <c r="A9" s="133"/>
      <c r="B9" s="133"/>
      <c r="C9" s="1707" t="s">
        <v>7446</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c r="C10" s="2276" t="s">
        <v>1600</v>
      </c>
      <c r="D10" s="133"/>
      <c r="E10" s="133"/>
      <c r="F10" s="13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row>
    <row r="11" spans="1:36" ht="12.95" customHeight="1">
      <c r="C11" s="162"/>
      <c r="D11" s="133"/>
      <c r="E11" s="133"/>
      <c r="F11" s="13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row>
    <row r="12" spans="1:36" s="338" customFormat="1" ht="48.75" customHeight="1">
      <c r="A12" s="495">
        <v>3116</v>
      </c>
      <c r="B12" s="228" t="s">
        <v>7447</v>
      </c>
      <c r="C12" s="2496" t="s">
        <v>7448</v>
      </c>
      <c r="D12" s="202" t="s">
        <v>88</v>
      </c>
      <c r="E12" s="142" t="s">
        <v>7449</v>
      </c>
      <c r="F12" s="183" t="s">
        <v>369</v>
      </c>
      <c r="G12" s="320">
        <v>1803.68</v>
      </c>
      <c r="H12" s="158">
        <v>0</v>
      </c>
      <c r="I12" s="158">
        <v>0</v>
      </c>
      <c r="J12" s="158">
        <v>0</v>
      </c>
      <c r="K12" s="158">
        <v>0</v>
      </c>
      <c r="L12" s="158">
        <v>1803.68</v>
      </c>
      <c r="M12" s="320">
        <v>5</v>
      </c>
      <c r="N12" s="320">
        <v>0</v>
      </c>
      <c r="O12" s="158">
        <v>5</v>
      </c>
      <c r="P12" s="158"/>
      <c r="Q12" s="158"/>
      <c r="R12" s="158"/>
      <c r="S12" s="158"/>
      <c r="T12" s="158"/>
      <c r="U12" s="158"/>
      <c r="V12" s="158"/>
      <c r="W12" s="158"/>
      <c r="X12" s="2843">
        <v>5</v>
      </c>
      <c r="Y12" s="2843">
        <v>0</v>
      </c>
      <c r="Z12" s="2108">
        <v>5</v>
      </c>
      <c r="AA12" s="2844"/>
      <c r="AB12" s="2844"/>
      <c r="AC12" s="2108">
        <v>0</v>
      </c>
      <c r="AD12" s="2108"/>
      <c r="AE12" s="2844"/>
      <c r="AF12" s="2844">
        <v>0</v>
      </c>
      <c r="AG12" s="2108">
        <v>0</v>
      </c>
      <c r="AH12" s="158"/>
      <c r="AI12" s="158"/>
      <c r="AJ12" s="158">
        <v>0</v>
      </c>
    </row>
    <row r="13" spans="1:36" ht="63">
      <c r="A13" s="139">
        <v>3117</v>
      </c>
      <c r="B13" s="228" t="s">
        <v>7450</v>
      </c>
      <c r="C13" s="2497" t="s">
        <v>7451</v>
      </c>
      <c r="D13" s="754" t="s">
        <v>88</v>
      </c>
      <c r="E13" s="142" t="s">
        <v>7452</v>
      </c>
      <c r="F13" s="183" t="s">
        <v>369</v>
      </c>
      <c r="G13" s="782">
        <v>656.49</v>
      </c>
      <c r="H13" s="158">
        <v>0</v>
      </c>
      <c r="I13" s="158">
        <v>0</v>
      </c>
      <c r="J13" s="158">
        <v>0</v>
      </c>
      <c r="K13" s="158">
        <v>0</v>
      </c>
      <c r="L13" s="158">
        <v>656.49</v>
      </c>
      <c r="M13" s="782">
        <v>0</v>
      </c>
      <c r="N13" s="782">
        <v>5</v>
      </c>
      <c r="O13" s="158">
        <v>5</v>
      </c>
      <c r="P13" s="158"/>
      <c r="Q13" s="158"/>
      <c r="R13" s="158"/>
      <c r="S13" s="158"/>
      <c r="T13" s="158"/>
      <c r="U13" s="158"/>
      <c r="V13" s="158"/>
      <c r="W13" s="158"/>
      <c r="X13" s="2843">
        <v>0</v>
      </c>
      <c r="Y13" s="2843">
        <v>5</v>
      </c>
      <c r="Z13" s="2108">
        <v>5</v>
      </c>
      <c r="AA13" s="2844"/>
      <c r="AB13" s="2844"/>
      <c r="AC13" s="2108">
        <v>0</v>
      </c>
      <c r="AD13" s="2108"/>
      <c r="AE13" s="2844"/>
      <c r="AF13" s="2844">
        <v>0</v>
      </c>
      <c r="AG13" s="2108">
        <v>0</v>
      </c>
      <c r="AH13" s="158"/>
      <c r="AI13" s="158"/>
      <c r="AJ13" s="158">
        <v>0</v>
      </c>
    </row>
    <row r="14" spans="1:36">
      <c r="C14" s="162"/>
      <c r="D14" s="133"/>
      <c r="E14" s="133"/>
      <c r="F14" s="13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row>
    <row r="15" spans="1:36" s="452" customFormat="1" ht="29.25" customHeight="1" thickBot="1">
      <c r="A15" s="528"/>
      <c r="B15" s="528"/>
      <c r="C15" s="2498" t="s">
        <v>7453</v>
      </c>
      <c r="D15" s="2498"/>
      <c r="E15" s="160"/>
      <c r="F15" s="172"/>
      <c r="G15" s="2282">
        <v>2460.17</v>
      </c>
      <c r="H15" s="2282">
        <v>0</v>
      </c>
      <c r="I15" s="2282">
        <v>0</v>
      </c>
      <c r="J15" s="2282">
        <v>0</v>
      </c>
      <c r="K15" s="2282">
        <v>0</v>
      </c>
      <c r="L15" s="2282">
        <v>2460.17</v>
      </c>
      <c r="M15" s="2282">
        <v>5</v>
      </c>
      <c r="N15" s="2282">
        <v>5</v>
      </c>
      <c r="O15" s="2282">
        <v>10</v>
      </c>
      <c r="P15" s="2282">
        <v>0</v>
      </c>
      <c r="Q15" s="2282">
        <v>0</v>
      </c>
      <c r="R15" s="2282">
        <v>0</v>
      </c>
      <c r="S15" s="2282">
        <v>0</v>
      </c>
      <c r="T15" s="2282">
        <v>0</v>
      </c>
      <c r="U15" s="2282">
        <v>0</v>
      </c>
      <c r="V15" s="2282">
        <v>0</v>
      </c>
      <c r="W15" s="2282">
        <v>0</v>
      </c>
      <c r="X15" s="2282">
        <v>5</v>
      </c>
      <c r="Y15" s="2282">
        <v>5</v>
      </c>
      <c r="Z15" s="2282">
        <v>10</v>
      </c>
      <c r="AA15" s="2282">
        <v>0</v>
      </c>
      <c r="AB15" s="2282">
        <v>0</v>
      </c>
      <c r="AC15" s="2282">
        <v>0</v>
      </c>
      <c r="AD15" s="2282">
        <v>0</v>
      </c>
      <c r="AE15" s="2282">
        <v>0</v>
      </c>
      <c r="AF15" s="2282">
        <v>0</v>
      </c>
      <c r="AG15" s="2282">
        <v>0</v>
      </c>
      <c r="AH15" s="2282"/>
      <c r="AI15" s="2282"/>
      <c r="AJ15" s="2282">
        <v>0</v>
      </c>
    </row>
    <row r="16" spans="1:36" ht="16.5" thickTop="1">
      <c r="C16" s="162"/>
      <c r="D16" s="133"/>
      <c r="E16" s="133"/>
      <c r="F16" s="13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row>
    <row r="17" spans="3:36">
      <c r="C17" s="162"/>
      <c r="D17" s="133"/>
      <c r="E17" s="133"/>
      <c r="F17" s="13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row>
    <row r="18" spans="3:36">
      <c r="C18" s="162"/>
      <c r="D18" s="133"/>
      <c r="E18" s="133"/>
      <c r="F18" s="13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row>
    <row r="19" spans="3:36">
      <c r="C19" s="162"/>
      <c r="D19" s="133"/>
      <c r="E19" s="133"/>
      <c r="F19" s="13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row>
    <row r="20" spans="3:36">
      <c r="C20" s="162"/>
      <c r="D20" s="133"/>
      <c r="E20" s="133"/>
      <c r="F20" s="13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row>
    <row r="21" spans="3:36">
      <c r="C21" s="162"/>
      <c r="D21" s="133"/>
      <c r="E21" s="133"/>
      <c r="F21" s="13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row>
    <row r="22" spans="3:36">
      <c r="C22" s="162"/>
      <c r="D22" s="133"/>
      <c r="E22" s="133"/>
      <c r="F22" s="13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row>
    <row r="23" spans="3:36">
      <c r="C23" s="162"/>
      <c r="D23" s="133"/>
      <c r="E23" s="133"/>
      <c r="F23" s="13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row>
    <row r="24" spans="3:36">
      <c r="C24" s="162"/>
      <c r="D24" s="133"/>
      <c r="E24" s="133"/>
      <c r="F24" s="13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row>
    <row r="25" spans="3:36">
      <c r="C25" s="162"/>
      <c r="D25" s="133"/>
      <c r="E25" s="133"/>
      <c r="F25" s="13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row>
    <row r="26" spans="3:36">
      <c r="C26" s="162"/>
      <c r="D26" s="133"/>
      <c r="E26" s="133"/>
      <c r="F26" s="13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3:36">
      <c r="C27" s="162"/>
      <c r="D27" s="133"/>
      <c r="E27" s="133"/>
      <c r="F27" s="13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row>
    <row r="28" spans="3: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3: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3: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3: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3: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C180" s="162"/>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C181" s="162"/>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C182" s="162"/>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C183" s="162"/>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3:36">
      <c r="C184" s="162"/>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3:36">
      <c r="C185" s="162"/>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3:36">
      <c r="C186" s="162"/>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3:36">
      <c r="C187" s="162"/>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3:36">
      <c r="C188" s="162"/>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3:36">
      <c r="C189" s="162"/>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3:36">
      <c r="C190" s="162"/>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3:36">
      <c r="C191" s="162"/>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3:36">
      <c r="C192" s="162"/>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3:36">
      <c r="C193" s="162"/>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3:36">
      <c r="C194" s="162"/>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3:36">
      <c r="C195" s="162"/>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3:36">
      <c r="C196" s="162"/>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3:36">
      <c r="C197" s="162"/>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3:36">
      <c r="C198" s="162"/>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3:36">
      <c r="C199" s="162"/>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3:36">
      <c r="C200" s="162"/>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3:36">
      <c r="C201" s="162"/>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3:36">
      <c r="C202" s="162"/>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3:36">
      <c r="C203" s="162"/>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3:36">
      <c r="C204" s="162"/>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3:36">
      <c r="C205" s="162"/>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3:36">
      <c r="C206" s="162"/>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3:36">
      <c r="C207" s="162"/>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3:36">
      <c r="C208" s="162"/>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3:36">
      <c r="C209" s="162"/>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3:36">
      <c r="C210" s="162"/>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3:36">
      <c r="C211" s="162"/>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3:36">
      <c r="C212" s="162"/>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3:36">
      <c r="C213" s="162"/>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3:36">
      <c r="C214" s="162"/>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3:36">
      <c r="C215" s="162"/>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3:36">
      <c r="C216" s="162"/>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3:36">
      <c r="C217" s="162"/>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3:36">
      <c r="C218" s="162"/>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3:36">
      <c r="C219" s="162"/>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3:36">
      <c r="C220" s="162"/>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3:36">
      <c r="C221" s="162"/>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3:36">
      <c r="C222" s="162"/>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3:36">
      <c r="C223" s="162"/>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3:36">
      <c r="C224" s="162"/>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3:36">
      <c r="C225" s="162"/>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3:36">
      <c r="C226" s="162"/>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3:36">
      <c r="C227" s="162"/>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3:36">
      <c r="C228" s="162"/>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3:36">
      <c r="C229" s="162"/>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3:36">
      <c r="C230" s="162"/>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3:36">
      <c r="C231" s="162"/>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3:36">
      <c r="C232" s="162"/>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3:36">
      <c r="C233" s="162"/>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3:36">
      <c r="C234" s="162"/>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3:36">
      <c r="C235" s="162"/>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3:36">
      <c r="C236" s="162"/>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3:36">
      <c r="C237" s="162"/>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3:36">
      <c r="C238" s="162"/>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3:36">
      <c r="C239" s="162"/>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3:36">
      <c r="C240" s="162"/>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3:36">
      <c r="C241" s="162"/>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3:36">
      <c r="C242" s="162"/>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3:36">
      <c r="C243" s="162"/>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3:36">
      <c r="C244" s="162"/>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3:36">
      <c r="C245" s="162"/>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3:36">
      <c r="C246" s="162"/>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3:36">
      <c r="C247" s="162"/>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3:36">
      <c r="C248" s="162"/>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3:36">
      <c r="C249" s="162"/>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3:36">
      <c r="C250" s="162"/>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3:36">
      <c r="C251" s="162"/>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3:36">
      <c r="C252" s="162"/>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3:36">
      <c r="C253" s="162"/>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3:36">
      <c r="C254" s="162"/>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3:36">
      <c r="C255" s="162"/>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3:36">
      <c r="C256" s="162"/>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3:36">
      <c r="C257" s="162"/>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3:36">
      <c r="C258" s="162"/>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3:36">
      <c r="C259" s="162"/>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3:36">
      <c r="C260" s="162"/>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3:36">
      <c r="C261" s="162"/>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3:36">
      <c r="C262" s="162"/>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3:36">
      <c r="C263" s="162"/>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3:36">
      <c r="C264" s="162"/>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3:36">
      <c r="C265" s="162"/>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3:36">
      <c r="C266" s="162"/>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3:36">
      <c r="C267" s="162"/>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3:36">
      <c r="C268" s="162"/>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3:36">
      <c r="C269" s="162"/>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3:36">
      <c r="C270" s="162"/>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3:36">
      <c r="C271" s="162"/>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3:36">
      <c r="C272" s="162"/>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3:36">
      <c r="C273" s="162"/>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3:36">
      <c r="C274" s="162"/>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3:36">
      <c r="C275" s="162"/>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3:36">
      <c r="C276" s="162"/>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3:36">
      <c r="C277" s="162"/>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3:36">
      <c r="C278" s="162"/>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3:36">
      <c r="C279" s="162"/>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3:36">
      <c r="C280" s="162"/>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3:36">
      <c r="C281" s="162"/>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3:36">
      <c r="C282" s="162"/>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3:36">
      <c r="C283" s="162"/>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3:36">
      <c r="C284" s="162"/>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3:36">
      <c r="C285" s="162"/>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3:36">
      <c r="C286" s="162"/>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3:36">
      <c r="C287" s="162"/>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3:36">
      <c r="C288" s="162"/>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3:36">
      <c r="C289" s="162"/>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3:36">
      <c r="C290" s="162"/>
      <c r="D290" s="133"/>
      <c r="E290" s="133"/>
      <c r="F290" s="13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row>
    <row r="291" spans="3:36">
      <c r="C291" s="162"/>
      <c r="D291" s="133"/>
      <c r="E291" s="133"/>
      <c r="F291" s="13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row>
    <row r="292" spans="3:36">
      <c r="C292" s="162"/>
      <c r="D292" s="133"/>
      <c r="E292" s="133"/>
      <c r="F292" s="13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row>
    <row r="293" spans="3:36">
      <c r="C293" s="162"/>
      <c r="D293" s="133"/>
      <c r="E293" s="133"/>
      <c r="F293" s="13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row>
    <row r="294" spans="3:36">
      <c r="C294" s="162"/>
      <c r="D294" s="133"/>
      <c r="E294" s="133"/>
      <c r="F294" s="13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row>
    <row r="295" spans="3:36">
      <c r="C295" s="162"/>
      <c r="D295" s="133"/>
      <c r="E295" s="133"/>
      <c r="F295" s="13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row>
    <row r="296" spans="3:36">
      <c r="C296" s="162"/>
      <c r="D296" s="133"/>
      <c r="E296" s="133"/>
      <c r="F296" s="13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row>
    <row r="297" spans="3:36">
      <c r="C297" s="162"/>
      <c r="D297" s="133"/>
      <c r="E297" s="133"/>
      <c r="F297" s="13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row>
    <row r="298" spans="3:36">
      <c r="C298" s="162"/>
      <c r="D298" s="133"/>
      <c r="E298" s="133"/>
      <c r="F298" s="13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row>
    <row r="299" spans="3:36">
      <c r="C299" s="162"/>
      <c r="D299" s="133"/>
      <c r="E299" s="133"/>
      <c r="F299" s="13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row>
    <row r="300" spans="3:36">
      <c r="C300" s="162"/>
      <c r="D300" s="133"/>
      <c r="E300" s="133"/>
      <c r="F300" s="13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row>
    <row r="301" spans="3:36">
      <c r="C301" s="162"/>
      <c r="D301" s="133"/>
      <c r="E301" s="133"/>
      <c r="F301" s="13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row>
    <row r="302" spans="3:36">
      <c r="C302" s="162"/>
      <c r="D302" s="133"/>
      <c r="E302" s="133"/>
      <c r="F302" s="13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row>
    <row r="303" spans="3:36">
      <c r="C303" s="162"/>
      <c r="D303" s="133"/>
      <c r="E303" s="133"/>
      <c r="F303" s="13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row>
    <row r="304" spans="3:36">
      <c r="C304" s="162"/>
      <c r="D304" s="133"/>
      <c r="E304" s="133"/>
      <c r="F304" s="13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row>
    <row r="305" spans="3:36">
      <c r="C305" s="162"/>
      <c r="D305" s="133"/>
      <c r="E305" s="133"/>
      <c r="F305" s="13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row>
    <row r="306" spans="3:36">
      <c r="C306" s="162"/>
      <c r="D306" s="133"/>
      <c r="E306" s="133"/>
      <c r="F306" s="13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row>
    <row r="307" spans="3:36">
      <c r="L307" s="138"/>
    </row>
    <row r="308" spans="3:36">
      <c r="L308" s="138"/>
    </row>
    <row r="309" spans="3:36">
      <c r="L309" s="138"/>
    </row>
    <row r="310" spans="3:36">
      <c r="L310" s="138"/>
    </row>
    <row r="311" spans="3:36">
      <c r="L311" s="138"/>
    </row>
    <row r="312" spans="3:36">
      <c r="G312" s="138"/>
      <c r="H312" s="138"/>
      <c r="I312" s="138"/>
      <c r="J312" s="138"/>
      <c r="K312" s="138"/>
      <c r="L312" s="138"/>
    </row>
    <row r="313" spans="3:36">
      <c r="G313" s="138"/>
      <c r="H313" s="138"/>
      <c r="I313" s="138"/>
      <c r="J313" s="138"/>
      <c r="K313" s="138"/>
      <c r="L313" s="138"/>
    </row>
    <row r="314" spans="3:36">
      <c r="G314" s="138"/>
      <c r="H314" s="138"/>
      <c r="I314" s="138"/>
      <c r="J314" s="138"/>
      <c r="K314" s="138"/>
      <c r="L314" s="138"/>
    </row>
    <row r="315" spans="3:36">
      <c r="G315" s="138"/>
      <c r="H315" s="138"/>
      <c r="I315" s="138"/>
      <c r="J315" s="138"/>
      <c r="K315" s="138"/>
      <c r="L315" s="138"/>
    </row>
    <row r="316" spans="3:36">
      <c r="G316" s="138"/>
      <c r="H316" s="138"/>
      <c r="I316" s="138"/>
      <c r="J316" s="138"/>
      <c r="K316" s="138"/>
      <c r="L316" s="138"/>
    </row>
    <row r="317" spans="3:36">
      <c r="G317" s="138"/>
      <c r="H317" s="138"/>
      <c r="I317" s="138"/>
      <c r="J317" s="138"/>
      <c r="K317" s="138"/>
      <c r="L317" s="138"/>
    </row>
    <row r="318" spans="3:36">
      <c r="G318" s="138"/>
      <c r="H318" s="138"/>
      <c r="I318" s="138"/>
      <c r="J318" s="138"/>
      <c r="K318" s="138"/>
      <c r="L318" s="138"/>
    </row>
    <row r="319" spans="3:36">
      <c r="G319" s="138"/>
      <c r="H319" s="138"/>
      <c r="I319" s="138"/>
      <c r="J319" s="138"/>
      <c r="K319" s="138"/>
      <c r="L319" s="138"/>
    </row>
    <row r="320" spans="3:36">
      <c r="G320" s="138"/>
      <c r="H320" s="138"/>
      <c r="I320" s="138"/>
      <c r="J320" s="138"/>
      <c r="K320" s="138"/>
      <c r="L320" s="138"/>
    </row>
    <row r="321" spans="7:12">
      <c r="G321" s="138"/>
      <c r="H321" s="138"/>
      <c r="I321" s="138"/>
      <c r="J321" s="138"/>
      <c r="K321" s="138"/>
      <c r="L321" s="138"/>
    </row>
    <row r="322" spans="7:12">
      <c r="G322" s="138"/>
      <c r="H322" s="138"/>
      <c r="I322" s="138"/>
      <c r="J322" s="138"/>
      <c r="K322" s="138"/>
      <c r="L322" s="138"/>
    </row>
    <row r="323" spans="7:12">
      <c r="G323" s="138"/>
      <c r="H323" s="138"/>
      <c r="I323" s="138"/>
      <c r="J323" s="138"/>
      <c r="K323" s="138"/>
      <c r="L323" s="138"/>
    </row>
    <row r="324" spans="7:12">
      <c r="G324" s="138"/>
      <c r="H324" s="138"/>
      <c r="I324" s="138"/>
      <c r="J324" s="138"/>
      <c r="K324" s="138"/>
      <c r="L324" s="138"/>
    </row>
    <row r="325" spans="7:12">
      <c r="G325" s="138"/>
      <c r="H325" s="138"/>
      <c r="I325" s="138"/>
      <c r="J325" s="138"/>
      <c r="K325" s="138"/>
      <c r="L325" s="138"/>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5" footer="0.5"/>
  <pageSetup paperSize="5" scale="55" firstPageNumber="419" orientation="landscape" useFirstPageNumber="1" r:id="rId1"/>
  <headerFooter alignWithMargins="0">
    <oddHeader>&amp;R&amp;"Times New Roman,Bold"&amp;14[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30"/>
  <sheetViews>
    <sheetView showRuler="0" view="pageBreakPreview" zoomScale="80" zoomScaleNormal="70" zoomScaleSheetLayoutView="80" workbookViewId="0">
      <pane xSplit="3" ySplit="8" topLeftCell="L9" activePane="bottomRight" state="frozen"/>
      <selection activeCell="J20" sqref="J20"/>
      <selection pane="topRight" activeCell="J20" sqref="J20"/>
      <selection pane="bottomLeft" activeCell="J20" sqref="J20"/>
      <selection pane="bottomRight" activeCell="J20" sqref="J20"/>
    </sheetView>
  </sheetViews>
  <sheetFormatPr defaultRowHeight="18.75"/>
  <cols>
    <col min="1" max="1" width="6.875" style="2250" customWidth="1"/>
    <col min="2" max="2" width="9.75" style="2523" customWidth="1"/>
    <col min="3" max="3" width="34.125" style="2122" customWidth="1"/>
    <col min="4" max="4" width="10.625" style="2122" customWidth="1"/>
    <col min="5" max="5" width="9" style="2122" customWidth="1"/>
    <col min="6" max="6" width="8.5" style="2122" customWidth="1"/>
    <col min="7" max="7" width="10.375" style="2251" customWidth="1"/>
    <col min="8" max="8" width="8.625" style="2251" customWidth="1"/>
    <col min="9" max="9" width="9.5" style="2251" bestFit="1" customWidth="1"/>
    <col min="10" max="10" width="7.5" style="2252" customWidth="1"/>
    <col min="11" max="11" width="9.625" style="2251" customWidth="1"/>
    <col min="12" max="12" width="10" style="2251" customWidth="1"/>
    <col min="13" max="13" width="8" style="2251" customWidth="1"/>
    <col min="14" max="14" width="8.5" style="2251" customWidth="1"/>
    <col min="15" max="15" width="8.625" style="2251" customWidth="1"/>
    <col min="16" max="23" width="8.625" style="2251" hidden="1" customWidth="1"/>
    <col min="24" max="35" width="8.625" style="2251" customWidth="1"/>
    <col min="36" max="36" width="9.125" style="2251" customWidth="1"/>
    <col min="37" max="37" width="9" style="2122" customWidth="1"/>
    <col min="38" max="38" width="9" style="2122"/>
    <col min="39" max="39" width="9" style="2122" customWidth="1"/>
    <col min="40" max="270" width="9" style="2122"/>
    <col min="271" max="271" width="5.75" style="2122" customWidth="1"/>
    <col min="272" max="272" width="34.375" style="2122" customWidth="1"/>
    <col min="273" max="273" width="11" style="2122" customWidth="1"/>
    <col min="274" max="274" width="9.5" style="2122" customWidth="1"/>
    <col min="275" max="275" width="9.375" style="2122" customWidth="1"/>
    <col min="276" max="276" width="9.75" style="2122" customWidth="1"/>
    <col min="277" max="277" width="8.75" style="2122" customWidth="1"/>
    <col min="278" max="279" width="8.625" style="2122" customWidth="1"/>
    <col min="280" max="280" width="8.875" style="2122" customWidth="1"/>
    <col min="281" max="281" width="9.875" style="2122" customWidth="1"/>
    <col min="282" max="282" width="8.625" style="2122" customWidth="1"/>
    <col min="283" max="284" width="8.75" style="2122" customWidth="1"/>
    <col min="285" max="285" width="8.125" style="2122" customWidth="1"/>
    <col min="286" max="286" width="7.125" style="2122" customWidth="1"/>
    <col min="287" max="287" width="6.625" style="2122" customWidth="1"/>
    <col min="288" max="288" width="8.5" style="2122" customWidth="1"/>
    <col min="289" max="289" width="8.625" style="2122" customWidth="1"/>
    <col min="290" max="290" width="21.375" style="2122" customWidth="1"/>
    <col min="291" max="291" width="36.5" style="2122" customWidth="1"/>
    <col min="292" max="292" width="8" style="2122" customWidth="1"/>
    <col min="293" max="293" width="9" style="2122" customWidth="1"/>
    <col min="294" max="294" width="9" style="2122"/>
    <col min="295" max="295" width="9" style="2122" customWidth="1"/>
    <col min="296" max="526" width="9" style="2122"/>
    <col min="527" max="527" width="5.75" style="2122" customWidth="1"/>
    <col min="528" max="528" width="34.375" style="2122" customWidth="1"/>
    <col min="529" max="529" width="11" style="2122" customWidth="1"/>
    <col min="530" max="530" width="9.5" style="2122" customWidth="1"/>
    <col min="531" max="531" width="9.375" style="2122" customWidth="1"/>
    <col min="532" max="532" width="9.75" style="2122" customWidth="1"/>
    <col min="533" max="533" width="8.75" style="2122" customWidth="1"/>
    <col min="534" max="535" width="8.625" style="2122" customWidth="1"/>
    <col min="536" max="536" width="8.875" style="2122" customWidth="1"/>
    <col min="537" max="537" width="9.875" style="2122" customWidth="1"/>
    <col min="538" max="538" width="8.625" style="2122" customWidth="1"/>
    <col min="539" max="540" width="8.75" style="2122" customWidth="1"/>
    <col min="541" max="541" width="8.125" style="2122" customWidth="1"/>
    <col min="542" max="542" width="7.125" style="2122" customWidth="1"/>
    <col min="543" max="543" width="6.625" style="2122" customWidth="1"/>
    <col min="544" max="544" width="8.5" style="2122" customWidth="1"/>
    <col min="545" max="545" width="8.625" style="2122" customWidth="1"/>
    <col min="546" max="546" width="21.375" style="2122" customWidth="1"/>
    <col min="547" max="547" width="36.5" style="2122" customWidth="1"/>
    <col min="548" max="548" width="8" style="2122" customWidth="1"/>
    <col min="549" max="549" width="9" style="2122" customWidth="1"/>
    <col min="550" max="550" width="9" style="2122"/>
    <col min="551" max="551" width="9" style="2122" customWidth="1"/>
    <col min="552" max="782" width="9" style="2122"/>
    <col min="783" max="783" width="5.75" style="2122" customWidth="1"/>
    <col min="784" max="784" width="34.375" style="2122" customWidth="1"/>
    <col min="785" max="785" width="11" style="2122" customWidth="1"/>
    <col min="786" max="786" width="9.5" style="2122" customWidth="1"/>
    <col min="787" max="787" width="9.375" style="2122" customWidth="1"/>
    <col min="788" max="788" width="9.75" style="2122" customWidth="1"/>
    <col min="789" max="789" width="8.75" style="2122" customWidth="1"/>
    <col min="790" max="791" width="8.625" style="2122" customWidth="1"/>
    <col min="792" max="792" width="8.875" style="2122" customWidth="1"/>
    <col min="793" max="793" width="9.875" style="2122" customWidth="1"/>
    <col min="794" max="794" width="8.625" style="2122" customWidth="1"/>
    <col min="795" max="796" width="8.75" style="2122" customWidth="1"/>
    <col min="797" max="797" width="8.125" style="2122" customWidth="1"/>
    <col min="798" max="798" width="7.125" style="2122" customWidth="1"/>
    <col min="799" max="799" width="6.625" style="2122" customWidth="1"/>
    <col min="800" max="800" width="8.5" style="2122" customWidth="1"/>
    <col min="801" max="801" width="8.625" style="2122" customWidth="1"/>
    <col min="802" max="802" width="21.375" style="2122" customWidth="1"/>
    <col min="803" max="803" width="36.5" style="2122" customWidth="1"/>
    <col min="804" max="804" width="8" style="2122" customWidth="1"/>
    <col min="805" max="805" width="9" style="2122" customWidth="1"/>
    <col min="806" max="806" width="9" style="2122"/>
    <col min="807" max="807" width="9" style="2122" customWidth="1"/>
    <col min="808" max="1038" width="9" style="2122"/>
    <col min="1039" max="1039" width="5.75" style="2122" customWidth="1"/>
    <col min="1040" max="1040" width="34.375" style="2122" customWidth="1"/>
    <col min="1041" max="1041" width="11" style="2122" customWidth="1"/>
    <col min="1042" max="1042" width="9.5" style="2122" customWidth="1"/>
    <col min="1043" max="1043" width="9.375" style="2122" customWidth="1"/>
    <col min="1044" max="1044" width="9.75" style="2122" customWidth="1"/>
    <col min="1045" max="1045" width="8.75" style="2122" customWidth="1"/>
    <col min="1046" max="1047" width="8.625" style="2122" customWidth="1"/>
    <col min="1048" max="1048" width="8.875" style="2122" customWidth="1"/>
    <col min="1049" max="1049" width="9.875" style="2122" customWidth="1"/>
    <col min="1050" max="1050" width="8.625" style="2122" customWidth="1"/>
    <col min="1051" max="1052" width="8.75" style="2122" customWidth="1"/>
    <col min="1053" max="1053" width="8.125" style="2122" customWidth="1"/>
    <col min="1054" max="1054" width="7.125" style="2122" customWidth="1"/>
    <col min="1055" max="1055" width="6.625" style="2122" customWidth="1"/>
    <col min="1056" max="1056" width="8.5" style="2122" customWidth="1"/>
    <col min="1057" max="1057" width="8.625" style="2122" customWidth="1"/>
    <col min="1058" max="1058" width="21.375" style="2122" customWidth="1"/>
    <col min="1059" max="1059" width="36.5" style="2122" customWidth="1"/>
    <col min="1060" max="1060" width="8" style="2122" customWidth="1"/>
    <col min="1061" max="1061" width="9" style="2122" customWidth="1"/>
    <col min="1062" max="1062" width="9" style="2122"/>
    <col min="1063" max="1063" width="9" style="2122" customWidth="1"/>
    <col min="1064" max="1294" width="9" style="2122"/>
    <col min="1295" max="1295" width="5.75" style="2122" customWidth="1"/>
    <col min="1296" max="1296" width="34.375" style="2122" customWidth="1"/>
    <col min="1297" max="1297" width="11" style="2122" customWidth="1"/>
    <col min="1298" max="1298" width="9.5" style="2122" customWidth="1"/>
    <col min="1299" max="1299" width="9.375" style="2122" customWidth="1"/>
    <col min="1300" max="1300" width="9.75" style="2122" customWidth="1"/>
    <col min="1301" max="1301" width="8.75" style="2122" customWidth="1"/>
    <col min="1302" max="1303" width="8.625" style="2122" customWidth="1"/>
    <col min="1304" max="1304" width="8.875" style="2122" customWidth="1"/>
    <col min="1305" max="1305" width="9.875" style="2122" customWidth="1"/>
    <col min="1306" max="1306" width="8.625" style="2122" customWidth="1"/>
    <col min="1307" max="1308" width="8.75" style="2122" customWidth="1"/>
    <col min="1309" max="1309" width="8.125" style="2122" customWidth="1"/>
    <col min="1310" max="1310" width="7.125" style="2122" customWidth="1"/>
    <col min="1311" max="1311" width="6.625" style="2122" customWidth="1"/>
    <col min="1312" max="1312" width="8.5" style="2122" customWidth="1"/>
    <col min="1313" max="1313" width="8.625" style="2122" customWidth="1"/>
    <col min="1314" max="1314" width="21.375" style="2122" customWidth="1"/>
    <col min="1315" max="1315" width="36.5" style="2122" customWidth="1"/>
    <col min="1316" max="1316" width="8" style="2122" customWidth="1"/>
    <col min="1317" max="1317" width="9" style="2122" customWidth="1"/>
    <col min="1318" max="1318" width="9" style="2122"/>
    <col min="1319" max="1319" width="9" style="2122" customWidth="1"/>
    <col min="1320" max="1550" width="9" style="2122"/>
    <col min="1551" max="1551" width="5.75" style="2122" customWidth="1"/>
    <col min="1552" max="1552" width="34.375" style="2122" customWidth="1"/>
    <col min="1553" max="1553" width="11" style="2122" customWidth="1"/>
    <col min="1554" max="1554" width="9.5" style="2122" customWidth="1"/>
    <col min="1555" max="1555" width="9.375" style="2122" customWidth="1"/>
    <col min="1556" max="1556" width="9.75" style="2122" customWidth="1"/>
    <col min="1557" max="1557" width="8.75" style="2122" customWidth="1"/>
    <col min="1558" max="1559" width="8.625" style="2122" customWidth="1"/>
    <col min="1560" max="1560" width="8.875" style="2122" customWidth="1"/>
    <col min="1561" max="1561" width="9.875" style="2122" customWidth="1"/>
    <col min="1562" max="1562" width="8.625" style="2122" customWidth="1"/>
    <col min="1563" max="1564" width="8.75" style="2122" customWidth="1"/>
    <col min="1565" max="1565" width="8.125" style="2122" customWidth="1"/>
    <col min="1566" max="1566" width="7.125" style="2122" customWidth="1"/>
    <col min="1567" max="1567" width="6.625" style="2122" customWidth="1"/>
    <col min="1568" max="1568" width="8.5" style="2122" customWidth="1"/>
    <col min="1569" max="1569" width="8.625" style="2122" customWidth="1"/>
    <col min="1570" max="1570" width="21.375" style="2122" customWidth="1"/>
    <col min="1571" max="1571" width="36.5" style="2122" customWidth="1"/>
    <col min="1572" max="1572" width="8" style="2122" customWidth="1"/>
    <col min="1573" max="1573" width="9" style="2122" customWidth="1"/>
    <col min="1574" max="1574" width="9" style="2122"/>
    <col min="1575" max="1575" width="9" style="2122" customWidth="1"/>
    <col min="1576" max="1806" width="9" style="2122"/>
    <col min="1807" max="1807" width="5.75" style="2122" customWidth="1"/>
    <col min="1808" max="1808" width="34.375" style="2122" customWidth="1"/>
    <col min="1809" max="1809" width="11" style="2122" customWidth="1"/>
    <col min="1810" max="1810" width="9.5" style="2122" customWidth="1"/>
    <col min="1811" max="1811" width="9.375" style="2122" customWidth="1"/>
    <col min="1812" max="1812" width="9.75" style="2122" customWidth="1"/>
    <col min="1813" max="1813" width="8.75" style="2122" customWidth="1"/>
    <col min="1814" max="1815" width="8.625" style="2122" customWidth="1"/>
    <col min="1816" max="1816" width="8.875" style="2122" customWidth="1"/>
    <col min="1817" max="1817" width="9.875" style="2122" customWidth="1"/>
    <col min="1818" max="1818" width="8.625" style="2122" customWidth="1"/>
    <col min="1819" max="1820" width="8.75" style="2122" customWidth="1"/>
    <col min="1821" max="1821" width="8.125" style="2122" customWidth="1"/>
    <col min="1822" max="1822" width="7.125" style="2122" customWidth="1"/>
    <col min="1823" max="1823" width="6.625" style="2122" customWidth="1"/>
    <col min="1824" max="1824" width="8.5" style="2122" customWidth="1"/>
    <col min="1825" max="1825" width="8.625" style="2122" customWidth="1"/>
    <col min="1826" max="1826" width="21.375" style="2122" customWidth="1"/>
    <col min="1827" max="1827" width="36.5" style="2122" customWidth="1"/>
    <col min="1828" max="1828" width="8" style="2122" customWidth="1"/>
    <col min="1829" max="1829" width="9" style="2122" customWidth="1"/>
    <col min="1830" max="1830" width="9" style="2122"/>
    <col min="1831" max="1831" width="9" style="2122" customWidth="1"/>
    <col min="1832" max="2062" width="9" style="2122"/>
    <col min="2063" max="2063" width="5.75" style="2122" customWidth="1"/>
    <col min="2064" max="2064" width="34.375" style="2122" customWidth="1"/>
    <col min="2065" max="2065" width="11" style="2122" customWidth="1"/>
    <col min="2066" max="2066" width="9.5" style="2122" customWidth="1"/>
    <col min="2067" max="2067" width="9.375" style="2122" customWidth="1"/>
    <col min="2068" max="2068" width="9.75" style="2122" customWidth="1"/>
    <col min="2069" max="2069" width="8.75" style="2122" customWidth="1"/>
    <col min="2070" max="2071" width="8.625" style="2122" customWidth="1"/>
    <col min="2072" max="2072" width="8.875" style="2122" customWidth="1"/>
    <col min="2073" max="2073" width="9.875" style="2122" customWidth="1"/>
    <col min="2074" max="2074" width="8.625" style="2122" customWidth="1"/>
    <col min="2075" max="2076" width="8.75" style="2122" customWidth="1"/>
    <col min="2077" max="2077" width="8.125" style="2122" customWidth="1"/>
    <col min="2078" max="2078" width="7.125" style="2122" customWidth="1"/>
    <col min="2079" max="2079" width="6.625" style="2122" customWidth="1"/>
    <col min="2080" max="2080" width="8.5" style="2122" customWidth="1"/>
    <col min="2081" max="2081" width="8.625" style="2122" customWidth="1"/>
    <col min="2082" max="2082" width="21.375" style="2122" customWidth="1"/>
    <col min="2083" max="2083" width="36.5" style="2122" customWidth="1"/>
    <col min="2084" max="2084" width="8" style="2122" customWidth="1"/>
    <col min="2085" max="2085" width="9" style="2122" customWidth="1"/>
    <col min="2086" max="2086" width="9" style="2122"/>
    <col min="2087" max="2087" width="9" style="2122" customWidth="1"/>
    <col min="2088" max="2318" width="9" style="2122"/>
    <col min="2319" max="2319" width="5.75" style="2122" customWidth="1"/>
    <col min="2320" max="2320" width="34.375" style="2122" customWidth="1"/>
    <col min="2321" max="2321" width="11" style="2122" customWidth="1"/>
    <col min="2322" max="2322" width="9.5" style="2122" customWidth="1"/>
    <col min="2323" max="2323" width="9.375" style="2122" customWidth="1"/>
    <col min="2324" max="2324" width="9.75" style="2122" customWidth="1"/>
    <col min="2325" max="2325" width="8.75" style="2122" customWidth="1"/>
    <col min="2326" max="2327" width="8.625" style="2122" customWidth="1"/>
    <col min="2328" max="2328" width="8.875" style="2122" customWidth="1"/>
    <col min="2329" max="2329" width="9.875" style="2122" customWidth="1"/>
    <col min="2330" max="2330" width="8.625" style="2122" customWidth="1"/>
    <col min="2331" max="2332" width="8.75" style="2122" customWidth="1"/>
    <col min="2333" max="2333" width="8.125" style="2122" customWidth="1"/>
    <col min="2334" max="2334" width="7.125" style="2122" customWidth="1"/>
    <col min="2335" max="2335" width="6.625" style="2122" customWidth="1"/>
    <col min="2336" max="2336" width="8.5" style="2122" customWidth="1"/>
    <col min="2337" max="2337" width="8.625" style="2122" customWidth="1"/>
    <col min="2338" max="2338" width="21.375" style="2122" customWidth="1"/>
    <col min="2339" max="2339" width="36.5" style="2122" customWidth="1"/>
    <col min="2340" max="2340" width="8" style="2122" customWidth="1"/>
    <col min="2341" max="2341" width="9" style="2122" customWidth="1"/>
    <col min="2342" max="2342" width="9" style="2122"/>
    <col min="2343" max="2343" width="9" style="2122" customWidth="1"/>
    <col min="2344" max="2574" width="9" style="2122"/>
    <col min="2575" max="2575" width="5.75" style="2122" customWidth="1"/>
    <col min="2576" max="2576" width="34.375" style="2122" customWidth="1"/>
    <col min="2577" max="2577" width="11" style="2122" customWidth="1"/>
    <col min="2578" max="2578" width="9.5" style="2122" customWidth="1"/>
    <col min="2579" max="2579" width="9.375" style="2122" customWidth="1"/>
    <col min="2580" max="2580" width="9.75" style="2122" customWidth="1"/>
    <col min="2581" max="2581" width="8.75" style="2122" customWidth="1"/>
    <col min="2582" max="2583" width="8.625" style="2122" customWidth="1"/>
    <col min="2584" max="2584" width="8.875" style="2122" customWidth="1"/>
    <col min="2585" max="2585" width="9.875" style="2122" customWidth="1"/>
    <col min="2586" max="2586" width="8.625" style="2122" customWidth="1"/>
    <col min="2587" max="2588" width="8.75" style="2122" customWidth="1"/>
    <col min="2589" max="2589" width="8.125" style="2122" customWidth="1"/>
    <col min="2590" max="2590" width="7.125" style="2122" customWidth="1"/>
    <col min="2591" max="2591" width="6.625" style="2122" customWidth="1"/>
    <col min="2592" max="2592" width="8.5" style="2122" customWidth="1"/>
    <col min="2593" max="2593" width="8.625" style="2122" customWidth="1"/>
    <col min="2594" max="2594" width="21.375" style="2122" customWidth="1"/>
    <col min="2595" max="2595" width="36.5" style="2122" customWidth="1"/>
    <col min="2596" max="2596" width="8" style="2122" customWidth="1"/>
    <col min="2597" max="2597" width="9" style="2122" customWidth="1"/>
    <col min="2598" max="2598" width="9" style="2122"/>
    <col min="2599" max="2599" width="9" style="2122" customWidth="1"/>
    <col min="2600" max="2830" width="9" style="2122"/>
    <col min="2831" max="2831" width="5.75" style="2122" customWidth="1"/>
    <col min="2832" max="2832" width="34.375" style="2122" customWidth="1"/>
    <col min="2833" max="2833" width="11" style="2122" customWidth="1"/>
    <col min="2834" max="2834" width="9.5" style="2122" customWidth="1"/>
    <col min="2835" max="2835" width="9.375" style="2122" customWidth="1"/>
    <col min="2836" max="2836" width="9.75" style="2122" customWidth="1"/>
    <col min="2837" max="2837" width="8.75" style="2122" customWidth="1"/>
    <col min="2838" max="2839" width="8.625" style="2122" customWidth="1"/>
    <col min="2840" max="2840" width="8.875" style="2122" customWidth="1"/>
    <col min="2841" max="2841" width="9.875" style="2122" customWidth="1"/>
    <col min="2842" max="2842" width="8.625" style="2122" customWidth="1"/>
    <col min="2843" max="2844" width="8.75" style="2122" customWidth="1"/>
    <col min="2845" max="2845" width="8.125" style="2122" customWidth="1"/>
    <col min="2846" max="2846" width="7.125" style="2122" customWidth="1"/>
    <col min="2847" max="2847" width="6.625" style="2122" customWidth="1"/>
    <col min="2848" max="2848" width="8.5" style="2122" customWidth="1"/>
    <col min="2849" max="2849" width="8.625" style="2122" customWidth="1"/>
    <col min="2850" max="2850" width="21.375" style="2122" customWidth="1"/>
    <col min="2851" max="2851" width="36.5" style="2122" customWidth="1"/>
    <col min="2852" max="2852" width="8" style="2122" customWidth="1"/>
    <col min="2853" max="2853" width="9" style="2122" customWidth="1"/>
    <col min="2854" max="2854" width="9" style="2122"/>
    <col min="2855" max="2855" width="9" style="2122" customWidth="1"/>
    <col min="2856" max="3086" width="9" style="2122"/>
    <col min="3087" max="3087" width="5.75" style="2122" customWidth="1"/>
    <col min="3088" max="3088" width="34.375" style="2122" customWidth="1"/>
    <col min="3089" max="3089" width="11" style="2122" customWidth="1"/>
    <col min="3090" max="3090" width="9.5" style="2122" customWidth="1"/>
    <col min="3091" max="3091" width="9.375" style="2122" customWidth="1"/>
    <col min="3092" max="3092" width="9.75" style="2122" customWidth="1"/>
    <col min="3093" max="3093" width="8.75" style="2122" customWidth="1"/>
    <col min="3094" max="3095" width="8.625" style="2122" customWidth="1"/>
    <col min="3096" max="3096" width="8.875" style="2122" customWidth="1"/>
    <col min="3097" max="3097" width="9.875" style="2122" customWidth="1"/>
    <col min="3098" max="3098" width="8.625" style="2122" customWidth="1"/>
    <col min="3099" max="3100" width="8.75" style="2122" customWidth="1"/>
    <col min="3101" max="3101" width="8.125" style="2122" customWidth="1"/>
    <col min="3102" max="3102" width="7.125" style="2122" customWidth="1"/>
    <col min="3103" max="3103" width="6.625" style="2122" customWidth="1"/>
    <col min="3104" max="3104" width="8.5" style="2122" customWidth="1"/>
    <col min="3105" max="3105" width="8.625" style="2122" customWidth="1"/>
    <col min="3106" max="3106" width="21.375" style="2122" customWidth="1"/>
    <col min="3107" max="3107" width="36.5" style="2122" customWidth="1"/>
    <col min="3108" max="3108" width="8" style="2122" customWidth="1"/>
    <col min="3109" max="3109" width="9" style="2122" customWidth="1"/>
    <col min="3110" max="3110" width="9" style="2122"/>
    <col min="3111" max="3111" width="9" style="2122" customWidth="1"/>
    <col min="3112" max="3342" width="9" style="2122"/>
    <col min="3343" max="3343" width="5.75" style="2122" customWidth="1"/>
    <col min="3344" max="3344" width="34.375" style="2122" customWidth="1"/>
    <col min="3345" max="3345" width="11" style="2122" customWidth="1"/>
    <col min="3346" max="3346" width="9.5" style="2122" customWidth="1"/>
    <col min="3347" max="3347" width="9.375" style="2122" customWidth="1"/>
    <col min="3348" max="3348" width="9.75" style="2122" customWidth="1"/>
    <col min="3349" max="3349" width="8.75" style="2122" customWidth="1"/>
    <col min="3350" max="3351" width="8.625" style="2122" customWidth="1"/>
    <col min="3352" max="3352" width="8.875" style="2122" customWidth="1"/>
    <col min="3353" max="3353" width="9.875" style="2122" customWidth="1"/>
    <col min="3354" max="3354" width="8.625" style="2122" customWidth="1"/>
    <col min="3355" max="3356" width="8.75" style="2122" customWidth="1"/>
    <col min="3357" max="3357" width="8.125" style="2122" customWidth="1"/>
    <col min="3358" max="3358" width="7.125" style="2122" customWidth="1"/>
    <col min="3359" max="3359" width="6.625" style="2122" customWidth="1"/>
    <col min="3360" max="3360" width="8.5" style="2122" customWidth="1"/>
    <col min="3361" max="3361" width="8.625" style="2122" customWidth="1"/>
    <col min="3362" max="3362" width="21.375" style="2122" customWidth="1"/>
    <col min="3363" max="3363" width="36.5" style="2122" customWidth="1"/>
    <col min="3364" max="3364" width="8" style="2122" customWidth="1"/>
    <col min="3365" max="3365" width="9" style="2122" customWidth="1"/>
    <col min="3366" max="3366" width="9" style="2122"/>
    <col min="3367" max="3367" width="9" style="2122" customWidth="1"/>
    <col min="3368" max="3598" width="9" style="2122"/>
    <col min="3599" max="3599" width="5.75" style="2122" customWidth="1"/>
    <col min="3600" max="3600" width="34.375" style="2122" customWidth="1"/>
    <col min="3601" max="3601" width="11" style="2122" customWidth="1"/>
    <col min="3602" max="3602" width="9.5" style="2122" customWidth="1"/>
    <col min="3603" max="3603" width="9.375" style="2122" customWidth="1"/>
    <col min="3604" max="3604" width="9.75" style="2122" customWidth="1"/>
    <col min="3605" max="3605" width="8.75" style="2122" customWidth="1"/>
    <col min="3606" max="3607" width="8.625" style="2122" customWidth="1"/>
    <col min="3608" max="3608" width="8.875" style="2122" customWidth="1"/>
    <col min="3609" max="3609" width="9.875" style="2122" customWidth="1"/>
    <col min="3610" max="3610" width="8.625" style="2122" customWidth="1"/>
    <col min="3611" max="3612" width="8.75" style="2122" customWidth="1"/>
    <col min="3613" max="3613" width="8.125" style="2122" customWidth="1"/>
    <col min="3614" max="3614" width="7.125" style="2122" customWidth="1"/>
    <col min="3615" max="3615" width="6.625" style="2122" customWidth="1"/>
    <col min="3616" max="3616" width="8.5" style="2122" customWidth="1"/>
    <col min="3617" max="3617" width="8.625" style="2122" customWidth="1"/>
    <col min="3618" max="3618" width="21.375" style="2122" customWidth="1"/>
    <col min="3619" max="3619" width="36.5" style="2122" customWidth="1"/>
    <col min="3620" max="3620" width="8" style="2122" customWidth="1"/>
    <col min="3621" max="3621" width="9" style="2122" customWidth="1"/>
    <col min="3622" max="3622" width="9" style="2122"/>
    <col min="3623" max="3623" width="9" style="2122" customWidth="1"/>
    <col min="3624" max="3854" width="9" style="2122"/>
    <col min="3855" max="3855" width="5.75" style="2122" customWidth="1"/>
    <col min="3856" max="3856" width="34.375" style="2122" customWidth="1"/>
    <col min="3857" max="3857" width="11" style="2122" customWidth="1"/>
    <col min="3858" max="3858" width="9.5" style="2122" customWidth="1"/>
    <col min="3859" max="3859" width="9.375" style="2122" customWidth="1"/>
    <col min="3860" max="3860" width="9.75" style="2122" customWidth="1"/>
    <col min="3861" max="3861" width="8.75" style="2122" customWidth="1"/>
    <col min="3862" max="3863" width="8.625" style="2122" customWidth="1"/>
    <col min="3864" max="3864" width="8.875" style="2122" customWidth="1"/>
    <col min="3865" max="3865" width="9.875" style="2122" customWidth="1"/>
    <col min="3866" max="3866" width="8.625" style="2122" customWidth="1"/>
    <col min="3867" max="3868" width="8.75" style="2122" customWidth="1"/>
    <col min="3869" max="3869" width="8.125" style="2122" customWidth="1"/>
    <col min="3870" max="3870" width="7.125" style="2122" customWidth="1"/>
    <col min="3871" max="3871" width="6.625" style="2122" customWidth="1"/>
    <col min="3872" max="3872" width="8.5" style="2122" customWidth="1"/>
    <col min="3873" max="3873" width="8.625" style="2122" customWidth="1"/>
    <col min="3874" max="3874" width="21.375" style="2122" customWidth="1"/>
    <col min="3875" max="3875" width="36.5" style="2122" customWidth="1"/>
    <col min="3876" max="3876" width="8" style="2122" customWidth="1"/>
    <col min="3877" max="3877" width="9" style="2122" customWidth="1"/>
    <col min="3878" max="3878" width="9" style="2122"/>
    <col min="3879" max="3879" width="9" style="2122" customWidth="1"/>
    <col min="3880" max="4110" width="9" style="2122"/>
    <col min="4111" max="4111" width="5.75" style="2122" customWidth="1"/>
    <col min="4112" max="4112" width="34.375" style="2122" customWidth="1"/>
    <col min="4113" max="4113" width="11" style="2122" customWidth="1"/>
    <col min="4114" max="4114" width="9.5" style="2122" customWidth="1"/>
    <col min="4115" max="4115" width="9.375" style="2122" customWidth="1"/>
    <col min="4116" max="4116" width="9.75" style="2122" customWidth="1"/>
    <col min="4117" max="4117" width="8.75" style="2122" customWidth="1"/>
    <col min="4118" max="4119" width="8.625" style="2122" customWidth="1"/>
    <col min="4120" max="4120" width="8.875" style="2122" customWidth="1"/>
    <col min="4121" max="4121" width="9.875" style="2122" customWidth="1"/>
    <col min="4122" max="4122" width="8.625" style="2122" customWidth="1"/>
    <col min="4123" max="4124" width="8.75" style="2122" customWidth="1"/>
    <col min="4125" max="4125" width="8.125" style="2122" customWidth="1"/>
    <col min="4126" max="4126" width="7.125" style="2122" customWidth="1"/>
    <col min="4127" max="4127" width="6.625" style="2122" customWidth="1"/>
    <col min="4128" max="4128" width="8.5" style="2122" customWidth="1"/>
    <col min="4129" max="4129" width="8.625" style="2122" customWidth="1"/>
    <col min="4130" max="4130" width="21.375" style="2122" customWidth="1"/>
    <col min="4131" max="4131" width="36.5" style="2122" customWidth="1"/>
    <col min="4132" max="4132" width="8" style="2122" customWidth="1"/>
    <col min="4133" max="4133" width="9" style="2122" customWidth="1"/>
    <col min="4134" max="4134" width="9" style="2122"/>
    <col min="4135" max="4135" width="9" style="2122" customWidth="1"/>
    <col min="4136" max="4366" width="9" style="2122"/>
    <col min="4367" max="4367" width="5.75" style="2122" customWidth="1"/>
    <col min="4368" max="4368" width="34.375" style="2122" customWidth="1"/>
    <col min="4369" max="4369" width="11" style="2122" customWidth="1"/>
    <col min="4370" max="4370" width="9.5" style="2122" customWidth="1"/>
    <col min="4371" max="4371" width="9.375" style="2122" customWidth="1"/>
    <col min="4372" max="4372" width="9.75" style="2122" customWidth="1"/>
    <col min="4373" max="4373" width="8.75" style="2122" customWidth="1"/>
    <col min="4374" max="4375" width="8.625" style="2122" customWidth="1"/>
    <col min="4376" max="4376" width="8.875" style="2122" customWidth="1"/>
    <col min="4377" max="4377" width="9.875" style="2122" customWidth="1"/>
    <col min="4378" max="4378" width="8.625" style="2122" customWidth="1"/>
    <col min="4379" max="4380" width="8.75" style="2122" customWidth="1"/>
    <col min="4381" max="4381" width="8.125" style="2122" customWidth="1"/>
    <col min="4382" max="4382" width="7.125" style="2122" customWidth="1"/>
    <col min="4383" max="4383" width="6.625" style="2122" customWidth="1"/>
    <col min="4384" max="4384" width="8.5" style="2122" customWidth="1"/>
    <col min="4385" max="4385" width="8.625" style="2122" customWidth="1"/>
    <col min="4386" max="4386" width="21.375" style="2122" customWidth="1"/>
    <col min="4387" max="4387" width="36.5" style="2122" customWidth="1"/>
    <col min="4388" max="4388" width="8" style="2122" customWidth="1"/>
    <col min="4389" max="4389" width="9" style="2122" customWidth="1"/>
    <col min="4390" max="4390" width="9" style="2122"/>
    <col min="4391" max="4391" width="9" style="2122" customWidth="1"/>
    <col min="4392" max="4622" width="9" style="2122"/>
    <col min="4623" max="4623" width="5.75" style="2122" customWidth="1"/>
    <col min="4624" max="4624" width="34.375" style="2122" customWidth="1"/>
    <col min="4625" max="4625" width="11" style="2122" customWidth="1"/>
    <col min="4626" max="4626" width="9.5" style="2122" customWidth="1"/>
    <col min="4627" max="4627" width="9.375" style="2122" customWidth="1"/>
    <col min="4628" max="4628" width="9.75" style="2122" customWidth="1"/>
    <col min="4629" max="4629" width="8.75" style="2122" customWidth="1"/>
    <col min="4630" max="4631" width="8.625" style="2122" customWidth="1"/>
    <col min="4632" max="4632" width="8.875" style="2122" customWidth="1"/>
    <col min="4633" max="4633" width="9.875" style="2122" customWidth="1"/>
    <col min="4634" max="4634" width="8.625" style="2122" customWidth="1"/>
    <col min="4635" max="4636" width="8.75" style="2122" customWidth="1"/>
    <col min="4637" max="4637" width="8.125" style="2122" customWidth="1"/>
    <col min="4638" max="4638" width="7.125" style="2122" customWidth="1"/>
    <col min="4639" max="4639" width="6.625" style="2122" customWidth="1"/>
    <col min="4640" max="4640" width="8.5" style="2122" customWidth="1"/>
    <col min="4641" max="4641" width="8.625" style="2122" customWidth="1"/>
    <col min="4642" max="4642" width="21.375" style="2122" customWidth="1"/>
    <col min="4643" max="4643" width="36.5" style="2122" customWidth="1"/>
    <col min="4644" max="4644" width="8" style="2122" customWidth="1"/>
    <col min="4645" max="4645" width="9" style="2122" customWidth="1"/>
    <col min="4646" max="4646" width="9" style="2122"/>
    <col min="4647" max="4647" width="9" style="2122" customWidth="1"/>
    <col min="4648" max="4878" width="9" style="2122"/>
    <col min="4879" max="4879" width="5.75" style="2122" customWidth="1"/>
    <col min="4880" max="4880" width="34.375" style="2122" customWidth="1"/>
    <col min="4881" max="4881" width="11" style="2122" customWidth="1"/>
    <col min="4882" max="4882" width="9.5" style="2122" customWidth="1"/>
    <col min="4883" max="4883" width="9.375" style="2122" customWidth="1"/>
    <col min="4884" max="4884" width="9.75" style="2122" customWidth="1"/>
    <col min="4885" max="4885" width="8.75" style="2122" customWidth="1"/>
    <col min="4886" max="4887" width="8.625" style="2122" customWidth="1"/>
    <col min="4888" max="4888" width="8.875" style="2122" customWidth="1"/>
    <col min="4889" max="4889" width="9.875" style="2122" customWidth="1"/>
    <col min="4890" max="4890" width="8.625" style="2122" customWidth="1"/>
    <col min="4891" max="4892" width="8.75" style="2122" customWidth="1"/>
    <col min="4893" max="4893" width="8.125" style="2122" customWidth="1"/>
    <col min="4894" max="4894" width="7.125" style="2122" customWidth="1"/>
    <col min="4895" max="4895" width="6.625" style="2122" customWidth="1"/>
    <col min="4896" max="4896" width="8.5" style="2122" customWidth="1"/>
    <col min="4897" max="4897" width="8.625" style="2122" customWidth="1"/>
    <col min="4898" max="4898" width="21.375" style="2122" customWidth="1"/>
    <col min="4899" max="4899" width="36.5" style="2122" customWidth="1"/>
    <col min="4900" max="4900" width="8" style="2122" customWidth="1"/>
    <col min="4901" max="4901" width="9" style="2122" customWidth="1"/>
    <col min="4902" max="4902" width="9" style="2122"/>
    <col min="4903" max="4903" width="9" style="2122" customWidth="1"/>
    <col min="4904" max="5134" width="9" style="2122"/>
    <col min="5135" max="5135" width="5.75" style="2122" customWidth="1"/>
    <col min="5136" max="5136" width="34.375" style="2122" customWidth="1"/>
    <col min="5137" max="5137" width="11" style="2122" customWidth="1"/>
    <col min="5138" max="5138" width="9.5" style="2122" customWidth="1"/>
    <col min="5139" max="5139" width="9.375" style="2122" customWidth="1"/>
    <col min="5140" max="5140" width="9.75" style="2122" customWidth="1"/>
    <col min="5141" max="5141" width="8.75" style="2122" customWidth="1"/>
    <col min="5142" max="5143" width="8.625" style="2122" customWidth="1"/>
    <col min="5144" max="5144" width="8.875" style="2122" customWidth="1"/>
    <col min="5145" max="5145" width="9.875" style="2122" customWidth="1"/>
    <col min="5146" max="5146" width="8.625" style="2122" customWidth="1"/>
    <col min="5147" max="5148" width="8.75" style="2122" customWidth="1"/>
    <col min="5149" max="5149" width="8.125" style="2122" customWidth="1"/>
    <col min="5150" max="5150" width="7.125" style="2122" customWidth="1"/>
    <col min="5151" max="5151" width="6.625" style="2122" customWidth="1"/>
    <col min="5152" max="5152" width="8.5" style="2122" customWidth="1"/>
    <col min="5153" max="5153" width="8.625" style="2122" customWidth="1"/>
    <col min="5154" max="5154" width="21.375" style="2122" customWidth="1"/>
    <col min="5155" max="5155" width="36.5" style="2122" customWidth="1"/>
    <col min="5156" max="5156" width="8" style="2122" customWidth="1"/>
    <col min="5157" max="5157" width="9" style="2122" customWidth="1"/>
    <col min="5158" max="5158" width="9" style="2122"/>
    <col min="5159" max="5159" width="9" style="2122" customWidth="1"/>
    <col min="5160" max="5390" width="9" style="2122"/>
    <col min="5391" max="5391" width="5.75" style="2122" customWidth="1"/>
    <col min="5392" max="5392" width="34.375" style="2122" customWidth="1"/>
    <col min="5393" max="5393" width="11" style="2122" customWidth="1"/>
    <col min="5394" max="5394" width="9.5" style="2122" customWidth="1"/>
    <col min="5395" max="5395" width="9.375" style="2122" customWidth="1"/>
    <col min="5396" max="5396" width="9.75" style="2122" customWidth="1"/>
    <col min="5397" max="5397" width="8.75" style="2122" customWidth="1"/>
    <col min="5398" max="5399" width="8.625" style="2122" customWidth="1"/>
    <col min="5400" max="5400" width="8.875" style="2122" customWidth="1"/>
    <col min="5401" max="5401" width="9.875" style="2122" customWidth="1"/>
    <col min="5402" max="5402" width="8.625" style="2122" customWidth="1"/>
    <col min="5403" max="5404" width="8.75" style="2122" customWidth="1"/>
    <col min="5405" max="5405" width="8.125" style="2122" customWidth="1"/>
    <col min="5406" max="5406" width="7.125" style="2122" customWidth="1"/>
    <col min="5407" max="5407" width="6.625" style="2122" customWidth="1"/>
    <col min="5408" max="5408" width="8.5" style="2122" customWidth="1"/>
    <col min="5409" max="5409" width="8.625" style="2122" customWidth="1"/>
    <col min="5410" max="5410" width="21.375" style="2122" customWidth="1"/>
    <col min="5411" max="5411" width="36.5" style="2122" customWidth="1"/>
    <col min="5412" max="5412" width="8" style="2122" customWidth="1"/>
    <col min="5413" max="5413" width="9" style="2122" customWidth="1"/>
    <col min="5414" max="5414" width="9" style="2122"/>
    <col min="5415" max="5415" width="9" style="2122" customWidth="1"/>
    <col min="5416" max="5646" width="9" style="2122"/>
    <col min="5647" max="5647" width="5.75" style="2122" customWidth="1"/>
    <col min="5648" max="5648" width="34.375" style="2122" customWidth="1"/>
    <col min="5649" max="5649" width="11" style="2122" customWidth="1"/>
    <col min="5650" max="5650" width="9.5" style="2122" customWidth="1"/>
    <col min="5651" max="5651" width="9.375" style="2122" customWidth="1"/>
    <col min="5652" max="5652" width="9.75" style="2122" customWidth="1"/>
    <col min="5653" max="5653" width="8.75" style="2122" customWidth="1"/>
    <col min="5654" max="5655" width="8.625" style="2122" customWidth="1"/>
    <col min="5656" max="5656" width="8.875" style="2122" customWidth="1"/>
    <col min="5657" max="5657" width="9.875" style="2122" customWidth="1"/>
    <col min="5658" max="5658" width="8.625" style="2122" customWidth="1"/>
    <col min="5659" max="5660" width="8.75" style="2122" customWidth="1"/>
    <col min="5661" max="5661" width="8.125" style="2122" customWidth="1"/>
    <col min="5662" max="5662" width="7.125" style="2122" customWidth="1"/>
    <col min="5663" max="5663" width="6.625" style="2122" customWidth="1"/>
    <col min="5664" max="5664" width="8.5" style="2122" customWidth="1"/>
    <col min="5665" max="5665" width="8.625" style="2122" customWidth="1"/>
    <col min="5666" max="5666" width="21.375" style="2122" customWidth="1"/>
    <col min="5667" max="5667" width="36.5" style="2122" customWidth="1"/>
    <col min="5668" max="5668" width="8" style="2122" customWidth="1"/>
    <col min="5669" max="5669" width="9" style="2122" customWidth="1"/>
    <col min="5670" max="5670" width="9" style="2122"/>
    <col min="5671" max="5671" width="9" style="2122" customWidth="1"/>
    <col min="5672" max="5902" width="9" style="2122"/>
    <col min="5903" max="5903" width="5.75" style="2122" customWidth="1"/>
    <col min="5904" max="5904" width="34.375" style="2122" customWidth="1"/>
    <col min="5905" max="5905" width="11" style="2122" customWidth="1"/>
    <col min="5906" max="5906" width="9.5" style="2122" customWidth="1"/>
    <col min="5907" max="5907" width="9.375" style="2122" customWidth="1"/>
    <col min="5908" max="5908" width="9.75" style="2122" customWidth="1"/>
    <col min="5909" max="5909" width="8.75" style="2122" customWidth="1"/>
    <col min="5910" max="5911" width="8.625" style="2122" customWidth="1"/>
    <col min="5912" max="5912" width="8.875" style="2122" customWidth="1"/>
    <col min="5913" max="5913" width="9.875" style="2122" customWidth="1"/>
    <col min="5914" max="5914" width="8.625" style="2122" customWidth="1"/>
    <col min="5915" max="5916" width="8.75" style="2122" customWidth="1"/>
    <col min="5917" max="5917" width="8.125" style="2122" customWidth="1"/>
    <col min="5918" max="5918" width="7.125" style="2122" customWidth="1"/>
    <col min="5919" max="5919" width="6.625" style="2122" customWidth="1"/>
    <col min="5920" max="5920" width="8.5" style="2122" customWidth="1"/>
    <col min="5921" max="5921" width="8.625" style="2122" customWidth="1"/>
    <col min="5922" max="5922" width="21.375" style="2122" customWidth="1"/>
    <col min="5923" max="5923" width="36.5" style="2122" customWidth="1"/>
    <col min="5924" max="5924" width="8" style="2122" customWidth="1"/>
    <col min="5925" max="5925" width="9" style="2122" customWidth="1"/>
    <col min="5926" max="5926" width="9" style="2122"/>
    <col min="5927" max="5927" width="9" style="2122" customWidth="1"/>
    <col min="5928" max="6158" width="9" style="2122"/>
    <col min="6159" max="6159" width="5.75" style="2122" customWidth="1"/>
    <col min="6160" max="6160" width="34.375" style="2122" customWidth="1"/>
    <col min="6161" max="6161" width="11" style="2122" customWidth="1"/>
    <col min="6162" max="6162" width="9.5" style="2122" customWidth="1"/>
    <col min="6163" max="6163" width="9.375" style="2122" customWidth="1"/>
    <col min="6164" max="6164" width="9.75" style="2122" customWidth="1"/>
    <col min="6165" max="6165" width="8.75" style="2122" customWidth="1"/>
    <col min="6166" max="6167" width="8.625" style="2122" customWidth="1"/>
    <col min="6168" max="6168" width="8.875" style="2122" customWidth="1"/>
    <col min="6169" max="6169" width="9.875" style="2122" customWidth="1"/>
    <col min="6170" max="6170" width="8.625" style="2122" customWidth="1"/>
    <col min="6171" max="6172" width="8.75" style="2122" customWidth="1"/>
    <col min="6173" max="6173" width="8.125" style="2122" customWidth="1"/>
    <col min="6174" max="6174" width="7.125" style="2122" customWidth="1"/>
    <col min="6175" max="6175" width="6.625" style="2122" customWidth="1"/>
    <col min="6176" max="6176" width="8.5" style="2122" customWidth="1"/>
    <col min="6177" max="6177" width="8.625" style="2122" customWidth="1"/>
    <col min="6178" max="6178" width="21.375" style="2122" customWidth="1"/>
    <col min="6179" max="6179" width="36.5" style="2122" customWidth="1"/>
    <col min="6180" max="6180" width="8" style="2122" customWidth="1"/>
    <col min="6181" max="6181" width="9" style="2122" customWidth="1"/>
    <col min="6182" max="6182" width="9" style="2122"/>
    <col min="6183" max="6183" width="9" style="2122" customWidth="1"/>
    <col min="6184" max="6414" width="9" style="2122"/>
    <col min="6415" max="6415" width="5.75" style="2122" customWidth="1"/>
    <col min="6416" max="6416" width="34.375" style="2122" customWidth="1"/>
    <col min="6417" max="6417" width="11" style="2122" customWidth="1"/>
    <col min="6418" max="6418" width="9.5" style="2122" customWidth="1"/>
    <col min="6419" max="6419" width="9.375" style="2122" customWidth="1"/>
    <col min="6420" max="6420" width="9.75" style="2122" customWidth="1"/>
    <col min="6421" max="6421" width="8.75" style="2122" customWidth="1"/>
    <col min="6422" max="6423" width="8.625" style="2122" customWidth="1"/>
    <col min="6424" max="6424" width="8.875" style="2122" customWidth="1"/>
    <col min="6425" max="6425" width="9.875" style="2122" customWidth="1"/>
    <col min="6426" max="6426" width="8.625" style="2122" customWidth="1"/>
    <col min="6427" max="6428" width="8.75" style="2122" customWidth="1"/>
    <col min="6429" max="6429" width="8.125" style="2122" customWidth="1"/>
    <col min="6430" max="6430" width="7.125" style="2122" customWidth="1"/>
    <col min="6431" max="6431" width="6.625" style="2122" customWidth="1"/>
    <col min="6432" max="6432" width="8.5" style="2122" customWidth="1"/>
    <col min="6433" max="6433" width="8.625" style="2122" customWidth="1"/>
    <col min="6434" max="6434" width="21.375" style="2122" customWidth="1"/>
    <col min="6435" max="6435" width="36.5" style="2122" customWidth="1"/>
    <col min="6436" max="6436" width="8" style="2122" customWidth="1"/>
    <col min="6437" max="6437" width="9" style="2122" customWidth="1"/>
    <col min="6438" max="6438" width="9" style="2122"/>
    <col min="6439" max="6439" width="9" style="2122" customWidth="1"/>
    <col min="6440" max="6670" width="9" style="2122"/>
    <col min="6671" max="6671" width="5.75" style="2122" customWidth="1"/>
    <col min="6672" max="6672" width="34.375" style="2122" customWidth="1"/>
    <col min="6673" max="6673" width="11" style="2122" customWidth="1"/>
    <col min="6674" max="6674" width="9.5" style="2122" customWidth="1"/>
    <col min="6675" max="6675" width="9.375" style="2122" customWidth="1"/>
    <col min="6676" max="6676" width="9.75" style="2122" customWidth="1"/>
    <col min="6677" max="6677" width="8.75" style="2122" customWidth="1"/>
    <col min="6678" max="6679" width="8.625" style="2122" customWidth="1"/>
    <col min="6680" max="6680" width="8.875" style="2122" customWidth="1"/>
    <col min="6681" max="6681" width="9.875" style="2122" customWidth="1"/>
    <col min="6682" max="6682" width="8.625" style="2122" customWidth="1"/>
    <col min="6683" max="6684" width="8.75" style="2122" customWidth="1"/>
    <col min="6685" max="6685" width="8.125" style="2122" customWidth="1"/>
    <col min="6686" max="6686" width="7.125" style="2122" customWidth="1"/>
    <col min="6687" max="6687" width="6.625" style="2122" customWidth="1"/>
    <col min="6688" max="6688" width="8.5" style="2122" customWidth="1"/>
    <col min="6689" max="6689" width="8.625" style="2122" customWidth="1"/>
    <col min="6690" max="6690" width="21.375" style="2122" customWidth="1"/>
    <col min="6691" max="6691" width="36.5" style="2122" customWidth="1"/>
    <col min="6692" max="6692" width="8" style="2122" customWidth="1"/>
    <col min="6693" max="6693" width="9" style="2122" customWidth="1"/>
    <col min="6694" max="6694" width="9" style="2122"/>
    <col min="6695" max="6695" width="9" style="2122" customWidth="1"/>
    <col min="6696" max="6926" width="9" style="2122"/>
    <col min="6927" max="6927" width="5.75" style="2122" customWidth="1"/>
    <col min="6928" max="6928" width="34.375" style="2122" customWidth="1"/>
    <col min="6929" max="6929" width="11" style="2122" customWidth="1"/>
    <col min="6930" max="6930" width="9.5" style="2122" customWidth="1"/>
    <col min="6931" max="6931" width="9.375" style="2122" customWidth="1"/>
    <col min="6932" max="6932" width="9.75" style="2122" customWidth="1"/>
    <col min="6933" max="6933" width="8.75" style="2122" customWidth="1"/>
    <col min="6934" max="6935" width="8.625" style="2122" customWidth="1"/>
    <col min="6936" max="6936" width="8.875" style="2122" customWidth="1"/>
    <col min="6937" max="6937" width="9.875" style="2122" customWidth="1"/>
    <col min="6938" max="6938" width="8.625" style="2122" customWidth="1"/>
    <col min="6939" max="6940" width="8.75" style="2122" customWidth="1"/>
    <col min="6941" max="6941" width="8.125" style="2122" customWidth="1"/>
    <col min="6942" max="6942" width="7.125" style="2122" customWidth="1"/>
    <col min="6943" max="6943" width="6.625" style="2122" customWidth="1"/>
    <col min="6944" max="6944" width="8.5" style="2122" customWidth="1"/>
    <col min="6945" max="6945" width="8.625" style="2122" customWidth="1"/>
    <col min="6946" max="6946" width="21.375" style="2122" customWidth="1"/>
    <col min="6947" max="6947" width="36.5" style="2122" customWidth="1"/>
    <col min="6948" max="6948" width="8" style="2122" customWidth="1"/>
    <col min="6949" max="6949" width="9" style="2122" customWidth="1"/>
    <col min="6950" max="6950" width="9" style="2122"/>
    <col min="6951" max="6951" width="9" style="2122" customWidth="1"/>
    <col min="6952" max="7182" width="9" style="2122"/>
    <col min="7183" max="7183" width="5.75" style="2122" customWidth="1"/>
    <col min="7184" max="7184" width="34.375" style="2122" customWidth="1"/>
    <col min="7185" max="7185" width="11" style="2122" customWidth="1"/>
    <col min="7186" max="7186" width="9.5" style="2122" customWidth="1"/>
    <col min="7187" max="7187" width="9.375" style="2122" customWidth="1"/>
    <col min="7188" max="7188" width="9.75" style="2122" customWidth="1"/>
    <col min="7189" max="7189" width="8.75" style="2122" customWidth="1"/>
    <col min="7190" max="7191" width="8.625" style="2122" customWidth="1"/>
    <col min="7192" max="7192" width="8.875" style="2122" customWidth="1"/>
    <col min="7193" max="7193" width="9.875" style="2122" customWidth="1"/>
    <col min="7194" max="7194" width="8.625" style="2122" customWidth="1"/>
    <col min="7195" max="7196" width="8.75" style="2122" customWidth="1"/>
    <col min="7197" max="7197" width="8.125" style="2122" customWidth="1"/>
    <col min="7198" max="7198" width="7.125" style="2122" customWidth="1"/>
    <col min="7199" max="7199" width="6.625" style="2122" customWidth="1"/>
    <col min="7200" max="7200" width="8.5" style="2122" customWidth="1"/>
    <col min="7201" max="7201" width="8.625" style="2122" customWidth="1"/>
    <col min="7202" max="7202" width="21.375" style="2122" customWidth="1"/>
    <col min="7203" max="7203" width="36.5" style="2122" customWidth="1"/>
    <col min="7204" max="7204" width="8" style="2122" customWidth="1"/>
    <col min="7205" max="7205" width="9" style="2122" customWidth="1"/>
    <col min="7206" max="7206" width="9" style="2122"/>
    <col min="7207" max="7207" width="9" style="2122" customWidth="1"/>
    <col min="7208" max="7438" width="9" style="2122"/>
    <col min="7439" max="7439" width="5.75" style="2122" customWidth="1"/>
    <col min="7440" max="7440" width="34.375" style="2122" customWidth="1"/>
    <col min="7441" max="7441" width="11" style="2122" customWidth="1"/>
    <col min="7442" max="7442" width="9.5" style="2122" customWidth="1"/>
    <col min="7443" max="7443" width="9.375" style="2122" customWidth="1"/>
    <col min="7444" max="7444" width="9.75" style="2122" customWidth="1"/>
    <col min="7445" max="7445" width="8.75" style="2122" customWidth="1"/>
    <col min="7446" max="7447" width="8.625" style="2122" customWidth="1"/>
    <col min="7448" max="7448" width="8.875" style="2122" customWidth="1"/>
    <col min="7449" max="7449" width="9.875" style="2122" customWidth="1"/>
    <col min="7450" max="7450" width="8.625" style="2122" customWidth="1"/>
    <col min="7451" max="7452" width="8.75" style="2122" customWidth="1"/>
    <col min="7453" max="7453" width="8.125" style="2122" customWidth="1"/>
    <col min="7454" max="7454" width="7.125" style="2122" customWidth="1"/>
    <col min="7455" max="7455" width="6.625" style="2122" customWidth="1"/>
    <col min="7456" max="7456" width="8.5" style="2122" customWidth="1"/>
    <col min="7457" max="7457" width="8.625" style="2122" customWidth="1"/>
    <col min="7458" max="7458" width="21.375" style="2122" customWidth="1"/>
    <col min="7459" max="7459" width="36.5" style="2122" customWidth="1"/>
    <col min="7460" max="7460" width="8" style="2122" customWidth="1"/>
    <col min="7461" max="7461" width="9" style="2122" customWidth="1"/>
    <col min="7462" max="7462" width="9" style="2122"/>
    <col min="7463" max="7463" width="9" style="2122" customWidth="1"/>
    <col min="7464" max="7694" width="9" style="2122"/>
    <col min="7695" max="7695" width="5.75" style="2122" customWidth="1"/>
    <col min="7696" max="7696" width="34.375" style="2122" customWidth="1"/>
    <col min="7697" max="7697" width="11" style="2122" customWidth="1"/>
    <col min="7698" max="7698" width="9.5" style="2122" customWidth="1"/>
    <col min="7699" max="7699" width="9.375" style="2122" customWidth="1"/>
    <col min="7700" max="7700" width="9.75" style="2122" customWidth="1"/>
    <col min="7701" max="7701" width="8.75" style="2122" customWidth="1"/>
    <col min="7702" max="7703" width="8.625" style="2122" customWidth="1"/>
    <col min="7704" max="7704" width="8.875" style="2122" customWidth="1"/>
    <col min="7705" max="7705" width="9.875" style="2122" customWidth="1"/>
    <col min="7706" max="7706" width="8.625" style="2122" customWidth="1"/>
    <col min="7707" max="7708" width="8.75" style="2122" customWidth="1"/>
    <col min="7709" max="7709" width="8.125" style="2122" customWidth="1"/>
    <col min="7710" max="7710" width="7.125" style="2122" customWidth="1"/>
    <col min="7711" max="7711" width="6.625" style="2122" customWidth="1"/>
    <col min="7712" max="7712" width="8.5" style="2122" customWidth="1"/>
    <col min="7713" max="7713" width="8.625" style="2122" customWidth="1"/>
    <col min="7714" max="7714" width="21.375" style="2122" customWidth="1"/>
    <col min="7715" max="7715" width="36.5" style="2122" customWidth="1"/>
    <col min="7716" max="7716" width="8" style="2122" customWidth="1"/>
    <col min="7717" max="7717" width="9" style="2122" customWidth="1"/>
    <col min="7718" max="7718" width="9" style="2122"/>
    <col min="7719" max="7719" width="9" style="2122" customWidth="1"/>
    <col min="7720" max="7950" width="9" style="2122"/>
    <col min="7951" max="7951" width="5.75" style="2122" customWidth="1"/>
    <col min="7952" max="7952" width="34.375" style="2122" customWidth="1"/>
    <col min="7953" max="7953" width="11" style="2122" customWidth="1"/>
    <col min="7954" max="7954" width="9.5" style="2122" customWidth="1"/>
    <col min="7955" max="7955" width="9.375" style="2122" customWidth="1"/>
    <col min="7956" max="7956" width="9.75" style="2122" customWidth="1"/>
    <col min="7957" max="7957" width="8.75" style="2122" customWidth="1"/>
    <col min="7958" max="7959" width="8.625" style="2122" customWidth="1"/>
    <col min="7960" max="7960" width="8.875" style="2122" customWidth="1"/>
    <col min="7961" max="7961" width="9.875" style="2122" customWidth="1"/>
    <col min="7962" max="7962" width="8.625" style="2122" customWidth="1"/>
    <col min="7963" max="7964" width="8.75" style="2122" customWidth="1"/>
    <col min="7965" max="7965" width="8.125" style="2122" customWidth="1"/>
    <col min="7966" max="7966" width="7.125" style="2122" customWidth="1"/>
    <col min="7967" max="7967" width="6.625" style="2122" customWidth="1"/>
    <col min="7968" max="7968" width="8.5" style="2122" customWidth="1"/>
    <col min="7969" max="7969" width="8.625" style="2122" customWidth="1"/>
    <col min="7970" max="7970" width="21.375" style="2122" customWidth="1"/>
    <col min="7971" max="7971" width="36.5" style="2122" customWidth="1"/>
    <col min="7972" max="7972" width="8" style="2122" customWidth="1"/>
    <col min="7973" max="7973" width="9" style="2122" customWidth="1"/>
    <col min="7974" max="7974" width="9" style="2122"/>
    <col min="7975" max="7975" width="9" style="2122" customWidth="1"/>
    <col min="7976" max="8206" width="9" style="2122"/>
    <col min="8207" max="8207" width="5.75" style="2122" customWidth="1"/>
    <col min="8208" max="8208" width="34.375" style="2122" customWidth="1"/>
    <col min="8209" max="8209" width="11" style="2122" customWidth="1"/>
    <col min="8210" max="8210" width="9.5" style="2122" customWidth="1"/>
    <col min="8211" max="8211" width="9.375" style="2122" customWidth="1"/>
    <col min="8212" max="8212" width="9.75" style="2122" customWidth="1"/>
    <col min="8213" max="8213" width="8.75" style="2122" customWidth="1"/>
    <col min="8214" max="8215" width="8.625" style="2122" customWidth="1"/>
    <col min="8216" max="8216" width="8.875" style="2122" customWidth="1"/>
    <col min="8217" max="8217" width="9.875" style="2122" customWidth="1"/>
    <col min="8218" max="8218" width="8.625" style="2122" customWidth="1"/>
    <col min="8219" max="8220" width="8.75" style="2122" customWidth="1"/>
    <col min="8221" max="8221" width="8.125" style="2122" customWidth="1"/>
    <col min="8222" max="8222" width="7.125" style="2122" customWidth="1"/>
    <col min="8223" max="8223" width="6.625" style="2122" customWidth="1"/>
    <col min="8224" max="8224" width="8.5" style="2122" customWidth="1"/>
    <col min="8225" max="8225" width="8.625" style="2122" customWidth="1"/>
    <col min="8226" max="8226" width="21.375" style="2122" customWidth="1"/>
    <col min="8227" max="8227" width="36.5" style="2122" customWidth="1"/>
    <col min="8228" max="8228" width="8" style="2122" customWidth="1"/>
    <col min="8229" max="8229" width="9" style="2122" customWidth="1"/>
    <col min="8230" max="8230" width="9" style="2122"/>
    <col min="8231" max="8231" width="9" style="2122" customWidth="1"/>
    <col min="8232" max="8462" width="9" style="2122"/>
    <col min="8463" max="8463" width="5.75" style="2122" customWidth="1"/>
    <col min="8464" max="8464" width="34.375" style="2122" customWidth="1"/>
    <col min="8465" max="8465" width="11" style="2122" customWidth="1"/>
    <col min="8466" max="8466" width="9.5" style="2122" customWidth="1"/>
    <col min="8467" max="8467" width="9.375" style="2122" customWidth="1"/>
    <col min="8468" max="8468" width="9.75" style="2122" customWidth="1"/>
    <col min="8469" max="8469" width="8.75" style="2122" customWidth="1"/>
    <col min="8470" max="8471" width="8.625" style="2122" customWidth="1"/>
    <col min="8472" max="8472" width="8.875" style="2122" customWidth="1"/>
    <col min="8473" max="8473" width="9.875" style="2122" customWidth="1"/>
    <col min="8474" max="8474" width="8.625" style="2122" customWidth="1"/>
    <col min="8475" max="8476" width="8.75" style="2122" customWidth="1"/>
    <col min="8477" max="8477" width="8.125" style="2122" customWidth="1"/>
    <col min="8478" max="8478" width="7.125" style="2122" customWidth="1"/>
    <col min="8479" max="8479" width="6.625" style="2122" customWidth="1"/>
    <col min="8480" max="8480" width="8.5" style="2122" customWidth="1"/>
    <col min="8481" max="8481" width="8.625" style="2122" customWidth="1"/>
    <col min="8482" max="8482" width="21.375" style="2122" customWidth="1"/>
    <col min="8483" max="8483" width="36.5" style="2122" customWidth="1"/>
    <col min="8484" max="8484" width="8" style="2122" customWidth="1"/>
    <col min="8485" max="8485" width="9" style="2122" customWidth="1"/>
    <col min="8486" max="8486" width="9" style="2122"/>
    <col min="8487" max="8487" width="9" style="2122" customWidth="1"/>
    <col min="8488" max="8718" width="9" style="2122"/>
    <col min="8719" max="8719" width="5.75" style="2122" customWidth="1"/>
    <col min="8720" max="8720" width="34.375" style="2122" customWidth="1"/>
    <col min="8721" max="8721" width="11" style="2122" customWidth="1"/>
    <col min="8722" max="8722" width="9.5" style="2122" customWidth="1"/>
    <col min="8723" max="8723" width="9.375" style="2122" customWidth="1"/>
    <col min="8724" max="8724" width="9.75" style="2122" customWidth="1"/>
    <col min="8725" max="8725" width="8.75" style="2122" customWidth="1"/>
    <col min="8726" max="8727" width="8.625" style="2122" customWidth="1"/>
    <col min="8728" max="8728" width="8.875" style="2122" customWidth="1"/>
    <col min="8729" max="8729" width="9.875" style="2122" customWidth="1"/>
    <col min="8730" max="8730" width="8.625" style="2122" customWidth="1"/>
    <col min="8731" max="8732" width="8.75" style="2122" customWidth="1"/>
    <col min="8733" max="8733" width="8.125" style="2122" customWidth="1"/>
    <col min="8734" max="8734" width="7.125" style="2122" customWidth="1"/>
    <col min="8735" max="8735" width="6.625" style="2122" customWidth="1"/>
    <col min="8736" max="8736" width="8.5" style="2122" customWidth="1"/>
    <col min="8737" max="8737" width="8.625" style="2122" customWidth="1"/>
    <col min="8738" max="8738" width="21.375" style="2122" customWidth="1"/>
    <col min="8739" max="8739" width="36.5" style="2122" customWidth="1"/>
    <col min="8740" max="8740" width="8" style="2122" customWidth="1"/>
    <col min="8741" max="8741" width="9" style="2122" customWidth="1"/>
    <col min="8742" max="8742" width="9" style="2122"/>
    <col min="8743" max="8743" width="9" style="2122" customWidth="1"/>
    <col min="8744" max="8974" width="9" style="2122"/>
    <col min="8975" max="8975" width="5.75" style="2122" customWidth="1"/>
    <col min="8976" max="8976" width="34.375" style="2122" customWidth="1"/>
    <col min="8977" max="8977" width="11" style="2122" customWidth="1"/>
    <col min="8978" max="8978" width="9.5" style="2122" customWidth="1"/>
    <col min="8979" max="8979" width="9.375" style="2122" customWidth="1"/>
    <col min="8980" max="8980" width="9.75" style="2122" customWidth="1"/>
    <col min="8981" max="8981" width="8.75" style="2122" customWidth="1"/>
    <col min="8982" max="8983" width="8.625" style="2122" customWidth="1"/>
    <col min="8984" max="8984" width="8.875" style="2122" customWidth="1"/>
    <col min="8985" max="8985" width="9.875" style="2122" customWidth="1"/>
    <col min="8986" max="8986" width="8.625" style="2122" customWidth="1"/>
    <col min="8987" max="8988" width="8.75" style="2122" customWidth="1"/>
    <col min="8989" max="8989" width="8.125" style="2122" customWidth="1"/>
    <col min="8990" max="8990" width="7.125" style="2122" customWidth="1"/>
    <col min="8991" max="8991" width="6.625" style="2122" customWidth="1"/>
    <col min="8992" max="8992" width="8.5" style="2122" customWidth="1"/>
    <col min="8993" max="8993" width="8.625" style="2122" customWidth="1"/>
    <col min="8994" max="8994" width="21.375" style="2122" customWidth="1"/>
    <col min="8995" max="8995" width="36.5" style="2122" customWidth="1"/>
    <col min="8996" max="8996" width="8" style="2122" customWidth="1"/>
    <col min="8997" max="8997" width="9" style="2122" customWidth="1"/>
    <col min="8998" max="8998" width="9" style="2122"/>
    <col min="8999" max="8999" width="9" style="2122" customWidth="1"/>
    <col min="9000" max="9230" width="9" style="2122"/>
    <col min="9231" max="9231" width="5.75" style="2122" customWidth="1"/>
    <col min="9232" max="9232" width="34.375" style="2122" customWidth="1"/>
    <col min="9233" max="9233" width="11" style="2122" customWidth="1"/>
    <col min="9234" max="9234" width="9.5" style="2122" customWidth="1"/>
    <col min="9235" max="9235" width="9.375" style="2122" customWidth="1"/>
    <col min="9236" max="9236" width="9.75" style="2122" customWidth="1"/>
    <col min="9237" max="9237" width="8.75" style="2122" customWidth="1"/>
    <col min="9238" max="9239" width="8.625" style="2122" customWidth="1"/>
    <col min="9240" max="9240" width="8.875" style="2122" customWidth="1"/>
    <col min="9241" max="9241" width="9.875" style="2122" customWidth="1"/>
    <col min="9242" max="9242" width="8.625" style="2122" customWidth="1"/>
    <col min="9243" max="9244" width="8.75" style="2122" customWidth="1"/>
    <col min="9245" max="9245" width="8.125" style="2122" customWidth="1"/>
    <col min="9246" max="9246" width="7.125" style="2122" customWidth="1"/>
    <col min="9247" max="9247" width="6.625" style="2122" customWidth="1"/>
    <col min="9248" max="9248" width="8.5" style="2122" customWidth="1"/>
    <col min="9249" max="9249" width="8.625" style="2122" customWidth="1"/>
    <col min="9250" max="9250" width="21.375" style="2122" customWidth="1"/>
    <col min="9251" max="9251" width="36.5" style="2122" customWidth="1"/>
    <col min="9252" max="9252" width="8" style="2122" customWidth="1"/>
    <col min="9253" max="9253" width="9" style="2122" customWidth="1"/>
    <col min="9254" max="9254" width="9" style="2122"/>
    <col min="9255" max="9255" width="9" style="2122" customWidth="1"/>
    <col min="9256" max="9486" width="9" style="2122"/>
    <col min="9487" max="9487" width="5.75" style="2122" customWidth="1"/>
    <col min="9488" max="9488" width="34.375" style="2122" customWidth="1"/>
    <col min="9489" max="9489" width="11" style="2122" customWidth="1"/>
    <col min="9490" max="9490" width="9.5" style="2122" customWidth="1"/>
    <col min="9491" max="9491" width="9.375" style="2122" customWidth="1"/>
    <col min="9492" max="9492" width="9.75" style="2122" customWidth="1"/>
    <col min="9493" max="9493" width="8.75" style="2122" customWidth="1"/>
    <col min="9494" max="9495" width="8.625" style="2122" customWidth="1"/>
    <col min="9496" max="9496" width="8.875" style="2122" customWidth="1"/>
    <col min="9497" max="9497" width="9.875" style="2122" customWidth="1"/>
    <col min="9498" max="9498" width="8.625" style="2122" customWidth="1"/>
    <col min="9499" max="9500" width="8.75" style="2122" customWidth="1"/>
    <col min="9501" max="9501" width="8.125" style="2122" customWidth="1"/>
    <col min="9502" max="9502" width="7.125" style="2122" customWidth="1"/>
    <col min="9503" max="9503" width="6.625" style="2122" customWidth="1"/>
    <col min="9504" max="9504" width="8.5" style="2122" customWidth="1"/>
    <col min="9505" max="9505" width="8.625" style="2122" customWidth="1"/>
    <col min="9506" max="9506" width="21.375" style="2122" customWidth="1"/>
    <col min="9507" max="9507" width="36.5" style="2122" customWidth="1"/>
    <col min="9508" max="9508" width="8" style="2122" customWidth="1"/>
    <col min="9509" max="9509" width="9" style="2122" customWidth="1"/>
    <col min="9510" max="9510" width="9" style="2122"/>
    <col min="9511" max="9511" width="9" style="2122" customWidth="1"/>
    <col min="9512" max="9742" width="9" style="2122"/>
    <col min="9743" max="9743" width="5.75" style="2122" customWidth="1"/>
    <col min="9744" max="9744" width="34.375" style="2122" customWidth="1"/>
    <col min="9745" max="9745" width="11" style="2122" customWidth="1"/>
    <col min="9746" max="9746" width="9.5" style="2122" customWidth="1"/>
    <col min="9747" max="9747" width="9.375" style="2122" customWidth="1"/>
    <col min="9748" max="9748" width="9.75" style="2122" customWidth="1"/>
    <col min="9749" max="9749" width="8.75" style="2122" customWidth="1"/>
    <col min="9750" max="9751" width="8.625" style="2122" customWidth="1"/>
    <col min="9752" max="9752" width="8.875" style="2122" customWidth="1"/>
    <col min="9753" max="9753" width="9.875" style="2122" customWidth="1"/>
    <col min="9754" max="9754" width="8.625" style="2122" customWidth="1"/>
    <col min="9755" max="9756" width="8.75" style="2122" customWidth="1"/>
    <col min="9757" max="9757" width="8.125" style="2122" customWidth="1"/>
    <col min="9758" max="9758" width="7.125" style="2122" customWidth="1"/>
    <col min="9759" max="9759" width="6.625" style="2122" customWidth="1"/>
    <col min="9760" max="9760" width="8.5" style="2122" customWidth="1"/>
    <col min="9761" max="9761" width="8.625" style="2122" customWidth="1"/>
    <col min="9762" max="9762" width="21.375" style="2122" customWidth="1"/>
    <col min="9763" max="9763" width="36.5" style="2122" customWidth="1"/>
    <col min="9764" max="9764" width="8" style="2122" customWidth="1"/>
    <col min="9765" max="9765" width="9" style="2122" customWidth="1"/>
    <col min="9766" max="9766" width="9" style="2122"/>
    <col min="9767" max="9767" width="9" style="2122" customWidth="1"/>
    <col min="9768" max="9998" width="9" style="2122"/>
    <col min="9999" max="9999" width="5.75" style="2122" customWidth="1"/>
    <col min="10000" max="10000" width="34.375" style="2122" customWidth="1"/>
    <col min="10001" max="10001" width="11" style="2122" customWidth="1"/>
    <col min="10002" max="10002" width="9.5" style="2122" customWidth="1"/>
    <col min="10003" max="10003" width="9.375" style="2122" customWidth="1"/>
    <col min="10004" max="10004" width="9.75" style="2122" customWidth="1"/>
    <col min="10005" max="10005" width="8.75" style="2122" customWidth="1"/>
    <col min="10006" max="10007" width="8.625" style="2122" customWidth="1"/>
    <col min="10008" max="10008" width="8.875" style="2122" customWidth="1"/>
    <col min="10009" max="10009" width="9.875" style="2122" customWidth="1"/>
    <col min="10010" max="10010" width="8.625" style="2122" customWidth="1"/>
    <col min="10011" max="10012" width="8.75" style="2122" customWidth="1"/>
    <col min="10013" max="10013" width="8.125" style="2122" customWidth="1"/>
    <col min="10014" max="10014" width="7.125" style="2122" customWidth="1"/>
    <col min="10015" max="10015" width="6.625" style="2122" customWidth="1"/>
    <col min="10016" max="10016" width="8.5" style="2122" customWidth="1"/>
    <col min="10017" max="10017" width="8.625" style="2122" customWidth="1"/>
    <col min="10018" max="10018" width="21.375" style="2122" customWidth="1"/>
    <col min="10019" max="10019" width="36.5" style="2122" customWidth="1"/>
    <col min="10020" max="10020" width="8" style="2122" customWidth="1"/>
    <col min="10021" max="10021" width="9" style="2122" customWidth="1"/>
    <col min="10022" max="10022" width="9" style="2122"/>
    <col min="10023" max="10023" width="9" style="2122" customWidth="1"/>
    <col min="10024" max="10254" width="9" style="2122"/>
    <col min="10255" max="10255" width="5.75" style="2122" customWidth="1"/>
    <col min="10256" max="10256" width="34.375" style="2122" customWidth="1"/>
    <col min="10257" max="10257" width="11" style="2122" customWidth="1"/>
    <col min="10258" max="10258" width="9.5" style="2122" customWidth="1"/>
    <col min="10259" max="10259" width="9.375" style="2122" customWidth="1"/>
    <col min="10260" max="10260" width="9.75" style="2122" customWidth="1"/>
    <col min="10261" max="10261" width="8.75" style="2122" customWidth="1"/>
    <col min="10262" max="10263" width="8.625" style="2122" customWidth="1"/>
    <col min="10264" max="10264" width="8.875" style="2122" customWidth="1"/>
    <col min="10265" max="10265" width="9.875" style="2122" customWidth="1"/>
    <col min="10266" max="10266" width="8.625" style="2122" customWidth="1"/>
    <col min="10267" max="10268" width="8.75" style="2122" customWidth="1"/>
    <col min="10269" max="10269" width="8.125" style="2122" customWidth="1"/>
    <col min="10270" max="10270" width="7.125" style="2122" customWidth="1"/>
    <col min="10271" max="10271" width="6.625" style="2122" customWidth="1"/>
    <col min="10272" max="10272" width="8.5" style="2122" customWidth="1"/>
    <col min="10273" max="10273" width="8.625" style="2122" customWidth="1"/>
    <col min="10274" max="10274" width="21.375" style="2122" customWidth="1"/>
    <col min="10275" max="10275" width="36.5" style="2122" customWidth="1"/>
    <col min="10276" max="10276" width="8" style="2122" customWidth="1"/>
    <col min="10277" max="10277" width="9" style="2122" customWidth="1"/>
    <col min="10278" max="10278" width="9" style="2122"/>
    <col min="10279" max="10279" width="9" style="2122" customWidth="1"/>
    <col min="10280" max="10510" width="9" style="2122"/>
    <col min="10511" max="10511" width="5.75" style="2122" customWidth="1"/>
    <col min="10512" max="10512" width="34.375" style="2122" customWidth="1"/>
    <col min="10513" max="10513" width="11" style="2122" customWidth="1"/>
    <col min="10514" max="10514" width="9.5" style="2122" customWidth="1"/>
    <col min="10515" max="10515" width="9.375" style="2122" customWidth="1"/>
    <col min="10516" max="10516" width="9.75" style="2122" customWidth="1"/>
    <col min="10517" max="10517" width="8.75" style="2122" customWidth="1"/>
    <col min="10518" max="10519" width="8.625" style="2122" customWidth="1"/>
    <col min="10520" max="10520" width="8.875" style="2122" customWidth="1"/>
    <col min="10521" max="10521" width="9.875" style="2122" customWidth="1"/>
    <col min="10522" max="10522" width="8.625" style="2122" customWidth="1"/>
    <col min="10523" max="10524" width="8.75" style="2122" customWidth="1"/>
    <col min="10525" max="10525" width="8.125" style="2122" customWidth="1"/>
    <col min="10526" max="10526" width="7.125" style="2122" customWidth="1"/>
    <col min="10527" max="10527" width="6.625" style="2122" customWidth="1"/>
    <col min="10528" max="10528" width="8.5" style="2122" customWidth="1"/>
    <col min="10529" max="10529" width="8.625" style="2122" customWidth="1"/>
    <col min="10530" max="10530" width="21.375" style="2122" customWidth="1"/>
    <col min="10531" max="10531" width="36.5" style="2122" customWidth="1"/>
    <col min="10532" max="10532" width="8" style="2122" customWidth="1"/>
    <col min="10533" max="10533" width="9" style="2122" customWidth="1"/>
    <col min="10534" max="10534" width="9" style="2122"/>
    <col min="10535" max="10535" width="9" style="2122" customWidth="1"/>
    <col min="10536" max="10766" width="9" style="2122"/>
    <col min="10767" max="10767" width="5.75" style="2122" customWidth="1"/>
    <col min="10768" max="10768" width="34.375" style="2122" customWidth="1"/>
    <col min="10769" max="10769" width="11" style="2122" customWidth="1"/>
    <col min="10770" max="10770" width="9.5" style="2122" customWidth="1"/>
    <col min="10771" max="10771" width="9.375" style="2122" customWidth="1"/>
    <col min="10772" max="10772" width="9.75" style="2122" customWidth="1"/>
    <col min="10773" max="10773" width="8.75" style="2122" customWidth="1"/>
    <col min="10774" max="10775" width="8.625" style="2122" customWidth="1"/>
    <col min="10776" max="10776" width="8.875" style="2122" customWidth="1"/>
    <col min="10777" max="10777" width="9.875" style="2122" customWidth="1"/>
    <col min="10778" max="10778" width="8.625" style="2122" customWidth="1"/>
    <col min="10779" max="10780" width="8.75" style="2122" customWidth="1"/>
    <col min="10781" max="10781" width="8.125" style="2122" customWidth="1"/>
    <col min="10782" max="10782" width="7.125" style="2122" customWidth="1"/>
    <col min="10783" max="10783" width="6.625" style="2122" customWidth="1"/>
    <col min="10784" max="10784" width="8.5" style="2122" customWidth="1"/>
    <col min="10785" max="10785" width="8.625" style="2122" customWidth="1"/>
    <col min="10786" max="10786" width="21.375" style="2122" customWidth="1"/>
    <col min="10787" max="10787" width="36.5" style="2122" customWidth="1"/>
    <col min="10788" max="10788" width="8" style="2122" customWidth="1"/>
    <col min="10789" max="10789" width="9" style="2122" customWidth="1"/>
    <col min="10790" max="10790" width="9" style="2122"/>
    <col min="10791" max="10791" width="9" style="2122" customWidth="1"/>
    <col min="10792" max="11022" width="9" style="2122"/>
    <col min="11023" max="11023" width="5.75" style="2122" customWidth="1"/>
    <col min="11024" max="11024" width="34.375" style="2122" customWidth="1"/>
    <col min="11025" max="11025" width="11" style="2122" customWidth="1"/>
    <col min="11026" max="11026" width="9.5" style="2122" customWidth="1"/>
    <col min="11027" max="11027" width="9.375" style="2122" customWidth="1"/>
    <col min="11028" max="11028" width="9.75" style="2122" customWidth="1"/>
    <col min="11029" max="11029" width="8.75" style="2122" customWidth="1"/>
    <col min="11030" max="11031" width="8.625" style="2122" customWidth="1"/>
    <col min="11032" max="11032" width="8.875" style="2122" customWidth="1"/>
    <col min="11033" max="11033" width="9.875" style="2122" customWidth="1"/>
    <col min="11034" max="11034" width="8.625" style="2122" customWidth="1"/>
    <col min="11035" max="11036" width="8.75" style="2122" customWidth="1"/>
    <col min="11037" max="11037" width="8.125" style="2122" customWidth="1"/>
    <col min="11038" max="11038" width="7.125" style="2122" customWidth="1"/>
    <col min="11039" max="11039" width="6.625" style="2122" customWidth="1"/>
    <col min="11040" max="11040" width="8.5" style="2122" customWidth="1"/>
    <col min="11041" max="11041" width="8.625" style="2122" customWidth="1"/>
    <col min="11042" max="11042" width="21.375" style="2122" customWidth="1"/>
    <col min="11043" max="11043" width="36.5" style="2122" customWidth="1"/>
    <col min="11044" max="11044" width="8" style="2122" customWidth="1"/>
    <col min="11045" max="11045" width="9" style="2122" customWidth="1"/>
    <col min="11046" max="11046" width="9" style="2122"/>
    <col min="11047" max="11047" width="9" style="2122" customWidth="1"/>
    <col min="11048" max="11278" width="9" style="2122"/>
    <col min="11279" max="11279" width="5.75" style="2122" customWidth="1"/>
    <col min="11280" max="11280" width="34.375" style="2122" customWidth="1"/>
    <col min="11281" max="11281" width="11" style="2122" customWidth="1"/>
    <col min="11282" max="11282" width="9.5" style="2122" customWidth="1"/>
    <col min="11283" max="11283" width="9.375" style="2122" customWidth="1"/>
    <col min="11284" max="11284" width="9.75" style="2122" customWidth="1"/>
    <col min="11285" max="11285" width="8.75" style="2122" customWidth="1"/>
    <col min="11286" max="11287" width="8.625" style="2122" customWidth="1"/>
    <col min="11288" max="11288" width="8.875" style="2122" customWidth="1"/>
    <col min="11289" max="11289" width="9.875" style="2122" customWidth="1"/>
    <col min="11290" max="11290" width="8.625" style="2122" customWidth="1"/>
    <col min="11291" max="11292" width="8.75" style="2122" customWidth="1"/>
    <col min="11293" max="11293" width="8.125" style="2122" customWidth="1"/>
    <col min="11294" max="11294" width="7.125" style="2122" customWidth="1"/>
    <col min="11295" max="11295" width="6.625" style="2122" customWidth="1"/>
    <col min="11296" max="11296" width="8.5" style="2122" customWidth="1"/>
    <col min="11297" max="11297" width="8.625" style="2122" customWidth="1"/>
    <col min="11298" max="11298" width="21.375" style="2122" customWidth="1"/>
    <col min="11299" max="11299" width="36.5" style="2122" customWidth="1"/>
    <col min="11300" max="11300" width="8" style="2122" customWidth="1"/>
    <col min="11301" max="11301" width="9" style="2122" customWidth="1"/>
    <col min="11302" max="11302" width="9" style="2122"/>
    <col min="11303" max="11303" width="9" style="2122" customWidth="1"/>
    <col min="11304" max="11534" width="9" style="2122"/>
    <col min="11535" max="11535" width="5.75" style="2122" customWidth="1"/>
    <col min="11536" max="11536" width="34.375" style="2122" customWidth="1"/>
    <col min="11537" max="11537" width="11" style="2122" customWidth="1"/>
    <col min="11538" max="11538" width="9.5" style="2122" customWidth="1"/>
    <col min="11539" max="11539" width="9.375" style="2122" customWidth="1"/>
    <col min="11540" max="11540" width="9.75" style="2122" customWidth="1"/>
    <col min="11541" max="11541" width="8.75" style="2122" customWidth="1"/>
    <col min="11542" max="11543" width="8.625" style="2122" customWidth="1"/>
    <col min="11544" max="11544" width="8.875" style="2122" customWidth="1"/>
    <col min="11545" max="11545" width="9.875" style="2122" customWidth="1"/>
    <col min="11546" max="11546" width="8.625" style="2122" customWidth="1"/>
    <col min="11547" max="11548" width="8.75" style="2122" customWidth="1"/>
    <col min="11549" max="11549" width="8.125" style="2122" customWidth="1"/>
    <col min="11550" max="11550" width="7.125" style="2122" customWidth="1"/>
    <col min="11551" max="11551" width="6.625" style="2122" customWidth="1"/>
    <col min="11552" max="11552" width="8.5" style="2122" customWidth="1"/>
    <col min="11553" max="11553" width="8.625" style="2122" customWidth="1"/>
    <col min="11554" max="11554" width="21.375" style="2122" customWidth="1"/>
    <col min="11555" max="11555" width="36.5" style="2122" customWidth="1"/>
    <col min="11556" max="11556" width="8" style="2122" customWidth="1"/>
    <col min="11557" max="11557" width="9" style="2122" customWidth="1"/>
    <col min="11558" max="11558" width="9" style="2122"/>
    <col min="11559" max="11559" width="9" style="2122" customWidth="1"/>
    <col min="11560" max="11790" width="9" style="2122"/>
    <col min="11791" max="11791" width="5.75" style="2122" customWidth="1"/>
    <col min="11792" max="11792" width="34.375" style="2122" customWidth="1"/>
    <col min="11793" max="11793" width="11" style="2122" customWidth="1"/>
    <col min="11794" max="11794" width="9.5" style="2122" customWidth="1"/>
    <col min="11795" max="11795" width="9.375" style="2122" customWidth="1"/>
    <col min="11796" max="11796" width="9.75" style="2122" customWidth="1"/>
    <col min="11797" max="11797" width="8.75" style="2122" customWidth="1"/>
    <col min="11798" max="11799" width="8.625" style="2122" customWidth="1"/>
    <col min="11800" max="11800" width="8.875" style="2122" customWidth="1"/>
    <col min="11801" max="11801" width="9.875" style="2122" customWidth="1"/>
    <col min="11802" max="11802" width="8.625" style="2122" customWidth="1"/>
    <col min="11803" max="11804" width="8.75" style="2122" customWidth="1"/>
    <col min="11805" max="11805" width="8.125" style="2122" customWidth="1"/>
    <col min="11806" max="11806" width="7.125" style="2122" customWidth="1"/>
    <col min="11807" max="11807" width="6.625" style="2122" customWidth="1"/>
    <col min="11808" max="11808" width="8.5" style="2122" customWidth="1"/>
    <col min="11809" max="11809" width="8.625" style="2122" customWidth="1"/>
    <col min="11810" max="11810" width="21.375" style="2122" customWidth="1"/>
    <col min="11811" max="11811" width="36.5" style="2122" customWidth="1"/>
    <col min="11812" max="11812" width="8" style="2122" customWidth="1"/>
    <col min="11813" max="11813" width="9" style="2122" customWidth="1"/>
    <col min="11814" max="11814" width="9" style="2122"/>
    <col min="11815" max="11815" width="9" style="2122" customWidth="1"/>
    <col min="11816" max="12046" width="9" style="2122"/>
    <col min="12047" max="12047" width="5.75" style="2122" customWidth="1"/>
    <col min="12048" max="12048" width="34.375" style="2122" customWidth="1"/>
    <col min="12049" max="12049" width="11" style="2122" customWidth="1"/>
    <col min="12050" max="12050" width="9.5" style="2122" customWidth="1"/>
    <col min="12051" max="12051" width="9.375" style="2122" customWidth="1"/>
    <col min="12052" max="12052" width="9.75" style="2122" customWidth="1"/>
    <col min="12053" max="12053" width="8.75" style="2122" customWidth="1"/>
    <col min="12054" max="12055" width="8.625" style="2122" customWidth="1"/>
    <col min="12056" max="12056" width="8.875" style="2122" customWidth="1"/>
    <col min="12057" max="12057" width="9.875" style="2122" customWidth="1"/>
    <col min="12058" max="12058" width="8.625" style="2122" customWidth="1"/>
    <col min="12059" max="12060" width="8.75" style="2122" customWidth="1"/>
    <col min="12061" max="12061" width="8.125" style="2122" customWidth="1"/>
    <col min="12062" max="12062" width="7.125" style="2122" customWidth="1"/>
    <col min="12063" max="12063" width="6.625" style="2122" customWidth="1"/>
    <col min="12064" max="12064" width="8.5" style="2122" customWidth="1"/>
    <col min="12065" max="12065" width="8.625" style="2122" customWidth="1"/>
    <col min="12066" max="12066" width="21.375" style="2122" customWidth="1"/>
    <col min="12067" max="12067" width="36.5" style="2122" customWidth="1"/>
    <col min="12068" max="12068" width="8" style="2122" customWidth="1"/>
    <col min="12069" max="12069" width="9" style="2122" customWidth="1"/>
    <col min="12070" max="12070" width="9" style="2122"/>
    <col min="12071" max="12071" width="9" style="2122" customWidth="1"/>
    <col min="12072" max="12302" width="9" style="2122"/>
    <col min="12303" max="12303" width="5.75" style="2122" customWidth="1"/>
    <col min="12304" max="12304" width="34.375" style="2122" customWidth="1"/>
    <col min="12305" max="12305" width="11" style="2122" customWidth="1"/>
    <col min="12306" max="12306" width="9.5" style="2122" customWidth="1"/>
    <col min="12307" max="12307" width="9.375" style="2122" customWidth="1"/>
    <col min="12308" max="12308" width="9.75" style="2122" customWidth="1"/>
    <col min="12309" max="12309" width="8.75" style="2122" customWidth="1"/>
    <col min="12310" max="12311" width="8.625" style="2122" customWidth="1"/>
    <col min="12312" max="12312" width="8.875" style="2122" customWidth="1"/>
    <col min="12313" max="12313" width="9.875" style="2122" customWidth="1"/>
    <col min="12314" max="12314" width="8.625" style="2122" customWidth="1"/>
    <col min="12315" max="12316" width="8.75" style="2122" customWidth="1"/>
    <col min="12317" max="12317" width="8.125" style="2122" customWidth="1"/>
    <col min="12318" max="12318" width="7.125" style="2122" customWidth="1"/>
    <col min="12319" max="12319" width="6.625" style="2122" customWidth="1"/>
    <col min="12320" max="12320" width="8.5" style="2122" customWidth="1"/>
    <col min="12321" max="12321" width="8.625" style="2122" customWidth="1"/>
    <col min="12322" max="12322" width="21.375" style="2122" customWidth="1"/>
    <col min="12323" max="12323" width="36.5" style="2122" customWidth="1"/>
    <col min="12324" max="12324" width="8" style="2122" customWidth="1"/>
    <col min="12325" max="12325" width="9" style="2122" customWidth="1"/>
    <col min="12326" max="12326" width="9" style="2122"/>
    <col min="12327" max="12327" width="9" style="2122" customWidth="1"/>
    <col min="12328" max="12558" width="9" style="2122"/>
    <col min="12559" max="12559" width="5.75" style="2122" customWidth="1"/>
    <col min="12560" max="12560" width="34.375" style="2122" customWidth="1"/>
    <col min="12561" max="12561" width="11" style="2122" customWidth="1"/>
    <col min="12562" max="12562" width="9.5" style="2122" customWidth="1"/>
    <col min="12563" max="12563" width="9.375" style="2122" customWidth="1"/>
    <col min="12564" max="12564" width="9.75" style="2122" customWidth="1"/>
    <col min="12565" max="12565" width="8.75" style="2122" customWidth="1"/>
    <col min="12566" max="12567" width="8.625" style="2122" customWidth="1"/>
    <col min="12568" max="12568" width="8.875" style="2122" customWidth="1"/>
    <col min="12569" max="12569" width="9.875" style="2122" customWidth="1"/>
    <col min="12570" max="12570" width="8.625" style="2122" customWidth="1"/>
    <col min="12571" max="12572" width="8.75" style="2122" customWidth="1"/>
    <col min="12573" max="12573" width="8.125" style="2122" customWidth="1"/>
    <col min="12574" max="12574" width="7.125" style="2122" customWidth="1"/>
    <col min="12575" max="12575" width="6.625" style="2122" customWidth="1"/>
    <col min="12576" max="12576" width="8.5" style="2122" customWidth="1"/>
    <col min="12577" max="12577" width="8.625" style="2122" customWidth="1"/>
    <col min="12578" max="12578" width="21.375" style="2122" customWidth="1"/>
    <col min="12579" max="12579" width="36.5" style="2122" customWidth="1"/>
    <col min="12580" max="12580" width="8" style="2122" customWidth="1"/>
    <col min="12581" max="12581" width="9" style="2122" customWidth="1"/>
    <col min="12582" max="12582" width="9" style="2122"/>
    <col min="12583" max="12583" width="9" style="2122" customWidth="1"/>
    <col min="12584" max="12814" width="9" style="2122"/>
    <col min="12815" max="12815" width="5.75" style="2122" customWidth="1"/>
    <col min="12816" max="12816" width="34.375" style="2122" customWidth="1"/>
    <col min="12817" max="12817" width="11" style="2122" customWidth="1"/>
    <col min="12818" max="12818" width="9.5" style="2122" customWidth="1"/>
    <col min="12819" max="12819" width="9.375" style="2122" customWidth="1"/>
    <col min="12820" max="12820" width="9.75" style="2122" customWidth="1"/>
    <col min="12821" max="12821" width="8.75" style="2122" customWidth="1"/>
    <col min="12822" max="12823" width="8.625" style="2122" customWidth="1"/>
    <col min="12824" max="12824" width="8.875" style="2122" customWidth="1"/>
    <col min="12825" max="12825" width="9.875" style="2122" customWidth="1"/>
    <col min="12826" max="12826" width="8.625" style="2122" customWidth="1"/>
    <col min="12827" max="12828" width="8.75" style="2122" customWidth="1"/>
    <col min="12829" max="12829" width="8.125" style="2122" customWidth="1"/>
    <col min="12830" max="12830" width="7.125" style="2122" customWidth="1"/>
    <col min="12831" max="12831" width="6.625" style="2122" customWidth="1"/>
    <col min="12832" max="12832" width="8.5" style="2122" customWidth="1"/>
    <col min="12833" max="12833" width="8.625" style="2122" customWidth="1"/>
    <col min="12834" max="12834" width="21.375" style="2122" customWidth="1"/>
    <col min="12835" max="12835" width="36.5" style="2122" customWidth="1"/>
    <col min="12836" max="12836" width="8" style="2122" customWidth="1"/>
    <col min="12837" max="12837" width="9" style="2122" customWidth="1"/>
    <col min="12838" max="12838" width="9" style="2122"/>
    <col min="12839" max="12839" width="9" style="2122" customWidth="1"/>
    <col min="12840" max="13070" width="9" style="2122"/>
    <col min="13071" max="13071" width="5.75" style="2122" customWidth="1"/>
    <col min="13072" max="13072" width="34.375" style="2122" customWidth="1"/>
    <col min="13073" max="13073" width="11" style="2122" customWidth="1"/>
    <col min="13074" max="13074" width="9.5" style="2122" customWidth="1"/>
    <col min="13075" max="13075" width="9.375" style="2122" customWidth="1"/>
    <col min="13076" max="13076" width="9.75" style="2122" customWidth="1"/>
    <col min="13077" max="13077" width="8.75" style="2122" customWidth="1"/>
    <col min="13078" max="13079" width="8.625" style="2122" customWidth="1"/>
    <col min="13080" max="13080" width="8.875" style="2122" customWidth="1"/>
    <col min="13081" max="13081" width="9.875" style="2122" customWidth="1"/>
    <col min="13082" max="13082" width="8.625" style="2122" customWidth="1"/>
    <col min="13083" max="13084" width="8.75" style="2122" customWidth="1"/>
    <col min="13085" max="13085" width="8.125" style="2122" customWidth="1"/>
    <col min="13086" max="13086" width="7.125" style="2122" customWidth="1"/>
    <col min="13087" max="13087" width="6.625" style="2122" customWidth="1"/>
    <col min="13088" max="13088" width="8.5" style="2122" customWidth="1"/>
    <col min="13089" max="13089" width="8.625" style="2122" customWidth="1"/>
    <col min="13090" max="13090" width="21.375" style="2122" customWidth="1"/>
    <col min="13091" max="13091" width="36.5" style="2122" customWidth="1"/>
    <col min="13092" max="13092" width="8" style="2122" customWidth="1"/>
    <col min="13093" max="13093" width="9" style="2122" customWidth="1"/>
    <col min="13094" max="13094" width="9" style="2122"/>
    <col min="13095" max="13095" width="9" style="2122" customWidth="1"/>
    <col min="13096" max="13326" width="9" style="2122"/>
    <col min="13327" max="13327" width="5.75" style="2122" customWidth="1"/>
    <col min="13328" max="13328" width="34.375" style="2122" customWidth="1"/>
    <col min="13329" max="13329" width="11" style="2122" customWidth="1"/>
    <col min="13330" max="13330" width="9.5" style="2122" customWidth="1"/>
    <col min="13331" max="13331" width="9.375" style="2122" customWidth="1"/>
    <col min="13332" max="13332" width="9.75" style="2122" customWidth="1"/>
    <col min="13333" max="13333" width="8.75" style="2122" customWidth="1"/>
    <col min="13334" max="13335" width="8.625" style="2122" customWidth="1"/>
    <col min="13336" max="13336" width="8.875" style="2122" customWidth="1"/>
    <col min="13337" max="13337" width="9.875" style="2122" customWidth="1"/>
    <col min="13338" max="13338" width="8.625" style="2122" customWidth="1"/>
    <col min="13339" max="13340" width="8.75" style="2122" customWidth="1"/>
    <col min="13341" max="13341" width="8.125" style="2122" customWidth="1"/>
    <col min="13342" max="13342" width="7.125" style="2122" customWidth="1"/>
    <col min="13343" max="13343" width="6.625" style="2122" customWidth="1"/>
    <col min="13344" max="13344" width="8.5" style="2122" customWidth="1"/>
    <col min="13345" max="13345" width="8.625" style="2122" customWidth="1"/>
    <col min="13346" max="13346" width="21.375" style="2122" customWidth="1"/>
    <col min="13347" max="13347" width="36.5" style="2122" customWidth="1"/>
    <col min="13348" max="13348" width="8" style="2122" customWidth="1"/>
    <col min="13349" max="13349" width="9" style="2122" customWidth="1"/>
    <col min="13350" max="13350" width="9" style="2122"/>
    <col min="13351" max="13351" width="9" style="2122" customWidth="1"/>
    <col min="13352" max="13582" width="9" style="2122"/>
    <col min="13583" max="13583" width="5.75" style="2122" customWidth="1"/>
    <col min="13584" max="13584" width="34.375" style="2122" customWidth="1"/>
    <col min="13585" max="13585" width="11" style="2122" customWidth="1"/>
    <col min="13586" max="13586" width="9.5" style="2122" customWidth="1"/>
    <col min="13587" max="13587" width="9.375" style="2122" customWidth="1"/>
    <col min="13588" max="13588" width="9.75" style="2122" customWidth="1"/>
    <col min="13589" max="13589" width="8.75" style="2122" customWidth="1"/>
    <col min="13590" max="13591" width="8.625" style="2122" customWidth="1"/>
    <col min="13592" max="13592" width="8.875" style="2122" customWidth="1"/>
    <col min="13593" max="13593" width="9.875" style="2122" customWidth="1"/>
    <col min="13594" max="13594" width="8.625" style="2122" customWidth="1"/>
    <col min="13595" max="13596" width="8.75" style="2122" customWidth="1"/>
    <col min="13597" max="13597" width="8.125" style="2122" customWidth="1"/>
    <col min="13598" max="13598" width="7.125" style="2122" customWidth="1"/>
    <col min="13599" max="13599" width="6.625" style="2122" customWidth="1"/>
    <col min="13600" max="13600" width="8.5" style="2122" customWidth="1"/>
    <col min="13601" max="13601" width="8.625" style="2122" customWidth="1"/>
    <col min="13602" max="13602" width="21.375" style="2122" customWidth="1"/>
    <col min="13603" max="13603" width="36.5" style="2122" customWidth="1"/>
    <col min="13604" max="13604" width="8" style="2122" customWidth="1"/>
    <col min="13605" max="13605" width="9" style="2122" customWidth="1"/>
    <col min="13606" max="13606" width="9" style="2122"/>
    <col min="13607" max="13607" width="9" style="2122" customWidth="1"/>
    <col min="13608" max="13838" width="9" style="2122"/>
    <col min="13839" max="13839" width="5.75" style="2122" customWidth="1"/>
    <col min="13840" max="13840" width="34.375" style="2122" customWidth="1"/>
    <col min="13841" max="13841" width="11" style="2122" customWidth="1"/>
    <col min="13842" max="13842" width="9.5" style="2122" customWidth="1"/>
    <col min="13843" max="13843" width="9.375" style="2122" customWidth="1"/>
    <col min="13844" max="13844" width="9.75" style="2122" customWidth="1"/>
    <col min="13845" max="13845" width="8.75" style="2122" customWidth="1"/>
    <col min="13846" max="13847" width="8.625" style="2122" customWidth="1"/>
    <col min="13848" max="13848" width="8.875" style="2122" customWidth="1"/>
    <col min="13849" max="13849" width="9.875" style="2122" customWidth="1"/>
    <col min="13850" max="13850" width="8.625" style="2122" customWidth="1"/>
    <col min="13851" max="13852" width="8.75" style="2122" customWidth="1"/>
    <col min="13853" max="13853" width="8.125" style="2122" customWidth="1"/>
    <col min="13854" max="13854" width="7.125" style="2122" customWidth="1"/>
    <col min="13855" max="13855" width="6.625" style="2122" customWidth="1"/>
    <col min="13856" max="13856" width="8.5" style="2122" customWidth="1"/>
    <col min="13857" max="13857" width="8.625" style="2122" customWidth="1"/>
    <col min="13858" max="13858" width="21.375" style="2122" customWidth="1"/>
    <col min="13859" max="13859" width="36.5" style="2122" customWidth="1"/>
    <col min="13860" max="13860" width="8" style="2122" customWidth="1"/>
    <col min="13861" max="13861" width="9" style="2122" customWidth="1"/>
    <col min="13862" max="13862" width="9" style="2122"/>
    <col min="13863" max="13863" width="9" style="2122" customWidth="1"/>
    <col min="13864" max="14094" width="9" style="2122"/>
    <col min="14095" max="14095" width="5.75" style="2122" customWidth="1"/>
    <col min="14096" max="14096" width="34.375" style="2122" customWidth="1"/>
    <col min="14097" max="14097" width="11" style="2122" customWidth="1"/>
    <col min="14098" max="14098" width="9.5" style="2122" customWidth="1"/>
    <col min="14099" max="14099" width="9.375" style="2122" customWidth="1"/>
    <col min="14100" max="14100" width="9.75" style="2122" customWidth="1"/>
    <col min="14101" max="14101" width="8.75" style="2122" customWidth="1"/>
    <col min="14102" max="14103" width="8.625" style="2122" customWidth="1"/>
    <col min="14104" max="14104" width="8.875" style="2122" customWidth="1"/>
    <col min="14105" max="14105" width="9.875" style="2122" customWidth="1"/>
    <col min="14106" max="14106" width="8.625" style="2122" customWidth="1"/>
    <col min="14107" max="14108" width="8.75" style="2122" customWidth="1"/>
    <col min="14109" max="14109" width="8.125" style="2122" customWidth="1"/>
    <col min="14110" max="14110" width="7.125" style="2122" customWidth="1"/>
    <col min="14111" max="14111" width="6.625" style="2122" customWidth="1"/>
    <col min="14112" max="14112" width="8.5" style="2122" customWidth="1"/>
    <col min="14113" max="14113" width="8.625" style="2122" customWidth="1"/>
    <col min="14114" max="14114" width="21.375" style="2122" customWidth="1"/>
    <col min="14115" max="14115" width="36.5" style="2122" customWidth="1"/>
    <col min="14116" max="14116" width="8" style="2122" customWidth="1"/>
    <col min="14117" max="14117" width="9" style="2122" customWidth="1"/>
    <col min="14118" max="14118" width="9" style="2122"/>
    <col min="14119" max="14119" width="9" style="2122" customWidth="1"/>
    <col min="14120" max="14350" width="9" style="2122"/>
    <col min="14351" max="14351" width="5.75" style="2122" customWidth="1"/>
    <col min="14352" max="14352" width="34.375" style="2122" customWidth="1"/>
    <col min="14353" max="14353" width="11" style="2122" customWidth="1"/>
    <col min="14354" max="14354" width="9.5" style="2122" customWidth="1"/>
    <col min="14355" max="14355" width="9.375" style="2122" customWidth="1"/>
    <col min="14356" max="14356" width="9.75" style="2122" customWidth="1"/>
    <col min="14357" max="14357" width="8.75" style="2122" customWidth="1"/>
    <col min="14358" max="14359" width="8.625" style="2122" customWidth="1"/>
    <col min="14360" max="14360" width="8.875" style="2122" customWidth="1"/>
    <col min="14361" max="14361" width="9.875" style="2122" customWidth="1"/>
    <col min="14362" max="14362" width="8.625" style="2122" customWidth="1"/>
    <col min="14363" max="14364" width="8.75" style="2122" customWidth="1"/>
    <col min="14365" max="14365" width="8.125" style="2122" customWidth="1"/>
    <col min="14366" max="14366" width="7.125" style="2122" customWidth="1"/>
    <col min="14367" max="14367" width="6.625" style="2122" customWidth="1"/>
    <col min="14368" max="14368" width="8.5" style="2122" customWidth="1"/>
    <col min="14369" max="14369" width="8.625" style="2122" customWidth="1"/>
    <col min="14370" max="14370" width="21.375" style="2122" customWidth="1"/>
    <col min="14371" max="14371" width="36.5" style="2122" customWidth="1"/>
    <col min="14372" max="14372" width="8" style="2122" customWidth="1"/>
    <col min="14373" max="14373" width="9" style="2122" customWidth="1"/>
    <col min="14374" max="14374" width="9" style="2122"/>
    <col min="14375" max="14375" width="9" style="2122" customWidth="1"/>
    <col min="14376" max="14606" width="9" style="2122"/>
    <col min="14607" max="14607" width="5.75" style="2122" customWidth="1"/>
    <col min="14608" max="14608" width="34.375" style="2122" customWidth="1"/>
    <col min="14609" max="14609" width="11" style="2122" customWidth="1"/>
    <col min="14610" max="14610" width="9.5" style="2122" customWidth="1"/>
    <col min="14611" max="14611" width="9.375" style="2122" customWidth="1"/>
    <col min="14612" max="14612" width="9.75" style="2122" customWidth="1"/>
    <col min="14613" max="14613" width="8.75" style="2122" customWidth="1"/>
    <col min="14614" max="14615" width="8.625" style="2122" customWidth="1"/>
    <col min="14616" max="14616" width="8.875" style="2122" customWidth="1"/>
    <col min="14617" max="14617" width="9.875" style="2122" customWidth="1"/>
    <col min="14618" max="14618" width="8.625" style="2122" customWidth="1"/>
    <col min="14619" max="14620" width="8.75" style="2122" customWidth="1"/>
    <col min="14621" max="14621" width="8.125" style="2122" customWidth="1"/>
    <col min="14622" max="14622" width="7.125" style="2122" customWidth="1"/>
    <col min="14623" max="14623" width="6.625" style="2122" customWidth="1"/>
    <col min="14624" max="14624" width="8.5" style="2122" customWidth="1"/>
    <col min="14625" max="14625" width="8.625" style="2122" customWidth="1"/>
    <col min="14626" max="14626" width="21.375" style="2122" customWidth="1"/>
    <col min="14627" max="14627" width="36.5" style="2122" customWidth="1"/>
    <col min="14628" max="14628" width="8" style="2122" customWidth="1"/>
    <col min="14629" max="14629" width="9" style="2122" customWidth="1"/>
    <col min="14630" max="14630" width="9" style="2122"/>
    <col min="14631" max="14631" width="9" style="2122" customWidth="1"/>
    <col min="14632" max="14862" width="9" style="2122"/>
    <col min="14863" max="14863" width="5.75" style="2122" customWidth="1"/>
    <col min="14864" max="14864" width="34.375" style="2122" customWidth="1"/>
    <col min="14865" max="14865" width="11" style="2122" customWidth="1"/>
    <col min="14866" max="14866" width="9.5" style="2122" customWidth="1"/>
    <col min="14867" max="14867" width="9.375" style="2122" customWidth="1"/>
    <col min="14868" max="14868" width="9.75" style="2122" customWidth="1"/>
    <col min="14869" max="14869" width="8.75" style="2122" customWidth="1"/>
    <col min="14870" max="14871" width="8.625" style="2122" customWidth="1"/>
    <col min="14872" max="14872" width="8.875" style="2122" customWidth="1"/>
    <col min="14873" max="14873" width="9.875" style="2122" customWidth="1"/>
    <col min="14874" max="14874" width="8.625" style="2122" customWidth="1"/>
    <col min="14875" max="14876" width="8.75" style="2122" customWidth="1"/>
    <col min="14877" max="14877" width="8.125" style="2122" customWidth="1"/>
    <col min="14878" max="14878" width="7.125" style="2122" customWidth="1"/>
    <col min="14879" max="14879" width="6.625" style="2122" customWidth="1"/>
    <col min="14880" max="14880" width="8.5" style="2122" customWidth="1"/>
    <col min="14881" max="14881" width="8.625" style="2122" customWidth="1"/>
    <col min="14882" max="14882" width="21.375" style="2122" customWidth="1"/>
    <col min="14883" max="14883" width="36.5" style="2122" customWidth="1"/>
    <col min="14884" max="14884" width="8" style="2122" customWidth="1"/>
    <col min="14885" max="14885" width="9" style="2122" customWidth="1"/>
    <col min="14886" max="14886" width="9" style="2122"/>
    <col min="14887" max="14887" width="9" style="2122" customWidth="1"/>
    <col min="14888" max="15118" width="9" style="2122"/>
    <col min="15119" max="15119" width="5.75" style="2122" customWidth="1"/>
    <col min="15120" max="15120" width="34.375" style="2122" customWidth="1"/>
    <col min="15121" max="15121" width="11" style="2122" customWidth="1"/>
    <col min="15122" max="15122" width="9.5" style="2122" customWidth="1"/>
    <col min="15123" max="15123" width="9.375" style="2122" customWidth="1"/>
    <col min="15124" max="15124" width="9.75" style="2122" customWidth="1"/>
    <col min="15125" max="15125" width="8.75" style="2122" customWidth="1"/>
    <col min="15126" max="15127" width="8.625" style="2122" customWidth="1"/>
    <col min="15128" max="15128" width="8.875" style="2122" customWidth="1"/>
    <col min="15129" max="15129" width="9.875" style="2122" customWidth="1"/>
    <col min="15130" max="15130" width="8.625" style="2122" customWidth="1"/>
    <col min="15131" max="15132" width="8.75" style="2122" customWidth="1"/>
    <col min="15133" max="15133" width="8.125" style="2122" customWidth="1"/>
    <col min="15134" max="15134" width="7.125" style="2122" customWidth="1"/>
    <col min="15135" max="15135" width="6.625" style="2122" customWidth="1"/>
    <col min="15136" max="15136" width="8.5" style="2122" customWidth="1"/>
    <col min="15137" max="15137" width="8.625" style="2122" customWidth="1"/>
    <col min="15138" max="15138" width="21.375" style="2122" customWidth="1"/>
    <col min="15139" max="15139" width="36.5" style="2122" customWidth="1"/>
    <col min="15140" max="15140" width="8" style="2122" customWidth="1"/>
    <col min="15141" max="15141" width="9" style="2122" customWidth="1"/>
    <col min="15142" max="15142" width="9" style="2122"/>
    <col min="15143" max="15143" width="9" style="2122" customWidth="1"/>
    <col min="15144" max="15374" width="9" style="2122"/>
    <col min="15375" max="15375" width="5.75" style="2122" customWidth="1"/>
    <col min="15376" max="15376" width="34.375" style="2122" customWidth="1"/>
    <col min="15377" max="15377" width="11" style="2122" customWidth="1"/>
    <col min="15378" max="15378" width="9.5" style="2122" customWidth="1"/>
    <col min="15379" max="15379" width="9.375" style="2122" customWidth="1"/>
    <col min="15380" max="15380" width="9.75" style="2122" customWidth="1"/>
    <col min="15381" max="15381" width="8.75" style="2122" customWidth="1"/>
    <col min="15382" max="15383" width="8.625" style="2122" customWidth="1"/>
    <col min="15384" max="15384" width="8.875" style="2122" customWidth="1"/>
    <col min="15385" max="15385" width="9.875" style="2122" customWidth="1"/>
    <col min="15386" max="15386" width="8.625" style="2122" customWidth="1"/>
    <col min="15387" max="15388" width="8.75" style="2122" customWidth="1"/>
    <col min="15389" max="15389" width="8.125" style="2122" customWidth="1"/>
    <col min="15390" max="15390" width="7.125" style="2122" customWidth="1"/>
    <col min="15391" max="15391" width="6.625" style="2122" customWidth="1"/>
    <col min="15392" max="15392" width="8.5" style="2122" customWidth="1"/>
    <col min="15393" max="15393" width="8.625" style="2122" customWidth="1"/>
    <col min="15394" max="15394" width="21.375" style="2122" customWidth="1"/>
    <col min="15395" max="15395" width="36.5" style="2122" customWidth="1"/>
    <col min="15396" max="15396" width="8" style="2122" customWidth="1"/>
    <col min="15397" max="15397" width="9" style="2122" customWidth="1"/>
    <col min="15398" max="15398" width="9" style="2122"/>
    <col min="15399" max="15399" width="9" style="2122" customWidth="1"/>
    <col min="15400" max="15630" width="9" style="2122"/>
    <col min="15631" max="15631" width="5.75" style="2122" customWidth="1"/>
    <col min="15632" max="15632" width="34.375" style="2122" customWidth="1"/>
    <col min="15633" max="15633" width="11" style="2122" customWidth="1"/>
    <col min="15634" max="15634" width="9.5" style="2122" customWidth="1"/>
    <col min="15635" max="15635" width="9.375" style="2122" customWidth="1"/>
    <col min="15636" max="15636" width="9.75" style="2122" customWidth="1"/>
    <col min="15637" max="15637" width="8.75" style="2122" customWidth="1"/>
    <col min="15638" max="15639" width="8.625" style="2122" customWidth="1"/>
    <col min="15640" max="15640" width="8.875" style="2122" customWidth="1"/>
    <col min="15641" max="15641" width="9.875" style="2122" customWidth="1"/>
    <col min="15642" max="15642" width="8.625" style="2122" customWidth="1"/>
    <col min="15643" max="15644" width="8.75" style="2122" customWidth="1"/>
    <col min="15645" max="15645" width="8.125" style="2122" customWidth="1"/>
    <col min="15646" max="15646" width="7.125" style="2122" customWidth="1"/>
    <col min="15647" max="15647" width="6.625" style="2122" customWidth="1"/>
    <col min="15648" max="15648" width="8.5" style="2122" customWidth="1"/>
    <col min="15649" max="15649" width="8.625" style="2122" customWidth="1"/>
    <col min="15650" max="15650" width="21.375" style="2122" customWidth="1"/>
    <col min="15651" max="15651" width="36.5" style="2122" customWidth="1"/>
    <col min="15652" max="15652" width="8" style="2122" customWidth="1"/>
    <col min="15653" max="15653" width="9" style="2122" customWidth="1"/>
    <col min="15654" max="15654" width="9" style="2122"/>
    <col min="15655" max="15655" width="9" style="2122" customWidth="1"/>
    <col min="15656" max="15886" width="9" style="2122"/>
    <col min="15887" max="15887" width="5.75" style="2122" customWidth="1"/>
    <col min="15888" max="15888" width="34.375" style="2122" customWidth="1"/>
    <col min="15889" max="15889" width="11" style="2122" customWidth="1"/>
    <col min="15890" max="15890" width="9.5" style="2122" customWidth="1"/>
    <col min="15891" max="15891" width="9.375" style="2122" customWidth="1"/>
    <col min="15892" max="15892" width="9.75" style="2122" customWidth="1"/>
    <col min="15893" max="15893" width="8.75" style="2122" customWidth="1"/>
    <col min="15894" max="15895" width="8.625" style="2122" customWidth="1"/>
    <col min="15896" max="15896" width="8.875" style="2122" customWidth="1"/>
    <col min="15897" max="15897" width="9.875" style="2122" customWidth="1"/>
    <col min="15898" max="15898" width="8.625" style="2122" customWidth="1"/>
    <col min="15899" max="15900" width="8.75" style="2122" customWidth="1"/>
    <col min="15901" max="15901" width="8.125" style="2122" customWidth="1"/>
    <col min="15902" max="15902" width="7.125" style="2122" customWidth="1"/>
    <col min="15903" max="15903" width="6.625" style="2122" customWidth="1"/>
    <col min="15904" max="15904" width="8.5" style="2122" customWidth="1"/>
    <col min="15905" max="15905" width="8.625" style="2122" customWidth="1"/>
    <col min="15906" max="15906" width="21.375" style="2122" customWidth="1"/>
    <col min="15907" max="15907" width="36.5" style="2122" customWidth="1"/>
    <col min="15908" max="15908" width="8" style="2122" customWidth="1"/>
    <col min="15909" max="15909" width="9" style="2122" customWidth="1"/>
    <col min="15910" max="15910" width="9" style="2122"/>
    <col min="15911" max="15911" width="9" style="2122" customWidth="1"/>
    <col min="15912" max="16142" width="9" style="2122"/>
    <col min="16143" max="16143" width="5.75" style="2122" customWidth="1"/>
    <col min="16144" max="16144" width="34.375" style="2122" customWidth="1"/>
    <col min="16145" max="16145" width="11" style="2122" customWidth="1"/>
    <col min="16146" max="16146" width="9.5" style="2122" customWidth="1"/>
    <col min="16147" max="16147" width="9.375" style="2122" customWidth="1"/>
    <col min="16148" max="16148" width="9.75" style="2122" customWidth="1"/>
    <col min="16149" max="16149" width="8.75" style="2122" customWidth="1"/>
    <col min="16150" max="16151" width="8.625" style="2122" customWidth="1"/>
    <col min="16152" max="16152" width="8.875" style="2122" customWidth="1"/>
    <col min="16153" max="16153" width="9.875" style="2122" customWidth="1"/>
    <col min="16154" max="16154" width="8.625" style="2122" customWidth="1"/>
    <col min="16155" max="16156" width="8.75" style="2122" customWidth="1"/>
    <col min="16157" max="16157" width="8.125" style="2122" customWidth="1"/>
    <col min="16158" max="16158" width="7.125" style="2122" customWidth="1"/>
    <col min="16159" max="16159" width="6.625" style="2122" customWidth="1"/>
    <col min="16160" max="16160" width="8.5" style="2122" customWidth="1"/>
    <col min="16161" max="16161" width="8.625" style="2122" customWidth="1"/>
    <col min="16162" max="16162" width="21.375" style="2122" customWidth="1"/>
    <col min="16163" max="16163" width="36.5" style="2122" customWidth="1"/>
    <col min="16164" max="16164" width="8" style="2122" customWidth="1"/>
    <col min="16165" max="16165" width="9" style="2122" customWidth="1"/>
    <col min="16166" max="16166" width="9" style="2122"/>
    <col min="16167" max="16167" width="9" style="2122" customWidth="1"/>
    <col min="16168" max="16384" width="9" style="2122"/>
  </cols>
  <sheetData>
    <row r="1" spans="1:36" ht="27">
      <c r="A1" s="3666" t="s">
        <v>1994</v>
      </c>
      <c r="B1" s="3666"/>
      <c r="C1" s="3666"/>
      <c r="D1" s="3666"/>
      <c r="E1" s="3666"/>
      <c r="F1" s="3666"/>
      <c r="G1" s="3666"/>
      <c r="H1" s="3666"/>
      <c r="I1" s="3666"/>
      <c r="J1" s="3666"/>
      <c r="K1" s="3666"/>
      <c r="L1" s="3666"/>
      <c r="M1" s="3666"/>
      <c r="N1" s="3666"/>
      <c r="O1" s="3666"/>
      <c r="P1" s="3666"/>
      <c r="Q1" s="3666"/>
      <c r="R1" s="3666"/>
      <c r="S1" s="3666"/>
      <c r="T1" s="3666"/>
      <c r="U1" s="3666"/>
      <c r="V1" s="3666"/>
      <c r="W1" s="3666"/>
      <c r="X1" s="3666"/>
      <c r="Y1" s="3666"/>
      <c r="Z1" s="3666"/>
      <c r="AA1" s="3666"/>
      <c r="AB1" s="3666"/>
      <c r="AC1" s="3666"/>
      <c r="AD1" s="3666"/>
      <c r="AE1" s="3666"/>
      <c r="AF1" s="3666"/>
      <c r="AG1" s="3666"/>
      <c r="AH1" s="3666"/>
      <c r="AI1" s="3666"/>
      <c r="AJ1" s="3666"/>
    </row>
    <row r="2" spans="1:36" ht="25.5">
      <c r="A2" s="3667" t="s">
        <v>7454</v>
      </c>
      <c r="B2" s="3667"/>
      <c r="C2" s="3667"/>
      <c r="D2" s="3667"/>
      <c r="E2" s="3667"/>
      <c r="F2" s="3667"/>
      <c r="G2" s="3667"/>
      <c r="H2" s="3667"/>
      <c r="I2" s="3667"/>
      <c r="J2" s="3667"/>
      <c r="K2" s="3667"/>
      <c r="L2" s="3667"/>
      <c r="M2" s="3667"/>
      <c r="N2" s="3667"/>
      <c r="O2" s="3667"/>
      <c r="P2" s="3667"/>
      <c r="Q2" s="3667"/>
      <c r="R2" s="3667"/>
      <c r="S2" s="3667"/>
      <c r="T2" s="3667"/>
      <c r="U2" s="3667"/>
      <c r="V2" s="3667"/>
      <c r="W2" s="3667"/>
      <c r="X2" s="3667"/>
      <c r="Y2" s="3667"/>
      <c r="Z2" s="3667"/>
      <c r="AA2" s="3667"/>
      <c r="AB2" s="3667"/>
      <c r="AC2" s="3667"/>
      <c r="AD2" s="3667"/>
      <c r="AE2" s="3667"/>
      <c r="AF2" s="3667"/>
      <c r="AG2" s="3667"/>
      <c r="AH2" s="3667"/>
      <c r="AI2" s="3667"/>
      <c r="AJ2" s="3667"/>
    </row>
    <row r="3" spans="1:36" ht="14.25" customHeight="1">
      <c r="A3" s="2123"/>
      <c r="B3" s="2124"/>
      <c r="C3" s="2123"/>
      <c r="D3" s="2123"/>
      <c r="E3" s="2123"/>
      <c r="F3" s="2123"/>
      <c r="G3" s="2123"/>
      <c r="H3" s="2123"/>
      <c r="I3" s="2123"/>
      <c r="J3" s="2123"/>
      <c r="K3" s="2123"/>
      <c r="L3" s="2123"/>
      <c r="M3" s="2123"/>
      <c r="N3" s="2123"/>
      <c r="O3" s="2123"/>
      <c r="P3" s="2825"/>
      <c r="Q3" s="2825"/>
      <c r="R3" s="2825"/>
      <c r="S3" s="2825"/>
      <c r="T3" s="2825"/>
      <c r="U3" s="2825"/>
      <c r="V3" s="2825"/>
      <c r="W3" s="2825"/>
      <c r="X3" s="2825"/>
      <c r="Y3" s="2825"/>
      <c r="Z3" s="2825"/>
      <c r="AA3" s="2825"/>
      <c r="AB3" s="2825"/>
      <c r="AC3" s="2825"/>
      <c r="AD3" s="3218"/>
      <c r="AE3" s="2825"/>
      <c r="AF3" s="2825"/>
      <c r="AG3" s="2825"/>
      <c r="AH3" s="2825"/>
      <c r="AI3" s="2825"/>
      <c r="AJ3" s="2123"/>
    </row>
    <row r="4" spans="1:36" ht="15.75" customHeight="1">
      <c r="A4" s="2499"/>
      <c r="B4" s="2499"/>
      <c r="C4" s="2500"/>
      <c r="D4" s="2501"/>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2499"/>
      <c r="AC4" s="2499"/>
      <c r="AD4" s="2499"/>
      <c r="AE4" s="2499"/>
      <c r="AF4" s="2499"/>
      <c r="AG4" s="2499"/>
      <c r="AH4" s="2499"/>
      <c r="AI4" s="2499"/>
      <c r="AJ4" s="2499"/>
    </row>
    <row r="5" spans="1:36" ht="20.25" customHeight="1">
      <c r="A5" s="3533" t="s">
        <v>14</v>
      </c>
      <c r="B5" s="3533" t="s">
        <v>132</v>
      </c>
      <c r="C5" s="3533" t="s">
        <v>15</v>
      </c>
      <c r="D5" s="3533" t="s">
        <v>16</v>
      </c>
      <c r="E5" s="3536" t="s">
        <v>126</v>
      </c>
      <c r="F5" s="3533" t="s">
        <v>17</v>
      </c>
      <c r="G5" s="3533" t="s">
        <v>18</v>
      </c>
      <c r="H5" s="3533" t="s">
        <v>19</v>
      </c>
      <c r="I5" s="3539" t="s">
        <v>20</v>
      </c>
      <c r="J5" s="3540"/>
      <c r="K5" s="3539" t="s">
        <v>21</v>
      </c>
      <c r="L5" s="3533" t="s">
        <v>22</v>
      </c>
      <c r="M5" s="3544" t="s">
        <v>23</v>
      </c>
      <c r="N5" s="3544"/>
      <c r="O5" s="3545"/>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ht="20.25" customHeight="1">
      <c r="A6" s="3534"/>
      <c r="B6" s="3534"/>
      <c r="C6" s="3534"/>
      <c r="D6" s="3534"/>
      <c r="E6" s="3534"/>
      <c r="F6" s="3534"/>
      <c r="G6" s="3534"/>
      <c r="H6" s="3534"/>
      <c r="I6" s="3541"/>
      <c r="J6" s="3542"/>
      <c r="K6" s="3543"/>
      <c r="L6" s="3534"/>
      <c r="M6" s="3546"/>
      <c r="N6" s="3546"/>
      <c r="O6" s="3547"/>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ht="20.25" customHeight="1">
      <c r="A7" s="3535"/>
      <c r="B7" s="3535"/>
      <c r="C7" s="3535"/>
      <c r="D7" s="3535"/>
      <c r="E7" s="3535"/>
      <c r="F7" s="3535"/>
      <c r="G7" s="3535"/>
      <c r="H7" s="3535"/>
      <c r="I7" s="1368" t="s">
        <v>2</v>
      </c>
      <c r="J7" s="1369" t="s">
        <v>25</v>
      </c>
      <c r="K7" s="3541"/>
      <c r="L7" s="3535"/>
      <c r="M7" s="1370" t="s">
        <v>4</v>
      </c>
      <c r="N7" s="1371" t="s">
        <v>5</v>
      </c>
      <c r="O7" s="1371"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ht="20.25" customHeight="1">
      <c r="A8" s="1371">
        <v>1</v>
      </c>
      <c r="B8" s="2474">
        <v>2</v>
      </c>
      <c r="C8" s="2475">
        <v>3</v>
      </c>
      <c r="D8" s="1371">
        <v>4</v>
      </c>
      <c r="E8" s="1370">
        <v>5</v>
      </c>
      <c r="F8" s="1370">
        <v>6</v>
      </c>
      <c r="G8" s="1370">
        <v>7</v>
      </c>
      <c r="H8" s="2475">
        <v>8</v>
      </c>
      <c r="I8" s="1371">
        <v>9</v>
      </c>
      <c r="J8" s="1370">
        <v>10</v>
      </c>
      <c r="K8" s="1371">
        <v>11</v>
      </c>
      <c r="L8" s="1371">
        <v>12</v>
      </c>
      <c r="M8" s="1371">
        <v>13</v>
      </c>
      <c r="N8" s="1371">
        <v>14</v>
      </c>
      <c r="O8" s="1371">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ht="14.25" customHeight="1">
      <c r="A9" s="2502"/>
      <c r="B9" s="2502"/>
      <c r="C9" s="2502"/>
      <c r="D9" s="2502"/>
      <c r="E9" s="2502"/>
      <c r="F9" s="2502"/>
      <c r="G9" s="2503"/>
      <c r="H9" s="2503"/>
      <c r="I9" s="2503"/>
      <c r="J9" s="2503"/>
      <c r="K9" s="2503"/>
      <c r="L9" s="2503"/>
      <c r="M9" s="2503"/>
      <c r="N9" s="2503"/>
      <c r="O9" s="2503"/>
      <c r="P9" s="2503"/>
      <c r="Q9" s="2503"/>
      <c r="R9" s="2503"/>
      <c r="S9" s="2503"/>
      <c r="T9" s="2503"/>
      <c r="U9" s="2503"/>
      <c r="V9" s="2503"/>
      <c r="W9" s="2503"/>
      <c r="X9" s="2503"/>
      <c r="Y9" s="2503"/>
      <c r="Z9" s="2503"/>
      <c r="AA9" s="2503"/>
      <c r="AB9" s="2503"/>
      <c r="AC9" s="2503"/>
      <c r="AD9" s="2503"/>
      <c r="AE9" s="2503"/>
      <c r="AF9" s="2503"/>
      <c r="AG9" s="2503"/>
      <c r="AH9" s="2503"/>
      <c r="AI9" s="2503"/>
      <c r="AJ9" s="2503"/>
    </row>
    <row r="10" spans="1:36" s="2135" customFormat="1" ht="18" customHeight="1">
      <c r="A10" s="2130"/>
      <c r="B10" s="2130"/>
      <c r="C10" s="2504" t="s">
        <v>7455</v>
      </c>
      <c r="D10" s="2505"/>
      <c r="E10" s="2505"/>
      <c r="F10" s="2133"/>
      <c r="G10" s="2134"/>
      <c r="H10" s="2134"/>
      <c r="I10" s="2134"/>
      <c r="J10" s="2134"/>
      <c r="K10" s="2134"/>
      <c r="L10" s="2134"/>
      <c r="M10" s="2134"/>
      <c r="N10" s="2134"/>
      <c r="O10" s="2134"/>
      <c r="P10" s="2134"/>
      <c r="Q10" s="2134"/>
      <c r="R10" s="2134"/>
      <c r="S10" s="2134"/>
      <c r="T10" s="2134"/>
      <c r="U10" s="2134"/>
      <c r="V10" s="2134"/>
      <c r="W10" s="2134"/>
      <c r="X10" s="2134"/>
      <c r="Y10" s="2134"/>
      <c r="Z10" s="2134"/>
      <c r="AA10" s="2134"/>
      <c r="AB10" s="2134"/>
      <c r="AC10" s="2134"/>
      <c r="AD10" s="2134"/>
      <c r="AE10" s="2134"/>
      <c r="AF10" s="2134"/>
      <c r="AG10" s="2134"/>
      <c r="AH10" s="2134"/>
      <c r="AI10" s="2134"/>
      <c r="AJ10" s="2134"/>
    </row>
    <row r="11" spans="1:36" s="2135" customFormat="1" ht="18" customHeight="1">
      <c r="A11" s="2130"/>
      <c r="B11" s="2130"/>
      <c r="C11" s="2504" t="s">
        <v>2174</v>
      </c>
      <c r="D11" s="2505"/>
      <c r="E11" s="2505"/>
      <c r="F11" s="2133"/>
      <c r="G11" s="2134"/>
      <c r="H11" s="2134"/>
      <c r="I11" s="2134"/>
      <c r="J11" s="2134"/>
      <c r="K11" s="2134"/>
      <c r="L11" s="2134"/>
      <c r="M11" s="2134"/>
      <c r="N11" s="2134"/>
      <c r="O11" s="2134"/>
      <c r="P11" s="2134"/>
      <c r="Q11" s="2134"/>
      <c r="R11" s="2134"/>
      <c r="S11" s="2134"/>
      <c r="T11" s="2134"/>
      <c r="U11" s="2134"/>
      <c r="V11" s="2134"/>
      <c r="W11" s="2134"/>
      <c r="X11" s="2134"/>
      <c r="Y11" s="2134"/>
      <c r="Z11" s="2134"/>
      <c r="AA11" s="2134"/>
      <c r="AB11" s="2134"/>
      <c r="AC11" s="2134"/>
      <c r="AD11" s="2134"/>
      <c r="AE11" s="2134"/>
      <c r="AF11" s="2134"/>
      <c r="AG11" s="2134"/>
      <c r="AH11" s="2134"/>
      <c r="AI11" s="2134"/>
      <c r="AJ11" s="2134"/>
    </row>
    <row r="12" spans="1:36" s="2135" customFormat="1" ht="15.75">
      <c r="A12" s="2136"/>
      <c r="B12" s="2136"/>
      <c r="C12" s="2506"/>
      <c r="D12" s="2505"/>
      <c r="E12" s="2505"/>
      <c r="F12" s="2133"/>
      <c r="G12" s="2134"/>
      <c r="H12" s="2134"/>
      <c r="I12" s="2134"/>
      <c r="J12" s="2134"/>
      <c r="K12" s="2134"/>
      <c r="L12" s="2134"/>
      <c r="M12" s="2134"/>
      <c r="N12" s="2134"/>
      <c r="O12" s="2134"/>
      <c r="P12" s="2134"/>
      <c r="Q12" s="2134"/>
      <c r="R12" s="2134"/>
      <c r="S12" s="2134"/>
      <c r="T12" s="2134"/>
      <c r="U12" s="2134"/>
      <c r="V12" s="2134"/>
      <c r="W12" s="2134"/>
      <c r="X12" s="2134"/>
      <c r="Y12" s="2134"/>
      <c r="Z12" s="2134"/>
      <c r="AA12" s="2134"/>
      <c r="AB12" s="2134"/>
      <c r="AC12" s="2134"/>
      <c r="AD12" s="2134"/>
      <c r="AE12" s="2134"/>
      <c r="AF12" s="2134"/>
      <c r="AG12" s="2134"/>
      <c r="AH12" s="2134"/>
      <c r="AI12" s="2134"/>
      <c r="AJ12" s="2134"/>
    </row>
    <row r="13" spans="1:36" s="2144" customFormat="1" ht="51.75" customHeight="1">
      <c r="A13" s="2507">
        <v>3118</v>
      </c>
      <c r="B13" s="2508" t="s">
        <v>7456</v>
      </c>
      <c r="C13" s="2509" t="s">
        <v>7457</v>
      </c>
      <c r="D13" s="2510" t="s">
        <v>51</v>
      </c>
      <c r="E13" s="2510" t="s">
        <v>7458</v>
      </c>
      <c r="F13" s="2141" t="s">
        <v>30</v>
      </c>
      <c r="G13" s="1844">
        <v>1380.47</v>
      </c>
      <c r="H13" s="2142">
        <v>39.750999999999998</v>
      </c>
      <c r="I13" s="2143">
        <v>316.00799999999998</v>
      </c>
      <c r="J13" s="2142">
        <v>0</v>
      </c>
      <c r="K13" s="2511">
        <v>355.75899999999996</v>
      </c>
      <c r="L13" s="2511">
        <v>1024.711</v>
      </c>
      <c r="M13" s="2143">
        <v>0</v>
      </c>
      <c r="N13" s="2142">
        <v>994.04899999999998</v>
      </c>
      <c r="O13" s="2142">
        <v>994.04899999999998</v>
      </c>
      <c r="P13" s="2142"/>
      <c r="Q13" s="2142"/>
      <c r="R13" s="2142"/>
      <c r="S13" s="2142"/>
      <c r="T13" s="2142"/>
      <c r="U13" s="2142"/>
      <c r="V13" s="2142"/>
      <c r="W13" s="2142"/>
      <c r="X13" s="2843">
        <v>0</v>
      </c>
      <c r="Y13" s="2843">
        <v>994.04899999999998</v>
      </c>
      <c r="Z13" s="2108">
        <v>994.04899999999998</v>
      </c>
      <c r="AA13" s="2844"/>
      <c r="AB13" s="2844"/>
      <c r="AC13" s="2108">
        <v>0</v>
      </c>
      <c r="AD13" s="2108"/>
      <c r="AE13" s="2844"/>
      <c r="AF13" s="2844">
        <v>0</v>
      </c>
      <c r="AG13" s="2108">
        <v>0</v>
      </c>
      <c r="AH13" s="2142" t="s">
        <v>10010</v>
      </c>
      <c r="AI13" s="2142"/>
      <c r="AJ13" s="2143">
        <v>0</v>
      </c>
    </row>
    <row r="14" spans="1:36" s="2144" customFormat="1" ht="15.75">
      <c r="A14" s="334"/>
      <c r="B14" s="334"/>
      <c r="C14" s="2506"/>
      <c r="D14" s="2505"/>
      <c r="E14" s="2505"/>
      <c r="F14" s="2152"/>
      <c r="G14" s="2148"/>
      <c r="H14" s="2148"/>
      <c r="I14" s="2149"/>
      <c r="J14" s="2148"/>
      <c r="K14" s="2148"/>
      <c r="L14" s="2148"/>
      <c r="M14" s="2148"/>
      <c r="N14" s="2149"/>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2"/>
    </row>
    <row r="15" spans="1:36" s="2144" customFormat="1" ht="22.5" customHeight="1" thickBot="1">
      <c r="A15" s="2512"/>
      <c r="B15" s="2512"/>
      <c r="C15" s="2190" t="s">
        <v>7459</v>
      </c>
      <c r="D15" s="2156"/>
      <c r="E15" s="2156"/>
      <c r="F15" s="2156"/>
      <c r="G15" s="2513">
        <v>1380.47</v>
      </c>
      <c r="H15" s="2513">
        <v>39.750999999999998</v>
      </c>
      <c r="I15" s="2513">
        <v>316.00799999999998</v>
      </c>
      <c r="J15" s="2513">
        <v>0</v>
      </c>
      <c r="K15" s="2513">
        <v>355.75899999999996</v>
      </c>
      <c r="L15" s="2513">
        <v>1024.711</v>
      </c>
      <c r="M15" s="2513">
        <v>0</v>
      </c>
      <c r="N15" s="2513">
        <v>994.04899999999998</v>
      </c>
      <c r="O15" s="2513">
        <v>994.04899999999998</v>
      </c>
      <c r="P15" s="2513">
        <v>0</v>
      </c>
      <c r="Q15" s="2513">
        <v>0</v>
      </c>
      <c r="R15" s="2513">
        <v>0</v>
      </c>
      <c r="S15" s="2513">
        <v>0</v>
      </c>
      <c r="T15" s="2513">
        <v>0</v>
      </c>
      <c r="U15" s="2513">
        <v>0</v>
      </c>
      <c r="V15" s="2513">
        <v>0</v>
      </c>
      <c r="W15" s="2513">
        <v>0</v>
      </c>
      <c r="X15" s="2513">
        <v>0</v>
      </c>
      <c r="Y15" s="2513">
        <v>994.04899999999998</v>
      </c>
      <c r="Z15" s="2513">
        <v>994.04899999999998</v>
      </c>
      <c r="AA15" s="2513">
        <v>0</v>
      </c>
      <c r="AB15" s="2513">
        <v>0</v>
      </c>
      <c r="AC15" s="2513">
        <v>0</v>
      </c>
      <c r="AD15" s="2513">
        <v>0</v>
      </c>
      <c r="AE15" s="2513">
        <v>0</v>
      </c>
      <c r="AF15" s="2513">
        <v>0</v>
      </c>
      <c r="AG15" s="2513">
        <v>0</v>
      </c>
      <c r="AH15" s="2513"/>
      <c r="AI15" s="2513"/>
      <c r="AJ15" s="2513">
        <v>0</v>
      </c>
    </row>
    <row r="16" spans="1:36" s="2144" customFormat="1" ht="15.75">
      <c r="A16" s="2512"/>
      <c r="B16" s="2512"/>
      <c r="C16" s="2184"/>
      <c r="D16" s="2160"/>
      <c r="E16" s="2160"/>
      <c r="F16" s="2160"/>
      <c r="G16" s="2514"/>
      <c r="H16" s="2514"/>
      <c r="I16" s="2514"/>
      <c r="J16" s="2514"/>
      <c r="K16" s="2514"/>
      <c r="L16" s="2514"/>
      <c r="M16" s="2514"/>
      <c r="N16" s="2514"/>
      <c r="O16" s="2514"/>
      <c r="P16" s="2514"/>
      <c r="Q16" s="2514"/>
      <c r="R16" s="2514"/>
      <c r="S16" s="2514"/>
      <c r="T16" s="2514"/>
      <c r="U16" s="2514"/>
      <c r="V16" s="2514"/>
      <c r="W16" s="2514"/>
      <c r="X16" s="2514"/>
      <c r="Y16" s="2514"/>
      <c r="Z16" s="2514"/>
      <c r="AA16" s="2514"/>
      <c r="AB16" s="2514"/>
      <c r="AC16" s="2514"/>
      <c r="AD16" s="2514"/>
      <c r="AE16" s="2514"/>
      <c r="AF16" s="2514"/>
      <c r="AG16" s="2514"/>
      <c r="AH16" s="2514"/>
      <c r="AI16" s="2514"/>
      <c r="AJ16" s="2514"/>
    </row>
    <row r="17" spans="1:36" s="2144" customFormat="1" ht="15.75">
      <c r="A17" s="2130"/>
      <c r="B17" s="2130"/>
      <c r="C17" s="2504" t="s">
        <v>7455</v>
      </c>
      <c r="D17" s="2505"/>
      <c r="E17" s="2505"/>
      <c r="F17" s="2133"/>
      <c r="G17" s="2134"/>
      <c r="H17" s="2134"/>
      <c r="I17" s="2134"/>
      <c r="J17" s="2134"/>
      <c r="K17" s="2134"/>
      <c r="L17" s="213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row>
    <row r="18" spans="1:36" s="2144" customFormat="1" ht="15.75">
      <c r="A18" s="2130"/>
      <c r="B18" s="2130"/>
      <c r="C18" s="2504" t="s">
        <v>365</v>
      </c>
      <c r="D18" s="2505"/>
      <c r="E18" s="2505"/>
      <c r="F18" s="2133"/>
      <c r="G18" s="2134"/>
      <c r="H18" s="2134"/>
      <c r="I18" s="2134"/>
      <c r="J18" s="2134"/>
      <c r="K18" s="2134"/>
      <c r="L18" s="2134"/>
      <c r="M18" s="2134"/>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row>
    <row r="19" spans="1:36" s="2144" customFormat="1" ht="15.75">
      <c r="A19" s="2130"/>
      <c r="B19" s="2130"/>
      <c r="C19" s="2504"/>
      <c r="D19" s="2505"/>
      <c r="E19" s="2505"/>
      <c r="F19" s="2133"/>
      <c r="G19" s="2134"/>
      <c r="H19" s="2134"/>
      <c r="I19" s="2134"/>
      <c r="J19" s="2134"/>
      <c r="K19" s="2134"/>
      <c r="L19" s="2134"/>
      <c r="M19" s="2134"/>
      <c r="N19" s="2134"/>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row>
    <row r="20" spans="1:36" s="2144" customFormat="1" ht="68.25" customHeight="1">
      <c r="A20" s="139">
        <v>3119</v>
      </c>
      <c r="B20" s="1004" t="s">
        <v>7460</v>
      </c>
      <c r="C20" s="2515" t="s">
        <v>7461</v>
      </c>
      <c r="D20" s="2510" t="s">
        <v>51</v>
      </c>
      <c r="E20" s="2510" t="s">
        <v>7462</v>
      </c>
      <c r="F20" s="2141" t="s">
        <v>47</v>
      </c>
      <c r="G20" s="1844">
        <v>20797.740000000002</v>
      </c>
      <c r="H20" s="2142">
        <v>0</v>
      </c>
      <c r="I20" s="2143">
        <v>0</v>
      </c>
      <c r="J20" s="2142">
        <v>0</v>
      </c>
      <c r="K20" s="2142">
        <v>0</v>
      </c>
      <c r="L20" s="2142">
        <v>20797.740000000002</v>
      </c>
      <c r="M20" s="2143">
        <v>0</v>
      </c>
      <c r="N20" s="2142">
        <v>155.95099999999999</v>
      </c>
      <c r="O20" s="2142">
        <v>155.95099999999999</v>
      </c>
      <c r="P20" s="2142"/>
      <c r="Q20" s="2142"/>
      <c r="R20" s="2142"/>
      <c r="S20" s="2142"/>
      <c r="T20" s="2142"/>
      <c r="U20" s="2142"/>
      <c r="V20" s="2142"/>
      <c r="W20" s="2142"/>
      <c r="X20" s="2843">
        <v>0</v>
      </c>
      <c r="Y20" s="2843">
        <v>155.95099999999999</v>
      </c>
      <c r="Z20" s="2108">
        <v>155.95099999999999</v>
      </c>
      <c r="AA20" s="2844"/>
      <c r="AB20" s="2844"/>
      <c r="AC20" s="2108">
        <v>0</v>
      </c>
      <c r="AD20" s="2108"/>
      <c r="AE20" s="2844"/>
      <c r="AF20" s="2844">
        <v>0</v>
      </c>
      <c r="AG20" s="2108">
        <v>0</v>
      </c>
      <c r="AH20" s="2142"/>
      <c r="AI20" s="2142"/>
      <c r="AJ20" s="2143">
        <v>0</v>
      </c>
    </row>
    <row r="21" spans="1:36" s="2144" customFormat="1" ht="15.75">
      <c r="A21" s="334"/>
      <c r="B21" s="334"/>
      <c r="C21" s="2506"/>
      <c r="D21" s="2505"/>
      <c r="E21" s="2505"/>
      <c r="F21" s="2152"/>
      <c r="G21" s="2148"/>
      <c r="H21" s="2148"/>
      <c r="I21" s="2149"/>
      <c r="J21" s="2148"/>
      <c r="K21" s="2148"/>
      <c r="L21" s="2148"/>
      <c r="M21" s="2148"/>
      <c r="N21" s="2149"/>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2"/>
    </row>
    <row r="22" spans="1:36" s="2144" customFormat="1" ht="23.25" customHeight="1">
      <c r="A22" s="2512"/>
      <c r="B22" s="2512"/>
      <c r="C22" s="2187" t="s">
        <v>7463</v>
      </c>
      <c r="D22" s="2188"/>
      <c r="E22" s="2188"/>
      <c r="F22" s="2188"/>
      <c r="G22" s="2516">
        <v>20797.740000000002</v>
      </c>
      <c r="H22" s="2516">
        <v>0</v>
      </c>
      <c r="I22" s="2516">
        <v>0</v>
      </c>
      <c r="J22" s="2516">
        <v>0</v>
      </c>
      <c r="K22" s="2516">
        <v>0</v>
      </c>
      <c r="L22" s="2516">
        <v>20797.740000000002</v>
      </c>
      <c r="M22" s="2516">
        <v>0</v>
      </c>
      <c r="N22" s="2516">
        <v>155.95099999999999</v>
      </c>
      <c r="O22" s="2516">
        <v>155.95099999999999</v>
      </c>
      <c r="P22" s="2516">
        <v>0</v>
      </c>
      <c r="Q22" s="2516">
        <v>0</v>
      </c>
      <c r="R22" s="2516">
        <v>0</v>
      </c>
      <c r="S22" s="2516">
        <v>0</v>
      </c>
      <c r="T22" s="2516">
        <v>0</v>
      </c>
      <c r="U22" s="2516">
        <v>0</v>
      </c>
      <c r="V22" s="2516">
        <v>0</v>
      </c>
      <c r="W22" s="2516">
        <v>0</v>
      </c>
      <c r="X22" s="2516">
        <v>0</v>
      </c>
      <c r="Y22" s="2516">
        <v>155.95099999999999</v>
      </c>
      <c r="Z22" s="2516">
        <v>155.95099999999999</v>
      </c>
      <c r="AA22" s="2516">
        <v>0</v>
      </c>
      <c r="AB22" s="2516">
        <v>0</v>
      </c>
      <c r="AC22" s="2516">
        <v>0</v>
      </c>
      <c r="AD22" s="2516">
        <v>0</v>
      </c>
      <c r="AE22" s="2516">
        <v>0</v>
      </c>
      <c r="AF22" s="2516">
        <v>0</v>
      </c>
      <c r="AG22" s="2516">
        <v>0</v>
      </c>
      <c r="AH22" s="2516"/>
      <c r="AI22" s="2516"/>
      <c r="AJ22" s="2516">
        <v>0</v>
      </c>
    </row>
    <row r="23" spans="1:36" s="2144" customFormat="1" ht="24" customHeight="1" thickBot="1">
      <c r="A23" s="2512"/>
      <c r="B23" s="2512"/>
      <c r="C23" s="2517" t="s">
        <v>7464</v>
      </c>
      <c r="D23" s="2518"/>
      <c r="E23" s="2518"/>
      <c r="F23" s="2518"/>
      <c r="G23" s="2519">
        <v>22178.210000000003</v>
      </c>
      <c r="H23" s="2519">
        <v>39.750999999999998</v>
      </c>
      <c r="I23" s="2519">
        <v>316.00799999999998</v>
      </c>
      <c r="J23" s="2519">
        <v>0</v>
      </c>
      <c r="K23" s="2519">
        <v>355.75899999999996</v>
      </c>
      <c r="L23" s="2519">
        <v>21822.451000000001</v>
      </c>
      <c r="M23" s="2519">
        <v>0</v>
      </c>
      <c r="N23" s="2519">
        <v>1150</v>
      </c>
      <c r="O23" s="2519">
        <v>1150</v>
      </c>
      <c r="P23" s="2519">
        <v>0</v>
      </c>
      <c r="Q23" s="2519">
        <v>0</v>
      </c>
      <c r="R23" s="2519">
        <v>0</v>
      </c>
      <c r="S23" s="2519">
        <v>0</v>
      </c>
      <c r="T23" s="2519">
        <v>0</v>
      </c>
      <c r="U23" s="2519">
        <v>0</v>
      </c>
      <c r="V23" s="2519">
        <v>0</v>
      </c>
      <c r="W23" s="2519">
        <v>0</v>
      </c>
      <c r="X23" s="2519">
        <v>0</v>
      </c>
      <c r="Y23" s="2519">
        <v>1150</v>
      </c>
      <c r="Z23" s="2519">
        <v>1150</v>
      </c>
      <c r="AA23" s="2519">
        <v>0</v>
      </c>
      <c r="AB23" s="2519">
        <v>0</v>
      </c>
      <c r="AC23" s="2519">
        <v>0</v>
      </c>
      <c r="AD23" s="2519">
        <v>0</v>
      </c>
      <c r="AE23" s="2519">
        <v>0</v>
      </c>
      <c r="AF23" s="2519">
        <v>0</v>
      </c>
      <c r="AG23" s="2519">
        <v>0</v>
      </c>
      <c r="AH23" s="2519"/>
      <c r="AI23" s="2519"/>
      <c r="AJ23" s="2519">
        <v>0</v>
      </c>
    </row>
    <row r="24" spans="1:36" s="2144" customFormat="1" ht="16.5" thickTop="1">
      <c r="A24" s="2512"/>
      <c r="B24" s="2512"/>
      <c r="C24" s="2184"/>
      <c r="D24" s="2160"/>
      <c r="E24" s="2160"/>
      <c r="F24" s="2160"/>
      <c r="G24" s="2514"/>
      <c r="H24" s="2514"/>
      <c r="I24" s="2514"/>
      <c r="J24" s="2514"/>
      <c r="K24" s="2514"/>
      <c r="L24" s="2514"/>
      <c r="M24" s="2514"/>
      <c r="N24" s="2514"/>
      <c r="O24" s="2514"/>
      <c r="P24" s="2514"/>
      <c r="Q24" s="2514"/>
      <c r="R24" s="2514"/>
      <c r="S24" s="2514"/>
      <c r="T24" s="2514"/>
      <c r="U24" s="2514"/>
      <c r="V24" s="2514"/>
      <c r="W24" s="2514"/>
      <c r="X24" s="2514"/>
      <c r="Y24" s="2514"/>
      <c r="Z24" s="2514"/>
      <c r="AA24" s="2514"/>
      <c r="AB24" s="2514"/>
      <c r="AC24" s="2514"/>
      <c r="AD24" s="2514"/>
      <c r="AE24" s="2514"/>
      <c r="AF24" s="2514"/>
      <c r="AG24" s="2514"/>
      <c r="AH24" s="2514"/>
      <c r="AI24" s="2514"/>
      <c r="AJ24" s="2514"/>
    </row>
    <row r="25" spans="1:36">
      <c r="A25" s="2520"/>
      <c r="B25" s="2520"/>
      <c r="C25" s="2144"/>
      <c r="D25" s="2144"/>
      <c r="E25" s="2144"/>
      <c r="F25" s="2144"/>
      <c r="G25" s="2521"/>
      <c r="H25" s="2521"/>
      <c r="I25" s="2521"/>
      <c r="J25" s="2522"/>
      <c r="K25" s="2521"/>
      <c r="L25" s="2521"/>
      <c r="M25" s="2521"/>
      <c r="N25" s="2521"/>
      <c r="O25" s="2521"/>
      <c r="P25" s="2521"/>
      <c r="Q25" s="2521"/>
      <c r="R25" s="2521"/>
      <c r="S25" s="2521"/>
      <c r="T25" s="2521"/>
      <c r="U25" s="2521"/>
      <c r="V25" s="2521"/>
      <c r="W25" s="2521"/>
      <c r="X25" s="2521"/>
      <c r="Y25" s="2521"/>
      <c r="Z25" s="2521"/>
      <c r="AA25" s="2521"/>
      <c r="AB25" s="2521"/>
      <c r="AC25" s="2521"/>
      <c r="AD25" s="2521"/>
      <c r="AE25" s="2521"/>
      <c r="AF25" s="2521"/>
      <c r="AG25" s="2521"/>
      <c r="AH25" s="2521"/>
      <c r="AI25" s="2521"/>
      <c r="AJ25" s="2521"/>
    </row>
    <row r="26" spans="1:36">
      <c r="A26" s="2523"/>
      <c r="C26" s="2144"/>
      <c r="D26" s="2144"/>
      <c r="E26" s="2144"/>
      <c r="F26" s="2144"/>
      <c r="G26" s="2521"/>
      <c r="H26" s="2521"/>
      <c r="I26" s="2521"/>
      <c r="J26" s="2522"/>
      <c r="K26" s="2521"/>
      <c r="L26" s="2521"/>
      <c r="M26" s="2521"/>
      <c r="N26" s="2521"/>
      <c r="O26" s="2521"/>
      <c r="P26" s="2521"/>
      <c r="Q26" s="2521"/>
      <c r="R26" s="2521"/>
      <c r="S26" s="2521"/>
      <c r="T26" s="2521"/>
      <c r="U26" s="2521"/>
      <c r="V26" s="2521"/>
      <c r="W26" s="2521"/>
      <c r="X26" s="2521"/>
      <c r="Y26" s="2521"/>
      <c r="Z26" s="2521"/>
      <c r="AA26" s="2521"/>
      <c r="AB26" s="2521"/>
      <c r="AC26" s="2521"/>
      <c r="AD26" s="2521"/>
      <c r="AE26" s="2521"/>
      <c r="AF26" s="2521"/>
      <c r="AG26" s="2521"/>
      <c r="AH26" s="2521"/>
      <c r="AI26" s="2521"/>
      <c r="AJ26" s="2521"/>
    </row>
    <row r="27" spans="1:36">
      <c r="A27" s="2523"/>
      <c r="C27" s="2144"/>
      <c r="D27" s="2144"/>
      <c r="E27" s="2144"/>
      <c r="F27" s="2144"/>
      <c r="G27" s="2521"/>
      <c r="H27" s="2521"/>
      <c r="I27" s="2521"/>
      <c r="J27" s="2522"/>
      <c r="K27" s="2521"/>
      <c r="L27" s="2521"/>
      <c r="M27" s="2521"/>
      <c r="N27" s="2521"/>
      <c r="O27" s="2521"/>
      <c r="P27" s="2521"/>
      <c r="Q27" s="2521"/>
      <c r="R27" s="2521"/>
      <c r="S27" s="2521"/>
      <c r="T27" s="2521"/>
      <c r="U27" s="2521"/>
      <c r="V27" s="2521"/>
      <c r="W27" s="2521"/>
      <c r="X27" s="2521"/>
      <c r="Y27" s="2521"/>
      <c r="Z27" s="2521"/>
      <c r="AA27" s="2521"/>
      <c r="AB27" s="2521"/>
      <c r="AC27" s="2521"/>
      <c r="AD27" s="2521"/>
      <c r="AE27" s="2521"/>
      <c r="AF27" s="2521"/>
      <c r="AG27" s="2521"/>
      <c r="AH27" s="2521"/>
      <c r="AI27" s="2521"/>
      <c r="AJ27" s="2521"/>
    </row>
    <row r="28" spans="1:36">
      <c r="A28" s="2523"/>
      <c r="C28" s="2144"/>
      <c r="D28" s="2144"/>
      <c r="E28" s="2144"/>
      <c r="F28" s="2144"/>
      <c r="G28" s="2521"/>
      <c r="H28" s="2521"/>
      <c r="I28" s="2521"/>
      <c r="J28" s="2522"/>
      <c r="K28" s="2521"/>
      <c r="L28" s="2521"/>
      <c r="M28" s="2521"/>
      <c r="N28" s="2521"/>
      <c r="O28" s="2521"/>
      <c r="P28" s="2521"/>
      <c r="Q28" s="2521"/>
      <c r="R28" s="2521"/>
      <c r="S28" s="2521"/>
      <c r="T28" s="2521"/>
      <c r="U28" s="2521"/>
      <c r="V28" s="2521"/>
      <c r="W28" s="2521"/>
      <c r="X28" s="2521"/>
      <c r="Y28" s="2521"/>
      <c r="Z28" s="2521"/>
      <c r="AA28" s="2521"/>
      <c r="AB28" s="2521"/>
      <c r="AC28" s="2521"/>
      <c r="AD28" s="2521"/>
      <c r="AE28" s="2521"/>
      <c r="AF28" s="2521"/>
      <c r="AG28" s="2521"/>
      <c r="AH28" s="2521"/>
      <c r="AI28" s="2521"/>
      <c r="AJ28" s="2521"/>
    </row>
    <row r="29" spans="1:36">
      <c r="A29" s="2523"/>
      <c r="C29" s="2144"/>
      <c r="D29" s="2144"/>
      <c r="E29" s="2144"/>
      <c r="F29" s="2144"/>
      <c r="G29" s="2521"/>
      <c r="H29" s="2521"/>
      <c r="I29" s="2521"/>
      <c r="J29" s="2522"/>
      <c r="K29" s="2521"/>
      <c r="L29" s="2521"/>
      <c r="M29" s="2521"/>
      <c r="N29" s="2521"/>
      <c r="O29" s="2521"/>
      <c r="P29" s="2521"/>
      <c r="Q29" s="2521"/>
      <c r="R29" s="2521"/>
      <c r="S29" s="2521"/>
      <c r="T29" s="2521"/>
      <c r="U29" s="2521"/>
      <c r="V29" s="2521"/>
      <c r="W29" s="2521"/>
      <c r="X29" s="2521"/>
      <c r="Y29" s="2521"/>
      <c r="Z29" s="2521"/>
      <c r="AA29" s="2521"/>
      <c r="AB29" s="2521"/>
      <c r="AC29" s="2521"/>
      <c r="AD29" s="2521"/>
      <c r="AE29" s="2521"/>
      <c r="AF29" s="2521"/>
      <c r="AG29" s="2521"/>
      <c r="AH29" s="2521"/>
      <c r="AI29" s="2521"/>
      <c r="AJ29" s="2521"/>
    </row>
    <row r="30" spans="1:36">
      <c r="A30" s="2523"/>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 footer="0"/>
  <pageSetup paperSize="5" scale="55" firstPageNumber="421" fitToHeight="0" orientation="landscape" useFirstPageNumber="1" r:id="rId1"/>
  <headerFooter scaleWithDoc="0" alignWithMargins="0">
    <oddHeader>&amp;R&amp;"Times New Roman,Bold"&amp;14[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60"/>
  <sheetViews>
    <sheetView view="pageBreakPreview" zoomScaleNormal="100" zoomScaleSheetLayoutView="100" workbookViewId="0">
      <pane xSplit="3" ySplit="7" topLeftCell="L17" activePane="bottomRight" state="frozen"/>
      <selection activeCell="J20" sqref="J20"/>
      <selection pane="topRight" activeCell="J20" sqref="J20"/>
      <selection pane="bottomLeft" activeCell="J20" sqref="J20"/>
      <selection pane="bottomRight" activeCell="J20" sqref="J20"/>
    </sheetView>
  </sheetViews>
  <sheetFormatPr defaultColWidth="8" defaultRowHeight="15.75"/>
  <cols>
    <col min="1" max="1" width="8.375" style="519" customWidth="1"/>
    <col min="2" max="2" width="11.625" style="519" customWidth="1"/>
    <col min="3" max="3" width="31.5" style="338" customWidth="1"/>
    <col min="4" max="4" width="11" style="519" customWidth="1"/>
    <col min="5" max="5" width="9.375" style="519" customWidth="1"/>
    <col min="6" max="6" width="10.75" style="519" customWidth="1"/>
    <col min="7" max="7" width="9.25" style="522" customWidth="1"/>
    <col min="8" max="8" width="8.875" style="522" customWidth="1"/>
    <col min="9" max="9" width="7.125" style="522" customWidth="1"/>
    <col min="10" max="10" width="6.375" style="522" customWidth="1"/>
    <col min="11" max="11" width="9.25" style="522" customWidth="1"/>
    <col min="12" max="12" width="9.75" style="522" customWidth="1"/>
    <col min="13" max="13" width="7.375" style="522" bestFit="1" customWidth="1"/>
    <col min="14" max="14" width="8.125" style="522" customWidth="1"/>
    <col min="15" max="15" width="7.875" style="522" customWidth="1"/>
    <col min="16" max="23" width="7.875" style="522" hidden="1" customWidth="1"/>
    <col min="24" max="35" width="7.875" style="522" customWidth="1"/>
    <col min="36" max="36" width="6.75" style="522" customWidth="1"/>
    <col min="37" max="16384" width="8" style="338"/>
  </cols>
  <sheetData>
    <row r="1" spans="1:36" ht="27">
      <c r="A1" s="3355" t="s">
        <v>12</v>
      </c>
      <c r="B1" s="3355"/>
      <c r="C1" s="3355"/>
      <c r="D1" s="3355"/>
      <c r="E1" s="3355"/>
      <c r="F1" s="3355"/>
      <c r="G1" s="3355"/>
      <c r="H1" s="3355"/>
      <c r="I1" s="3355"/>
      <c r="J1" s="3355"/>
      <c r="K1" s="3355"/>
      <c r="L1" s="3355"/>
      <c r="M1" s="3355"/>
      <c r="N1" s="3355"/>
      <c r="O1" s="3355"/>
      <c r="P1" s="3355"/>
      <c r="Q1" s="3355"/>
      <c r="R1" s="3355"/>
      <c r="S1" s="3355"/>
      <c r="T1" s="3355"/>
      <c r="U1" s="3355"/>
      <c r="V1" s="3355"/>
      <c r="W1" s="3355"/>
      <c r="X1" s="3355"/>
      <c r="Y1" s="3355"/>
      <c r="Z1" s="3355"/>
      <c r="AA1" s="3355"/>
      <c r="AB1" s="3355"/>
      <c r="AC1" s="3355"/>
      <c r="AD1" s="3355"/>
      <c r="AE1" s="3355"/>
      <c r="AF1" s="3355"/>
      <c r="AG1" s="3355"/>
      <c r="AH1" s="3355"/>
      <c r="AI1" s="3355"/>
      <c r="AJ1" s="3355"/>
    </row>
    <row r="2" spans="1:36" ht="25.5">
      <c r="A2" s="3356" t="s">
        <v>7465</v>
      </c>
      <c r="B2" s="3356"/>
      <c r="C2" s="3356"/>
      <c r="D2" s="3356"/>
      <c r="E2" s="3356"/>
      <c r="F2" s="3356"/>
      <c r="G2" s="3356"/>
      <c r="H2" s="3356"/>
      <c r="I2" s="3356"/>
      <c r="J2" s="3356"/>
      <c r="K2" s="3356"/>
      <c r="L2" s="3356"/>
      <c r="M2" s="3356"/>
      <c r="N2" s="3356"/>
      <c r="O2" s="3356"/>
      <c r="P2" s="3356"/>
      <c r="Q2" s="3356"/>
      <c r="R2" s="3356"/>
      <c r="S2" s="3356"/>
      <c r="T2" s="3356"/>
      <c r="U2" s="3356"/>
      <c r="V2" s="3356"/>
      <c r="W2" s="3356"/>
      <c r="X2" s="3356"/>
      <c r="Y2" s="3356"/>
      <c r="Z2" s="3356"/>
      <c r="AA2" s="3356"/>
      <c r="AB2" s="3356"/>
      <c r="AC2" s="3356"/>
      <c r="AD2" s="3356"/>
      <c r="AE2" s="3356"/>
      <c r="AF2" s="3356"/>
      <c r="AG2" s="3356"/>
      <c r="AH2" s="3356"/>
      <c r="AI2" s="3356"/>
      <c r="AJ2" s="3356"/>
    </row>
    <row r="3" spans="1:36" ht="15.75" customHeight="1">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row>
    <row r="4" spans="1:36" ht="21.75" customHeight="1">
      <c r="A4" s="3357" t="s">
        <v>14</v>
      </c>
      <c r="B4" s="3357" t="s">
        <v>132</v>
      </c>
      <c r="C4" s="3357" t="s">
        <v>15</v>
      </c>
      <c r="D4" s="3357" t="s">
        <v>16</v>
      </c>
      <c r="E4" s="3357" t="s">
        <v>7466</v>
      </c>
      <c r="F4" s="3357" t="s">
        <v>2212</v>
      </c>
      <c r="G4" s="3357" t="s">
        <v>18</v>
      </c>
      <c r="H4" s="3357" t="s">
        <v>338</v>
      </c>
      <c r="I4" s="3363" t="s">
        <v>20</v>
      </c>
      <c r="J4" s="3364"/>
      <c r="K4" s="3363" t="s">
        <v>339</v>
      </c>
      <c r="L4" s="3357" t="s">
        <v>340</v>
      </c>
      <c r="M4" s="3599" t="s">
        <v>23</v>
      </c>
      <c r="N4" s="3599"/>
      <c r="O4" s="3600"/>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25.5" customHeight="1">
      <c r="A5" s="3358"/>
      <c r="B5" s="3358"/>
      <c r="C5" s="3358"/>
      <c r="D5" s="3358"/>
      <c r="E5" s="3358"/>
      <c r="F5" s="3358"/>
      <c r="G5" s="3358"/>
      <c r="H5" s="3358"/>
      <c r="I5" s="3365"/>
      <c r="J5" s="3366"/>
      <c r="K5" s="3367"/>
      <c r="L5" s="3358"/>
      <c r="M5" s="3601"/>
      <c r="N5" s="3601"/>
      <c r="O5" s="3602"/>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ht="19.5" customHeight="1">
      <c r="A6" s="3359"/>
      <c r="B6" s="3359"/>
      <c r="C6" s="3359"/>
      <c r="D6" s="3359"/>
      <c r="E6" s="3359"/>
      <c r="F6" s="3359"/>
      <c r="G6" s="3359"/>
      <c r="H6" s="3359"/>
      <c r="I6" s="347" t="s">
        <v>2</v>
      </c>
      <c r="J6" s="348" t="s">
        <v>25</v>
      </c>
      <c r="K6" s="3365"/>
      <c r="L6" s="3359"/>
      <c r="M6" s="1605" t="s">
        <v>4</v>
      </c>
      <c r="N6" s="594" t="s">
        <v>5</v>
      </c>
      <c r="O6" s="594"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c r="A7" s="594">
        <v>1</v>
      </c>
      <c r="B7" s="594">
        <v>2</v>
      </c>
      <c r="C7" s="1605">
        <v>3</v>
      </c>
      <c r="D7" s="1605">
        <v>4</v>
      </c>
      <c r="E7" s="1605">
        <v>5</v>
      </c>
      <c r="F7" s="1647">
        <v>6</v>
      </c>
      <c r="G7" s="594">
        <v>7</v>
      </c>
      <c r="H7" s="1605">
        <v>8</v>
      </c>
      <c r="I7" s="594">
        <v>9</v>
      </c>
      <c r="J7" s="594">
        <v>10</v>
      </c>
      <c r="K7" s="594">
        <v>11</v>
      </c>
      <c r="L7" s="594">
        <v>12</v>
      </c>
      <c r="M7" s="594">
        <v>13</v>
      </c>
      <c r="N7" s="594">
        <v>14</v>
      </c>
      <c r="O7" s="594">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603"/>
      <c r="B8" s="603"/>
      <c r="C8" s="2524"/>
      <c r="D8" s="603"/>
      <c r="E8" s="603"/>
      <c r="F8" s="603"/>
      <c r="G8" s="603"/>
      <c r="H8" s="603"/>
      <c r="I8" s="603"/>
      <c r="J8" s="603"/>
      <c r="K8" s="603"/>
      <c r="L8" s="603"/>
      <c r="M8" s="603"/>
      <c r="N8" s="603"/>
      <c r="O8" s="603"/>
      <c r="P8" s="603"/>
      <c r="Q8" s="603"/>
      <c r="R8" s="603"/>
      <c r="S8" s="603"/>
      <c r="T8" s="603"/>
      <c r="U8" s="603"/>
      <c r="V8" s="603"/>
      <c r="W8" s="603"/>
      <c r="X8" s="603"/>
      <c r="Y8" s="603"/>
      <c r="Z8" s="603"/>
      <c r="AA8" s="603"/>
      <c r="AB8" s="603"/>
      <c r="AC8" s="603"/>
      <c r="AD8" s="603"/>
      <c r="AE8" s="603"/>
      <c r="AF8" s="603"/>
      <c r="AG8" s="603"/>
      <c r="AH8" s="603"/>
      <c r="AI8" s="603"/>
      <c r="AJ8" s="603"/>
    </row>
    <row r="9" spans="1:36">
      <c r="A9" s="2512"/>
      <c r="B9" s="2512"/>
      <c r="C9" s="2525" t="s">
        <v>7467</v>
      </c>
      <c r="D9" s="2526"/>
      <c r="E9" s="2512"/>
      <c r="F9" s="2512"/>
      <c r="G9" s="2527"/>
      <c r="H9" s="2527"/>
      <c r="I9" s="2527"/>
      <c r="J9" s="2527"/>
      <c r="K9" s="2527"/>
      <c r="L9" s="2527"/>
      <c r="M9" s="2527"/>
      <c r="N9" s="2527"/>
      <c r="O9" s="2527"/>
      <c r="P9" s="2527"/>
      <c r="Q9" s="2527"/>
      <c r="R9" s="2527"/>
      <c r="S9" s="2527"/>
      <c r="T9" s="2527"/>
      <c r="U9" s="2527"/>
      <c r="V9" s="2527"/>
      <c r="W9" s="2527"/>
      <c r="X9" s="2527"/>
      <c r="Y9" s="2527"/>
      <c r="Z9" s="2527"/>
      <c r="AA9" s="2527"/>
      <c r="AB9" s="2527"/>
      <c r="AC9" s="2527"/>
      <c r="AD9" s="2527"/>
      <c r="AE9" s="2527"/>
      <c r="AF9" s="2527"/>
      <c r="AG9" s="2527"/>
      <c r="AH9" s="2527"/>
      <c r="AI9" s="2527"/>
      <c r="AJ9" s="2527"/>
    </row>
    <row r="10" spans="1:36">
      <c r="A10" s="2512"/>
      <c r="B10" s="2512"/>
      <c r="C10" s="2525" t="s">
        <v>342</v>
      </c>
      <c r="D10" s="2526"/>
      <c r="E10" s="2512"/>
      <c r="F10" s="2512"/>
      <c r="G10" s="2527"/>
      <c r="H10" s="2527"/>
      <c r="I10" s="2527"/>
      <c r="J10" s="2527"/>
      <c r="K10" s="2527"/>
      <c r="L10" s="2527"/>
      <c r="M10" s="2527"/>
      <c r="N10" s="2527"/>
      <c r="O10" s="2527"/>
      <c r="P10" s="2527"/>
      <c r="Q10" s="2527"/>
      <c r="R10" s="2527"/>
      <c r="S10" s="2527"/>
      <c r="T10" s="2527"/>
      <c r="U10" s="2527"/>
      <c r="V10" s="2527"/>
      <c r="W10" s="2527"/>
      <c r="X10" s="2527"/>
      <c r="Y10" s="2527"/>
      <c r="Z10" s="2527"/>
      <c r="AA10" s="2527"/>
      <c r="AB10" s="2527"/>
      <c r="AC10" s="2527"/>
      <c r="AD10" s="2527"/>
      <c r="AE10" s="2527"/>
      <c r="AF10" s="2527"/>
      <c r="AG10" s="2527"/>
      <c r="AH10" s="2527"/>
      <c r="AI10" s="2527"/>
      <c r="AJ10" s="2527"/>
    </row>
    <row r="11" spans="1:36">
      <c r="A11" s="2512"/>
      <c r="B11" s="2512"/>
      <c r="C11" s="2525"/>
      <c r="D11" s="2526"/>
      <c r="E11" s="2512"/>
      <c r="F11" s="2512"/>
      <c r="G11" s="2527"/>
      <c r="H11" s="2527"/>
      <c r="I11" s="2527"/>
      <c r="J11" s="2527"/>
      <c r="K11" s="2527"/>
      <c r="L11" s="2527"/>
      <c r="M11" s="2527"/>
      <c r="N11" s="2527"/>
      <c r="O11" s="2527"/>
      <c r="P11" s="2527"/>
      <c r="Q11" s="2527"/>
      <c r="R11" s="2527"/>
      <c r="S11" s="2527"/>
      <c r="T11" s="2527"/>
      <c r="U11" s="2527"/>
      <c r="V11" s="2527"/>
      <c r="W11" s="2527"/>
      <c r="X11" s="2527"/>
      <c r="Y11" s="2527"/>
      <c r="Z11" s="2527"/>
      <c r="AA11" s="2527"/>
      <c r="AB11" s="2527"/>
      <c r="AC11" s="2527"/>
      <c r="AD11" s="2527"/>
      <c r="AE11" s="2527"/>
      <c r="AF11" s="2527"/>
      <c r="AG11" s="2527"/>
      <c r="AH11" s="2527"/>
      <c r="AI11" s="2527"/>
      <c r="AJ11" s="2527"/>
    </row>
    <row r="12" spans="1:36" ht="94.5">
      <c r="A12" s="2528">
        <v>3120</v>
      </c>
      <c r="B12" s="2529" t="s">
        <v>7468</v>
      </c>
      <c r="C12" s="2172" t="s">
        <v>7469</v>
      </c>
      <c r="D12" s="2139" t="s">
        <v>4129</v>
      </c>
      <c r="E12" s="2139" t="s">
        <v>7470</v>
      </c>
      <c r="F12" s="2530" t="s">
        <v>43</v>
      </c>
      <c r="G12" s="2142">
        <v>265.02</v>
      </c>
      <c r="H12" s="2142">
        <v>129.292</v>
      </c>
      <c r="I12" s="2142">
        <v>14.726000000000001</v>
      </c>
      <c r="J12" s="2142">
        <v>0</v>
      </c>
      <c r="K12" s="2142">
        <v>144.018</v>
      </c>
      <c r="L12" s="1473">
        <v>121.00199999999998</v>
      </c>
      <c r="M12" s="2142">
        <v>29.898</v>
      </c>
      <c r="N12" s="2142">
        <v>39.76</v>
      </c>
      <c r="O12" s="2142">
        <v>69.658000000000001</v>
      </c>
      <c r="P12" s="2142"/>
      <c r="Q12" s="2142"/>
      <c r="R12" s="2142"/>
      <c r="S12" s="2142"/>
      <c r="T12" s="2142"/>
      <c r="U12" s="2142"/>
      <c r="V12" s="2142"/>
      <c r="W12" s="2142"/>
      <c r="X12" s="2843">
        <v>29.898</v>
      </c>
      <c r="Y12" s="2843">
        <v>39.76</v>
      </c>
      <c r="Z12" s="2108">
        <v>69.658000000000001</v>
      </c>
      <c r="AA12" s="2844">
        <v>7.3997550000000007</v>
      </c>
      <c r="AB12" s="2844"/>
      <c r="AC12" s="2108">
        <v>7.3997550000000007</v>
      </c>
      <c r="AD12" s="2108">
        <v>7.4745000000000006E-2</v>
      </c>
      <c r="AE12" s="2844"/>
      <c r="AF12" s="2844">
        <v>0</v>
      </c>
      <c r="AG12" s="2108">
        <v>0</v>
      </c>
      <c r="AH12" s="2142"/>
      <c r="AI12" s="2142" t="s">
        <v>9947</v>
      </c>
      <c r="AJ12" s="1473">
        <v>0</v>
      </c>
    </row>
    <row r="13" spans="1:36" ht="78.75">
      <c r="A13" s="139">
        <v>3121</v>
      </c>
      <c r="B13" s="2531" t="s">
        <v>7471</v>
      </c>
      <c r="C13" s="2168" t="s">
        <v>7472</v>
      </c>
      <c r="D13" s="2147" t="s">
        <v>670</v>
      </c>
      <c r="E13" s="2147" t="s">
        <v>7473</v>
      </c>
      <c r="F13" s="2532" t="s">
        <v>43</v>
      </c>
      <c r="G13" s="2148">
        <v>75.2</v>
      </c>
      <c r="H13" s="2148">
        <v>53.262999999999998</v>
      </c>
      <c r="I13" s="2148">
        <v>8.0000000000000002E-3</v>
      </c>
      <c r="J13" s="2148">
        <v>0</v>
      </c>
      <c r="K13" s="2148">
        <v>53.271000000000001</v>
      </c>
      <c r="L13" s="2533">
        <v>21.929000000000002</v>
      </c>
      <c r="M13" s="2148">
        <v>0.03</v>
      </c>
      <c r="N13" s="2148">
        <v>1.28</v>
      </c>
      <c r="O13" s="2148">
        <v>1.31</v>
      </c>
      <c r="P13" s="2148"/>
      <c r="Q13" s="2148"/>
      <c r="R13" s="2148"/>
      <c r="S13" s="2148"/>
      <c r="T13" s="2148"/>
      <c r="U13" s="2148"/>
      <c r="V13" s="2148"/>
      <c r="W13" s="2148"/>
      <c r="X13" s="2843">
        <v>0.03</v>
      </c>
      <c r="Y13" s="2843">
        <v>1.28</v>
      </c>
      <c r="Z13" s="2108">
        <v>1.31</v>
      </c>
      <c r="AA13" s="2844">
        <v>0</v>
      </c>
      <c r="AB13" s="2844"/>
      <c r="AC13" s="2108">
        <v>0</v>
      </c>
      <c r="AD13" s="2108">
        <v>7.4999999999999993E-5</v>
      </c>
      <c r="AE13" s="2844"/>
      <c r="AF13" s="2844">
        <v>0</v>
      </c>
      <c r="AG13" s="2108">
        <v>0</v>
      </c>
      <c r="AH13" s="2148" t="s">
        <v>10045</v>
      </c>
      <c r="AI13" s="2142" t="s">
        <v>9947</v>
      </c>
      <c r="AJ13" s="2533">
        <v>0</v>
      </c>
    </row>
    <row r="14" spans="1:36" ht="63">
      <c r="A14" s="139">
        <v>3122</v>
      </c>
      <c r="B14" s="448" t="s">
        <v>7474</v>
      </c>
      <c r="C14" s="2172" t="s">
        <v>7475</v>
      </c>
      <c r="D14" s="2139" t="s">
        <v>592</v>
      </c>
      <c r="E14" s="2139" t="s">
        <v>7476</v>
      </c>
      <c r="F14" s="2530" t="s">
        <v>30</v>
      </c>
      <c r="G14" s="2142">
        <v>47.765999999999998</v>
      </c>
      <c r="H14" s="2142">
        <v>28.21</v>
      </c>
      <c r="I14" s="2142">
        <v>7.782</v>
      </c>
      <c r="J14" s="2142">
        <v>0</v>
      </c>
      <c r="K14" s="2142">
        <v>35.992000000000004</v>
      </c>
      <c r="L14" s="1473">
        <v>11.773999999999994</v>
      </c>
      <c r="M14" s="2142">
        <v>0</v>
      </c>
      <c r="N14" s="2142">
        <v>11.773999999999999</v>
      </c>
      <c r="O14" s="2142">
        <v>11.773999999999999</v>
      </c>
      <c r="P14" s="2142"/>
      <c r="Q14" s="2142"/>
      <c r="R14" s="2142"/>
      <c r="S14" s="2142"/>
      <c r="T14" s="2142"/>
      <c r="U14" s="2142"/>
      <c r="V14" s="2142"/>
      <c r="W14" s="2142"/>
      <c r="X14" s="2843">
        <v>0</v>
      </c>
      <c r="Y14" s="2843">
        <v>11.773999999999999</v>
      </c>
      <c r="Z14" s="2108">
        <v>11.773999999999999</v>
      </c>
      <c r="AA14" s="2844"/>
      <c r="AB14" s="2844"/>
      <c r="AC14" s="2108">
        <v>0</v>
      </c>
      <c r="AD14" s="2108"/>
      <c r="AE14" s="2844"/>
      <c r="AF14" s="2844">
        <v>0</v>
      </c>
      <c r="AG14" s="2108">
        <v>0</v>
      </c>
      <c r="AH14" s="2142" t="s">
        <v>10010</v>
      </c>
      <c r="AI14" s="2142"/>
      <c r="AJ14" s="1473">
        <v>0</v>
      </c>
    </row>
    <row r="15" spans="1:36" ht="47.25">
      <c r="A15" s="139">
        <v>3123</v>
      </c>
      <c r="B15" s="448" t="s">
        <v>7477</v>
      </c>
      <c r="C15" s="2172" t="s">
        <v>7478</v>
      </c>
      <c r="D15" s="2139" t="s">
        <v>672</v>
      </c>
      <c r="E15" s="2139" t="s">
        <v>7479</v>
      </c>
      <c r="F15" s="2141" t="s">
        <v>30</v>
      </c>
      <c r="G15" s="2142">
        <v>21.984000000000002</v>
      </c>
      <c r="H15" s="2142">
        <v>0</v>
      </c>
      <c r="I15" s="2142">
        <v>7.6840000000000002</v>
      </c>
      <c r="J15" s="2142">
        <v>0</v>
      </c>
      <c r="K15" s="2142">
        <v>7.6840000000000002</v>
      </c>
      <c r="L15" s="1473">
        <v>14.3</v>
      </c>
      <c r="M15" s="2142">
        <v>0</v>
      </c>
      <c r="N15" s="2142">
        <v>14.3</v>
      </c>
      <c r="O15" s="2142">
        <v>14.3</v>
      </c>
      <c r="P15" s="2142"/>
      <c r="Q15" s="2142"/>
      <c r="R15" s="2142"/>
      <c r="S15" s="2142"/>
      <c r="T15" s="2142"/>
      <c r="U15" s="2142"/>
      <c r="V15" s="2142"/>
      <c r="W15" s="2142"/>
      <c r="X15" s="2843">
        <v>0</v>
      </c>
      <c r="Y15" s="2843">
        <v>14.3</v>
      </c>
      <c r="Z15" s="2108">
        <v>14.3</v>
      </c>
      <c r="AA15" s="2844"/>
      <c r="AB15" s="2844"/>
      <c r="AC15" s="2108">
        <v>0</v>
      </c>
      <c r="AD15" s="2108"/>
      <c r="AE15" s="2844"/>
      <c r="AF15" s="2844">
        <v>0</v>
      </c>
      <c r="AG15" s="2108">
        <v>0</v>
      </c>
      <c r="AH15" s="2142" t="s">
        <v>10010</v>
      </c>
      <c r="AI15" s="2142"/>
      <c r="AJ15" s="1473">
        <v>0</v>
      </c>
    </row>
    <row r="16" spans="1:36" ht="78.75">
      <c r="A16" s="139">
        <v>3124</v>
      </c>
      <c r="B16" s="448" t="s">
        <v>7480</v>
      </c>
      <c r="C16" s="2172" t="s">
        <v>7481</v>
      </c>
      <c r="D16" s="2139" t="s">
        <v>670</v>
      </c>
      <c r="E16" s="2139" t="s">
        <v>7479</v>
      </c>
      <c r="F16" s="2141" t="s">
        <v>47</v>
      </c>
      <c r="G16" s="2142">
        <v>57.436</v>
      </c>
      <c r="H16" s="2142">
        <v>49.5</v>
      </c>
      <c r="I16" s="2142">
        <v>7.8E-2</v>
      </c>
      <c r="J16" s="2142">
        <v>0</v>
      </c>
      <c r="K16" s="2142">
        <v>49.578000000000003</v>
      </c>
      <c r="L16" s="1473">
        <v>7.857999999999997</v>
      </c>
      <c r="M16" s="2142">
        <v>0.308</v>
      </c>
      <c r="N16" s="2142">
        <v>0</v>
      </c>
      <c r="O16" s="2142">
        <v>0.308</v>
      </c>
      <c r="P16" s="2142"/>
      <c r="Q16" s="2142"/>
      <c r="R16" s="2142"/>
      <c r="S16" s="2142"/>
      <c r="T16" s="2142"/>
      <c r="U16" s="2142"/>
      <c r="V16" s="2142"/>
      <c r="W16" s="2142"/>
      <c r="X16" s="2843">
        <v>0.308</v>
      </c>
      <c r="Y16" s="2843">
        <v>0</v>
      </c>
      <c r="Z16" s="2108">
        <v>0.308</v>
      </c>
      <c r="AA16" s="2844">
        <v>0</v>
      </c>
      <c r="AB16" s="2844"/>
      <c r="AC16" s="2108">
        <v>0</v>
      </c>
      <c r="AD16" s="2108">
        <v>0</v>
      </c>
      <c r="AE16" s="2844"/>
      <c r="AF16" s="2844">
        <v>0</v>
      </c>
      <c r="AG16" s="2108">
        <v>0</v>
      </c>
      <c r="AH16" s="2142" t="s">
        <v>10045</v>
      </c>
      <c r="AI16" s="2142" t="s">
        <v>9947</v>
      </c>
      <c r="AJ16" s="1473">
        <v>0</v>
      </c>
    </row>
    <row r="17" spans="1:36" ht="63">
      <c r="A17" s="139">
        <v>3125</v>
      </c>
      <c r="B17" s="448" t="s">
        <v>7482</v>
      </c>
      <c r="C17" s="2168" t="s">
        <v>7483</v>
      </c>
      <c r="D17" s="2139" t="s">
        <v>670</v>
      </c>
      <c r="E17" s="2139" t="s">
        <v>4251</v>
      </c>
      <c r="F17" s="2141" t="s">
        <v>30</v>
      </c>
      <c r="G17" s="2142">
        <v>73.927999999999997</v>
      </c>
      <c r="H17" s="2142">
        <v>1.024</v>
      </c>
      <c r="I17" s="2142">
        <v>57.213999999999999</v>
      </c>
      <c r="J17" s="2142">
        <v>0</v>
      </c>
      <c r="K17" s="2142">
        <v>58.238</v>
      </c>
      <c r="L17" s="1473">
        <v>15.689999999999998</v>
      </c>
      <c r="M17" s="2142">
        <v>5</v>
      </c>
      <c r="N17" s="2142">
        <v>10.69</v>
      </c>
      <c r="O17" s="2142">
        <v>15.69</v>
      </c>
      <c r="P17" s="2142"/>
      <c r="Q17" s="2142"/>
      <c r="R17" s="2142"/>
      <c r="S17" s="2142"/>
      <c r="T17" s="2142"/>
      <c r="U17" s="2142"/>
      <c r="V17" s="2142"/>
      <c r="W17" s="2142"/>
      <c r="X17" s="2843">
        <v>5</v>
      </c>
      <c r="Y17" s="2843">
        <v>10.69</v>
      </c>
      <c r="Z17" s="2108">
        <v>15.69</v>
      </c>
      <c r="AA17" s="2844">
        <v>4.9504999999999999</v>
      </c>
      <c r="AB17" s="2844"/>
      <c r="AC17" s="2108">
        <v>4.9504999999999999</v>
      </c>
      <c r="AD17" s="2108">
        <v>4.9500000000000002E-2</v>
      </c>
      <c r="AE17" s="2844"/>
      <c r="AF17" s="2844">
        <v>0</v>
      </c>
      <c r="AG17" s="2108">
        <v>0</v>
      </c>
      <c r="AH17" s="2142"/>
      <c r="AI17" s="2142" t="s">
        <v>10040</v>
      </c>
      <c r="AJ17" s="1473">
        <v>0</v>
      </c>
    </row>
    <row r="18" spans="1:36" ht="63">
      <c r="A18" s="139">
        <v>3126</v>
      </c>
      <c r="B18" s="448" t="s">
        <v>7484</v>
      </c>
      <c r="C18" s="2168" t="s">
        <v>7485</v>
      </c>
      <c r="D18" s="2139" t="s">
        <v>72</v>
      </c>
      <c r="E18" s="2139" t="s">
        <v>162</v>
      </c>
      <c r="F18" s="2141" t="s">
        <v>43</v>
      </c>
      <c r="G18" s="2142">
        <v>76.611999999999995</v>
      </c>
      <c r="H18" s="2142">
        <v>0</v>
      </c>
      <c r="I18" s="2142">
        <v>8.6620000000000008</v>
      </c>
      <c r="J18" s="2142">
        <v>0</v>
      </c>
      <c r="K18" s="2142">
        <v>8.6620000000000008</v>
      </c>
      <c r="L18" s="1473">
        <v>67.949999999999989</v>
      </c>
      <c r="M18" s="2142">
        <v>19.5</v>
      </c>
      <c r="N18" s="2142">
        <v>0</v>
      </c>
      <c r="O18" s="2142">
        <v>19.5</v>
      </c>
      <c r="P18" s="2142"/>
      <c r="Q18" s="2142"/>
      <c r="R18" s="2142"/>
      <c r="S18" s="2142"/>
      <c r="T18" s="2142"/>
      <c r="U18" s="2142"/>
      <c r="V18" s="2142"/>
      <c r="W18" s="2142"/>
      <c r="X18" s="2843">
        <v>19.5</v>
      </c>
      <c r="Y18" s="2843">
        <v>0</v>
      </c>
      <c r="Z18" s="2108">
        <v>19.5</v>
      </c>
      <c r="AA18" s="2844">
        <v>9.6522499999999987</v>
      </c>
      <c r="AB18" s="2844"/>
      <c r="AC18" s="2108">
        <v>9.6522499999999987</v>
      </c>
      <c r="AD18" s="2108">
        <v>9.7750000000000004E-2</v>
      </c>
      <c r="AE18" s="2844"/>
      <c r="AF18" s="2844">
        <v>9.6</v>
      </c>
      <c r="AG18" s="2108">
        <v>9.6</v>
      </c>
      <c r="AH18" s="2142"/>
      <c r="AI18" s="2142" t="s">
        <v>10071</v>
      </c>
      <c r="AJ18" s="1473">
        <v>0</v>
      </c>
    </row>
    <row r="19" spans="1:36" ht="63">
      <c r="A19" s="139">
        <v>3127</v>
      </c>
      <c r="B19" s="448" t="s">
        <v>7486</v>
      </c>
      <c r="C19" s="2168" t="s">
        <v>7487</v>
      </c>
      <c r="D19" s="2139" t="s">
        <v>254</v>
      </c>
      <c r="E19" s="2139" t="s">
        <v>162</v>
      </c>
      <c r="F19" s="2141" t="s">
        <v>43</v>
      </c>
      <c r="G19" s="2142">
        <v>77.938000000000002</v>
      </c>
      <c r="H19" s="2142">
        <v>0</v>
      </c>
      <c r="I19" s="2142">
        <v>9.157</v>
      </c>
      <c r="J19" s="2142">
        <v>0</v>
      </c>
      <c r="K19" s="2142">
        <v>9.157</v>
      </c>
      <c r="L19" s="1473">
        <v>68.781000000000006</v>
      </c>
      <c r="M19" s="2142">
        <v>19.5</v>
      </c>
      <c r="N19" s="2142">
        <v>0</v>
      </c>
      <c r="O19" s="2142">
        <v>19.5</v>
      </c>
      <c r="P19" s="2142"/>
      <c r="Q19" s="2142"/>
      <c r="R19" s="2142"/>
      <c r="S19" s="2142"/>
      <c r="T19" s="2142"/>
      <c r="U19" s="2142"/>
      <c r="V19" s="2142"/>
      <c r="W19" s="2142"/>
      <c r="X19" s="2843">
        <v>19.5</v>
      </c>
      <c r="Y19" s="2843">
        <v>0</v>
      </c>
      <c r="Z19" s="2108">
        <v>19.5</v>
      </c>
      <c r="AA19" s="2844">
        <v>9.6522499999999987</v>
      </c>
      <c r="AB19" s="2844"/>
      <c r="AC19" s="2108">
        <v>9.6522499999999987</v>
      </c>
      <c r="AD19" s="2108">
        <v>9.7750000000000004E-2</v>
      </c>
      <c r="AE19" s="2844"/>
      <c r="AF19" s="2844">
        <v>9.6</v>
      </c>
      <c r="AG19" s="2108">
        <v>9.6</v>
      </c>
      <c r="AH19" s="2142"/>
      <c r="AI19" s="2142" t="s">
        <v>10071</v>
      </c>
      <c r="AJ19" s="1473">
        <v>0</v>
      </c>
    </row>
    <row r="20" spans="1:36" ht="63">
      <c r="A20" s="139">
        <v>3128</v>
      </c>
      <c r="B20" s="448" t="s">
        <v>7488</v>
      </c>
      <c r="C20" s="2168" t="s">
        <v>7489</v>
      </c>
      <c r="D20" s="2139" t="s">
        <v>4129</v>
      </c>
      <c r="E20" s="2139" t="s">
        <v>7490</v>
      </c>
      <c r="F20" s="2141" t="s">
        <v>43</v>
      </c>
      <c r="G20" s="2142">
        <v>90.200999999999993</v>
      </c>
      <c r="H20" s="2142">
        <v>0</v>
      </c>
      <c r="I20" s="2142">
        <v>0</v>
      </c>
      <c r="J20" s="2142">
        <v>0</v>
      </c>
      <c r="K20" s="2142">
        <v>0</v>
      </c>
      <c r="L20" s="1473">
        <v>90.200999999999993</v>
      </c>
      <c r="M20" s="2142">
        <v>22.5</v>
      </c>
      <c r="N20" s="2142">
        <v>0</v>
      </c>
      <c r="O20" s="2142">
        <v>22.5</v>
      </c>
      <c r="P20" s="2142"/>
      <c r="Q20" s="2142"/>
      <c r="R20" s="2142"/>
      <c r="S20" s="2142"/>
      <c r="T20" s="2142"/>
      <c r="U20" s="2142"/>
      <c r="V20" s="2142"/>
      <c r="W20" s="2142"/>
      <c r="X20" s="2843">
        <v>22.5</v>
      </c>
      <c r="Y20" s="2843">
        <v>0</v>
      </c>
      <c r="Z20" s="2108">
        <v>22.5</v>
      </c>
      <c r="AA20" s="2844">
        <v>5.5687499999999996</v>
      </c>
      <c r="AB20" s="2844"/>
      <c r="AC20" s="2108">
        <v>5.5687499999999996</v>
      </c>
      <c r="AD20" s="2108">
        <v>5.6250000000000001E-2</v>
      </c>
      <c r="AE20" s="2844"/>
      <c r="AF20" s="2844">
        <v>0</v>
      </c>
      <c r="AG20" s="2108">
        <v>0</v>
      </c>
      <c r="AH20" s="2142"/>
      <c r="AI20" s="2142" t="s">
        <v>9947</v>
      </c>
      <c r="AJ20" s="1473">
        <v>0</v>
      </c>
    </row>
    <row r="21" spans="1:36" ht="63">
      <c r="A21" s="139">
        <v>3129</v>
      </c>
      <c r="B21" s="448" t="s">
        <v>7491</v>
      </c>
      <c r="C21" s="2168" t="s">
        <v>7492</v>
      </c>
      <c r="D21" s="2139" t="s">
        <v>429</v>
      </c>
      <c r="E21" s="2139" t="s">
        <v>162</v>
      </c>
      <c r="F21" s="2141" t="s">
        <v>47</v>
      </c>
      <c r="G21" s="2142">
        <v>78.305999999999997</v>
      </c>
      <c r="H21" s="2142">
        <v>0</v>
      </c>
      <c r="I21" s="2142">
        <v>0</v>
      </c>
      <c r="J21" s="2142">
        <v>0</v>
      </c>
      <c r="K21" s="2142">
        <v>0</v>
      </c>
      <c r="L21" s="1473">
        <v>78.305999999999997</v>
      </c>
      <c r="M21" s="2142">
        <v>20.375</v>
      </c>
      <c r="N21" s="2142">
        <v>0</v>
      </c>
      <c r="O21" s="2142">
        <v>20.375</v>
      </c>
      <c r="P21" s="2142"/>
      <c r="Q21" s="2142"/>
      <c r="R21" s="2142"/>
      <c r="S21" s="2142"/>
      <c r="T21" s="2142"/>
      <c r="U21" s="2142"/>
      <c r="V21" s="2142"/>
      <c r="W21" s="2142"/>
      <c r="X21" s="2843">
        <v>20.375</v>
      </c>
      <c r="Y21" s="2843">
        <v>0</v>
      </c>
      <c r="Z21" s="2108">
        <v>20.375</v>
      </c>
      <c r="AA21" s="2844">
        <v>5.0428125000000001</v>
      </c>
      <c r="AB21" s="2844"/>
      <c r="AC21" s="2108">
        <v>5.0428125000000001</v>
      </c>
      <c r="AD21" s="2108">
        <v>5.0937499999999997E-2</v>
      </c>
      <c r="AE21" s="2844"/>
      <c r="AF21" s="2844">
        <v>4.3593510000000002</v>
      </c>
      <c r="AG21" s="2108">
        <v>4.3593510000000002</v>
      </c>
      <c r="AH21" s="2142"/>
      <c r="AI21" s="2142" t="s">
        <v>9947</v>
      </c>
      <c r="AJ21" s="1473">
        <v>0</v>
      </c>
    </row>
    <row r="22" spans="1:36" ht="63">
      <c r="A22" s="139">
        <v>3130</v>
      </c>
      <c r="B22" s="448" t="s">
        <v>7493</v>
      </c>
      <c r="C22" s="2168" t="s">
        <v>7494</v>
      </c>
      <c r="D22" s="2139" t="s">
        <v>209</v>
      </c>
      <c r="E22" s="2139" t="s">
        <v>162</v>
      </c>
      <c r="F22" s="2141" t="s">
        <v>47</v>
      </c>
      <c r="G22" s="2142">
        <v>73.677999999999997</v>
      </c>
      <c r="H22" s="2142">
        <v>0</v>
      </c>
      <c r="I22" s="2142">
        <v>0</v>
      </c>
      <c r="J22" s="2142">
        <v>0</v>
      </c>
      <c r="K22" s="2142">
        <v>0</v>
      </c>
      <c r="L22" s="1473">
        <v>73.677999999999997</v>
      </c>
      <c r="M22" s="2142">
        <v>19.5</v>
      </c>
      <c r="N22" s="2142">
        <v>0</v>
      </c>
      <c r="O22" s="2142">
        <v>19.5</v>
      </c>
      <c r="P22" s="2142"/>
      <c r="Q22" s="2142"/>
      <c r="R22" s="2142"/>
      <c r="S22" s="2142"/>
      <c r="T22" s="2142"/>
      <c r="U22" s="2142"/>
      <c r="V22" s="2142"/>
      <c r="W22" s="2142"/>
      <c r="X22" s="2843">
        <v>19.5</v>
      </c>
      <c r="Y22" s="2843">
        <v>0</v>
      </c>
      <c r="Z22" s="2108">
        <v>19.5</v>
      </c>
      <c r="AA22" s="2844">
        <v>4.8262499999999999</v>
      </c>
      <c r="AB22" s="2844"/>
      <c r="AC22" s="2108">
        <v>4.8262499999999999</v>
      </c>
      <c r="AD22" s="2108">
        <v>4.8750000000000002E-2</v>
      </c>
      <c r="AE22" s="2844"/>
      <c r="AF22" s="2844">
        <v>0</v>
      </c>
      <c r="AG22" s="2108">
        <v>0</v>
      </c>
      <c r="AH22" s="2142"/>
      <c r="AI22" s="2142" t="s">
        <v>9947</v>
      </c>
      <c r="AJ22" s="1473">
        <v>0</v>
      </c>
    </row>
    <row r="23" spans="1:36" ht="63">
      <c r="A23" s="139">
        <v>3131</v>
      </c>
      <c r="B23" s="448" t="s">
        <v>7495</v>
      </c>
      <c r="C23" s="2168" t="s">
        <v>7496</v>
      </c>
      <c r="D23" s="2139" t="s">
        <v>28</v>
      </c>
      <c r="E23" s="2139" t="s">
        <v>162</v>
      </c>
      <c r="F23" s="2141" t="s">
        <v>47</v>
      </c>
      <c r="G23" s="2142">
        <v>77.421999999999997</v>
      </c>
      <c r="H23" s="2142">
        <v>0</v>
      </c>
      <c r="I23" s="2142">
        <v>0</v>
      </c>
      <c r="J23" s="2142">
        <v>0</v>
      </c>
      <c r="K23" s="2142">
        <v>0</v>
      </c>
      <c r="L23" s="1473">
        <v>77.421999999999997</v>
      </c>
      <c r="M23" s="2142">
        <v>20.5</v>
      </c>
      <c r="N23" s="2142">
        <v>0</v>
      </c>
      <c r="O23" s="2142">
        <v>20.5</v>
      </c>
      <c r="P23" s="2142"/>
      <c r="Q23" s="2142"/>
      <c r="R23" s="2142"/>
      <c r="S23" s="2142"/>
      <c r="T23" s="2142"/>
      <c r="U23" s="2142"/>
      <c r="V23" s="2142"/>
      <c r="W23" s="2142"/>
      <c r="X23" s="2843">
        <v>20.5</v>
      </c>
      <c r="Y23" s="2843">
        <v>0</v>
      </c>
      <c r="Z23" s="2108">
        <v>20.5</v>
      </c>
      <c r="AA23" s="2844">
        <v>5.0737500000000004</v>
      </c>
      <c r="AB23" s="2844"/>
      <c r="AC23" s="2108">
        <v>5.0737500000000004</v>
      </c>
      <c r="AD23" s="2108">
        <v>5.1249999999999997E-2</v>
      </c>
      <c r="AE23" s="2844"/>
      <c r="AF23" s="2844">
        <v>0</v>
      </c>
      <c r="AG23" s="2108">
        <v>0</v>
      </c>
      <c r="AH23" s="2142"/>
      <c r="AI23" s="2142" t="s">
        <v>9947</v>
      </c>
      <c r="AJ23" s="1473">
        <v>0</v>
      </c>
    </row>
    <row r="24" spans="1:36" ht="63">
      <c r="A24" s="139">
        <v>3132</v>
      </c>
      <c r="B24" s="448" t="s">
        <v>7497</v>
      </c>
      <c r="C24" s="2168" t="s">
        <v>7498</v>
      </c>
      <c r="D24" s="2139" t="s">
        <v>7499</v>
      </c>
      <c r="E24" s="2139" t="s">
        <v>162</v>
      </c>
      <c r="F24" s="2141" t="s">
        <v>47</v>
      </c>
      <c r="G24" s="2142">
        <v>73.814999999999998</v>
      </c>
      <c r="H24" s="2142">
        <v>0</v>
      </c>
      <c r="I24" s="2142">
        <v>0</v>
      </c>
      <c r="J24" s="2142">
        <v>0</v>
      </c>
      <c r="K24" s="2142">
        <v>0</v>
      </c>
      <c r="L24" s="1473">
        <v>73.814999999999998</v>
      </c>
      <c r="M24" s="2142">
        <v>20.21</v>
      </c>
      <c r="N24" s="2142">
        <v>0</v>
      </c>
      <c r="O24" s="2142">
        <v>20.21</v>
      </c>
      <c r="P24" s="2142"/>
      <c r="Q24" s="2142"/>
      <c r="R24" s="2142"/>
      <c r="S24" s="2142"/>
      <c r="T24" s="2142"/>
      <c r="U24" s="2142"/>
      <c r="V24" s="2142"/>
      <c r="W24" s="2142"/>
      <c r="X24" s="2843">
        <v>20.21</v>
      </c>
      <c r="Y24" s="2843">
        <v>0</v>
      </c>
      <c r="Z24" s="2108">
        <v>20.21</v>
      </c>
      <c r="AA24" s="2844">
        <v>5.0019749999999998</v>
      </c>
      <c r="AB24" s="2844"/>
      <c r="AC24" s="2108">
        <v>5.0019749999999998</v>
      </c>
      <c r="AD24" s="2108">
        <v>5.0525E-2</v>
      </c>
      <c r="AE24" s="2844"/>
      <c r="AF24" s="2844">
        <v>0</v>
      </c>
      <c r="AG24" s="2108">
        <v>0</v>
      </c>
      <c r="AH24" s="2142"/>
      <c r="AI24" s="2142" t="s">
        <v>9947</v>
      </c>
      <c r="AJ24" s="1473">
        <v>0</v>
      </c>
    </row>
    <row r="25" spans="1:36" ht="78.75">
      <c r="A25" s="139">
        <v>3133</v>
      </c>
      <c r="B25" s="448" t="s">
        <v>7500</v>
      </c>
      <c r="C25" s="2168" t="s">
        <v>7501</v>
      </c>
      <c r="D25" s="2139" t="s">
        <v>221</v>
      </c>
      <c r="E25" s="2139" t="s">
        <v>7502</v>
      </c>
      <c r="F25" s="2141" t="s">
        <v>47</v>
      </c>
      <c r="G25" s="2142">
        <v>82.120999999999995</v>
      </c>
      <c r="H25" s="2142">
        <v>0</v>
      </c>
      <c r="I25" s="2142">
        <v>0</v>
      </c>
      <c r="J25" s="2142">
        <v>0</v>
      </c>
      <c r="K25" s="2142">
        <v>0</v>
      </c>
      <c r="L25" s="1473">
        <v>82.120999999999995</v>
      </c>
      <c r="M25" s="2142">
        <v>20.5</v>
      </c>
      <c r="N25" s="2142">
        <v>0</v>
      </c>
      <c r="O25" s="2142">
        <v>20.5</v>
      </c>
      <c r="P25" s="2142"/>
      <c r="Q25" s="2142"/>
      <c r="R25" s="2142"/>
      <c r="S25" s="2142"/>
      <c r="T25" s="2142"/>
      <c r="U25" s="2142"/>
      <c r="V25" s="2142"/>
      <c r="W25" s="2142"/>
      <c r="X25" s="2843">
        <v>20.5</v>
      </c>
      <c r="Y25" s="2843">
        <v>0</v>
      </c>
      <c r="Z25" s="2108">
        <v>20.5</v>
      </c>
      <c r="AA25" s="2844">
        <v>4.5780000000000003</v>
      </c>
      <c r="AB25" s="2844"/>
      <c r="AC25" s="2108">
        <v>4.5780000000000003</v>
      </c>
      <c r="AD25" s="2108">
        <v>4.5999999999999999E-2</v>
      </c>
      <c r="AE25" s="2844"/>
      <c r="AF25" s="2844">
        <v>0</v>
      </c>
      <c r="AG25" s="2108">
        <v>0</v>
      </c>
      <c r="AH25" s="2142" t="s">
        <v>10027</v>
      </c>
      <c r="AI25" s="2142" t="s">
        <v>10066</v>
      </c>
      <c r="AJ25" s="1473">
        <v>0</v>
      </c>
    </row>
    <row r="27" spans="1:36" ht="26.25" customHeight="1" thickBot="1">
      <c r="C27" s="2534" t="s">
        <v>7503</v>
      </c>
      <c r="D27" s="2535"/>
      <c r="E27" s="2536"/>
      <c r="F27" s="2536"/>
      <c r="G27" s="2537">
        <v>1171.4270000000001</v>
      </c>
      <c r="H27" s="2537">
        <v>261.28899999999999</v>
      </c>
      <c r="I27" s="2537">
        <v>105.31099999999999</v>
      </c>
      <c r="J27" s="2537">
        <v>0</v>
      </c>
      <c r="K27" s="2537">
        <v>366.59999999999997</v>
      </c>
      <c r="L27" s="2537">
        <v>804.82700000000011</v>
      </c>
      <c r="M27" s="2537">
        <v>197.821</v>
      </c>
      <c r="N27" s="2537">
        <v>77.804000000000002</v>
      </c>
      <c r="O27" s="2537">
        <v>275.625</v>
      </c>
      <c r="P27" s="2537">
        <v>0</v>
      </c>
      <c r="Q27" s="2537">
        <v>0</v>
      </c>
      <c r="R27" s="2537">
        <v>0</v>
      </c>
      <c r="S27" s="2537">
        <v>0</v>
      </c>
      <c r="T27" s="2537">
        <v>0</v>
      </c>
      <c r="U27" s="2537">
        <v>0</v>
      </c>
      <c r="V27" s="2537">
        <v>0</v>
      </c>
      <c r="W27" s="2537">
        <v>0</v>
      </c>
      <c r="X27" s="2537">
        <v>197.821</v>
      </c>
      <c r="Y27" s="2537">
        <v>77.804000000000002</v>
      </c>
      <c r="Z27" s="2537">
        <v>275.625</v>
      </c>
      <c r="AA27" s="2537">
        <v>61.74629250000001</v>
      </c>
      <c r="AB27" s="2537">
        <v>0</v>
      </c>
      <c r="AC27" s="2537">
        <v>61.74629250000001</v>
      </c>
      <c r="AD27" s="2537">
        <v>0.62353250000000005</v>
      </c>
      <c r="AE27" s="2537">
        <v>0</v>
      </c>
      <c r="AF27" s="2537">
        <v>23.559350999999999</v>
      </c>
      <c r="AG27" s="2537">
        <v>23.559350999999999</v>
      </c>
      <c r="AH27" s="2537"/>
      <c r="AI27" s="2537"/>
      <c r="AJ27" s="2537">
        <v>0</v>
      </c>
    </row>
    <row r="28" spans="1:36" ht="26.25" customHeight="1" thickTop="1">
      <c r="C28" s="2538"/>
      <c r="D28" s="2539"/>
      <c r="E28" s="2526"/>
      <c r="F28" s="2526"/>
      <c r="G28" s="2540"/>
      <c r="H28" s="2540"/>
      <c r="I28" s="2540"/>
      <c r="J28" s="2540"/>
      <c r="K28" s="2540"/>
      <c r="L28" s="2540"/>
      <c r="M28" s="2540"/>
      <c r="N28" s="2540"/>
      <c r="O28" s="2540"/>
      <c r="P28" s="2540"/>
      <c r="Q28" s="2540"/>
      <c r="R28" s="2540"/>
      <c r="S28" s="2540"/>
      <c r="T28" s="2540"/>
      <c r="U28" s="2540"/>
      <c r="V28" s="2540"/>
      <c r="W28" s="2540"/>
      <c r="X28" s="2540"/>
      <c r="Y28" s="2540"/>
      <c r="Z28" s="2540"/>
      <c r="AA28" s="2540"/>
      <c r="AB28" s="2540"/>
      <c r="AC28" s="2540"/>
      <c r="AD28" s="2540"/>
      <c r="AE28" s="2540"/>
      <c r="AF28" s="2540"/>
      <c r="AG28" s="2540"/>
      <c r="AH28" s="2540"/>
      <c r="AI28" s="2540"/>
      <c r="AJ28" s="2540"/>
    </row>
    <row r="29" spans="1:36">
      <c r="C29" s="2525" t="s">
        <v>7467</v>
      </c>
      <c r="D29" s="209"/>
      <c r="E29" s="209"/>
      <c r="F29" s="209"/>
      <c r="G29" s="1623"/>
      <c r="H29" s="1623"/>
      <c r="I29" s="1623"/>
      <c r="J29" s="1623"/>
      <c r="K29" s="1623"/>
      <c r="L29" s="1623"/>
      <c r="M29" s="1623"/>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row>
    <row r="30" spans="1:36">
      <c r="C30" s="2525" t="s">
        <v>39</v>
      </c>
      <c r="D30" s="2541"/>
      <c r="E30" s="1960"/>
      <c r="F30" s="1960"/>
      <c r="G30" s="1473"/>
      <c r="H30" s="1473"/>
      <c r="I30" s="1473"/>
      <c r="J30" s="1473"/>
      <c r="K30" s="1473"/>
      <c r="L30" s="2142"/>
      <c r="M30" s="1473"/>
      <c r="N30" s="1473"/>
      <c r="O30" s="1473"/>
      <c r="P30" s="1473"/>
      <c r="Q30" s="1473"/>
      <c r="R30" s="1473"/>
      <c r="S30" s="1473"/>
      <c r="T30" s="1473"/>
      <c r="U30" s="1473"/>
      <c r="V30" s="1473"/>
      <c r="W30" s="1473"/>
      <c r="X30" s="1473"/>
      <c r="Y30" s="1473"/>
      <c r="Z30" s="1473"/>
      <c r="AA30" s="1473"/>
      <c r="AB30" s="1473"/>
      <c r="AC30" s="1473"/>
      <c r="AD30" s="1473"/>
      <c r="AE30" s="1473"/>
      <c r="AF30" s="1473"/>
      <c r="AG30" s="1473"/>
      <c r="AH30" s="1473"/>
      <c r="AI30" s="1473"/>
      <c r="AJ30" s="1473"/>
    </row>
    <row r="31" spans="1:36">
      <c r="C31" s="2525"/>
      <c r="D31" s="2541"/>
      <c r="E31" s="1960"/>
      <c r="F31" s="1960"/>
      <c r="G31" s="1473"/>
      <c r="H31" s="1473"/>
      <c r="I31" s="1473"/>
      <c r="J31" s="1473"/>
      <c r="K31" s="1473"/>
      <c r="L31" s="2142"/>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row>
    <row r="32" spans="1:36" ht="63">
      <c r="A32" s="139">
        <v>3134</v>
      </c>
      <c r="B32" s="2542" t="s">
        <v>7504</v>
      </c>
      <c r="C32" s="2168" t="s">
        <v>7505</v>
      </c>
      <c r="D32" s="2139" t="s">
        <v>45</v>
      </c>
      <c r="E32" s="2139" t="s">
        <v>42</v>
      </c>
      <c r="F32" s="2141" t="s">
        <v>43</v>
      </c>
      <c r="G32" s="2142">
        <v>90</v>
      </c>
      <c r="H32" s="2142">
        <v>0</v>
      </c>
      <c r="I32" s="2142">
        <v>0</v>
      </c>
      <c r="J32" s="2142">
        <v>0</v>
      </c>
      <c r="K32" s="2142">
        <v>0</v>
      </c>
      <c r="L32" s="1473">
        <v>90</v>
      </c>
      <c r="M32" s="2142">
        <v>22.5</v>
      </c>
      <c r="N32" s="2142">
        <v>0</v>
      </c>
      <c r="O32" s="2142">
        <v>22.5</v>
      </c>
      <c r="P32" s="2142"/>
      <c r="Q32" s="2142"/>
      <c r="R32" s="2142"/>
      <c r="S32" s="2142"/>
      <c r="T32" s="2142"/>
      <c r="U32" s="2142"/>
      <c r="V32" s="2142"/>
      <c r="W32" s="2142"/>
      <c r="X32" s="2843">
        <v>22.5</v>
      </c>
      <c r="Y32" s="2843">
        <v>0</v>
      </c>
      <c r="Z32" s="2108">
        <v>22.5</v>
      </c>
      <c r="AA32" s="2844"/>
      <c r="AB32" s="2844"/>
      <c r="AC32" s="2108">
        <v>0</v>
      </c>
      <c r="AD32" s="2108"/>
      <c r="AE32" s="2844"/>
      <c r="AF32" s="2844">
        <v>0</v>
      </c>
      <c r="AG32" s="2108">
        <v>0</v>
      </c>
      <c r="AH32" s="2142"/>
      <c r="AI32" s="2142"/>
      <c r="AJ32" s="1473">
        <v>0</v>
      </c>
    </row>
    <row r="33" spans="1:36" ht="47.25">
      <c r="A33" s="139">
        <v>3135</v>
      </c>
      <c r="B33" s="2542" t="s">
        <v>7506</v>
      </c>
      <c r="C33" s="2168" t="s">
        <v>7507</v>
      </c>
      <c r="D33" s="2139" t="s">
        <v>389</v>
      </c>
      <c r="E33" s="2139" t="s">
        <v>42</v>
      </c>
      <c r="F33" s="2141" t="s">
        <v>43</v>
      </c>
      <c r="G33" s="2142">
        <v>90</v>
      </c>
      <c r="H33" s="2142">
        <v>0</v>
      </c>
      <c r="I33" s="2142">
        <v>0</v>
      </c>
      <c r="J33" s="2142">
        <v>0</v>
      </c>
      <c r="K33" s="2142">
        <v>0</v>
      </c>
      <c r="L33" s="1473">
        <v>90</v>
      </c>
      <c r="M33" s="2142">
        <v>22.5</v>
      </c>
      <c r="N33" s="2142">
        <v>0</v>
      </c>
      <c r="O33" s="2142">
        <v>22.5</v>
      </c>
      <c r="P33" s="2142"/>
      <c r="Q33" s="2142"/>
      <c r="R33" s="2142"/>
      <c r="S33" s="2142"/>
      <c r="T33" s="2142"/>
      <c r="U33" s="2142"/>
      <c r="V33" s="2142"/>
      <c r="W33" s="2142"/>
      <c r="X33" s="2843">
        <v>22.5</v>
      </c>
      <c r="Y33" s="2843">
        <v>0</v>
      </c>
      <c r="Z33" s="2108">
        <v>22.5</v>
      </c>
      <c r="AA33" s="2844"/>
      <c r="AB33" s="2844"/>
      <c r="AC33" s="2108">
        <v>0</v>
      </c>
      <c r="AD33" s="2108"/>
      <c r="AE33" s="2844"/>
      <c r="AF33" s="2844">
        <v>0</v>
      </c>
      <c r="AG33" s="2108">
        <v>0</v>
      </c>
      <c r="AH33" s="2142"/>
      <c r="AI33" s="2142"/>
      <c r="AJ33" s="1473">
        <v>0</v>
      </c>
    </row>
    <row r="34" spans="1:36" ht="47.25">
      <c r="A34" s="139">
        <v>3136</v>
      </c>
      <c r="B34" s="2542" t="s">
        <v>7508</v>
      </c>
      <c r="C34" s="2168" t="s">
        <v>7509</v>
      </c>
      <c r="D34" s="2139" t="s">
        <v>384</v>
      </c>
      <c r="E34" s="2139" t="s">
        <v>42</v>
      </c>
      <c r="F34" s="2141" t="s">
        <v>43</v>
      </c>
      <c r="G34" s="2142">
        <v>90</v>
      </c>
      <c r="H34" s="2142">
        <v>0</v>
      </c>
      <c r="I34" s="2142">
        <v>0</v>
      </c>
      <c r="J34" s="2142">
        <v>0</v>
      </c>
      <c r="K34" s="2142">
        <v>0</v>
      </c>
      <c r="L34" s="1473">
        <v>90</v>
      </c>
      <c r="M34" s="2142">
        <v>22.5</v>
      </c>
      <c r="N34" s="2142">
        <v>0</v>
      </c>
      <c r="O34" s="2142">
        <v>22.5</v>
      </c>
      <c r="P34" s="2142"/>
      <c r="Q34" s="2142"/>
      <c r="R34" s="2142"/>
      <c r="S34" s="2142"/>
      <c r="T34" s="2142"/>
      <c r="U34" s="2142"/>
      <c r="V34" s="2142"/>
      <c r="W34" s="2142"/>
      <c r="X34" s="2843">
        <v>22.5</v>
      </c>
      <c r="Y34" s="2843">
        <v>0</v>
      </c>
      <c r="Z34" s="2108">
        <v>22.5</v>
      </c>
      <c r="AA34" s="2844"/>
      <c r="AB34" s="2844"/>
      <c r="AC34" s="2108">
        <v>0</v>
      </c>
      <c r="AD34" s="2108"/>
      <c r="AE34" s="2844"/>
      <c r="AF34" s="2844">
        <v>0</v>
      </c>
      <c r="AG34" s="2108">
        <v>0</v>
      </c>
      <c r="AH34" s="2142"/>
      <c r="AI34" s="2142"/>
      <c r="AJ34" s="1473">
        <v>0</v>
      </c>
    </row>
    <row r="35" spans="1:36" ht="47.25">
      <c r="A35" s="139">
        <v>3137</v>
      </c>
      <c r="B35" s="2542" t="s">
        <v>7510</v>
      </c>
      <c r="C35" s="2168" t="s">
        <v>7511</v>
      </c>
      <c r="D35" s="2139" t="s">
        <v>213</v>
      </c>
      <c r="E35" s="2139" t="s">
        <v>42</v>
      </c>
      <c r="F35" s="2141" t="s">
        <v>43</v>
      </c>
      <c r="G35" s="2142">
        <v>90</v>
      </c>
      <c r="H35" s="2142">
        <v>0</v>
      </c>
      <c r="I35" s="2142">
        <v>0</v>
      </c>
      <c r="J35" s="2142">
        <v>0</v>
      </c>
      <c r="K35" s="2142">
        <v>0</v>
      </c>
      <c r="L35" s="1473">
        <v>90</v>
      </c>
      <c r="M35" s="2142">
        <v>22.5</v>
      </c>
      <c r="N35" s="2142">
        <v>0</v>
      </c>
      <c r="O35" s="2142">
        <v>22.5</v>
      </c>
      <c r="P35" s="2142"/>
      <c r="Q35" s="2142"/>
      <c r="R35" s="2142"/>
      <c r="S35" s="2142"/>
      <c r="T35" s="2142"/>
      <c r="U35" s="2142"/>
      <c r="V35" s="2142"/>
      <c r="W35" s="2142"/>
      <c r="X35" s="2843">
        <v>22.5</v>
      </c>
      <c r="Y35" s="2843">
        <v>0</v>
      </c>
      <c r="Z35" s="2108">
        <v>22.5</v>
      </c>
      <c r="AA35" s="2844"/>
      <c r="AB35" s="2844"/>
      <c r="AC35" s="2108">
        <v>0</v>
      </c>
      <c r="AD35" s="2108"/>
      <c r="AE35" s="2844"/>
      <c r="AF35" s="2844">
        <v>0</v>
      </c>
      <c r="AG35" s="2108">
        <v>0</v>
      </c>
      <c r="AH35" s="2142"/>
      <c r="AI35" s="2142"/>
      <c r="AJ35" s="1473">
        <v>0</v>
      </c>
    </row>
    <row r="36" spans="1:36" ht="47.25">
      <c r="A36" s="139">
        <v>3138</v>
      </c>
      <c r="B36" s="2542" t="s">
        <v>7512</v>
      </c>
      <c r="C36" s="2168" t="s">
        <v>7513</v>
      </c>
      <c r="D36" s="2139" t="s">
        <v>577</v>
      </c>
      <c r="E36" s="2139" t="s">
        <v>42</v>
      </c>
      <c r="F36" s="2141" t="s">
        <v>43</v>
      </c>
      <c r="G36" s="2142">
        <v>90</v>
      </c>
      <c r="H36" s="2142">
        <v>0</v>
      </c>
      <c r="I36" s="2142">
        <v>0</v>
      </c>
      <c r="J36" s="2142">
        <v>0</v>
      </c>
      <c r="K36" s="2142">
        <v>0</v>
      </c>
      <c r="L36" s="1473">
        <v>90</v>
      </c>
      <c r="M36" s="2142">
        <v>22.5</v>
      </c>
      <c r="N36" s="2142">
        <v>0</v>
      </c>
      <c r="O36" s="2142">
        <v>22.5</v>
      </c>
      <c r="P36" s="2142"/>
      <c r="Q36" s="2142"/>
      <c r="R36" s="2142"/>
      <c r="S36" s="2142"/>
      <c r="T36" s="2142"/>
      <c r="U36" s="2142"/>
      <c r="V36" s="2142"/>
      <c r="W36" s="2142"/>
      <c r="X36" s="2843">
        <v>22.5</v>
      </c>
      <c r="Y36" s="2843">
        <v>0</v>
      </c>
      <c r="Z36" s="2108">
        <v>22.5</v>
      </c>
      <c r="AA36" s="2844"/>
      <c r="AB36" s="2844"/>
      <c r="AC36" s="2108">
        <v>0</v>
      </c>
      <c r="AD36" s="2108"/>
      <c r="AE36" s="2844"/>
      <c r="AF36" s="2844">
        <v>0</v>
      </c>
      <c r="AG36" s="2108">
        <v>0</v>
      </c>
      <c r="AH36" s="2142"/>
      <c r="AI36" s="2142"/>
      <c r="AJ36" s="1473">
        <v>0</v>
      </c>
    </row>
    <row r="37" spans="1:36" ht="47.25">
      <c r="A37" s="139">
        <v>3139</v>
      </c>
      <c r="B37" s="2542" t="s">
        <v>7514</v>
      </c>
      <c r="C37" s="2168" t="s">
        <v>7515</v>
      </c>
      <c r="D37" s="2139" t="s">
        <v>2314</v>
      </c>
      <c r="E37" s="2139" t="s">
        <v>42</v>
      </c>
      <c r="F37" s="2141" t="s">
        <v>43</v>
      </c>
      <c r="G37" s="2142">
        <v>90</v>
      </c>
      <c r="H37" s="2142">
        <v>0</v>
      </c>
      <c r="I37" s="2142">
        <v>0</v>
      </c>
      <c r="J37" s="2142">
        <v>0</v>
      </c>
      <c r="K37" s="2142">
        <v>0</v>
      </c>
      <c r="L37" s="1473">
        <v>90</v>
      </c>
      <c r="M37" s="2142">
        <v>22.5</v>
      </c>
      <c r="N37" s="2142">
        <v>0</v>
      </c>
      <c r="O37" s="2142">
        <v>22.5</v>
      </c>
      <c r="P37" s="2142"/>
      <c r="Q37" s="2142"/>
      <c r="R37" s="2142"/>
      <c r="S37" s="2142"/>
      <c r="T37" s="2142"/>
      <c r="U37" s="2142"/>
      <c r="V37" s="2142"/>
      <c r="W37" s="2142"/>
      <c r="X37" s="2843">
        <v>22.5</v>
      </c>
      <c r="Y37" s="2843">
        <v>0</v>
      </c>
      <c r="Z37" s="2108">
        <v>22.5</v>
      </c>
      <c r="AA37" s="2844"/>
      <c r="AB37" s="2844"/>
      <c r="AC37" s="2108">
        <v>0</v>
      </c>
      <c r="AD37" s="2108"/>
      <c r="AE37" s="2844"/>
      <c r="AF37" s="2844">
        <v>0</v>
      </c>
      <c r="AG37" s="2108">
        <v>0</v>
      </c>
      <c r="AH37" s="2142"/>
      <c r="AI37" s="2142"/>
      <c r="AJ37" s="1473">
        <v>0</v>
      </c>
    </row>
    <row r="38" spans="1:36" ht="63">
      <c r="A38" s="139">
        <v>3140</v>
      </c>
      <c r="B38" s="2542" t="s">
        <v>7516</v>
      </c>
      <c r="C38" s="2168" t="s">
        <v>7517</v>
      </c>
      <c r="D38" s="2139" t="s">
        <v>564</v>
      </c>
      <c r="E38" s="2139" t="s">
        <v>7502</v>
      </c>
      <c r="F38" s="2141" t="s">
        <v>47</v>
      </c>
      <c r="G38" s="2142">
        <v>77</v>
      </c>
      <c r="H38" s="2142">
        <v>0</v>
      </c>
      <c r="I38" s="2142">
        <v>0</v>
      </c>
      <c r="J38" s="2142">
        <v>0</v>
      </c>
      <c r="K38" s="2142">
        <v>0</v>
      </c>
      <c r="L38" s="1473">
        <v>77</v>
      </c>
      <c r="M38" s="2142">
        <v>19.5</v>
      </c>
      <c r="N38" s="2142">
        <v>0</v>
      </c>
      <c r="O38" s="2142">
        <v>19.5</v>
      </c>
      <c r="P38" s="2142"/>
      <c r="Q38" s="2142"/>
      <c r="R38" s="2142"/>
      <c r="S38" s="2142"/>
      <c r="T38" s="2142"/>
      <c r="U38" s="2142"/>
      <c r="V38" s="2142"/>
      <c r="W38" s="2142"/>
      <c r="X38" s="2843">
        <v>19.5</v>
      </c>
      <c r="Y38" s="2843">
        <v>0</v>
      </c>
      <c r="Z38" s="2108">
        <v>19.5</v>
      </c>
      <c r="AA38" s="2844"/>
      <c r="AB38" s="2844"/>
      <c r="AC38" s="2108">
        <v>0</v>
      </c>
      <c r="AD38" s="2108"/>
      <c r="AE38" s="2844"/>
      <c r="AF38" s="2844">
        <v>0</v>
      </c>
      <c r="AG38" s="2108">
        <v>0</v>
      </c>
      <c r="AH38" s="2142"/>
      <c r="AI38" s="2142"/>
      <c r="AJ38" s="1473">
        <v>0</v>
      </c>
    </row>
    <row r="39" spans="1:36" ht="63">
      <c r="A39" s="139">
        <v>3141</v>
      </c>
      <c r="B39" s="2542" t="s">
        <v>7518</v>
      </c>
      <c r="C39" s="2168" t="s">
        <v>7519</v>
      </c>
      <c r="D39" s="2139" t="s">
        <v>3491</v>
      </c>
      <c r="E39" s="2139" t="s">
        <v>42</v>
      </c>
      <c r="F39" s="2141" t="s">
        <v>43</v>
      </c>
      <c r="G39" s="2142">
        <v>90</v>
      </c>
      <c r="H39" s="2142">
        <v>0</v>
      </c>
      <c r="I39" s="2142">
        <v>0</v>
      </c>
      <c r="J39" s="2142">
        <v>0</v>
      </c>
      <c r="K39" s="2142">
        <v>0</v>
      </c>
      <c r="L39" s="1473">
        <v>90</v>
      </c>
      <c r="M39" s="2142">
        <v>22.5</v>
      </c>
      <c r="N39" s="2142">
        <v>0</v>
      </c>
      <c r="O39" s="2142">
        <v>22.5</v>
      </c>
      <c r="P39" s="2142"/>
      <c r="Q39" s="2142"/>
      <c r="R39" s="2142"/>
      <c r="S39" s="2142"/>
      <c r="T39" s="2142"/>
      <c r="U39" s="2142"/>
      <c r="V39" s="2142"/>
      <c r="W39" s="2142"/>
      <c r="X39" s="2843">
        <v>22.5</v>
      </c>
      <c r="Y39" s="2843">
        <v>0</v>
      </c>
      <c r="Z39" s="2108">
        <v>22.5</v>
      </c>
      <c r="AA39" s="2844"/>
      <c r="AB39" s="2844"/>
      <c r="AC39" s="2108">
        <v>0</v>
      </c>
      <c r="AD39" s="2108"/>
      <c r="AE39" s="2844"/>
      <c r="AF39" s="2844">
        <v>0</v>
      </c>
      <c r="AG39" s="2108">
        <v>0</v>
      </c>
      <c r="AH39" s="2142"/>
      <c r="AI39" s="2142"/>
      <c r="AJ39" s="1473">
        <v>0</v>
      </c>
    </row>
    <row r="40" spans="1:36" ht="47.25">
      <c r="A40" s="139">
        <v>3142</v>
      </c>
      <c r="B40" s="2542" t="s">
        <v>7520</v>
      </c>
      <c r="C40" s="2168" t="s">
        <v>7521</v>
      </c>
      <c r="D40" s="2139" t="s">
        <v>56</v>
      </c>
      <c r="E40" s="2139" t="s">
        <v>42</v>
      </c>
      <c r="F40" s="2141" t="s">
        <v>43</v>
      </c>
      <c r="G40" s="2142">
        <v>90</v>
      </c>
      <c r="H40" s="2142">
        <v>0</v>
      </c>
      <c r="I40" s="2142">
        <v>0</v>
      </c>
      <c r="J40" s="2142">
        <v>0</v>
      </c>
      <c r="K40" s="2142">
        <v>0</v>
      </c>
      <c r="L40" s="1473">
        <v>90</v>
      </c>
      <c r="M40" s="2142">
        <v>22.5</v>
      </c>
      <c r="N40" s="2142">
        <v>0</v>
      </c>
      <c r="O40" s="2142">
        <v>22.5</v>
      </c>
      <c r="P40" s="2142"/>
      <c r="Q40" s="2142"/>
      <c r="R40" s="2142"/>
      <c r="S40" s="2142"/>
      <c r="T40" s="2142"/>
      <c r="U40" s="2142"/>
      <c r="V40" s="2142"/>
      <c r="W40" s="2142"/>
      <c r="X40" s="2843">
        <v>22.5</v>
      </c>
      <c r="Y40" s="2843">
        <v>0</v>
      </c>
      <c r="Z40" s="2108">
        <v>22.5</v>
      </c>
      <c r="AA40" s="2844"/>
      <c r="AB40" s="2844"/>
      <c r="AC40" s="2108">
        <v>0</v>
      </c>
      <c r="AD40" s="2108"/>
      <c r="AE40" s="2844"/>
      <c r="AF40" s="2844">
        <v>0</v>
      </c>
      <c r="AG40" s="2108">
        <v>0</v>
      </c>
      <c r="AH40" s="2142"/>
      <c r="AI40" s="2142"/>
      <c r="AJ40" s="1473">
        <v>0</v>
      </c>
    </row>
    <row r="41" spans="1:36" ht="63">
      <c r="A41" s="139">
        <v>3143</v>
      </c>
      <c r="B41" s="2542" t="s">
        <v>7522</v>
      </c>
      <c r="C41" s="2168" t="s">
        <v>7523</v>
      </c>
      <c r="D41" s="2139" t="s">
        <v>66</v>
      </c>
      <c r="E41" s="2139" t="s">
        <v>42</v>
      </c>
      <c r="F41" s="2141" t="s">
        <v>43</v>
      </c>
      <c r="G41" s="2142">
        <v>90</v>
      </c>
      <c r="H41" s="2142">
        <v>0</v>
      </c>
      <c r="I41" s="2142">
        <v>0</v>
      </c>
      <c r="J41" s="2142">
        <v>0</v>
      </c>
      <c r="K41" s="2142">
        <v>0</v>
      </c>
      <c r="L41" s="1473">
        <v>90</v>
      </c>
      <c r="M41" s="2142">
        <v>22.5</v>
      </c>
      <c r="N41" s="2142">
        <v>0</v>
      </c>
      <c r="O41" s="2142">
        <v>22.5</v>
      </c>
      <c r="P41" s="2142"/>
      <c r="Q41" s="2142"/>
      <c r="R41" s="2142"/>
      <c r="S41" s="2142"/>
      <c r="T41" s="2142"/>
      <c r="U41" s="2142"/>
      <c r="V41" s="2142"/>
      <c r="W41" s="2142"/>
      <c r="X41" s="2843">
        <v>22.5</v>
      </c>
      <c r="Y41" s="2843">
        <v>0</v>
      </c>
      <c r="Z41" s="2108">
        <v>22.5</v>
      </c>
      <c r="AA41" s="2844"/>
      <c r="AB41" s="2844"/>
      <c r="AC41" s="2108">
        <v>0</v>
      </c>
      <c r="AD41" s="2108"/>
      <c r="AE41" s="2844"/>
      <c r="AF41" s="2844">
        <v>0</v>
      </c>
      <c r="AG41" s="2108">
        <v>0</v>
      </c>
      <c r="AH41" s="2142"/>
      <c r="AI41" s="2142"/>
      <c r="AJ41" s="1473">
        <v>0</v>
      </c>
    </row>
    <row r="42" spans="1:36" ht="47.25">
      <c r="A42" s="139">
        <v>3144</v>
      </c>
      <c r="B42" s="2542" t="s">
        <v>7524</v>
      </c>
      <c r="C42" s="2168" t="s">
        <v>7525</v>
      </c>
      <c r="D42" s="2139" t="s">
        <v>7526</v>
      </c>
      <c r="E42" s="2139" t="s">
        <v>42</v>
      </c>
      <c r="F42" s="2141" t="s">
        <v>43</v>
      </c>
      <c r="G42" s="2142">
        <v>90</v>
      </c>
      <c r="H42" s="2142">
        <v>0</v>
      </c>
      <c r="I42" s="2142">
        <v>0</v>
      </c>
      <c r="J42" s="2142">
        <v>0</v>
      </c>
      <c r="K42" s="2142">
        <v>0</v>
      </c>
      <c r="L42" s="1473">
        <v>90</v>
      </c>
      <c r="M42" s="2142">
        <v>22.5</v>
      </c>
      <c r="N42" s="2142">
        <v>0</v>
      </c>
      <c r="O42" s="2142">
        <v>22.5</v>
      </c>
      <c r="P42" s="2142"/>
      <c r="Q42" s="2142"/>
      <c r="R42" s="2142"/>
      <c r="S42" s="2142"/>
      <c r="T42" s="2142"/>
      <c r="U42" s="2142"/>
      <c r="V42" s="2142"/>
      <c r="W42" s="2142"/>
      <c r="X42" s="2843">
        <v>22.5</v>
      </c>
      <c r="Y42" s="2843">
        <v>0</v>
      </c>
      <c r="Z42" s="2108">
        <v>22.5</v>
      </c>
      <c r="AA42" s="2844"/>
      <c r="AB42" s="2844"/>
      <c r="AC42" s="2108">
        <v>0</v>
      </c>
      <c r="AD42" s="2108"/>
      <c r="AE42" s="2844"/>
      <c r="AF42" s="2844">
        <v>0</v>
      </c>
      <c r="AG42" s="2108">
        <v>0</v>
      </c>
      <c r="AH42" s="2142"/>
      <c r="AI42" s="2142"/>
      <c r="AJ42" s="1473">
        <v>0</v>
      </c>
    </row>
    <row r="43" spans="1:36" ht="47.25">
      <c r="A43" s="139">
        <v>3145</v>
      </c>
      <c r="B43" s="2542" t="s">
        <v>7527</v>
      </c>
      <c r="C43" s="2168" t="s">
        <v>7528</v>
      </c>
      <c r="D43" s="2139" t="s">
        <v>226</v>
      </c>
      <c r="E43" s="2139" t="s">
        <v>42</v>
      </c>
      <c r="F43" s="2141" t="s">
        <v>43</v>
      </c>
      <c r="G43" s="2142">
        <v>90</v>
      </c>
      <c r="H43" s="2142">
        <v>0</v>
      </c>
      <c r="I43" s="2142">
        <v>0</v>
      </c>
      <c r="J43" s="2142">
        <v>0</v>
      </c>
      <c r="K43" s="2142">
        <v>0</v>
      </c>
      <c r="L43" s="1473">
        <v>90</v>
      </c>
      <c r="M43" s="2142">
        <v>22.5</v>
      </c>
      <c r="N43" s="2142">
        <v>0</v>
      </c>
      <c r="O43" s="2142">
        <v>22.5</v>
      </c>
      <c r="P43" s="2142"/>
      <c r="Q43" s="2142"/>
      <c r="R43" s="2142"/>
      <c r="S43" s="2142"/>
      <c r="T43" s="2142"/>
      <c r="U43" s="2142"/>
      <c r="V43" s="2142"/>
      <c r="W43" s="2142"/>
      <c r="X43" s="2843">
        <v>22.5</v>
      </c>
      <c r="Y43" s="2843">
        <v>0</v>
      </c>
      <c r="Z43" s="2108">
        <v>22.5</v>
      </c>
      <c r="AA43" s="2844"/>
      <c r="AB43" s="2844"/>
      <c r="AC43" s="2108">
        <v>0</v>
      </c>
      <c r="AD43" s="2108"/>
      <c r="AE43" s="2844"/>
      <c r="AF43" s="2844">
        <v>0</v>
      </c>
      <c r="AG43" s="2108">
        <v>0</v>
      </c>
      <c r="AH43" s="2142"/>
      <c r="AI43" s="2142"/>
      <c r="AJ43" s="1473">
        <v>0</v>
      </c>
    </row>
    <row r="44" spans="1:36" ht="47.25">
      <c r="A44" s="139">
        <v>3146</v>
      </c>
      <c r="B44" s="2542" t="s">
        <v>7529</v>
      </c>
      <c r="C44" s="2168" t="s">
        <v>7530</v>
      </c>
      <c r="D44" s="2139" t="s">
        <v>7531</v>
      </c>
      <c r="E44" s="2139" t="s">
        <v>42</v>
      </c>
      <c r="F44" s="2141" t="s">
        <v>43</v>
      </c>
      <c r="G44" s="2142">
        <v>90</v>
      </c>
      <c r="H44" s="2142">
        <v>0</v>
      </c>
      <c r="I44" s="2142">
        <v>0</v>
      </c>
      <c r="J44" s="2142">
        <v>0</v>
      </c>
      <c r="K44" s="2142">
        <v>0</v>
      </c>
      <c r="L44" s="1473">
        <v>90</v>
      </c>
      <c r="M44" s="2142">
        <v>22.5</v>
      </c>
      <c r="N44" s="2142">
        <v>0</v>
      </c>
      <c r="O44" s="2142">
        <v>22.5</v>
      </c>
      <c r="P44" s="2142"/>
      <c r="Q44" s="2142"/>
      <c r="R44" s="2142"/>
      <c r="S44" s="2142"/>
      <c r="T44" s="2142"/>
      <c r="U44" s="2142"/>
      <c r="V44" s="2142"/>
      <c r="W44" s="2142"/>
      <c r="X44" s="2843">
        <v>22.5</v>
      </c>
      <c r="Y44" s="2843">
        <v>0</v>
      </c>
      <c r="Z44" s="2108">
        <v>22.5</v>
      </c>
      <c r="AA44" s="2844"/>
      <c r="AB44" s="2844"/>
      <c r="AC44" s="2108">
        <v>0</v>
      </c>
      <c r="AD44" s="2108"/>
      <c r="AE44" s="2844"/>
      <c r="AF44" s="2844">
        <v>0</v>
      </c>
      <c r="AG44" s="2108">
        <v>0</v>
      </c>
      <c r="AH44" s="2142"/>
      <c r="AI44" s="2142"/>
      <c r="AJ44" s="1473">
        <v>0</v>
      </c>
    </row>
    <row r="45" spans="1:36" ht="47.25">
      <c r="A45" s="139">
        <v>3147</v>
      </c>
      <c r="B45" s="2542" t="s">
        <v>7532</v>
      </c>
      <c r="C45" s="2168" t="s">
        <v>7533</v>
      </c>
      <c r="D45" s="2139" t="s">
        <v>205</v>
      </c>
      <c r="E45" s="2139" t="s">
        <v>42</v>
      </c>
      <c r="F45" s="2141" t="s">
        <v>43</v>
      </c>
      <c r="G45" s="2142">
        <v>90</v>
      </c>
      <c r="H45" s="2142">
        <v>0</v>
      </c>
      <c r="I45" s="2142">
        <v>0</v>
      </c>
      <c r="J45" s="2142">
        <v>0</v>
      </c>
      <c r="K45" s="2142">
        <v>0</v>
      </c>
      <c r="L45" s="1473">
        <v>90</v>
      </c>
      <c r="M45" s="2142">
        <v>22.5</v>
      </c>
      <c r="N45" s="2142">
        <v>0</v>
      </c>
      <c r="O45" s="2142">
        <v>22.5</v>
      </c>
      <c r="P45" s="2142"/>
      <c r="Q45" s="2142"/>
      <c r="R45" s="2142"/>
      <c r="S45" s="2142"/>
      <c r="T45" s="2142"/>
      <c r="U45" s="2142"/>
      <c r="V45" s="2142"/>
      <c r="W45" s="2142"/>
      <c r="X45" s="2843">
        <v>22.5</v>
      </c>
      <c r="Y45" s="2843">
        <v>0</v>
      </c>
      <c r="Z45" s="2108">
        <v>22.5</v>
      </c>
      <c r="AA45" s="2844"/>
      <c r="AB45" s="2844"/>
      <c r="AC45" s="2108">
        <v>0</v>
      </c>
      <c r="AD45" s="2108"/>
      <c r="AE45" s="2844"/>
      <c r="AF45" s="2844">
        <v>0</v>
      </c>
      <c r="AG45" s="2108">
        <v>0</v>
      </c>
      <c r="AH45" s="2142"/>
      <c r="AI45" s="2142"/>
      <c r="AJ45" s="1473">
        <v>0</v>
      </c>
    </row>
    <row r="46" spans="1:36" ht="63">
      <c r="A46" s="139">
        <v>3148</v>
      </c>
      <c r="B46" s="2542" t="s">
        <v>7534</v>
      </c>
      <c r="C46" s="2168" t="s">
        <v>7535</v>
      </c>
      <c r="D46" s="2139" t="s">
        <v>400</v>
      </c>
      <c r="E46" s="2139" t="s">
        <v>162</v>
      </c>
      <c r="F46" s="2141" t="s">
        <v>47</v>
      </c>
      <c r="G46" s="2142">
        <v>79.510999999999996</v>
      </c>
      <c r="H46" s="2142">
        <v>0</v>
      </c>
      <c r="I46" s="2142">
        <v>0</v>
      </c>
      <c r="J46" s="2142">
        <v>0</v>
      </c>
      <c r="K46" s="2142">
        <v>0</v>
      </c>
      <c r="L46" s="1473">
        <v>79.510999999999996</v>
      </c>
      <c r="M46" s="2142">
        <v>19.875</v>
      </c>
      <c r="N46" s="2142">
        <v>0</v>
      </c>
      <c r="O46" s="2142">
        <v>19.875</v>
      </c>
      <c r="P46" s="2142"/>
      <c r="Q46" s="2142"/>
      <c r="R46" s="2142"/>
      <c r="S46" s="2142"/>
      <c r="T46" s="2142"/>
      <c r="U46" s="2142"/>
      <c r="V46" s="2142"/>
      <c r="W46" s="2142"/>
      <c r="X46" s="2843">
        <v>19.875</v>
      </c>
      <c r="Y46" s="2843">
        <v>0</v>
      </c>
      <c r="Z46" s="2108">
        <v>19.875</v>
      </c>
      <c r="AA46" s="2844"/>
      <c r="AB46" s="2844"/>
      <c r="AC46" s="2108">
        <v>0</v>
      </c>
      <c r="AD46" s="2108"/>
      <c r="AE46" s="2844"/>
      <c r="AF46" s="2844">
        <v>0</v>
      </c>
      <c r="AG46" s="2108">
        <v>0</v>
      </c>
      <c r="AH46" s="2142"/>
      <c r="AI46" s="2142"/>
      <c r="AJ46" s="1473">
        <v>0</v>
      </c>
    </row>
    <row r="47" spans="1:36" ht="47.25">
      <c r="A47" s="139">
        <v>3149</v>
      </c>
      <c r="B47" s="2542" t="s">
        <v>7536</v>
      </c>
      <c r="C47" s="2168" t="s">
        <v>7537</v>
      </c>
      <c r="D47" s="2139" t="s">
        <v>257</v>
      </c>
      <c r="E47" s="2139" t="s">
        <v>42</v>
      </c>
      <c r="F47" s="2141" t="s">
        <v>43</v>
      </c>
      <c r="G47" s="2142">
        <v>90</v>
      </c>
      <c r="H47" s="2142">
        <v>0</v>
      </c>
      <c r="I47" s="2142">
        <v>0</v>
      </c>
      <c r="J47" s="2142">
        <v>0</v>
      </c>
      <c r="K47" s="2142">
        <v>0</v>
      </c>
      <c r="L47" s="1473">
        <v>90</v>
      </c>
      <c r="M47" s="2142">
        <v>22.5</v>
      </c>
      <c r="N47" s="2142">
        <v>0</v>
      </c>
      <c r="O47" s="2142">
        <v>22.5</v>
      </c>
      <c r="P47" s="2142"/>
      <c r="Q47" s="2142"/>
      <c r="R47" s="2142"/>
      <c r="S47" s="2142"/>
      <c r="T47" s="2142"/>
      <c r="U47" s="2142"/>
      <c r="V47" s="2142"/>
      <c r="W47" s="2142"/>
      <c r="X47" s="2843">
        <v>22.5</v>
      </c>
      <c r="Y47" s="2843">
        <v>0</v>
      </c>
      <c r="Z47" s="2108">
        <v>22.5</v>
      </c>
      <c r="AA47" s="2844"/>
      <c r="AB47" s="2844"/>
      <c r="AC47" s="2108">
        <v>0</v>
      </c>
      <c r="AD47" s="2108"/>
      <c r="AE47" s="2844"/>
      <c r="AF47" s="2844">
        <v>0</v>
      </c>
      <c r="AG47" s="2108">
        <v>0</v>
      </c>
      <c r="AH47" s="2142"/>
      <c r="AI47" s="2142"/>
      <c r="AJ47" s="1473">
        <v>0</v>
      </c>
    </row>
    <row r="48" spans="1:36" ht="63">
      <c r="A48" s="139">
        <v>3150</v>
      </c>
      <c r="B48" s="2542" t="s">
        <v>7538</v>
      </c>
      <c r="C48" s="2168" t="s">
        <v>7539</v>
      </c>
      <c r="D48" s="2139" t="s">
        <v>592</v>
      </c>
      <c r="E48" s="2139" t="s">
        <v>42</v>
      </c>
      <c r="F48" s="2141" t="s">
        <v>43</v>
      </c>
      <c r="G48" s="2142">
        <v>85</v>
      </c>
      <c r="H48" s="2142">
        <v>0</v>
      </c>
      <c r="I48" s="2142">
        <v>0</v>
      </c>
      <c r="J48" s="2142">
        <v>0</v>
      </c>
      <c r="K48" s="2142">
        <v>0</v>
      </c>
      <c r="L48" s="1473">
        <v>85</v>
      </c>
      <c r="M48" s="2142">
        <v>21.25</v>
      </c>
      <c r="N48" s="2142">
        <v>0</v>
      </c>
      <c r="O48" s="2142">
        <v>21.25</v>
      </c>
      <c r="P48" s="2142"/>
      <c r="Q48" s="2142"/>
      <c r="R48" s="2142"/>
      <c r="S48" s="2142"/>
      <c r="T48" s="2142"/>
      <c r="U48" s="2142"/>
      <c r="V48" s="2142"/>
      <c r="W48" s="2142"/>
      <c r="X48" s="2843">
        <v>21.25</v>
      </c>
      <c r="Y48" s="2843">
        <v>0</v>
      </c>
      <c r="Z48" s="2108">
        <v>21.25</v>
      </c>
      <c r="AA48" s="2844"/>
      <c r="AB48" s="2844"/>
      <c r="AC48" s="2108">
        <v>0</v>
      </c>
      <c r="AD48" s="2108"/>
      <c r="AE48" s="2844"/>
      <c r="AF48" s="2844">
        <v>0</v>
      </c>
      <c r="AG48" s="2108">
        <v>0</v>
      </c>
      <c r="AH48" s="2142"/>
      <c r="AI48" s="2142"/>
      <c r="AJ48" s="1473">
        <v>0</v>
      </c>
    </row>
    <row r="49" spans="1:36" ht="63">
      <c r="A49" s="139">
        <v>3151</v>
      </c>
      <c r="B49" s="2542" t="s">
        <v>7540</v>
      </c>
      <c r="C49" s="2168" t="s">
        <v>7541</v>
      </c>
      <c r="D49" s="2139" t="s">
        <v>668</v>
      </c>
      <c r="E49" s="2139" t="s">
        <v>42</v>
      </c>
      <c r="F49" s="2141" t="s">
        <v>43</v>
      </c>
      <c r="G49" s="2142">
        <v>85</v>
      </c>
      <c r="H49" s="2142">
        <v>0</v>
      </c>
      <c r="I49" s="2142">
        <v>0</v>
      </c>
      <c r="J49" s="2142">
        <v>0</v>
      </c>
      <c r="K49" s="2142">
        <v>0</v>
      </c>
      <c r="L49" s="1473">
        <v>85</v>
      </c>
      <c r="M49" s="2142">
        <v>21.25</v>
      </c>
      <c r="N49" s="2142">
        <v>0</v>
      </c>
      <c r="O49" s="2142">
        <v>21.25</v>
      </c>
      <c r="P49" s="2142"/>
      <c r="Q49" s="2142"/>
      <c r="R49" s="2142"/>
      <c r="S49" s="2142"/>
      <c r="T49" s="2142"/>
      <c r="U49" s="2142"/>
      <c r="V49" s="2142"/>
      <c r="W49" s="2142"/>
      <c r="X49" s="2843">
        <v>21.25</v>
      </c>
      <c r="Y49" s="2843">
        <v>0</v>
      </c>
      <c r="Z49" s="2108">
        <v>21.25</v>
      </c>
      <c r="AA49" s="2844"/>
      <c r="AB49" s="2844"/>
      <c r="AC49" s="2108">
        <v>0</v>
      </c>
      <c r="AD49" s="2108"/>
      <c r="AE49" s="2844"/>
      <c r="AF49" s="2844">
        <v>0</v>
      </c>
      <c r="AG49" s="2108">
        <v>0</v>
      </c>
      <c r="AH49" s="2142"/>
      <c r="AI49" s="2142"/>
      <c r="AJ49" s="1473">
        <v>0</v>
      </c>
    </row>
    <row r="50" spans="1:36" ht="63">
      <c r="A50" s="139">
        <v>3152</v>
      </c>
      <c r="B50" s="2542" t="s">
        <v>7542</v>
      </c>
      <c r="C50" s="2168" t="s">
        <v>7543</v>
      </c>
      <c r="D50" s="2139" t="s">
        <v>672</v>
      </c>
      <c r="E50" s="2139" t="s">
        <v>42</v>
      </c>
      <c r="F50" s="2141" t="s">
        <v>43</v>
      </c>
      <c r="G50" s="2142">
        <v>85</v>
      </c>
      <c r="H50" s="2142">
        <v>0</v>
      </c>
      <c r="I50" s="2142">
        <v>0</v>
      </c>
      <c r="J50" s="2142">
        <v>0</v>
      </c>
      <c r="K50" s="2142">
        <v>0</v>
      </c>
      <c r="L50" s="1473">
        <v>85</v>
      </c>
      <c r="M50" s="2142">
        <v>21.25</v>
      </c>
      <c r="N50" s="2142">
        <v>0</v>
      </c>
      <c r="O50" s="2142">
        <v>21.25</v>
      </c>
      <c r="P50" s="2142"/>
      <c r="Q50" s="2142"/>
      <c r="R50" s="2142"/>
      <c r="S50" s="2142"/>
      <c r="T50" s="2142"/>
      <c r="U50" s="2142"/>
      <c r="V50" s="2142"/>
      <c r="W50" s="2142"/>
      <c r="X50" s="2843">
        <v>21.25</v>
      </c>
      <c r="Y50" s="2843">
        <v>0</v>
      </c>
      <c r="Z50" s="2108">
        <v>21.25</v>
      </c>
      <c r="AA50" s="2844"/>
      <c r="AB50" s="2844"/>
      <c r="AC50" s="2108">
        <v>0</v>
      </c>
      <c r="AD50" s="2108"/>
      <c r="AE50" s="2844"/>
      <c r="AF50" s="2844">
        <v>0</v>
      </c>
      <c r="AG50" s="2108">
        <v>0</v>
      </c>
      <c r="AH50" s="2142"/>
      <c r="AI50" s="2142"/>
      <c r="AJ50" s="1473">
        <v>0</v>
      </c>
    </row>
    <row r="51" spans="1:36" ht="63">
      <c r="A51" s="139">
        <v>3153</v>
      </c>
      <c r="B51" s="2542" t="s">
        <v>7544</v>
      </c>
      <c r="C51" s="2168" t="s">
        <v>7545</v>
      </c>
      <c r="D51" s="2139" t="s">
        <v>538</v>
      </c>
      <c r="E51" s="2139" t="s">
        <v>42</v>
      </c>
      <c r="F51" s="2141" t="s">
        <v>43</v>
      </c>
      <c r="G51" s="2142">
        <v>85</v>
      </c>
      <c r="H51" s="2142">
        <v>0</v>
      </c>
      <c r="I51" s="2142">
        <v>0</v>
      </c>
      <c r="J51" s="2142">
        <v>0</v>
      </c>
      <c r="K51" s="2142">
        <v>0</v>
      </c>
      <c r="L51" s="1473">
        <v>85</v>
      </c>
      <c r="M51" s="2142">
        <v>21.25</v>
      </c>
      <c r="N51" s="2142">
        <v>0</v>
      </c>
      <c r="O51" s="2142">
        <v>21.25</v>
      </c>
      <c r="P51" s="2142"/>
      <c r="Q51" s="2142"/>
      <c r="R51" s="2142"/>
      <c r="S51" s="2142"/>
      <c r="T51" s="2142"/>
      <c r="U51" s="2142"/>
      <c r="V51" s="2142"/>
      <c r="W51" s="2142"/>
      <c r="X51" s="2843">
        <v>21.25</v>
      </c>
      <c r="Y51" s="2843">
        <v>0</v>
      </c>
      <c r="Z51" s="2108">
        <v>21.25</v>
      </c>
      <c r="AA51" s="2844"/>
      <c r="AB51" s="2844"/>
      <c r="AC51" s="2108">
        <v>0</v>
      </c>
      <c r="AD51" s="2108"/>
      <c r="AE51" s="2844"/>
      <c r="AF51" s="2844">
        <v>0</v>
      </c>
      <c r="AG51" s="2108">
        <v>0</v>
      </c>
      <c r="AH51" s="2142"/>
      <c r="AI51" s="2142"/>
      <c r="AJ51" s="1473">
        <v>0</v>
      </c>
    </row>
    <row r="52" spans="1:36" ht="63">
      <c r="A52" s="139">
        <v>3154</v>
      </c>
      <c r="B52" s="2542" t="s">
        <v>7546</v>
      </c>
      <c r="C52" s="2168" t="s">
        <v>7547</v>
      </c>
      <c r="D52" s="2139" t="s">
        <v>7548</v>
      </c>
      <c r="E52" s="2139" t="s">
        <v>42</v>
      </c>
      <c r="F52" s="2141" t="s">
        <v>43</v>
      </c>
      <c r="G52" s="2142">
        <v>85</v>
      </c>
      <c r="H52" s="2142">
        <v>0</v>
      </c>
      <c r="I52" s="2142">
        <v>0</v>
      </c>
      <c r="J52" s="2142">
        <v>0</v>
      </c>
      <c r="K52" s="2142">
        <v>0</v>
      </c>
      <c r="L52" s="1473">
        <v>85</v>
      </c>
      <c r="M52" s="2142">
        <v>21.25</v>
      </c>
      <c r="N52" s="2142">
        <v>0</v>
      </c>
      <c r="O52" s="2142">
        <v>21.25</v>
      </c>
      <c r="P52" s="2142"/>
      <c r="Q52" s="2142"/>
      <c r="R52" s="2142"/>
      <c r="S52" s="2142"/>
      <c r="T52" s="2142"/>
      <c r="U52" s="2142"/>
      <c r="V52" s="2142"/>
      <c r="W52" s="2142"/>
      <c r="X52" s="2843">
        <v>21.25</v>
      </c>
      <c r="Y52" s="2843">
        <v>0</v>
      </c>
      <c r="Z52" s="2108">
        <v>21.25</v>
      </c>
      <c r="AA52" s="2844"/>
      <c r="AB52" s="2844"/>
      <c r="AC52" s="2108">
        <v>0</v>
      </c>
      <c r="AD52" s="2108"/>
      <c r="AE52" s="2844"/>
      <c r="AF52" s="2844">
        <v>0</v>
      </c>
      <c r="AG52" s="2108">
        <v>0</v>
      </c>
      <c r="AH52" s="2142"/>
      <c r="AI52" s="2142"/>
      <c r="AJ52" s="1473">
        <v>0</v>
      </c>
    </row>
    <row r="53" spans="1:36" ht="47.25">
      <c r="A53" s="139">
        <v>3155</v>
      </c>
      <c r="B53" s="636" t="s">
        <v>7549</v>
      </c>
      <c r="C53" s="2168" t="s">
        <v>7550</v>
      </c>
      <c r="D53" s="2139" t="s">
        <v>66</v>
      </c>
      <c r="E53" s="2139" t="s">
        <v>42</v>
      </c>
      <c r="F53" s="2141" t="s">
        <v>47</v>
      </c>
      <c r="G53" s="2142">
        <v>30</v>
      </c>
      <c r="H53" s="2142">
        <v>0</v>
      </c>
      <c r="I53" s="2142">
        <v>0</v>
      </c>
      <c r="J53" s="2142">
        <v>0</v>
      </c>
      <c r="K53" s="2142">
        <v>0</v>
      </c>
      <c r="L53" s="1473">
        <v>30</v>
      </c>
      <c r="M53" s="2142">
        <v>7.5</v>
      </c>
      <c r="N53" s="2142">
        <v>0</v>
      </c>
      <c r="O53" s="2142">
        <v>7.5</v>
      </c>
      <c r="P53" s="2142"/>
      <c r="Q53" s="2142"/>
      <c r="R53" s="2142"/>
      <c r="S53" s="2142"/>
      <c r="T53" s="2142"/>
      <c r="U53" s="2142"/>
      <c r="V53" s="2142"/>
      <c r="W53" s="2142"/>
      <c r="X53" s="2843">
        <v>7.5</v>
      </c>
      <c r="Y53" s="2843">
        <v>0</v>
      </c>
      <c r="Z53" s="2108">
        <v>7.5</v>
      </c>
      <c r="AA53" s="2844"/>
      <c r="AB53" s="2844"/>
      <c r="AC53" s="2108">
        <v>0</v>
      </c>
      <c r="AD53" s="2108"/>
      <c r="AE53" s="2844"/>
      <c r="AF53" s="2844">
        <v>0</v>
      </c>
      <c r="AG53" s="2108">
        <v>0</v>
      </c>
      <c r="AH53" s="2142"/>
      <c r="AI53" s="2142"/>
      <c r="AJ53" s="1473">
        <v>0</v>
      </c>
    </row>
    <row r="54" spans="1:36" ht="47.25">
      <c r="A54" s="139">
        <v>3156</v>
      </c>
      <c r="B54" s="636" t="s">
        <v>7551</v>
      </c>
      <c r="C54" s="2168" t="s">
        <v>7552</v>
      </c>
      <c r="D54" s="2139" t="s">
        <v>28</v>
      </c>
      <c r="E54" s="2139" t="s">
        <v>42</v>
      </c>
      <c r="F54" s="2141" t="s">
        <v>43</v>
      </c>
      <c r="G54" s="2142">
        <v>77</v>
      </c>
      <c r="H54" s="2142">
        <v>0</v>
      </c>
      <c r="I54" s="2142">
        <v>0</v>
      </c>
      <c r="J54" s="2142">
        <v>0</v>
      </c>
      <c r="K54" s="2142">
        <v>0</v>
      </c>
      <c r="L54" s="1473">
        <v>77</v>
      </c>
      <c r="M54" s="2142">
        <v>19.149999999999999</v>
      </c>
      <c r="N54" s="2142">
        <v>0</v>
      </c>
      <c r="O54" s="2142">
        <v>19.149999999999999</v>
      </c>
      <c r="P54" s="2142"/>
      <c r="Q54" s="2142"/>
      <c r="R54" s="2142"/>
      <c r="S54" s="2142"/>
      <c r="T54" s="2142"/>
      <c r="U54" s="2142"/>
      <c r="V54" s="2142"/>
      <c r="W54" s="2142"/>
      <c r="X54" s="2843">
        <v>19.149999999999999</v>
      </c>
      <c r="Y54" s="2843">
        <v>0</v>
      </c>
      <c r="Z54" s="2108">
        <v>19.149999999999999</v>
      </c>
      <c r="AA54" s="2844"/>
      <c r="AB54" s="2844"/>
      <c r="AC54" s="2108">
        <v>0</v>
      </c>
      <c r="AD54" s="2108"/>
      <c r="AE54" s="2844"/>
      <c r="AF54" s="2844">
        <v>0</v>
      </c>
      <c r="AG54" s="2108">
        <v>0</v>
      </c>
      <c r="AH54" s="2142"/>
      <c r="AI54" s="2142"/>
      <c r="AJ54" s="1473">
        <v>0</v>
      </c>
    </row>
    <row r="55" spans="1:36" ht="63">
      <c r="A55" s="139">
        <v>3157</v>
      </c>
      <c r="B55" s="636" t="s">
        <v>7553</v>
      </c>
      <c r="C55" s="2168" t="s">
        <v>7554</v>
      </c>
      <c r="D55" s="2139" t="s">
        <v>221</v>
      </c>
      <c r="E55" s="2139" t="s">
        <v>42</v>
      </c>
      <c r="F55" s="2141" t="s">
        <v>43</v>
      </c>
      <c r="G55" s="2142">
        <v>80</v>
      </c>
      <c r="H55" s="2142">
        <v>0</v>
      </c>
      <c r="I55" s="2142">
        <v>0</v>
      </c>
      <c r="J55" s="2142">
        <v>0</v>
      </c>
      <c r="K55" s="2142">
        <v>0</v>
      </c>
      <c r="L55" s="1473">
        <v>80</v>
      </c>
      <c r="M55" s="2142">
        <v>20</v>
      </c>
      <c r="N55" s="2142">
        <v>0</v>
      </c>
      <c r="O55" s="2142">
        <v>20</v>
      </c>
      <c r="P55" s="2142"/>
      <c r="Q55" s="2142"/>
      <c r="R55" s="2142"/>
      <c r="S55" s="2142"/>
      <c r="T55" s="2142"/>
      <c r="U55" s="2142"/>
      <c r="V55" s="2142"/>
      <c r="W55" s="2142"/>
      <c r="X55" s="2843">
        <v>20</v>
      </c>
      <c r="Y55" s="2843">
        <v>0</v>
      </c>
      <c r="Z55" s="2108">
        <v>20</v>
      </c>
      <c r="AA55" s="2844"/>
      <c r="AB55" s="2844"/>
      <c r="AC55" s="2108">
        <v>0</v>
      </c>
      <c r="AD55" s="2108"/>
      <c r="AE55" s="2844"/>
      <c r="AF55" s="2844">
        <v>0</v>
      </c>
      <c r="AG55" s="2108">
        <v>0</v>
      </c>
      <c r="AH55" s="2142"/>
      <c r="AI55" s="2142"/>
      <c r="AJ55" s="1473">
        <v>0</v>
      </c>
    </row>
    <row r="56" spans="1:36" ht="47.25">
      <c r="A56" s="139">
        <v>3158</v>
      </c>
      <c r="B56" s="636" t="s">
        <v>7555</v>
      </c>
      <c r="C56" s="2168" t="s">
        <v>7556</v>
      </c>
      <c r="D56" s="2139" t="s">
        <v>538</v>
      </c>
      <c r="E56" s="2139" t="s">
        <v>42</v>
      </c>
      <c r="F56" s="2141" t="s">
        <v>43</v>
      </c>
      <c r="G56" s="2142">
        <v>70</v>
      </c>
      <c r="H56" s="2142">
        <v>0</v>
      </c>
      <c r="I56" s="2142">
        <v>0</v>
      </c>
      <c r="J56" s="2142">
        <v>0</v>
      </c>
      <c r="K56" s="2142">
        <v>0</v>
      </c>
      <c r="L56" s="1473">
        <v>70</v>
      </c>
      <c r="M56" s="2142">
        <v>17.5</v>
      </c>
      <c r="N56" s="2142">
        <v>0</v>
      </c>
      <c r="O56" s="2142">
        <v>17.5</v>
      </c>
      <c r="P56" s="2142"/>
      <c r="Q56" s="2142"/>
      <c r="R56" s="2142"/>
      <c r="S56" s="2142"/>
      <c r="T56" s="2142"/>
      <c r="U56" s="2142"/>
      <c r="V56" s="2142"/>
      <c r="W56" s="2142"/>
      <c r="X56" s="2843">
        <v>17.5</v>
      </c>
      <c r="Y56" s="2843">
        <v>0</v>
      </c>
      <c r="Z56" s="2108">
        <v>17.5</v>
      </c>
      <c r="AA56" s="2844"/>
      <c r="AB56" s="2844"/>
      <c r="AC56" s="2108">
        <v>0</v>
      </c>
      <c r="AD56" s="2108"/>
      <c r="AE56" s="2844"/>
      <c r="AF56" s="2844">
        <v>0</v>
      </c>
      <c r="AG56" s="2108">
        <v>0</v>
      </c>
      <c r="AH56" s="2142"/>
      <c r="AI56" s="2142"/>
      <c r="AJ56" s="1473">
        <v>0</v>
      </c>
    </row>
    <row r="58" spans="1:36" ht="18.75" customHeight="1">
      <c r="C58" s="2543" t="s">
        <v>7557</v>
      </c>
      <c r="D58" s="2544"/>
      <c r="E58" s="2545"/>
      <c r="F58" s="2545"/>
      <c r="G58" s="2546">
        <v>2098.511</v>
      </c>
      <c r="H58" s="2546">
        <v>0</v>
      </c>
      <c r="I58" s="2546">
        <v>0</v>
      </c>
      <c r="J58" s="2546">
        <v>0</v>
      </c>
      <c r="K58" s="2546">
        <v>0</v>
      </c>
      <c r="L58" s="2546">
        <v>2098.511</v>
      </c>
      <c r="M58" s="2546">
        <v>524.77499999999998</v>
      </c>
      <c r="N58" s="2546">
        <v>0</v>
      </c>
      <c r="O58" s="2546">
        <v>524.77499999999998</v>
      </c>
      <c r="P58" s="2546">
        <v>0</v>
      </c>
      <c r="Q58" s="2546">
        <v>0</v>
      </c>
      <c r="R58" s="2546">
        <v>0</v>
      </c>
      <c r="S58" s="2546">
        <v>0</v>
      </c>
      <c r="T58" s="2546">
        <v>0</v>
      </c>
      <c r="U58" s="2546">
        <v>0</v>
      </c>
      <c r="V58" s="2546">
        <v>0</v>
      </c>
      <c r="W58" s="2546">
        <v>0</v>
      </c>
      <c r="X58" s="2546">
        <v>524.77499999999998</v>
      </c>
      <c r="Y58" s="2546">
        <v>0</v>
      </c>
      <c r="Z58" s="2546">
        <v>524.77499999999998</v>
      </c>
      <c r="AA58" s="2546">
        <v>0</v>
      </c>
      <c r="AB58" s="2546">
        <v>0</v>
      </c>
      <c r="AC58" s="2546">
        <v>0</v>
      </c>
      <c r="AD58" s="2546">
        <v>0</v>
      </c>
      <c r="AE58" s="2546">
        <v>0</v>
      </c>
      <c r="AF58" s="2546">
        <v>0</v>
      </c>
      <c r="AG58" s="2546">
        <v>0</v>
      </c>
      <c r="AH58" s="2546"/>
      <c r="AI58" s="2546"/>
      <c r="AJ58" s="2546">
        <v>0</v>
      </c>
    </row>
    <row r="59" spans="1:36" ht="25.5" customHeight="1" thickBot="1">
      <c r="C59" s="2534" t="s">
        <v>7558</v>
      </c>
      <c r="D59" s="2535"/>
      <c r="E59" s="2536"/>
      <c r="F59" s="2536"/>
      <c r="G59" s="2537">
        <v>3269.9380000000001</v>
      </c>
      <c r="H59" s="2537">
        <v>261.28899999999999</v>
      </c>
      <c r="I59" s="2537">
        <v>105.31099999999999</v>
      </c>
      <c r="J59" s="2537">
        <v>0</v>
      </c>
      <c r="K59" s="2537">
        <v>366.59999999999997</v>
      </c>
      <c r="L59" s="2537">
        <v>2903.3380000000002</v>
      </c>
      <c r="M59" s="2537">
        <v>722.596</v>
      </c>
      <c r="N59" s="2537">
        <v>77.804000000000002</v>
      </c>
      <c r="O59" s="2537">
        <v>800.4</v>
      </c>
      <c r="P59" s="2537">
        <v>0</v>
      </c>
      <c r="Q59" s="2537">
        <v>0</v>
      </c>
      <c r="R59" s="2537">
        <v>0</v>
      </c>
      <c r="S59" s="2537">
        <v>0</v>
      </c>
      <c r="T59" s="2537">
        <v>0</v>
      </c>
      <c r="U59" s="2537">
        <v>0</v>
      </c>
      <c r="V59" s="2537">
        <v>0</v>
      </c>
      <c r="W59" s="2537">
        <v>0</v>
      </c>
      <c r="X59" s="2537">
        <v>722.596</v>
      </c>
      <c r="Y59" s="2537">
        <v>77.804000000000002</v>
      </c>
      <c r="Z59" s="2537">
        <v>800.4</v>
      </c>
      <c r="AA59" s="2537">
        <v>61.74629250000001</v>
      </c>
      <c r="AB59" s="2537">
        <v>0</v>
      </c>
      <c r="AC59" s="2537">
        <v>61.74629250000001</v>
      </c>
      <c r="AD59" s="2537">
        <v>0.62353250000000005</v>
      </c>
      <c r="AE59" s="2537">
        <v>0</v>
      </c>
      <c r="AF59" s="2537">
        <v>23.559350999999999</v>
      </c>
      <c r="AG59" s="2537">
        <v>23.559350999999999</v>
      </c>
      <c r="AH59" s="2537"/>
      <c r="AI59" s="2537"/>
      <c r="AJ59" s="2537">
        <v>0</v>
      </c>
    </row>
    <row r="60" spans="1:36" ht="16.5" thickTop="1">
      <c r="C60" s="587"/>
      <c r="D60" s="209"/>
      <c r="E60" s="209"/>
      <c r="F60" s="209"/>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row>
  </sheetData>
  <autoFilter ref="A9:A60"/>
  <mergeCells count="24">
    <mergeCell ref="AJ4:AJ6"/>
    <mergeCell ref="A1:AJ1"/>
    <mergeCell ref="A2:AJ2"/>
    <mergeCell ref="A4:A6"/>
    <mergeCell ref="B4:B6"/>
    <mergeCell ref="C4:C6"/>
    <mergeCell ref="D4:D6"/>
    <mergeCell ref="E4:E6"/>
    <mergeCell ref="F4:F6"/>
    <mergeCell ref="G4:G6"/>
    <mergeCell ref="H4:H6"/>
    <mergeCell ref="I4:J5"/>
    <mergeCell ref="K4:K6"/>
    <mergeCell ref="L4:L6"/>
    <mergeCell ref="M4:O5"/>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2" firstPageNumber="423" fitToHeight="0" orientation="landscape" useFirstPageNumber="1" r:id="rId1"/>
  <headerFooter alignWithMargins="0">
    <oddHeader>&amp;R&amp;"Times New Roman,Bold"&amp;14[ &amp;P ]</oddHeader>
  </headerFooter>
  <rowBreaks count="1" manualBreakCount="1">
    <brk id="41" max="3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411"/>
  <sheetViews>
    <sheetView zoomScaleNormal="100" zoomScaleSheetLayoutView="84" workbookViewId="0">
      <pane xSplit="3" ySplit="7" topLeftCell="H116" activePane="bottomRight" state="frozen"/>
      <selection activeCell="J20" sqref="J20"/>
      <selection pane="topRight" activeCell="J20" sqref="J20"/>
      <selection pane="bottomLeft" activeCell="J20" sqref="J20"/>
      <selection pane="bottomRight" activeCell="J20" sqref="J20"/>
    </sheetView>
  </sheetViews>
  <sheetFormatPr defaultColWidth="8" defaultRowHeight="15.75"/>
  <cols>
    <col min="1" max="1" width="9.25" style="122" customWidth="1"/>
    <col min="2" max="2" width="11.25" style="122" customWidth="1"/>
    <col min="3" max="3" width="35.5" style="152" customWidth="1"/>
    <col min="4" max="4" width="11.625" style="122" customWidth="1"/>
    <col min="5" max="5" width="9.375" style="122" customWidth="1"/>
    <col min="6" max="6" width="8.5" style="122" customWidth="1"/>
    <col min="7" max="7" width="10.5" style="137" customWidth="1"/>
    <col min="8" max="9" width="9.5" style="137" bestFit="1" customWidth="1"/>
    <col min="10" max="10" width="9.125" style="137" customWidth="1"/>
    <col min="11" max="11" width="9.625" style="137" customWidth="1"/>
    <col min="12" max="12" width="9.5" style="137" customWidth="1"/>
    <col min="13" max="13" width="9.375" style="137" customWidth="1"/>
    <col min="14" max="14" width="9" style="137" customWidth="1"/>
    <col min="15" max="15" width="14.875" style="137" customWidth="1"/>
    <col min="16" max="23" width="9.25" style="137" hidden="1" customWidth="1"/>
    <col min="24" max="25" width="9.25" style="137" customWidth="1"/>
    <col min="26" max="26" width="12.875" style="137" customWidth="1"/>
    <col min="27" max="35" width="9.25" style="137" customWidth="1"/>
    <col min="36" max="36" width="6.125" style="137" bestFit="1" customWidth="1"/>
    <col min="37" max="16384" width="8" style="123"/>
  </cols>
  <sheetData>
    <row r="1" spans="1:36" ht="27">
      <c r="A1" s="3327" t="s">
        <v>12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row>
    <row r="2" spans="1:36" ht="25.5">
      <c r="A2" s="3328" t="s">
        <v>7559</v>
      </c>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row>
    <row r="3" spans="1:36">
      <c r="A3" s="2547"/>
      <c r="B3" s="2548"/>
      <c r="C3" s="2549"/>
      <c r="D3" s="2550"/>
      <c r="E3" s="2547"/>
      <c r="F3" s="2547"/>
      <c r="G3" s="2547"/>
      <c r="H3" s="2547"/>
      <c r="I3" s="2547"/>
      <c r="J3" s="2547"/>
      <c r="K3" s="2547"/>
      <c r="L3" s="2547"/>
      <c r="M3" s="2551"/>
      <c r="N3" s="2547"/>
      <c r="O3" s="2551"/>
      <c r="P3" s="2551"/>
      <c r="Q3" s="2551"/>
      <c r="R3" s="2551"/>
      <c r="S3" s="2551"/>
      <c r="T3" s="2551"/>
      <c r="U3" s="2551"/>
      <c r="V3" s="2551"/>
      <c r="W3" s="2551"/>
      <c r="X3" s="2551"/>
      <c r="Y3" s="2551"/>
      <c r="Z3" s="2551"/>
      <c r="AA3" s="2551"/>
      <c r="AB3" s="2551"/>
      <c r="AC3" s="2551"/>
      <c r="AD3" s="2551"/>
      <c r="AE3" s="2551"/>
      <c r="AF3" s="2551"/>
      <c r="AG3" s="2551"/>
      <c r="AH3" s="2551"/>
      <c r="AI3" s="2551"/>
      <c r="AJ3" s="174" t="s">
        <v>13</v>
      </c>
    </row>
    <row r="4" spans="1:36" ht="15.75" customHeight="1">
      <c r="A4" s="3329" t="s">
        <v>14</v>
      </c>
      <c r="B4" s="3329" t="s">
        <v>132</v>
      </c>
      <c r="C4" s="3329" t="s">
        <v>15</v>
      </c>
      <c r="D4" s="3329" t="s">
        <v>16</v>
      </c>
      <c r="E4" s="3332" t="s">
        <v>126</v>
      </c>
      <c r="F4" s="3329" t="s">
        <v>17</v>
      </c>
      <c r="G4" s="3329" t="s">
        <v>18</v>
      </c>
      <c r="H4" s="3329" t="s">
        <v>19</v>
      </c>
      <c r="I4" s="3335" t="s">
        <v>20</v>
      </c>
      <c r="J4" s="3336"/>
      <c r="K4" s="3335" t="s">
        <v>21</v>
      </c>
      <c r="L4" s="3329" t="s">
        <v>22</v>
      </c>
      <c r="M4" s="3340" t="s">
        <v>23</v>
      </c>
      <c r="N4" s="3340"/>
      <c r="O4" s="3341"/>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c r="A5" s="3330"/>
      <c r="B5" s="3330"/>
      <c r="C5" s="3330"/>
      <c r="D5" s="3330"/>
      <c r="E5" s="3330"/>
      <c r="F5" s="3330"/>
      <c r="G5" s="3330"/>
      <c r="H5" s="3330"/>
      <c r="I5" s="3337"/>
      <c r="J5" s="3338"/>
      <c r="K5" s="3349"/>
      <c r="L5" s="3330"/>
      <c r="M5" s="3343"/>
      <c r="N5" s="3343"/>
      <c r="O5" s="3344"/>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c r="A6" s="3331"/>
      <c r="B6" s="3331"/>
      <c r="C6" s="3331"/>
      <c r="D6" s="3331"/>
      <c r="E6" s="3331"/>
      <c r="F6" s="3331"/>
      <c r="G6" s="3331"/>
      <c r="H6" s="3331"/>
      <c r="I6" s="126" t="s">
        <v>2</v>
      </c>
      <c r="J6" s="127" t="s">
        <v>25</v>
      </c>
      <c r="K6" s="3337"/>
      <c r="L6" s="3331"/>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c r="A7" s="129">
        <v>1</v>
      </c>
      <c r="B7" s="179"/>
      <c r="C7" s="1671">
        <v>2</v>
      </c>
      <c r="D7" s="1231">
        <v>3</v>
      </c>
      <c r="E7" s="129">
        <v>4</v>
      </c>
      <c r="F7" s="128">
        <v>5</v>
      </c>
      <c r="G7" s="128">
        <v>6</v>
      </c>
      <c r="H7" s="128">
        <v>7</v>
      </c>
      <c r="I7" s="1231">
        <v>8</v>
      </c>
      <c r="J7" s="129">
        <v>9</v>
      </c>
      <c r="K7" s="128">
        <v>10</v>
      </c>
      <c r="L7" s="129">
        <v>11</v>
      </c>
      <c r="M7" s="129">
        <v>12</v>
      </c>
      <c r="N7" s="129">
        <v>13</v>
      </c>
      <c r="O7" s="129">
        <v>14</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601"/>
      <c r="B8" s="2096"/>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row>
    <row r="9" spans="1:36">
      <c r="A9" s="182"/>
      <c r="B9" s="182"/>
      <c r="C9" s="2552" t="s">
        <v>7560</v>
      </c>
      <c r="D9" s="2277"/>
      <c r="E9" s="182"/>
      <c r="F9" s="182"/>
      <c r="G9" s="221"/>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row>
    <row r="10" spans="1:36">
      <c r="A10" s="182"/>
      <c r="B10" s="182"/>
      <c r="C10" s="2553" t="s">
        <v>342</v>
      </c>
      <c r="D10" s="2277"/>
      <c r="E10" s="182"/>
      <c r="F10" s="182"/>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row>
    <row r="11" spans="1:36">
      <c r="A11" s="182"/>
      <c r="B11" s="182"/>
      <c r="C11" s="2553"/>
      <c r="D11" s="2277"/>
      <c r="E11" s="182"/>
      <c r="F11" s="182"/>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row>
    <row r="12" spans="1:36" s="146" customFormat="1" ht="83.25" customHeight="1">
      <c r="A12" s="2554">
        <v>3159</v>
      </c>
      <c r="B12" s="122" t="s">
        <v>7561</v>
      </c>
      <c r="C12" s="141" t="s">
        <v>7562</v>
      </c>
      <c r="D12" s="142" t="s">
        <v>51</v>
      </c>
      <c r="E12" s="142" t="s">
        <v>7563</v>
      </c>
      <c r="F12" s="1577" t="s">
        <v>47</v>
      </c>
      <c r="G12" s="193">
        <v>521.02599999999995</v>
      </c>
      <c r="H12" s="220">
        <v>208.41</v>
      </c>
      <c r="I12" s="184">
        <v>134.64400000000001</v>
      </c>
      <c r="J12" s="220">
        <v>0</v>
      </c>
      <c r="K12" s="220">
        <v>343.05399999999997</v>
      </c>
      <c r="L12" s="184">
        <v>177.97199999999998</v>
      </c>
      <c r="M12" s="184">
        <v>10</v>
      </c>
      <c r="N12" s="184">
        <v>0</v>
      </c>
      <c r="O12" s="184">
        <v>10</v>
      </c>
      <c r="P12" s="184"/>
      <c r="Q12" s="184"/>
      <c r="R12" s="184"/>
      <c r="S12" s="184"/>
      <c r="T12" s="184"/>
      <c r="U12" s="184"/>
      <c r="V12" s="184"/>
      <c r="W12" s="184"/>
      <c r="X12" s="2843">
        <v>10</v>
      </c>
      <c r="Y12" s="2843">
        <v>0</v>
      </c>
      <c r="Z12" s="2108">
        <v>10</v>
      </c>
      <c r="AA12" s="2844"/>
      <c r="AB12" s="2844"/>
      <c r="AC12" s="2108">
        <v>0</v>
      </c>
      <c r="AD12" s="2108"/>
      <c r="AE12" s="2844"/>
      <c r="AF12" s="2844">
        <v>0</v>
      </c>
      <c r="AG12" s="2108">
        <v>0</v>
      </c>
      <c r="AH12" s="184" t="s">
        <v>10011</v>
      </c>
      <c r="AI12" s="184"/>
      <c r="AJ12" s="1711">
        <v>0</v>
      </c>
    </row>
    <row r="13" spans="1:36" s="146" customFormat="1" ht="78.75">
      <c r="A13" s="139">
        <v>3160</v>
      </c>
      <c r="B13" s="122" t="s">
        <v>7564</v>
      </c>
      <c r="C13" s="141" t="s">
        <v>7565</v>
      </c>
      <c r="D13" s="142" t="s">
        <v>51</v>
      </c>
      <c r="E13" s="142" t="s">
        <v>7566</v>
      </c>
      <c r="F13" s="1577" t="s">
        <v>47</v>
      </c>
      <c r="G13" s="193">
        <v>519.4</v>
      </c>
      <c r="H13" s="220">
        <v>272.553</v>
      </c>
      <c r="I13" s="184">
        <v>0</v>
      </c>
      <c r="J13" s="220">
        <v>0</v>
      </c>
      <c r="K13" s="220">
        <v>272.553</v>
      </c>
      <c r="L13" s="184">
        <v>246.84699999999998</v>
      </c>
      <c r="M13" s="184">
        <v>10</v>
      </c>
      <c r="N13" s="184">
        <v>0</v>
      </c>
      <c r="O13" s="184">
        <v>10</v>
      </c>
      <c r="P13" s="184"/>
      <c r="Q13" s="184"/>
      <c r="R13" s="184"/>
      <c r="S13" s="184"/>
      <c r="T13" s="184"/>
      <c r="U13" s="184"/>
      <c r="V13" s="184"/>
      <c r="W13" s="184"/>
      <c r="X13" s="2843">
        <v>10</v>
      </c>
      <c r="Y13" s="2843">
        <v>0</v>
      </c>
      <c r="Z13" s="2108">
        <v>10</v>
      </c>
      <c r="AA13" s="2844"/>
      <c r="AB13" s="2844"/>
      <c r="AC13" s="2108">
        <v>0</v>
      </c>
      <c r="AD13" s="2108"/>
      <c r="AE13" s="2844"/>
      <c r="AF13" s="2844">
        <v>0</v>
      </c>
      <c r="AG13" s="2108">
        <v>0</v>
      </c>
      <c r="AH13" s="184" t="s">
        <v>9963</v>
      </c>
      <c r="AI13" s="184"/>
      <c r="AJ13" s="184">
        <v>0</v>
      </c>
    </row>
    <row r="14" spans="1:36" s="146" customFormat="1" ht="47.25">
      <c r="A14" s="139">
        <v>3161</v>
      </c>
      <c r="B14" s="122" t="s">
        <v>7567</v>
      </c>
      <c r="C14" s="141" t="s">
        <v>7568</v>
      </c>
      <c r="D14" s="142" t="s">
        <v>7569</v>
      </c>
      <c r="E14" s="142" t="s">
        <v>7570</v>
      </c>
      <c r="F14" s="1577" t="s">
        <v>47</v>
      </c>
      <c r="G14" s="193">
        <v>579.87400000000002</v>
      </c>
      <c r="H14" s="220">
        <v>423.22399999999999</v>
      </c>
      <c r="I14" s="184">
        <v>41.188000000000002</v>
      </c>
      <c r="J14" s="220">
        <v>0</v>
      </c>
      <c r="K14" s="220">
        <v>464.41199999999998</v>
      </c>
      <c r="L14" s="184">
        <v>115.46200000000005</v>
      </c>
      <c r="M14" s="184">
        <v>15</v>
      </c>
      <c r="N14" s="184">
        <v>0</v>
      </c>
      <c r="O14" s="184">
        <v>15</v>
      </c>
      <c r="P14" s="184"/>
      <c r="Q14" s="184"/>
      <c r="R14" s="184"/>
      <c r="S14" s="184"/>
      <c r="T14" s="184"/>
      <c r="U14" s="184"/>
      <c r="V14" s="184"/>
      <c r="W14" s="184"/>
      <c r="X14" s="2843">
        <v>15</v>
      </c>
      <c r="Y14" s="2843">
        <v>0</v>
      </c>
      <c r="Z14" s="2108">
        <v>15</v>
      </c>
      <c r="AA14" s="2844">
        <v>3.7124999999999999</v>
      </c>
      <c r="AB14" s="2844"/>
      <c r="AC14" s="2108">
        <v>3.7124999999999999</v>
      </c>
      <c r="AD14" s="2108">
        <v>3.7499999999999999E-2</v>
      </c>
      <c r="AE14" s="2844"/>
      <c r="AF14" s="2844">
        <v>0</v>
      </c>
      <c r="AG14" s="2108">
        <v>0</v>
      </c>
      <c r="AH14" s="184"/>
      <c r="AI14" s="184" t="s">
        <v>9947</v>
      </c>
      <c r="AJ14" s="184">
        <v>0</v>
      </c>
    </row>
    <row r="15" spans="1:36" s="146" customFormat="1" ht="63">
      <c r="A15" s="139">
        <v>3162</v>
      </c>
      <c r="B15" s="122" t="s">
        <v>7571</v>
      </c>
      <c r="C15" s="141" t="s">
        <v>7572</v>
      </c>
      <c r="D15" s="142" t="s">
        <v>88</v>
      </c>
      <c r="E15" s="142" t="s">
        <v>7573</v>
      </c>
      <c r="F15" s="1577" t="s">
        <v>47</v>
      </c>
      <c r="G15" s="193">
        <v>862.62900000000002</v>
      </c>
      <c r="H15" s="220">
        <v>665.57899999999995</v>
      </c>
      <c r="I15" s="184">
        <v>75</v>
      </c>
      <c r="J15" s="220">
        <v>0</v>
      </c>
      <c r="K15" s="220">
        <v>740.57899999999995</v>
      </c>
      <c r="L15" s="184">
        <v>122.05000000000007</v>
      </c>
      <c r="M15" s="184">
        <v>15</v>
      </c>
      <c r="N15" s="184">
        <v>0</v>
      </c>
      <c r="O15" s="184">
        <v>15</v>
      </c>
      <c r="P15" s="184"/>
      <c r="Q15" s="184"/>
      <c r="R15" s="184"/>
      <c r="S15" s="184"/>
      <c r="T15" s="184"/>
      <c r="U15" s="184"/>
      <c r="V15" s="184"/>
      <c r="W15" s="184"/>
      <c r="X15" s="2843">
        <v>15</v>
      </c>
      <c r="Y15" s="2843">
        <v>0</v>
      </c>
      <c r="Z15" s="2108">
        <v>15</v>
      </c>
      <c r="AA15" s="2844">
        <v>3.7124999999999999</v>
      </c>
      <c r="AB15" s="2844"/>
      <c r="AC15" s="2108">
        <v>3.7124999999999999</v>
      </c>
      <c r="AD15" s="2108">
        <v>3.7499999999999999E-2</v>
      </c>
      <c r="AE15" s="2844"/>
      <c r="AF15" s="2844">
        <v>0</v>
      </c>
      <c r="AG15" s="2108">
        <v>0</v>
      </c>
      <c r="AH15" s="184"/>
      <c r="AI15" s="184" t="s">
        <v>9947</v>
      </c>
      <c r="AJ15" s="184">
        <v>0</v>
      </c>
    </row>
    <row r="16" spans="1:36" s="2281" customFormat="1" ht="31.5">
      <c r="A16" s="139">
        <v>3163</v>
      </c>
      <c r="B16" s="122" t="s">
        <v>7574</v>
      </c>
      <c r="C16" s="141" t="s">
        <v>7575</v>
      </c>
      <c r="D16" s="142" t="s">
        <v>384</v>
      </c>
      <c r="E16" s="142" t="s">
        <v>7576</v>
      </c>
      <c r="F16" s="1577" t="s">
        <v>47</v>
      </c>
      <c r="G16" s="193">
        <v>1755.5889999999999</v>
      </c>
      <c r="H16" s="220">
        <v>1093.9849999999999</v>
      </c>
      <c r="I16" s="184">
        <v>403.79899999999998</v>
      </c>
      <c r="J16" s="220">
        <v>0</v>
      </c>
      <c r="K16" s="220">
        <v>1497.7839999999999</v>
      </c>
      <c r="L16" s="184">
        <v>257.80500000000006</v>
      </c>
      <c r="M16" s="184">
        <v>105.202</v>
      </c>
      <c r="N16" s="184">
        <v>0</v>
      </c>
      <c r="O16" s="184">
        <v>105.202</v>
      </c>
      <c r="P16" s="184"/>
      <c r="Q16" s="184"/>
      <c r="R16" s="184"/>
      <c r="S16" s="184"/>
      <c r="T16" s="184"/>
      <c r="U16" s="184"/>
      <c r="V16" s="184"/>
      <c r="W16" s="184"/>
      <c r="X16" s="2843">
        <v>105.202</v>
      </c>
      <c r="Y16" s="2843">
        <v>0</v>
      </c>
      <c r="Z16" s="2108">
        <v>105.202</v>
      </c>
      <c r="AA16" s="2844">
        <v>26.037495000000003</v>
      </c>
      <c r="AB16" s="2844"/>
      <c r="AC16" s="2108">
        <v>26.037495000000003</v>
      </c>
      <c r="AD16" s="2108">
        <v>0.26300500000000004</v>
      </c>
      <c r="AE16" s="2844"/>
      <c r="AF16" s="2844">
        <v>0.615124</v>
      </c>
      <c r="AG16" s="2108">
        <v>0.615124</v>
      </c>
      <c r="AH16" s="184"/>
      <c r="AI16" s="184" t="s">
        <v>9947</v>
      </c>
      <c r="AJ16" s="184">
        <v>0</v>
      </c>
    </row>
    <row r="17" spans="1:36" s="146" customFormat="1" ht="63">
      <c r="A17" s="139">
        <v>3164</v>
      </c>
      <c r="B17" s="122" t="s">
        <v>7577</v>
      </c>
      <c r="C17" s="141" t="s">
        <v>7578</v>
      </c>
      <c r="D17" s="2101" t="s">
        <v>96</v>
      </c>
      <c r="E17" s="142" t="s">
        <v>7579</v>
      </c>
      <c r="F17" s="165" t="s">
        <v>7580</v>
      </c>
      <c r="G17" s="158">
        <v>99.994</v>
      </c>
      <c r="H17" s="158">
        <v>3.125</v>
      </c>
      <c r="I17" s="158">
        <v>46.874000000000002</v>
      </c>
      <c r="J17" s="158">
        <v>0</v>
      </c>
      <c r="K17" s="220">
        <v>49.999000000000002</v>
      </c>
      <c r="L17" s="184">
        <v>49.994999999999997</v>
      </c>
      <c r="M17" s="184">
        <v>49.994999999999997</v>
      </c>
      <c r="N17" s="184">
        <v>0</v>
      </c>
      <c r="O17" s="184">
        <v>49.994999999999997</v>
      </c>
      <c r="P17" s="184"/>
      <c r="Q17" s="184"/>
      <c r="R17" s="184"/>
      <c r="S17" s="184"/>
      <c r="T17" s="184"/>
      <c r="U17" s="184"/>
      <c r="V17" s="184"/>
      <c r="W17" s="184"/>
      <c r="X17" s="2843">
        <v>49.994999999999997</v>
      </c>
      <c r="Y17" s="2843">
        <v>0</v>
      </c>
      <c r="Z17" s="2108">
        <v>49.994999999999997</v>
      </c>
      <c r="AA17" s="2844">
        <v>49.495049999999999</v>
      </c>
      <c r="AB17" s="2844"/>
      <c r="AC17" s="2108">
        <v>49.495049999999999</v>
      </c>
      <c r="AD17" s="2108">
        <v>0.49994999999999995</v>
      </c>
      <c r="AE17" s="2844"/>
      <c r="AF17" s="2844">
        <v>0.05</v>
      </c>
      <c r="AG17" s="2108">
        <v>0.05</v>
      </c>
      <c r="AH17" s="184"/>
      <c r="AI17" s="184" t="s">
        <v>9947</v>
      </c>
      <c r="AJ17" s="1711">
        <v>0</v>
      </c>
    </row>
    <row r="18" spans="1:36" s="146" customFormat="1" ht="47.25">
      <c r="A18" s="139">
        <v>3165</v>
      </c>
      <c r="B18" s="122" t="s">
        <v>7581</v>
      </c>
      <c r="C18" s="141" t="s">
        <v>7582</v>
      </c>
      <c r="D18" s="2101" t="s">
        <v>384</v>
      </c>
      <c r="E18" s="142" t="s">
        <v>7583</v>
      </c>
      <c r="F18" s="165" t="s">
        <v>7580</v>
      </c>
      <c r="G18" s="158">
        <v>99.998999999999995</v>
      </c>
      <c r="H18" s="158">
        <v>13.587</v>
      </c>
      <c r="I18" s="158">
        <v>40.759</v>
      </c>
      <c r="J18" s="158">
        <v>0</v>
      </c>
      <c r="K18" s="220">
        <v>54.346000000000004</v>
      </c>
      <c r="L18" s="184">
        <v>45.652999999999992</v>
      </c>
      <c r="M18" s="184">
        <v>45.652999999999999</v>
      </c>
      <c r="N18" s="184">
        <v>0</v>
      </c>
      <c r="O18" s="184">
        <v>45.652999999999999</v>
      </c>
      <c r="P18" s="184"/>
      <c r="Q18" s="184"/>
      <c r="R18" s="184"/>
      <c r="S18" s="184"/>
      <c r="T18" s="184"/>
      <c r="U18" s="184"/>
      <c r="V18" s="184"/>
      <c r="W18" s="184"/>
      <c r="X18" s="2843">
        <v>45.652999999999999</v>
      </c>
      <c r="Y18" s="2843">
        <v>0</v>
      </c>
      <c r="Z18" s="2108">
        <v>45.652999999999999</v>
      </c>
      <c r="AA18" s="2844">
        <v>45.196469999999998</v>
      </c>
      <c r="AB18" s="2844"/>
      <c r="AC18" s="2108">
        <v>45.196469999999998</v>
      </c>
      <c r="AD18" s="2108">
        <v>0.45652999999999999</v>
      </c>
      <c r="AE18" s="2844"/>
      <c r="AF18" s="2844">
        <v>0.05</v>
      </c>
      <c r="AG18" s="2108">
        <v>0.05</v>
      </c>
      <c r="AH18" s="184"/>
      <c r="AI18" s="184" t="s">
        <v>9947</v>
      </c>
      <c r="AJ18" s="1711">
        <v>0</v>
      </c>
    </row>
    <row r="19" spans="1:36" s="146" customFormat="1" ht="47.25">
      <c r="A19" s="139">
        <v>3166</v>
      </c>
      <c r="B19" s="122" t="s">
        <v>7584</v>
      </c>
      <c r="C19" s="141" t="s">
        <v>7585</v>
      </c>
      <c r="D19" s="2101" t="s">
        <v>393</v>
      </c>
      <c r="E19" s="142" t="s">
        <v>7583</v>
      </c>
      <c r="F19" s="165" t="s">
        <v>7580</v>
      </c>
      <c r="G19" s="158">
        <v>99.832999999999998</v>
      </c>
      <c r="H19" s="158">
        <v>2.286</v>
      </c>
      <c r="I19" s="158">
        <v>34.289000000000001</v>
      </c>
      <c r="J19" s="158">
        <v>0</v>
      </c>
      <c r="K19" s="220">
        <v>36.575000000000003</v>
      </c>
      <c r="L19" s="184">
        <v>63.257999999999996</v>
      </c>
      <c r="M19" s="184">
        <v>63.258000000000003</v>
      </c>
      <c r="N19" s="184">
        <v>0</v>
      </c>
      <c r="O19" s="184">
        <v>63.258000000000003</v>
      </c>
      <c r="P19" s="184"/>
      <c r="Q19" s="184"/>
      <c r="R19" s="184"/>
      <c r="S19" s="184"/>
      <c r="T19" s="184"/>
      <c r="U19" s="184"/>
      <c r="V19" s="184"/>
      <c r="W19" s="184"/>
      <c r="X19" s="2843">
        <v>63.258000000000003</v>
      </c>
      <c r="Y19" s="2843">
        <v>0</v>
      </c>
      <c r="Z19" s="2108">
        <v>63.258000000000003</v>
      </c>
      <c r="AA19" s="2844">
        <v>62.625420000000005</v>
      </c>
      <c r="AB19" s="2844"/>
      <c r="AC19" s="2108">
        <v>62.625420000000005</v>
      </c>
      <c r="AD19" s="2108">
        <v>0.63258000000000003</v>
      </c>
      <c r="AE19" s="2844"/>
      <c r="AF19" s="2844">
        <v>0.05</v>
      </c>
      <c r="AG19" s="2108">
        <v>0.05</v>
      </c>
      <c r="AH19" s="184"/>
      <c r="AI19" s="184" t="s">
        <v>9947</v>
      </c>
      <c r="AJ19" s="1711">
        <v>0</v>
      </c>
    </row>
    <row r="20" spans="1:36" s="146" customFormat="1" ht="63">
      <c r="A20" s="139">
        <v>3167</v>
      </c>
      <c r="B20" s="2555" t="s">
        <v>7586</v>
      </c>
      <c r="C20" s="2556" t="s">
        <v>7587</v>
      </c>
      <c r="D20" s="2557" t="s">
        <v>577</v>
      </c>
      <c r="E20" s="2558" t="s">
        <v>7583</v>
      </c>
      <c r="F20" s="2559" t="s">
        <v>369</v>
      </c>
      <c r="G20" s="2560">
        <v>36.575000000000003</v>
      </c>
      <c r="H20" s="158">
        <v>2.2850000000000001</v>
      </c>
      <c r="I20" s="158">
        <v>25.417000000000002</v>
      </c>
      <c r="J20" s="158">
        <v>0</v>
      </c>
      <c r="K20" s="220">
        <v>27.702000000000002</v>
      </c>
      <c r="L20" s="184">
        <v>8.8730000000000011</v>
      </c>
      <c r="M20" s="184">
        <v>8.8729999999999993</v>
      </c>
      <c r="N20" s="184">
        <v>0</v>
      </c>
      <c r="O20" s="184">
        <v>8.8729999999999993</v>
      </c>
      <c r="P20" s="184"/>
      <c r="Q20" s="184"/>
      <c r="R20" s="184"/>
      <c r="S20" s="184"/>
      <c r="T20" s="184"/>
      <c r="U20" s="184"/>
      <c r="V20" s="184"/>
      <c r="W20" s="184"/>
      <c r="X20" s="2843">
        <v>8.8729999999999993</v>
      </c>
      <c r="Y20" s="2843">
        <v>0</v>
      </c>
      <c r="Z20" s="2108">
        <v>8.8729999999999993</v>
      </c>
      <c r="AA20" s="2844">
        <v>8.7850675000000003</v>
      </c>
      <c r="AB20" s="2844"/>
      <c r="AC20" s="2108">
        <v>8.7850675000000003</v>
      </c>
      <c r="AD20" s="2108">
        <v>8.8182499999999997E-2</v>
      </c>
      <c r="AE20" s="2844"/>
      <c r="AF20" s="2844">
        <v>0.05</v>
      </c>
      <c r="AG20" s="2108">
        <v>0.05</v>
      </c>
      <c r="AH20" s="184"/>
      <c r="AI20" s="184" t="s">
        <v>10040</v>
      </c>
      <c r="AJ20" s="1711">
        <v>0</v>
      </c>
    </row>
    <row r="21" spans="1:36" s="146" customFormat="1" ht="63">
      <c r="A21" s="139">
        <v>3168</v>
      </c>
      <c r="B21" s="122" t="s">
        <v>7588</v>
      </c>
      <c r="C21" s="141" t="s">
        <v>7589</v>
      </c>
      <c r="D21" s="2101" t="s">
        <v>213</v>
      </c>
      <c r="E21" s="142" t="s">
        <v>7583</v>
      </c>
      <c r="F21" s="1577" t="s">
        <v>30</v>
      </c>
      <c r="G21" s="158">
        <v>99.998999999999995</v>
      </c>
      <c r="H21" s="158">
        <v>11</v>
      </c>
      <c r="I21" s="158">
        <v>15</v>
      </c>
      <c r="J21" s="158">
        <v>0</v>
      </c>
      <c r="K21" s="220">
        <v>26</v>
      </c>
      <c r="L21" s="184">
        <v>73.998999999999995</v>
      </c>
      <c r="M21" s="184">
        <v>73.998999999999995</v>
      </c>
      <c r="N21" s="184">
        <v>0</v>
      </c>
      <c r="O21" s="184">
        <v>73.998999999999995</v>
      </c>
      <c r="P21" s="184"/>
      <c r="Q21" s="184"/>
      <c r="R21" s="184"/>
      <c r="S21" s="184"/>
      <c r="T21" s="184"/>
      <c r="U21" s="184"/>
      <c r="V21" s="184"/>
      <c r="W21" s="184"/>
      <c r="X21" s="2843">
        <v>73.998999999999995</v>
      </c>
      <c r="Y21" s="2843">
        <v>0</v>
      </c>
      <c r="Z21" s="2108">
        <v>73.998999999999995</v>
      </c>
      <c r="AA21" s="2844">
        <v>73.259009999999989</v>
      </c>
      <c r="AB21" s="2844"/>
      <c r="AC21" s="2108">
        <v>73.259009999999989</v>
      </c>
      <c r="AD21" s="2108">
        <v>0.73998999999999993</v>
      </c>
      <c r="AE21" s="2844"/>
      <c r="AF21" s="2844">
        <v>13.704684</v>
      </c>
      <c r="AG21" s="2108">
        <v>13.704684</v>
      </c>
      <c r="AH21" s="184"/>
      <c r="AI21" s="184" t="s">
        <v>9947</v>
      </c>
      <c r="AJ21" s="1711">
        <v>0</v>
      </c>
    </row>
    <row r="22" spans="1:36" s="146" customFormat="1" ht="47.25">
      <c r="A22" s="139">
        <v>3169</v>
      </c>
      <c r="B22" s="122" t="s">
        <v>7590</v>
      </c>
      <c r="C22" s="141" t="s">
        <v>7591</v>
      </c>
      <c r="D22" s="2101" t="s">
        <v>577</v>
      </c>
      <c r="E22" s="142" t="s">
        <v>7592</v>
      </c>
      <c r="F22" s="1577" t="s">
        <v>47</v>
      </c>
      <c r="G22" s="158">
        <v>60.5</v>
      </c>
      <c r="H22" s="158">
        <v>0</v>
      </c>
      <c r="I22" s="158">
        <v>13.75</v>
      </c>
      <c r="J22" s="158">
        <v>0</v>
      </c>
      <c r="K22" s="220">
        <v>13.75</v>
      </c>
      <c r="L22" s="184">
        <v>46.75</v>
      </c>
      <c r="M22" s="184">
        <v>10</v>
      </c>
      <c r="N22" s="184">
        <v>0</v>
      </c>
      <c r="O22" s="184">
        <v>10</v>
      </c>
      <c r="P22" s="184"/>
      <c r="Q22" s="184"/>
      <c r="R22" s="184"/>
      <c r="S22" s="184"/>
      <c r="T22" s="184"/>
      <c r="U22" s="184"/>
      <c r="V22" s="184"/>
      <c r="W22" s="184"/>
      <c r="X22" s="2843">
        <v>10</v>
      </c>
      <c r="Y22" s="2843">
        <v>0</v>
      </c>
      <c r="Z22" s="2108">
        <v>10</v>
      </c>
      <c r="AA22" s="2844">
        <v>2.4750000000000001</v>
      </c>
      <c r="AB22" s="2844"/>
      <c r="AC22" s="2108">
        <v>2.4750000000000001</v>
      </c>
      <c r="AD22" s="2108">
        <v>2.5000000000000001E-2</v>
      </c>
      <c r="AE22" s="2844"/>
      <c r="AF22" s="2844">
        <v>0.29699999999999999</v>
      </c>
      <c r="AG22" s="2108">
        <v>0.29699999999999999</v>
      </c>
      <c r="AH22" s="184"/>
      <c r="AI22" s="184" t="s">
        <v>9947</v>
      </c>
      <c r="AJ22" s="1711">
        <v>0</v>
      </c>
    </row>
    <row r="23" spans="1:36" s="146" customFormat="1" ht="31.5">
      <c r="A23" s="139">
        <v>3170</v>
      </c>
      <c r="B23" s="122" t="s">
        <v>7593</v>
      </c>
      <c r="C23" s="141" t="s">
        <v>7594</v>
      </c>
      <c r="D23" s="2101" t="s">
        <v>577</v>
      </c>
      <c r="E23" s="142" t="s">
        <v>7592</v>
      </c>
      <c r="F23" s="1577" t="s">
        <v>47</v>
      </c>
      <c r="G23" s="158">
        <v>43.997</v>
      </c>
      <c r="H23" s="158">
        <v>0</v>
      </c>
      <c r="I23" s="158">
        <v>10</v>
      </c>
      <c r="J23" s="158">
        <v>0</v>
      </c>
      <c r="K23" s="220">
        <v>10</v>
      </c>
      <c r="L23" s="184">
        <v>33.997</v>
      </c>
      <c r="M23" s="184">
        <v>10</v>
      </c>
      <c r="N23" s="184">
        <v>0</v>
      </c>
      <c r="O23" s="184">
        <v>10</v>
      </c>
      <c r="P23" s="184"/>
      <c r="Q23" s="184"/>
      <c r="R23" s="184"/>
      <c r="S23" s="184"/>
      <c r="T23" s="184"/>
      <c r="U23" s="184"/>
      <c r="V23" s="184"/>
      <c r="W23" s="184"/>
      <c r="X23" s="2843">
        <v>10</v>
      </c>
      <c r="Y23" s="2843">
        <v>0</v>
      </c>
      <c r="Z23" s="2108">
        <v>10</v>
      </c>
      <c r="AA23" s="2844">
        <v>2.4750000000000001</v>
      </c>
      <c r="AB23" s="2844"/>
      <c r="AC23" s="2108">
        <v>2.4750000000000001</v>
      </c>
      <c r="AD23" s="2108">
        <v>2.5000000000000001E-2</v>
      </c>
      <c r="AE23" s="2844"/>
      <c r="AF23" s="2844">
        <v>0</v>
      </c>
      <c r="AG23" s="2108">
        <v>0</v>
      </c>
      <c r="AH23" s="184"/>
      <c r="AI23" s="184" t="s">
        <v>9947</v>
      </c>
      <c r="AJ23" s="1711">
        <v>0</v>
      </c>
    </row>
    <row r="24" spans="1:36" s="146" customFormat="1" ht="31.5">
      <c r="A24" s="139">
        <v>3171</v>
      </c>
      <c r="B24" s="122" t="s">
        <v>7595</v>
      </c>
      <c r="C24" s="141" t="s">
        <v>7596</v>
      </c>
      <c r="D24" s="2101" t="s">
        <v>564</v>
      </c>
      <c r="E24" s="142" t="s">
        <v>7592</v>
      </c>
      <c r="F24" s="1577" t="s">
        <v>30</v>
      </c>
      <c r="G24" s="158">
        <v>55</v>
      </c>
      <c r="H24" s="158">
        <v>0</v>
      </c>
      <c r="I24" s="158">
        <v>12.375</v>
      </c>
      <c r="J24" s="158">
        <v>0</v>
      </c>
      <c r="K24" s="220">
        <v>12.375</v>
      </c>
      <c r="L24" s="184">
        <v>42.625</v>
      </c>
      <c r="M24" s="184">
        <v>42.625</v>
      </c>
      <c r="N24" s="184">
        <v>0</v>
      </c>
      <c r="O24" s="184">
        <v>42.625</v>
      </c>
      <c r="P24" s="184"/>
      <c r="Q24" s="184"/>
      <c r="R24" s="184"/>
      <c r="S24" s="184"/>
      <c r="T24" s="184"/>
      <c r="U24" s="184"/>
      <c r="V24" s="184"/>
      <c r="W24" s="184"/>
      <c r="X24" s="2843">
        <v>42.625</v>
      </c>
      <c r="Y24" s="2843">
        <v>0</v>
      </c>
      <c r="Z24" s="2108">
        <v>42.625</v>
      </c>
      <c r="AA24" s="2844">
        <v>42.198749999999997</v>
      </c>
      <c r="AB24" s="2844"/>
      <c r="AC24" s="2108">
        <v>42.198749999999997</v>
      </c>
      <c r="AD24" s="2108">
        <v>0.42625000000000002</v>
      </c>
      <c r="AE24" s="2844"/>
      <c r="AF24" s="2844">
        <v>15.938988999999999</v>
      </c>
      <c r="AG24" s="2108">
        <v>15.938988999999999</v>
      </c>
      <c r="AH24" s="184"/>
      <c r="AI24" s="184" t="s">
        <v>9947</v>
      </c>
      <c r="AJ24" s="1711">
        <v>0</v>
      </c>
    </row>
    <row r="25" spans="1:36" s="146" customFormat="1" ht="31.5">
      <c r="A25" s="139">
        <v>3172</v>
      </c>
      <c r="B25" s="122" t="s">
        <v>7597</v>
      </c>
      <c r="C25" s="141" t="s">
        <v>7598</v>
      </c>
      <c r="D25" s="2101" t="s">
        <v>213</v>
      </c>
      <c r="E25" s="142" t="s">
        <v>7592</v>
      </c>
      <c r="F25" s="1577" t="s">
        <v>47</v>
      </c>
      <c r="G25" s="158">
        <v>66</v>
      </c>
      <c r="H25" s="158">
        <v>0</v>
      </c>
      <c r="I25" s="158">
        <v>0</v>
      </c>
      <c r="J25" s="158">
        <v>0</v>
      </c>
      <c r="K25" s="220">
        <v>0</v>
      </c>
      <c r="L25" s="184">
        <v>66</v>
      </c>
      <c r="M25" s="184">
        <v>10</v>
      </c>
      <c r="N25" s="184">
        <v>0</v>
      </c>
      <c r="O25" s="184">
        <v>10</v>
      </c>
      <c r="P25" s="184"/>
      <c r="Q25" s="184"/>
      <c r="R25" s="184"/>
      <c r="S25" s="184"/>
      <c r="T25" s="184"/>
      <c r="U25" s="184"/>
      <c r="V25" s="184"/>
      <c r="W25" s="184"/>
      <c r="X25" s="2843">
        <v>10</v>
      </c>
      <c r="Y25" s="2843">
        <v>0</v>
      </c>
      <c r="Z25" s="2108">
        <v>10</v>
      </c>
      <c r="AA25" s="2844">
        <v>2.4750000000000001</v>
      </c>
      <c r="AB25" s="2844"/>
      <c r="AC25" s="2108">
        <v>2.4750000000000001</v>
      </c>
      <c r="AD25" s="2108">
        <v>2.5000000000000001E-2</v>
      </c>
      <c r="AE25" s="2844"/>
      <c r="AF25" s="2844">
        <v>0</v>
      </c>
      <c r="AG25" s="2108">
        <v>0</v>
      </c>
      <c r="AH25" s="184"/>
      <c r="AI25" s="184" t="s">
        <v>9947</v>
      </c>
      <c r="AJ25" s="1711">
        <v>0</v>
      </c>
    </row>
    <row r="26" spans="1:36" s="146" customFormat="1" ht="47.25">
      <c r="A26" s="139">
        <v>3173</v>
      </c>
      <c r="B26" s="122" t="s">
        <v>7599</v>
      </c>
      <c r="C26" s="141" t="s">
        <v>7600</v>
      </c>
      <c r="D26" s="2101" t="s">
        <v>56</v>
      </c>
      <c r="E26" s="142" t="s">
        <v>7592</v>
      </c>
      <c r="F26" s="1577" t="s">
        <v>47</v>
      </c>
      <c r="G26" s="158">
        <v>93.5</v>
      </c>
      <c r="H26" s="158">
        <v>0</v>
      </c>
      <c r="I26" s="158">
        <v>42.076000000000001</v>
      </c>
      <c r="J26" s="158">
        <v>0</v>
      </c>
      <c r="K26" s="220">
        <v>42.076000000000001</v>
      </c>
      <c r="L26" s="184">
        <v>51.423999999999999</v>
      </c>
      <c r="M26" s="184">
        <v>10</v>
      </c>
      <c r="N26" s="184">
        <v>0</v>
      </c>
      <c r="O26" s="184">
        <v>10</v>
      </c>
      <c r="P26" s="184"/>
      <c r="Q26" s="184"/>
      <c r="R26" s="184"/>
      <c r="S26" s="184"/>
      <c r="T26" s="184"/>
      <c r="U26" s="184"/>
      <c r="V26" s="184"/>
      <c r="W26" s="184"/>
      <c r="X26" s="2843">
        <v>10</v>
      </c>
      <c r="Y26" s="2843">
        <v>0</v>
      </c>
      <c r="Z26" s="2108">
        <v>10</v>
      </c>
      <c r="AA26" s="2844">
        <v>2.4750000000000001</v>
      </c>
      <c r="AB26" s="2844"/>
      <c r="AC26" s="2108">
        <v>2.4750000000000001</v>
      </c>
      <c r="AD26" s="2108">
        <v>2.5000000000000001E-2</v>
      </c>
      <c r="AE26" s="2844"/>
      <c r="AF26" s="2844">
        <v>0.05</v>
      </c>
      <c r="AG26" s="2108">
        <v>0.05</v>
      </c>
      <c r="AH26" s="184"/>
      <c r="AI26" s="184" t="s">
        <v>9947</v>
      </c>
      <c r="AJ26" s="1711">
        <v>0</v>
      </c>
    </row>
    <row r="27" spans="1:36" s="146" customFormat="1" ht="63">
      <c r="A27" s="139">
        <v>3174</v>
      </c>
      <c r="B27" s="122" t="s">
        <v>7601</v>
      </c>
      <c r="C27" s="141" t="s">
        <v>7602</v>
      </c>
      <c r="D27" s="2101" t="s">
        <v>226</v>
      </c>
      <c r="E27" s="142" t="s">
        <v>7592</v>
      </c>
      <c r="F27" s="1577" t="s">
        <v>30</v>
      </c>
      <c r="G27" s="158">
        <v>55</v>
      </c>
      <c r="H27" s="158">
        <v>0</v>
      </c>
      <c r="I27" s="158">
        <v>12.5</v>
      </c>
      <c r="J27" s="158">
        <v>0</v>
      </c>
      <c r="K27" s="220">
        <v>12.5</v>
      </c>
      <c r="L27" s="184">
        <v>42.5</v>
      </c>
      <c r="M27" s="184">
        <v>15</v>
      </c>
      <c r="N27" s="184">
        <v>0</v>
      </c>
      <c r="O27" s="184">
        <v>15</v>
      </c>
      <c r="P27" s="184"/>
      <c r="Q27" s="184"/>
      <c r="R27" s="184"/>
      <c r="S27" s="184"/>
      <c r="T27" s="184"/>
      <c r="U27" s="184"/>
      <c r="V27" s="184"/>
      <c r="W27" s="184"/>
      <c r="X27" s="2843">
        <v>15</v>
      </c>
      <c r="Y27" s="2843">
        <v>0</v>
      </c>
      <c r="Z27" s="2108">
        <v>15</v>
      </c>
      <c r="AA27" s="2844">
        <v>3.7124999999999999</v>
      </c>
      <c r="AB27" s="2844"/>
      <c r="AC27" s="2108">
        <v>3.7124999999999999</v>
      </c>
      <c r="AD27" s="2108">
        <v>3.7499999999999999E-2</v>
      </c>
      <c r="AE27" s="2844"/>
      <c r="AF27" s="2844">
        <v>3.6531799999999999</v>
      </c>
      <c r="AG27" s="2108">
        <v>3.6531799999999999</v>
      </c>
      <c r="AH27" s="184"/>
      <c r="AI27" s="184" t="s">
        <v>9947</v>
      </c>
      <c r="AJ27" s="1711">
        <v>0</v>
      </c>
    </row>
    <row r="28" spans="1:36" s="146" customFormat="1" ht="31.5">
      <c r="A28" s="139">
        <v>3175</v>
      </c>
      <c r="B28" s="122" t="s">
        <v>7603</v>
      </c>
      <c r="C28" s="141" t="s">
        <v>7604</v>
      </c>
      <c r="D28" s="2101" t="s">
        <v>230</v>
      </c>
      <c r="E28" s="142" t="s">
        <v>7592</v>
      </c>
      <c r="F28" s="1577" t="s">
        <v>47</v>
      </c>
      <c r="G28" s="158">
        <v>66</v>
      </c>
      <c r="H28" s="158">
        <v>0</v>
      </c>
      <c r="I28" s="158">
        <v>15</v>
      </c>
      <c r="J28" s="158">
        <v>0</v>
      </c>
      <c r="K28" s="220">
        <v>15</v>
      </c>
      <c r="L28" s="184">
        <v>51</v>
      </c>
      <c r="M28" s="184">
        <v>11</v>
      </c>
      <c r="N28" s="184">
        <v>0</v>
      </c>
      <c r="O28" s="184">
        <v>11</v>
      </c>
      <c r="P28" s="184"/>
      <c r="Q28" s="184"/>
      <c r="R28" s="184"/>
      <c r="S28" s="184"/>
      <c r="T28" s="184"/>
      <c r="U28" s="184"/>
      <c r="V28" s="184"/>
      <c r="W28" s="184"/>
      <c r="X28" s="2843">
        <v>11</v>
      </c>
      <c r="Y28" s="2843">
        <v>0</v>
      </c>
      <c r="Z28" s="2108">
        <v>11</v>
      </c>
      <c r="AA28" s="2844">
        <v>2.7225000000000001</v>
      </c>
      <c r="AB28" s="2844"/>
      <c r="AC28" s="2108">
        <v>2.7225000000000001</v>
      </c>
      <c r="AD28" s="2108">
        <v>2.75E-2</v>
      </c>
      <c r="AE28" s="2844"/>
      <c r="AF28" s="2844">
        <v>2.5842010000000002</v>
      </c>
      <c r="AG28" s="2108">
        <v>2.5842010000000002</v>
      </c>
      <c r="AH28" s="184"/>
      <c r="AI28" s="184" t="s">
        <v>9947</v>
      </c>
      <c r="AJ28" s="1711">
        <v>0</v>
      </c>
    </row>
    <row r="29" spans="1:36" s="146" customFormat="1" ht="47.25">
      <c r="A29" s="139">
        <v>3176</v>
      </c>
      <c r="B29" s="122" t="s">
        <v>7605</v>
      </c>
      <c r="C29" s="141" t="s">
        <v>7606</v>
      </c>
      <c r="D29" s="2101" t="s">
        <v>321</v>
      </c>
      <c r="E29" s="142" t="s">
        <v>7592</v>
      </c>
      <c r="F29" s="1577" t="s">
        <v>30</v>
      </c>
      <c r="G29" s="158">
        <v>55</v>
      </c>
      <c r="H29" s="158">
        <v>0</v>
      </c>
      <c r="I29" s="158">
        <v>25</v>
      </c>
      <c r="J29" s="158">
        <v>0</v>
      </c>
      <c r="K29" s="220">
        <v>25</v>
      </c>
      <c r="L29" s="184">
        <v>30</v>
      </c>
      <c r="M29" s="184">
        <v>30</v>
      </c>
      <c r="N29" s="184">
        <v>0</v>
      </c>
      <c r="O29" s="184">
        <v>30</v>
      </c>
      <c r="P29" s="184"/>
      <c r="Q29" s="184"/>
      <c r="R29" s="184"/>
      <c r="S29" s="184"/>
      <c r="T29" s="184"/>
      <c r="U29" s="184"/>
      <c r="V29" s="184"/>
      <c r="W29" s="184"/>
      <c r="X29" s="2843">
        <v>30</v>
      </c>
      <c r="Y29" s="2843">
        <v>0</v>
      </c>
      <c r="Z29" s="2108">
        <v>30</v>
      </c>
      <c r="AA29" s="2844">
        <v>29.7</v>
      </c>
      <c r="AB29" s="2844"/>
      <c r="AC29" s="2108">
        <v>29.7</v>
      </c>
      <c r="AD29" s="2108">
        <v>0.3</v>
      </c>
      <c r="AE29" s="2844"/>
      <c r="AF29" s="2844">
        <v>4.6386580000000004</v>
      </c>
      <c r="AG29" s="2108">
        <v>4.6386580000000004</v>
      </c>
      <c r="AH29" s="184"/>
      <c r="AI29" s="184" t="s">
        <v>9947</v>
      </c>
      <c r="AJ29" s="1711">
        <v>0</v>
      </c>
    </row>
    <row r="30" spans="1:36" s="146" customFormat="1" ht="31.5">
      <c r="A30" s="139">
        <v>3177</v>
      </c>
      <c r="B30" s="122" t="s">
        <v>7607</v>
      </c>
      <c r="C30" s="141" t="s">
        <v>7608</v>
      </c>
      <c r="D30" s="2101" t="s">
        <v>393</v>
      </c>
      <c r="E30" s="142" t="s">
        <v>7592</v>
      </c>
      <c r="F30" s="1577" t="s">
        <v>30</v>
      </c>
      <c r="G30" s="158">
        <v>40.700000000000003</v>
      </c>
      <c r="H30" s="158">
        <v>0</v>
      </c>
      <c r="I30" s="158">
        <v>18.5</v>
      </c>
      <c r="J30" s="158">
        <v>0</v>
      </c>
      <c r="K30" s="220">
        <v>18.5</v>
      </c>
      <c r="L30" s="184">
        <v>22.200000000000003</v>
      </c>
      <c r="M30" s="184">
        <v>22.2</v>
      </c>
      <c r="N30" s="184">
        <v>0</v>
      </c>
      <c r="O30" s="184">
        <v>22.2</v>
      </c>
      <c r="P30" s="184"/>
      <c r="Q30" s="184"/>
      <c r="R30" s="184"/>
      <c r="S30" s="184"/>
      <c r="T30" s="184"/>
      <c r="U30" s="184"/>
      <c r="V30" s="184"/>
      <c r="W30" s="184"/>
      <c r="X30" s="2843">
        <v>22.2</v>
      </c>
      <c r="Y30" s="2843">
        <v>0</v>
      </c>
      <c r="Z30" s="2108">
        <v>22.2</v>
      </c>
      <c r="AA30" s="2844">
        <v>21.977999999999998</v>
      </c>
      <c r="AB30" s="2844"/>
      <c r="AC30" s="2108">
        <v>21.977999999999998</v>
      </c>
      <c r="AD30" s="2108">
        <v>0.222</v>
      </c>
      <c r="AE30" s="2844"/>
      <c r="AF30" s="2844">
        <v>0</v>
      </c>
      <c r="AG30" s="2108">
        <v>0</v>
      </c>
      <c r="AH30" s="184"/>
      <c r="AI30" s="184" t="s">
        <v>9947</v>
      </c>
      <c r="AJ30" s="1711">
        <v>0</v>
      </c>
    </row>
    <row r="31" spans="1:36" s="146" customFormat="1" ht="63">
      <c r="A31" s="139">
        <v>3178</v>
      </c>
      <c r="B31" s="122" t="s">
        <v>7609</v>
      </c>
      <c r="C31" s="141" t="s">
        <v>7610</v>
      </c>
      <c r="D31" s="2101" t="s">
        <v>577</v>
      </c>
      <c r="E31" s="142" t="s">
        <v>7611</v>
      </c>
      <c r="F31" s="1577" t="s">
        <v>30</v>
      </c>
      <c r="G31" s="158">
        <v>43.997</v>
      </c>
      <c r="H31" s="158">
        <v>0</v>
      </c>
      <c r="I31" s="158">
        <v>20</v>
      </c>
      <c r="J31" s="158">
        <v>0</v>
      </c>
      <c r="K31" s="220">
        <v>20</v>
      </c>
      <c r="L31" s="184">
        <v>23.997</v>
      </c>
      <c r="M31" s="184">
        <v>23.997</v>
      </c>
      <c r="N31" s="184">
        <v>0</v>
      </c>
      <c r="O31" s="184">
        <v>23.997</v>
      </c>
      <c r="P31" s="184"/>
      <c r="Q31" s="184"/>
      <c r="R31" s="184"/>
      <c r="S31" s="184"/>
      <c r="T31" s="184"/>
      <c r="U31" s="184"/>
      <c r="V31" s="184"/>
      <c r="W31" s="184"/>
      <c r="X31" s="2843">
        <v>23.997</v>
      </c>
      <c r="Y31" s="2843">
        <v>0</v>
      </c>
      <c r="Z31" s="2108">
        <v>23.997</v>
      </c>
      <c r="AA31" s="2844">
        <v>0</v>
      </c>
      <c r="AB31" s="2844"/>
      <c r="AC31" s="2108">
        <v>0</v>
      </c>
      <c r="AD31" s="2108">
        <v>0</v>
      </c>
      <c r="AE31" s="2844"/>
      <c r="AF31" s="2844">
        <v>0</v>
      </c>
      <c r="AG31" s="2108">
        <v>0</v>
      </c>
      <c r="AH31" s="184" t="s">
        <v>10045</v>
      </c>
      <c r="AI31" s="184" t="s">
        <v>9947</v>
      </c>
      <c r="AJ31" s="1711">
        <v>0</v>
      </c>
    </row>
    <row r="32" spans="1:36" s="146" customFormat="1" ht="33" customHeight="1">
      <c r="A32" s="139">
        <v>3179</v>
      </c>
      <c r="B32" s="122" t="s">
        <v>7612</v>
      </c>
      <c r="C32" s="141" t="s">
        <v>7613</v>
      </c>
      <c r="D32" s="2101" t="s">
        <v>28</v>
      </c>
      <c r="E32" s="142" t="s">
        <v>7592</v>
      </c>
      <c r="F32" s="1577" t="s">
        <v>47</v>
      </c>
      <c r="G32" s="158">
        <v>55</v>
      </c>
      <c r="H32" s="158">
        <v>0</v>
      </c>
      <c r="I32" s="158">
        <v>12.5</v>
      </c>
      <c r="J32" s="158">
        <v>0</v>
      </c>
      <c r="K32" s="220">
        <v>12.5</v>
      </c>
      <c r="L32" s="184">
        <v>42.5</v>
      </c>
      <c r="M32" s="184">
        <v>10</v>
      </c>
      <c r="N32" s="184">
        <v>0</v>
      </c>
      <c r="O32" s="184">
        <v>10</v>
      </c>
      <c r="P32" s="184"/>
      <c r="Q32" s="184"/>
      <c r="R32" s="184"/>
      <c r="S32" s="184"/>
      <c r="T32" s="184"/>
      <c r="U32" s="184"/>
      <c r="V32" s="184"/>
      <c r="W32" s="184"/>
      <c r="X32" s="2843">
        <v>10</v>
      </c>
      <c r="Y32" s="2843">
        <v>0</v>
      </c>
      <c r="Z32" s="2108">
        <v>10</v>
      </c>
      <c r="AA32" s="2844">
        <v>2.4750000000000001</v>
      </c>
      <c r="AB32" s="2844"/>
      <c r="AC32" s="2108">
        <v>2.4750000000000001</v>
      </c>
      <c r="AD32" s="2108">
        <v>2.5000000000000001E-2</v>
      </c>
      <c r="AE32" s="2844"/>
      <c r="AF32" s="2844">
        <v>7.4999999999999997E-2</v>
      </c>
      <c r="AG32" s="2108">
        <v>7.4999999999999997E-2</v>
      </c>
      <c r="AH32" s="184"/>
      <c r="AI32" s="184" t="s">
        <v>9947</v>
      </c>
      <c r="AJ32" s="1711">
        <v>0</v>
      </c>
    </row>
    <row r="33" spans="1:36" s="146" customFormat="1" ht="31.5">
      <c r="A33" s="139">
        <v>3180</v>
      </c>
      <c r="B33" s="122" t="s">
        <v>7614</v>
      </c>
      <c r="C33" s="141" t="s">
        <v>7615</v>
      </c>
      <c r="D33" s="2101" t="s">
        <v>7616</v>
      </c>
      <c r="E33" s="142" t="s">
        <v>7592</v>
      </c>
      <c r="F33" s="1577" t="s">
        <v>30</v>
      </c>
      <c r="G33" s="158">
        <v>99</v>
      </c>
      <c r="H33" s="158">
        <v>0</v>
      </c>
      <c r="I33" s="158">
        <v>22.274999999999999</v>
      </c>
      <c r="J33" s="158">
        <v>0</v>
      </c>
      <c r="K33" s="220">
        <v>22.274999999999999</v>
      </c>
      <c r="L33" s="184">
        <v>76.724999999999994</v>
      </c>
      <c r="M33" s="184">
        <v>51.725000000000001</v>
      </c>
      <c r="N33" s="184">
        <v>0</v>
      </c>
      <c r="O33" s="184">
        <v>51.725000000000001</v>
      </c>
      <c r="P33" s="184"/>
      <c r="Q33" s="184"/>
      <c r="R33" s="184"/>
      <c r="S33" s="184"/>
      <c r="T33" s="184"/>
      <c r="U33" s="184"/>
      <c r="V33" s="184"/>
      <c r="W33" s="184"/>
      <c r="X33" s="2843">
        <v>51.725000000000001</v>
      </c>
      <c r="Y33" s="2843">
        <v>0</v>
      </c>
      <c r="Z33" s="2108">
        <v>51.725000000000001</v>
      </c>
      <c r="AA33" s="2844">
        <v>12.801937500000001</v>
      </c>
      <c r="AB33" s="2844"/>
      <c r="AC33" s="2108">
        <v>12.801937500000001</v>
      </c>
      <c r="AD33" s="2108">
        <v>0.1293125</v>
      </c>
      <c r="AE33" s="2844"/>
      <c r="AF33" s="2844">
        <v>0.05</v>
      </c>
      <c r="AG33" s="2108">
        <v>0.05</v>
      </c>
      <c r="AH33" s="184"/>
      <c r="AI33" s="184" t="s">
        <v>9947</v>
      </c>
      <c r="AJ33" s="1711">
        <v>0</v>
      </c>
    </row>
    <row r="34" spans="1:36" s="146" customFormat="1" ht="47.25">
      <c r="A34" s="139">
        <v>3181</v>
      </c>
      <c r="B34" s="122" t="s">
        <v>7617</v>
      </c>
      <c r="C34" s="141" t="s">
        <v>7618</v>
      </c>
      <c r="D34" s="2101" t="s">
        <v>7616</v>
      </c>
      <c r="E34" s="142" t="s">
        <v>7592</v>
      </c>
      <c r="F34" s="1577" t="s">
        <v>30</v>
      </c>
      <c r="G34" s="158">
        <v>88</v>
      </c>
      <c r="H34" s="158">
        <v>0</v>
      </c>
      <c r="I34" s="158">
        <v>40</v>
      </c>
      <c r="J34" s="158">
        <v>0</v>
      </c>
      <c r="K34" s="220">
        <v>40</v>
      </c>
      <c r="L34" s="184">
        <v>48</v>
      </c>
      <c r="M34" s="184">
        <v>48</v>
      </c>
      <c r="N34" s="184">
        <v>0</v>
      </c>
      <c r="O34" s="184">
        <v>48</v>
      </c>
      <c r="P34" s="184"/>
      <c r="Q34" s="184"/>
      <c r="R34" s="184"/>
      <c r="S34" s="184"/>
      <c r="T34" s="184"/>
      <c r="U34" s="184"/>
      <c r="V34" s="184"/>
      <c r="W34" s="184"/>
      <c r="X34" s="2843">
        <v>48</v>
      </c>
      <c r="Y34" s="2843">
        <v>0</v>
      </c>
      <c r="Z34" s="2108">
        <v>48</v>
      </c>
      <c r="AA34" s="2844">
        <v>47.52</v>
      </c>
      <c r="AB34" s="2844"/>
      <c r="AC34" s="2108">
        <v>47.52</v>
      </c>
      <c r="AD34" s="2108">
        <v>0.48</v>
      </c>
      <c r="AE34" s="2844"/>
      <c r="AF34" s="2844">
        <v>26.258925000000001</v>
      </c>
      <c r="AG34" s="2108">
        <v>26.258925000000001</v>
      </c>
      <c r="AH34" s="184"/>
      <c r="AI34" s="184" t="s">
        <v>9947</v>
      </c>
      <c r="AJ34" s="1711">
        <v>0</v>
      </c>
    </row>
    <row r="35" spans="1:36" s="146" customFormat="1" ht="47.25">
      <c r="A35" s="139">
        <v>3182</v>
      </c>
      <c r="B35" s="122" t="s">
        <v>7619</v>
      </c>
      <c r="C35" s="141" t="s">
        <v>7620</v>
      </c>
      <c r="D35" s="2101" t="s">
        <v>7621</v>
      </c>
      <c r="E35" s="142" t="s">
        <v>7592</v>
      </c>
      <c r="F35" s="1577" t="s">
        <v>30</v>
      </c>
      <c r="G35" s="158">
        <v>66</v>
      </c>
      <c r="H35" s="158">
        <v>0</v>
      </c>
      <c r="I35" s="158">
        <v>30</v>
      </c>
      <c r="J35" s="158">
        <v>0</v>
      </c>
      <c r="K35" s="220">
        <v>30</v>
      </c>
      <c r="L35" s="184">
        <v>36</v>
      </c>
      <c r="M35" s="184">
        <v>36</v>
      </c>
      <c r="N35" s="184">
        <v>0</v>
      </c>
      <c r="O35" s="184">
        <v>36</v>
      </c>
      <c r="P35" s="184"/>
      <c r="Q35" s="184"/>
      <c r="R35" s="184"/>
      <c r="S35" s="184"/>
      <c r="T35" s="184"/>
      <c r="U35" s="184"/>
      <c r="V35" s="184"/>
      <c r="W35" s="184"/>
      <c r="X35" s="2843">
        <v>36</v>
      </c>
      <c r="Y35" s="2843">
        <v>0</v>
      </c>
      <c r="Z35" s="2108">
        <v>36</v>
      </c>
      <c r="AA35" s="2844">
        <v>35.64</v>
      </c>
      <c r="AB35" s="2844"/>
      <c r="AC35" s="2108">
        <v>35.64</v>
      </c>
      <c r="AD35" s="2108">
        <v>0.36</v>
      </c>
      <c r="AE35" s="2844"/>
      <c r="AF35" s="2844">
        <v>7.4999999999999997E-2</v>
      </c>
      <c r="AG35" s="2108">
        <v>7.4999999999999997E-2</v>
      </c>
      <c r="AH35" s="184"/>
      <c r="AI35" s="184" t="s">
        <v>9947</v>
      </c>
      <c r="AJ35" s="1711">
        <v>0</v>
      </c>
    </row>
    <row r="36" spans="1:36" s="146" customFormat="1" ht="78.75">
      <c r="A36" s="139">
        <v>3183</v>
      </c>
      <c r="B36" s="122" t="s">
        <v>7622</v>
      </c>
      <c r="C36" s="141" t="s">
        <v>7623</v>
      </c>
      <c r="D36" s="2101" t="s">
        <v>670</v>
      </c>
      <c r="E36" s="142" t="s">
        <v>7592</v>
      </c>
      <c r="F36" s="1577" t="s">
        <v>30</v>
      </c>
      <c r="G36" s="158">
        <v>65.995000000000005</v>
      </c>
      <c r="H36" s="158">
        <v>0</v>
      </c>
      <c r="I36" s="158">
        <v>32</v>
      </c>
      <c r="J36" s="158">
        <v>0</v>
      </c>
      <c r="K36" s="220">
        <v>32</v>
      </c>
      <c r="L36" s="184">
        <v>33.995000000000005</v>
      </c>
      <c r="M36" s="184">
        <v>33.994999999999997</v>
      </c>
      <c r="N36" s="184">
        <v>0</v>
      </c>
      <c r="O36" s="184">
        <v>33.994999999999997</v>
      </c>
      <c r="P36" s="184"/>
      <c r="Q36" s="184"/>
      <c r="R36" s="184"/>
      <c r="S36" s="184"/>
      <c r="T36" s="184"/>
      <c r="U36" s="184"/>
      <c r="V36" s="184"/>
      <c r="W36" s="184"/>
      <c r="X36" s="2843">
        <v>33.994999999999997</v>
      </c>
      <c r="Y36" s="2843">
        <v>0</v>
      </c>
      <c r="Z36" s="2108">
        <v>33.994999999999997</v>
      </c>
      <c r="AA36" s="2844">
        <v>33.655049999999996</v>
      </c>
      <c r="AB36" s="2844"/>
      <c r="AC36" s="2108">
        <v>33.655049999999996</v>
      </c>
      <c r="AD36" s="2108">
        <v>0.33994999999999997</v>
      </c>
      <c r="AE36" s="2844"/>
      <c r="AF36" s="2844">
        <v>13.704088</v>
      </c>
      <c r="AG36" s="2108">
        <v>13.704088</v>
      </c>
      <c r="AH36" s="184"/>
      <c r="AI36" s="184" t="s">
        <v>9947</v>
      </c>
      <c r="AJ36" s="1711">
        <v>0</v>
      </c>
    </row>
    <row r="37" spans="1:36" s="146" customFormat="1" ht="31.5">
      <c r="A37" s="139">
        <v>3184</v>
      </c>
      <c r="B37" s="122" t="s">
        <v>7624</v>
      </c>
      <c r="C37" s="141" t="s">
        <v>7625</v>
      </c>
      <c r="D37" s="2101" t="s">
        <v>577</v>
      </c>
      <c r="E37" s="142" t="s">
        <v>7592</v>
      </c>
      <c r="F37" s="1577" t="s">
        <v>30</v>
      </c>
      <c r="G37" s="158">
        <v>49.499000000000002</v>
      </c>
      <c r="H37" s="158">
        <v>0</v>
      </c>
      <c r="I37" s="158">
        <v>11.25</v>
      </c>
      <c r="J37" s="158">
        <v>0</v>
      </c>
      <c r="K37" s="220">
        <v>11.25</v>
      </c>
      <c r="L37" s="184">
        <v>38.249000000000002</v>
      </c>
      <c r="M37" s="184">
        <v>38.249000000000002</v>
      </c>
      <c r="N37" s="184">
        <v>0</v>
      </c>
      <c r="O37" s="184">
        <v>38.249000000000002</v>
      </c>
      <c r="P37" s="184"/>
      <c r="Q37" s="184"/>
      <c r="R37" s="184"/>
      <c r="S37" s="184"/>
      <c r="T37" s="184"/>
      <c r="U37" s="184"/>
      <c r="V37" s="184"/>
      <c r="W37" s="184"/>
      <c r="X37" s="2843">
        <v>38.249000000000002</v>
      </c>
      <c r="Y37" s="2843">
        <v>0</v>
      </c>
      <c r="Z37" s="2108">
        <v>38.249000000000002</v>
      </c>
      <c r="AA37" s="2844">
        <v>37.866510000000005</v>
      </c>
      <c r="AB37" s="2844"/>
      <c r="AC37" s="2108">
        <v>37.866510000000005</v>
      </c>
      <c r="AD37" s="2108">
        <v>0.38249</v>
      </c>
      <c r="AE37" s="2844"/>
      <c r="AF37" s="2844">
        <v>0.34399999999999997</v>
      </c>
      <c r="AG37" s="2108">
        <v>0.34399999999999997</v>
      </c>
      <c r="AH37" s="184"/>
      <c r="AI37" s="184" t="s">
        <v>9947</v>
      </c>
      <c r="AJ37" s="1711">
        <v>0</v>
      </c>
    </row>
    <row r="38" spans="1:36" s="146" customFormat="1" ht="63">
      <c r="A38" s="139">
        <v>3185</v>
      </c>
      <c r="B38" s="122" t="s">
        <v>7626</v>
      </c>
      <c r="C38" s="141" t="s">
        <v>7627</v>
      </c>
      <c r="D38" s="2101" t="s">
        <v>2679</v>
      </c>
      <c r="E38" s="142" t="s">
        <v>7592</v>
      </c>
      <c r="F38" s="1577" t="s">
        <v>30</v>
      </c>
      <c r="G38" s="158">
        <v>100</v>
      </c>
      <c r="H38" s="158">
        <v>0</v>
      </c>
      <c r="I38" s="158">
        <v>20</v>
      </c>
      <c r="J38" s="158">
        <v>0</v>
      </c>
      <c r="K38" s="220">
        <v>20</v>
      </c>
      <c r="L38" s="184">
        <v>80</v>
      </c>
      <c r="M38" s="184">
        <v>80</v>
      </c>
      <c r="N38" s="184">
        <v>0</v>
      </c>
      <c r="O38" s="184">
        <v>80</v>
      </c>
      <c r="P38" s="184"/>
      <c r="Q38" s="184"/>
      <c r="R38" s="184"/>
      <c r="S38" s="184"/>
      <c r="T38" s="184"/>
      <c r="U38" s="184"/>
      <c r="V38" s="184"/>
      <c r="W38" s="184"/>
      <c r="X38" s="2843">
        <v>80</v>
      </c>
      <c r="Y38" s="2843">
        <v>0</v>
      </c>
      <c r="Z38" s="2108">
        <v>80</v>
      </c>
      <c r="AA38" s="2844">
        <v>79.2</v>
      </c>
      <c r="AB38" s="2844"/>
      <c r="AC38" s="2108">
        <v>79.2</v>
      </c>
      <c r="AD38" s="2108">
        <v>0.8</v>
      </c>
      <c r="AE38" s="2844"/>
      <c r="AF38" s="2844">
        <v>8.5395009999999996</v>
      </c>
      <c r="AG38" s="2108">
        <v>8.5395009999999996</v>
      </c>
      <c r="AH38" s="184"/>
      <c r="AI38" s="184" t="s">
        <v>9947</v>
      </c>
      <c r="AJ38" s="1711">
        <v>0</v>
      </c>
    </row>
    <row r="39" spans="1:36" s="146" customFormat="1" ht="47.25">
      <c r="A39" s="139">
        <v>3186</v>
      </c>
      <c r="B39" s="122" t="s">
        <v>7628</v>
      </c>
      <c r="C39" s="141" t="s">
        <v>7629</v>
      </c>
      <c r="D39" s="2101" t="s">
        <v>2679</v>
      </c>
      <c r="E39" s="142" t="s">
        <v>7592</v>
      </c>
      <c r="F39" s="1577" t="s">
        <v>30</v>
      </c>
      <c r="G39" s="158">
        <v>89.799000000000007</v>
      </c>
      <c r="H39" s="158">
        <v>0</v>
      </c>
      <c r="I39" s="158">
        <v>22.5</v>
      </c>
      <c r="J39" s="158">
        <v>0</v>
      </c>
      <c r="K39" s="220">
        <v>22.5</v>
      </c>
      <c r="L39" s="184">
        <v>67.299000000000007</v>
      </c>
      <c r="M39" s="184">
        <v>67.299000000000007</v>
      </c>
      <c r="N39" s="184">
        <v>0</v>
      </c>
      <c r="O39" s="184">
        <v>67.299000000000007</v>
      </c>
      <c r="P39" s="184"/>
      <c r="Q39" s="184"/>
      <c r="R39" s="184"/>
      <c r="S39" s="184"/>
      <c r="T39" s="184"/>
      <c r="U39" s="184"/>
      <c r="V39" s="184"/>
      <c r="W39" s="184"/>
      <c r="X39" s="2843">
        <v>67.299000000000007</v>
      </c>
      <c r="Y39" s="2843">
        <v>0</v>
      </c>
      <c r="Z39" s="2108">
        <v>67.299000000000007</v>
      </c>
      <c r="AA39" s="2844">
        <v>66.626010000000008</v>
      </c>
      <c r="AB39" s="2844"/>
      <c r="AC39" s="2108">
        <v>66.626010000000008</v>
      </c>
      <c r="AD39" s="2108">
        <v>0.67299000000000009</v>
      </c>
      <c r="AE39" s="2844"/>
      <c r="AF39" s="2844">
        <v>0</v>
      </c>
      <c r="AG39" s="2108">
        <v>0</v>
      </c>
      <c r="AH39" s="184"/>
      <c r="AI39" s="184" t="s">
        <v>9947</v>
      </c>
      <c r="AJ39" s="1711">
        <v>0</v>
      </c>
    </row>
    <row r="40" spans="1:36" s="146" customFormat="1" ht="31.5">
      <c r="A40" s="139">
        <v>3187</v>
      </c>
      <c r="B40" s="122" t="s">
        <v>7630</v>
      </c>
      <c r="C40" s="141" t="s">
        <v>7631</v>
      </c>
      <c r="D40" s="2101" t="s">
        <v>577</v>
      </c>
      <c r="E40" s="142" t="s">
        <v>7592</v>
      </c>
      <c r="F40" s="1577" t="s">
        <v>30</v>
      </c>
      <c r="G40" s="158">
        <v>55</v>
      </c>
      <c r="H40" s="158">
        <v>0</v>
      </c>
      <c r="I40" s="158">
        <v>12.5</v>
      </c>
      <c r="J40" s="158">
        <v>0</v>
      </c>
      <c r="K40" s="220">
        <v>12.5</v>
      </c>
      <c r="L40" s="184">
        <v>42.5</v>
      </c>
      <c r="M40" s="184">
        <v>42.5</v>
      </c>
      <c r="N40" s="184">
        <v>0</v>
      </c>
      <c r="O40" s="184">
        <v>42.5</v>
      </c>
      <c r="P40" s="184"/>
      <c r="Q40" s="184"/>
      <c r="R40" s="184"/>
      <c r="S40" s="184"/>
      <c r="T40" s="184"/>
      <c r="U40" s="184"/>
      <c r="V40" s="184"/>
      <c r="W40" s="184"/>
      <c r="X40" s="2843">
        <v>42.5</v>
      </c>
      <c r="Y40" s="2843">
        <v>0</v>
      </c>
      <c r="Z40" s="2108">
        <v>42.5</v>
      </c>
      <c r="AA40" s="2844">
        <v>42.075000000000003</v>
      </c>
      <c r="AB40" s="2844"/>
      <c r="AC40" s="2108">
        <v>42.075000000000003</v>
      </c>
      <c r="AD40" s="2108">
        <v>0.42499999999999999</v>
      </c>
      <c r="AE40" s="2844"/>
      <c r="AF40" s="2844">
        <v>0.05</v>
      </c>
      <c r="AG40" s="2108">
        <v>0.05</v>
      </c>
      <c r="AH40" s="184"/>
      <c r="AI40" s="184" t="s">
        <v>9947</v>
      </c>
      <c r="AJ40" s="1711">
        <v>0</v>
      </c>
    </row>
    <row r="41" spans="1:36" s="146" customFormat="1" ht="31.5">
      <c r="A41" s="139">
        <v>3188</v>
      </c>
      <c r="B41" s="122" t="s">
        <v>7632</v>
      </c>
      <c r="C41" s="141" t="s">
        <v>7633</v>
      </c>
      <c r="D41" s="2101" t="s">
        <v>538</v>
      </c>
      <c r="E41" s="142" t="s">
        <v>7592</v>
      </c>
      <c r="F41" s="1577" t="s">
        <v>30</v>
      </c>
      <c r="G41" s="158">
        <v>55</v>
      </c>
      <c r="H41" s="158">
        <v>0</v>
      </c>
      <c r="I41" s="158">
        <v>25</v>
      </c>
      <c r="J41" s="158">
        <v>0</v>
      </c>
      <c r="K41" s="220">
        <v>25</v>
      </c>
      <c r="L41" s="184">
        <v>30</v>
      </c>
      <c r="M41" s="184">
        <v>30</v>
      </c>
      <c r="N41" s="184">
        <v>0</v>
      </c>
      <c r="O41" s="184">
        <v>30</v>
      </c>
      <c r="P41" s="184"/>
      <c r="Q41" s="184"/>
      <c r="R41" s="184"/>
      <c r="S41" s="184"/>
      <c r="T41" s="184"/>
      <c r="U41" s="184"/>
      <c r="V41" s="184"/>
      <c r="W41" s="184"/>
      <c r="X41" s="2843">
        <v>30</v>
      </c>
      <c r="Y41" s="2843">
        <v>0</v>
      </c>
      <c r="Z41" s="2108">
        <v>30</v>
      </c>
      <c r="AA41" s="2844">
        <v>29.7</v>
      </c>
      <c r="AB41" s="2844"/>
      <c r="AC41" s="2108">
        <v>29.7</v>
      </c>
      <c r="AD41" s="2108">
        <v>0.3</v>
      </c>
      <c r="AE41" s="2844"/>
      <c r="AF41" s="2844">
        <v>7.4999999999999997E-2</v>
      </c>
      <c r="AG41" s="2108">
        <v>7.4999999999999997E-2</v>
      </c>
      <c r="AH41" s="184"/>
      <c r="AI41" s="184" t="s">
        <v>9947</v>
      </c>
      <c r="AJ41" s="1711">
        <v>0</v>
      </c>
    </row>
    <row r="42" spans="1:36" s="146" customFormat="1" ht="31.5">
      <c r="A42" s="139">
        <v>3189</v>
      </c>
      <c r="B42" s="122" t="s">
        <v>7634</v>
      </c>
      <c r="C42" s="141" t="s">
        <v>7635</v>
      </c>
      <c r="D42" s="2101" t="s">
        <v>56</v>
      </c>
      <c r="E42" s="142" t="s">
        <v>7592</v>
      </c>
      <c r="F42" s="1577" t="s">
        <v>30</v>
      </c>
      <c r="G42" s="158">
        <v>44</v>
      </c>
      <c r="H42" s="158">
        <v>0</v>
      </c>
      <c r="I42" s="158">
        <v>20</v>
      </c>
      <c r="J42" s="158">
        <v>0</v>
      </c>
      <c r="K42" s="220">
        <v>20</v>
      </c>
      <c r="L42" s="184">
        <v>24</v>
      </c>
      <c r="M42" s="184">
        <v>24</v>
      </c>
      <c r="N42" s="184">
        <v>0</v>
      </c>
      <c r="O42" s="184">
        <v>24</v>
      </c>
      <c r="P42" s="184"/>
      <c r="Q42" s="184"/>
      <c r="R42" s="184"/>
      <c r="S42" s="184"/>
      <c r="T42" s="184"/>
      <c r="U42" s="184"/>
      <c r="V42" s="184"/>
      <c r="W42" s="184"/>
      <c r="X42" s="2843">
        <v>24</v>
      </c>
      <c r="Y42" s="2843">
        <v>0</v>
      </c>
      <c r="Z42" s="2108">
        <v>24</v>
      </c>
      <c r="AA42" s="2844">
        <v>23.76</v>
      </c>
      <c r="AB42" s="2844"/>
      <c r="AC42" s="2108">
        <v>23.76</v>
      </c>
      <c r="AD42" s="2108">
        <v>0.24</v>
      </c>
      <c r="AE42" s="2844"/>
      <c r="AF42" s="2844">
        <v>7.1247239999999996</v>
      </c>
      <c r="AG42" s="2108">
        <v>7.1247239999999996</v>
      </c>
      <c r="AH42" s="184"/>
      <c r="AI42" s="184" t="s">
        <v>9947</v>
      </c>
      <c r="AJ42" s="1711">
        <v>0</v>
      </c>
    </row>
    <row r="43" spans="1:36" s="146" customFormat="1" ht="63">
      <c r="A43" s="139">
        <v>3190</v>
      </c>
      <c r="B43" s="122" t="s">
        <v>7636</v>
      </c>
      <c r="C43" s="141" t="s">
        <v>7637</v>
      </c>
      <c r="D43" s="2101" t="s">
        <v>7638</v>
      </c>
      <c r="E43" s="142" t="s">
        <v>7639</v>
      </c>
      <c r="F43" s="1577" t="s">
        <v>30</v>
      </c>
      <c r="G43" s="158">
        <v>27.5</v>
      </c>
      <c r="H43" s="158">
        <v>0</v>
      </c>
      <c r="I43" s="158">
        <v>12.5</v>
      </c>
      <c r="J43" s="158">
        <v>0</v>
      </c>
      <c r="K43" s="220">
        <v>12.5</v>
      </c>
      <c r="L43" s="184">
        <v>15</v>
      </c>
      <c r="M43" s="184">
        <v>15</v>
      </c>
      <c r="N43" s="184">
        <v>0</v>
      </c>
      <c r="O43" s="184">
        <v>15</v>
      </c>
      <c r="P43" s="184"/>
      <c r="Q43" s="184"/>
      <c r="R43" s="184"/>
      <c r="S43" s="184"/>
      <c r="T43" s="184"/>
      <c r="U43" s="184"/>
      <c r="V43" s="184"/>
      <c r="W43" s="184"/>
      <c r="X43" s="2843">
        <v>15</v>
      </c>
      <c r="Y43" s="2843">
        <v>0</v>
      </c>
      <c r="Z43" s="2108">
        <v>15</v>
      </c>
      <c r="AA43" s="2844">
        <v>0</v>
      </c>
      <c r="AB43" s="2844"/>
      <c r="AC43" s="2108">
        <v>0</v>
      </c>
      <c r="AD43" s="2108">
        <v>0</v>
      </c>
      <c r="AE43" s="2844"/>
      <c r="AF43" s="2844">
        <v>0</v>
      </c>
      <c r="AG43" s="2108">
        <v>0</v>
      </c>
      <c r="AH43" s="184" t="s">
        <v>10045</v>
      </c>
      <c r="AI43" s="184" t="s">
        <v>9947</v>
      </c>
      <c r="AJ43" s="1711">
        <v>0</v>
      </c>
    </row>
    <row r="44" spans="1:36" s="146" customFormat="1" ht="47.25">
      <c r="A44" s="139">
        <v>3191</v>
      </c>
      <c r="B44" s="122" t="s">
        <v>7640</v>
      </c>
      <c r="C44" s="141" t="s">
        <v>7641</v>
      </c>
      <c r="D44" s="2101" t="s">
        <v>672</v>
      </c>
      <c r="E44" s="142" t="s">
        <v>7592</v>
      </c>
      <c r="F44" s="1577" t="s">
        <v>47</v>
      </c>
      <c r="G44" s="158">
        <v>99.8</v>
      </c>
      <c r="H44" s="158">
        <v>0</v>
      </c>
      <c r="I44" s="158">
        <v>24.501999999999999</v>
      </c>
      <c r="J44" s="158">
        <v>0</v>
      </c>
      <c r="K44" s="220">
        <v>24.501999999999999</v>
      </c>
      <c r="L44" s="184">
        <v>75.298000000000002</v>
      </c>
      <c r="M44" s="184">
        <v>25.451000000000001</v>
      </c>
      <c r="N44" s="184">
        <v>0</v>
      </c>
      <c r="O44" s="184">
        <v>25.451000000000001</v>
      </c>
      <c r="P44" s="184"/>
      <c r="Q44" s="184"/>
      <c r="R44" s="184"/>
      <c r="S44" s="184"/>
      <c r="T44" s="184"/>
      <c r="U44" s="184"/>
      <c r="V44" s="184"/>
      <c r="W44" s="184"/>
      <c r="X44" s="2843">
        <v>25.451000000000001</v>
      </c>
      <c r="Y44" s="2843">
        <v>0</v>
      </c>
      <c r="Z44" s="2108">
        <v>25.451000000000001</v>
      </c>
      <c r="AA44" s="2844">
        <v>6.2991225000000002</v>
      </c>
      <c r="AB44" s="2844"/>
      <c r="AC44" s="2108">
        <v>6.2991225000000002</v>
      </c>
      <c r="AD44" s="2108">
        <v>6.3627500000000003E-2</v>
      </c>
      <c r="AE44" s="2844"/>
      <c r="AF44" s="2844">
        <v>6.2921459999999998</v>
      </c>
      <c r="AG44" s="2108">
        <v>6.2921459999999998</v>
      </c>
      <c r="AH44" s="184"/>
      <c r="AI44" s="184" t="s">
        <v>9947</v>
      </c>
      <c r="AJ44" s="1711">
        <v>0</v>
      </c>
    </row>
    <row r="45" spans="1:36" s="146" customFormat="1" ht="63">
      <c r="A45" s="139">
        <v>3192</v>
      </c>
      <c r="B45" s="122" t="s">
        <v>7642</v>
      </c>
      <c r="C45" s="141" t="s">
        <v>7643</v>
      </c>
      <c r="D45" s="2101" t="s">
        <v>254</v>
      </c>
      <c r="E45" s="142" t="s">
        <v>7592</v>
      </c>
      <c r="F45" s="1577" t="s">
        <v>47</v>
      </c>
      <c r="G45" s="158">
        <v>55</v>
      </c>
      <c r="H45" s="158">
        <v>0</v>
      </c>
      <c r="I45" s="158">
        <v>12.375</v>
      </c>
      <c r="J45" s="158">
        <v>0</v>
      </c>
      <c r="K45" s="220">
        <v>12.375</v>
      </c>
      <c r="L45" s="184">
        <v>42.625</v>
      </c>
      <c r="M45" s="184">
        <v>15</v>
      </c>
      <c r="N45" s="184">
        <v>0</v>
      </c>
      <c r="O45" s="184">
        <v>15</v>
      </c>
      <c r="P45" s="184"/>
      <c r="Q45" s="184"/>
      <c r="R45" s="184"/>
      <c r="S45" s="184"/>
      <c r="T45" s="184"/>
      <c r="U45" s="184"/>
      <c r="V45" s="184"/>
      <c r="W45" s="184"/>
      <c r="X45" s="2843">
        <v>15</v>
      </c>
      <c r="Y45" s="2843">
        <v>0</v>
      </c>
      <c r="Z45" s="2108">
        <v>15</v>
      </c>
      <c r="AA45" s="2844">
        <v>3.7124999999999999</v>
      </c>
      <c r="AB45" s="2844"/>
      <c r="AC45" s="2108">
        <v>3.7124999999999999</v>
      </c>
      <c r="AD45" s="2108">
        <v>3.7499999999999999E-2</v>
      </c>
      <c r="AE45" s="2844"/>
      <c r="AF45" s="2844">
        <v>0.05</v>
      </c>
      <c r="AG45" s="2108">
        <v>0.05</v>
      </c>
      <c r="AH45" s="184"/>
      <c r="AI45" s="184" t="s">
        <v>9947</v>
      </c>
      <c r="AJ45" s="1711">
        <v>0</v>
      </c>
    </row>
    <row r="46" spans="1:36" s="146" customFormat="1" ht="31.5">
      <c r="A46" s="139">
        <v>3193</v>
      </c>
      <c r="B46" s="122" t="s">
        <v>7644</v>
      </c>
      <c r="C46" s="141" t="s">
        <v>7645</v>
      </c>
      <c r="D46" s="2101" t="s">
        <v>56</v>
      </c>
      <c r="E46" s="142" t="s">
        <v>7592</v>
      </c>
      <c r="F46" s="1577" t="s">
        <v>30</v>
      </c>
      <c r="G46" s="158">
        <v>49.5</v>
      </c>
      <c r="H46" s="158">
        <v>0</v>
      </c>
      <c r="I46" s="158">
        <v>22.276</v>
      </c>
      <c r="J46" s="158">
        <v>0</v>
      </c>
      <c r="K46" s="220">
        <v>22.276</v>
      </c>
      <c r="L46" s="184">
        <v>27.224</v>
      </c>
      <c r="M46" s="184">
        <v>27.224</v>
      </c>
      <c r="N46" s="184">
        <v>0</v>
      </c>
      <c r="O46" s="184">
        <v>27.224</v>
      </c>
      <c r="P46" s="184"/>
      <c r="Q46" s="184"/>
      <c r="R46" s="184"/>
      <c r="S46" s="184"/>
      <c r="T46" s="184"/>
      <c r="U46" s="184"/>
      <c r="V46" s="184"/>
      <c r="W46" s="184"/>
      <c r="X46" s="2843">
        <v>27.224</v>
      </c>
      <c r="Y46" s="2843">
        <v>0</v>
      </c>
      <c r="Z46" s="2108">
        <v>27.224</v>
      </c>
      <c r="AA46" s="2844">
        <v>26.95176</v>
      </c>
      <c r="AB46" s="2844"/>
      <c r="AC46" s="2108">
        <v>26.95176</v>
      </c>
      <c r="AD46" s="2108">
        <v>0.27223999999999998</v>
      </c>
      <c r="AE46" s="2844"/>
      <c r="AF46" s="2844">
        <v>5.8565290000000001</v>
      </c>
      <c r="AG46" s="2108">
        <v>5.8565290000000001</v>
      </c>
      <c r="AH46" s="184"/>
      <c r="AI46" s="184" t="s">
        <v>9947</v>
      </c>
      <c r="AJ46" s="1711">
        <v>0</v>
      </c>
    </row>
    <row r="47" spans="1:36" s="146" customFormat="1" ht="31.5">
      <c r="A47" s="139">
        <v>3194</v>
      </c>
      <c r="B47" s="122" t="s">
        <v>7646</v>
      </c>
      <c r="C47" s="141" t="s">
        <v>7647</v>
      </c>
      <c r="D47" s="2101" t="s">
        <v>577</v>
      </c>
      <c r="E47" s="142" t="s">
        <v>7592</v>
      </c>
      <c r="F47" s="1577" t="s">
        <v>30</v>
      </c>
      <c r="G47" s="158">
        <v>49.499000000000002</v>
      </c>
      <c r="H47" s="158">
        <v>0</v>
      </c>
      <c r="I47" s="158">
        <v>11.25</v>
      </c>
      <c r="J47" s="158">
        <v>0</v>
      </c>
      <c r="K47" s="220">
        <v>11.25</v>
      </c>
      <c r="L47" s="184">
        <v>38.249000000000002</v>
      </c>
      <c r="M47" s="184">
        <v>10</v>
      </c>
      <c r="N47" s="184">
        <v>0</v>
      </c>
      <c r="O47" s="184">
        <v>10</v>
      </c>
      <c r="P47" s="184"/>
      <c r="Q47" s="184"/>
      <c r="R47" s="184"/>
      <c r="S47" s="184"/>
      <c r="T47" s="184"/>
      <c r="U47" s="184"/>
      <c r="V47" s="184"/>
      <c r="W47" s="184"/>
      <c r="X47" s="2843">
        <v>10</v>
      </c>
      <c r="Y47" s="2843">
        <v>0</v>
      </c>
      <c r="Z47" s="2108">
        <v>10</v>
      </c>
      <c r="AA47" s="2844">
        <v>2.4750000000000001</v>
      </c>
      <c r="AB47" s="2844"/>
      <c r="AC47" s="2108">
        <v>2.4750000000000001</v>
      </c>
      <c r="AD47" s="2108">
        <v>2.5000000000000001E-2</v>
      </c>
      <c r="AE47" s="2844"/>
      <c r="AF47" s="2844">
        <v>0</v>
      </c>
      <c r="AG47" s="2108">
        <v>0</v>
      </c>
      <c r="AH47" s="184"/>
      <c r="AI47" s="184" t="s">
        <v>9947</v>
      </c>
      <c r="AJ47" s="1711">
        <v>0</v>
      </c>
    </row>
    <row r="48" spans="1:36" s="146" customFormat="1" ht="47.25">
      <c r="A48" s="139">
        <v>3195</v>
      </c>
      <c r="B48" s="122" t="s">
        <v>7648</v>
      </c>
      <c r="C48" s="141" t="s">
        <v>7649</v>
      </c>
      <c r="D48" s="2101" t="s">
        <v>384</v>
      </c>
      <c r="E48" s="142" t="s">
        <v>7592</v>
      </c>
      <c r="F48" s="1577" t="s">
        <v>30</v>
      </c>
      <c r="G48" s="158">
        <v>65.998999999999995</v>
      </c>
      <c r="H48" s="158">
        <v>0</v>
      </c>
      <c r="I48" s="158">
        <v>30</v>
      </c>
      <c r="J48" s="158">
        <v>0</v>
      </c>
      <c r="K48" s="220">
        <v>30</v>
      </c>
      <c r="L48" s="184">
        <v>35.998999999999995</v>
      </c>
      <c r="M48" s="184">
        <v>35.999000000000002</v>
      </c>
      <c r="N48" s="184">
        <v>0</v>
      </c>
      <c r="O48" s="184">
        <v>35.999000000000002</v>
      </c>
      <c r="P48" s="184"/>
      <c r="Q48" s="184"/>
      <c r="R48" s="184"/>
      <c r="S48" s="184"/>
      <c r="T48" s="184"/>
      <c r="U48" s="184"/>
      <c r="V48" s="184"/>
      <c r="W48" s="184"/>
      <c r="X48" s="2843">
        <v>35.999000000000002</v>
      </c>
      <c r="Y48" s="2843">
        <v>0</v>
      </c>
      <c r="Z48" s="2108">
        <v>35.999000000000002</v>
      </c>
      <c r="AA48" s="2844">
        <v>35.639009999999999</v>
      </c>
      <c r="AB48" s="2844"/>
      <c r="AC48" s="2108">
        <v>35.639009999999999</v>
      </c>
      <c r="AD48" s="2108">
        <v>0.35999000000000003</v>
      </c>
      <c r="AE48" s="2844"/>
      <c r="AF48" s="2844">
        <v>10.201142000000001</v>
      </c>
      <c r="AG48" s="2108">
        <v>10.201142000000001</v>
      </c>
      <c r="AH48" s="184"/>
      <c r="AI48" s="184" t="s">
        <v>9947</v>
      </c>
      <c r="AJ48" s="1711">
        <v>0</v>
      </c>
    </row>
    <row r="49" spans="1:36" s="146" customFormat="1" ht="31.5">
      <c r="A49" s="139">
        <v>3196</v>
      </c>
      <c r="B49" s="122" t="s">
        <v>7650</v>
      </c>
      <c r="C49" s="141" t="s">
        <v>7651</v>
      </c>
      <c r="D49" s="2101" t="s">
        <v>592</v>
      </c>
      <c r="E49" s="142" t="s">
        <v>7592</v>
      </c>
      <c r="F49" s="1577" t="s">
        <v>30</v>
      </c>
      <c r="G49" s="158">
        <v>44</v>
      </c>
      <c r="H49" s="158">
        <v>0</v>
      </c>
      <c r="I49" s="158">
        <v>10</v>
      </c>
      <c r="J49" s="158">
        <v>0</v>
      </c>
      <c r="K49" s="220">
        <v>10</v>
      </c>
      <c r="L49" s="184">
        <v>34</v>
      </c>
      <c r="M49" s="184">
        <v>34</v>
      </c>
      <c r="N49" s="184">
        <v>0</v>
      </c>
      <c r="O49" s="184">
        <v>34</v>
      </c>
      <c r="P49" s="184"/>
      <c r="Q49" s="184"/>
      <c r="R49" s="184"/>
      <c r="S49" s="184"/>
      <c r="T49" s="184"/>
      <c r="U49" s="184"/>
      <c r="V49" s="184"/>
      <c r="W49" s="184"/>
      <c r="X49" s="2843">
        <v>34</v>
      </c>
      <c r="Y49" s="2843">
        <v>0</v>
      </c>
      <c r="Z49" s="2108">
        <v>34</v>
      </c>
      <c r="AA49" s="2844">
        <v>33.659999999999997</v>
      </c>
      <c r="AB49" s="2844"/>
      <c r="AC49" s="2108">
        <v>33.659999999999997</v>
      </c>
      <c r="AD49" s="2108">
        <v>0.34</v>
      </c>
      <c r="AE49" s="2844"/>
      <c r="AF49" s="2844">
        <v>2.4181699999999999</v>
      </c>
      <c r="AG49" s="2108">
        <v>2.4181699999999999</v>
      </c>
      <c r="AH49" s="184"/>
      <c r="AI49" s="184" t="s">
        <v>9947</v>
      </c>
      <c r="AJ49" s="1711">
        <v>0</v>
      </c>
    </row>
    <row r="50" spans="1:36" s="146" customFormat="1" ht="31.5">
      <c r="A50" s="139">
        <v>3197</v>
      </c>
      <c r="B50" s="122" t="s">
        <v>7652</v>
      </c>
      <c r="C50" s="141" t="s">
        <v>7653</v>
      </c>
      <c r="D50" s="2101" t="s">
        <v>96</v>
      </c>
      <c r="E50" s="142" t="s">
        <v>7592</v>
      </c>
      <c r="F50" s="1577" t="s">
        <v>30</v>
      </c>
      <c r="G50" s="158">
        <v>44</v>
      </c>
      <c r="H50" s="158">
        <v>0</v>
      </c>
      <c r="I50" s="158">
        <v>9.9</v>
      </c>
      <c r="J50" s="158">
        <v>0</v>
      </c>
      <c r="K50" s="220">
        <v>9.9</v>
      </c>
      <c r="L50" s="184">
        <v>34.1</v>
      </c>
      <c r="M50" s="184">
        <v>34.1</v>
      </c>
      <c r="N50" s="184">
        <v>0</v>
      </c>
      <c r="O50" s="184">
        <v>34.1</v>
      </c>
      <c r="P50" s="184"/>
      <c r="Q50" s="184"/>
      <c r="R50" s="184"/>
      <c r="S50" s="184"/>
      <c r="T50" s="184"/>
      <c r="U50" s="184"/>
      <c r="V50" s="184"/>
      <c r="W50" s="184"/>
      <c r="X50" s="2843">
        <v>34.1</v>
      </c>
      <c r="Y50" s="2843">
        <v>0</v>
      </c>
      <c r="Z50" s="2108">
        <v>34.1</v>
      </c>
      <c r="AA50" s="2844">
        <v>33.759</v>
      </c>
      <c r="AB50" s="2844"/>
      <c r="AC50" s="2108">
        <v>33.759</v>
      </c>
      <c r="AD50" s="2108">
        <v>0.34100000000000003</v>
      </c>
      <c r="AE50" s="2844"/>
      <c r="AF50" s="2844">
        <v>15.434006</v>
      </c>
      <c r="AG50" s="2108">
        <v>15.434006</v>
      </c>
      <c r="AH50" s="184"/>
      <c r="AI50" s="184" t="s">
        <v>9947</v>
      </c>
      <c r="AJ50" s="1711">
        <v>0</v>
      </c>
    </row>
    <row r="51" spans="1:36" s="146" customFormat="1" ht="31.5">
      <c r="A51" s="139">
        <v>3198</v>
      </c>
      <c r="B51" s="122" t="s">
        <v>7654</v>
      </c>
      <c r="C51" s="141" t="s">
        <v>7655</v>
      </c>
      <c r="D51" s="2101" t="s">
        <v>577</v>
      </c>
      <c r="E51" s="142" t="s">
        <v>7592</v>
      </c>
      <c r="F51" s="1577" t="s">
        <v>30</v>
      </c>
      <c r="G51" s="158">
        <v>55</v>
      </c>
      <c r="H51" s="158">
        <v>0</v>
      </c>
      <c r="I51" s="158">
        <v>25</v>
      </c>
      <c r="J51" s="158">
        <v>0</v>
      </c>
      <c r="K51" s="220">
        <v>25</v>
      </c>
      <c r="L51" s="184">
        <v>30</v>
      </c>
      <c r="M51" s="184">
        <v>30</v>
      </c>
      <c r="N51" s="184">
        <v>0</v>
      </c>
      <c r="O51" s="184">
        <v>30</v>
      </c>
      <c r="P51" s="184"/>
      <c r="Q51" s="184"/>
      <c r="R51" s="184"/>
      <c r="S51" s="184"/>
      <c r="T51" s="184"/>
      <c r="U51" s="184"/>
      <c r="V51" s="184"/>
      <c r="W51" s="184"/>
      <c r="X51" s="2843">
        <v>30</v>
      </c>
      <c r="Y51" s="2843">
        <v>0</v>
      </c>
      <c r="Z51" s="2108">
        <v>30</v>
      </c>
      <c r="AA51" s="2844">
        <v>29.7</v>
      </c>
      <c r="AB51" s="2844"/>
      <c r="AC51" s="2108">
        <v>29.7</v>
      </c>
      <c r="AD51" s="2108">
        <v>0.3</v>
      </c>
      <c r="AE51" s="2844"/>
      <c r="AF51" s="2844">
        <v>13.7088</v>
      </c>
      <c r="AG51" s="2108">
        <v>13.7088</v>
      </c>
      <c r="AH51" s="184"/>
      <c r="AI51" s="184" t="s">
        <v>9947</v>
      </c>
      <c r="AJ51" s="1711">
        <v>0</v>
      </c>
    </row>
    <row r="52" spans="1:36" s="146" customFormat="1" ht="31.5">
      <c r="A52" s="139">
        <v>3199</v>
      </c>
      <c r="B52" s="122" t="s">
        <v>7656</v>
      </c>
      <c r="C52" s="141" t="s">
        <v>7657</v>
      </c>
      <c r="D52" s="2101" t="s">
        <v>668</v>
      </c>
      <c r="E52" s="142" t="s">
        <v>7592</v>
      </c>
      <c r="F52" s="1577" t="s">
        <v>30</v>
      </c>
      <c r="G52" s="158">
        <v>44</v>
      </c>
      <c r="H52" s="220">
        <v>0</v>
      </c>
      <c r="I52" s="184">
        <v>10</v>
      </c>
      <c r="J52" s="220">
        <v>0</v>
      </c>
      <c r="K52" s="220">
        <v>10</v>
      </c>
      <c r="L52" s="184">
        <v>34</v>
      </c>
      <c r="M52" s="184">
        <v>34</v>
      </c>
      <c r="N52" s="184">
        <v>0</v>
      </c>
      <c r="O52" s="184">
        <v>34</v>
      </c>
      <c r="P52" s="184"/>
      <c r="Q52" s="184"/>
      <c r="R52" s="184"/>
      <c r="S52" s="184"/>
      <c r="T52" s="184"/>
      <c r="U52" s="184"/>
      <c r="V52" s="184"/>
      <c r="W52" s="184"/>
      <c r="X52" s="2843">
        <v>34</v>
      </c>
      <c r="Y52" s="2843">
        <v>0</v>
      </c>
      <c r="Z52" s="2108">
        <v>34</v>
      </c>
      <c r="AA52" s="2844">
        <v>33.659999999999997</v>
      </c>
      <c r="AB52" s="2844"/>
      <c r="AC52" s="2108">
        <v>33.659999999999997</v>
      </c>
      <c r="AD52" s="2108">
        <v>0.34</v>
      </c>
      <c r="AE52" s="2844"/>
      <c r="AF52" s="2844">
        <v>7.4999999999999997E-2</v>
      </c>
      <c r="AG52" s="2108">
        <v>7.4999999999999997E-2</v>
      </c>
      <c r="AH52" s="184"/>
      <c r="AI52" s="184" t="s">
        <v>9947</v>
      </c>
      <c r="AJ52" s="1711">
        <v>0</v>
      </c>
    </row>
    <row r="53" spans="1:36" s="146" customFormat="1" ht="47.25">
      <c r="A53" s="139">
        <v>3200</v>
      </c>
      <c r="B53" s="122" t="s">
        <v>7658</v>
      </c>
      <c r="C53" s="141" t="s">
        <v>7659</v>
      </c>
      <c r="D53" s="2101" t="s">
        <v>670</v>
      </c>
      <c r="E53" s="142" t="s">
        <v>7592</v>
      </c>
      <c r="F53" s="1577" t="s">
        <v>30</v>
      </c>
      <c r="G53" s="158">
        <v>22</v>
      </c>
      <c r="H53" s="158">
        <v>0</v>
      </c>
      <c r="I53" s="158">
        <v>4.95</v>
      </c>
      <c r="J53" s="158">
        <v>0</v>
      </c>
      <c r="K53" s="220">
        <v>4.95</v>
      </c>
      <c r="L53" s="184">
        <v>17.05</v>
      </c>
      <c r="M53" s="184">
        <v>17.05</v>
      </c>
      <c r="N53" s="184">
        <v>0</v>
      </c>
      <c r="O53" s="184">
        <v>17.05</v>
      </c>
      <c r="P53" s="184"/>
      <c r="Q53" s="184"/>
      <c r="R53" s="184"/>
      <c r="S53" s="184"/>
      <c r="T53" s="184"/>
      <c r="U53" s="184"/>
      <c r="V53" s="184"/>
      <c r="W53" s="184"/>
      <c r="X53" s="2843">
        <v>17.05</v>
      </c>
      <c r="Y53" s="2843">
        <v>0</v>
      </c>
      <c r="Z53" s="2108">
        <v>17.05</v>
      </c>
      <c r="AA53" s="2844">
        <v>16.8795</v>
      </c>
      <c r="AB53" s="2844"/>
      <c r="AC53" s="2108">
        <v>16.8795</v>
      </c>
      <c r="AD53" s="2108">
        <v>0.17050000000000001</v>
      </c>
      <c r="AE53" s="2844"/>
      <c r="AF53" s="2844">
        <v>0</v>
      </c>
      <c r="AG53" s="2108">
        <v>0</v>
      </c>
      <c r="AH53" s="184"/>
      <c r="AI53" s="184" t="s">
        <v>9947</v>
      </c>
      <c r="AJ53" s="1711">
        <v>0</v>
      </c>
    </row>
    <row r="54" spans="1:36" s="146" customFormat="1" ht="31.5">
      <c r="A54" s="139">
        <v>3201</v>
      </c>
      <c r="B54" s="122" t="s">
        <v>7660</v>
      </c>
      <c r="C54" s="141" t="s">
        <v>7661</v>
      </c>
      <c r="D54" s="2101" t="s">
        <v>45</v>
      </c>
      <c r="E54" s="142" t="s">
        <v>7662</v>
      </c>
      <c r="F54" s="1577" t="s">
        <v>47</v>
      </c>
      <c r="G54" s="158">
        <v>44</v>
      </c>
      <c r="H54" s="158">
        <v>0</v>
      </c>
      <c r="I54" s="158">
        <v>9.9</v>
      </c>
      <c r="J54" s="158">
        <v>0</v>
      </c>
      <c r="K54" s="220">
        <v>9.9</v>
      </c>
      <c r="L54" s="184">
        <v>34.1</v>
      </c>
      <c r="M54" s="184">
        <v>10.135999999999999</v>
      </c>
      <c r="N54" s="184">
        <v>0</v>
      </c>
      <c r="O54" s="184">
        <v>10.135999999999999</v>
      </c>
      <c r="P54" s="184"/>
      <c r="Q54" s="184"/>
      <c r="R54" s="184"/>
      <c r="S54" s="184"/>
      <c r="T54" s="184"/>
      <c r="U54" s="184"/>
      <c r="V54" s="184"/>
      <c r="W54" s="184"/>
      <c r="X54" s="2843">
        <v>10.135999999999999</v>
      </c>
      <c r="Y54" s="2843">
        <v>0</v>
      </c>
      <c r="Z54" s="2108">
        <v>10.135999999999999</v>
      </c>
      <c r="AA54" s="2844">
        <v>2.5086599999999999</v>
      </c>
      <c r="AB54" s="2844"/>
      <c r="AC54" s="2108">
        <v>2.5086599999999999</v>
      </c>
      <c r="AD54" s="2108">
        <v>2.5339999999999998E-2</v>
      </c>
      <c r="AE54" s="2844"/>
      <c r="AF54" s="2844">
        <v>7.4999999999999997E-2</v>
      </c>
      <c r="AG54" s="2108">
        <v>7.4999999999999997E-2</v>
      </c>
      <c r="AH54" s="184"/>
      <c r="AI54" s="184" t="s">
        <v>9947</v>
      </c>
      <c r="AJ54" s="1711">
        <v>0</v>
      </c>
    </row>
    <row r="55" spans="1:36" s="146" customFormat="1">
      <c r="A55" s="139"/>
      <c r="B55" s="122"/>
      <c r="C55" s="141"/>
      <c r="D55" s="2101"/>
      <c r="E55" s="142"/>
      <c r="F55" s="1577"/>
      <c r="G55" s="158"/>
      <c r="H55" s="158"/>
      <c r="I55" s="158"/>
      <c r="J55" s="158"/>
      <c r="K55" s="220"/>
      <c r="L55" s="184"/>
      <c r="M55" s="184"/>
      <c r="N55" s="184"/>
      <c r="O55" s="184"/>
      <c r="P55" s="184"/>
      <c r="Q55" s="184"/>
      <c r="R55" s="184"/>
      <c r="S55" s="184"/>
      <c r="T55" s="184"/>
      <c r="U55" s="184"/>
      <c r="V55" s="184"/>
      <c r="W55" s="184"/>
      <c r="X55" s="2843"/>
      <c r="Y55" s="2843"/>
      <c r="Z55" s="2108"/>
      <c r="AA55" s="2844"/>
      <c r="AB55" s="2844"/>
      <c r="AC55" s="2108"/>
      <c r="AD55" s="2108"/>
      <c r="AE55" s="2844"/>
      <c r="AF55" s="2844"/>
      <c r="AG55" s="2108"/>
      <c r="AH55" s="184"/>
      <c r="AI55" s="184"/>
      <c r="AJ55" s="1711"/>
    </row>
    <row r="56" spans="1:36">
      <c r="A56" s="338"/>
      <c r="B56" s="338"/>
      <c r="C56" s="188" t="s">
        <v>7663</v>
      </c>
      <c r="D56" s="233"/>
      <c r="E56" s="2118"/>
      <c r="F56" s="2118"/>
      <c r="G56" s="1658">
        <v>6622.2029999999986</v>
      </c>
      <c r="H56" s="1658">
        <v>2696.0339999999997</v>
      </c>
      <c r="I56" s="1658">
        <v>1416.8490000000002</v>
      </c>
      <c r="J56" s="1658">
        <v>0</v>
      </c>
      <c r="K56" s="1658">
        <v>4112.8829999999989</v>
      </c>
      <c r="L56" s="1658">
        <v>2509.3199999999997</v>
      </c>
      <c r="M56" s="1658">
        <v>1331.53</v>
      </c>
      <c r="N56" s="1658">
        <v>0</v>
      </c>
      <c r="O56" s="1658">
        <v>1331.53</v>
      </c>
      <c r="P56" s="1658">
        <v>0</v>
      </c>
      <c r="Q56" s="1658">
        <v>0</v>
      </c>
      <c r="R56" s="1658">
        <v>0</v>
      </c>
      <c r="S56" s="1658">
        <v>0</v>
      </c>
      <c r="T56" s="1658">
        <v>0</v>
      </c>
      <c r="U56" s="1658">
        <v>0</v>
      </c>
      <c r="V56" s="1658">
        <v>0</v>
      </c>
      <c r="W56" s="1658">
        <v>0</v>
      </c>
      <c r="X56" s="1658">
        <v>1331.53</v>
      </c>
      <c r="Y56" s="1658">
        <v>0</v>
      </c>
      <c r="Z56" s="1658">
        <v>1331.53</v>
      </c>
      <c r="AA56" s="1658">
        <v>1019.5993225000001</v>
      </c>
      <c r="AB56" s="1658">
        <v>0</v>
      </c>
      <c r="AC56" s="1658">
        <v>1019.5993225000001</v>
      </c>
      <c r="AD56" s="1658">
        <v>10.298427499999999</v>
      </c>
      <c r="AE56" s="1658">
        <v>0</v>
      </c>
      <c r="AF56" s="1658">
        <v>152.08886699999999</v>
      </c>
      <c r="AG56" s="1658">
        <v>152.08886699999999</v>
      </c>
      <c r="AH56" s="1658"/>
      <c r="AI56" s="1658"/>
      <c r="AJ56" s="1658">
        <v>0</v>
      </c>
    </row>
    <row r="57" spans="1:36" s="146" customFormat="1" ht="16.5">
      <c r="A57" s="2561"/>
      <c r="B57" s="1669"/>
      <c r="C57" s="2561"/>
      <c r="D57" s="2561"/>
      <c r="E57" s="2562"/>
      <c r="F57" s="2562"/>
      <c r="G57" s="2563"/>
      <c r="H57" s="2563"/>
      <c r="I57" s="2563"/>
      <c r="J57" s="2563"/>
      <c r="K57" s="2563"/>
      <c r="L57" s="2563"/>
      <c r="M57" s="2563"/>
      <c r="N57" s="2563"/>
      <c r="O57" s="2563"/>
      <c r="P57" s="2563"/>
      <c r="Q57" s="2563"/>
      <c r="R57" s="2563"/>
      <c r="S57" s="2563"/>
      <c r="T57" s="2563"/>
      <c r="U57" s="2563"/>
      <c r="V57" s="2563"/>
      <c r="W57" s="2563"/>
      <c r="X57" s="2563"/>
      <c r="Y57" s="2563"/>
      <c r="Z57" s="2563"/>
      <c r="AA57" s="2563"/>
      <c r="AB57" s="2563"/>
      <c r="AC57" s="2563"/>
      <c r="AD57" s="2563"/>
      <c r="AE57" s="2563"/>
      <c r="AF57" s="2563"/>
      <c r="AG57" s="2563"/>
      <c r="AH57" s="2563"/>
      <c r="AI57" s="2563"/>
      <c r="AJ57" s="2563"/>
    </row>
    <row r="58" spans="1:36" s="146" customFormat="1">
      <c r="A58" s="346"/>
      <c r="B58" s="338"/>
      <c r="C58" s="2564" t="s">
        <v>7560</v>
      </c>
      <c r="D58" s="2101"/>
      <c r="E58" s="142"/>
      <c r="F58" s="1577"/>
      <c r="G58" s="158"/>
      <c r="H58" s="158"/>
      <c r="I58" s="158"/>
      <c r="J58" s="158"/>
      <c r="K58" s="220"/>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711"/>
    </row>
    <row r="59" spans="1:36" s="146" customFormat="1">
      <c r="A59" s="346"/>
      <c r="B59" s="338"/>
      <c r="C59" s="2552" t="s">
        <v>39</v>
      </c>
      <c r="D59" s="2101"/>
      <c r="E59" s="142"/>
      <c r="F59" s="1577"/>
      <c r="G59" s="158"/>
      <c r="H59" s="158"/>
      <c r="I59" s="158"/>
      <c r="J59" s="158"/>
      <c r="K59" s="220"/>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711"/>
    </row>
    <row r="60" spans="1:36" s="146" customFormat="1">
      <c r="A60" s="346"/>
      <c r="B60" s="338"/>
      <c r="C60" s="2552"/>
      <c r="D60" s="2101"/>
      <c r="E60" s="142"/>
      <c r="F60" s="1577"/>
      <c r="G60" s="158"/>
      <c r="H60" s="158"/>
      <c r="I60" s="158"/>
      <c r="J60" s="158"/>
      <c r="K60" s="220"/>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711"/>
    </row>
    <row r="61" spans="1:36" s="146" customFormat="1" ht="49.5" customHeight="1">
      <c r="A61" s="139">
        <v>3202</v>
      </c>
      <c r="B61" s="122" t="s">
        <v>7664</v>
      </c>
      <c r="C61" s="141" t="s">
        <v>7665</v>
      </c>
      <c r="D61" s="2101" t="s">
        <v>672</v>
      </c>
      <c r="E61" s="142" t="s">
        <v>3245</v>
      </c>
      <c r="F61" s="1577" t="s">
        <v>47</v>
      </c>
      <c r="G61" s="158">
        <v>100</v>
      </c>
      <c r="H61" s="220">
        <v>0</v>
      </c>
      <c r="I61" s="184">
        <v>0</v>
      </c>
      <c r="J61" s="220">
        <v>0</v>
      </c>
      <c r="K61" s="220">
        <v>0</v>
      </c>
      <c r="L61" s="184">
        <v>100</v>
      </c>
      <c r="M61" s="184">
        <v>50</v>
      </c>
      <c r="N61" s="184">
        <v>0</v>
      </c>
      <c r="O61" s="184">
        <v>50</v>
      </c>
      <c r="P61" s="184"/>
      <c r="Q61" s="184"/>
      <c r="R61" s="184"/>
      <c r="S61" s="184"/>
      <c r="T61" s="184"/>
      <c r="U61" s="184"/>
      <c r="V61" s="184"/>
      <c r="W61" s="184"/>
      <c r="X61" s="2843">
        <v>50</v>
      </c>
      <c r="Y61" s="2843">
        <v>0</v>
      </c>
      <c r="Z61" s="2108">
        <v>50</v>
      </c>
      <c r="AA61" s="2844"/>
      <c r="AB61" s="2844"/>
      <c r="AC61" s="2108">
        <v>0</v>
      </c>
      <c r="AD61" s="2108"/>
      <c r="AE61" s="2844"/>
      <c r="AF61" s="2844">
        <v>0</v>
      </c>
      <c r="AG61" s="2108">
        <v>0</v>
      </c>
      <c r="AH61" s="184"/>
      <c r="AI61" s="184"/>
      <c r="AJ61" s="1711">
        <v>0</v>
      </c>
    </row>
    <row r="62" spans="1:36" s="146" customFormat="1" ht="47.25">
      <c r="A62" s="139">
        <v>3203</v>
      </c>
      <c r="B62" s="2555" t="s">
        <v>7666</v>
      </c>
      <c r="C62" s="141" t="s">
        <v>7667</v>
      </c>
      <c r="D62" s="2101" t="s">
        <v>1298</v>
      </c>
      <c r="E62" s="2101" t="s">
        <v>42</v>
      </c>
      <c r="F62" s="1577" t="s">
        <v>47</v>
      </c>
      <c r="G62" s="158">
        <v>80</v>
      </c>
      <c r="H62" s="220">
        <v>0</v>
      </c>
      <c r="I62" s="184">
        <v>0</v>
      </c>
      <c r="J62" s="220">
        <v>0</v>
      </c>
      <c r="K62" s="220">
        <v>0</v>
      </c>
      <c r="L62" s="184">
        <v>80</v>
      </c>
      <c r="M62" s="184">
        <v>20</v>
      </c>
      <c r="N62" s="184">
        <v>0</v>
      </c>
      <c r="O62" s="184">
        <v>20</v>
      </c>
      <c r="P62" s="184"/>
      <c r="Q62" s="184"/>
      <c r="R62" s="184"/>
      <c r="S62" s="184"/>
      <c r="T62" s="184"/>
      <c r="U62" s="184"/>
      <c r="V62" s="184"/>
      <c r="W62" s="184"/>
      <c r="X62" s="2843">
        <v>20</v>
      </c>
      <c r="Y62" s="2843">
        <v>0</v>
      </c>
      <c r="Z62" s="2108">
        <v>20</v>
      </c>
      <c r="AA62" s="2844"/>
      <c r="AB62" s="2844"/>
      <c r="AC62" s="2108">
        <v>0</v>
      </c>
      <c r="AD62" s="2108"/>
      <c r="AE62" s="2844"/>
      <c r="AF62" s="2844">
        <v>0</v>
      </c>
      <c r="AG62" s="2108">
        <v>0</v>
      </c>
      <c r="AH62" s="184"/>
      <c r="AI62" s="184"/>
      <c r="AJ62" s="1711">
        <v>0</v>
      </c>
    </row>
    <row r="63" spans="1:36" s="146" customFormat="1" ht="31.5">
      <c r="A63" s="139">
        <v>3204</v>
      </c>
      <c r="B63" s="2555" t="s">
        <v>7668</v>
      </c>
      <c r="C63" s="141" t="s">
        <v>7669</v>
      </c>
      <c r="D63" s="2101" t="s">
        <v>1298</v>
      </c>
      <c r="E63" s="2101" t="s">
        <v>42</v>
      </c>
      <c r="F63" s="1577" t="s">
        <v>47</v>
      </c>
      <c r="G63" s="158">
        <v>40</v>
      </c>
      <c r="H63" s="220">
        <v>0</v>
      </c>
      <c r="I63" s="184">
        <v>0</v>
      </c>
      <c r="J63" s="220">
        <v>0</v>
      </c>
      <c r="K63" s="220">
        <v>0</v>
      </c>
      <c r="L63" s="184">
        <v>40</v>
      </c>
      <c r="M63" s="184">
        <v>10</v>
      </c>
      <c r="N63" s="184">
        <v>0</v>
      </c>
      <c r="O63" s="184">
        <v>10</v>
      </c>
      <c r="P63" s="184"/>
      <c r="Q63" s="184"/>
      <c r="R63" s="184"/>
      <c r="S63" s="184"/>
      <c r="T63" s="184"/>
      <c r="U63" s="184"/>
      <c r="V63" s="184"/>
      <c r="W63" s="184"/>
      <c r="X63" s="2843">
        <v>10</v>
      </c>
      <c r="Y63" s="2843">
        <v>0</v>
      </c>
      <c r="Z63" s="2108">
        <v>10</v>
      </c>
      <c r="AA63" s="2844"/>
      <c r="AB63" s="2844"/>
      <c r="AC63" s="2108">
        <v>0</v>
      </c>
      <c r="AD63" s="2108"/>
      <c r="AE63" s="2844"/>
      <c r="AF63" s="2844">
        <v>0</v>
      </c>
      <c r="AG63" s="2108">
        <v>0</v>
      </c>
      <c r="AH63" s="184"/>
      <c r="AI63" s="184"/>
      <c r="AJ63" s="1711">
        <v>0</v>
      </c>
    </row>
    <row r="64" spans="1:36" s="146" customFormat="1" ht="31.5">
      <c r="A64" s="139">
        <v>3205</v>
      </c>
      <c r="B64" s="2555" t="s">
        <v>7670</v>
      </c>
      <c r="C64" s="141" t="s">
        <v>7671</v>
      </c>
      <c r="D64" s="2101" t="s">
        <v>1298</v>
      </c>
      <c r="E64" s="2101" t="s">
        <v>42</v>
      </c>
      <c r="F64" s="1577" t="s">
        <v>47</v>
      </c>
      <c r="G64" s="158">
        <v>40</v>
      </c>
      <c r="H64" s="220">
        <v>0</v>
      </c>
      <c r="I64" s="184">
        <v>0</v>
      </c>
      <c r="J64" s="220">
        <v>0</v>
      </c>
      <c r="K64" s="220">
        <v>0</v>
      </c>
      <c r="L64" s="184">
        <v>40</v>
      </c>
      <c r="M64" s="184">
        <v>10</v>
      </c>
      <c r="N64" s="184">
        <v>0</v>
      </c>
      <c r="O64" s="184">
        <v>10</v>
      </c>
      <c r="P64" s="184"/>
      <c r="Q64" s="184"/>
      <c r="R64" s="184"/>
      <c r="S64" s="184"/>
      <c r="T64" s="184"/>
      <c r="U64" s="184"/>
      <c r="V64" s="184"/>
      <c r="W64" s="184"/>
      <c r="X64" s="2843">
        <v>10</v>
      </c>
      <c r="Y64" s="2843">
        <v>0</v>
      </c>
      <c r="Z64" s="2108">
        <v>10</v>
      </c>
      <c r="AA64" s="2844"/>
      <c r="AB64" s="2844"/>
      <c r="AC64" s="2108">
        <v>0</v>
      </c>
      <c r="AD64" s="2108"/>
      <c r="AE64" s="2844"/>
      <c r="AF64" s="2844">
        <v>0</v>
      </c>
      <c r="AG64" s="2108">
        <v>0</v>
      </c>
      <c r="AH64" s="184"/>
      <c r="AI64" s="184"/>
      <c r="AJ64" s="1711">
        <v>0</v>
      </c>
    </row>
    <row r="65" spans="1:36" s="146" customFormat="1" ht="47.25">
      <c r="A65" s="139">
        <v>3206</v>
      </c>
      <c r="B65" s="2555" t="s">
        <v>7672</v>
      </c>
      <c r="C65" s="141" t="s">
        <v>7673</v>
      </c>
      <c r="D65" s="2101" t="s">
        <v>1298</v>
      </c>
      <c r="E65" s="2101" t="s">
        <v>42</v>
      </c>
      <c r="F65" s="1577" t="s">
        <v>47</v>
      </c>
      <c r="G65" s="158">
        <v>40</v>
      </c>
      <c r="H65" s="220">
        <v>0</v>
      </c>
      <c r="I65" s="184">
        <v>0</v>
      </c>
      <c r="J65" s="220">
        <v>0</v>
      </c>
      <c r="K65" s="220">
        <v>0</v>
      </c>
      <c r="L65" s="184">
        <v>40</v>
      </c>
      <c r="M65" s="184">
        <v>10</v>
      </c>
      <c r="N65" s="184">
        <v>0</v>
      </c>
      <c r="O65" s="184">
        <v>10</v>
      </c>
      <c r="P65" s="184"/>
      <c r="Q65" s="184"/>
      <c r="R65" s="184"/>
      <c r="S65" s="184"/>
      <c r="T65" s="184"/>
      <c r="U65" s="184"/>
      <c r="V65" s="184"/>
      <c r="W65" s="184"/>
      <c r="X65" s="2843">
        <v>10</v>
      </c>
      <c r="Y65" s="2843">
        <v>0</v>
      </c>
      <c r="Z65" s="2108">
        <v>10</v>
      </c>
      <c r="AA65" s="2844"/>
      <c r="AB65" s="2844"/>
      <c r="AC65" s="2108">
        <v>0</v>
      </c>
      <c r="AD65" s="2108"/>
      <c r="AE65" s="2844"/>
      <c r="AF65" s="2844">
        <v>0</v>
      </c>
      <c r="AG65" s="2108">
        <v>0</v>
      </c>
      <c r="AH65" s="184"/>
      <c r="AI65" s="184"/>
      <c r="AJ65" s="1711">
        <v>0</v>
      </c>
    </row>
    <row r="66" spans="1:36" s="146" customFormat="1" ht="47.25">
      <c r="A66" s="139">
        <v>3207</v>
      </c>
      <c r="B66" s="2555" t="s">
        <v>7674</v>
      </c>
      <c r="C66" s="141" t="s">
        <v>7675</v>
      </c>
      <c r="D66" s="2101" t="s">
        <v>1298</v>
      </c>
      <c r="E66" s="2101" t="s">
        <v>42</v>
      </c>
      <c r="F66" s="1577" t="s">
        <v>47</v>
      </c>
      <c r="G66" s="158">
        <v>40</v>
      </c>
      <c r="H66" s="220">
        <v>0</v>
      </c>
      <c r="I66" s="184">
        <v>0</v>
      </c>
      <c r="J66" s="220">
        <v>0</v>
      </c>
      <c r="K66" s="220">
        <v>0</v>
      </c>
      <c r="L66" s="184">
        <v>40</v>
      </c>
      <c r="M66" s="184">
        <v>10</v>
      </c>
      <c r="N66" s="184">
        <v>0</v>
      </c>
      <c r="O66" s="184">
        <v>10</v>
      </c>
      <c r="P66" s="184"/>
      <c r="Q66" s="184"/>
      <c r="R66" s="184"/>
      <c r="S66" s="184"/>
      <c r="T66" s="184"/>
      <c r="U66" s="184"/>
      <c r="V66" s="184"/>
      <c r="W66" s="184"/>
      <c r="X66" s="2843">
        <v>10</v>
      </c>
      <c r="Y66" s="2843">
        <v>0</v>
      </c>
      <c r="Z66" s="2108">
        <v>10</v>
      </c>
      <c r="AA66" s="2844"/>
      <c r="AB66" s="2844"/>
      <c r="AC66" s="2108">
        <v>0</v>
      </c>
      <c r="AD66" s="2108"/>
      <c r="AE66" s="2844"/>
      <c r="AF66" s="2844">
        <v>0</v>
      </c>
      <c r="AG66" s="2108">
        <v>0</v>
      </c>
      <c r="AH66" s="184"/>
      <c r="AI66" s="184"/>
      <c r="AJ66" s="1711">
        <v>0</v>
      </c>
    </row>
    <row r="67" spans="1:36" s="146" customFormat="1" ht="31.5">
      <c r="A67" s="139">
        <v>3208</v>
      </c>
      <c r="B67" s="2555" t="s">
        <v>7676</v>
      </c>
      <c r="C67" s="141" t="s">
        <v>7677</v>
      </c>
      <c r="D67" s="2101" t="s">
        <v>1298</v>
      </c>
      <c r="E67" s="2101" t="s">
        <v>42</v>
      </c>
      <c r="F67" s="1577" t="s">
        <v>47</v>
      </c>
      <c r="G67" s="158">
        <v>40</v>
      </c>
      <c r="H67" s="220">
        <v>0</v>
      </c>
      <c r="I67" s="184">
        <v>0</v>
      </c>
      <c r="J67" s="220">
        <v>0</v>
      </c>
      <c r="K67" s="220">
        <v>0</v>
      </c>
      <c r="L67" s="184">
        <v>40</v>
      </c>
      <c r="M67" s="184">
        <v>10</v>
      </c>
      <c r="N67" s="184">
        <v>0</v>
      </c>
      <c r="O67" s="184">
        <v>10</v>
      </c>
      <c r="P67" s="184"/>
      <c r="Q67" s="184"/>
      <c r="R67" s="184"/>
      <c r="S67" s="184"/>
      <c r="T67" s="184"/>
      <c r="U67" s="184"/>
      <c r="V67" s="184"/>
      <c r="W67" s="184"/>
      <c r="X67" s="2843">
        <v>10</v>
      </c>
      <c r="Y67" s="2843">
        <v>0</v>
      </c>
      <c r="Z67" s="2108">
        <v>10</v>
      </c>
      <c r="AA67" s="2844"/>
      <c r="AB67" s="2844"/>
      <c r="AC67" s="2108">
        <v>0</v>
      </c>
      <c r="AD67" s="2108"/>
      <c r="AE67" s="2844"/>
      <c r="AF67" s="2844">
        <v>0</v>
      </c>
      <c r="AG67" s="2108">
        <v>0</v>
      </c>
      <c r="AH67" s="184"/>
      <c r="AI67" s="184"/>
      <c r="AJ67" s="1711">
        <v>0</v>
      </c>
    </row>
    <row r="68" spans="1:36" s="146" customFormat="1" ht="47.25">
      <c r="A68" s="139">
        <v>3209</v>
      </c>
      <c r="B68" s="2555" t="s">
        <v>7678</v>
      </c>
      <c r="C68" s="141" t="s">
        <v>7679</v>
      </c>
      <c r="D68" s="2101" t="s">
        <v>1298</v>
      </c>
      <c r="E68" s="2101" t="s">
        <v>42</v>
      </c>
      <c r="F68" s="1577" t="s">
        <v>47</v>
      </c>
      <c r="G68" s="158">
        <v>60</v>
      </c>
      <c r="H68" s="220">
        <v>0</v>
      </c>
      <c r="I68" s="184">
        <v>0</v>
      </c>
      <c r="J68" s="220">
        <v>0</v>
      </c>
      <c r="K68" s="220">
        <v>0</v>
      </c>
      <c r="L68" s="184">
        <v>60</v>
      </c>
      <c r="M68" s="184">
        <v>15</v>
      </c>
      <c r="N68" s="184">
        <v>0</v>
      </c>
      <c r="O68" s="184">
        <v>15</v>
      </c>
      <c r="P68" s="184"/>
      <c r="Q68" s="184"/>
      <c r="R68" s="184"/>
      <c r="S68" s="184"/>
      <c r="T68" s="184"/>
      <c r="U68" s="184"/>
      <c r="V68" s="184"/>
      <c r="W68" s="184"/>
      <c r="X68" s="2843">
        <v>15</v>
      </c>
      <c r="Y68" s="2843">
        <v>0</v>
      </c>
      <c r="Z68" s="2108">
        <v>15</v>
      </c>
      <c r="AA68" s="2844"/>
      <c r="AB68" s="2844"/>
      <c r="AC68" s="2108">
        <v>0</v>
      </c>
      <c r="AD68" s="2108"/>
      <c r="AE68" s="2844"/>
      <c r="AF68" s="2844">
        <v>0</v>
      </c>
      <c r="AG68" s="2108">
        <v>0</v>
      </c>
      <c r="AH68" s="184"/>
      <c r="AI68" s="184"/>
      <c r="AJ68" s="1711">
        <v>0</v>
      </c>
    </row>
    <row r="69" spans="1:36" s="146" customFormat="1" ht="47.25">
      <c r="A69" s="139">
        <v>3210</v>
      </c>
      <c r="B69" s="2555" t="s">
        <v>7680</v>
      </c>
      <c r="C69" s="141" t="s">
        <v>7681</v>
      </c>
      <c r="D69" s="2101" t="s">
        <v>1298</v>
      </c>
      <c r="E69" s="2101" t="s">
        <v>42</v>
      </c>
      <c r="F69" s="1577" t="s">
        <v>47</v>
      </c>
      <c r="G69" s="158">
        <v>30</v>
      </c>
      <c r="H69" s="220">
        <v>0</v>
      </c>
      <c r="I69" s="184">
        <v>0</v>
      </c>
      <c r="J69" s="220">
        <v>0</v>
      </c>
      <c r="K69" s="220">
        <v>0</v>
      </c>
      <c r="L69" s="184">
        <v>30</v>
      </c>
      <c r="M69" s="184">
        <v>7.5</v>
      </c>
      <c r="N69" s="184">
        <v>0</v>
      </c>
      <c r="O69" s="184">
        <v>7.5</v>
      </c>
      <c r="P69" s="184"/>
      <c r="Q69" s="184"/>
      <c r="R69" s="184"/>
      <c r="S69" s="184"/>
      <c r="T69" s="184"/>
      <c r="U69" s="184"/>
      <c r="V69" s="184"/>
      <c r="W69" s="184"/>
      <c r="X69" s="2843">
        <v>7.5</v>
      </c>
      <c r="Y69" s="2843">
        <v>0</v>
      </c>
      <c r="Z69" s="2108">
        <v>7.5</v>
      </c>
      <c r="AA69" s="2844"/>
      <c r="AB69" s="2844"/>
      <c r="AC69" s="2108">
        <v>0</v>
      </c>
      <c r="AD69" s="2108"/>
      <c r="AE69" s="2844"/>
      <c r="AF69" s="2844">
        <v>0</v>
      </c>
      <c r="AG69" s="2108">
        <v>0</v>
      </c>
      <c r="AH69" s="184"/>
      <c r="AI69" s="184"/>
      <c r="AJ69" s="1711">
        <v>0</v>
      </c>
    </row>
    <row r="70" spans="1:36" s="146" customFormat="1" ht="31.5">
      <c r="A70" s="139">
        <v>3211</v>
      </c>
      <c r="B70" s="2555" t="s">
        <v>7682</v>
      </c>
      <c r="C70" s="141" t="s">
        <v>7683</v>
      </c>
      <c r="D70" s="2101" t="s">
        <v>1298</v>
      </c>
      <c r="E70" s="2101" t="s">
        <v>42</v>
      </c>
      <c r="F70" s="1577" t="s">
        <v>47</v>
      </c>
      <c r="G70" s="158">
        <v>30</v>
      </c>
      <c r="H70" s="220">
        <v>0</v>
      </c>
      <c r="I70" s="184">
        <v>0</v>
      </c>
      <c r="J70" s="220">
        <v>0</v>
      </c>
      <c r="K70" s="220">
        <v>0</v>
      </c>
      <c r="L70" s="184">
        <v>30</v>
      </c>
      <c r="M70" s="184">
        <v>7.5</v>
      </c>
      <c r="N70" s="184">
        <v>0</v>
      </c>
      <c r="O70" s="184">
        <v>7.5</v>
      </c>
      <c r="P70" s="184"/>
      <c r="Q70" s="184"/>
      <c r="R70" s="184"/>
      <c r="S70" s="184"/>
      <c r="T70" s="184"/>
      <c r="U70" s="184"/>
      <c r="V70" s="184"/>
      <c r="W70" s="184"/>
      <c r="X70" s="2843">
        <v>7.5</v>
      </c>
      <c r="Y70" s="2843">
        <v>0</v>
      </c>
      <c r="Z70" s="2108">
        <v>7.5</v>
      </c>
      <c r="AA70" s="2844"/>
      <c r="AB70" s="2844"/>
      <c r="AC70" s="2108">
        <v>0</v>
      </c>
      <c r="AD70" s="2108"/>
      <c r="AE70" s="2844"/>
      <c r="AF70" s="2844">
        <v>0</v>
      </c>
      <c r="AG70" s="2108">
        <v>0</v>
      </c>
      <c r="AH70" s="184"/>
      <c r="AI70" s="184"/>
      <c r="AJ70" s="1711">
        <v>0</v>
      </c>
    </row>
    <row r="71" spans="1:36" s="146" customFormat="1" ht="31.5">
      <c r="A71" s="139">
        <v>3212</v>
      </c>
      <c r="B71" s="2555" t="s">
        <v>7684</v>
      </c>
      <c r="C71" s="141" t="s">
        <v>7685</v>
      </c>
      <c r="D71" s="2101" t="s">
        <v>209</v>
      </c>
      <c r="E71" s="2101" t="s">
        <v>42</v>
      </c>
      <c r="F71" s="1577" t="s">
        <v>47</v>
      </c>
      <c r="G71" s="158">
        <v>40</v>
      </c>
      <c r="H71" s="220">
        <v>0</v>
      </c>
      <c r="I71" s="184">
        <v>0</v>
      </c>
      <c r="J71" s="220">
        <v>0</v>
      </c>
      <c r="K71" s="220">
        <v>0</v>
      </c>
      <c r="L71" s="184">
        <v>40</v>
      </c>
      <c r="M71" s="184">
        <v>10</v>
      </c>
      <c r="N71" s="184">
        <v>0</v>
      </c>
      <c r="O71" s="184">
        <v>10</v>
      </c>
      <c r="P71" s="184"/>
      <c r="Q71" s="184"/>
      <c r="R71" s="184"/>
      <c r="S71" s="184"/>
      <c r="T71" s="184"/>
      <c r="U71" s="184"/>
      <c r="V71" s="184"/>
      <c r="W71" s="184"/>
      <c r="X71" s="2843">
        <v>10</v>
      </c>
      <c r="Y71" s="2843">
        <v>0</v>
      </c>
      <c r="Z71" s="2108">
        <v>10</v>
      </c>
      <c r="AA71" s="2844"/>
      <c r="AB71" s="2844"/>
      <c r="AC71" s="2108">
        <v>0</v>
      </c>
      <c r="AD71" s="2108"/>
      <c r="AE71" s="2844"/>
      <c r="AF71" s="2844">
        <v>0</v>
      </c>
      <c r="AG71" s="2108">
        <v>0</v>
      </c>
      <c r="AH71" s="184"/>
      <c r="AI71" s="184"/>
      <c r="AJ71" s="1711">
        <v>0</v>
      </c>
    </row>
    <row r="72" spans="1:36" s="146" customFormat="1" ht="31.5">
      <c r="A72" s="139">
        <v>3213</v>
      </c>
      <c r="B72" s="2555" t="s">
        <v>7686</v>
      </c>
      <c r="C72" s="141" t="s">
        <v>7687</v>
      </c>
      <c r="D72" s="2101" t="s">
        <v>209</v>
      </c>
      <c r="E72" s="2101" t="s">
        <v>42</v>
      </c>
      <c r="F72" s="1577" t="s">
        <v>47</v>
      </c>
      <c r="G72" s="158">
        <v>40</v>
      </c>
      <c r="H72" s="220">
        <v>0</v>
      </c>
      <c r="I72" s="184">
        <v>0</v>
      </c>
      <c r="J72" s="220">
        <v>0</v>
      </c>
      <c r="K72" s="220">
        <v>0</v>
      </c>
      <c r="L72" s="184">
        <v>40</v>
      </c>
      <c r="M72" s="184">
        <v>10</v>
      </c>
      <c r="N72" s="184">
        <v>0</v>
      </c>
      <c r="O72" s="184">
        <v>10</v>
      </c>
      <c r="P72" s="184"/>
      <c r="Q72" s="184"/>
      <c r="R72" s="184"/>
      <c r="S72" s="184"/>
      <c r="T72" s="184"/>
      <c r="U72" s="184"/>
      <c r="V72" s="184"/>
      <c r="W72" s="184"/>
      <c r="X72" s="2843">
        <v>10</v>
      </c>
      <c r="Y72" s="2843">
        <v>0</v>
      </c>
      <c r="Z72" s="2108">
        <v>10</v>
      </c>
      <c r="AA72" s="2844"/>
      <c r="AB72" s="2844"/>
      <c r="AC72" s="2108">
        <v>0</v>
      </c>
      <c r="AD72" s="2108"/>
      <c r="AE72" s="2844"/>
      <c r="AF72" s="2844">
        <v>0</v>
      </c>
      <c r="AG72" s="2108">
        <v>0</v>
      </c>
      <c r="AH72" s="184"/>
      <c r="AI72" s="184"/>
      <c r="AJ72" s="1711">
        <v>0</v>
      </c>
    </row>
    <row r="73" spans="1:36" s="146" customFormat="1" ht="31.5">
      <c r="A73" s="139">
        <v>3214</v>
      </c>
      <c r="B73" s="2555" t="s">
        <v>7688</v>
      </c>
      <c r="C73" s="141" t="s">
        <v>7689</v>
      </c>
      <c r="D73" s="2101" t="s">
        <v>209</v>
      </c>
      <c r="E73" s="2101" t="s">
        <v>42</v>
      </c>
      <c r="F73" s="1577" t="s">
        <v>47</v>
      </c>
      <c r="G73" s="158">
        <v>40</v>
      </c>
      <c r="H73" s="220">
        <v>0</v>
      </c>
      <c r="I73" s="184">
        <v>0</v>
      </c>
      <c r="J73" s="220">
        <v>0</v>
      </c>
      <c r="K73" s="220">
        <v>0</v>
      </c>
      <c r="L73" s="184">
        <v>40</v>
      </c>
      <c r="M73" s="184">
        <v>10</v>
      </c>
      <c r="N73" s="184">
        <v>0</v>
      </c>
      <c r="O73" s="184">
        <v>10</v>
      </c>
      <c r="P73" s="184"/>
      <c r="Q73" s="184"/>
      <c r="R73" s="184"/>
      <c r="S73" s="184"/>
      <c r="T73" s="184"/>
      <c r="U73" s="184"/>
      <c r="V73" s="184"/>
      <c r="W73" s="184"/>
      <c r="X73" s="2843">
        <v>10</v>
      </c>
      <c r="Y73" s="2843">
        <v>0</v>
      </c>
      <c r="Z73" s="2108">
        <v>10</v>
      </c>
      <c r="AA73" s="2844"/>
      <c r="AB73" s="2844"/>
      <c r="AC73" s="2108">
        <v>0</v>
      </c>
      <c r="AD73" s="2108"/>
      <c r="AE73" s="2844"/>
      <c r="AF73" s="2844">
        <v>0</v>
      </c>
      <c r="AG73" s="2108">
        <v>0</v>
      </c>
      <c r="AH73" s="184"/>
      <c r="AI73" s="184"/>
      <c r="AJ73" s="1711">
        <v>0</v>
      </c>
    </row>
    <row r="74" spans="1:36" s="146" customFormat="1" ht="47.25">
      <c r="A74" s="139">
        <v>3215</v>
      </c>
      <c r="B74" s="2555" t="s">
        <v>7690</v>
      </c>
      <c r="C74" s="141" t="s">
        <v>7691</v>
      </c>
      <c r="D74" s="2101" t="s">
        <v>326</v>
      </c>
      <c r="E74" s="2101" t="s">
        <v>42</v>
      </c>
      <c r="F74" s="1577" t="s">
        <v>47</v>
      </c>
      <c r="G74" s="158">
        <v>30</v>
      </c>
      <c r="H74" s="220">
        <v>0</v>
      </c>
      <c r="I74" s="184">
        <v>0</v>
      </c>
      <c r="J74" s="220">
        <v>0</v>
      </c>
      <c r="K74" s="220">
        <v>0</v>
      </c>
      <c r="L74" s="184">
        <v>30</v>
      </c>
      <c r="M74" s="184">
        <v>7.5</v>
      </c>
      <c r="N74" s="184">
        <v>0</v>
      </c>
      <c r="O74" s="184">
        <v>7.5</v>
      </c>
      <c r="P74" s="184"/>
      <c r="Q74" s="184"/>
      <c r="R74" s="184"/>
      <c r="S74" s="184"/>
      <c r="T74" s="184"/>
      <c r="U74" s="184"/>
      <c r="V74" s="184"/>
      <c r="W74" s="184"/>
      <c r="X74" s="2843">
        <v>7.5</v>
      </c>
      <c r="Y74" s="2843">
        <v>0</v>
      </c>
      <c r="Z74" s="2108">
        <v>7.5</v>
      </c>
      <c r="AA74" s="2844"/>
      <c r="AB74" s="2844"/>
      <c r="AC74" s="2108">
        <v>0</v>
      </c>
      <c r="AD74" s="2108"/>
      <c r="AE74" s="2844"/>
      <c r="AF74" s="2844">
        <v>0</v>
      </c>
      <c r="AG74" s="2108">
        <v>0</v>
      </c>
      <c r="AH74" s="184"/>
      <c r="AI74" s="184"/>
      <c r="AJ74" s="1711">
        <v>0</v>
      </c>
    </row>
    <row r="75" spans="1:36" s="146" customFormat="1" ht="47.25">
      <c r="A75" s="139">
        <v>3216</v>
      </c>
      <c r="B75" s="2555" t="s">
        <v>7692</v>
      </c>
      <c r="C75" s="141" t="s">
        <v>7693</v>
      </c>
      <c r="D75" s="2101" t="s">
        <v>542</v>
      </c>
      <c r="E75" s="2101" t="s">
        <v>42</v>
      </c>
      <c r="F75" s="1577" t="s">
        <v>47</v>
      </c>
      <c r="G75" s="158">
        <v>40</v>
      </c>
      <c r="H75" s="220">
        <v>0</v>
      </c>
      <c r="I75" s="184">
        <v>0</v>
      </c>
      <c r="J75" s="220">
        <v>0</v>
      </c>
      <c r="K75" s="220">
        <v>0</v>
      </c>
      <c r="L75" s="184">
        <v>40</v>
      </c>
      <c r="M75" s="184">
        <v>10</v>
      </c>
      <c r="N75" s="184">
        <v>0</v>
      </c>
      <c r="O75" s="184">
        <v>10</v>
      </c>
      <c r="P75" s="184"/>
      <c r="Q75" s="184"/>
      <c r="R75" s="184"/>
      <c r="S75" s="184"/>
      <c r="T75" s="184"/>
      <c r="U75" s="184"/>
      <c r="V75" s="184"/>
      <c r="W75" s="184"/>
      <c r="X75" s="2843">
        <v>10</v>
      </c>
      <c r="Y75" s="2843">
        <v>0</v>
      </c>
      <c r="Z75" s="2108">
        <v>10</v>
      </c>
      <c r="AA75" s="2844"/>
      <c r="AB75" s="2844"/>
      <c r="AC75" s="2108">
        <v>0</v>
      </c>
      <c r="AD75" s="2108"/>
      <c r="AE75" s="2844"/>
      <c r="AF75" s="2844">
        <v>0</v>
      </c>
      <c r="AG75" s="2108">
        <v>0</v>
      </c>
      <c r="AH75" s="184"/>
      <c r="AI75" s="184"/>
      <c r="AJ75" s="1711">
        <v>0</v>
      </c>
    </row>
    <row r="76" spans="1:36" s="146" customFormat="1" ht="31.5">
      <c r="A76" s="139">
        <v>3217</v>
      </c>
      <c r="B76" s="2555" t="s">
        <v>7694</v>
      </c>
      <c r="C76" s="141" t="s">
        <v>7695</v>
      </c>
      <c r="D76" s="2101" t="s">
        <v>389</v>
      </c>
      <c r="E76" s="2101" t="s">
        <v>42</v>
      </c>
      <c r="F76" s="1577" t="s">
        <v>47</v>
      </c>
      <c r="G76" s="158">
        <v>40</v>
      </c>
      <c r="H76" s="220">
        <v>0</v>
      </c>
      <c r="I76" s="184">
        <v>0</v>
      </c>
      <c r="J76" s="220">
        <v>0</v>
      </c>
      <c r="K76" s="220">
        <v>0</v>
      </c>
      <c r="L76" s="184">
        <v>40</v>
      </c>
      <c r="M76" s="184">
        <v>10</v>
      </c>
      <c r="N76" s="184">
        <v>0</v>
      </c>
      <c r="O76" s="184">
        <v>10</v>
      </c>
      <c r="P76" s="184"/>
      <c r="Q76" s="184"/>
      <c r="R76" s="184"/>
      <c r="S76" s="184"/>
      <c r="T76" s="184"/>
      <c r="U76" s="184"/>
      <c r="V76" s="184"/>
      <c r="W76" s="184"/>
      <c r="X76" s="2843">
        <v>10</v>
      </c>
      <c r="Y76" s="2843">
        <v>0</v>
      </c>
      <c r="Z76" s="2108">
        <v>10</v>
      </c>
      <c r="AA76" s="2844"/>
      <c r="AB76" s="2844"/>
      <c r="AC76" s="2108">
        <v>0</v>
      </c>
      <c r="AD76" s="2108"/>
      <c r="AE76" s="2844"/>
      <c r="AF76" s="2844">
        <v>0</v>
      </c>
      <c r="AG76" s="2108">
        <v>0</v>
      </c>
      <c r="AH76" s="184"/>
      <c r="AI76" s="184"/>
      <c r="AJ76" s="1711">
        <v>0</v>
      </c>
    </row>
    <row r="77" spans="1:36" s="146" customFormat="1" ht="63">
      <c r="A77" s="139">
        <v>3218</v>
      </c>
      <c r="B77" s="2555" t="s">
        <v>7696</v>
      </c>
      <c r="C77" s="141" t="s">
        <v>7697</v>
      </c>
      <c r="D77" s="2101" t="s">
        <v>56</v>
      </c>
      <c r="E77" s="2101" t="s">
        <v>42</v>
      </c>
      <c r="F77" s="1577" t="s">
        <v>47</v>
      </c>
      <c r="G77" s="158">
        <v>40</v>
      </c>
      <c r="H77" s="220">
        <v>0</v>
      </c>
      <c r="I77" s="184">
        <v>0</v>
      </c>
      <c r="J77" s="220">
        <v>0</v>
      </c>
      <c r="K77" s="220">
        <v>0</v>
      </c>
      <c r="L77" s="184">
        <v>40</v>
      </c>
      <c r="M77" s="184">
        <v>10</v>
      </c>
      <c r="N77" s="184">
        <v>0</v>
      </c>
      <c r="O77" s="184">
        <v>10</v>
      </c>
      <c r="P77" s="184"/>
      <c r="Q77" s="184"/>
      <c r="R77" s="184"/>
      <c r="S77" s="184"/>
      <c r="T77" s="184"/>
      <c r="U77" s="184"/>
      <c r="V77" s="184"/>
      <c r="W77" s="184"/>
      <c r="X77" s="2843">
        <v>10</v>
      </c>
      <c r="Y77" s="2843">
        <v>0</v>
      </c>
      <c r="Z77" s="2108">
        <v>10</v>
      </c>
      <c r="AA77" s="2844"/>
      <c r="AB77" s="2844"/>
      <c r="AC77" s="2108">
        <v>0</v>
      </c>
      <c r="AD77" s="2108"/>
      <c r="AE77" s="2844"/>
      <c r="AF77" s="2844">
        <v>0</v>
      </c>
      <c r="AG77" s="2108">
        <v>0</v>
      </c>
      <c r="AH77" s="184"/>
      <c r="AI77" s="184"/>
      <c r="AJ77" s="1711">
        <v>0</v>
      </c>
    </row>
    <row r="78" spans="1:36" s="146" customFormat="1" ht="31.5">
      <c r="A78" s="139">
        <v>3219</v>
      </c>
      <c r="B78" s="2555" t="s">
        <v>7698</v>
      </c>
      <c r="C78" s="141" t="s">
        <v>7699</v>
      </c>
      <c r="D78" s="2101" t="s">
        <v>553</v>
      </c>
      <c r="E78" s="2101" t="s">
        <v>42</v>
      </c>
      <c r="F78" s="1577" t="s">
        <v>47</v>
      </c>
      <c r="G78" s="158">
        <v>40</v>
      </c>
      <c r="H78" s="220">
        <v>0</v>
      </c>
      <c r="I78" s="184">
        <v>0</v>
      </c>
      <c r="J78" s="220">
        <v>0</v>
      </c>
      <c r="K78" s="220">
        <v>0</v>
      </c>
      <c r="L78" s="184">
        <v>40</v>
      </c>
      <c r="M78" s="184">
        <v>10</v>
      </c>
      <c r="N78" s="184">
        <v>0</v>
      </c>
      <c r="O78" s="184">
        <v>10</v>
      </c>
      <c r="P78" s="184"/>
      <c r="Q78" s="184"/>
      <c r="R78" s="184"/>
      <c r="S78" s="184"/>
      <c r="T78" s="184"/>
      <c r="U78" s="184"/>
      <c r="V78" s="184"/>
      <c r="W78" s="184"/>
      <c r="X78" s="2843">
        <v>10</v>
      </c>
      <c r="Y78" s="2843">
        <v>0</v>
      </c>
      <c r="Z78" s="2108">
        <v>10</v>
      </c>
      <c r="AA78" s="2844"/>
      <c r="AB78" s="2844"/>
      <c r="AC78" s="2108">
        <v>0</v>
      </c>
      <c r="AD78" s="2108"/>
      <c r="AE78" s="2844"/>
      <c r="AF78" s="2844">
        <v>0</v>
      </c>
      <c r="AG78" s="2108">
        <v>0</v>
      </c>
      <c r="AH78" s="184"/>
      <c r="AI78" s="184"/>
      <c r="AJ78" s="1711">
        <v>0</v>
      </c>
    </row>
    <row r="79" spans="1:36" s="146" customFormat="1" ht="31.5">
      <c r="A79" s="139">
        <v>3220</v>
      </c>
      <c r="B79" s="2555" t="s">
        <v>7700</v>
      </c>
      <c r="C79" s="141" t="s">
        <v>7701</v>
      </c>
      <c r="D79" s="2101" t="s">
        <v>302</v>
      </c>
      <c r="E79" s="2101" t="s">
        <v>42</v>
      </c>
      <c r="F79" s="1577" t="s">
        <v>47</v>
      </c>
      <c r="G79" s="158">
        <v>38</v>
      </c>
      <c r="H79" s="220">
        <v>0</v>
      </c>
      <c r="I79" s="184">
        <v>0</v>
      </c>
      <c r="J79" s="220">
        <v>0</v>
      </c>
      <c r="K79" s="220">
        <v>0</v>
      </c>
      <c r="L79" s="184">
        <v>38</v>
      </c>
      <c r="M79" s="184">
        <v>9.5</v>
      </c>
      <c r="N79" s="184">
        <v>0</v>
      </c>
      <c r="O79" s="184">
        <v>9.5</v>
      </c>
      <c r="P79" s="184"/>
      <c r="Q79" s="184"/>
      <c r="R79" s="184"/>
      <c r="S79" s="184"/>
      <c r="T79" s="184"/>
      <c r="U79" s="184"/>
      <c r="V79" s="184"/>
      <c r="W79" s="184"/>
      <c r="X79" s="2843">
        <v>9.5</v>
      </c>
      <c r="Y79" s="2843">
        <v>0</v>
      </c>
      <c r="Z79" s="2108">
        <v>9.5</v>
      </c>
      <c r="AA79" s="2844"/>
      <c r="AB79" s="2844"/>
      <c r="AC79" s="2108">
        <v>0</v>
      </c>
      <c r="AD79" s="2108"/>
      <c r="AE79" s="2844"/>
      <c r="AF79" s="2844">
        <v>0</v>
      </c>
      <c r="AG79" s="2108">
        <v>0</v>
      </c>
      <c r="AH79" s="184"/>
      <c r="AI79" s="184"/>
      <c r="AJ79" s="1711">
        <v>0</v>
      </c>
    </row>
    <row r="80" spans="1:36" s="146" customFormat="1" ht="31.5">
      <c r="A80" s="139">
        <v>3221</v>
      </c>
      <c r="B80" s="2555" t="s">
        <v>7702</v>
      </c>
      <c r="C80" s="141" t="s">
        <v>7703</v>
      </c>
      <c r="D80" s="2101" t="s">
        <v>302</v>
      </c>
      <c r="E80" s="2101" t="s">
        <v>42</v>
      </c>
      <c r="F80" s="1577" t="s">
        <v>47</v>
      </c>
      <c r="G80" s="158">
        <v>40</v>
      </c>
      <c r="H80" s="220">
        <v>0</v>
      </c>
      <c r="I80" s="184">
        <v>0</v>
      </c>
      <c r="J80" s="220">
        <v>0</v>
      </c>
      <c r="K80" s="220">
        <v>0</v>
      </c>
      <c r="L80" s="184">
        <v>40</v>
      </c>
      <c r="M80" s="184">
        <v>10</v>
      </c>
      <c r="N80" s="184">
        <v>0</v>
      </c>
      <c r="O80" s="184">
        <v>10</v>
      </c>
      <c r="P80" s="184"/>
      <c r="Q80" s="184"/>
      <c r="R80" s="184"/>
      <c r="S80" s="184"/>
      <c r="T80" s="184"/>
      <c r="U80" s="184"/>
      <c r="V80" s="184"/>
      <c r="W80" s="184"/>
      <c r="X80" s="2843">
        <v>10</v>
      </c>
      <c r="Y80" s="2843">
        <v>0</v>
      </c>
      <c r="Z80" s="2108">
        <v>10</v>
      </c>
      <c r="AA80" s="2844"/>
      <c r="AB80" s="2844"/>
      <c r="AC80" s="2108">
        <v>0</v>
      </c>
      <c r="AD80" s="2108"/>
      <c r="AE80" s="2844"/>
      <c r="AF80" s="2844">
        <v>0</v>
      </c>
      <c r="AG80" s="2108">
        <v>0</v>
      </c>
      <c r="AH80" s="184"/>
      <c r="AI80" s="184"/>
      <c r="AJ80" s="1711">
        <v>0</v>
      </c>
    </row>
    <row r="81" spans="1:36" s="146" customFormat="1" ht="31.5">
      <c r="A81" s="139">
        <v>3222</v>
      </c>
      <c r="B81" s="2555" t="s">
        <v>7704</v>
      </c>
      <c r="C81" s="141" t="s">
        <v>7705</v>
      </c>
      <c r="D81" s="2565" t="s">
        <v>400</v>
      </c>
      <c r="E81" s="2566" t="s">
        <v>3245</v>
      </c>
      <c r="F81" s="2567" t="s">
        <v>47</v>
      </c>
      <c r="G81" s="2568">
        <v>40</v>
      </c>
      <c r="H81" s="220">
        <v>0</v>
      </c>
      <c r="I81" s="184">
        <v>0</v>
      </c>
      <c r="J81" s="220">
        <v>0</v>
      </c>
      <c r="K81" s="220">
        <v>0</v>
      </c>
      <c r="L81" s="184">
        <v>40</v>
      </c>
      <c r="M81" s="184">
        <v>10</v>
      </c>
      <c r="N81" s="184">
        <v>0</v>
      </c>
      <c r="O81" s="184">
        <v>10</v>
      </c>
      <c r="P81" s="184"/>
      <c r="Q81" s="184"/>
      <c r="R81" s="184"/>
      <c r="S81" s="184"/>
      <c r="T81" s="184"/>
      <c r="U81" s="184"/>
      <c r="V81" s="184"/>
      <c r="W81" s="184"/>
      <c r="X81" s="2843">
        <v>10</v>
      </c>
      <c r="Y81" s="2843">
        <v>0</v>
      </c>
      <c r="Z81" s="2108">
        <v>10</v>
      </c>
      <c r="AA81" s="2844"/>
      <c r="AB81" s="2844"/>
      <c r="AC81" s="2108">
        <v>0</v>
      </c>
      <c r="AD81" s="2108"/>
      <c r="AE81" s="2844"/>
      <c r="AF81" s="2844">
        <v>0</v>
      </c>
      <c r="AG81" s="2108">
        <v>0</v>
      </c>
      <c r="AH81" s="184"/>
      <c r="AI81" s="184"/>
      <c r="AJ81" s="1711">
        <v>0</v>
      </c>
    </row>
    <row r="82" spans="1:36" s="146" customFormat="1" ht="63">
      <c r="A82" s="139">
        <v>3223</v>
      </c>
      <c r="B82" s="2555" t="s">
        <v>7706</v>
      </c>
      <c r="C82" s="141" t="s">
        <v>7707</v>
      </c>
      <c r="D82" s="2565" t="s">
        <v>588</v>
      </c>
      <c r="E82" s="2566" t="s">
        <v>3245</v>
      </c>
      <c r="F82" s="2567" t="s">
        <v>47</v>
      </c>
      <c r="G82" s="2568">
        <v>40</v>
      </c>
      <c r="H82" s="220">
        <v>0</v>
      </c>
      <c r="I82" s="184">
        <v>0</v>
      </c>
      <c r="J82" s="220">
        <v>0</v>
      </c>
      <c r="K82" s="220">
        <v>0</v>
      </c>
      <c r="L82" s="184">
        <v>40</v>
      </c>
      <c r="M82" s="184">
        <v>10</v>
      </c>
      <c r="N82" s="184">
        <v>0</v>
      </c>
      <c r="O82" s="184">
        <v>10</v>
      </c>
      <c r="P82" s="184"/>
      <c r="Q82" s="184"/>
      <c r="R82" s="184"/>
      <c r="S82" s="184"/>
      <c r="T82" s="184"/>
      <c r="U82" s="184"/>
      <c r="V82" s="184"/>
      <c r="W82" s="184"/>
      <c r="X82" s="2843">
        <v>10</v>
      </c>
      <c r="Y82" s="2843">
        <v>0</v>
      </c>
      <c r="Z82" s="2108">
        <v>10</v>
      </c>
      <c r="AA82" s="2844"/>
      <c r="AB82" s="2844"/>
      <c r="AC82" s="2108">
        <v>0</v>
      </c>
      <c r="AD82" s="2108"/>
      <c r="AE82" s="2844"/>
      <c r="AF82" s="2844">
        <v>0</v>
      </c>
      <c r="AG82" s="2108">
        <v>0</v>
      </c>
      <c r="AH82" s="184"/>
      <c r="AI82" s="184"/>
      <c r="AJ82" s="1711">
        <v>0</v>
      </c>
    </row>
    <row r="83" spans="1:36" s="146" customFormat="1" ht="31.5">
      <c r="A83" s="139">
        <v>3224</v>
      </c>
      <c r="B83" s="2555" t="s">
        <v>7708</v>
      </c>
      <c r="C83" s="141" t="s">
        <v>7709</v>
      </c>
      <c r="D83" s="2565" t="s">
        <v>674</v>
      </c>
      <c r="E83" s="2566" t="s">
        <v>7710</v>
      </c>
      <c r="F83" s="2567" t="s">
        <v>47</v>
      </c>
      <c r="G83" s="2568">
        <v>80</v>
      </c>
      <c r="H83" s="220">
        <v>0</v>
      </c>
      <c r="I83" s="184">
        <v>0</v>
      </c>
      <c r="J83" s="220">
        <v>0</v>
      </c>
      <c r="K83" s="220">
        <v>0</v>
      </c>
      <c r="L83" s="184">
        <v>80</v>
      </c>
      <c r="M83" s="184">
        <v>20</v>
      </c>
      <c r="N83" s="184">
        <v>0</v>
      </c>
      <c r="O83" s="184">
        <v>20</v>
      </c>
      <c r="P83" s="184"/>
      <c r="Q83" s="184"/>
      <c r="R83" s="184"/>
      <c r="S83" s="184"/>
      <c r="T83" s="184"/>
      <c r="U83" s="184"/>
      <c r="V83" s="184"/>
      <c r="W83" s="184"/>
      <c r="X83" s="2843">
        <v>20</v>
      </c>
      <c r="Y83" s="2843">
        <v>0</v>
      </c>
      <c r="Z83" s="2108">
        <v>20</v>
      </c>
      <c r="AA83" s="2844"/>
      <c r="AB83" s="2844"/>
      <c r="AC83" s="2108">
        <v>0</v>
      </c>
      <c r="AD83" s="2108"/>
      <c r="AE83" s="2844"/>
      <c r="AF83" s="2844">
        <v>0</v>
      </c>
      <c r="AG83" s="2108">
        <v>0</v>
      </c>
      <c r="AH83" s="184"/>
      <c r="AI83" s="184"/>
      <c r="AJ83" s="1711">
        <v>0</v>
      </c>
    </row>
    <row r="84" spans="1:36" s="146" customFormat="1" ht="63">
      <c r="A84" s="139">
        <v>3225</v>
      </c>
      <c r="B84" s="2555" t="s">
        <v>7711</v>
      </c>
      <c r="C84" s="141" t="s">
        <v>7712</v>
      </c>
      <c r="D84" s="2101" t="s">
        <v>670</v>
      </c>
      <c r="E84" s="2101" t="s">
        <v>42</v>
      </c>
      <c r="F84" s="1577" t="s">
        <v>47</v>
      </c>
      <c r="G84" s="158">
        <v>70</v>
      </c>
      <c r="H84" s="220">
        <v>0</v>
      </c>
      <c r="I84" s="184">
        <v>0</v>
      </c>
      <c r="J84" s="220">
        <v>0</v>
      </c>
      <c r="K84" s="220">
        <v>0</v>
      </c>
      <c r="L84" s="184">
        <v>70</v>
      </c>
      <c r="M84" s="184">
        <v>17.5</v>
      </c>
      <c r="N84" s="184">
        <v>0</v>
      </c>
      <c r="O84" s="184">
        <v>17.5</v>
      </c>
      <c r="P84" s="184"/>
      <c r="Q84" s="184"/>
      <c r="R84" s="184"/>
      <c r="S84" s="184"/>
      <c r="T84" s="184"/>
      <c r="U84" s="184"/>
      <c r="V84" s="184"/>
      <c r="W84" s="184"/>
      <c r="X84" s="2843">
        <v>17.5</v>
      </c>
      <c r="Y84" s="2843">
        <v>0</v>
      </c>
      <c r="Z84" s="2108">
        <v>17.5</v>
      </c>
      <c r="AA84" s="2844"/>
      <c r="AB84" s="2844"/>
      <c r="AC84" s="2108">
        <v>0</v>
      </c>
      <c r="AD84" s="2108"/>
      <c r="AE84" s="2844"/>
      <c r="AF84" s="2844">
        <v>0</v>
      </c>
      <c r="AG84" s="2108">
        <v>0</v>
      </c>
      <c r="AH84" s="184"/>
      <c r="AI84" s="184"/>
      <c r="AJ84" s="1711">
        <v>0</v>
      </c>
    </row>
    <row r="85" spans="1:36" s="146" customFormat="1" ht="63">
      <c r="A85" s="139">
        <v>3226</v>
      </c>
      <c r="B85" s="2555" t="s">
        <v>7713</v>
      </c>
      <c r="C85" s="141" t="s">
        <v>7714</v>
      </c>
      <c r="D85" s="2101" t="s">
        <v>670</v>
      </c>
      <c r="E85" s="2101" t="s">
        <v>42</v>
      </c>
      <c r="F85" s="1577" t="s">
        <v>47</v>
      </c>
      <c r="G85" s="158">
        <v>70</v>
      </c>
      <c r="H85" s="220">
        <v>0</v>
      </c>
      <c r="I85" s="184">
        <v>0</v>
      </c>
      <c r="J85" s="220">
        <v>0</v>
      </c>
      <c r="K85" s="220">
        <v>0</v>
      </c>
      <c r="L85" s="184">
        <v>70</v>
      </c>
      <c r="M85" s="184">
        <v>17.5</v>
      </c>
      <c r="N85" s="184">
        <v>0</v>
      </c>
      <c r="O85" s="184">
        <v>17.5</v>
      </c>
      <c r="P85" s="184"/>
      <c r="Q85" s="184"/>
      <c r="R85" s="184"/>
      <c r="S85" s="184"/>
      <c r="T85" s="184"/>
      <c r="U85" s="184"/>
      <c r="V85" s="184"/>
      <c r="W85" s="184"/>
      <c r="X85" s="2843">
        <v>17.5</v>
      </c>
      <c r="Y85" s="2843">
        <v>0</v>
      </c>
      <c r="Z85" s="2108">
        <v>17.5</v>
      </c>
      <c r="AA85" s="2844"/>
      <c r="AB85" s="2844"/>
      <c r="AC85" s="2108">
        <v>0</v>
      </c>
      <c r="AD85" s="2108"/>
      <c r="AE85" s="2844"/>
      <c r="AF85" s="2844">
        <v>0</v>
      </c>
      <c r="AG85" s="2108">
        <v>0</v>
      </c>
      <c r="AH85" s="184"/>
      <c r="AI85" s="184"/>
      <c r="AJ85" s="1711">
        <v>0</v>
      </c>
    </row>
    <row r="86" spans="1:36" s="146" customFormat="1" ht="31.5">
      <c r="A86" s="139">
        <v>3227</v>
      </c>
      <c r="B86" s="2555" t="s">
        <v>7715</v>
      </c>
      <c r="C86" s="141" t="s">
        <v>7716</v>
      </c>
      <c r="D86" s="2101" t="s">
        <v>257</v>
      </c>
      <c r="E86" s="2101" t="s">
        <v>42</v>
      </c>
      <c r="F86" s="1577" t="s">
        <v>47</v>
      </c>
      <c r="G86" s="158">
        <v>35</v>
      </c>
      <c r="H86" s="220">
        <v>0</v>
      </c>
      <c r="I86" s="184">
        <v>0</v>
      </c>
      <c r="J86" s="220">
        <v>0</v>
      </c>
      <c r="K86" s="220">
        <v>0</v>
      </c>
      <c r="L86" s="184">
        <v>35</v>
      </c>
      <c r="M86" s="184">
        <v>8.75</v>
      </c>
      <c r="N86" s="184">
        <v>0</v>
      </c>
      <c r="O86" s="184">
        <v>8.75</v>
      </c>
      <c r="P86" s="184"/>
      <c r="Q86" s="184"/>
      <c r="R86" s="184"/>
      <c r="S86" s="184"/>
      <c r="T86" s="184"/>
      <c r="U86" s="184"/>
      <c r="V86" s="184"/>
      <c r="W86" s="184"/>
      <c r="X86" s="2843">
        <v>8.75</v>
      </c>
      <c r="Y86" s="2843">
        <v>0</v>
      </c>
      <c r="Z86" s="2108">
        <v>8.75</v>
      </c>
      <c r="AA86" s="2844"/>
      <c r="AB86" s="2844"/>
      <c r="AC86" s="2108">
        <v>0</v>
      </c>
      <c r="AD86" s="2108"/>
      <c r="AE86" s="2844"/>
      <c r="AF86" s="2844">
        <v>0</v>
      </c>
      <c r="AG86" s="2108">
        <v>0</v>
      </c>
      <c r="AH86" s="184"/>
      <c r="AI86" s="184"/>
      <c r="AJ86" s="1711">
        <v>0</v>
      </c>
    </row>
    <row r="87" spans="1:36" s="146" customFormat="1" ht="31.5">
      <c r="A87" s="139">
        <v>3228</v>
      </c>
      <c r="B87" s="2555" t="s">
        <v>7717</v>
      </c>
      <c r="C87" s="141" t="s">
        <v>7718</v>
      </c>
      <c r="D87" s="2101" t="s">
        <v>384</v>
      </c>
      <c r="E87" s="2101" t="s">
        <v>42</v>
      </c>
      <c r="F87" s="1577" t="s">
        <v>47</v>
      </c>
      <c r="G87" s="158">
        <v>48</v>
      </c>
      <c r="H87" s="220">
        <v>0</v>
      </c>
      <c r="I87" s="184">
        <v>0</v>
      </c>
      <c r="J87" s="220">
        <v>0</v>
      </c>
      <c r="K87" s="220">
        <v>0</v>
      </c>
      <c r="L87" s="184">
        <v>48</v>
      </c>
      <c r="M87" s="184">
        <v>12</v>
      </c>
      <c r="N87" s="184">
        <v>0</v>
      </c>
      <c r="O87" s="184">
        <v>12</v>
      </c>
      <c r="P87" s="184"/>
      <c r="Q87" s="184"/>
      <c r="R87" s="184"/>
      <c r="S87" s="184"/>
      <c r="T87" s="184"/>
      <c r="U87" s="184"/>
      <c r="V87" s="184"/>
      <c r="W87" s="184"/>
      <c r="X87" s="2843">
        <v>12</v>
      </c>
      <c r="Y87" s="2843">
        <v>0</v>
      </c>
      <c r="Z87" s="2108">
        <v>12</v>
      </c>
      <c r="AA87" s="2844"/>
      <c r="AB87" s="2844"/>
      <c r="AC87" s="2108">
        <v>0</v>
      </c>
      <c r="AD87" s="2108"/>
      <c r="AE87" s="2844"/>
      <c r="AF87" s="2844">
        <v>0</v>
      </c>
      <c r="AG87" s="2108">
        <v>0</v>
      </c>
      <c r="AH87" s="184"/>
      <c r="AI87" s="184"/>
      <c r="AJ87" s="1711">
        <v>0</v>
      </c>
    </row>
    <row r="88" spans="1:36" s="146" customFormat="1" ht="47.25">
      <c r="A88" s="139">
        <v>3229</v>
      </c>
      <c r="B88" s="2555" t="s">
        <v>7719</v>
      </c>
      <c r="C88" s="141" t="s">
        <v>7720</v>
      </c>
      <c r="D88" s="2101" t="s">
        <v>96</v>
      </c>
      <c r="E88" s="2101" t="s">
        <v>42</v>
      </c>
      <c r="F88" s="1577" t="s">
        <v>47</v>
      </c>
      <c r="G88" s="158">
        <v>85</v>
      </c>
      <c r="H88" s="220">
        <v>0</v>
      </c>
      <c r="I88" s="184">
        <v>0</v>
      </c>
      <c r="J88" s="220">
        <v>0</v>
      </c>
      <c r="K88" s="220">
        <v>0</v>
      </c>
      <c r="L88" s="184">
        <v>85</v>
      </c>
      <c r="M88" s="184">
        <v>21.25</v>
      </c>
      <c r="N88" s="184">
        <v>0</v>
      </c>
      <c r="O88" s="184">
        <v>21.25</v>
      </c>
      <c r="P88" s="184"/>
      <c r="Q88" s="184"/>
      <c r="R88" s="184"/>
      <c r="S88" s="184"/>
      <c r="T88" s="184"/>
      <c r="U88" s="184"/>
      <c r="V88" s="184"/>
      <c r="W88" s="184"/>
      <c r="X88" s="2843">
        <v>21.25</v>
      </c>
      <c r="Y88" s="2843">
        <v>0</v>
      </c>
      <c r="Z88" s="2108">
        <v>21.25</v>
      </c>
      <c r="AA88" s="2844"/>
      <c r="AB88" s="2844"/>
      <c r="AC88" s="2108">
        <v>0</v>
      </c>
      <c r="AD88" s="2108"/>
      <c r="AE88" s="2844"/>
      <c r="AF88" s="2844">
        <v>0</v>
      </c>
      <c r="AG88" s="2108">
        <v>0</v>
      </c>
      <c r="AH88" s="184"/>
      <c r="AI88" s="184"/>
      <c r="AJ88" s="1711">
        <v>0</v>
      </c>
    </row>
    <row r="89" spans="1:36" s="146" customFormat="1" ht="31.5">
      <c r="A89" s="139">
        <v>3230</v>
      </c>
      <c r="B89" s="2555" t="s">
        <v>7721</v>
      </c>
      <c r="C89" s="141" t="s">
        <v>7722</v>
      </c>
      <c r="D89" s="2101" t="s">
        <v>96</v>
      </c>
      <c r="E89" s="2101" t="s">
        <v>42</v>
      </c>
      <c r="F89" s="1577" t="s">
        <v>47</v>
      </c>
      <c r="G89" s="158">
        <v>20</v>
      </c>
      <c r="H89" s="220">
        <v>0</v>
      </c>
      <c r="I89" s="184">
        <v>0</v>
      </c>
      <c r="J89" s="220">
        <v>0</v>
      </c>
      <c r="K89" s="220">
        <v>0</v>
      </c>
      <c r="L89" s="184">
        <v>20</v>
      </c>
      <c r="M89" s="184">
        <v>5</v>
      </c>
      <c r="N89" s="184">
        <v>0</v>
      </c>
      <c r="O89" s="184">
        <v>5</v>
      </c>
      <c r="P89" s="184"/>
      <c r="Q89" s="184"/>
      <c r="R89" s="184"/>
      <c r="S89" s="184"/>
      <c r="T89" s="184"/>
      <c r="U89" s="184"/>
      <c r="V89" s="184"/>
      <c r="W89" s="184"/>
      <c r="X89" s="2843">
        <v>5</v>
      </c>
      <c r="Y89" s="2843">
        <v>0</v>
      </c>
      <c r="Z89" s="2108">
        <v>5</v>
      </c>
      <c r="AA89" s="2844"/>
      <c r="AB89" s="2844"/>
      <c r="AC89" s="2108">
        <v>0</v>
      </c>
      <c r="AD89" s="2108"/>
      <c r="AE89" s="2844"/>
      <c r="AF89" s="2844">
        <v>0</v>
      </c>
      <c r="AG89" s="2108">
        <v>0</v>
      </c>
      <c r="AH89" s="184"/>
      <c r="AI89" s="184"/>
      <c r="AJ89" s="1711">
        <v>0</v>
      </c>
    </row>
    <row r="90" spans="1:36" s="146" customFormat="1" ht="47.25">
      <c r="A90" s="139">
        <v>3231</v>
      </c>
      <c r="B90" s="2555" t="s">
        <v>7723</v>
      </c>
      <c r="C90" s="141" t="s">
        <v>7724</v>
      </c>
      <c r="D90" s="2101" t="s">
        <v>28</v>
      </c>
      <c r="E90" s="2101" t="s">
        <v>42</v>
      </c>
      <c r="F90" s="1577" t="s">
        <v>47</v>
      </c>
      <c r="G90" s="158">
        <v>40</v>
      </c>
      <c r="H90" s="220">
        <v>0</v>
      </c>
      <c r="I90" s="184">
        <v>0</v>
      </c>
      <c r="J90" s="220">
        <v>0</v>
      </c>
      <c r="K90" s="220">
        <v>0</v>
      </c>
      <c r="L90" s="184">
        <v>40</v>
      </c>
      <c r="M90" s="184">
        <v>10</v>
      </c>
      <c r="N90" s="184">
        <v>0</v>
      </c>
      <c r="O90" s="184">
        <v>10</v>
      </c>
      <c r="P90" s="184"/>
      <c r="Q90" s="184"/>
      <c r="R90" s="184"/>
      <c r="S90" s="184"/>
      <c r="T90" s="184"/>
      <c r="U90" s="184"/>
      <c r="V90" s="184"/>
      <c r="W90" s="184"/>
      <c r="X90" s="2843">
        <v>10</v>
      </c>
      <c r="Y90" s="2843">
        <v>0</v>
      </c>
      <c r="Z90" s="2108">
        <v>10</v>
      </c>
      <c r="AA90" s="2844"/>
      <c r="AB90" s="2844"/>
      <c r="AC90" s="2108">
        <v>0</v>
      </c>
      <c r="AD90" s="2108"/>
      <c r="AE90" s="2844"/>
      <c r="AF90" s="2844">
        <v>0</v>
      </c>
      <c r="AG90" s="2108">
        <v>0</v>
      </c>
      <c r="AH90" s="184"/>
      <c r="AI90" s="184"/>
      <c r="AJ90" s="1711">
        <v>0</v>
      </c>
    </row>
    <row r="91" spans="1:36" s="146" customFormat="1" ht="47.25">
      <c r="A91" s="139">
        <v>3232</v>
      </c>
      <c r="B91" s="2555" t="s">
        <v>7725</v>
      </c>
      <c r="C91" s="141" t="s">
        <v>7726</v>
      </c>
      <c r="D91" s="2101" t="s">
        <v>28</v>
      </c>
      <c r="E91" s="2101" t="s">
        <v>42</v>
      </c>
      <c r="F91" s="1577" t="s">
        <v>47</v>
      </c>
      <c r="G91" s="158">
        <v>25</v>
      </c>
      <c r="H91" s="220">
        <v>0</v>
      </c>
      <c r="I91" s="184">
        <v>0</v>
      </c>
      <c r="J91" s="220">
        <v>0</v>
      </c>
      <c r="K91" s="220">
        <v>0</v>
      </c>
      <c r="L91" s="184">
        <v>25</v>
      </c>
      <c r="M91" s="184">
        <v>6.25</v>
      </c>
      <c r="N91" s="184">
        <v>0</v>
      </c>
      <c r="O91" s="184">
        <v>6.25</v>
      </c>
      <c r="P91" s="184"/>
      <c r="Q91" s="184"/>
      <c r="R91" s="184"/>
      <c r="S91" s="184"/>
      <c r="T91" s="184"/>
      <c r="U91" s="184"/>
      <c r="V91" s="184"/>
      <c r="W91" s="184"/>
      <c r="X91" s="2843">
        <v>6.25</v>
      </c>
      <c r="Y91" s="2843">
        <v>0</v>
      </c>
      <c r="Z91" s="2108">
        <v>6.25</v>
      </c>
      <c r="AA91" s="2844"/>
      <c r="AB91" s="2844"/>
      <c r="AC91" s="2108">
        <v>0</v>
      </c>
      <c r="AD91" s="2108"/>
      <c r="AE91" s="2844"/>
      <c r="AF91" s="2844">
        <v>0</v>
      </c>
      <c r="AG91" s="2108">
        <v>0</v>
      </c>
      <c r="AH91" s="184"/>
      <c r="AI91" s="184"/>
      <c r="AJ91" s="1711">
        <v>0</v>
      </c>
    </row>
    <row r="92" spans="1:36" s="146" customFormat="1" ht="47.25">
      <c r="A92" s="139">
        <v>3233</v>
      </c>
      <c r="B92" s="2555" t="s">
        <v>7727</v>
      </c>
      <c r="C92" s="141" t="s">
        <v>7728</v>
      </c>
      <c r="D92" s="2101" t="s">
        <v>564</v>
      </c>
      <c r="E92" s="2101" t="s">
        <v>42</v>
      </c>
      <c r="F92" s="1577" t="s">
        <v>47</v>
      </c>
      <c r="G92" s="158">
        <v>20</v>
      </c>
      <c r="H92" s="220">
        <v>0</v>
      </c>
      <c r="I92" s="184">
        <v>0</v>
      </c>
      <c r="J92" s="220">
        <v>0</v>
      </c>
      <c r="K92" s="220">
        <v>0</v>
      </c>
      <c r="L92" s="184">
        <v>20</v>
      </c>
      <c r="M92" s="184">
        <v>5</v>
      </c>
      <c r="N92" s="184">
        <v>0</v>
      </c>
      <c r="O92" s="184">
        <v>5</v>
      </c>
      <c r="P92" s="184"/>
      <c r="Q92" s="184"/>
      <c r="R92" s="184"/>
      <c r="S92" s="184"/>
      <c r="T92" s="184"/>
      <c r="U92" s="184"/>
      <c r="V92" s="184"/>
      <c r="W92" s="184"/>
      <c r="X92" s="2843">
        <v>5</v>
      </c>
      <c r="Y92" s="2843">
        <v>0</v>
      </c>
      <c r="Z92" s="2108">
        <v>5</v>
      </c>
      <c r="AA92" s="2844"/>
      <c r="AB92" s="2844"/>
      <c r="AC92" s="2108">
        <v>0</v>
      </c>
      <c r="AD92" s="2108"/>
      <c r="AE92" s="2844"/>
      <c r="AF92" s="2844">
        <v>0</v>
      </c>
      <c r="AG92" s="2108">
        <v>0</v>
      </c>
      <c r="AH92" s="184"/>
      <c r="AI92" s="184"/>
      <c r="AJ92" s="1711">
        <v>0</v>
      </c>
    </row>
    <row r="93" spans="1:36" s="146" customFormat="1" ht="31.5">
      <c r="A93" s="139">
        <v>3234</v>
      </c>
      <c r="B93" s="2555" t="s">
        <v>7729</v>
      </c>
      <c r="C93" s="141" t="s">
        <v>7730</v>
      </c>
      <c r="D93" s="2101" t="s">
        <v>1238</v>
      </c>
      <c r="E93" s="2101" t="s">
        <v>42</v>
      </c>
      <c r="F93" s="1577" t="s">
        <v>47</v>
      </c>
      <c r="G93" s="158">
        <v>50</v>
      </c>
      <c r="H93" s="220">
        <v>0</v>
      </c>
      <c r="I93" s="184">
        <v>0</v>
      </c>
      <c r="J93" s="220">
        <v>0</v>
      </c>
      <c r="K93" s="220">
        <v>0</v>
      </c>
      <c r="L93" s="184">
        <v>50</v>
      </c>
      <c r="M93" s="184">
        <v>12.5</v>
      </c>
      <c r="N93" s="184">
        <v>0</v>
      </c>
      <c r="O93" s="184">
        <v>12.5</v>
      </c>
      <c r="P93" s="184"/>
      <c r="Q93" s="184"/>
      <c r="R93" s="184"/>
      <c r="S93" s="184"/>
      <c r="T93" s="184"/>
      <c r="U93" s="184"/>
      <c r="V93" s="184"/>
      <c r="W93" s="184"/>
      <c r="X93" s="2843">
        <v>12.5</v>
      </c>
      <c r="Y93" s="2843">
        <v>0</v>
      </c>
      <c r="Z93" s="2108">
        <v>12.5</v>
      </c>
      <c r="AA93" s="2844"/>
      <c r="AB93" s="2844"/>
      <c r="AC93" s="2108">
        <v>0</v>
      </c>
      <c r="AD93" s="2108"/>
      <c r="AE93" s="2844"/>
      <c r="AF93" s="2844">
        <v>0</v>
      </c>
      <c r="AG93" s="2108">
        <v>0</v>
      </c>
      <c r="AH93" s="184"/>
      <c r="AI93" s="184"/>
      <c r="AJ93" s="1711">
        <v>0</v>
      </c>
    </row>
    <row r="94" spans="1:36" s="146" customFormat="1" ht="31.5">
      <c r="A94" s="139">
        <v>3235</v>
      </c>
      <c r="B94" s="2555" t="s">
        <v>7731</v>
      </c>
      <c r="C94" s="141" t="s">
        <v>7732</v>
      </c>
      <c r="D94" s="2101" t="s">
        <v>1238</v>
      </c>
      <c r="E94" s="2101" t="s">
        <v>42</v>
      </c>
      <c r="F94" s="1577" t="s">
        <v>47</v>
      </c>
      <c r="G94" s="158">
        <v>40</v>
      </c>
      <c r="H94" s="220">
        <v>0</v>
      </c>
      <c r="I94" s="184">
        <v>0</v>
      </c>
      <c r="J94" s="220">
        <v>0</v>
      </c>
      <c r="K94" s="220">
        <v>0</v>
      </c>
      <c r="L94" s="184">
        <v>40</v>
      </c>
      <c r="M94" s="184">
        <v>10</v>
      </c>
      <c r="N94" s="184">
        <v>0</v>
      </c>
      <c r="O94" s="184">
        <v>10</v>
      </c>
      <c r="P94" s="184"/>
      <c r="Q94" s="184"/>
      <c r="R94" s="184"/>
      <c r="S94" s="184"/>
      <c r="T94" s="184"/>
      <c r="U94" s="184"/>
      <c r="V94" s="184"/>
      <c r="W94" s="184"/>
      <c r="X94" s="2843">
        <v>10</v>
      </c>
      <c r="Y94" s="2843">
        <v>0</v>
      </c>
      <c r="Z94" s="2108">
        <v>10</v>
      </c>
      <c r="AA94" s="2844"/>
      <c r="AB94" s="2844"/>
      <c r="AC94" s="2108">
        <v>0</v>
      </c>
      <c r="AD94" s="2108"/>
      <c r="AE94" s="2844"/>
      <c r="AF94" s="2844">
        <v>0</v>
      </c>
      <c r="AG94" s="2108">
        <v>0</v>
      </c>
      <c r="AH94" s="184"/>
      <c r="AI94" s="184"/>
      <c r="AJ94" s="1711">
        <v>0</v>
      </c>
    </row>
    <row r="95" spans="1:36" s="146" customFormat="1" ht="47.25">
      <c r="A95" s="139">
        <v>3236</v>
      </c>
      <c r="B95" s="2555" t="s">
        <v>7733</v>
      </c>
      <c r="C95" s="141" t="s">
        <v>7734</v>
      </c>
      <c r="D95" s="2101" t="s">
        <v>213</v>
      </c>
      <c r="E95" s="2101" t="s">
        <v>42</v>
      </c>
      <c r="F95" s="1577" t="s">
        <v>47</v>
      </c>
      <c r="G95" s="158">
        <v>55</v>
      </c>
      <c r="H95" s="220">
        <v>0</v>
      </c>
      <c r="I95" s="184">
        <v>0</v>
      </c>
      <c r="J95" s="220">
        <v>0</v>
      </c>
      <c r="K95" s="220">
        <v>0</v>
      </c>
      <c r="L95" s="184">
        <v>55</v>
      </c>
      <c r="M95" s="184">
        <v>13.75</v>
      </c>
      <c r="N95" s="184">
        <v>0</v>
      </c>
      <c r="O95" s="184">
        <v>13.75</v>
      </c>
      <c r="P95" s="184"/>
      <c r="Q95" s="184"/>
      <c r="R95" s="184"/>
      <c r="S95" s="184"/>
      <c r="T95" s="184"/>
      <c r="U95" s="184"/>
      <c r="V95" s="184"/>
      <c r="W95" s="184"/>
      <c r="X95" s="2843">
        <v>13.75</v>
      </c>
      <c r="Y95" s="2843">
        <v>0</v>
      </c>
      <c r="Z95" s="2108">
        <v>13.75</v>
      </c>
      <c r="AA95" s="2844"/>
      <c r="AB95" s="2844"/>
      <c r="AC95" s="2108">
        <v>0</v>
      </c>
      <c r="AD95" s="2108"/>
      <c r="AE95" s="2844"/>
      <c r="AF95" s="2844">
        <v>0</v>
      </c>
      <c r="AG95" s="2108">
        <v>0</v>
      </c>
      <c r="AH95" s="184"/>
      <c r="AI95" s="184"/>
      <c r="AJ95" s="1711">
        <v>0</v>
      </c>
    </row>
    <row r="96" spans="1:36" s="146" customFormat="1" ht="63">
      <c r="A96" s="139">
        <v>3237</v>
      </c>
      <c r="B96" s="2555" t="s">
        <v>7735</v>
      </c>
      <c r="C96" s="141" t="s">
        <v>7736</v>
      </c>
      <c r="D96" s="2101" t="s">
        <v>564</v>
      </c>
      <c r="E96" s="2101" t="s">
        <v>42</v>
      </c>
      <c r="F96" s="1577" t="s">
        <v>47</v>
      </c>
      <c r="G96" s="158">
        <v>80</v>
      </c>
      <c r="H96" s="220">
        <v>0</v>
      </c>
      <c r="I96" s="184">
        <v>0</v>
      </c>
      <c r="J96" s="220">
        <v>0</v>
      </c>
      <c r="K96" s="220">
        <v>0</v>
      </c>
      <c r="L96" s="184">
        <v>80</v>
      </c>
      <c r="M96" s="184">
        <v>20</v>
      </c>
      <c r="N96" s="184">
        <v>0</v>
      </c>
      <c r="O96" s="184">
        <v>20</v>
      </c>
      <c r="P96" s="184"/>
      <c r="Q96" s="184"/>
      <c r="R96" s="184"/>
      <c r="S96" s="184"/>
      <c r="T96" s="184"/>
      <c r="U96" s="184"/>
      <c r="V96" s="184"/>
      <c r="W96" s="184"/>
      <c r="X96" s="2843">
        <v>20</v>
      </c>
      <c r="Y96" s="2843">
        <v>0</v>
      </c>
      <c r="Z96" s="2108">
        <v>20</v>
      </c>
      <c r="AA96" s="2844"/>
      <c r="AB96" s="2844"/>
      <c r="AC96" s="2108">
        <v>0</v>
      </c>
      <c r="AD96" s="2108"/>
      <c r="AE96" s="2844"/>
      <c r="AF96" s="2844">
        <v>0</v>
      </c>
      <c r="AG96" s="2108">
        <v>0</v>
      </c>
      <c r="AH96" s="184"/>
      <c r="AI96" s="184"/>
      <c r="AJ96" s="1711">
        <v>0</v>
      </c>
    </row>
    <row r="97" spans="1:36" s="146" customFormat="1" ht="47.25">
      <c r="A97" s="139">
        <v>3238</v>
      </c>
      <c r="B97" s="2555" t="s">
        <v>7737</v>
      </c>
      <c r="C97" s="141" t="s">
        <v>7738</v>
      </c>
      <c r="D97" s="2101" t="s">
        <v>564</v>
      </c>
      <c r="E97" s="2101" t="s">
        <v>42</v>
      </c>
      <c r="F97" s="1577" t="s">
        <v>47</v>
      </c>
      <c r="G97" s="158">
        <v>80</v>
      </c>
      <c r="H97" s="220">
        <v>0</v>
      </c>
      <c r="I97" s="184">
        <v>0</v>
      </c>
      <c r="J97" s="220">
        <v>0</v>
      </c>
      <c r="K97" s="220">
        <v>0</v>
      </c>
      <c r="L97" s="184">
        <v>80</v>
      </c>
      <c r="M97" s="184">
        <v>20</v>
      </c>
      <c r="N97" s="184">
        <v>0</v>
      </c>
      <c r="O97" s="184">
        <v>20</v>
      </c>
      <c r="P97" s="184"/>
      <c r="Q97" s="184"/>
      <c r="R97" s="184"/>
      <c r="S97" s="184"/>
      <c r="T97" s="184"/>
      <c r="U97" s="184"/>
      <c r="V97" s="184"/>
      <c r="W97" s="184"/>
      <c r="X97" s="2843">
        <v>20</v>
      </c>
      <c r="Y97" s="2843">
        <v>0</v>
      </c>
      <c r="Z97" s="2108">
        <v>20</v>
      </c>
      <c r="AA97" s="2844"/>
      <c r="AB97" s="2844"/>
      <c r="AC97" s="2108">
        <v>0</v>
      </c>
      <c r="AD97" s="2108"/>
      <c r="AE97" s="2844"/>
      <c r="AF97" s="2844">
        <v>0</v>
      </c>
      <c r="AG97" s="2108">
        <v>0</v>
      </c>
      <c r="AH97" s="184"/>
      <c r="AI97" s="184"/>
      <c r="AJ97" s="1711">
        <v>0</v>
      </c>
    </row>
    <row r="98" spans="1:36" s="146" customFormat="1" ht="47.25">
      <c r="A98" s="139">
        <v>3239</v>
      </c>
      <c r="B98" s="2555" t="s">
        <v>7739</v>
      </c>
      <c r="C98" s="141" t="s">
        <v>7740</v>
      </c>
      <c r="D98" s="2101" t="s">
        <v>226</v>
      </c>
      <c r="E98" s="2101" t="s">
        <v>42</v>
      </c>
      <c r="F98" s="1577" t="s">
        <v>47</v>
      </c>
      <c r="G98" s="158">
        <v>60</v>
      </c>
      <c r="H98" s="220">
        <v>0</v>
      </c>
      <c r="I98" s="184">
        <v>0</v>
      </c>
      <c r="J98" s="220">
        <v>0</v>
      </c>
      <c r="K98" s="220">
        <v>0</v>
      </c>
      <c r="L98" s="184">
        <v>60</v>
      </c>
      <c r="M98" s="184">
        <v>15</v>
      </c>
      <c r="N98" s="184">
        <v>0</v>
      </c>
      <c r="O98" s="184">
        <v>15</v>
      </c>
      <c r="P98" s="184"/>
      <c r="Q98" s="184"/>
      <c r="R98" s="184"/>
      <c r="S98" s="184"/>
      <c r="T98" s="184"/>
      <c r="U98" s="184"/>
      <c r="V98" s="184"/>
      <c r="W98" s="184"/>
      <c r="X98" s="2843">
        <v>15</v>
      </c>
      <c r="Y98" s="2843">
        <v>0</v>
      </c>
      <c r="Z98" s="2108">
        <v>15</v>
      </c>
      <c r="AA98" s="2844"/>
      <c r="AB98" s="2844"/>
      <c r="AC98" s="2108">
        <v>0</v>
      </c>
      <c r="AD98" s="2108"/>
      <c r="AE98" s="2844"/>
      <c r="AF98" s="2844">
        <v>0</v>
      </c>
      <c r="AG98" s="2108">
        <v>0</v>
      </c>
      <c r="AH98" s="184"/>
      <c r="AI98" s="184"/>
      <c r="AJ98" s="1711">
        <v>0</v>
      </c>
    </row>
    <row r="99" spans="1:36" s="146" customFormat="1" ht="31.5">
      <c r="A99" s="139">
        <v>3240</v>
      </c>
      <c r="B99" s="2555" t="s">
        <v>7741</v>
      </c>
      <c r="C99" s="141" t="s">
        <v>7742</v>
      </c>
      <c r="D99" s="2101" t="s">
        <v>230</v>
      </c>
      <c r="E99" s="2101" t="s">
        <v>42</v>
      </c>
      <c r="F99" s="1577" t="s">
        <v>47</v>
      </c>
      <c r="G99" s="158">
        <v>40</v>
      </c>
      <c r="H99" s="220">
        <v>0</v>
      </c>
      <c r="I99" s="184">
        <v>0</v>
      </c>
      <c r="J99" s="220">
        <v>0</v>
      </c>
      <c r="K99" s="220">
        <v>0</v>
      </c>
      <c r="L99" s="184">
        <v>40</v>
      </c>
      <c r="M99" s="184">
        <v>10</v>
      </c>
      <c r="N99" s="184">
        <v>0</v>
      </c>
      <c r="O99" s="184">
        <v>10</v>
      </c>
      <c r="P99" s="184"/>
      <c r="Q99" s="184"/>
      <c r="R99" s="184"/>
      <c r="S99" s="184"/>
      <c r="T99" s="184"/>
      <c r="U99" s="184"/>
      <c r="V99" s="184"/>
      <c r="W99" s="184"/>
      <c r="X99" s="2843">
        <v>10</v>
      </c>
      <c r="Y99" s="2843">
        <v>0</v>
      </c>
      <c r="Z99" s="2108">
        <v>10</v>
      </c>
      <c r="AA99" s="2844"/>
      <c r="AB99" s="2844"/>
      <c r="AC99" s="2108">
        <v>0</v>
      </c>
      <c r="AD99" s="2108"/>
      <c r="AE99" s="2844"/>
      <c r="AF99" s="2844">
        <v>0</v>
      </c>
      <c r="AG99" s="2108">
        <v>0</v>
      </c>
      <c r="AH99" s="184"/>
      <c r="AI99" s="184"/>
      <c r="AJ99" s="1711">
        <v>0</v>
      </c>
    </row>
    <row r="100" spans="1:36" s="146" customFormat="1" ht="47.25">
      <c r="A100" s="139">
        <v>3241</v>
      </c>
      <c r="B100" s="2555" t="s">
        <v>7743</v>
      </c>
      <c r="C100" s="141" t="s">
        <v>7744</v>
      </c>
      <c r="D100" s="2565" t="s">
        <v>601</v>
      </c>
      <c r="E100" s="2566" t="s">
        <v>3245</v>
      </c>
      <c r="F100" s="2567" t="s">
        <v>47</v>
      </c>
      <c r="G100" s="158">
        <v>40</v>
      </c>
      <c r="H100" s="220">
        <v>0</v>
      </c>
      <c r="I100" s="184">
        <v>0</v>
      </c>
      <c r="J100" s="220">
        <v>0</v>
      </c>
      <c r="K100" s="220">
        <v>0</v>
      </c>
      <c r="L100" s="184">
        <v>40</v>
      </c>
      <c r="M100" s="184">
        <v>10</v>
      </c>
      <c r="N100" s="184">
        <v>0</v>
      </c>
      <c r="O100" s="184">
        <v>10</v>
      </c>
      <c r="P100" s="184"/>
      <c r="Q100" s="184"/>
      <c r="R100" s="184"/>
      <c r="S100" s="184"/>
      <c r="T100" s="184"/>
      <c r="U100" s="184"/>
      <c r="V100" s="184"/>
      <c r="W100" s="184"/>
      <c r="X100" s="2843">
        <v>10</v>
      </c>
      <c r="Y100" s="2843">
        <v>0</v>
      </c>
      <c r="Z100" s="2108">
        <v>10</v>
      </c>
      <c r="AA100" s="2844"/>
      <c r="AB100" s="2844"/>
      <c r="AC100" s="2108">
        <v>0</v>
      </c>
      <c r="AD100" s="2108"/>
      <c r="AE100" s="2844"/>
      <c r="AF100" s="2844">
        <v>0</v>
      </c>
      <c r="AG100" s="2108">
        <v>0</v>
      </c>
      <c r="AH100" s="184"/>
      <c r="AI100" s="184"/>
      <c r="AJ100" s="1711">
        <v>0</v>
      </c>
    </row>
    <row r="101" spans="1:36" s="146" customFormat="1" ht="47.25">
      <c r="A101" s="139">
        <v>3242</v>
      </c>
      <c r="B101" s="2555" t="s">
        <v>7745</v>
      </c>
      <c r="C101" s="141" t="s">
        <v>7746</v>
      </c>
      <c r="D101" s="2565" t="s">
        <v>230</v>
      </c>
      <c r="E101" s="2566" t="s">
        <v>3245</v>
      </c>
      <c r="F101" s="2567" t="s">
        <v>47</v>
      </c>
      <c r="G101" s="2568">
        <v>50</v>
      </c>
      <c r="H101" s="220">
        <v>0</v>
      </c>
      <c r="I101" s="184">
        <v>0</v>
      </c>
      <c r="J101" s="220">
        <v>0</v>
      </c>
      <c r="K101" s="220">
        <v>0</v>
      </c>
      <c r="L101" s="184">
        <v>50</v>
      </c>
      <c r="M101" s="184">
        <v>12.5</v>
      </c>
      <c r="N101" s="184">
        <v>0</v>
      </c>
      <c r="O101" s="184">
        <v>12.5</v>
      </c>
      <c r="P101" s="184"/>
      <c r="Q101" s="184"/>
      <c r="R101" s="184"/>
      <c r="S101" s="184"/>
      <c r="T101" s="184"/>
      <c r="U101" s="184"/>
      <c r="V101" s="184"/>
      <c r="W101" s="184"/>
      <c r="X101" s="2843">
        <v>12.5</v>
      </c>
      <c r="Y101" s="2843">
        <v>0</v>
      </c>
      <c r="Z101" s="2108">
        <v>12.5</v>
      </c>
      <c r="AA101" s="2844"/>
      <c r="AB101" s="2844"/>
      <c r="AC101" s="2108">
        <v>0</v>
      </c>
      <c r="AD101" s="2108"/>
      <c r="AE101" s="2844"/>
      <c r="AF101" s="2844">
        <v>0</v>
      </c>
      <c r="AG101" s="2108">
        <v>0</v>
      </c>
      <c r="AH101" s="184"/>
      <c r="AI101" s="184"/>
      <c r="AJ101" s="1711">
        <v>0</v>
      </c>
    </row>
    <row r="102" spans="1:36" s="146" customFormat="1" ht="31.5">
      <c r="A102" s="139">
        <v>3243</v>
      </c>
      <c r="B102" s="2555" t="s">
        <v>7747</v>
      </c>
      <c r="C102" s="141" t="s">
        <v>7748</v>
      </c>
      <c r="D102" s="2565" t="s">
        <v>88</v>
      </c>
      <c r="E102" s="2566" t="s">
        <v>3245</v>
      </c>
      <c r="F102" s="2567" t="s">
        <v>47</v>
      </c>
      <c r="G102" s="2568">
        <v>90</v>
      </c>
      <c r="H102" s="220">
        <v>0</v>
      </c>
      <c r="I102" s="184">
        <v>0</v>
      </c>
      <c r="J102" s="220">
        <v>0</v>
      </c>
      <c r="K102" s="220">
        <v>0</v>
      </c>
      <c r="L102" s="184">
        <v>90</v>
      </c>
      <c r="M102" s="184">
        <v>22.5</v>
      </c>
      <c r="N102" s="184">
        <v>0</v>
      </c>
      <c r="O102" s="184">
        <v>22.5</v>
      </c>
      <c r="P102" s="184"/>
      <c r="Q102" s="184"/>
      <c r="R102" s="184"/>
      <c r="S102" s="184"/>
      <c r="T102" s="184"/>
      <c r="U102" s="184"/>
      <c r="V102" s="184"/>
      <c r="W102" s="184"/>
      <c r="X102" s="2843">
        <v>22.5</v>
      </c>
      <c r="Y102" s="2843">
        <v>0</v>
      </c>
      <c r="Z102" s="2108">
        <v>22.5</v>
      </c>
      <c r="AA102" s="2844"/>
      <c r="AB102" s="2844"/>
      <c r="AC102" s="2108">
        <v>0</v>
      </c>
      <c r="AD102" s="2108"/>
      <c r="AE102" s="2844"/>
      <c r="AF102" s="2844">
        <v>0</v>
      </c>
      <c r="AG102" s="2108">
        <v>0</v>
      </c>
      <c r="AH102" s="184"/>
      <c r="AI102" s="184"/>
      <c r="AJ102" s="1711">
        <v>0</v>
      </c>
    </row>
    <row r="103" spans="1:36" s="146" customFormat="1" ht="47.25">
      <c r="A103" s="139">
        <v>3244</v>
      </c>
      <c r="B103" s="2555" t="s">
        <v>7749</v>
      </c>
      <c r="C103" s="141" t="s">
        <v>7750</v>
      </c>
      <c r="D103" s="2565" t="s">
        <v>393</v>
      </c>
      <c r="E103" s="2566" t="s">
        <v>3245</v>
      </c>
      <c r="F103" s="2567" t="s">
        <v>43</v>
      </c>
      <c r="G103" s="2568">
        <v>37</v>
      </c>
      <c r="H103" s="220">
        <v>0</v>
      </c>
      <c r="I103" s="184">
        <v>0</v>
      </c>
      <c r="J103" s="220">
        <v>0</v>
      </c>
      <c r="K103" s="220">
        <v>0</v>
      </c>
      <c r="L103" s="184">
        <v>37</v>
      </c>
      <c r="M103" s="184">
        <v>9.25</v>
      </c>
      <c r="N103" s="184">
        <v>0</v>
      </c>
      <c r="O103" s="184">
        <v>9.25</v>
      </c>
      <c r="P103" s="184"/>
      <c r="Q103" s="184"/>
      <c r="R103" s="184"/>
      <c r="S103" s="184"/>
      <c r="T103" s="184"/>
      <c r="U103" s="184"/>
      <c r="V103" s="184"/>
      <c r="W103" s="184"/>
      <c r="X103" s="2843">
        <v>9.25</v>
      </c>
      <c r="Y103" s="2843">
        <v>0</v>
      </c>
      <c r="Z103" s="2108">
        <v>9.25</v>
      </c>
      <c r="AA103" s="2844"/>
      <c r="AB103" s="2844"/>
      <c r="AC103" s="2108">
        <v>0</v>
      </c>
      <c r="AD103" s="2108"/>
      <c r="AE103" s="2844"/>
      <c r="AF103" s="2844">
        <v>0</v>
      </c>
      <c r="AG103" s="2108">
        <v>0</v>
      </c>
      <c r="AH103" s="184"/>
      <c r="AI103" s="184"/>
      <c r="AJ103" s="1711">
        <v>0</v>
      </c>
    </row>
    <row r="104" spans="1:36" s="146" customFormat="1" ht="47.25">
      <c r="A104" s="139">
        <v>3245</v>
      </c>
      <c r="B104" s="2555" t="s">
        <v>7751</v>
      </c>
      <c r="C104" s="141" t="s">
        <v>7752</v>
      </c>
      <c r="D104" s="2565" t="s">
        <v>384</v>
      </c>
      <c r="E104" s="2566" t="s">
        <v>3245</v>
      </c>
      <c r="F104" s="2567" t="s">
        <v>47</v>
      </c>
      <c r="G104" s="158">
        <v>45</v>
      </c>
      <c r="H104" s="220">
        <v>0</v>
      </c>
      <c r="I104" s="184">
        <v>0</v>
      </c>
      <c r="J104" s="220">
        <v>0</v>
      </c>
      <c r="K104" s="220">
        <v>0</v>
      </c>
      <c r="L104" s="184">
        <v>45</v>
      </c>
      <c r="M104" s="184">
        <v>11.25</v>
      </c>
      <c r="N104" s="184">
        <v>0</v>
      </c>
      <c r="O104" s="184">
        <v>11.25</v>
      </c>
      <c r="P104" s="184"/>
      <c r="Q104" s="184"/>
      <c r="R104" s="184"/>
      <c r="S104" s="184"/>
      <c r="T104" s="184"/>
      <c r="U104" s="184"/>
      <c r="V104" s="184"/>
      <c r="W104" s="184"/>
      <c r="X104" s="2843">
        <v>11.25</v>
      </c>
      <c r="Y104" s="2843">
        <v>0</v>
      </c>
      <c r="Z104" s="2108">
        <v>11.25</v>
      </c>
      <c r="AA104" s="2844"/>
      <c r="AB104" s="2844"/>
      <c r="AC104" s="2108">
        <v>0</v>
      </c>
      <c r="AD104" s="2108"/>
      <c r="AE104" s="2844"/>
      <c r="AF104" s="2844">
        <v>0</v>
      </c>
      <c r="AG104" s="2108">
        <v>0</v>
      </c>
      <c r="AH104" s="184"/>
      <c r="AI104" s="184"/>
      <c r="AJ104" s="1711">
        <v>0</v>
      </c>
    </row>
    <row r="105" spans="1:36" s="146" customFormat="1">
      <c r="A105" s="2101"/>
      <c r="B105" s="2101"/>
      <c r="C105" s="141"/>
      <c r="D105" s="2565"/>
      <c r="E105" s="2566"/>
      <c r="F105" s="2567"/>
      <c r="G105" s="158"/>
      <c r="H105" s="220"/>
      <c r="I105" s="184"/>
      <c r="J105" s="220"/>
      <c r="K105" s="220"/>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711"/>
    </row>
    <row r="106" spans="1:36" s="146" customFormat="1">
      <c r="A106" s="346"/>
      <c r="B106" s="338"/>
      <c r="C106" s="233" t="s">
        <v>7753</v>
      </c>
      <c r="D106" s="233"/>
      <c r="E106" s="2118"/>
      <c r="F106" s="2118"/>
      <c r="G106" s="1658">
        <v>2128</v>
      </c>
      <c r="H106" s="1658">
        <v>0</v>
      </c>
      <c r="I106" s="1658">
        <v>0</v>
      </c>
      <c r="J106" s="1658">
        <v>0</v>
      </c>
      <c r="K106" s="1658">
        <v>0</v>
      </c>
      <c r="L106" s="1658">
        <v>2128</v>
      </c>
      <c r="M106" s="1658">
        <v>557</v>
      </c>
      <c r="N106" s="1658">
        <v>0</v>
      </c>
      <c r="O106" s="1658">
        <v>557</v>
      </c>
      <c r="P106" s="1658">
        <v>0</v>
      </c>
      <c r="Q106" s="1658">
        <v>0</v>
      </c>
      <c r="R106" s="1658">
        <v>0</v>
      </c>
      <c r="S106" s="1658">
        <v>0</v>
      </c>
      <c r="T106" s="1658">
        <v>0</v>
      </c>
      <c r="U106" s="1658">
        <v>0</v>
      </c>
      <c r="V106" s="1658">
        <v>0</v>
      </c>
      <c r="W106" s="1658">
        <v>0</v>
      </c>
      <c r="X106" s="1658">
        <v>557</v>
      </c>
      <c r="Y106" s="1658">
        <v>0</v>
      </c>
      <c r="Z106" s="1658">
        <v>557</v>
      </c>
      <c r="AA106" s="1658">
        <v>0</v>
      </c>
      <c r="AB106" s="1658">
        <v>0</v>
      </c>
      <c r="AC106" s="1658">
        <v>0</v>
      </c>
      <c r="AD106" s="1658">
        <v>0</v>
      </c>
      <c r="AE106" s="1658">
        <v>0</v>
      </c>
      <c r="AF106" s="1658">
        <v>0</v>
      </c>
      <c r="AG106" s="1658">
        <v>0</v>
      </c>
      <c r="AH106" s="1658"/>
      <c r="AI106" s="1658"/>
      <c r="AJ106" s="1658">
        <v>0</v>
      </c>
    </row>
    <row r="107" spans="1:36" s="146" customFormat="1">
      <c r="A107" s="346"/>
      <c r="B107" s="338"/>
      <c r="C107" s="187" t="s">
        <v>7754</v>
      </c>
      <c r="D107" s="233"/>
      <c r="E107" s="2569"/>
      <c r="F107" s="2118"/>
      <c r="G107" s="1658">
        <v>8750.2029999999977</v>
      </c>
      <c r="H107" s="1658">
        <v>2696.0339999999997</v>
      </c>
      <c r="I107" s="1658">
        <v>1416.8490000000002</v>
      </c>
      <c r="J107" s="1658">
        <v>0</v>
      </c>
      <c r="K107" s="1658">
        <v>4112.8829999999989</v>
      </c>
      <c r="L107" s="1658">
        <v>4637.32</v>
      </c>
      <c r="M107" s="1658">
        <v>1888.53</v>
      </c>
      <c r="N107" s="1658">
        <v>0</v>
      </c>
      <c r="O107" s="1658">
        <v>1888.53</v>
      </c>
      <c r="P107" s="1658">
        <v>0</v>
      </c>
      <c r="Q107" s="1658">
        <v>0</v>
      </c>
      <c r="R107" s="1658">
        <v>0</v>
      </c>
      <c r="S107" s="1658">
        <v>0</v>
      </c>
      <c r="T107" s="1658">
        <v>0</v>
      </c>
      <c r="U107" s="1658">
        <v>0</v>
      </c>
      <c r="V107" s="1658">
        <v>0</v>
      </c>
      <c r="W107" s="1658">
        <v>0</v>
      </c>
      <c r="X107" s="1658">
        <v>1888.53</v>
      </c>
      <c r="Y107" s="1658">
        <v>0</v>
      </c>
      <c r="Z107" s="1658">
        <v>1888.53</v>
      </c>
      <c r="AA107" s="1658">
        <v>1019.5993225000001</v>
      </c>
      <c r="AB107" s="1658">
        <v>0</v>
      </c>
      <c r="AC107" s="1658">
        <v>1019.5993225000001</v>
      </c>
      <c r="AD107" s="1658">
        <v>10.298427499999999</v>
      </c>
      <c r="AE107" s="1658">
        <v>0</v>
      </c>
      <c r="AF107" s="1658">
        <v>152.08886699999999</v>
      </c>
      <c r="AG107" s="1658">
        <v>152.08886699999999</v>
      </c>
      <c r="AH107" s="1658"/>
      <c r="AI107" s="1658"/>
      <c r="AJ107" s="1658">
        <v>0</v>
      </c>
    </row>
    <row r="108" spans="1:36" s="146" customFormat="1">
      <c r="A108" s="346"/>
      <c r="B108" s="338"/>
      <c r="C108" s="2570"/>
      <c r="D108" s="235"/>
      <c r="E108" s="2571"/>
      <c r="F108" s="2571"/>
      <c r="G108" s="1590"/>
      <c r="H108" s="1590"/>
      <c r="I108" s="1590"/>
      <c r="J108" s="1590"/>
      <c r="K108" s="1590"/>
      <c r="L108" s="1590"/>
      <c r="M108" s="1590"/>
      <c r="N108" s="1590"/>
      <c r="O108" s="1590"/>
      <c r="P108" s="1590"/>
      <c r="Q108" s="1590"/>
      <c r="R108" s="1590"/>
      <c r="S108" s="1590"/>
      <c r="T108" s="1590"/>
      <c r="U108" s="1590"/>
      <c r="V108" s="1590"/>
      <c r="W108" s="1590"/>
      <c r="X108" s="1590"/>
      <c r="Y108" s="1590"/>
      <c r="Z108" s="1590"/>
      <c r="AA108" s="1590"/>
      <c r="AB108" s="1590"/>
      <c r="AC108" s="1590"/>
      <c r="AD108" s="1590"/>
      <c r="AE108" s="1590"/>
      <c r="AF108" s="1590"/>
      <c r="AG108" s="1590"/>
      <c r="AH108" s="1590"/>
      <c r="AI108" s="1590"/>
      <c r="AJ108" s="1590"/>
    </row>
    <row r="109" spans="1:36">
      <c r="A109" s="142"/>
      <c r="B109" s="142"/>
      <c r="C109" s="2572" t="s">
        <v>7755</v>
      </c>
      <c r="D109" s="142"/>
      <c r="E109" s="142"/>
      <c r="F109" s="142"/>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row>
    <row r="110" spans="1:36">
      <c r="A110" s="182"/>
      <c r="B110" s="182"/>
      <c r="C110" s="2552" t="s">
        <v>5747</v>
      </c>
      <c r="D110" s="2277"/>
      <c r="E110" s="2277"/>
      <c r="F110" s="142"/>
      <c r="G110" s="158"/>
      <c r="H110" s="158"/>
      <c r="I110" s="155"/>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row>
    <row r="111" spans="1:36">
      <c r="A111" s="182"/>
      <c r="B111" s="182"/>
      <c r="C111" s="2552"/>
      <c r="D111" s="2277"/>
      <c r="E111" s="2277"/>
      <c r="F111" s="142"/>
      <c r="G111" s="158"/>
      <c r="H111" s="158"/>
      <c r="I111" s="155"/>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row>
    <row r="112" spans="1:36" s="2370" customFormat="1" ht="31.5">
      <c r="A112" s="139">
        <v>3246</v>
      </c>
      <c r="B112" s="122" t="s">
        <v>7756</v>
      </c>
      <c r="C112" s="2573" t="s">
        <v>7757</v>
      </c>
      <c r="D112" s="2363" t="s">
        <v>51</v>
      </c>
      <c r="E112" s="2364" t="s">
        <v>7758</v>
      </c>
      <c r="F112" s="2365" t="s">
        <v>47</v>
      </c>
      <c r="G112" s="2366">
        <v>40</v>
      </c>
      <c r="H112" s="2366">
        <v>0</v>
      </c>
      <c r="I112" s="2366">
        <v>5</v>
      </c>
      <c r="J112" s="2366">
        <v>0</v>
      </c>
      <c r="K112" s="2368">
        <v>5</v>
      </c>
      <c r="L112" s="2366">
        <v>35</v>
      </c>
      <c r="M112" s="2366">
        <v>0</v>
      </c>
      <c r="N112" s="2366">
        <v>16.934999999999999</v>
      </c>
      <c r="O112" s="2366">
        <v>16.934999999999999</v>
      </c>
      <c r="P112" s="2366"/>
      <c r="Q112" s="2366"/>
      <c r="R112" s="2366"/>
      <c r="S112" s="2366"/>
      <c r="T112" s="2366"/>
      <c r="U112" s="2366"/>
      <c r="V112" s="2366"/>
      <c r="W112" s="2366"/>
      <c r="X112" s="2843">
        <v>0</v>
      </c>
      <c r="Y112" s="2843">
        <v>16.934999999999999</v>
      </c>
      <c r="Z112" s="2108">
        <v>16.934999999999999</v>
      </c>
      <c r="AA112" s="2844"/>
      <c r="AB112" s="2844"/>
      <c r="AC112" s="2108">
        <v>0</v>
      </c>
      <c r="AD112" s="2108"/>
      <c r="AE112" s="2844"/>
      <c r="AF112" s="2844">
        <v>0</v>
      </c>
      <c r="AG112" s="2108">
        <v>0</v>
      </c>
      <c r="AH112" s="3230" t="s">
        <v>9970</v>
      </c>
      <c r="AI112" s="2366"/>
      <c r="AJ112" s="2369">
        <v>0</v>
      </c>
    </row>
    <row r="113" spans="1:36" s="2370" customFormat="1" ht="31.5">
      <c r="A113" s="139">
        <v>3247</v>
      </c>
      <c r="B113" s="122" t="s">
        <v>7759</v>
      </c>
      <c r="C113" s="2573" t="s">
        <v>7760</v>
      </c>
      <c r="D113" s="2363" t="s">
        <v>51</v>
      </c>
      <c r="E113" s="2364" t="s">
        <v>7758</v>
      </c>
      <c r="F113" s="2365" t="s">
        <v>30</v>
      </c>
      <c r="G113" s="2366">
        <v>30</v>
      </c>
      <c r="H113" s="2366">
        <v>0</v>
      </c>
      <c r="I113" s="2366">
        <v>3.75</v>
      </c>
      <c r="J113" s="2366">
        <v>0</v>
      </c>
      <c r="K113" s="2368">
        <v>3.75</v>
      </c>
      <c r="L113" s="2366">
        <v>26.25</v>
      </c>
      <c r="M113" s="2366">
        <v>0</v>
      </c>
      <c r="N113" s="2366">
        <v>26.25</v>
      </c>
      <c r="O113" s="2366">
        <v>26.25</v>
      </c>
      <c r="P113" s="2366"/>
      <c r="Q113" s="2366"/>
      <c r="R113" s="2366"/>
      <c r="S113" s="2366"/>
      <c r="T113" s="2366"/>
      <c r="U113" s="2366"/>
      <c r="V113" s="2366"/>
      <c r="W113" s="2366"/>
      <c r="X113" s="2843">
        <v>0</v>
      </c>
      <c r="Y113" s="2843">
        <v>26.25</v>
      </c>
      <c r="Z113" s="2108">
        <v>26.25</v>
      </c>
      <c r="AA113" s="2844"/>
      <c r="AB113" s="2844"/>
      <c r="AC113" s="2108">
        <v>0</v>
      </c>
      <c r="AD113" s="2108"/>
      <c r="AE113" s="2844"/>
      <c r="AF113" s="2844">
        <v>0</v>
      </c>
      <c r="AG113" s="2108">
        <v>0</v>
      </c>
      <c r="AH113" s="3230" t="s">
        <v>9970</v>
      </c>
      <c r="AI113" s="2366"/>
      <c r="AJ113" s="2369">
        <v>0</v>
      </c>
    </row>
    <row r="114" spans="1:36" s="2370" customFormat="1" ht="31.5">
      <c r="A114" s="139">
        <v>3248</v>
      </c>
      <c r="B114" s="122" t="s">
        <v>7761</v>
      </c>
      <c r="C114" s="2573" t="s">
        <v>7762</v>
      </c>
      <c r="D114" s="2363" t="s">
        <v>3468</v>
      </c>
      <c r="E114" s="2364" t="s">
        <v>7758</v>
      </c>
      <c r="F114" s="2365" t="s">
        <v>30</v>
      </c>
      <c r="G114" s="2366">
        <v>20</v>
      </c>
      <c r="H114" s="2366">
        <v>0</v>
      </c>
      <c r="I114" s="2366">
        <v>10</v>
      </c>
      <c r="J114" s="2366">
        <v>0</v>
      </c>
      <c r="K114" s="2368">
        <v>10</v>
      </c>
      <c r="L114" s="2366">
        <v>10</v>
      </c>
      <c r="M114" s="2366">
        <v>0</v>
      </c>
      <c r="N114" s="2366">
        <v>10</v>
      </c>
      <c r="O114" s="2366">
        <v>10</v>
      </c>
      <c r="P114" s="2366"/>
      <c r="Q114" s="2366"/>
      <c r="R114" s="2366"/>
      <c r="S114" s="2366"/>
      <c r="T114" s="2366"/>
      <c r="U114" s="2366"/>
      <c r="V114" s="2366"/>
      <c r="W114" s="2366"/>
      <c r="X114" s="2843">
        <v>0</v>
      </c>
      <c r="Y114" s="2843">
        <v>10</v>
      </c>
      <c r="Z114" s="2108">
        <v>10</v>
      </c>
      <c r="AA114" s="2844">
        <v>10</v>
      </c>
      <c r="AB114" s="2844"/>
      <c r="AC114" s="2108">
        <v>10</v>
      </c>
      <c r="AD114" s="2108"/>
      <c r="AE114" s="2844"/>
      <c r="AF114" s="2844">
        <v>9.0534999999999997</v>
      </c>
      <c r="AG114" s="2108">
        <v>9.0534999999999997</v>
      </c>
      <c r="AH114" s="3230"/>
      <c r="AI114" s="3230" t="s">
        <v>10078</v>
      </c>
      <c r="AJ114" s="2369">
        <v>0</v>
      </c>
    </row>
    <row r="115" spans="1:36" s="2370" customFormat="1" ht="31.5">
      <c r="A115" s="139">
        <v>3249</v>
      </c>
      <c r="B115" s="122" t="s">
        <v>7763</v>
      </c>
      <c r="C115" s="2573" t="s">
        <v>7762</v>
      </c>
      <c r="D115" s="2363" t="s">
        <v>7438</v>
      </c>
      <c r="E115" s="2364" t="s">
        <v>7758</v>
      </c>
      <c r="F115" s="2365" t="s">
        <v>7580</v>
      </c>
      <c r="G115" s="2366">
        <v>20</v>
      </c>
      <c r="H115" s="2366">
        <v>0</v>
      </c>
      <c r="I115" s="2366">
        <v>10</v>
      </c>
      <c r="J115" s="2366">
        <v>0</v>
      </c>
      <c r="K115" s="2368">
        <v>10</v>
      </c>
      <c r="L115" s="2366">
        <v>10</v>
      </c>
      <c r="M115" s="2366">
        <v>0</v>
      </c>
      <c r="N115" s="2366">
        <v>10</v>
      </c>
      <c r="O115" s="2366">
        <v>10</v>
      </c>
      <c r="P115" s="2366"/>
      <c r="Q115" s="2366"/>
      <c r="R115" s="2366"/>
      <c r="S115" s="2366"/>
      <c r="T115" s="2366"/>
      <c r="U115" s="2366"/>
      <c r="V115" s="2366"/>
      <c r="W115" s="2366"/>
      <c r="X115" s="2843">
        <v>0</v>
      </c>
      <c r="Y115" s="2843">
        <v>10</v>
      </c>
      <c r="Z115" s="2108">
        <v>10</v>
      </c>
      <c r="AA115" s="2844">
        <v>10</v>
      </c>
      <c r="AB115" s="2844"/>
      <c r="AC115" s="2108">
        <v>10</v>
      </c>
      <c r="AD115" s="2108"/>
      <c r="AE115" s="2844"/>
      <c r="AF115" s="2844">
        <v>0</v>
      </c>
      <c r="AG115" s="2108">
        <v>0</v>
      </c>
      <c r="AH115" s="3230"/>
      <c r="AI115" s="3230" t="s">
        <v>10078</v>
      </c>
      <c r="AJ115" s="2369">
        <v>0</v>
      </c>
    </row>
    <row r="116" spans="1:36" s="2370" customFormat="1" ht="63">
      <c r="A116" s="139">
        <v>3250</v>
      </c>
      <c r="B116" s="2555" t="s">
        <v>7764</v>
      </c>
      <c r="C116" s="2573" t="s">
        <v>7765</v>
      </c>
      <c r="D116" s="2363" t="s">
        <v>209</v>
      </c>
      <c r="E116" s="2364" t="s">
        <v>7766</v>
      </c>
      <c r="F116" s="2365" t="s">
        <v>512</v>
      </c>
      <c r="G116" s="2366">
        <v>85.23</v>
      </c>
      <c r="H116" s="2366">
        <v>0</v>
      </c>
      <c r="I116" s="2366">
        <v>0</v>
      </c>
      <c r="J116" s="2366">
        <v>0</v>
      </c>
      <c r="K116" s="2368">
        <v>0</v>
      </c>
      <c r="L116" s="2366">
        <v>85.23</v>
      </c>
      <c r="M116" s="2366">
        <v>42.615000000000002</v>
      </c>
      <c r="N116" s="2366">
        <v>0</v>
      </c>
      <c r="O116" s="2366">
        <v>42.615000000000002</v>
      </c>
      <c r="P116" s="2366"/>
      <c r="Q116" s="2366"/>
      <c r="R116" s="2366"/>
      <c r="S116" s="2366"/>
      <c r="T116" s="2366"/>
      <c r="U116" s="2366"/>
      <c r="V116" s="2366"/>
      <c r="W116" s="2366"/>
      <c r="X116" s="2843">
        <v>42.615000000000002</v>
      </c>
      <c r="Y116" s="2843">
        <v>0</v>
      </c>
      <c r="Z116" s="2108">
        <v>42.615000000000002</v>
      </c>
      <c r="AA116" s="2844">
        <v>10.547000000000001</v>
      </c>
      <c r="AB116" s="2844"/>
      <c r="AC116" s="2108">
        <v>10.547000000000001</v>
      </c>
      <c r="AD116" s="2108">
        <v>0.107</v>
      </c>
      <c r="AE116" s="2844"/>
      <c r="AF116" s="2844">
        <v>0</v>
      </c>
      <c r="AG116" s="2108">
        <v>0</v>
      </c>
      <c r="AH116" s="3230" t="s">
        <v>10035</v>
      </c>
      <c r="AI116" s="3230" t="s">
        <v>10065</v>
      </c>
      <c r="AJ116" s="2369">
        <v>0</v>
      </c>
    </row>
    <row r="117" spans="1:36" s="2370" customFormat="1" ht="63">
      <c r="A117" s="139">
        <v>3251</v>
      </c>
      <c r="B117" s="2555" t="s">
        <v>7767</v>
      </c>
      <c r="C117" s="2573" t="s">
        <v>7768</v>
      </c>
      <c r="D117" s="2363" t="s">
        <v>400</v>
      </c>
      <c r="E117" s="2364" t="s">
        <v>7766</v>
      </c>
      <c r="F117" s="2365" t="s">
        <v>512</v>
      </c>
      <c r="G117" s="2366">
        <v>85.23</v>
      </c>
      <c r="H117" s="2366">
        <v>0</v>
      </c>
      <c r="I117" s="2366">
        <v>0</v>
      </c>
      <c r="J117" s="2366">
        <v>0</v>
      </c>
      <c r="K117" s="2368">
        <v>0</v>
      </c>
      <c r="L117" s="2366">
        <v>85.23</v>
      </c>
      <c r="M117" s="2366">
        <v>42.615000000000002</v>
      </c>
      <c r="N117" s="2366">
        <v>0</v>
      </c>
      <c r="O117" s="2366">
        <v>42.615000000000002</v>
      </c>
      <c r="P117" s="2366"/>
      <c r="Q117" s="2366"/>
      <c r="R117" s="2366"/>
      <c r="S117" s="2366"/>
      <c r="T117" s="2366"/>
      <c r="U117" s="2366"/>
      <c r="V117" s="2366"/>
      <c r="W117" s="2366"/>
      <c r="X117" s="2843">
        <v>42.615000000000002</v>
      </c>
      <c r="Y117" s="2843">
        <v>0</v>
      </c>
      <c r="Z117" s="2108">
        <v>42.615000000000002</v>
      </c>
      <c r="AA117" s="2844">
        <v>10.547000000000001</v>
      </c>
      <c r="AB117" s="2844"/>
      <c r="AC117" s="2108">
        <v>10.547000000000001</v>
      </c>
      <c r="AD117" s="2108">
        <v>0.107</v>
      </c>
      <c r="AE117" s="2844"/>
      <c r="AF117" s="2844">
        <v>0</v>
      </c>
      <c r="AG117" s="2108">
        <v>0</v>
      </c>
      <c r="AH117" s="3230" t="s">
        <v>10035</v>
      </c>
      <c r="AI117" s="3230" t="s">
        <v>10065</v>
      </c>
      <c r="AJ117" s="2369">
        <v>0</v>
      </c>
    </row>
    <row r="118" spans="1:36" s="2370" customFormat="1" ht="63">
      <c r="A118" s="139">
        <v>3252</v>
      </c>
      <c r="B118" s="2555" t="s">
        <v>7769</v>
      </c>
      <c r="C118" s="2573" t="s">
        <v>7770</v>
      </c>
      <c r="D118" s="2363" t="s">
        <v>577</v>
      </c>
      <c r="E118" s="2364" t="s">
        <v>7766</v>
      </c>
      <c r="F118" s="2365" t="s">
        <v>512</v>
      </c>
      <c r="G118" s="2366">
        <v>85.23</v>
      </c>
      <c r="H118" s="2366">
        <v>0</v>
      </c>
      <c r="I118" s="2366">
        <v>0</v>
      </c>
      <c r="J118" s="2366">
        <v>0</v>
      </c>
      <c r="K118" s="2368">
        <v>0</v>
      </c>
      <c r="L118" s="2366">
        <v>85.23</v>
      </c>
      <c r="M118" s="2366">
        <v>42.615000000000002</v>
      </c>
      <c r="N118" s="2366">
        <v>0</v>
      </c>
      <c r="O118" s="2366">
        <v>42.615000000000002</v>
      </c>
      <c r="P118" s="2366"/>
      <c r="Q118" s="2366"/>
      <c r="R118" s="2366"/>
      <c r="S118" s="2366"/>
      <c r="T118" s="2366"/>
      <c r="U118" s="2366"/>
      <c r="V118" s="2366"/>
      <c r="W118" s="2366"/>
      <c r="X118" s="2843">
        <v>42.615000000000002</v>
      </c>
      <c r="Y118" s="2843">
        <v>0</v>
      </c>
      <c r="Z118" s="2108">
        <v>42.615000000000002</v>
      </c>
      <c r="AA118" s="2844">
        <v>10.547000000000001</v>
      </c>
      <c r="AB118" s="2844"/>
      <c r="AC118" s="2108">
        <v>10.547000000000001</v>
      </c>
      <c r="AD118" s="2108">
        <v>0.107</v>
      </c>
      <c r="AE118" s="2844"/>
      <c r="AF118" s="2844">
        <v>0</v>
      </c>
      <c r="AG118" s="2108">
        <v>0</v>
      </c>
      <c r="AH118" s="3230" t="s">
        <v>10035</v>
      </c>
      <c r="AI118" s="3230" t="s">
        <v>10065</v>
      </c>
      <c r="AJ118" s="2369">
        <v>0</v>
      </c>
    </row>
    <row r="119" spans="1:36" s="2370" customFormat="1" ht="63">
      <c r="A119" s="139">
        <v>3253</v>
      </c>
      <c r="B119" s="2555" t="s">
        <v>7771</v>
      </c>
      <c r="C119" s="2573" t="s">
        <v>7772</v>
      </c>
      <c r="D119" s="2363" t="s">
        <v>226</v>
      </c>
      <c r="E119" s="2364" t="s">
        <v>7766</v>
      </c>
      <c r="F119" s="2365" t="s">
        <v>512</v>
      </c>
      <c r="G119" s="2366">
        <v>85.23</v>
      </c>
      <c r="H119" s="2366">
        <v>0</v>
      </c>
      <c r="I119" s="2366">
        <v>0</v>
      </c>
      <c r="J119" s="2366">
        <v>0</v>
      </c>
      <c r="K119" s="2368">
        <v>0</v>
      </c>
      <c r="L119" s="2366">
        <v>85.23</v>
      </c>
      <c r="M119" s="2366">
        <v>42.615000000000002</v>
      </c>
      <c r="N119" s="2366">
        <v>0</v>
      </c>
      <c r="O119" s="2366">
        <v>42.615000000000002</v>
      </c>
      <c r="P119" s="2366"/>
      <c r="Q119" s="2366"/>
      <c r="R119" s="2366"/>
      <c r="S119" s="2366"/>
      <c r="T119" s="2366"/>
      <c r="U119" s="2366"/>
      <c r="V119" s="2366"/>
      <c r="W119" s="2366"/>
      <c r="X119" s="2843">
        <v>42.615000000000002</v>
      </c>
      <c r="Y119" s="2843">
        <v>0</v>
      </c>
      <c r="Z119" s="2108">
        <v>42.615000000000002</v>
      </c>
      <c r="AA119" s="2844">
        <v>10.547000000000001</v>
      </c>
      <c r="AB119" s="2844"/>
      <c r="AC119" s="2108">
        <v>10.547000000000001</v>
      </c>
      <c r="AD119" s="2108">
        <v>0.107</v>
      </c>
      <c r="AE119" s="2844"/>
      <c r="AF119" s="2844">
        <v>0</v>
      </c>
      <c r="AG119" s="2108">
        <v>0</v>
      </c>
      <c r="AH119" s="3230" t="s">
        <v>10035</v>
      </c>
      <c r="AI119" s="3230" t="s">
        <v>10065</v>
      </c>
      <c r="AJ119" s="2369">
        <v>0</v>
      </c>
    </row>
    <row r="120" spans="1:36" s="2370" customFormat="1" ht="63">
      <c r="A120" s="139">
        <v>3254</v>
      </c>
      <c r="B120" s="2555" t="s">
        <v>7773</v>
      </c>
      <c r="C120" s="2573" t="s">
        <v>7774</v>
      </c>
      <c r="D120" s="2363" t="s">
        <v>205</v>
      </c>
      <c r="E120" s="2364" t="s">
        <v>7766</v>
      </c>
      <c r="F120" s="2365" t="s">
        <v>512</v>
      </c>
      <c r="G120" s="2366">
        <v>85.23</v>
      </c>
      <c r="H120" s="2366">
        <v>0</v>
      </c>
      <c r="I120" s="2366">
        <v>0</v>
      </c>
      <c r="J120" s="2366">
        <v>0</v>
      </c>
      <c r="K120" s="2368">
        <v>0</v>
      </c>
      <c r="L120" s="2366">
        <v>85.23</v>
      </c>
      <c r="M120" s="2366">
        <v>42.615000000000002</v>
      </c>
      <c r="N120" s="2366">
        <v>0</v>
      </c>
      <c r="O120" s="2366">
        <v>42.615000000000002</v>
      </c>
      <c r="P120" s="2366"/>
      <c r="Q120" s="2366"/>
      <c r="R120" s="2366"/>
      <c r="S120" s="2366"/>
      <c r="T120" s="2366"/>
      <c r="U120" s="2366"/>
      <c r="V120" s="2366"/>
      <c r="W120" s="2366"/>
      <c r="X120" s="2843">
        <v>42.615000000000002</v>
      </c>
      <c r="Y120" s="2843">
        <v>0</v>
      </c>
      <c r="Z120" s="2108">
        <v>42.615000000000002</v>
      </c>
      <c r="AA120" s="2844">
        <v>10.547000000000001</v>
      </c>
      <c r="AB120" s="2844"/>
      <c r="AC120" s="2108">
        <v>10.547000000000001</v>
      </c>
      <c r="AD120" s="2108">
        <v>0.107</v>
      </c>
      <c r="AE120" s="2844"/>
      <c r="AF120" s="2844">
        <v>0</v>
      </c>
      <c r="AG120" s="2108">
        <v>0</v>
      </c>
      <c r="AH120" s="3230" t="s">
        <v>10035</v>
      </c>
      <c r="AI120" s="3230" t="s">
        <v>10065</v>
      </c>
      <c r="AJ120" s="2369">
        <v>0</v>
      </c>
    </row>
    <row r="121" spans="1:36" s="2370" customFormat="1" ht="63">
      <c r="A121" s="139">
        <v>3255</v>
      </c>
      <c r="B121" s="2555" t="s">
        <v>7775</v>
      </c>
      <c r="C121" s="2573" t="s">
        <v>7776</v>
      </c>
      <c r="D121" s="2363" t="s">
        <v>553</v>
      </c>
      <c r="E121" s="2364" t="s">
        <v>7766</v>
      </c>
      <c r="F121" s="2365" t="s">
        <v>512</v>
      </c>
      <c r="G121" s="2366">
        <v>85.23</v>
      </c>
      <c r="H121" s="2366">
        <v>0</v>
      </c>
      <c r="I121" s="2366">
        <v>0</v>
      </c>
      <c r="J121" s="2366">
        <v>0</v>
      </c>
      <c r="K121" s="2368">
        <v>0</v>
      </c>
      <c r="L121" s="2366">
        <v>85.23</v>
      </c>
      <c r="M121" s="2366">
        <v>42.615000000000002</v>
      </c>
      <c r="N121" s="2366">
        <v>0</v>
      </c>
      <c r="O121" s="2366">
        <v>42.615000000000002</v>
      </c>
      <c r="P121" s="2366"/>
      <c r="Q121" s="2366"/>
      <c r="R121" s="2366"/>
      <c r="S121" s="2366"/>
      <c r="T121" s="2366"/>
      <c r="U121" s="2366"/>
      <c r="V121" s="2366"/>
      <c r="W121" s="2366"/>
      <c r="X121" s="2843">
        <v>42.615000000000002</v>
      </c>
      <c r="Y121" s="2843">
        <v>0</v>
      </c>
      <c r="Z121" s="2108">
        <v>42.615000000000002</v>
      </c>
      <c r="AA121" s="2844">
        <v>10.547000000000001</v>
      </c>
      <c r="AB121" s="2844"/>
      <c r="AC121" s="2108">
        <v>10.547000000000001</v>
      </c>
      <c r="AD121" s="2108">
        <v>0.107</v>
      </c>
      <c r="AE121" s="2844"/>
      <c r="AF121" s="2844">
        <v>0</v>
      </c>
      <c r="AG121" s="2108">
        <v>0</v>
      </c>
      <c r="AH121" s="3230" t="s">
        <v>10035</v>
      </c>
      <c r="AI121" s="3230" t="s">
        <v>10065</v>
      </c>
      <c r="AJ121" s="2369">
        <v>0</v>
      </c>
    </row>
    <row r="122" spans="1:36" s="2370" customFormat="1" ht="63">
      <c r="A122" s="139">
        <v>3256</v>
      </c>
      <c r="B122" s="2555" t="s">
        <v>7777</v>
      </c>
      <c r="C122" s="2573" t="s">
        <v>7778</v>
      </c>
      <c r="D122" s="2363" t="s">
        <v>254</v>
      </c>
      <c r="E122" s="2364" t="s">
        <v>7766</v>
      </c>
      <c r="F122" s="2365" t="s">
        <v>512</v>
      </c>
      <c r="G122" s="2366">
        <v>85.23</v>
      </c>
      <c r="H122" s="2366">
        <v>0</v>
      </c>
      <c r="I122" s="2366">
        <v>0</v>
      </c>
      <c r="J122" s="2366">
        <v>0</v>
      </c>
      <c r="K122" s="2368">
        <v>0</v>
      </c>
      <c r="L122" s="2366">
        <v>85.23</v>
      </c>
      <c r="M122" s="2366">
        <v>42.615000000000002</v>
      </c>
      <c r="N122" s="2366">
        <v>0</v>
      </c>
      <c r="O122" s="2366">
        <v>42.615000000000002</v>
      </c>
      <c r="P122" s="2366"/>
      <c r="Q122" s="2366"/>
      <c r="R122" s="2366"/>
      <c r="S122" s="2366"/>
      <c r="T122" s="2366"/>
      <c r="U122" s="2366"/>
      <c r="V122" s="2366"/>
      <c r="W122" s="2366"/>
      <c r="X122" s="2843">
        <v>42.615000000000002</v>
      </c>
      <c r="Y122" s="2843">
        <v>0</v>
      </c>
      <c r="Z122" s="2108">
        <v>42.615000000000002</v>
      </c>
      <c r="AA122" s="2844">
        <v>10.547000000000001</v>
      </c>
      <c r="AB122" s="2844"/>
      <c r="AC122" s="2108">
        <v>10.547000000000001</v>
      </c>
      <c r="AD122" s="2108">
        <v>0.107</v>
      </c>
      <c r="AE122" s="2844"/>
      <c r="AF122" s="2844">
        <v>0</v>
      </c>
      <c r="AG122" s="2108">
        <v>0</v>
      </c>
      <c r="AH122" s="3230" t="s">
        <v>10035</v>
      </c>
      <c r="AI122" s="3230" t="s">
        <v>10065</v>
      </c>
      <c r="AJ122" s="2369">
        <v>0</v>
      </c>
    </row>
    <row r="123" spans="1:36" s="2370" customFormat="1" ht="63">
      <c r="A123" s="139">
        <v>3257</v>
      </c>
      <c r="B123" s="2555" t="s">
        <v>7779</v>
      </c>
      <c r="C123" s="2573" t="s">
        <v>7780</v>
      </c>
      <c r="D123" s="2363" t="s">
        <v>257</v>
      </c>
      <c r="E123" s="2364" t="s">
        <v>7766</v>
      </c>
      <c r="F123" s="2365" t="s">
        <v>512</v>
      </c>
      <c r="G123" s="2366">
        <v>85.23</v>
      </c>
      <c r="H123" s="2366">
        <v>0</v>
      </c>
      <c r="I123" s="2366">
        <v>0</v>
      </c>
      <c r="J123" s="2366">
        <v>0</v>
      </c>
      <c r="K123" s="2368">
        <v>0</v>
      </c>
      <c r="L123" s="2366">
        <v>85.23</v>
      </c>
      <c r="M123" s="2366">
        <v>42.615000000000002</v>
      </c>
      <c r="N123" s="2366">
        <v>0</v>
      </c>
      <c r="O123" s="2366">
        <v>42.615000000000002</v>
      </c>
      <c r="P123" s="2366"/>
      <c r="Q123" s="2366"/>
      <c r="R123" s="2366"/>
      <c r="S123" s="2366"/>
      <c r="T123" s="2366"/>
      <c r="U123" s="2366"/>
      <c r="V123" s="2366"/>
      <c r="W123" s="2366"/>
      <c r="X123" s="2843">
        <v>42.615000000000002</v>
      </c>
      <c r="Y123" s="2843">
        <v>0</v>
      </c>
      <c r="Z123" s="2108">
        <v>42.615000000000002</v>
      </c>
      <c r="AA123" s="2844">
        <v>10.547000000000001</v>
      </c>
      <c r="AB123" s="2844"/>
      <c r="AC123" s="2108">
        <v>10.547000000000001</v>
      </c>
      <c r="AD123" s="2108">
        <v>0.107</v>
      </c>
      <c r="AE123" s="2844"/>
      <c r="AF123" s="2844">
        <v>0</v>
      </c>
      <c r="AG123" s="2108">
        <v>0</v>
      </c>
      <c r="AH123" s="3230" t="s">
        <v>10035</v>
      </c>
      <c r="AI123" s="3230" t="s">
        <v>10065</v>
      </c>
      <c r="AJ123" s="2369">
        <v>0</v>
      </c>
    </row>
    <row r="124" spans="1:36" s="2370" customFormat="1" ht="63">
      <c r="A124" s="139">
        <v>3258</v>
      </c>
      <c r="B124" s="2555" t="s">
        <v>7781</v>
      </c>
      <c r="C124" s="2573" t="s">
        <v>7782</v>
      </c>
      <c r="D124" s="2363" t="s">
        <v>384</v>
      </c>
      <c r="E124" s="2364" t="s">
        <v>7766</v>
      </c>
      <c r="F124" s="2365" t="s">
        <v>512</v>
      </c>
      <c r="G124" s="2366">
        <v>85.23</v>
      </c>
      <c r="H124" s="2366">
        <v>0</v>
      </c>
      <c r="I124" s="2366">
        <v>0</v>
      </c>
      <c r="J124" s="2366">
        <v>0</v>
      </c>
      <c r="K124" s="2368">
        <v>0</v>
      </c>
      <c r="L124" s="2366">
        <v>85.23</v>
      </c>
      <c r="M124" s="2366">
        <v>42.615000000000002</v>
      </c>
      <c r="N124" s="2366">
        <v>0</v>
      </c>
      <c r="O124" s="2366">
        <v>42.615000000000002</v>
      </c>
      <c r="P124" s="2366"/>
      <c r="Q124" s="2366"/>
      <c r="R124" s="2366"/>
      <c r="S124" s="2366"/>
      <c r="T124" s="2366"/>
      <c r="U124" s="2366"/>
      <c r="V124" s="2366"/>
      <c r="W124" s="2366"/>
      <c r="X124" s="2843">
        <v>42.615000000000002</v>
      </c>
      <c r="Y124" s="2843">
        <v>0</v>
      </c>
      <c r="Z124" s="2108">
        <v>42.615000000000002</v>
      </c>
      <c r="AA124" s="2844">
        <v>10.547000000000001</v>
      </c>
      <c r="AB124" s="2844"/>
      <c r="AC124" s="2108">
        <v>10.547000000000001</v>
      </c>
      <c r="AD124" s="2108">
        <v>0.107</v>
      </c>
      <c r="AE124" s="2844"/>
      <c r="AF124" s="2844">
        <v>0</v>
      </c>
      <c r="AG124" s="2108">
        <v>0</v>
      </c>
      <c r="AH124" s="3230" t="s">
        <v>10035</v>
      </c>
      <c r="AI124" s="3230" t="s">
        <v>10065</v>
      </c>
      <c r="AJ124" s="2369">
        <v>0</v>
      </c>
    </row>
    <row r="125" spans="1:36" s="2370" customFormat="1" ht="63">
      <c r="A125" s="139">
        <v>3259</v>
      </c>
      <c r="B125" s="2555" t="s">
        <v>7783</v>
      </c>
      <c r="C125" s="2573" t="s">
        <v>7784</v>
      </c>
      <c r="D125" s="2363" t="s">
        <v>588</v>
      </c>
      <c r="E125" s="2364" t="s">
        <v>7766</v>
      </c>
      <c r="F125" s="2365" t="s">
        <v>512</v>
      </c>
      <c r="G125" s="2366">
        <v>85.23</v>
      </c>
      <c r="H125" s="2366">
        <v>0</v>
      </c>
      <c r="I125" s="2366">
        <v>0</v>
      </c>
      <c r="J125" s="2366">
        <v>0</v>
      </c>
      <c r="K125" s="2368">
        <v>0</v>
      </c>
      <c r="L125" s="2366">
        <v>85.23</v>
      </c>
      <c r="M125" s="2366">
        <v>42.615000000000002</v>
      </c>
      <c r="N125" s="2366">
        <v>0</v>
      </c>
      <c r="O125" s="2366">
        <v>42.615000000000002</v>
      </c>
      <c r="P125" s="2366"/>
      <c r="Q125" s="2366"/>
      <c r="R125" s="2366"/>
      <c r="S125" s="2366"/>
      <c r="T125" s="2366"/>
      <c r="U125" s="2366"/>
      <c r="V125" s="2366"/>
      <c r="W125" s="2366"/>
      <c r="X125" s="2843">
        <v>42.615000000000002</v>
      </c>
      <c r="Y125" s="2843">
        <v>0</v>
      </c>
      <c r="Z125" s="2108">
        <v>42.615000000000002</v>
      </c>
      <c r="AA125" s="2844">
        <v>10.547000000000001</v>
      </c>
      <c r="AB125" s="2844"/>
      <c r="AC125" s="2108">
        <v>10.547000000000001</v>
      </c>
      <c r="AD125" s="2108">
        <v>0.107</v>
      </c>
      <c r="AE125" s="2844"/>
      <c r="AF125" s="2844">
        <v>0</v>
      </c>
      <c r="AG125" s="2108">
        <v>0</v>
      </c>
      <c r="AH125" s="3230" t="s">
        <v>10035</v>
      </c>
      <c r="AI125" s="3230" t="s">
        <v>10065</v>
      </c>
      <c r="AJ125" s="2369">
        <v>0</v>
      </c>
    </row>
    <row r="126" spans="1:36" s="2370" customFormat="1" ht="63">
      <c r="A126" s="139">
        <v>3260</v>
      </c>
      <c r="B126" s="2555" t="s">
        <v>7785</v>
      </c>
      <c r="C126" s="2573" t="s">
        <v>7786</v>
      </c>
      <c r="D126" s="2101" t="s">
        <v>542</v>
      </c>
      <c r="E126" s="2364" t="s">
        <v>7766</v>
      </c>
      <c r="F126" s="2365" t="s">
        <v>512</v>
      </c>
      <c r="G126" s="2366">
        <v>85.23</v>
      </c>
      <c r="H126" s="2366">
        <v>0</v>
      </c>
      <c r="I126" s="2366">
        <v>0</v>
      </c>
      <c r="J126" s="2366">
        <v>0</v>
      </c>
      <c r="K126" s="2368">
        <v>0</v>
      </c>
      <c r="L126" s="2366">
        <v>85.23</v>
      </c>
      <c r="M126" s="2366">
        <v>42.615000000000002</v>
      </c>
      <c r="N126" s="2366">
        <v>0</v>
      </c>
      <c r="O126" s="2366">
        <v>42.615000000000002</v>
      </c>
      <c r="P126" s="2366"/>
      <c r="Q126" s="2366"/>
      <c r="R126" s="2366"/>
      <c r="S126" s="2366"/>
      <c r="T126" s="2366"/>
      <c r="U126" s="2366"/>
      <c r="V126" s="2366"/>
      <c r="W126" s="2366"/>
      <c r="X126" s="2843">
        <v>42.615000000000002</v>
      </c>
      <c r="Y126" s="2843">
        <v>0</v>
      </c>
      <c r="Z126" s="2108">
        <v>42.615000000000002</v>
      </c>
      <c r="AA126" s="2844">
        <v>10.547000000000001</v>
      </c>
      <c r="AB126" s="2844"/>
      <c r="AC126" s="2108">
        <v>10.547000000000001</v>
      </c>
      <c r="AD126" s="2108">
        <v>0.107</v>
      </c>
      <c r="AE126" s="2844"/>
      <c r="AF126" s="2844">
        <v>0</v>
      </c>
      <c r="AG126" s="2108">
        <v>0</v>
      </c>
      <c r="AH126" s="3230" t="s">
        <v>10035</v>
      </c>
      <c r="AI126" s="3230" t="s">
        <v>10065</v>
      </c>
      <c r="AJ126" s="2369">
        <v>0</v>
      </c>
    </row>
    <row r="127" spans="1:36" s="2370" customFormat="1" ht="63">
      <c r="A127" s="139">
        <v>3261</v>
      </c>
      <c r="B127" s="2555" t="s">
        <v>7787</v>
      </c>
      <c r="C127" s="2573" t="s">
        <v>7788</v>
      </c>
      <c r="D127" s="2363" t="s">
        <v>72</v>
      </c>
      <c r="E127" s="2364" t="s">
        <v>7766</v>
      </c>
      <c r="F127" s="2365" t="s">
        <v>512</v>
      </c>
      <c r="G127" s="2366">
        <v>85.23</v>
      </c>
      <c r="H127" s="2366">
        <v>0</v>
      </c>
      <c r="I127" s="2366">
        <v>0</v>
      </c>
      <c r="J127" s="2366">
        <v>0</v>
      </c>
      <c r="K127" s="2368">
        <v>0</v>
      </c>
      <c r="L127" s="2366">
        <v>85.23</v>
      </c>
      <c r="M127" s="2366">
        <v>42.615000000000002</v>
      </c>
      <c r="N127" s="2366">
        <v>0</v>
      </c>
      <c r="O127" s="2366">
        <v>42.615000000000002</v>
      </c>
      <c r="P127" s="2366"/>
      <c r="Q127" s="2366"/>
      <c r="R127" s="2366"/>
      <c r="S127" s="2366"/>
      <c r="T127" s="2366"/>
      <c r="U127" s="2366"/>
      <c r="V127" s="2366"/>
      <c r="W127" s="2366"/>
      <c r="X127" s="2843">
        <v>42.615000000000002</v>
      </c>
      <c r="Y127" s="2843">
        <v>0</v>
      </c>
      <c r="Z127" s="2108">
        <v>42.615000000000002</v>
      </c>
      <c r="AA127" s="2844">
        <v>10.547000000000001</v>
      </c>
      <c r="AB127" s="2844"/>
      <c r="AC127" s="2108">
        <v>10.547000000000001</v>
      </c>
      <c r="AD127" s="2108">
        <v>0.107</v>
      </c>
      <c r="AE127" s="2844"/>
      <c r="AF127" s="2844">
        <v>0</v>
      </c>
      <c r="AG127" s="2108">
        <v>0</v>
      </c>
      <c r="AH127" s="3230" t="s">
        <v>10035</v>
      </c>
      <c r="AI127" s="3230" t="s">
        <v>10065</v>
      </c>
      <c r="AJ127" s="2369">
        <v>0</v>
      </c>
    </row>
    <row r="128" spans="1:36" s="2370" customFormat="1" ht="63">
      <c r="A128" s="139">
        <v>3262</v>
      </c>
      <c r="B128" s="2555" t="s">
        <v>7789</v>
      </c>
      <c r="C128" s="2573" t="s">
        <v>7790</v>
      </c>
      <c r="D128" s="2363" t="s">
        <v>429</v>
      </c>
      <c r="E128" s="2364" t="s">
        <v>7766</v>
      </c>
      <c r="F128" s="2365" t="s">
        <v>512</v>
      </c>
      <c r="G128" s="2366">
        <v>85.23</v>
      </c>
      <c r="H128" s="2366">
        <v>0</v>
      </c>
      <c r="I128" s="2366">
        <v>0</v>
      </c>
      <c r="J128" s="2366">
        <v>0</v>
      </c>
      <c r="K128" s="2368">
        <v>0</v>
      </c>
      <c r="L128" s="2366">
        <v>85.23</v>
      </c>
      <c r="M128" s="2366">
        <v>42.615000000000002</v>
      </c>
      <c r="N128" s="2366">
        <v>0</v>
      </c>
      <c r="O128" s="2366">
        <v>42.615000000000002</v>
      </c>
      <c r="P128" s="2366"/>
      <c r="Q128" s="2366"/>
      <c r="R128" s="2366"/>
      <c r="S128" s="2366"/>
      <c r="T128" s="2366"/>
      <c r="U128" s="2366"/>
      <c r="V128" s="2366"/>
      <c r="W128" s="2366"/>
      <c r="X128" s="2843">
        <v>42.615000000000002</v>
      </c>
      <c r="Y128" s="2843">
        <v>0</v>
      </c>
      <c r="Z128" s="2108">
        <v>42.615000000000002</v>
      </c>
      <c r="AA128" s="2844">
        <v>10.547000000000001</v>
      </c>
      <c r="AB128" s="2844"/>
      <c r="AC128" s="2108">
        <v>10.547000000000001</v>
      </c>
      <c r="AD128" s="2108">
        <v>0.107</v>
      </c>
      <c r="AE128" s="2844"/>
      <c r="AF128" s="2844">
        <v>0</v>
      </c>
      <c r="AG128" s="2108">
        <v>0</v>
      </c>
      <c r="AH128" s="3230" t="s">
        <v>10035</v>
      </c>
      <c r="AI128" s="3230" t="s">
        <v>10065</v>
      </c>
      <c r="AJ128" s="2369">
        <v>0</v>
      </c>
    </row>
    <row r="129" spans="1:36" s="2370" customFormat="1" ht="63">
      <c r="A129" s="139">
        <v>3263</v>
      </c>
      <c r="B129" s="2555" t="s">
        <v>7791</v>
      </c>
      <c r="C129" s="2573" t="s">
        <v>7792</v>
      </c>
      <c r="D129" s="2363" t="s">
        <v>389</v>
      </c>
      <c r="E129" s="2364" t="s">
        <v>7766</v>
      </c>
      <c r="F129" s="2365" t="s">
        <v>512</v>
      </c>
      <c r="G129" s="2366">
        <v>85.23</v>
      </c>
      <c r="H129" s="2366">
        <v>0</v>
      </c>
      <c r="I129" s="2366">
        <v>0</v>
      </c>
      <c r="J129" s="2366">
        <v>0</v>
      </c>
      <c r="K129" s="2368">
        <v>0</v>
      </c>
      <c r="L129" s="2366">
        <v>85.23</v>
      </c>
      <c r="M129" s="2366">
        <v>42.615000000000002</v>
      </c>
      <c r="N129" s="2366">
        <v>0</v>
      </c>
      <c r="O129" s="2366">
        <v>42.615000000000002</v>
      </c>
      <c r="P129" s="2366"/>
      <c r="Q129" s="2366"/>
      <c r="R129" s="2366"/>
      <c r="S129" s="2366"/>
      <c r="T129" s="2366"/>
      <c r="U129" s="2366"/>
      <c r="V129" s="2366"/>
      <c r="W129" s="2366"/>
      <c r="X129" s="2843">
        <v>42.615000000000002</v>
      </c>
      <c r="Y129" s="2843">
        <v>0</v>
      </c>
      <c r="Z129" s="2108">
        <v>42.615000000000002</v>
      </c>
      <c r="AA129" s="2844">
        <v>10.547000000000001</v>
      </c>
      <c r="AB129" s="2844"/>
      <c r="AC129" s="2108">
        <v>10.547000000000001</v>
      </c>
      <c r="AD129" s="2108">
        <v>0.107</v>
      </c>
      <c r="AE129" s="2844"/>
      <c r="AF129" s="2844">
        <v>0</v>
      </c>
      <c r="AG129" s="2108">
        <v>0</v>
      </c>
      <c r="AH129" s="3230" t="s">
        <v>10035</v>
      </c>
      <c r="AI129" s="3230" t="s">
        <v>10065</v>
      </c>
      <c r="AJ129" s="2369">
        <v>0</v>
      </c>
    </row>
    <row r="130" spans="1:36" s="2370" customFormat="1" ht="63">
      <c r="A130" s="139">
        <v>3264</v>
      </c>
      <c r="B130" s="2555" t="s">
        <v>7793</v>
      </c>
      <c r="C130" s="2573" t="s">
        <v>7794</v>
      </c>
      <c r="D130" s="2565" t="s">
        <v>674</v>
      </c>
      <c r="E130" s="2364" t="s">
        <v>7766</v>
      </c>
      <c r="F130" s="2365" t="s">
        <v>512</v>
      </c>
      <c r="G130" s="2366">
        <v>85.23</v>
      </c>
      <c r="H130" s="2366">
        <v>0</v>
      </c>
      <c r="I130" s="2366">
        <v>0</v>
      </c>
      <c r="J130" s="2366">
        <v>0</v>
      </c>
      <c r="K130" s="2368">
        <v>0</v>
      </c>
      <c r="L130" s="2366">
        <v>85.23</v>
      </c>
      <c r="M130" s="2366">
        <v>42.615000000000002</v>
      </c>
      <c r="N130" s="2366">
        <v>0</v>
      </c>
      <c r="O130" s="2366">
        <v>42.615000000000002</v>
      </c>
      <c r="P130" s="2366"/>
      <c r="Q130" s="2366"/>
      <c r="R130" s="2366"/>
      <c r="S130" s="2366"/>
      <c r="T130" s="2366"/>
      <c r="U130" s="2366"/>
      <c r="V130" s="2366"/>
      <c r="W130" s="2366"/>
      <c r="X130" s="2843">
        <v>42.615000000000002</v>
      </c>
      <c r="Y130" s="2843">
        <v>0</v>
      </c>
      <c r="Z130" s="2108">
        <v>42.615000000000002</v>
      </c>
      <c r="AA130" s="2844">
        <v>10.547000000000001</v>
      </c>
      <c r="AB130" s="2844"/>
      <c r="AC130" s="2108">
        <v>10.547000000000001</v>
      </c>
      <c r="AD130" s="2108">
        <v>0.107</v>
      </c>
      <c r="AE130" s="2844"/>
      <c r="AF130" s="2844">
        <v>0</v>
      </c>
      <c r="AG130" s="2108">
        <v>0</v>
      </c>
      <c r="AH130" s="3230" t="s">
        <v>10035</v>
      </c>
      <c r="AI130" s="3230" t="s">
        <v>10065</v>
      </c>
      <c r="AJ130" s="2369">
        <v>0</v>
      </c>
    </row>
    <row r="131" spans="1:36" s="2370" customFormat="1" ht="63">
      <c r="A131" s="139">
        <v>3265</v>
      </c>
      <c r="B131" s="2555" t="s">
        <v>7795</v>
      </c>
      <c r="C131" s="2573" t="s">
        <v>7796</v>
      </c>
      <c r="D131" s="2363" t="s">
        <v>666</v>
      </c>
      <c r="E131" s="2364" t="s">
        <v>7766</v>
      </c>
      <c r="F131" s="2365" t="s">
        <v>512</v>
      </c>
      <c r="G131" s="2366">
        <v>85.23</v>
      </c>
      <c r="H131" s="2366">
        <v>0</v>
      </c>
      <c r="I131" s="2366">
        <v>0</v>
      </c>
      <c r="J131" s="2366">
        <v>0</v>
      </c>
      <c r="K131" s="2368">
        <v>0</v>
      </c>
      <c r="L131" s="2366">
        <v>85.23</v>
      </c>
      <c r="M131" s="2366">
        <v>42.615000000000002</v>
      </c>
      <c r="N131" s="2366">
        <v>0</v>
      </c>
      <c r="O131" s="2366">
        <v>42.615000000000002</v>
      </c>
      <c r="P131" s="2366"/>
      <c r="Q131" s="2366"/>
      <c r="R131" s="2366"/>
      <c r="S131" s="2366"/>
      <c r="T131" s="2366"/>
      <c r="U131" s="2366"/>
      <c r="V131" s="2366"/>
      <c r="W131" s="2366"/>
      <c r="X131" s="2843">
        <v>42.615000000000002</v>
      </c>
      <c r="Y131" s="2843">
        <v>0</v>
      </c>
      <c r="Z131" s="2108">
        <v>42.615000000000002</v>
      </c>
      <c r="AA131" s="2844">
        <v>10.547000000000001</v>
      </c>
      <c r="AB131" s="2844"/>
      <c r="AC131" s="2108">
        <v>10.547000000000001</v>
      </c>
      <c r="AD131" s="2108">
        <v>0.107</v>
      </c>
      <c r="AE131" s="2844"/>
      <c r="AF131" s="2844">
        <v>0</v>
      </c>
      <c r="AG131" s="2108">
        <v>0</v>
      </c>
      <c r="AH131" s="3230" t="s">
        <v>10035</v>
      </c>
      <c r="AI131" s="3230" t="s">
        <v>10065</v>
      </c>
      <c r="AJ131" s="2369">
        <v>0</v>
      </c>
    </row>
    <row r="132" spans="1:36" s="2370" customFormat="1" ht="63">
      <c r="A132" s="139">
        <v>3266</v>
      </c>
      <c r="B132" s="2555" t="s">
        <v>7797</v>
      </c>
      <c r="C132" s="2573" t="s">
        <v>7798</v>
      </c>
      <c r="D132" s="2363" t="s">
        <v>672</v>
      </c>
      <c r="E132" s="2364" t="s">
        <v>7766</v>
      </c>
      <c r="F132" s="2365" t="s">
        <v>512</v>
      </c>
      <c r="G132" s="2366">
        <v>85.23</v>
      </c>
      <c r="H132" s="2366">
        <v>0</v>
      </c>
      <c r="I132" s="2366">
        <v>0</v>
      </c>
      <c r="J132" s="2366">
        <v>0</v>
      </c>
      <c r="K132" s="2368">
        <v>0</v>
      </c>
      <c r="L132" s="2366">
        <v>85.23</v>
      </c>
      <c r="M132" s="2366">
        <v>42.615000000000002</v>
      </c>
      <c r="N132" s="2366">
        <v>0</v>
      </c>
      <c r="O132" s="2366">
        <v>42.615000000000002</v>
      </c>
      <c r="P132" s="2366"/>
      <c r="Q132" s="2366"/>
      <c r="R132" s="2366"/>
      <c r="S132" s="2366"/>
      <c r="T132" s="2366"/>
      <c r="U132" s="2366"/>
      <c r="V132" s="2366"/>
      <c r="W132" s="2366"/>
      <c r="X132" s="2843">
        <v>42.615000000000002</v>
      </c>
      <c r="Y132" s="2843">
        <v>0</v>
      </c>
      <c r="Z132" s="2108">
        <v>42.615000000000002</v>
      </c>
      <c r="AA132" s="2844">
        <v>10.547000000000001</v>
      </c>
      <c r="AB132" s="2844"/>
      <c r="AC132" s="2108">
        <v>10.547000000000001</v>
      </c>
      <c r="AD132" s="2108">
        <v>0.107</v>
      </c>
      <c r="AE132" s="2844"/>
      <c r="AF132" s="2844">
        <v>0</v>
      </c>
      <c r="AG132" s="2108">
        <v>0</v>
      </c>
      <c r="AH132" s="3230" t="s">
        <v>10035</v>
      </c>
      <c r="AI132" s="3230" t="s">
        <v>10065</v>
      </c>
      <c r="AJ132" s="2369">
        <v>0</v>
      </c>
    </row>
    <row r="133" spans="1:36" s="2370" customFormat="1" ht="63">
      <c r="A133" s="139">
        <v>3267</v>
      </c>
      <c r="B133" s="2555" t="s">
        <v>7799</v>
      </c>
      <c r="C133" s="2573" t="s">
        <v>7800</v>
      </c>
      <c r="D133" s="2363" t="s">
        <v>668</v>
      </c>
      <c r="E133" s="2364" t="s">
        <v>7766</v>
      </c>
      <c r="F133" s="2365" t="s">
        <v>512</v>
      </c>
      <c r="G133" s="2366">
        <v>85.23</v>
      </c>
      <c r="H133" s="2366">
        <v>0</v>
      </c>
      <c r="I133" s="2366">
        <v>0</v>
      </c>
      <c r="J133" s="2366">
        <v>0</v>
      </c>
      <c r="K133" s="2368">
        <v>0</v>
      </c>
      <c r="L133" s="2366">
        <v>85.23</v>
      </c>
      <c r="M133" s="2366">
        <v>42.615000000000002</v>
      </c>
      <c r="N133" s="2366">
        <v>0</v>
      </c>
      <c r="O133" s="2366">
        <v>42.615000000000002</v>
      </c>
      <c r="P133" s="2366"/>
      <c r="Q133" s="2366"/>
      <c r="R133" s="2366"/>
      <c r="S133" s="2366"/>
      <c r="T133" s="2366"/>
      <c r="U133" s="2366"/>
      <c r="V133" s="2366"/>
      <c r="W133" s="2366"/>
      <c r="X133" s="2843">
        <v>42.615000000000002</v>
      </c>
      <c r="Y133" s="2843">
        <v>0</v>
      </c>
      <c r="Z133" s="2108">
        <v>42.615000000000002</v>
      </c>
      <c r="AA133" s="2844">
        <v>10.547000000000001</v>
      </c>
      <c r="AB133" s="2844"/>
      <c r="AC133" s="2108">
        <v>10.547000000000001</v>
      </c>
      <c r="AD133" s="2108">
        <v>0.107</v>
      </c>
      <c r="AE133" s="2844"/>
      <c r="AF133" s="2844">
        <v>0</v>
      </c>
      <c r="AG133" s="2108">
        <v>0</v>
      </c>
      <c r="AH133" s="3230" t="s">
        <v>10035</v>
      </c>
      <c r="AI133" s="3230" t="s">
        <v>10065</v>
      </c>
      <c r="AJ133" s="2369">
        <v>0</v>
      </c>
    </row>
    <row r="134" spans="1:36" s="2370" customFormat="1" ht="63">
      <c r="A134" s="139">
        <v>3268</v>
      </c>
      <c r="B134" s="2555" t="s">
        <v>7801</v>
      </c>
      <c r="C134" s="2573" t="s">
        <v>7802</v>
      </c>
      <c r="D134" s="2363" t="s">
        <v>538</v>
      </c>
      <c r="E134" s="2364" t="s">
        <v>7766</v>
      </c>
      <c r="F134" s="2365" t="s">
        <v>512</v>
      </c>
      <c r="G134" s="2366">
        <v>85.23</v>
      </c>
      <c r="H134" s="2366">
        <v>0</v>
      </c>
      <c r="I134" s="2366">
        <v>0</v>
      </c>
      <c r="J134" s="2366">
        <v>0</v>
      </c>
      <c r="K134" s="2368">
        <v>0</v>
      </c>
      <c r="L134" s="2366">
        <v>85.23</v>
      </c>
      <c r="M134" s="2366">
        <v>42.615000000000002</v>
      </c>
      <c r="N134" s="2366">
        <v>0</v>
      </c>
      <c r="O134" s="2366">
        <v>42.615000000000002</v>
      </c>
      <c r="P134" s="2366"/>
      <c r="Q134" s="2366"/>
      <c r="R134" s="2366"/>
      <c r="S134" s="2366"/>
      <c r="T134" s="2366"/>
      <c r="U134" s="2366"/>
      <c r="V134" s="2366"/>
      <c r="W134" s="2366"/>
      <c r="X134" s="2843">
        <v>42.615000000000002</v>
      </c>
      <c r="Y134" s="2843">
        <v>0</v>
      </c>
      <c r="Z134" s="2108">
        <v>42.615000000000002</v>
      </c>
      <c r="AA134" s="2844">
        <v>10.547000000000001</v>
      </c>
      <c r="AB134" s="2844"/>
      <c r="AC134" s="2108">
        <v>10.547000000000001</v>
      </c>
      <c r="AD134" s="2108">
        <v>0.107</v>
      </c>
      <c r="AE134" s="2844"/>
      <c r="AF134" s="2844">
        <v>0</v>
      </c>
      <c r="AG134" s="2108">
        <v>0</v>
      </c>
      <c r="AH134" s="3230" t="s">
        <v>10035</v>
      </c>
      <c r="AI134" s="3230" t="s">
        <v>10065</v>
      </c>
      <c r="AJ134" s="2369">
        <v>0</v>
      </c>
    </row>
    <row r="135" spans="1:36">
      <c r="A135" s="2574"/>
      <c r="B135" s="2575"/>
      <c r="C135" s="2576"/>
      <c r="D135" s="1455"/>
      <c r="E135" s="1455"/>
      <c r="F135" s="2577"/>
      <c r="G135" s="1240"/>
      <c r="H135" s="1240"/>
      <c r="I135" s="1240"/>
      <c r="J135" s="1240"/>
      <c r="K135" s="1240"/>
      <c r="L135" s="1240"/>
      <c r="M135" s="1240"/>
      <c r="N135" s="1240"/>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711"/>
    </row>
    <row r="136" spans="1:36">
      <c r="A136" s="2574"/>
      <c r="B136" s="2575"/>
      <c r="C136" s="233" t="s">
        <v>7803</v>
      </c>
      <c r="D136" s="233"/>
      <c r="E136" s="233"/>
      <c r="F136" s="233"/>
      <c r="G136" s="1658">
        <v>1729.3700000000003</v>
      </c>
      <c r="H136" s="1658">
        <v>0</v>
      </c>
      <c r="I136" s="1658">
        <v>28.75</v>
      </c>
      <c r="J136" s="1658">
        <v>0</v>
      </c>
      <c r="K136" s="1658">
        <v>28.75</v>
      </c>
      <c r="L136" s="1658">
        <v>1700.6200000000003</v>
      </c>
      <c r="M136" s="1658">
        <v>809.68500000000006</v>
      </c>
      <c r="N136" s="1658">
        <v>63.185000000000002</v>
      </c>
      <c r="O136" s="1658">
        <v>872.87000000000012</v>
      </c>
      <c r="P136" s="1658">
        <v>0</v>
      </c>
      <c r="Q136" s="1658">
        <v>0</v>
      </c>
      <c r="R136" s="1658">
        <v>0</v>
      </c>
      <c r="S136" s="1658">
        <v>0</v>
      </c>
      <c r="T136" s="1658">
        <v>0</v>
      </c>
      <c r="U136" s="1658">
        <v>0</v>
      </c>
      <c r="V136" s="1658">
        <v>0</v>
      </c>
      <c r="W136" s="1658">
        <v>0</v>
      </c>
      <c r="X136" s="1658">
        <v>809.68500000000006</v>
      </c>
      <c r="Y136" s="1658">
        <v>63.185000000000002</v>
      </c>
      <c r="Z136" s="1658">
        <v>872.87000000000012</v>
      </c>
      <c r="AA136" s="1658">
        <v>220.39299999999997</v>
      </c>
      <c r="AB136" s="1658">
        <v>0</v>
      </c>
      <c r="AC136" s="1658">
        <v>220.39299999999997</v>
      </c>
      <c r="AD136" s="1658">
        <v>2.0329999999999999</v>
      </c>
      <c r="AE136" s="1658">
        <v>0</v>
      </c>
      <c r="AF136" s="1658">
        <v>9.0534999999999997</v>
      </c>
      <c r="AG136" s="1658">
        <v>9.0534999999999997</v>
      </c>
      <c r="AH136" s="1658"/>
      <c r="AI136" s="1658"/>
      <c r="AJ136" s="1658">
        <v>0</v>
      </c>
    </row>
    <row r="137" spans="1:36">
      <c r="A137" s="2574"/>
      <c r="B137" s="2575"/>
      <c r="C137" s="235"/>
      <c r="D137" s="2578"/>
      <c r="E137" s="2578"/>
      <c r="F137" s="2578"/>
      <c r="G137" s="2579"/>
      <c r="H137" s="2579"/>
      <c r="I137" s="2579"/>
      <c r="J137" s="2579"/>
      <c r="K137" s="2579"/>
      <c r="L137" s="2579"/>
      <c r="M137" s="2579"/>
      <c r="N137" s="2579"/>
      <c r="O137" s="2579"/>
      <c r="P137" s="2579"/>
      <c r="Q137" s="2579"/>
      <c r="R137" s="2579"/>
      <c r="S137" s="2579"/>
      <c r="T137" s="2579"/>
      <c r="U137" s="2579"/>
      <c r="V137" s="2579"/>
      <c r="W137" s="2579"/>
      <c r="X137" s="2579"/>
      <c r="Y137" s="2579"/>
      <c r="Z137" s="2579"/>
      <c r="AA137" s="2579"/>
      <c r="AB137" s="2579"/>
      <c r="AC137" s="2579"/>
      <c r="AD137" s="2579"/>
      <c r="AE137" s="2579"/>
      <c r="AF137" s="2579"/>
      <c r="AG137" s="2579"/>
      <c r="AH137" s="2579"/>
      <c r="AI137" s="2579"/>
      <c r="AJ137" s="2579"/>
    </row>
    <row r="138" spans="1:36">
      <c r="A138" s="2574"/>
      <c r="B138" s="2575"/>
      <c r="C138" s="2580" t="s">
        <v>7755</v>
      </c>
      <c r="D138" s="235"/>
      <c r="E138" s="235"/>
      <c r="F138" s="235"/>
      <c r="G138" s="1590"/>
      <c r="H138" s="1590"/>
      <c r="I138" s="1590"/>
      <c r="J138" s="1590"/>
      <c r="K138" s="1590"/>
      <c r="L138" s="1590"/>
      <c r="M138" s="1590"/>
      <c r="N138" s="1590"/>
      <c r="O138" s="1590"/>
      <c r="P138" s="1590"/>
      <c r="Q138" s="1590"/>
      <c r="R138" s="1590"/>
      <c r="S138" s="1590"/>
      <c r="T138" s="1590"/>
      <c r="U138" s="1590"/>
      <c r="V138" s="1590"/>
      <c r="W138" s="1590"/>
      <c r="X138" s="1590"/>
      <c r="Y138" s="1590"/>
      <c r="Z138" s="1590"/>
      <c r="AA138" s="1590"/>
      <c r="AB138" s="1590"/>
      <c r="AC138" s="1590"/>
      <c r="AD138" s="1590"/>
      <c r="AE138" s="1590"/>
      <c r="AF138" s="1590"/>
      <c r="AG138" s="1590"/>
      <c r="AH138" s="1590"/>
      <c r="AI138" s="1590"/>
      <c r="AJ138" s="1590"/>
    </row>
    <row r="139" spans="1:36">
      <c r="A139" s="2574"/>
      <c r="B139" s="2575"/>
      <c r="C139" s="2564" t="s">
        <v>39</v>
      </c>
      <c r="D139" s="235"/>
      <c r="E139" s="235"/>
      <c r="F139" s="235"/>
      <c r="G139" s="1590"/>
      <c r="H139" s="1590"/>
      <c r="I139" s="1590"/>
      <c r="J139" s="1590"/>
      <c r="K139" s="1590"/>
      <c r="L139" s="1590"/>
      <c r="M139" s="1590"/>
      <c r="N139" s="1590"/>
      <c r="O139" s="1590"/>
      <c r="P139" s="1590"/>
      <c r="Q139" s="1590"/>
      <c r="R139" s="1590"/>
      <c r="S139" s="1590"/>
      <c r="T139" s="1590"/>
      <c r="U139" s="1590"/>
      <c r="V139" s="1590"/>
      <c r="W139" s="1590"/>
      <c r="X139" s="1590"/>
      <c r="Y139" s="1590"/>
      <c r="Z139" s="1590"/>
      <c r="AA139" s="1590"/>
      <c r="AB139" s="1590"/>
      <c r="AC139" s="1590"/>
      <c r="AD139" s="1590"/>
      <c r="AE139" s="1590"/>
      <c r="AF139" s="1590"/>
      <c r="AG139" s="1590"/>
      <c r="AH139" s="1590"/>
      <c r="AI139" s="1590"/>
      <c r="AJ139" s="1590"/>
    </row>
    <row r="140" spans="1:36">
      <c r="A140" s="2574"/>
      <c r="B140" s="2575"/>
      <c r="C140" s="2564"/>
      <c r="D140" s="235"/>
      <c r="E140" s="235"/>
      <c r="F140" s="235"/>
      <c r="G140" s="1590"/>
      <c r="H140" s="1590"/>
      <c r="I140" s="1590"/>
      <c r="J140" s="1590"/>
      <c r="K140" s="1590"/>
      <c r="L140" s="1590"/>
      <c r="M140" s="1590"/>
      <c r="N140" s="1590"/>
      <c r="O140" s="1590"/>
      <c r="P140" s="1590"/>
      <c r="Q140" s="1590"/>
      <c r="R140" s="1590"/>
      <c r="S140" s="1590"/>
      <c r="T140" s="1590"/>
      <c r="U140" s="1590"/>
      <c r="V140" s="1590"/>
      <c r="W140" s="1590"/>
      <c r="X140" s="1590"/>
      <c r="Y140" s="1590"/>
      <c r="Z140" s="1590"/>
      <c r="AA140" s="1590"/>
      <c r="AB140" s="1590"/>
      <c r="AC140" s="1590"/>
      <c r="AD140" s="1590"/>
      <c r="AE140" s="1590"/>
      <c r="AF140" s="1590"/>
      <c r="AG140" s="1590"/>
      <c r="AH140" s="1590"/>
      <c r="AI140" s="1590"/>
      <c r="AJ140" s="1590"/>
    </row>
    <row r="141" spans="1:36" ht="31.5">
      <c r="A141" s="139">
        <v>3269</v>
      </c>
      <c r="B141" s="2555" t="s">
        <v>7804</v>
      </c>
      <c r="C141" s="192" t="s">
        <v>7805</v>
      </c>
      <c r="D141" s="2101" t="s">
        <v>384</v>
      </c>
      <c r="E141" s="142" t="s">
        <v>3245</v>
      </c>
      <c r="F141" s="2581" t="s">
        <v>512</v>
      </c>
      <c r="G141" s="158">
        <v>20</v>
      </c>
      <c r="H141" s="158">
        <v>0</v>
      </c>
      <c r="I141" s="1240">
        <v>0</v>
      </c>
      <c r="J141" s="1240">
        <v>0</v>
      </c>
      <c r="K141" s="1240">
        <v>0</v>
      </c>
      <c r="L141" s="1240">
        <v>20</v>
      </c>
      <c r="M141" s="158">
        <v>0</v>
      </c>
      <c r="N141" s="158">
        <v>5</v>
      </c>
      <c r="O141" s="158">
        <v>5</v>
      </c>
      <c r="P141" s="158"/>
      <c r="Q141" s="158"/>
      <c r="R141" s="158"/>
      <c r="S141" s="158"/>
      <c r="T141" s="158"/>
      <c r="U141" s="158"/>
      <c r="V141" s="158"/>
      <c r="W141" s="158"/>
      <c r="X141" s="2843">
        <v>0</v>
      </c>
      <c r="Y141" s="2843">
        <v>5</v>
      </c>
      <c r="Z141" s="2108">
        <v>5</v>
      </c>
      <c r="AA141" s="2844"/>
      <c r="AB141" s="2844"/>
      <c r="AC141" s="2108">
        <v>0</v>
      </c>
      <c r="AD141" s="2108"/>
      <c r="AE141" s="2844"/>
      <c r="AF141" s="2844">
        <v>0</v>
      </c>
      <c r="AG141" s="2108">
        <v>0</v>
      </c>
      <c r="AH141" s="158"/>
      <c r="AI141" s="158"/>
      <c r="AJ141" s="1677">
        <v>0</v>
      </c>
    </row>
    <row r="142" spans="1:36" ht="31.5">
      <c r="A142" s="139">
        <v>3270</v>
      </c>
      <c r="B142" s="2555" t="s">
        <v>7806</v>
      </c>
      <c r="C142" s="192" t="s">
        <v>7807</v>
      </c>
      <c r="D142" s="2565" t="s">
        <v>393</v>
      </c>
      <c r="E142" s="142" t="s">
        <v>3245</v>
      </c>
      <c r="F142" s="2581" t="s">
        <v>512</v>
      </c>
      <c r="G142" s="158">
        <v>20</v>
      </c>
      <c r="H142" s="158">
        <v>0</v>
      </c>
      <c r="I142" s="1240">
        <v>0</v>
      </c>
      <c r="J142" s="1240">
        <v>0</v>
      </c>
      <c r="K142" s="1240">
        <v>0</v>
      </c>
      <c r="L142" s="1240">
        <v>20</v>
      </c>
      <c r="M142" s="158">
        <v>0</v>
      </c>
      <c r="N142" s="158">
        <v>5</v>
      </c>
      <c r="O142" s="158">
        <v>5</v>
      </c>
      <c r="P142" s="158"/>
      <c r="Q142" s="158"/>
      <c r="R142" s="158"/>
      <c r="S142" s="158"/>
      <c r="T142" s="158"/>
      <c r="U142" s="158"/>
      <c r="V142" s="158"/>
      <c r="W142" s="158"/>
      <c r="X142" s="2843">
        <v>0</v>
      </c>
      <c r="Y142" s="2843">
        <v>5</v>
      </c>
      <c r="Z142" s="2108">
        <v>5</v>
      </c>
      <c r="AA142" s="2844"/>
      <c r="AB142" s="2844"/>
      <c r="AC142" s="2108">
        <v>0</v>
      </c>
      <c r="AD142" s="2108"/>
      <c r="AE142" s="2844"/>
      <c r="AF142" s="2844">
        <v>0</v>
      </c>
      <c r="AG142" s="2108">
        <v>0</v>
      </c>
      <c r="AH142" s="158"/>
      <c r="AI142" s="158"/>
      <c r="AJ142" s="1677">
        <v>0</v>
      </c>
    </row>
    <row r="143" spans="1:36" ht="31.5">
      <c r="A143" s="139">
        <v>3271</v>
      </c>
      <c r="B143" s="2555" t="s">
        <v>7808</v>
      </c>
      <c r="C143" s="192" t="s">
        <v>7809</v>
      </c>
      <c r="D143" s="2101" t="s">
        <v>7810</v>
      </c>
      <c r="E143" s="142" t="s">
        <v>3245</v>
      </c>
      <c r="F143" s="2581" t="s">
        <v>512</v>
      </c>
      <c r="G143" s="158">
        <v>20</v>
      </c>
      <c r="H143" s="158">
        <v>0</v>
      </c>
      <c r="I143" s="1240">
        <v>0</v>
      </c>
      <c r="J143" s="1240">
        <v>0</v>
      </c>
      <c r="K143" s="1240">
        <v>0</v>
      </c>
      <c r="L143" s="1240">
        <v>20</v>
      </c>
      <c r="M143" s="158">
        <v>0</v>
      </c>
      <c r="N143" s="158">
        <v>5</v>
      </c>
      <c r="O143" s="158">
        <v>5</v>
      </c>
      <c r="P143" s="158"/>
      <c r="Q143" s="158"/>
      <c r="R143" s="158"/>
      <c r="S143" s="158"/>
      <c r="T143" s="158"/>
      <c r="U143" s="158"/>
      <c r="V143" s="158"/>
      <c r="W143" s="158"/>
      <c r="X143" s="2843">
        <v>0</v>
      </c>
      <c r="Y143" s="2843">
        <v>5</v>
      </c>
      <c r="Z143" s="2108">
        <v>5</v>
      </c>
      <c r="AA143" s="2844"/>
      <c r="AB143" s="2844"/>
      <c r="AC143" s="2108">
        <v>0</v>
      </c>
      <c r="AD143" s="2108"/>
      <c r="AE143" s="2844"/>
      <c r="AF143" s="2844">
        <v>0</v>
      </c>
      <c r="AG143" s="2108">
        <v>0</v>
      </c>
      <c r="AH143" s="158"/>
      <c r="AI143" s="158"/>
      <c r="AJ143" s="1677">
        <v>0</v>
      </c>
    </row>
    <row r="144" spans="1:36" ht="31.5">
      <c r="A144" s="139">
        <v>3272</v>
      </c>
      <c r="B144" s="2555" t="s">
        <v>7811</v>
      </c>
      <c r="C144" s="192" t="s">
        <v>7809</v>
      </c>
      <c r="D144" s="2101" t="s">
        <v>7812</v>
      </c>
      <c r="E144" s="142" t="s">
        <v>3245</v>
      </c>
      <c r="F144" s="2581" t="s">
        <v>512</v>
      </c>
      <c r="G144" s="158">
        <v>20</v>
      </c>
      <c r="H144" s="158">
        <v>0</v>
      </c>
      <c r="I144" s="1240">
        <v>0</v>
      </c>
      <c r="J144" s="1240">
        <v>0</v>
      </c>
      <c r="K144" s="1240">
        <v>0</v>
      </c>
      <c r="L144" s="1240">
        <v>20</v>
      </c>
      <c r="M144" s="158">
        <v>0</v>
      </c>
      <c r="N144" s="158">
        <v>5</v>
      </c>
      <c r="O144" s="158">
        <v>5</v>
      </c>
      <c r="P144" s="158"/>
      <c r="Q144" s="158"/>
      <c r="R144" s="158"/>
      <c r="S144" s="158"/>
      <c r="T144" s="158"/>
      <c r="U144" s="158"/>
      <c r="V144" s="158"/>
      <c r="W144" s="158"/>
      <c r="X144" s="2843">
        <v>0</v>
      </c>
      <c r="Y144" s="2843">
        <v>5</v>
      </c>
      <c r="Z144" s="2108">
        <v>5</v>
      </c>
      <c r="AA144" s="2844"/>
      <c r="AB144" s="2844"/>
      <c r="AC144" s="2108">
        <v>0</v>
      </c>
      <c r="AD144" s="2108"/>
      <c r="AE144" s="2844"/>
      <c r="AF144" s="2844">
        <v>0</v>
      </c>
      <c r="AG144" s="2108">
        <v>0</v>
      </c>
      <c r="AH144" s="158"/>
      <c r="AI144" s="158"/>
      <c r="AJ144" s="1677">
        <v>0</v>
      </c>
    </row>
    <row r="145" spans="1:36" ht="31.5">
      <c r="A145" s="139">
        <v>3273</v>
      </c>
      <c r="B145" s="2555" t="s">
        <v>7813</v>
      </c>
      <c r="C145" s="192" t="s">
        <v>7814</v>
      </c>
      <c r="D145" s="2101" t="s">
        <v>7810</v>
      </c>
      <c r="E145" s="142" t="s">
        <v>3245</v>
      </c>
      <c r="F145" s="2581" t="s">
        <v>512</v>
      </c>
      <c r="G145" s="158">
        <v>20</v>
      </c>
      <c r="H145" s="158">
        <v>0</v>
      </c>
      <c r="I145" s="1240">
        <v>0</v>
      </c>
      <c r="J145" s="1240">
        <v>0</v>
      </c>
      <c r="K145" s="1240">
        <v>0</v>
      </c>
      <c r="L145" s="1240">
        <v>20</v>
      </c>
      <c r="M145" s="158">
        <v>0</v>
      </c>
      <c r="N145" s="158">
        <v>5</v>
      </c>
      <c r="O145" s="158">
        <v>5</v>
      </c>
      <c r="P145" s="158"/>
      <c r="Q145" s="158"/>
      <c r="R145" s="158"/>
      <c r="S145" s="158"/>
      <c r="T145" s="158"/>
      <c r="U145" s="158"/>
      <c r="V145" s="158"/>
      <c r="W145" s="158"/>
      <c r="X145" s="2843">
        <v>0</v>
      </c>
      <c r="Y145" s="2843">
        <v>5</v>
      </c>
      <c r="Z145" s="2108">
        <v>5</v>
      </c>
      <c r="AA145" s="2844"/>
      <c r="AB145" s="2844"/>
      <c r="AC145" s="2108">
        <v>0</v>
      </c>
      <c r="AD145" s="2108"/>
      <c r="AE145" s="2844"/>
      <c r="AF145" s="2844">
        <v>0</v>
      </c>
      <c r="AG145" s="2108">
        <v>0</v>
      </c>
      <c r="AH145" s="158"/>
      <c r="AI145" s="158"/>
      <c r="AJ145" s="1677">
        <v>0</v>
      </c>
    </row>
    <row r="146" spans="1:36" ht="31.5">
      <c r="A146" s="139">
        <v>3274</v>
      </c>
      <c r="B146" s="2555" t="s">
        <v>7815</v>
      </c>
      <c r="C146" s="192" t="s">
        <v>7816</v>
      </c>
      <c r="D146" s="2101" t="s">
        <v>51</v>
      </c>
      <c r="E146" s="142" t="s">
        <v>3245</v>
      </c>
      <c r="F146" s="2581" t="s">
        <v>512</v>
      </c>
      <c r="G146" s="158">
        <v>20</v>
      </c>
      <c r="H146" s="158">
        <v>0</v>
      </c>
      <c r="I146" s="1240">
        <v>0</v>
      </c>
      <c r="J146" s="1240">
        <v>0</v>
      </c>
      <c r="K146" s="1240">
        <v>0</v>
      </c>
      <c r="L146" s="1240">
        <v>20</v>
      </c>
      <c r="M146" s="158">
        <v>0</v>
      </c>
      <c r="N146" s="158">
        <v>5</v>
      </c>
      <c r="O146" s="158">
        <v>5</v>
      </c>
      <c r="P146" s="158"/>
      <c r="Q146" s="158"/>
      <c r="R146" s="158"/>
      <c r="S146" s="158"/>
      <c r="T146" s="158"/>
      <c r="U146" s="158"/>
      <c r="V146" s="158"/>
      <c r="W146" s="158"/>
      <c r="X146" s="2843">
        <v>0</v>
      </c>
      <c r="Y146" s="2843">
        <v>5</v>
      </c>
      <c r="Z146" s="2108">
        <v>5</v>
      </c>
      <c r="AA146" s="2844"/>
      <c r="AB146" s="2844"/>
      <c r="AC146" s="2108">
        <v>0</v>
      </c>
      <c r="AD146" s="2108"/>
      <c r="AE146" s="2844"/>
      <c r="AF146" s="2844">
        <v>0</v>
      </c>
      <c r="AG146" s="2108">
        <v>0</v>
      </c>
      <c r="AH146" s="158"/>
      <c r="AI146" s="158"/>
      <c r="AJ146" s="1677">
        <v>0</v>
      </c>
    </row>
    <row r="147" spans="1:36" ht="31.5">
      <c r="A147" s="139">
        <v>3275</v>
      </c>
      <c r="B147" s="2555" t="s">
        <v>7817</v>
      </c>
      <c r="C147" s="192" t="s">
        <v>7818</v>
      </c>
      <c r="D147" s="2101" t="s">
        <v>384</v>
      </c>
      <c r="E147" s="142" t="s">
        <v>3245</v>
      </c>
      <c r="F147" s="2581" t="s">
        <v>512</v>
      </c>
      <c r="G147" s="158">
        <v>20</v>
      </c>
      <c r="H147" s="158">
        <v>0</v>
      </c>
      <c r="I147" s="1240">
        <v>0</v>
      </c>
      <c r="J147" s="1240">
        <v>0</v>
      </c>
      <c r="K147" s="1240">
        <v>0</v>
      </c>
      <c r="L147" s="1240">
        <v>20</v>
      </c>
      <c r="M147" s="158">
        <v>0</v>
      </c>
      <c r="N147" s="158">
        <v>5</v>
      </c>
      <c r="O147" s="158">
        <v>5</v>
      </c>
      <c r="P147" s="158"/>
      <c r="Q147" s="158"/>
      <c r="R147" s="158"/>
      <c r="S147" s="158"/>
      <c r="T147" s="158"/>
      <c r="U147" s="158"/>
      <c r="V147" s="158"/>
      <c r="W147" s="158"/>
      <c r="X147" s="2843">
        <v>0</v>
      </c>
      <c r="Y147" s="2843">
        <v>5</v>
      </c>
      <c r="Z147" s="2108">
        <v>5</v>
      </c>
      <c r="AA147" s="2844"/>
      <c r="AB147" s="2844"/>
      <c r="AC147" s="2108">
        <v>0</v>
      </c>
      <c r="AD147" s="2108"/>
      <c r="AE147" s="2844"/>
      <c r="AF147" s="2844">
        <v>0</v>
      </c>
      <c r="AG147" s="2108">
        <v>0</v>
      </c>
      <c r="AH147" s="158"/>
      <c r="AI147" s="158"/>
      <c r="AJ147" s="1677">
        <v>0</v>
      </c>
    </row>
    <row r="148" spans="1:36" ht="31.5">
      <c r="A148" s="139">
        <v>3276</v>
      </c>
      <c r="B148" s="2555" t="s">
        <v>7819</v>
      </c>
      <c r="C148" s="192" t="s">
        <v>7807</v>
      </c>
      <c r="D148" s="2101" t="s">
        <v>45</v>
      </c>
      <c r="E148" s="142" t="s">
        <v>3245</v>
      </c>
      <c r="F148" s="2581" t="s">
        <v>512</v>
      </c>
      <c r="G148" s="158">
        <v>20</v>
      </c>
      <c r="H148" s="158">
        <v>0</v>
      </c>
      <c r="I148" s="1240">
        <v>0</v>
      </c>
      <c r="J148" s="1240">
        <v>0</v>
      </c>
      <c r="K148" s="1240">
        <v>0</v>
      </c>
      <c r="L148" s="1240">
        <v>20</v>
      </c>
      <c r="M148" s="158">
        <v>0</v>
      </c>
      <c r="N148" s="158">
        <v>5</v>
      </c>
      <c r="O148" s="158">
        <v>5</v>
      </c>
      <c r="P148" s="158"/>
      <c r="Q148" s="158"/>
      <c r="R148" s="158"/>
      <c r="S148" s="158"/>
      <c r="T148" s="158"/>
      <c r="U148" s="158"/>
      <c r="V148" s="158"/>
      <c r="W148" s="158"/>
      <c r="X148" s="2843">
        <v>0</v>
      </c>
      <c r="Y148" s="2843">
        <v>5</v>
      </c>
      <c r="Z148" s="2108">
        <v>5</v>
      </c>
      <c r="AA148" s="2844"/>
      <c r="AB148" s="2844"/>
      <c r="AC148" s="2108">
        <v>0</v>
      </c>
      <c r="AD148" s="2108"/>
      <c r="AE148" s="2844"/>
      <c r="AF148" s="2844">
        <v>0</v>
      </c>
      <c r="AG148" s="2108">
        <v>0</v>
      </c>
      <c r="AH148" s="158"/>
      <c r="AI148" s="158"/>
      <c r="AJ148" s="1677">
        <v>0</v>
      </c>
    </row>
    <row r="149" spans="1:36">
      <c r="A149" s="139"/>
      <c r="B149" s="2555"/>
      <c r="C149" s="192"/>
      <c r="D149" s="2101"/>
      <c r="E149" s="142"/>
      <c r="F149" s="2581"/>
      <c r="G149" s="158"/>
      <c r="H149" s="158"/>
      <c r="I149" s="1240"/>
      <c r="J149" s="1240"/>
      <c r="K149" s="1240"/>
      <c r="L149" s="1240"/>
      <c r="M149" s="158"/>
      <c r="N149" s="158"/>
      <c r="O149" s="158"/>
      <c r="P149" s="158"/>
      <c r="Q149" s="158"/>
      <c r="R149" s="158"/>
      <c r="S149" s="158"/>
      <c r="T149" s="158"/>
      <c r="U149" s="158"/>
      <c r="V149" s="158"/>
      <c r="W149" s="158"/>
      <c r="X149" s="2843"/>
      <c r="Y149" s="2843"/>
      <c r="Z149" s="2108"/>
      <c r="AA149" s="2844"/>
      <c r="AB149" s="2844"/>
      <c r="AC149" s="2108"/>
      <c r="AD149" s="2108"/>
      <c r="AE149" s="2844"/>
      <c r="AF149" s="2844"/>
      <c r="AG149" s="2108"/>
      <c r="AH149" s="158"/>
      <c r="AI149" s="158"/>
      <c r="AJ149" s="1677"/>
    </row>
    <row r="150" spans="1:36">
      <c r="A150" s="2574"/>
      <c r="B150" s="2575"/>
      <c r="C150" s="233" t="s">
        <v>7820</v>
      </c>
      <c r="D150" s="233"/>
      <c r="E150" s="233"/>
      <c r="F150" s="233"/>
      <c r="G150" s="1658">
        <v>160</v>
      </c>
      <c r="H150" s="1658">
        <v>0</v>
      </c>
      <c r="I150" s="1658">
        <v>0</v>
      </c>
      <c r="J150" s="1658">
        <v>0</v>
      </c>
      <c r="K150" s="1658">
        <v>0</v>
      </c>
      <c r="L150" s="1658">
        <v>160</v>
      </c>
      <c r="M150" s="1658">
        <v>0</v>
      </c>
      <c r="N150" s="1658">
        <v>40</v>
      </c>
      <c r="O150" s="1658">
        <v>40</v>
      </c>
      <c r="P150" s="1658">
        <v>0</v>
      </c>
      <c r="Q150" s="1658">
        <v>0</v>
      </c>
      <c r="R150" s="1658">
        <v>0</v>
      </c>
      <c r="S150" s="1658">
        <v>0</v>
      </c>
      <c r="T150" s="1658">
        <v>0</v>
      </c>
      <c r="U150" s="1658">
        <v>0</v>
      </c>
      <c r="V150" s="1658">
        <v>0</v>
      </c>
      <c r="W150" s="1658">
        <v>0</v>
      </c>
      <c r="X150" s="1658">
        <v>0</v>
      </c>
      <c r="Y150" s="1658">
        <v>40</v>
      </c>
      <c r="Z150" s="1658">
        <v>40</v>
      </c>
      <c r="AA150" s="1658">
        <v>0</v>
      </c>
      <c r="AB150" s="1658">
        <v>0</v>
      </c>
      <c r="AC150" s="1658">
        <v>0</v>
      </c>
      <c r="AD150" s="1658">
        <v>0</v>
      </c>
      <c r="AE150" s="1658">
        <v>0</v>
      </c>
      <c r="AF150" s="1658">
        <v>0</v>
      </c>
      <c r="AG150" s="1658">
        <v>0</v>
      </c>
      <c r="AH150" s="1658"/>
      <c r="AI150" s="1658"/>
      <c r="AJ150" s="1658">
        <v>0</v>
      </c>
    </row>
    <row r="151" spans="1:36" s="452" customFormat="1">
      <c r="A151" s="209"/>
      <c r="B151" s="209"/>
      <c r="C151" s="187" t="s">
        <v>7821</v>
      </c>
      <c r="D151" s="188"/>
      <c r="E151" s="233"/>
      <c r="F151" s="233"/>
      <c r="G151" s="1658">
        <v>1889.3700000000003</v>
      </c>
      <c r="H151" s="1658">
        <v>0</v>
      </c>
      <c r="I151" s="1658">
        <v>28.75</v>
      </c>
      <c r="J151" s="1658">
        <v>0</v>
      </c>
      <c r="K151" s="1658">
        <v>28.75</v>
      </c>
      <c r="L151" s="1658">
        <v>1860.6200000000003</v>
      </c>
      <c r="M151" s="1658">
        <v>809.68500000000006</v>
      </c>
      <c r="N151" s="1658">
        <v>103.185</v>
      </c>
      <c r="O151" s="1658">
        <v>912.87000000000012</v>
      </c>
      <c r="P151" s="1658">
        <v>0</v>
      </c>
      <c r="Q151" s="1658">
        <v>0</v>
      </c>
      <c r="R151" s="1658">
        <v>0</v>
      </c>
      <c r="S151" s="1658">
        <v>0</v>
      </c>
      <c r="T151" s="1658">
        <v>0</v>
      </c>
      <c r="U151" s="1658">
        <v>0</v>
      </c>
      <c r="V151" s="1658">
        <v>0</v>
      </c>
      <c r="W151" s="1658">
        <v>0</v>
      </c>
      <c r="X151" s="1658">
        <v>809.68500000000006</v>
      </c>
      <c r="Y151" s="1658">
        <v>103.185</v>
      </c>
      <c r="Z151" s="1658">
        <v>912.87000000000012</v>
      </c>
      <c r="AA151" s="1658">
        <v>220.39299999999997</v>
      </c>
      <c r="AB151" s="1658">
        <v>0</v>
      </c>
      <c r="AC151" s="1658">
        <v>220.39299999999997</v>
      </c>
      <c r="AD151" s="1658">
        <v>2.0329999999999999</v>
      </c>
      <c r="AE151" s="1658">
        <v>0</v>
      </c>
      <c r="AF151" s="1658">
        <v>9.0534999999999997</v>
      </c>
      <c r="AG151" s="1658">
        <v>9.0534999999999997</v>
      </c>
      <c r="AH151" s="1658"/>
      <c r="AI151" s="1658"/>
      <c r="AJ151" s="1658">
        <v>0</v>
      </c>
    </row>
    <row r="152" spans="1:36" ht="17.25" thickBot="1">
      <c r="A152" s="142"/>
      <c r="B152" s="142"/>
      <c r="C152" s="159" t="s">
        <v>7822</v>
      </c>
      <c r="D152" s="160"/>
      <c r="E152" s="160"/>
      <c r="F152" s="160"/>
      <c r="G152" s="2582">
        <v>10639.572999999999</v>
      </c>
      <c r="H152" s="2582">
        <v>2696.0339999999997</v>
      </c>
      <c r="I152" s="2582">
        <v>1445.5990000000002</v>
      </c>
      <c r="J152" s="2582">
        <v>0</v>
      </c>
      <c r="K152" s="2582">
        <v>4141.6329999999989</v>
      </c>
      <c r="L152" s="2582">
        <v>6497.9400000000005</v>
      </c>
      <c r="M152" s="2582">
        <v>2698.2150000000001</v>
      </c>
      <c r="N152" s="2582">
        <v>103.185</v>
      </c>
      <c r="O152" s="2582">
        <v>2801.4</v>
      </c>
      <c r="P152" s="2582">
        <v>0</v>
      </c>
      <c r="Q152" s="2582">
        <v>0</v>
      </c>
      <c r="R152" s="2582">
        <v>0</v>
      </c>
      <c r="S152" s="2582">
        <v>0</v>
      </c>
      <c r="T152" s="2582">
        <v>0</v>
      </c>
      <c r="U152" s="2582">
        <v>0</v>
      </c>
      <c r="V152" s="2582">
        <v>0</v>
      </c>
      <c r="W152" s="2582">
        <v>0</v>
      </c>
      <c r="X152" s="2582">
        <v>2698.2150000000001</v>
      </c>
      <c r="Y152" s="2582">
        <v>103.185</v>
      </c>
      <c r="Z152" s="2582">
        <v>2801.4</v>
      </c>
      <c r="AA152" s="2582">
        <v>1239.9923225</v>
      </c>
      <c r="AB152" s="2582">
        <v>0</v>
      </c>
      <c r="AC152" s="2582">
        <v>1239.9923225</v>
      </c>
      <c r="AD152" s="2582">
        <v>12.331427499999998</v>
      </c>
      <c r="AE152" s="2582">
        <v>0</v>
      </c>
      <c r="AF152" s="2582">
        <v>161.14236699999998</v>
      </c>
      <c r="AG152" s="2582">
        <v>161.14236699999998</v>
      </c>
      <c r="AH152" s="2582"/>
      <c r="AI152" s="2582"/>
      <c r="AJ152" s="2582">
        <v>0</v>
      </c>
    </row>
    <row r="153" spans="1:36" ht="16.5" thickTop="1">
      <c r="A153" s="138"/>
      <c r="B153" s="138"/>
      <c r="C153" s="2256"/>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1:36">
      <c r="A154" s="123"/>
      <c r="B154" s="123"/>
      <c r="C154" s="2256"/>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1:36">
      <c r="A155" s="123"/>
      <c r="B155" s="123"/>
      <c r="C155" s="2256"/>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1:36">
      <c r="A156" s="123"/>
      <c r="B156" s="123"/>
      <c r="C156" s="2256"/>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1:36">
      <c r="A157" s="123"/>
      <c r="B157" s="123"/>
      <c r="C157" s="2256"/>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1:36">
      <c r="A158" s="123"/>
      <c r="B158" s="123"/>
      <c r="C158" s="2256"/>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1:36">
      <c r="A159" s="123"/>
      <c r="B159" s="123"/>
      <c r="C159" s="2256"/>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1:36">
      <c r="A160" s="123"/>
      <c r="B160" s="123"/>
      <c r="C160" s="2256"/>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1:36">
      <c r="A161" s="123"/>
      <c r="B161" s="123"/>
      <c r="C161" s="2256"/>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1:36">
      <c r="A162" s="123"/>
      <c r="B162" s="123"/>
      <c r="C162" s="2256"/>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1:36">
      <c r="A163" s="123"/>
      <c r="B163" s="123"/>
      <c r="C163" s="2256"/>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1:36">
      <c r="A164" s="123"/>
      <c r="B164" s="123"/>
      <c r="C164" s="2256"/>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1:36">
      <c r="A165" s="123"/>
      <c r="B165" s="123"/>
      <c r="C165" s="2256"/>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1:36">
      <c r="A166" s="123"/>
      <c r="B166" s="123"/>
      <c r="C166" s="2256"/>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1:36">
      <c r="A167" s="123"/>
      <c r="B167" s="123"/>
      <c r="C167" s="2256"/>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1:36">
      <c r="A168" s="123"/>
      <c r="B168" s="123"/>
      <c r="C168" s="2256"/>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1:36">
      <c r="A169" s="123"/>
      <c r="B169" s="123"/>
      <c r="C169" s="2256"/>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1:36">
      <c r="A170" s="123"/>
      <c r="B170" s="123"/>
      <c r="C170" s="2256"/>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1:36">
      <c r="A171" s="123"/>
      <c r="B171" s="123"/>
      <c r="C171" s="2256"/>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1:36">
      <c r="A172" s="123"/>
      <c r="B172" s="123"/>
      <c r="C172" s="2256"/>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1:36">
      <c r="A173" s="123"/>
      <c r="B173" s="123"/>
      <c r="C173" s="2256"/>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1:36">
      <c r="A174" s="123"/>
      <c r="B174" s="123"/>
      <c r="C174" s="2256"/>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1:36">
      <c r="A175" s="123"/>
      <c r="B175" s="123"/>
      <c r="C175" s="2256"/>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1:36">
      <c r="A176" s="123"/>
      <c r="B176" s="123"/>
      <c r="C176" s="2256"/>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1:36">
      <c r="A177" s="123"/>
      <c r="B177" s="123"/>
      <c r="C177" s="2256"/>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1:36">
      <c r="A178" s="123"/>
      <c r="B178" s="123"/>
      <c r="C178" s="2256"/>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1:36">
      <c r="A179" s="123"/>
      <c r="B179" s="123"/>
      <c r="C179" s="2256"/>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1:36">
      <c r="A180" s="123"/>
      <c r="B180" s="123"/>
      <c r="C180" s="2256"/>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1:36">
      <c r="A181" s="123"/>
      <c r="B181" s="123"/>
      <c r="C181" s="2256"/>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1:36">
      <c r="A182" s="123"/>
      <c r="B182" s="123"/>
      <c r="C182" s="2256"/>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1:36">
      <c r="A183" s="123"/>
      <c r="B183" s="123"/>
      <c r="C183" s="2256"/>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1:36">
      <c r="A184" s="123"/>
      <c r="B184" s="123"/>
      <c r="C184" s="2256"/>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1:36">
      <c r="A185" s="123"/>
      <c r="B185" s="123"/>
      <c r="C185" s="2256"/>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1:36">
      <c r="A186" s="123"/>
      <c r="B186" s="123"/>
      <c r="C186" s="2256"/>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1:36">
      <c r="A187" s="123"/>
      <c r="B187" s="123"/>
      <c r="C187" s="2256"/>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1:36">
      <c r="A188" s="123"/>
      <c r="B188" s="123"/>
      <c r="C188" s="2256"/>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1:36">
      <c r="A189" s="123"/>
      <c r="B189" s="123"/>
      <c r="C189" s="2256"/>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1:36">
      <c r="A190" s="123"/>
      <c r="B190" s="123"/>
      <c r="C190" s="2256"/>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1:36">
      <c r="A191" s="123"/>
      <c r="B191" s="123"/>
      <c r="C191" s="2256"/>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1:36">
      <c r="A192" s="123"/>
      <c r="B192" s="123"/>
      <c r="C192" s="2256"/>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1:36">
      <c r="A193" s="123"/>
      <c r="B193" s="123"/>
      <c r="C193" s="2256"/>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1:36">
      <c r="A194" s="123"/>
      <c r="B194" s="123"/>
      <c r="C194" s="2256"/>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1:36">
      <c r="A195" s="123"/>
      <c r="B195" s="123"/>
      <c r="C195" s="2256"/>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1:36">
      <c r="A196" s="123"/>
      <c r="B196" s="123"/>
      <c r="C196" s="2256"/>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1:36">
      <c r="A197" s="123"/>
      <c r="B197" s="123"/>
      <c r="C197" s="2256"/>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1:36">
      <c r="A198" s="123"/>
      <c r="B198" s="123"/>
      <c r="C198" s="2256"/>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1:36">
      <c r="A199" s="123"/>
      <c r="B199" s="123"/>
      <c r="C199" s="2256"/>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1:36">
      <c r="A200" s="123"/>
      <c r="B200" s="123"/>
      <c r="C200" s="2256"/>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1:36">
      <c r="A201" s="123"/>
      <c r="B201" s="123"/>
      <c r="C201" s="2256"/>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1:36">
      <c r="A202" s="123"/>
      <c r="B202" s="123"/>
      <c r="C202" s="2256"/>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1:36">
      <c r="A203" s="123"/>
      <c r="B203" s="123"/>
      <c r="C203" s="2256"/>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1:36">
      <c r="A204" s="123"/>
      <c r="B204" s="123"/>
      <c r="C204" s="2256"/>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1:36">
      <c r="A205" s="123"/>
      <c r="B205" s="123"/>
      <c r="C205" s="2256"/>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1:36">
      <c r="A206" s="123"/>
      <c r="B206" s="123"/>
      <c r="C206" s="2256"/>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1:36">
      <c r="A207" s="123"/>
      <c r="B207" s="123"/>
      <c r="C207" s="2256"/>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1:36">
      <c r="A208" s="123"/>
      <c r="B208" s="123"/>
      <c r="C208" s="2256"/>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1:36">
      <c r="A209" s="123"/>
      <c r="B209" s="123"/>
      <c r="C209" s="2256"/>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1:36">
      <c r="A210" s="123"/>
      <c r="B210" s="123"/>
      <c r="C210" s="2256"/>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1:36">
      <c r="A211" s="123"/>
      <c r="B211" s="123"/>
      <c r="C211" s="2256"/>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1:36">
      <c r="A212" s="123"/>
      <c r="B212" s="123"/>
      <c r="C212" s="2256"/>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1:36">
      <c r="A213" s="123"/>
      <c r="B213" s="123"/>
      <c r="C213" s="2256"/>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1:36">
      <c r="A214" s="123"/>
      <c r="B214" s="123"/>
      <c r="C214" s="2256"/>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1:36">
      <c r="A215" s="123"/>
      <c r="B215" s="123"/>
      <c r="C215" s="2256"/>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1:36">
      <c r="A216" s="123"/>
      <c r="B216" s="123"/>
      <c r="C216" s="2256"/>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1:36">
      <c r="A217" s="123"/>
      <c r="B217" s="123"/>
      <c r="C217" s="2256"/>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1:36">
      <c r="A218" s="123"/>
      <c r="B218" s="123"/>
      <c r="C218" s="2256"/>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1:36">
      <c r="A219" s="123"/>
      <c r="B219" s="123"/>
      <c r="C219" s="2256"/>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1:36">
      <c r="A220" s="123"/>
      <c r="B220" s="123"/>
      <c r="C220" s="2256"/>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1:36">
      <c r="A221" s="123"/>
      <c r="B221" s="123"/>
      <c r="C221" s="2256"/>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1:36">
      <c r="A222" s="123"/>
      <c r="B222" s="123"/>
      <c r="C222" s="2256"/>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1:36">
      <c r="A223" s="123"/>
      <c r="B223" s="123"/>
      <c r="C223" s="2256"/>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1:36">
      <c r="A224" s="123"/>
      <c r="B224" s="123"/>
      <c r="C224" s="2256"/>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1:36">
      <c r="A225" s="123"/>
      <c r="B225" s="123"/>
      <c r="C225" s="2256"/>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1:36">
      <c r="A226" s="123"/>
      <c r="B226" s="123"/>
      <c r="C226" s="2256"/>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1:36">
      <c r="A227" s="123"/>
      <c r="B227" s="123"/>
      <c r="C227" s="2256"/>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1:36">
      <c r="A228" s="123"/>
      <c r="B228" s="123"/>
      <c r="C228" s="2256"/>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1:36">
      <c r="A229" s="123"/>
      <c r="B229" s="123"/>
      <c r="C229" s="2256"/>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1:36">
      <c r="A230" s="123"/>
      <c r="B230" s="123"/>
      <c r="C230" s="2256"/>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1:36">
      <c r="A231" s="123"/>
      <c r="B231" s="123"/>
      <c r="C231" s="2256"/>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1:36">
      <c r="A232" s="123"/>
      <c r="B232" s="123"/>
      <c r="C232" s="2256"/>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1:36">
      <c r="A233" s="123"/>
      <c r="B233" s="123"/>
      <c r="C233" s="2256"/>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1:36">
      <c r="A234" s="123"/>
      <c r="B234" s="123"/>
      <c r="C234" s="2256"/>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1:36">
      <c r="A235" s="123"/>
      <c r="B235" s="123"/>
      <c r="C235" s="2256"/>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1:36">
      <c r="A236" s="123"/>
      <c r="B236" s="123"/>
      <c r="C236" s="2256"/>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1:36">
      <c r="A237" s="123"/>
      <c r="B237" s="123"/>
      <c r="C237" s="2256"/>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1:36">
      <c r="A238" s="123"/>
      <c r="B238" s="123"/>
      <c r="C238" s="2256"/>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1:36">
      <c r="A239" s="123"/>
      <c r="B239" s="123"/>
      <c r="C239" s="2256"/>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1:36">
      <c r="A240" s="123"/>
      <c r="B240" s="123"/>
      <c r="C240" s="2256"/>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1:36">
      <c r="A241" s="123"/>
      <c r="B241" s="123"/>
      <c r="C241" s="2256"/>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1:36">
      <c r="A242" s="123"/>
      <c r="B242" s="123"/>
      <c r="C242" s="2256"/>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1:36">
      <c r="A243" s="123"/>
      <c r="B243" s="123"/>
      <c r="C243" s="2256"/>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1:36">
      <c r="A244" s="123"/>
      <c r="B244" s="123"/>
      <c r="C244" s="2256"/>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1:36">
      <c r="A245" s="123"/>
      <c r="B245" s="123"/>
      <c r="C245" s="2256"/>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1:36">
      <c r="A246" s="123"/>
      <c r="B246" s="123"/>
      <c r="C246" s="2256"/>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1:36">
      <c r="A247" s="123"/>
      <c r="B247" s="123"/>
      <c r="C247" s="2256"/>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1:36">
      <c r="A248" s="123"/>
      <c r="B248" s="123"/>
      <c r="C248" s="2256"/>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1:36">
      <c r="A249" s="123"/>
      <c r="B249" s="123"/>
      <c r="C249" s="2256"/>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1:36">
      <c r="A250" s="123"/>
      <c r="B250" s="123"/>
      <c r="C250" s="2256"/>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1:36">
      <c r="A251" s="123"/>
      <c r="B251" s="123"/>
      <c r="C251" s="2256"/>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1:36">
      <c r="A252" s="123"/>
      <c r="B252" s="123"/>
      <c r="C252" s="2256"/>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1:36">
      <c r="A253" s="123"/>
      <c r="B253" s="123"/>
      <c r="C253" s="2256"/>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1:36">
      <c r="A254" s="123"/>
      <c r="B254" s="123"/>
      <c r="C254" s="2256"/>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1:36">
      <c r="A255" s="123"/>
      <c r="B255" s="123"/>
      <c r="C255" s="2256"/>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1:36">
      <c r="A256" s="123"/>
      <c r="B256" s="123"/>
      <c r="C256" s="2256"/>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1:36">
      <c r="A257" s="123"/>
      <c r="B257" s="123"/>
      <c r="C257" s="2256"/>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1:36">
      <c r="A258" s="123"/>
      <c r="B258" s="123"/>
      <c r="C258" s="2256"/>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1:36">
      <c r="A259" s="123"/>
      <c r="B259" s="123"/>
      <c r="C259" s="2256"/>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1:36">
      <c r="A260" s="123"/>
      <c r="B260" s="123"/>
      <c r="C260" s="2256"/>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1:36">
      <c r="A261" s="123"/>
      <c r="B261" s="123"/>
      <c r="C261" s="2256"/>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1:36">
      <c r="A262" s="123"/>
      <c r="B262" s="123"/>
      <c r="C262" s="2256"/>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1:36">
      <c r="A263" s="123"/>
      <c r="B263" s="123"/>
      <c r="C263" s="2256"/>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1:36">
      <c r="A264" s="123"/>
      <c r="B264" s="123"/>
      <c r="C264" s="2256"/>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1:36">
      <c r="A265" s="123"/>
      <c r="B265" s="123"/>
      <c r="C265" s="2256"/>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1:36">
      <c r="A266" s="123"/>
      <c r="B266" s="123"/>
      <c r="C266" s="2256"/>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1:36">
      <c r="A267" s="123"/>
      <c r="B267" s="123"/>
      <c r="C267" s="2256"/>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1:36">
      <c r="A268" s="123"/>
      <c r="B268" s="123"/>
      <c r="C268" s="2256"/>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1:36">
      <c r="A269" s="123"/>
      <c r="B269" s="123"/>
      <c r="C269" s="2256"/>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1:36">
      <c r="A270" s="123"/>
      <c r="B270" s="123"/>
      <c r="C270" s="2256"/>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1:36">
      <c r="A271" s="123"/>
      <c r="B271" s="123"/>
      <c r="C271" s="2256"/>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1:36">
      <c r="A272" s="123"/>
      <c r="B272" s="123"/>
      <c r="C272" s="2256"/>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1:36">
      <c r="A273" s="123"/>
      <c r="B273" s="123"/>
      <c r="C273" s="2256"/>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1:36">
      <c r="A274" s="123"/>
      <c r="B274" s="123"/>
      <c r="C274" s="2256"/>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1:36">
      <c r="A275" s="123"/>
      <c r="B275" s="123"/>
      <c r="C275" s="2256"/>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1:36">
      <c r="A276" s="123"/>
      <c r="B276" s="123"/>
      <c r="C276" s="2256"/>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1:36">
      <c r="A277" s="123"/>
      <c r="B277" s="123"/>
      <c r="C277" s="2256"/>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1:36">
      <c r="A278" s="123"/>
      <c r="B278" s="123"/>
      <c r="C278" s="2256"/>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1:36">
      <c r="A279" s="123"/>
      <c r="B279" s="123"/>
      <c r="C279" s="2256"/>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1:36">
      <c r="A280" s="123"/>
      <c r="B280" s="123"/>
      <c r="C280" s="2256"/>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1:36">
      <c r="A281" s="123"/>
      <c r="B281" s="123"/>
      <c r="C281" s="2256"/>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1:36">
      <c r="A282" s="123"/>
      <c r="B282" s="123"/>
      <c r="C282" s="2256"/>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1:36">
      <c r="A283" s="123"/>
      <c r="B283" s="123"/>
      <c r="C283" s="2256"/>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1:36">
      <c r="A284" s="123"/>
      <c r="B284" s="123"/>
      <c r="C284" s="2256"/>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1:36">
      <c r="A285" s="123"/>
      <c r="B285" s="123"/>
      <c r="C285" s="2256"/>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1:36">
      <c r="A286" s="123"/>
      <c r="B286" s="123"/>
      <c r="C286" s="2256"/>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1:36">
      <c r="A287" s="123"/>
      <c r="B287" s="123"/>
      <c r="C287" s="2256"/>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1:36">
      <c r="A288" s="123"/>
      <c r="B288" s="123"/>
      <c r="C288" s="2256"/>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1:36">
      <c r="A289" s="123"/>
      <c r="B289" s="123"/>
      <c r="C289" s="2256"/>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1:36">
      <c r="A290" s="123"/>
      <c r="B290" s="123"/>
      <c r="C290" s="2256"/>
      <c r="D290" s="133"/>
      <c r="E290" s="133"/>
      <c r="F290" s="13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row>
    <row r="291" spans="1:36">
      <c r="A291" s="123"/>
      <c r="B291" s="123"/>
      <c r="C291" s="2256"/>
      <c r="D291" s="133"/>
      <c r="E291" s="133"/>
      <c r="F291" s="13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row>
    <row r="292" spans="1:36">
      <c r="A292" s="123"/>
      <c r="B292" s="123"/>
      <c r="C292" s="2256"/>
      <c r="D292" s="133"/>
      <c r="E292" s="133"/>
      <c r="F292" s="13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row>
    <row r="293" spans="1:36">
      <c r="A293" s="123"/>
      <c r="B293" s="123"/>
      <c r="C293" s="2256"/>
      <c r="D293" s="133"/>
      <c r="E293" s="133"/>
      <c r="F293" s="13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row>
    <row r="294" spans="1:36">
      <c r="A294" s="123"/>
      <c r="B294" s="123"/>
      <c r="C294" s="2256"/>
      <c r="D294" s="133"/>
      <c r="E294" s="133"/>
      <c r="F294" s="13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row>
    <row r="295" spans="1:36">
      <c r="A295" s="123"/>
      <c r="B295" s="123"/>
      <c r="C295" s="2256"/>
      <c r="D295" s="133"/>
      <c r="E295" s="133"/>
      <c r="F295" s="13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row>
    <row r="296" spans="1:36">
      <c r="A296" s="123"/>
      <c r="B296" s="123"/>
      <c r="C296" s="2256"/>
      <c r="D296" s="133"/>
      <c r="E296" s="133"/>
      <c r="F296" s="13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row>
    <row r="297" spans="1:36">
      <c r="A297" s="123"/>
      <c r="B297" s="123"/>
      <c r="C297" s="2256"/>
      <c r="D297" s="133"/>
      <c r="E297" s="133"/>
      <c r="F297" s="13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row>
    <row r="298" spans="1:36">
      <c r="A298" s="123"/>
      <c r="B298" s="123"/>
      <c r="C298" s="2256"/>
      <c r="D298" s="133"/>
      <c r="E298" s="133"/>
      <c r="F298" s="13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row>
    <row r="299" spans="1:36">
      <c r="A299" s="123"/>
      <c r="B299" s="123"/>
      <c r="C299" s="2256"/>
      <c r="D299" s="133"/>
      <c r="E299" s="133"/>
      <c r="F299" s="13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row>
    <row r="300" spans="1:36">
      <c r="A300" s="123"/>
      <c r="B300" s="123"/>
      <c r="C300" s="2256"/>
      <c r="D300" s="133"/>
      <c r="E300" s="133"/>
      <c r="F300" s="13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row>
    <row r="301" spans="1:36">
      <c r="A301" s="123"/>
      <c r="B301" s="123"/>
      <c r="C301" s="2256"/>
      <c r="D301" s="133"/>
      <c r="E301" s="133"/>
      <c r="F301" s="13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row>
    <row r="302" spans="1:36">
      <c r="A302" s="123"/>
      <c r="B302" s="123"/>
      <c r="C302" s="2256"/>
      <c r="D302" s="133"/>
      <c r="E302" s="133"/>
      <c r="F302" s="13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row>
    <row r="303" spans="1:36">
      <c r="A303" s="123"/>
      <c r="B303" s="123"/>
      <c r="C303" s="2256"/>
      <c r="D303" s="133"/>
      <c r="E303" s="133"/>
      <c r="F303" s="13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row>
    <row r="304" spans="1:36">
      <c r="A304" s="123"/>
      <c r="B304" s="123"/>
      <c r="C304" s="2256"/>
      <c r="D304" s="133"/>
      <c r="E304" s="133"/>
      <c r="F304" s="13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row>
    <row r="305" spans="1:36">
      <c r="A305" s="123"/>
      <c r="B305" s="123"/>
      <c r="C305" s="2256"/>
      <c r="D305" s="133"/>
      <c r="E305" s="133"/>
      <c r="F305" s="13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row>
    <row r="306" spans="1:36">
      <c r="A306" s="123"/>
      <c r="B306" s="123"/>
      <c r="C306" s="2256"/>
      <c r="D306" s="133"/>
      <c r="E306" s="133"/>
      <c r="F306" s="13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row>
    <row r="307" spans="1:36">
      <c r="A307" s="123"/>
      <c r="B307" s="123"/>
      <c r="C307" s="2256"/>
      <c r="D307" s="133"/>
      <c r="E307" s="133"/>
      <c r="F307" s="13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row>
    <row r="308" spans="1:36">
      <c r="A308" s="123"/>
      <c r="B308" s="123"/>
      <c r="C308" s="2256"/>
      <c r="D308" s="133"/>
      <c r="E308" s="133"/>
      <c r="F308" s="13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row>
    <row r="309" spans="1:36">
      <c r="A309" s="123"/>
      <c r="B309" s="123"/>
      <c r="C309" s="2256"/>
      <c r="D309" s="133"/>
      <c r="E309" s="133"/>
      <c r="F309" s="13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row>
    <row r="310" spans="1:36">
      <c r="A310" s="123"/>
      <c r="B310" s="123"/>
      <c r="C310" s="2256"/>
      <c r="D310" s="133"/>
      <c r="E310" s="133"/>
      <c r="F310" s="13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row>
    <row r="311" spans="1:36">
      <c r="A311" s="123"/>
      <c r="B311" s="123"/>
      <c r="C311" s="2256"/>
      <c r="D311" s="133"/>
      <c r="E311" s="133"/>
      <c r="F311" s="13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row>
    <row r="312" spans="1:36">
      <c r="A312" s="123"/>
      <c r="B312" s="123"/>
      <c r="C312" s="2256"/>
      <c r="D312" s="133"/>
      <c r="E312" s="133"/>
      <c r="F312" s="13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row>
    <row r="313" spans="1:36">
      <c r="A313" s="123"/>
      <c r="B313" s="123"/>
      <c r="C313" s="2256"/>
      <c r="D313" s="133"/>
      <c r="E313" s="133"/>
      <c r="F313" s="13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row>
    <row r="314" spans="1:36">
      <c r="A314" s="123"/>
      <c r="B314" s="123"/>
      <c r="C314" s="2256"/>
      <c r="D314" s="133"/>
      <c r="E314" s="133"/>
      <c r="F314" s="13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row>
    <row r="315" spans="1:36">
      <c r="A315" s="123"/>
      <c r="B315" s="123"/>
      <c r="C315" s="2256"/>
      <c r="D315" s="133"/>
      <c r="E315" s="133"/>
      <c r="F315" s="13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row>
    <row r="316" spans="1:36">
      <c r="A316" s="123"/>
      <c r="B316" s="123"/>
      <c r="C316" s="2256"/>
      <c r="D316" s="133"/>
      <c r="E316" s="133"/>
      <c r="F316" s="13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row>
    <row r="317" spans="1:36">
      <c r="A317" s="123"/>
      <c r="B317" s="123"/>
      <c r="C317" s="2256"/>
      <c r="D317" s="133"/>
      <c r="E317" s="133"/>
      <c r="F317" s="13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row>
    <row r="318" spans="1:36">
      <c r="A318" s="123"/>
      <c r="B318" s="123"/>
      <c r="C318" s="2256"/>
      <c r="D318" s="133"/>
      <c r="E318" s="133"/>
      <c r="F318" s="13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row>
    <row r="319" spans="1:36">
      <c r="A319" s="123"/>
      <c r="B319" s="123"/>
      <c r="C319" s="2256"/>
      <c r="D319" s="133"/>
      <c r="E319" s="133"/>
      <c r="F319" s="13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row>
    <row r="320" spans="1:36">
      <c r="A320" s="123"/>
      <c r="B320" s="123"/>
      <c r="C320" s="2256"/>
      <c r="D320" s="133"/>
      <c r="E320" s="133"/>
      <c r="F320" s="13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row>
    <row r="321" spans="1:36">
      <c r="A321" s="123"/>
      <c r="B321" s="123"/>
      <c r="C321" s="2256"/>
      <c r="D321" s="133"/>
      <c r="E321" s="133"/>
      <c r="F321" s="13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row>
    <row r="322" spans="1:36">
      <c r="A322" s="123"/>
      <c r="B322" s="123"/>
      <c r="C322" s="2256"/>
      <c r="D322" s="133"/>
      <c r="E322" s="133"/>
      <c r="F322" s="13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row>
    <row r="323" spans="1:36">
      <c r="A323" s="123"/>
      <c r="B323" s="123"/>
      <c r="C323" s="2256"/>
      <c r="D323" s="133"/>
      <c r="E323" s="133"/>
      <c r="F323" s="13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row>
    <row r="324" spans="1:36">
      <c r="A324" s="123"/>
      <c r="B324" s="123"/>
      <c r="C324" s="2256"/>
      <c r="D324" s="133"/>
      <c r="E324" s="133"/>
      <c r="F324" s="13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row>
    <row r="325" spans="1:36">
      <c r="A325" s="123"/>
      <c r="B325" s="123"/>
      <c r="C325" s="2256"/>
      <c r="D325" s="133"/>
      <c r="E325" s="133"/>
      <c r="F325" s="13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row>
    <row r="326" spans="1:36">
      <c r="A326" s="123"/>
      <c r="B326" s="123"/>
      <c r="C326" s="2256"/>
      <c r="D326" s="133"/>
      <c r="E326" s="133"/>
      <c r="F326" s="13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row>
    <row r="327" spans="1:36">
      <c r="A327" s="123"/>
      <c r="B327" s="123"/>
      <c r="C327" s="2256"/>
      <c r="D327" s="133"/>
      <c r="E327" s="133"/>
      <c r="F327" s="13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row>
    <row r="328" spans="1:36">
      <c r="A328" s="123"/>
      <c r="B328" s="123"/>
      <c r="C328" s="2256"/>
      <c r="D328" s="133"/>
      <c r="E328" s="133"/>
      <c r="F328" s="13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row>
    <row r="329" spans="1:36">
      <c r="A329" s="123"/>
      <c r="B329" s="123"/>
      <c r="C329" s="2256"/>
      <c r="D329" s="133"/>
      <c r="E329" s="133"/>
      <c r="F329" s="13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row>
    <row r="330" spans="1:36">
      <c r="A330" s="123"/>
      <c r="B330" s="123"/>
      <c r="C330" s="2256"/>
      <c r="D330" s="133"/>
      <c r="E330" s="133"/>
      <c r="F330" s="13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row>
    <row r="331" spans="1:36">
      <c r="A331" s="123"/>
      <c r="B331" s="123"/>
      <c r="C331" s="2256"/>
      <c r="D331" s="133"/>
      <c r="E331" s="133"/>
      <c r="F331" s="13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row>
    <row r="332" spans="1:36">
      <c r="A332" s="123"/>
      <c r="B332" s="123"/>
      <c r="C332" s="2256"/>
      <c r="D332" s="133"/>
      <c r="E332" s="133"/>
      <c r="F332" s="13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row>
    <row r="333" spans="1:36">
      <c r="A333" s="123"/>
      <c r="B333" s="123"/>
      <c r="C333" s="2256"/>
      <c r="D333" s="133"/>
      <c r="E333" s="133"/>
      <c r="F333" s="13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row>
    <row r="334" spans="1:36">
      <c r="A334" s="123"/>
      <c r="B334" s="123"/>
      <c r="C334" s="2256"/>
      <c r="D334" s="133"/>
      <c r="E334" s="133"/>
      <c r="F334" s="13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row>
    <row r="335" spans="1:36">
      <c r="A335" s="123"/>
      <c r="B335" s="123"/>
      <c r="C335" s="2256"/>
      <c r="D335" s="133"/>
      <c r="E335" s="133"/>
      <c r="F335" s="13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row>
    <row r="336" spans="1:36">
      <c r="A336" s="123"/>
      <c r="B336" s="123"/>
      <c r="C336" s="2256"/>
      <c r="D336" s="133"/>
      <c r="E336" s="133"/>
      <c r="F336" s="13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row>
    <row r="337" spans="1:36">
      <c r="A337" s="123"/>
      <c r="B337" s="123"/>
      <c r="C337" s="2256"/>
      <c r="D337" s="133"/>
      <c r="E337" s="133"/>
      <c r="F337" s="13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row>
    <row r="338" spans="1:36">
      <c r="A338" s="123"/>
      <c r="B338" s="123"/>
      <c r="C338" s="2256"/>
      <c r="D338" s="133"/>
      <c r="E338" s="133"/>
      <c r="F338" s="13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row>
    <row r="339" spans="1:36">
      <c r="A339" s="123"/>
      <c r="B339" s="123"/>
      <c r="C339" s="2256"/>
      <c r="D339" s="133"/>
      <c r="E339" s="133"/>
      <c r="F339" s="13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row>
    <row r="340" spans="1:36">
      <c r="A340" s="123"/>
      <c r="B340" s="123"/>
      <c r="C340" s="2256"/>
      <c r="D340" s="133"/>
      <c r="E340" s="133"/>
      <c r="F340" s="13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row>
    <row r="341" spans="1:36">
      <c r="A341" s="123"/>
      <c r="B341" s="123"/>
      <c r="C341" s="2256"/>
      <c r="D341" s="133"/>
      <c r="E341" s="133"/>
      <c r="F341" s="13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row>
    <row r="342" spans="1:36">
      <c r="A342" s="123"/>
      <c r="B342" s="123"/>
      <c r="C342" s="2256"/>
      <c r="D342" s="133"/>
      <c r="E342" s="133"/>
      <c r="F342" s="13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row>
    <row r="343" spans="1:36">
      <c r="A343" s="123"/>
      <c r="B343" s="123"/>
      <c r="C343" s="2256"/>
      <c r="D343" s="133"/>
      <c r="E343" s="133"/>
      <c r="F343" s="13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row>
    <row r="344" spans="1:36">
      <c r="A344" s="123"/>
      <c r="B344" s="123"/>
      <c r="C344" s="2256"/>
      <c r="D344" s="133"/>
      <c r="E344" s="133"/>
      <c r="F344" s="13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row>
    <row r="345" spans="1:36">
      <c r="A345" s="123"/>
      <c r="B345" s="123"/>
      <c r="C345" s="2256"/>
      <c r="D345" s="133"/>
      <c r="E345" s="133"/>
      <c r="F345" s="13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row>
    <row r="346" spans="1:36">
      <c r="A346" s="123"/>
      <c r="B346" s="123"/>
      <c r="C346" s="2256"/>
      <c r="D346" s="133"/>
      <c r="E346" s="133"/>
      <c r="F346" s="13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row>
    <row r="347" spans="1:36">
      <c r="A347" s="123"/>
      <c r="B347" s="123"/>
      <c r="C347" s="2256"/>
      <c r="D347" s="133"/>
      <c r="E347" s="133"/>
      <c r="F347" s="13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row>
    <row r="348" spans="1:36">
      <c r="A348" s="123"/>
      <c r="B348" s="123"/>
      <c r="C348" s="2256"/>
      <c r="D348" s="133"/>
      <c r="E348" s="133"/>
      <c r="F348" s="13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row>
    <row r="349" spans="1:36">
      <c r="A349" s="123"/>
      <c r="B349" s="123"/>
      <c r="C349" s="2256"/>
      <c r="D349" s="133"/>
      <c r="E349" s="133"/>
      <c r="F349" s="13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row>
    <row r="350" spans="1:36">
      <c r="A350" s="123"/>
      <c r="B350" s="123"/>
      <c r="C350" s="2256"/>
      <c r="D350" s="133"/>
      <c r="E350" s="133"/>
      <c r="F350" s="13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row>
    <row r="351" spans="1:36">
      <c r="A351" s="123"/>
      <c r="B351" s="123"/>
      <c r="C351" s="2256"/>
      <c r="D351" s="133"/>
      <c r="E351" s="133"/>
      <c r="F351" s="13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row>
    <row r="352" spans="1:36">
      <c r="A352" s="123"/>
      <c r="B352" s="123"/>
      <c r="C352" s="2256"/>
      <c r="D352" s="133"/>
      <c r="E352" s="133"/>
      <c r="F352" s="13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row>
    <row r="353" spans="1:36">
      <c r="A353" s="123"/>
      <c r="B353" s="123"/>
      <c r="C353" s="2256"/>
      <c r="D353" s="133"/>
      <c r="E353" s="133"/>
      <c r="F353" s="13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row>
    <row r="354" spans="1:36">
      <c r="A354" s="123"/>
      <c r="B354" s="123"/>
      <c r="C354" s="2256"/>
      <c r="D354" s="133"/>
      <c r="E354" s="133"/>
      <c r="F354" s="13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row>
    <row r="355" spans="1:36">
      <c r="A355" s="123"/>
      <c r="B355" s="123"/>
      <c r="C355" s="2256"/>
      <c r="D355" s="133"/>
      <c r="E355" s="133"/>
      <c r="F355" s="13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row>
    <row r="356" spans="1:36">
      <c r="A356" s="123"/>
      <c r="B356" s="123"/>
      <c r="C356" s="2256"/>
      <c r="D356" s="133"/>
      <c r="E356" s="133"/>
      <c r="F356" s="13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row>
    <row r="357" spans="1:36">
      <c r="A357" s="123"/>
      <c r="B357" s="123"/>
      <c r="C357" s="2256"/>
      <c r="D357" s="133"/>
      <c r="E357" s="133"/>
      <c r="F357" s="13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row>
    <row r="358" spans="1:36">
      <c r="A358" s="123"/>
      <c r="B358" s="123"/>
      <c r="C358" s="2256"/>
      <c r="D358" s="133"/>
      <c r="E358" s="133"/>
      <c r="F358" s="13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row>
    <row r="359" spans="1:36">
      <c r="A359" s="123"/>
      <c r="B359" s="123"/>
      <c r="C359" s="2256"/>
      <c r="D359" s="133"/>
      <c r="E359" s="133"/>
      <c r="F359" s="13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row>
    <row r="360" spans="1:36">
      <c r="A360" s="123"/>
      <c r="B360" s="123"/>
      <c r="C360" s="2256"/>
      <c r="D360" s="133"/>
      <c r="E360" s="133"/>
      <c r="F360" s="13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row>
    <row r="361" spans="1:36">
      <c r="A361" s="123"/>
      <c r="B361" s="123"/>
      <c r="C361" s="2256"/>
      <c r="D361" s="133"/>
      <c r="E361" s="133"/>
      <c r="F361" s="13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row>
    <row r="362" spans="1:36">
      <c r="A362" s="123"/>
      <c r="B362" s="123"/>
      <c r="C362" s="2256"/>
      <c r="D362" s="133"/>
      <c r="E362" s="133"/>
      <c r="F362" s="13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row>
    <row r="363" spans="1:36">
      <c r="A363" s="123"/>
      <c r="B363" s="123"/>
      <c r="C363" s="2256"/>
      <c r="D363" s="133"/>
      <c r="E363" s="133"/>
      <c r="F363" s="13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row>
    <row r="364" spans="1:36">
      <c r="A364" s="123"/>
      <c r="B364" s="123"/>
      <c r="C364" s="2256"/>
      <c r="D364" s="133"/>
      <c r="E364" s="133"/>
      <c r="F364" s="13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row>
    <row r="365" spans="1:36">
      <c r="A365" s="123"/>
      <c r="B365" s="123"/>
      <c r="C365" s="2256"/>
      <c r="D365" s="133"/>
      <c r="E365" s="133"/>
      <c r="F365" s="13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row>
    <row r="366" spans="1:36">
      <c r="A366" s="123"/>
      <c r="B366" s="123"/>
      <c r="C366" s="2256"/>
      <c r="D366" s="133"/>
      <c r="E366" s="133"/>
      <c r="F366" s="13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row>
    <row r="367" spans="1:36">
      <c r="A367" s="123"/>
      <c r="B367" s="123"/>
      <c r="C367" s="2256"/>
      <c r="D367" s="133"/>
      <c r="E367" s="133"/>
      <c r="F367" s="13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row>
    <row r="368" spans="1:36">
      <c r="A368" s="123"/>
      <c r="B368" s="123"/>
      <c r="C368" s="2256"/>
      <c r="D368" s="133"/>
      <c r="E368" s="133"/>
      <c r="F368" s="13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row>
    <row r="369" spans="1:36">
      <c r="A369" s="123"/>
      <c r="B369" s="123"/>
      <c r="C369" s="2256"/>
      <c r="D369" s="133"/>
      <c r="E369" s="133"/>
      <c r="F369" s="13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row>
    <row r="370" spans="1:36">
      <c r="A370" s="123"/>
      <c r="B370" s="123"/>
      <c r="C370" s="2256"/>
      <c r="D370" s="133"/>
      <c r="E370" s="133"/>
      <c r="F370" s="13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row>
    <row r="371" spans="1:36">
      <c r="A371" s="123"/>
      <c r="B371" s="123"/>
      <c r="C371" s="2256"/>
      <c r="D371" s="133"/>
      <c r="E371" s="133"/>
      <c r="F371" s="13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row>
    <row r="372" spans="1:36">
      <c r="A372" s="123"/>
      <c r="B372" s="123"/>
      <c r="C372" s="2256"/>
      <c r="D372" s="133"/>
      <c r="E372" s="133"/>
      <c r="F372" s="13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row>
    <row r="373" spans="1:36">
      <c r="A373" s="123"/>
      <c r="B373" s="123"/>
      <c r="C373" s="2256"/>
      <c r="D373" s="133"/>
      <c r="E373" s="133"/>
      <c r="F373" s="13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row>
    <row r="374" spans="1:36">
      <c r="A374" s="123"/>
      <c r="B374" s="123"/>
      <c r="C374" s="2256"/>
      <c r="D374" s="133"/>
      <c r="E374" s="133"/>
      <c r="F374" s="13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row>
    <row r="375" spans="1:36">
      <c r="A375" s="123"/>
      <c r="B375" s="123"/>
      <c r="C375" s="2256"/>
      <c r="D375" s="133"/>
      <c r="E375" s="133"/>
      <c r="F375" s="13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row>
    <row r="376" spans="1:36">
      <c r="A376" s="123"/>
      <c r="B376" s="123"/>
      <c r="C376" s="2256"/>
      <c r="D376" s="133"/>
      <c r="E376" s="133"/>
      <c r="F376" s="13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row>
    <row r="377" spans="1:36">
      <c r="A377" s="123"/>
      <c r="B377" s="123"/>
      <c r="C377" s="2256"/>
      <c r="D377" s="133"/>
      <c r="E377" s="133"/>
      <c r="F377" s="13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row>
    <row r="378" spans="1:36">
      <c r="A378" s="123"/>
      <c r="B378" s="123"/>
      <c r="C378" s="2256"/>
      <c r="D378" s="133"/>
      <c r="E378" s="133"/>
      <c r="F378" s="13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row>
    <row r="379" spans="1:36">
      <c r="A379" s="123"/>
      <c r="B379" s="123"/>
      <c r="C379" s="2256"/>
      <c r="D379" s="133"/>
      <c r="E379" s="133"/>
      <c r="F379" s="13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row>
    <row r="380" spans="1:36">
      <c r="A380" s="123"/>
      <c r="B380" s="123"/>
      <c r="C380" s="2256"/>
      <c r="D380" s="133"/>
      <c r="E380" s="133"/>
      <c r="F380" s="13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row>
    <row r="381" spans="1:36">
      <c r="A381" s="123"/>
      <c r="B381" s="123"/>
      <c r="C381" s="2256"/>
      <c r="D381" s="133"/>
      <c r="E381" s="133"/>
      <c r="F381" s="13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row>
    <row r="382" spans="1:36">
      <c r="A382" s="123"/>
      <c r="B382" s="123"/>
      <c r="C382" s="2256"/>
      <c r="D382" s="133"/>
      <c r="E382" s="133"/>
      <c r="F382" s="13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row>
    <row r="383" spans="1:36">
      <c r="A383" s="123"/>
      <c r="B383" s="123"/>
      <c r="C383" s="2256"/>
      <c r="D383" s="133"/>
      <c r="E383" s="133"/>
      <c r="F383" s="13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row>
    <row r="384" spans="1:36">
      <c r="A384" s="123"/>
      <c r="B384" s="123"/>
      <c r="C384" s="2256"/>
      <c r="D384" s="133"/>
      <c r="E384" s="133"/>
      <c r="F384" s="13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row>
    <row r="385" spans="1:36">
      <c r="A385" s="123"/>
      <c r="B385" s="123"/>
      <c r="C385" s="2256"/>
      <c r="D385" s="133"/>
      <c r="E385" s="133"/>
      <c r="F385" s="13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row>
    <row r="386" spans="1:36">
      <c r="A386" s="123"/>
      <c r="B386" s="123"/>
      <c r="C386" s="2256"/>
      <c r="D386" s="133"/>
      <c r="E386" s="133"/>
      <c r="F386" s="13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row>
    <row r="387" spans="1:36">
      <c r="A387" s="123"/>
      <c r="B387" s="123"/>
      <c r="C387" s="2256"/>
      <c r="D387" s="133"/>
      <c r="E387" s="133"/>
      <c r="F387" s="13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row>
    <row r="388" spans="1:36">
      <c r="A388" s="123"/>
      <c r="B388" s="123"/>
      <c r="C388" s="2256"/>
      <c r="D388" s="133"/>
      <c r="E388" s="133"/>
      <c r="F388" s="13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row>
    <row r="389" spans="1:36">
      <c r="A389" s="123"/>
      <c r="B389" s="123"/>
      <c r="C389" s="2256"/>
      <c r="D389" s="133"/>
      <c r="E389" s="133"/>
      <c r="F389" s="13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row>
    <row r="390" spans="1:36">
      <c r="A390" s="123"/>
      <c r="B390" s="123"/>
      <c r="C390" s="2256"/>
      <c r="D390" s="133"/>
      <c r="E390" s="133"/>
      <c r="F390" s="13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row>
    <row r="391" spans="1:36">
      <c r="A391" s="123"/>
      <c r="B391" s="123"/>
      <c r="C391" s="2256"/>
      <c r="D391" s="133"/>
      <c r="E391" s="133"/>
      <c r="F391" s="13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row>
    <row r="392" spans="1:36">
      <c r="A392" s="123"/>
      <c r="B392" s="123"/>
      <c r="L392" s="166"/>
    </row>
    <row r="393" spans="1:36">
      <c r="A393" s="123"/>
      <c r="B393" s="123"/>
      <c r="L393" s="166"/>
    </row>
    <row r="394" spans="1:36">
      <c r="A394" s="123"/>
      <c r="B394" s="123"/>
      <c r="L394" s="166"/>
    </row>
    <row r="395" spans="1:36">
      <c r="A395" s="123"/>
      <c r="B395" s="123"/>
      <c r="L395" s="166"/>
    </row>
    <row r="396" spans="1:36">
      <c r="A396" s="123"/>
      <c r="B396" s="123"/>
      <c r="L396" s="166"/>
    </row>
    <row r="397" spans="1:36">
      <c r="A397" s="123"/>
      <c r="B397" s="123"/>
      <c r="G397" s="166"/>
      <c r="H397" s="166"/>
      <c r="I397" s="166"/>
      <c r="J397" s="166"/>
      <c r="K397" s="166"/>
      <c r="L397" s="166"/>
    </row>
    <row r="398" spans="1:36">
      <c r="A398" s="123"/>
      <c r="B398" s="123"/>
      <c r="G398" s="166"/>
      <c r="H398" s="166"/>
      <c r="I398" s="166"/>
      <c r="J398" s="166"/>
      <c r="K398" s="166"/>
      <c r="L398" s="166"/>
    </row>
    <row r="399" spans="1:36">
      <c r="A399" s="123"/>
      <c r="B399" s="123"/>
      <c r="G399" s="166"/>
      <c r="H399" s="166"/>
      <c r="I399" s="166"/>
      <c r="J399" s="166"/>
      <c r="K399" s="166"/>
      <c r="L399" s="166"/>
    </row>
    <row r="400" spans="1:36">
      <c r="A400" s="123"/>
      <c r="B400" s="123"/>
      <c r="G400" s="166"/>
      <c r="H400" s="166"/>
      <c r="I400" s="166"/>
      <c r="J400" s="166"/>
      <c r="K400" s="166"/>
      <c r="L400" s="166"/>
    </row>
    <row r="401" spans="1:36">
      <c r="A401" s="123"/>
      <c r="B401" s="123"/>
      <c r="G401" s="166"/>
      <c r="H401" s="166"/>
      <c r="I401" s="166"/>
      <c r="J401" s="166"/>
      <c r="K401" s="166"/>
      <c r="L401" s="166"/>
    </row>
    <row r="402" spans="1:36">
      <c r="A402" s="123"/>
      <c r="B402" s="123"/>
      <c r="G402" s="166"/>
      <c r="H402" s="166"/>
      <c r="I402" s="166"/>
      <c r="J402" s="166"/>
      <c r="K402" s="166"/>
      <c r="L402" s="166"/>
    </row>
    <row r="403" spans="1:36">
      <c r="A403" s="123"/>
      <c r="B403" s="123"/>
      <c r="G403" s="166"/>
      <c r="H403" s="166"/>
      <c r="I403" s="166"/>
      <c r="J403" s="166"/>
      <c r="K403" s="166"/>
      <c r="L403" s="166"/>
    </row>
    <row r="404" spans="1:36">
      <c r="A404" s="123"/>
      <c r="B404" s="123"/>
      <c r="G404" s="166"/>
      <c r="H404" s="166"/>
      <c r="I404" s="166"/>
      <c r="J404" s="166"/>
      <c r="K404" s="166"/>
      <c r="L404" s="166"/>
    </row>
    <row r="405" spans="1:36">
      <c r="A405" s="123"/>
      <c r="B405" s="123"/>
      <c r="D405" s="123"/>
      <c r="E405" s="123"/>
      <c r="F405" s="123"/>
      <c r="G405" s="166"/>
      <c r="H405" s="166"/>
      <c r="I405" s="166"/>
      <c r="J405" s="166"/>
      <c r="K405" s="166"/>
      <c r="L405" s="166"/>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row>
    <row r="406" spans="1:36">
      <c r="A406" s="123"/>
      <c r="B406" s="123"/>
      <c r="D406" s="123"/>
      <c r="E406" s="123"/>
      <c r="F406" s="123"/>
      <c r="G406" s="166"/>
      <c r="H406" s="166"/>
      <c r="I406" s="166"/>
      <c r="J406" s="166"/>
      <c r="K406" s="166"/>
      <c r="L406" s="166"/>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row>
    <row r="407" spans="1:36">
      <c r="A407" s="123"/>
      <c r="B407" s="123"/>
      <c r="D407" s="123"/>
      <c r="E407" s="123"/>
      <c r="F407" s="123"/>
      <c r="G407" s="166"/>
      <c r="H407" s="166"/>
      <c r="I407" s="166"/>
      <c r="J407" s="166"/>
      <c r="K407" s="166"/>
      <c r="L407" s="166"/>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row>
    <row r="408" spans="1:36">
      <c r="A408" s="123"/>
      <c r="B408" s="123"/>
      <c r="D408" s="123"/>
      <c r="E408" s="123"/>
      <c r="F408" s="123"/>
      <c r="G408" s="166"/>
      <c r="H408" s="166"/>
      <c r="I408" s="166"/>
      <c r="J408" s="166"/>
      <c r="K408" s="166"/>
      <c r="L408" s="166"/>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row>
    <row r="409" spans="1:36">
      <c r="A409" s="123"/>
      <c r="B409" s="123"/>
      <c r="D409" s="123"/>
      <c r="E409" s="123"/>
      <c r="F409" s="123"/>
      <c r="G409" s="166"/>
      <c r="H409" s="166"/>
      <c r="I409" s="166"/>
      <c r="J409" s="166"/>
      <c r="K409" s="166"/>
      <c r="L409" s="166"/>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row>
    <row r="410" spans="1:36">
      <c r="A410" s="123"/>
      <c r="B410" s="123"/>
      <c r="D410" s="123"/>
      <c r="E410" s="123"/>
      <c r="F410" s="123"/>
      <c r="G410" s="166"/>
      <c r="H410" s="166"/>
      <c r="I410" s="166"/>
      <c r="J410" s="166"/>
      <c r="K410" s="166"/>
      <c r="L410" s="166"/>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row>
    <row r="411" spans="1:36">
      <c r="AA411" s="2844"/>
    </row>
  </sheetData>
  <autoFilter ref="A10:A410"/>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25" footer="0.25"/>
  <pageSetup paperSize="5" scale="51" firstPageNumber="429" fitToHeight="0" orientation="landscape" useFirstPageNumber="1" r:id="rId1"/>
  <headerFooter alignWithMargins="0">
    <oddHeader>&amp;R&amp;"Times New Roman,Bold"&amp;14[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1:AJ30"/>
  <sheetViews>
    <sheetView view="pageBreakPreview" zoomScale="70" zoomScaleNormal="70" zoomScaleSheetLayoutView="70" workbookViewId="0">
      <pane xSplit="3" ySplit="7" topLeftCell="D8" activePane="bottomRight" state="frozen"/>
      <selection activeCell="J20" sqref="J20"/>
      <selection pane="topRight" activeCell="J20" sqref="J20"/>
      <selection pane="bottomLeft" activeCell="J20" sqref="J20"/>
      <selection pane="bottomRight" activeCell="J20" sqref="J20"/>
    </sheetView>
  </sheetViews>
  <sheetFormatPr defaultColWidth="8" defaultRowHeight="12.75"/>
  <cols>
    <col min="1" max="1" width="8.25" style="647" customWidth="1"/>
    <col min="2" max="2" width="11.625" style="647" customWidth="1"/>
    <col min="3" max="3" width="30.5" style="593" customWidth="1"/>
    <col min="4" max="4" width="11.625" style="645" customWidth="1"/>
    <col min="5" max="5" width="10.25" style="645" customWidth="1"/>
    <col min="6" max="6" width="9.125" style="593" customWidth="1"/>
    <col min="7" max="8" width="9.875" style="593" customWidth="1"/>
    <col min="9" max="9" width="7.875" style="593" customWidth="1"/>
    <col min="10" max="10" width="6.375" style="593" customWidth="1"/>
    <col min="11" max="11" width="9.875" style="593" customWidth="1"/>
    <col min="12" max="12" width="9.75" style="593" customWidth="1"/>
    <col min="13" max="13" width="8" style="593" customWidth="1"/>
    <col min="14" max="15" width="8.125" style="593" customWidth="1"/>
    <col min="16" max="23" width="8.125" style="593" hidden="1" customWidth="1"/>
    <col min="24" max="35" width="8.125" style="593" customWidth="1"/>
    <col min="36" max="36" width="5.5" style="593" customWidth="1"/>
    <col min="37" max="16384" width="8" style="593"/>
  </cols>
  <sheetData>
    <row r="1" spans="1:36" s="589" customFormat="1" ht="27">
      <c r="A1" s="3372" t="s">
        <v>1994</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3372"/>
      <c r="AG1" s="3372"/>
      <c r="AH1" s="3372"/>
      <c r="AI1" s="3372"/>
      <c r="AJ1" s="3372"/>
    </row>
    <row r="2" spans="1:36" s="589" customFormat="1" ht="25.5">
      <c r="A2" s="3691" t="s">
        <v>7823</v>
      </c>
      <c r="B2" s="3691"/>
      <c r="C2" s="3691"/>
      <c r="D2" s="3691"/>
      <c r="E2" s="3691"/>
      <c r="F2" s="3691"/>
      <c r="G2" s="3691"/>
      <c r="H2" s="3691"/>
      <c r="I2" s="3691"/>
      <c r="J2" s="3691"/>
      <c r="K2" s="3691"/>
      <c r="L2" s="3691"/>
      <c r="M2" s="3691"/>
      <c r="N2" s="3691"/>
      <c r="O2" s="3691"/>
      <c r="P2" s="3691"/>
      <c r="Q2" s="3691"/>
      <c r="R2" s="3691"/>
      <c r="S2" s="3691"/>
      <c r="T2" s="3691"/>
      <c r="U2" s="3691"/>
      <c r="V2" s="3691"/>
      <c r="W2" s="3691"/>
      <c r="X2" s="3691"/>
      <c r="Y2" s="3691"/>
      <c r="Z2" s="3691"/>
      <c r="AA2" s="3691"/>
      <c r="AB2" s="3691"/>
      <c r="AC2" s="3691"/>
      <c r="AD2" s="3691"/>
      <c r="AE2" s="3691"/>
      <c r="AF2" s="3691"/>
      <c r="AG2" s="3691"/>
      <c r="AH2" s="3691"/>
      <c r="AI2" s="3691"/>
      <c r="AJ2" s="3691"/>
    </row>
    <row r="3" spans="1:36" ht="13.5" customHeight="1">
      <c r="A3" s="1460"/>
      <c r="B3" s="1460"/>
      <c r="C3" s="1461"/>
      <c r="D3" s="2583"/>
      <c r="E3" s="942"/>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row>
    <row r="4" spans="1:36" ht="32.25" customHeight="1">
      <c r="A4" s="3434" t="s">
        <v>2210</v>
      </c>
      <c r="B4" s="3434" t="s">
        <v>132</v>
      </c>
      <c r="C4" s="3434" t="s">
        <v>15</v>
      </c>
      <c r="D4" s="3434" t="s">
        <v>16</v>
      </c>
      <c r="E4" s="3437" t="s">
        <v>357</v>
      </c>
      <c r="F4" s="3434" t="s">
        <v>17</v>
      </c>
      <c r="G4" s="3434" t="s">
        <v>18</v>
      </c>
      <c r="H4" s="3434" t="s">
        <v>338</v>
      </c>
      <c r="I4" s="3440" t="s">
        <v>20</v>
      </c>
      <c r="J4" s="3441"/>
      <c r="K4" s="3440" t="s">
        <v>21</v>
      </c>
      <c r="L4" s="3434" t="s">
        <v>4206</v>
      </c>
      <c r="M4" s="3445" t="s">
        <v>23</v>
      </c>
      <c r="N4" s="3446"/>
      <c r="O4" s="3447"/>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22.5" customHeight="1">
      <c r="A5" s="3435"/>
      <c r="B5" s="3435"/>
      <c r="C5" s="3435"/>
      <c r="D5" s="3435"/>
      <c r="E5" s="3438"/>
      <c r="F5" s="3435"/>
      <c r="G5" s="3435"/>
      <c r="H5" s="3435"/>
      <c r="I5" s="3442"/>
      <c r="J5" s="3443"/>
      <c r="K5" s="3444"/>
      <c r="L5" s="3435"/>
      <c r="M5" s="3448"/>
      <c r="N5" s="3449"/>
      <c r="O5" s="3450"/>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s="595" customFormat="1" ht="20.25" customHeight="1">
      <c r="A6" s="3436"/>
      <c r="B6" s="3436"/>
      <c r="C6" s="3436"/>
      <c r="D6" s="3436"/>
      <c r="E6" s="3439"/>
      <c r="F6" s="3436"/>
      <c r="G6" s="3436"/>
      <c r="H6" s="3436"/>
      <c r="I6" s="2584" t="s">
        <v>2</v>
      </c>
      <c r="J6" s="901" t="s">
        <v>25</v>
      </c>
      <c r="K6" s="3442"/>
      <c r="L6" s="3436"/>
      <c r="M6" s="899" t="s">
        <v>4</v>
      </c>
      <c r="N6" s="900" t="s">
        <v>5</v>
      </c>
      <c r="O6" s="900"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s="595" customFormat="1" ht="15.75">
      <c r="A7" s="906">
        <v>1</v>
      </c>
      <c r="B7" s="906">
        <v>2</v>
      </c>
      <c r="C7" s="904">
        <v>3</v>
      </c>
      <c r="D7" s="904">
        <v>4</v>
      </c>
      <c r="E7" s="905">
        <v>5</v>
      </c>
      <c r="F7" s="906">
        <v>6</v>
      </c>
      <c r="G7" s="904">
        <v>7</v>
      </c>
      <c r="H7" s="906">
        <v>8</v>
      </c>
      <c r="I7" s="906">
        <v>9</v>
      </c>
      <c r="J7" s="906">
        <v>10</v>
      </c>
      <c r="K7" s="906">
        <v>11</v>
      </c>
      <c r="L7" s="906">
        <v>12</v>
      </c>
      <c r="M7" s="906">
        <v>13</v>
      </c>
      <c r="N7" s="906">
        <v>14</v>
      </c>
      <c r="O7" s="906">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600" customFormat="1" ht="15.75">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row>
    <row r="9" spans="1:36" s="600" customFormat="1" ht="16.5" customHeight="1">
      <c r="A9" s="295"/>
      <c r="B9" s="295"/>
      <c r="C9" s="2585" t="s">
        <v>7823</v>
      </c>
      <c r="D9" s="295"/>
      <c r="E9" s="295"/>
      <c r="F9" s="295"/>
      <c r="G9" s="295"/>
      <c r="H9" s="295"/>
      <c r="I9" s="259"/>
      <c r="J9" s="295"/>
      <c r="K9" s="295"/>
      <c r="L9" s="295"/>
      <c r="M9" s="295"/>
      <c r="N9" s="259"/>
      <c r="O9" s="259"/>
      <c r="P9" s="259"/>
      <c r="Q9" s="259"/>
      <c r="R9" s="259"/>
      <c r="S9" s="259"/>
      <c r="T9" s="259"/>
      <c r="U9" s="259"/>
      <c r="V9" s="259"/>
      <c r="W9" s="259"/>
      <c r="X9" s="259"/>
      <c r="Y9" s="259"/>
      <c r="Z9" s="259"/>
      <c r="AA9" s="259"/>
      <c r="AB9" s="259"/>
      <c r="AC9" s="259"/>
      <c r="AD9" s="259"/>
      <c r="AE9" s="259"/>
      <c r="AF9" s="259"/>
      <c r="AG9" s="259"/>
      <c r="AH9" s="259"/>
      <c r="AI9" s="259"/>
      <c r="AJ9" s="259"/>
    </row>
    <row r="10" spans="1:36" s="600" customFormat="1" ht="16.5" customHeight="1">
      <c r="A10" s="295"/>
      <c r="B10" s="295"/>
      <c r="C10" s="2586" t="s">
        <v>26</v>
      </c>
      <c r="D10" s="295"/>
      <c r="E10" s="295"/>
      <c r="F10" s="295"/>
      <c r="G10" s="295"/>
      <c r="H10" s="295"/>
      <c r="I10" s="261"/>
      <c r="J10" s="295"/>
      <c r="K10" s="295"/>
      <c r="L10" s="295"/>
      <c r="M10" s="295"/>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row>
    <row r="11" spans="1:36" s="600" customFormat="1" ht="10.5" customHeight="1">
      <c r="A11" s="295"/>
      <c r="B11" s="295"/>
      <c r="C11" s="2586"/>
      <c r="D11" s="295"/>
      <c r="E11" s="295"/>
      <c r="F11" s="295"/>
      <c r="G11" s="295"/>
      <c r="H11" s="295"/>
      <c r="I11" s="261"/>
      <c r="J11" s="295"/>
      <c r="K11" s="295"/>
      <c r="L11" s="295"/>
      <c r="M11" s="295"/>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row>
    <row r="12" spans="1:36" s="600" customFormat="1" ht="94.5">
      <c r="A12" s="295">
        <v>3277</v>
      </c>
      <c r="B12" s="2280" t="s">
        <v>7824</v>
      </c>
      <c r="C12" s="753" t="s">
        <v>7825</v>
      </c>
      <c r="D12" s="274" t="s">
        <v>7826</v>
      </c>
      <c r="E12" s="274" t="s">
        <v>7827</v>
      </c>
      <c r="F12" s="2587">
        <v>45078</v>
      </c>
      <c r="G12" s="156">
        <v>1936.2660000000001</v>
      </c>
      <c r="H12" s="145">
        <v>1835.682</v>
      </c>
      <c r="I12" s="145">
        <v>67.055999999999997</v>
      </c>
      <c r="J12" s="145">
        <v>0</v>
      </c>
      <c r="K12" s="276">
        <v>1902.7380000000001</v>
      </c>
      <c r="L12" s="276">
        <v>33.52800000000002</v>
      </c>
      <c r="M12" s="276">
        <v>33.527999999999999</v>
      </c>
      <c r="N12" s="276">
        <v>0</v>
      </c>
      <c r="O12" s="276">
        <v>33.527999999999999</v>
      </c>
      <c r="P12" s="276"/>
      <c r="Q12" s="276"/>
      <c r="R12" s="276"/>
      <c r="S12" s="276"/>
      <c r="T12" s="276"/>
      <c r="U12" s="276"/>
      <c r="V12" s="276"/>
      <c r="W12" s="276"/>
      <c r="X12" s="2843">
        <v>33.527999999999999</v>
      </c>
      <c r="Y12" s="2843">
        <v>0</v>
      </c>
      <c r="Z12" s="2108">
        <v>33.527999999999999</v>
      </c>
      <c r="AA12" s="2844">
        <v>33.192999999999998</v>
      </c>
      <c r="AB12" s="2844"/>
      <c r="AC12" s="2108">
        <v>33.192999999999998</v>
      </c>
      <c r="AD12" s="2108">
        <v>0.33500000000000002</v>
      </c>
      <c r="AE12" s="2844"/>
      <c r="AF12" s="2844">
        <v>16.832999999999998</v>
      </c>
      <c r="AG12" s="2108">
        <v>16.832999999999998</v>
      </c>
      <c r="AH12" s="276"/>
      <c r="AI12" s="276" t="s">
        <v>9941</v>
      </c>
      <c r="AJ12" s="276">
        <v>0</v>
      </c>
    </row>
    <row r="13" spans="1:36" s="595" customFormat="1" ht="63">
      <c r="A13" s="139">
        <v>3278</v>
      </c>
      <c r="B13" s="2280" t="s">
        <v>7828</v>
      </c>
      <c r="C13" s="279" t="s">
        <v>7829</v>
      </c>
      <c r="D13" s="274" t="s">
        <v>7830</v>
      </c>
      <c r="E13" s="280" t="s">
        <v>7831</v>
      </c>
      <c r="F13" s="2588" t="s">
        <v>47</v>
      </c>
      <c r="G13" s="276">
        <v>3250.15</v>
      </c>
      <c r="H13" s="276">
        <v>1445.021</v>
      </c>
      <c r="I13" s="276">
        <v>148.84</v>
      </c>
      <c r="J13" s="276">
        <v>0</v>
      </c>
      <c r="K13" s="276">
        <v>1593.8609999999999</v>
      </c>
      <c r="L13" s="276">
        <v>1656.2890000000002</v>
      </c>
      <c r="M13" s="276">
        <v>1.1919999999999999</v>
      </c>
      <c r="N13" s="276">
        <v>0</v>
      </c>
      <c r="O13" s="276">
        <v>1.1919999999999999</v>
      </c>
      <c r="P13" s="276"/>
      <c r="Q13" s="276"/>
      <c r="R13" s="276"/>
      <c r="S13" s="276"/>
      <c r="T13" s="276"/>
      <c r="U13" s="276"/>
      <c r="V13" s="276"/>
      <c r="W13" s="276"/>
      <c r="X13" s="2843">
        <v>1.1919999999999999</v>
      </c>
      <c r="Y13" s="2843">
        <v>0</v>
      </c>
      <c r="Z13" s="2108">
        <v>1.1919999999999999</v>
      </c>
      <c r="AA13" s="2844"/>
      <c r="AB13" s="2844"/>
      <c r="AC13" s="2108">
        <v>0</v>
      </c>
      <c r="AD13" s="2108"/>
      <c r="AE13" s="2844"/>
      <c r="AF13" s="2844">
        <v>0</v>
      </c>
      <c r="AG13" s="2108">
        <v>0</v>
      </c>
      <c r="AH13" s="1987" t="s">
        <v>10021</v>
      </c>
      <c r="AI13" s="276"/>
      <c r="AJ13" s="276">
        <v>0</v>
      </c>
    </row>
    <row r="14" spans="1:36" s="595" customFormat="1" ht="63">
      <c r="A14" s="139">
        <v>3279</v>
      </c>
      <c r="B14" s="2280" t="s">
        <v>7832</v>
      </c>
      <c r="C14" s="753" t="s">
        <v>7833</v>
      </c>
      <c r="D14" s="274" t="s">
        <v>389</v>
      </c>
      <c r="E14" s="274" t="s">
        <v>6347</v>
      </c>
      <c r="F14" s="2587">
        <v>45078</v>
      </c>
      <c r="G14" s="156">
        <v>348.18</v>
      </c>
      <c r="H14" s="145">
        <v>116.06</v>
      </c>
      <c r="I14" s="145">
        <v>148.84</v>
      </c>
      <c r="J14" s="145">
        <v>0</v>
      </c>
      <c r="K14" s="276">
        <v>264.89999999999998</v>
      </c>
      <c r="L14" s="276">
        <v>83.28000000000003</v>
      </c>
      <c r="M14" s="276">
        <v>83.28</v>
      </c>
      <c r="N14" s="276">
        <v>0</v>
      </c>
      <c r="O14" s="276">
        <v>83.28</v>
      </c>
      <c r="P14" s="276"/>
      <c r="Q14" s="276"/>
      <c r="R14" s="276"/>
      <c r="S14" s="276"/>
      <c r="T14" s="276"/>
      <c r="U14" s="276"/>
      <c r="V14" s="276"/>
      <c r="W14" s="276"/>
      <c r="X14" s="2843">
        <v>83.28</v>
      </c>
      <c r="Y14" s="2843">
        <v>0</v>
      </c>
      <c r="Z14" s="2108">
        <v>83.28</v>
      </c>
      <c r="AA14" s="2844">
        <v>82.447000000000003</v>
      </c>
      <c r="AB14" s="2844"/>
      <c r="AC14" s="2108">
        <v>82.447000000000003</v>
      </c>
      <c r="AD14" s="2108">
        <v>0.83299999999999996</v>
      </c>
      <c r="AE14" s="2844"/>
      <c r="AF14" s="2844">
        <v>50.138787000000001</v>
      </c>
      <c r="AG14" s="2108">
        <v>50.138787000000001</v>
      </c>
      <c r="AH14" s="276"/>
      <c r="AI14" s="276" t="s">
        <v>9941</v>
      </c>
      <c r="AJ14" s="276">
        <v>0</v>
      </c>
    </row>
    <row r="15" spans="1:36" s="595" customFormat="1" ht="47.25">
      <c r="A15" s="139">
        <v>3280</v>
      </c>
      <c r="B15" s="2280" t="s">
        <v>7834</v>
      </c>
      <c r="C15" s="152" t="s">
        <v>7835</v>
      </c>
      <c r="D15" s="280" t="s">
        <v>72</v>
      </c>
      <c r="E15" s="274" t="s">
        <v>7836</v>
      </c>
      <c r="F15" s="2589" t="s">
        <v>47</v>
      </c>
      <c r="G15" s="637">
        <v>17.350000000000001</v>
      </c>
      <c r="H15" s="637">
        <v>0</v>
      </c>
      <c r="I15" s="637">
        <v>0</v>
      </c>
      <c r="J15" s="637">
        <v>0</v>
      </c>
      <c r="K15" s="2590">
        <v>0</v>
      </c>
      <c r="L15" s="2590">
        <v>17.350000000000001</v>
      </c>
      <c r="M15" s="2590">
        <v>0</v>
      </c>
      <c r="N15" s="2590">
        <v>11</v>
      </c>
      <c r="O15" s="2590">
        <v>11</v>
      </c>
      <c r="P15" s="2590"/>
      <c r="Q15" s="2590"/>
      <c r="R15" s="2590"/>
      <c r="S15" s="2590"/>
      <c r="T15" s="2590"/>
      <c r="U15" s="2590"/>
      <c r="V15" s="2590"/>
      <c r="W15" s="2590"/>
      <c r="X15" s="2843">
        <v>0</v>
      </c>
      <c r="Y15" s="2843">
        <v>11</v>
      </c>
      <c r="Z15" s="2108">
        <v>11</v>
      </c>
      <c r="AA15" s="2844"/>
      <c r="AB15" s="2844"/>
      <c r="AC15" s="2108">
        <v>0</v>
      </c>
      <c r="AD15" s="2108"/>
      <c r="AE15" s="2844"/>
      <c r="AF15" s="2844">
        <v>0</v>
      </c>
      <c r="AG15" s="2108">
        <v>0</v>
      </c>
      <c r="AH15" s="1987" t="s">
        <v>10021</v>
      </c>
      <c r="AI15" s="2590"/>
      <c r="AJ15" s="2590">
        <v>0</v>
      </c>
    </row>
    <row r="16" spans="1:36" s="595" customFormat="1" ht="15.75">
      <c r="A16" s="139"/>
      <c r="B16" s="2280"/>
      <c r="C16" s="152"/>
      <c r="D16" s="280"/>
      <c r="E16" s="274"/>
      <c r="F16" s="2589"/>
      <c r="G16" s="637"/>
      <c r="H16" s="637"/>
      <c r="I16" s="637"/>
      <c r="J16" s="637"/>
      <c r="K16" s="2590"/>
      <c r="L16" s="2590"/>
      <c r="M16" s="2590"/>
      <c r="N16" s="2590"/>
      <c r="O16" s="2590"/>
      <c r="P16" s="2590"/>
      <c r="Q16" s="2590"/>
      <c r="R16" s="2590"/>
      <c r="S16" s="2590"/>
      <c r="T16" s="2590"/>
      <c r="U16" s="2590"/>
      <c r="V16" s="2590"/>
      <c r="W16" s="2590"/>
      <c r="X16" s="2843"/>
      <c r="Y16" s="2843"/>
      <c r="Z16" s="2108"/>
      <c r="AA16" s="2844"/>
      <c r="AB16" s="2844"/>
      <c r="AC16" s="2108"/>
      <c r="AD16" s="2108"/>
      <c r="AE16" s="2844"/>
      <c r="AF16" s="2844"/>
      <c r="AG16" s="2108"/>
      <c r="AH16" s="2590"/>
      <c r="AI16" s="2590"/>
      <c r="AJ16" s="2590"/>
    </row>
    <row r="17" spans="1:36" s="630" customFormat="1" ht="21" customHeight="1">
      <c r="A17" s="2591"/>
      <c r="B17" s="2591"/>
      <c r="C17" s="2592" t="s">
        <v>7837</v>
      </c>
      <c r="D17" s="2593"/>
      <c r="E17" s="2593"/>
      <c r="F17" s="2593"/>
      <c r="G17" s="302">
        <v>5551.9460000000008</v>
      </c>
      <c r="H17" s="302">
        <v>3396.7629999999999</v>
      </c>
      <c r="I17" s="302">
        <v>364.73599999999999</v>
      </c>
      <c r="J17" s="302">
        <v>0</v>
      </c>
      <c r="K17" s="302">
        <v>3761.4990000000003</v>
      </c>
      <c r="L17" s="302">
        <v>1790.4470000000001</v>
      </c>
      <c r="M17" s="302">
        <v>118</v>
      </c>
      <c r="N17" s="302">
        <v>11</v>
      </c>
      <c r="O17" s="302">
        <v>129</v>
      </c>
      <c r="P17" s="302">
        <v>0</v>
      </c>
      <c r="Q17" s="302">
        <v>0</v>
      </c>
      <c r="R17" s="302">
        <v>0</v>
      </c>
      <c r="S17" s="302">
        <v>0</v>
      </c>
      <c r="T17" s="302">
        <v>0</v>
      </c>
      <c r="U17" s="302">
        <v>0</v>
      </c>
      <c r="V17" s="302">
        <v>0</v>
      </c>
      <c r="W17" s="302">
        <v>0</v>
      </c>
      <c r="X17" s="302">
        <v>118</v>
      </c>
      <c r="Y17" s="302">
        <v>11</v>
      </c>
      <c r="Z17" s="302">
        <v>129</v>
      </c>
      <c r="AA17" s="302">
        <v>115.64</v>
      </c>
      <c r="AB17" s="302">
        <v>0</v>
      </c>
      <c r="AC17" s="302">
        <v>115.64</v>
      </c>
      <c r="AD17" s="302">
        <v>1.1679999999999999</v>
      </c>
      <c r="AE17" s="302">
        <v>0</v>
      </c>
      <c r="AF17" s="302">
        <v>66.971787000000006</v>
      </c>
      <c r="AG17" s="302">
        <v>66.971787000000006</v>
      </c>
      <c r="AH17" s="302"/>
      <c r="AI17" s="302"/>
      <c r="AJ17" s="302">
        <v>0</v>
      </c>
    </row>
    <row r="18" spans="1:36">
      <c r="A18" s="2594"/>
      <c r="B18" s="2594"/>
      <c r="C18" s="2595"/>
      <c r="D18" s="2596"/>
      <c r="E18" s="2596"/>
      <c r="F18" s="2595"/>
      <c r="G18" s="2595"/>
      <c r="H18" s="2595"/>
      <c r="I18" s="2595"/>
      <c r="J18" s="2595"/>
      <c r="K18" s="2595"/>
      <c r="L18" s="2595"/>
      <c r="M18" s="2595"/>
      <c r="N18" s="2595"/>
      <c r="O18" s="2595"/>
      <c r="P18" s="2595"/>
      <c r="Q18" s="2595"/>
      <c r="R18" s="2595"/>
      <c r="S18" s="2595"/>
      <c r="T18" s="2595"/>
      <c r="U18" s="2595"/>
      <c r="V18" s="2595"/>
      <c r="W18" s="2595"/>
      <c r="X18" s="2595"/>
      <c r="Y18" s="2595"/>
      <c r="Z18" s="2595"/>
      <c r="AA18" s="2595"/>
      <c r="AB18" s="2595"/>
      <c r="AC18" s="2595"/>
      <c r="AD18" s="2595"/>
      <c r="AE18" s="2595"/>
      <c r="AF18" s="2595"/>
      <c r="AG18" s="2595"/>
      <c r="AH18" s="2595"/>
      <c r="AI18" s="2595"/>
      <c r="AJ18" s="2595"/>
    </row>
    <row r="19" spans="1:36" ht="15.75">
      <c r="A19" s="295"/>
      <c r="B19" s="295"/>
      <c r="C19" s="2586" t="s">
        <v>39</v>
      </c>
      <c r="D19" s="295"/>
      <c r="E19" s="295"/>
      <c r="F19" s="295"/>
      <c r="G19" s="295"/>
      <c r="H19" s="295"/>
      <c r="I19" s="261"/>
      <c r="J19" s="295"/>
      <c r="K19" s="295"/>
      <c r="L19" s="295"/>
      <c r="M19" s="295"/>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row>
    <row r="20" spans="1:36" ht="15.75">
      <c r="A20" s="295"/>
      <c r="B20" s="295"/>
      <c r="C20" s="2586"/>
      <c r="D20" s="295"/>
      <c r="E20" s="295"/>
      <c r="F20" s="295"/>
      <c r="G20" s="295"/>
      <c r="H20" s="295"/>
      <c r="I20" s="261"/>
      <c r="J20" s="295"/>
      <c r="K20" s="295"/>
      <c r="L20" s="295"/>
      <c r="M20" s="295"/>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row>
    <row r="21" spans="1:36" ht="31.5">
      <c r="A21" s="139">
        <v>3281</v>
      </c>
      <c r="B21" s="2280" t="s">
        <v>7838</v>
      </c>
      <c r="C21" s="2597" t="s">
        <v>7839</v>
      </c>
      <c r="D21" s="2598" t="s">
        <v>45</v>
      </c>
      <c r="E21" s="2598" t="s">
        <v>42</v>
      </c>
      <c r="F21" s="2589" t="s">
        <v>47</v>
      </c>
      <c r="G21" s="2599">
        <v>700</v>
      </c>
      <c r="H21" s="137">
        <v>0</v>
      </c>
      <c r="I21" s="137">
        <v>0</v>
      </c>
      <c r="J21" s="137">
        <v>0</v>
      </c>
      <c r="K21" s="2600">
        <v>0</v>
      </c>
      <c r="L21" s="2600">
        <v>700</v>
      </c>
      <c r="M21" s="2600">
        <v>9</v>
      </c>
      <c r="N21" s="2600">
        <v>0</v>
      </c>
      <c r="O21" s="2600">
        <v>9</v>
      </c>
      <c r="P21" s="2600"/>
      <c r="Q21" s="2600"/>
      <c r="R21" s="2600"/>
      <c r="S21" s="2600"/>
      <c r="T21" s="2600"/>
      <c r="U21" s="2600"/>
      <c r="V21" s="2600"/>
      <c r="W21" s="2600"/>
      <c r="X21" s="2843">
        <v>9</v>
      </c>
      <c r="Y21" s="2843">
        <v>0</v>
      </c>
      <c r="Z21" s="2108">
        <v>9</v>
      </c>
      <c r="AA21" s="2844"/>
      <c r="AB21" s="2844"/>
      <c r="AC21" s="2108">
        <v>0</v>
      </c>
      <c r="AD21" s="2108"/>
      <c r="AE21" s="2844"/>
      <c r="AF21" s="2844">
        <v>0</v>
      </c>
      <c r="AG21" s="2108">
        <v>0</v>
      </c>
      <c r="AH21" s="2600"/>
      <c r="AI21" s="2600"/>
      <c r="AJ21" s="2600">
        <v>0</v>
      </c>
    </row>
    <row r="22" spans="1:36" ht="47.25">
      <c r="A22" s="139">
        <v>3282</v>
      </c>
      <c r="B22" s="636" t="s">
        <v>7840</v>
      </c>
      <c r="C22" s="152" t="s">
        <v>7841</v>
      </c>
      <c r="D22" s="280" t="s">
        <v>72</v>
      </c>
      <c r="E22" s="122" t="s">
        <v>6135</v>
      </c>
      <c r="F22" s="2589" t="s">
        <v>47</v>
      </c>
      <c r="G22" s="637">
        <v>35</v>
      </c>
      <c r="H22" s="637">
        <v>0</v>
      </c>
      <c r="I22" s="637">
        <v>0</v>
      </c>
      <c r="J22" s="637">
        <v>0</v>
      </c>
      <c r="K22" s="2590">
        <v>0</v>
      </c>
      <c r="L22" s="2590">
        <v>35</v>
      </c>
      <c r="M22" s="2590">
        <v>7.5</v>
      </c>
      <c r="N22" s="2590">
        <v>10</v>
      </c>
      <c r="O22" s="2590">
        <v>17.5</v>
      </c>
      <c r="P22" s="2590"/>
      <c r="Q22" s="2590"/>
      <c r="R22" s="2590"/>
      <c r="S22" s="2590"/>
      <c r="T22" s="2590"/>
      <c r="U22" s="2590"/>
      <c r="V22" s="2590"/>
      <c r="W22" s="2590"/>
      <c r="X22" s="2843">
        <v>7.5</v>
      </c>
      <c r="Y22" s="2843">
        <v>10</v>
      </c>
      <c r="Z22" s="2108">
        <v>17.5</v>
      </c>
      <c r="AA22" s="2844"/>
      <c r="AB22" s="2844"/>
      <c r="AC22" s="2108">
        <v>0</v>
      </c>
      <c r="AD22" s="2108"/>
      <c r="AE22" s="2844"/>
      <c r="AF22" s="2844">
        <v>0</v>
      </c>
      <c r="AG22" s="2108">
        <v>0</v>
      </c>
      <c r="AH22" s="2590"/>
      <c r="AI22" s="2590"/>
      <c r="AJ22" s="2590">
        <v>0</v>
      </c>
    </row>
    <row r="23" spans="1:36" ht="63">
      <c r="A23" s="139">
        <v>3283</v>
      </c>
      <c r="B23" s="636" t="s">
        <v>7842</v>
      </c>
      <c r="C23" s="152" t="s">
        <v>7843</v>
      </c>
      <c r="D23" s="122" t="s">
        <v>7844</v>
      </c>
      <c r="E23" s="122" t="s">
        <v>6135</v>
      </c>
      <c r="F23" s="2589" t="s">
        <v>43</v>
      </c>
      <c r="G23" s="637">
        <v>425</v>
      </c>
      <c r="H23" s="637">
        <v>0</v>
      </c>
      <c r="I23" s="637">
        <v>0</v>
      </c>
      <c r="J23" s="637">
        <v>0</v>
      </c>
      <c r="K23" s="2590">
        <v>0</v>
      </c>
      <c r="L23" s="2590">
        <v>425</v>
      </c>
      <c r="M23" s="2590">
        <v>50</v>
      </c>
      <c r="N23" s="2590">
        <v>114</v>
      </c>
      <c r="O23" s="2590">
        <v>164</v>
      </c>
      <c r="P23" s="2590"/>
      <c r="Q23" s="2590"/>
      <c r="R23" s="2590"/>
      <c r="S23" s="2590"/>
      <c r="T23" s="2590"/>
      <c r="U23" s="2590"/>
      <c r="V23" s="2590"/>
      <c r="W23" s="2590"/>
      <c r="X23" s="2843">
        <v>50</v>
      </c>
      <c r="Y23" s="2843">
        <v>114</v>
      </c>
      <c r="Z23" s="2108">
        <v>164</v>
      </c>
      <c r="AA23" s="2844"/>
      <c r="AB23" s="2844"/>
      <c r="AC23" s="2108">
        <v>0</v>
      </c>
      <c r="AD23" s="2108"/>
      <c r="AE23" s="2844"/>
      <c r="AF23" s="2844">
        <v>0</v>
      </c>
      <c r="AG23" s="2108">
        <v>0</v>
      </c>
      <c r="AH23" s="2590"/>
      <c r="AI23" s="2590"/>
      <c r="AJ23" s="2590">
        <v>0</v>
      </c>
    </row>
    <row r="24" spans="1:36" ht="31.5">
      <c r="A24" s="139">
        <v>3284</v>
      </c>
      <c r="B24" s="636" t="s">
        <v>7845</v>
      </c>
      <c r="C24" s="152" t="s">
        <v>7846</v>
      </c>
      <c r="D24" s="122" t="s">
        <v>7847</v>
      </c>
      <c r="E24" s="122" t="s">
        <v>6135</v>
      </c>
      <c r="F24" s="2589" t="s">
        <v>47</v>
      </c>
      <c r="G24" s="637">
        <v>150</v>
      </c>
      <c r="H24" s="637">
        <v>0</v>
      </c>
      <c r="I24" s="637">
        <v>0</v>
      </c>
      <c r="J24" s="637">
        <v>0</v>
      </c>
      <c r="K24" s="2590">
        <v>0</v>
      </c>
      <c r="L24" s="2590">
        <v>150</v>
      </c>
      <c r="M24" s="2590">
        <v>0</v>
      </c>
      <c r="N24" s="2590">
        <v>37.5</v>
      </c>
      <c r="O24" s="2590">
        <v>37.5</v>
      </c>
      <c r="P24" s="2590"/>
      <c r="Q24" s="2590"/>
      <c r="R24" s="2590"/>
      <c r="S24" s="2590"/>
      <c r="T24" s="2590"/>
      <c r="U24" s="2590"/>
      <c r="V24" s="2590"/>
      <c r="W24" s="2590"/>
      <c r="X24" s="2843">
        <v>0</v>
      </c>
      <c r="Y24" s="2843">
        <v>37.5</v>
      </c>
      <c r="Z24" s="2108">
        <v>37.5</v>
      </c>
      <c r="AA24" s="2844"/>
      <c r="AB24" s="2844"/>
      <c r="AC24" s="2108">
        <v>0</v>
      </c>
      <c r="AD24" s="2108"/>
      <c r="AE24" s="2844"/>
      <c r="AF24" s="2844">
        <v>0</v>
      </c>
      <c r="AG24" s="2108">
        <v>0</v>
      </c>
      <c r="AH24" s="2590"/>
      <c r="AI24" s="2590"/>
      <c r="AJ24" s="2590">
        <v>0</v>
      </c>
    </row>
    <row r="25" spans="1:36" ht="78.75">
      <c r="A25" s="139">
        <v>3285</v>
      </c>
      <c r="B25" s="636" t="s">
        <v>7848</v>
      </c>
      <c r="C25" s="152" t="s">
        <v>7849</v>
      </c>
      <c r="D25" s="122" t="s">
        <v>7850</v>
      </c>
      <c r="E25" s="122" t="s">
        <v>6135</v>
      </c>
      <c r="F25" s="2589" t="s">
        <v>47</v>
      </c>
      <c r="G25" s="637">
        <v>200</v>
      </c>
      <c r="H25" s="637">
        <v>0</v>
      </c>
      <c r="I25" s="637">
        <v>0</v>
      </c>
      <c r="J25" s="637">
        <v>0</v>
      </c>
      <c r="K25" s="2590">
        <v>0</v>
      </c>
      <c r="L25" s="2590">
        <v>200</v>
      </c>
      <c r="M25" s="2590">
        <v>0</v>
      </c>
      <c r="N25" s="2590">
        <v>50</v>
      </c>
      <c r="O25" s="2590">
        <v>50</v>
      </c>
      <c r="P25" s="2590"/>
      <c r="Q25" s="2590"/>
      <c r="R25" s="2590"/>
      <c r="S25" s="2590"/>
      <c r="T25" s="2590"/>
      <c r="U25" s="2590"/>
      <c r="V25" s="2590"/>
      <c r="W25" s="2590"/>
      <c r="X25" s="2843">
        <v>0</v>
      </c>
      <c r="Y25" s="2843">
        <v>50</v>
      </c>
      <c r="Z25" s="2108">
        <v>50</v>
      </c>
      <c r="AA25" s="2844"/>
      <c r="AB25" s="2844"/>
      <c r="AC25" s="2108">
        <v>0</v>
      </c>
      <c r="AD25" s="2108"/>
      <c r="AE25" s="2844"/>
      <c r="AF25" s="2844">
        <v>0</v>
      </c>
      <c r="AG25" s="2108">
        <v>0</v>
      </c>
      <c r="AH25" s="2590"/>
      <c r="AI25" s="2590"/>
      <c r="AJ25" s="2590">
        <v>0</v>
      </c>
    </row>
    <row r="26" spans="1:36" ht="31.5">
      <c r="A26" s="139">
        <v>3286</v>
      </c>
      <c r="B26" s="636" t="s">
        <v>7851</v>
      </c>
      <c r="C26" s="152" t="s">
        <v>7852</v>
      </c>
      <c r="D26" s="122" t="s">
        <v>226</v>
      </c>
      <c r="E26" s="122" t="s">
        <v>6135</v>
      </c>
      <c r="F26" s="2589" t="s">
        <v>47</v>
      </c>
      <c r="G26" s="637">
        <v>35</v>
      </c>
      <c r="H26" s="637">
        <v>0</v>
      </c>
      <c r="I26" s="637">
        <v>0</v>
      </c>
      <c r="J26" s="637">
        <v>0</v>
      </c>
      <c r="K26" s="2590">
        <v>0</v>
      </c>
      <c r="L26" s="2590">
        <v>35</v>
      </c>
      <c r="M26" s="2590">
        <v>0</v>
      </c>
      <c r="N26" s="2590">
        <v>17.5</v>
      </c>
      <c r="O26" s="2590">
        <v>17.5</v>
      </c>
      <c r="P26" s="2590"/>
      <c r="Q26" s="2590"/>
      <c r="R26" s="2590"/>
      <c r="S26" s="2590"/>
      <c r="T26" s="2590"/>
      <c r="U26" s="2590"/>
      <c r="V26" s="2590"/>
      <c r="W26" s="2590"/>
      <c r="X26" s="2843">
        <v>0</v>
      </c>
      <c r="Y26" s="2843">
        <v>17.5</v>
      </c>
      <c r="Z26" s="2108">
        <v>17.5</v>
      </c>
      <c r="AA26" s="2844"/>
      <c r="AB26" s="2844"/>
      <c r="AC26" s="2108">
        <v>0</v>
      </c>
      <c r="AD26" s="2108"/>
      <c r="AE26" s="2844"/>
      <c r="AF26" s="2844">
        <v>0</v>
      </c>
      <c r="AG26" s="2108">
        <v>0</v>
      </c>
      <c r="AH26" s="2590"/>
      <c r="AI26" s="2590"/>
      <c r="AJ26" s="2590">
        <v>0</v>
      </c>
    </row>
    <row r="27" spans="1:36" ht="15.75">
      <c r="A27" s="139"/>
      <c r="B27" s="636"/>
      <c r="C27" s="152"/>
      <c r="D27" s="122"/>
      <c r="E27" s="122"/>
      <c r="F27" s="2589"/>
      <c r="G27" s="637"/>
      <c r="H27" s="637"/>
      <c r="I27" s="637"/>
      <c r="J27" s="637"/>
      <c r="K27" s="2590"/>
      <c r="L27" s="2590"/>
      <c r="M27" s="2590"/>
      <c r="N27" s="2590"/>
      <c r="O27" s="2590"/>
      <c r="P27" s="2590"/>
      <c r="Q27" s="2590"/>
      <c r="R27" s="2590"/>
      <c r="S27" s="2590"/>
      <c r="T27" s="2590"/>
      <c r="U27" s="2590"/>
      <c r="V27" s="2590"/>
      <c r="W27" s="2590"/>
      <c r="X27" s="2843"/>
      <c r="Y27" s="2843"/>
      <c r="Z27" s="2108"/>
      <c r="AA27" s="2844"/>
      <c r="AB27" s="2844"/>
      <c r="AC27" s="2108"/>
      <c r="AD27" s="2108"/>
      <c r="AE27" s="2844"/>
      <c r="AF27" s="2844"/>
      <c r="AG27" s="2108"/>
      <c r="AH27" s="2590"/>
      <c r="AI27" s="2590"/>
      <c r="AJ27" s="2590"/>
    </row>
    <row r="28" spans="1:36" ht="26.25" customHeight="1">
      <c r="A28" s="2594"/>
      <c r="B28" s="2594"/>
      <c r="C28" s="2592" t="s">
        <v>7853</v>
      </c>
      <c r="D28" s="2593"/>
      <c r="E28" s="2593"/>
      <c r="F28" s="2593"/>
      <c r="G28" s="302">
        <v>1545</v>
      </c>
      <c r="H28" s="302">
        <v>0</v>
      </c>
      <c r="I28" s="302">
        <v>0</v>
      </c>
      <c r="J28" s="302">
        <v>0</v>
      </c>
      <c r="K28" s="302">
        <v>0</v>
      </c>
      <c r="L28" s="302">
        <v>1545</v>
      </c>
      <c r="M28" s="302">
        <v>66.5</v>
      </c>
      <c r="N28" s="302">
        <v>229</v>
      </c>
      <c r="O28" s="302">
        <v>295.5</v>
      </c>
      <c r="P28" s="302">
        <v>0</v>
      </c>
      <c r="Q28" s="302">
        <v>0</v>
      </c>
      <c r="R28" s="302">
        <v>0</v>
      </c>
      <c r="S28" s="302">
        <v>0</v>
      </c>
      <c r="T28" s="302">
        <v>0</v>
      </c>
      <c r="U28" s="302">
        <v>0</v>
      </c>
      <c r="V28" s="302">
        <v>0</v>
      </c>
      <c r="W28" s="302">
        <v>0</v>
      </c>
      <c r="X28" s="302">
        <v>66.5</v>
      </c>
      <c r="Y28" s="302">
        <v>229</v>
      </c>
      <c r="Z28" s="302">
        <v>295.5</v>
      </c>
      <c r="AA28" s="302">
        <v>0</v>
      </c>
      <c r="AB28" s="302">
        <v>0</v>
      </c>
      <c r="AC28" s="302">
        <v>0</v>
      </c>
      <c r="AD28" s="302">
        <v>0</v>
      </c>
      <c r="AE28" s="302">
        <v>0</v>
      </c>
      <c r="AF28" s="302">
        <v>0</v>
      </c>
      <c r="AG28" s="302">
        <v>0</v>
      </c>
      <c r="AH28" s="302"/>
      <c r="AI28" s="302"/>
      <c r="AJ28" s="302">
        <v>0</v>
      </c>
    </row>
    <row r="29" spans="1:36" ht="29.25" customHeight="1" thickBot="1">
      <c r="C29" s="1481" t="s">
        <v>7854</v>
      </c>
      <c r="D29" s="2601"/>
      <c r="E29" s="2601"/>
      <c r="F29" s="2601"/>
      <c r="G29" s="644">
        <v>7096.9460000000008</v>
      </c>
      <c r="H29" s="644">
        <v>3396.7629999999999</v>
      </c>
      <c r="I29" s="644">
        <v>364.73599999999999</v>
      </c>
      <c r="J29" s="644">
        <v>0</v>
      </c>
      <c r="K29" s="644">
        <v>3761.4990000000003</v>
      </c>
      <c r="L29" s="644">
        <v>3335.4470000000001</v>
      </c>
      <c r="M29" s="644">
        <v>184.5</v>
      </c>
      <c r="N29" s="644">
        <v>240</v>
      </c>
      <c r="O29" s="644">
        <v>424.5</v>
      </c>
      <c r="P29" s="644">
        <v>0</v>
      </c>
      <c r="Q29" s="644">
        <v>0</v>
      </c>
      <c r="R29" s="644">
        <v>0</v>
      </c>
      <c r="S29" s="644">
        <v>0</v>
      </c>
      <c r="T29" s="644">
        <v>0</v>
      </c>
      <c r="U29" s="644">
        <v>0</v>
      </c>
      <c r="V29" s="644">
        <v>0</v>
      </c>
      <c r="W29" s="644">
        <v>0</v>
      </c>
      <c r="X29" s="644">
        <v>184.5</v>
      </c>
      <c r="Y29" s="644">
        <v>240</v>
      </c>
      <c r="Z29" s="644">
        <v>424.5</v>
      </c>
      <c r="AA29" s="644">
        <v>115.64</v>
      </c>
      <c r="AB29" s="644">
        <v>0</v>
      </c>
      <c r="AC29" s="644">
        <v>115.64</v>
      </c>
      <c r="AD29" s="644">
        <v>1.1679999999999999</v>
      </c>
      <c r="AE29" s="644">
        <v>0</v>
      </c>
      <c r="AF29" s="644">
        <v>66.971787000000006</v>
      </c>
      <c r="AG29" s="644">
        <v>66.971787000000006</v>
      </c>
      <c r="AH29" s="644"/>
      <c r="AI29" s="644"/>
      <c r="AJ29" s="644">
        <v>0</v>
      </c>
    </row>
    <row r="30" spans="1:36" ht="13.5" thickTop="1"/>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25" footer="0.5"/>
  <pageSetup paperSize="5" scale="55" firstPageNumber="438" orientation="landscape" useFirstPageNumber="1" r:id="rId1"/>
  <headerFooter alignWithMargins="0">
    <oddHeader>&amp;R&amp;"Times New Roman,Bold"&amp;14[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2:AJ41"/>
  <sheetViews>
    <sheetView view="pageBreakPreview" zoomScale="55" zoomScaleNormal="100" zoomScaleSheetLayoutView="55" workbookViewId="0">
      <pane ySplit="7" topLeftCell="A8" activePane="bottomLeft" state="frozen"/>
      <selection activeCell="J20" sqref="J20"/>
      <selection pane="bottomLeft" activeCell="J20" sqref="J20"/>
    </sheetView>
  </sheetViews>
  <sheetFormatPr defaultRowHeight="15.75"/>
  <cols>
    <col min="1" max="1" width="8.75" style="2602" customWidth="1"/>
    <col min="2" max="2" width="12.375" style="2643" customWidth="1"/>
    <col min="3" max="3" width="32.125" style="2602" customWidth="1"/>
    <col min="4" max="4" width="11.75" style="2602" customWidth="1"/>
    <col min="5" max="5" width="9.375" style="2602" customWidth="1"/>
    <col min="6" max="6" width="8" style="2602" customWidth="1"/>
    <col min="7" max="8" width="9.375" style="2602" customWidth="1"/>
    <col min="9" max="9" width="8.5" style="2602" customWidth="1"/>
    <col min="10" max="10" width="8.75" style="2602" customWidth="1"/>
    <col min="11" max="11" width="9.625" style="2602" customWidth="1"/>
    <col min="12" max="12" width="9.75" style="2602" customWidth="1"/>
    <col min="13" max="13" width="8.625" style="2602" customWidth="1"/>
    <col min="14" max="14" width="8.75" style="2602" customWidth="1"/>
    <col min="15" max="15" width="8.625" style="2602" customWidth="1"/>
    <col min="16" max="23" width="8.625" style="2602" hidden="1" customWidth="1"/>
    <col min="24" max="27" width="8.625" style="2602" customWidth="1"/>
    <col min="28" max="28" width="10.625" style="2602" customWidth="1"/>
    <col min="29" max="35" width="8.625" style="2602" customWidth="1"/>
    <col min="36" max="36" width="9.75" style="2602" customWidth="1"/>
    <col min="37" max="16384" width="9" style="2602"/>
  </cols>
  <sheetData>
    <row r="2" spans="1:36" ht="27">
      <c r="A2" s="3693" t="s">
        <v>12</v>
      </c>
      <c r="B2" s="3693"/>
      <c r="C2" s="3693"/>
      <c r="D2" s="3693"/>
      <c r="E2" s="3693"/>
      <c r="F2" s="3693"/>
      <c r="G2" s="3693"/>
      <c r="H2" s="3693"/>
      <c r="I2" s="3693"/>
      <c r="J2" s="3693"/>
      <c r="K2" s="3693"/>
      <c r="L2" s="3693"/>
      <c r="M2" s="3693"/>
      <c r="N2" s="3693"/>
      <c r="O2" s="3693"/>
      <c r="P2" s="3693"/>
      <c r="Q2" s="3693"/>
      <c r="R2" s="3693"/>
      <c r="S2" s="3693"/>
      <c r="T2" s="3693"/>
      <c r="U2" s="3693"/>
      <c r="V2" s="3693"/>
      <c r="W2" s="3693"/>
      <c r="X2" s="3693"/>
      <c r="Y2" s="3693"/>
      <c r="Z2" s="3693"/>
      <c r="AA2" s="3693"/>
      <c r="AB2" s="3693"/>
      <c r="AC2" s="3693"/>
      <c r="AD2" s="3693"/>
      <c r="AE2" s="3693"/>
      <c r="AF2" s="3693"/>
      <c r="AG2" s="3693"/>
      <c r="AH2" s="3693"/>
      <c r="AI2" s="3693"/>
      <c r="AJ2" s="3693"/>
    </row>
    <row r="3" spans="1:36" ht="25.5">
      <c r="A3" s="3694" t="s">
        <v>7855</v>
      </c>
      <c r="B3" s="3694"/>
      <c r="C3" s="3694"/>
      <c r="D3" s="3694"/>
      <c r="E3" s="3694"/>
      <c r="F3" s="3694"/>
      <c r="G3" s="3694"/>
      <c r="H3" s="3694"/>
      <c r="I3" s="3694"/>
      <c r="J3" s="3694"/>
      <c r="K3" s="3694"/>
      <c r="L3" s="3694"/>
      <c r="M3" s="3694"/>
      <c r="N3" s="3694"/>
      <c r="O3" s="3694"/>
      <c r="P3" s="3694"/>
      <c r="Q3" s="3694"/>
      <c r="R3" s="3694"/>
      <c r="S3" s="3694"/>
      <c r="T3" s="3694"/>
      <c r="U3" s="3694"/>
      <c r="V3" s="3694"/>
      <c r="W3" s="3694"/>
      <c r="X3" s="3694"/>
      <c r="Y3" s="3694"/>
      <c r="Z3" s="3694"/>
      <c r="AA3" s="3694"/>
      <c r="AB3" s="3694"/>
      <c r="AC3" s="3694"/>
      <c r="AD3" s="3694"/>
      <c r="AE3" s="3694"/>
      <c r="AF3" s="3694"/>
      <c r="AG3" s="3694"/>
      <c r="AH3" s="3694"/>
      <c r="AI3" s="3694"/>
      <c r="AJ3" s="3694"/>
    </row>
    <row r="4" spans="1:36">
      <c r="A4" s="2603"/>
      <c r="B4" s="2604"/>
      <c r="C4" s="2605"/>
      <c r="D4" s="2606"/>
      <c r="E4" s="2605"/>
      <c r="F4" s="2606"/>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row>
    <row r="5" spans="1:36" ht="49.5" customHeight="1">
      <c r="A5" s="3434" t="s">
        <v>2210</v>
      </c>
      <c r="B5" s="3434" t="s">
        <v>132</v>
      </c>
      <c r="C5" s="3434" t="s">
        <v>15</v>
      </c>
      <c r="D5" s="3434" t="s">
        <v>16</v>
      </c>
      <c r="E5" s="3437" t="s">
        <v>357</v>
      </c>
      <c r="F5" s="3434" t="s">
        <v>17</v>
      </c>
      <c r="G5" s="3434" t="s">
        <v>18</v>
      </c>
      <c r="H5" s="3434" t="s">
        <v>338</v>
      </c>
      <c r="I5" s="3440" t="s">
        <v>20</v>
      </c>
      <c r="J5" s="3441"/>
      <c r="K5" s="3440" t="s">
        <v>21</v>
      </c>
      <c r="L5" s="3434" t="s">
        <v>4206</v>
      </c>
      <c r="M5" s="3445" t="s">
        <v>23</v>
      </c>
      <c r="N5" s="3446"/>
      <c r="O5" s="3447"/>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ht="20.25" customHeight="1">
      <c r="A6" s="3435"/>
      <c r="B6" s="3435"/>
      <c r="C6" s="3435"/>
      <c r="D6" s="3435"/>
      <c r="E6" s="3438"/>
      <c r="F6" s="3435"/>
      <c r="G6" s="3435"/>
      <c r="H6" s="3435"/>
      <c r="I6" s="3442"/>
      <c r="J6" s="3443"/>
      <c r="K6" s="3444"/>
      <c r="L6" s="3435"/>
      <c r="M6" s="3448"/>
      <c r="N6" s="3449"/>
      <c r="O6" s="3450"/>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c r="A7" s="3436"/>
      <c r="B7" s="3436"/>
      <c r="C7" s="3436"/>
      <c r="D7" s="3436"/>
      <c r="E7" s="3439"/>
      <c r="F7" s="3436"/>
      <c r="G7" s="3436"/>
      <c r="H7" s="3436"/>
      <c r="I7" s="2835" t="s">
        <v>2</v>
      </c>
      <c r="J7" s="2834" t="s">
        <v>25</v>
      </c>
      <c r="K7" s="3442"/>
      <c r="L7" s="3436"/>
      <c r="M7" s="899" t="s">
        <v>4</v>
      </c>
      <c r="N7" s="2837" t="s">
        <v>5</v>
      </c>
      <c r="O7" s="2837"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c r="A8" s="906">
        <v>1</v>
      </c>
      <c r="B8" s="906">
        <v>2</v>
      </c>
      <c r="C8" s="904">
        <v>3</v>
      </c>
      <c r="D8" s="904">
        <v>4</v>
      </c>
      <c r="E8" s="905">
        <v>5</v>
      </c>
      <c r="F8" s="906">
        <v>6</v>
      </c>
      <c r="G8" s="904">
        <v>7</v>
      </c>
      <c r="H8" s="906">
        <v>8</v>
      </c>
      <c r="I8" s="906">
        <v>9</v>
      </c>
      <c r="J8" s="906">
        <v>10</v>
      </c>
      <c r="K8" s="906">
        <v>11</v>
      </c>
      <c r="L8" s="906">
        <v>12</v>
      </c>
      <c r="M8" s="906">
        <v>13</v>
      </c>
      <c r="N8" s="906">
        <v>14</v>
      </c>
      <c r="O8" s="906">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1952"/>
      <c r="B9" s="1952"/>
      <c r="C9" s="2608" t="s">
        <v>7856</v>
      </c>
      <c r="D9" s="1952"/>
      <c r="E9" s="1952"/>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row>
    <row r="10" spans="1:36">
      <c r="A10" s="1952"/>
      <c r="B10" s="1952"/>
      <c r="C10" s="2609" t="s">
        <v>342</v>
      </c>
      <c r="D10" s="1952"/>
      <c r="E10" s="1952"/>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row>
    <row r="11" spans="1:36">
      <c r="A11" s="1952"/>
      <c r="B11" s="1952"/>
      <c r="C11" s="2607"/>
      <c r="D11" s="1952"/>
      <c r="E11" s="1952"/>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row>
    <row r="12" spans="1:36" ht="78.75">
      <c r="A12" s="1970">
        <v>3287</v>
      </c>
      <c r="B12" s="1970" t="s">
        <v>7857</v>
      </c>
      <c r="C12" s="1963" t="s">
        <v>7858</v>
      </c>
      <c r="D12" s="1975" t="s">
        <v>7859</v>
      </c>
      <c r="E12" s="2610" t="s">
        <v>7860</v>
      </c>
      <c r="F12" s="2611" t="s">
        <v>47</v>
      </c>
      <c r="G12" s="1968">
        <v>102.208</v>
      </c>
      <c r="H12" s="1968">
        <v>76.501999999999995</v>
      </c>
      <c r="I12" s="1968">
        <v>0</v>
      </c>
      <c r="J12" s="1968">
        <v>0</v>
      </c>
      <c r="K12" s="1968">
        <v>76.501999999999995</v>
      </c>
      <c r="L12" s="1968">
        <v>25.706000000000003</v>
      </c>
      <c r="M12" s="1967">
        <v>0.1</v>
      </c>
      <c r="N12" s="1968">
        <v>0</v>
      </c>
      <c r="O12" s="1968">
        <v>0.1</v>
      </c>
      <c r="P12" s="1968"/>
      <c r="Q12" s="1968"/>
      <c r="R12" s="1968"/>
      <c r="S12" s="1968"/>
      <c r="T12" s="1968"/>
      <c r="U12" s="1968"/>
      <c r="V12" s="1968"/>
      <c r="W12" s="1968"/>
      <c r="X12" s="2843">
        <v>0.1</v>
      </c>
      <c r="Y12" s="2843">
        <v>0</v>
      </c>
      <c r="Z12" s="2108">
        <v>0.1</v>
      </c>
      <c r="AA12" s="2844"/>
      <c r="AB12" s="2844"/>
      <c r="AC12" s="2108">
        <v>0</v>
      </c>
      <c r="AD12" s="2108"/>
      <c r="AE12" s="2844"/>
      <c r="AF12" s="2844">
        <v>0</v>
      </c>
      <c r="AG12" s="2108">
        <v>0</v>
      </c>
      <c r="AH12" s="1968"/>
      <c r="AI12" s="1968"/>
      <c r="AJ12" s="1968">
        <v>0</v>
      </c>
    </row>
    <row r="13" spans="1:36" ht="60.75" customHeight="1">
      <c r="A13" s="139">
        <v>3288</v>
      </c>
      <c r="B13" s="1970" t="s">
        <v>7861</v>
      </c>
      <c r="C13" s="1963" t="s">
        <v>7862</v>
      </c>
      <c r="D13" s="1975" t="s">
        <v>7863</v>
      </c>
      <c r="E13" s="2610" t="s">
        <v>7864</v>
      </c>
      <c r="F13" s="2611" t="s">
        <v>47</v>
      </c>
      <c r="G13" s="1968">
        <v>273.74400000000003</v>
      </c>
      <c r="H13" s="1968">
        <v>198.59299999999999</v>
      </c>
      <c r="I13" s="1968">
        <v>0</v>
      </c>
      <c r="J13" s="1968">
        <v>0</v>
      </c>
      <c r="K13" s="1968">
        <v>198.59299999999999</v>
      </c>
      <c r="L13" s="1968">
        <v>75.151000000000039</v>
      </c>
      <c r="M13" s="1968">
        <v>75.150999999999996</v>
      </c>
      <c r="N13" s="1968">
        <v>0</v>
      </c>
      <c r="O13" s="1968">
        <v>75.150999999999996</v>
      </c>
      <c r="P13" s="1968"/>
      <c r="Q13" s="1968"/>
      <c r="R13" s="1968"/>
      <c r="S13" s="1968"/>
      <c r="T13" s="1968"/>
      <c r="U13" s="1968"/>
      <c r="V13" s="1968"/>
      <c r="W13" s="1968"/>
      <c r="X13" s="2843">
        <v>75.150999999999996</v>
      </c>
      <c r="Y13" s="2843">
        <v>0</v>
      </c>
      <c r="Z13" s="2108">
        <v>75.150999999999996</v>
      </c>
      <c r="AA13" s="2844"/>
      <c r="AB13" s="2844"/>
      <c r="AC13" s="2108">
        <v>0</v>
      </c>
      <c r="AD13" s="2108"/>
      <c r="AE13" s="2844"/>
      <c r="AF13" s="2844">
        <v>0</v>
      </c>
      <c r="AG13" s="2108">
        <v>0</v>
      </c>
      <c r="AH13" s="1968"/>
      <c r="AI13" s="1968"/>
      <c r="AJ13" s="1968">
        <v>0</v>
      </c>
    </row>
    <row r="14" spans="1:36" ht="94.5">
      <c r="A14" s="139">
        <v>3289</v>
      </c>
      <c r="B14" s="1970" t="s">
        <v>7865</v>
      </c>
      <c r="C14" s="1963" t="s">
        <v>7866</v>
      </c>
      <c r="D14" s="1975" t="s">
        <v>88</v>
      </c>
      <c r="E14" s="2610" t="s">
        <v>2968</v>
      </c>
      <c r="F14" s="2611" t="s">
        <v>47</v>
      </c>
      <c r="G14" s="1968">
        <v>4290.7719999999999</v>
      </c>
      <c r="H14" s="1968">
        <v>2505.71</v>
      </c>
      <c r="I14" s="1968">
        <v>648.67899999999997</v>
      </c>
      <c r="J14" s="1968">
        <v>0</v>
      </c>
      <c r="K14" s="1968">
        <v>3154.3890000000001</v>
      </c>
      <c r="L14" s="1968">
        <v>1136.3829999999998</v>
      </c>
      <c r="M14" s="1968">
        <v>9.8059999999999992</v>
      </c>
      <c r="N14" s="1968">
        <v>1126.577</v>
      </c>
      <c r="O14" s="1968">
        <v>1136.383</v>
      </c>
      <c r="P14" s="1968"/>
      <c r="Q14" s="1968"/>
      <c r="R14" s="1968"/>
      <c r="S14" s="1968"/>
      <c r="T14" s="1968"/>
      <c r="U14" s="1968"/>
      <c r="V14" s="1968"/>
      <c r="W14" s="1968"/>
      <c r="X14" s="2843">
        <v>9.8059999999999992</v>
      </c>
      <c r="Y14" s="2843">
        <v>1126.577</v>
      </c>
      <c r="Z14" s="2108">
        <v>1136.383</v>
      </c>
      <c r="AA14" s="2844">
        <v>4.8540000000000001</v>
      </c>
      <c r="AB14" s="2844">
        <v>583.98299999999995</v>
      </c>
      <c r="AC14" s="2108">
        <v>588.83699999999999</v>
      </c>
      <c r="AD14" s="2108">
        <v>4.9000000000000002E-2</v>
      </c>
      <c r="AE14" s="2844"/>
      <c r="AF14" s="2844">
        <v>0</v>
      </c>
      <c r="AG14" s="2108">
        <v>0</v>
      </c>
      <c r="AH14" s="1968"/>
      <c r="AI14" s="1968" t="s">
        <v>10058</v>
      </c>
      <c r="AJ14" s="1968">
        <v>0</v>
      </c>
    </row>
    <row r="15" spans="1:36" ht="78.75">
      <c r="A15" s="139">
        <v>3290</v>
      </c>
      <c r="B15" s="1970" t="s">
        <v>7867</v>
      </c>
      <c r="C15" s="1963" t="s">
        <v>7868</v>
      </c>
      <c r="D15" s="1975" t="s">
        <v>7869</v>
      </c>
      <c r="E15" s="2610" t="s">
        <v>7870</v>
      </c>
      <c r="F15" s="2611" t="s">
        <v>47</v>
      </c>
      <c r="G15" s="1968">
        <v>143.22</v>
      </c>
      <c r="H15" s="1968">
        <v>106.7</v>
      </c>
      <c r="I15" s="1968">
        <v>0</v>
      </c>
      <c r="J15" s="1968">
        <v>0</v>
      </c>
      <c r="K15" s="1968">
        <v>106.7</v>
      </c>
      <c r="L15" s="1968">
        <v>36.519999999999996</v>
      </c>
      <c r="M15" s="1968">
        <v>36.520000000000003</v>
      </c>
      <c r="N15" s="1968">
        <v>0</v>
      </c>
      <c r="O15" s="1968">
        <v>36.520000000000003</v>
      </c>
      <c r="P15" s="1968"/>
      <c r="Q15" s="1968"/>
      <c r="R15" s="1968"/>
      <c r="S15" s="1968"/>
      <c r="T15" s="1968"/>
      <c r="U15" s="1968"/>
      <c r="V15" s="1968"/>
      <c r="W15" s="1968"/>
      <c r="X15" s="2843">
        <v>36.520000000000003</v>
      </c>
      <c r="Y15" s="2843">
        <v>0</v>
      </c>
      <c r="Z15" s="2108">
        <v>36.520000000000003</v>
      </c>
      <c r="AA15" s="2844"/>
      <c r="AB15" s="2844"/>
      <c r="AC15" s="2108">
        <v>0</v>
      </c>
      <c r="AD15" s="2108"/>
      <c r="AE15" s="2844"/>
      <c r="AF15" s="2844">
        <v>0</v>
      </c>
      <c r="AG15" s="2108">
        <v>0</v>
      </c>
      <c r="AH15" s="1968"/>
      <c r="AI15" s="1968"/>
      <c r="AJ15" s="1968">
        <v>0</v>
      </c>
    </row>
    <row r="16" spans="1:36" ht="114" customHeight="1">
      <c r="A16" s="139">
        <v>3291</v>
      </c>
      <c r="B16" s="1970" t="s">
        <v>7871</v>
      </c>
      <c r="C16" s="1963" t="s">
        <v>7872</v>
      </c>
      <c r="D16" s="2612" t="s">
        <v>88</v>
      </c>
      <c r="E16" s="1975" t="s">
        <v>84</v>
      </c>
      <c r="F16" s="2611" t="s">
        <v>47</v>
      </c>
      <c r="G16" s="1968">
        <v>12006</v>
      </c>
      <c r="H16" s="1967">
        <v>31.792000000000002</v>
      </c>
      <c r="I16" s="1967">
        <v>2237.279</v>
      </c>
      <c r="J16" s="1967">
        <v>3045</v>
      </c>
      <c r="K16" s="1968">
        <v>2237.279</v>
      </c>
      <c r="L16" s="1968">
        <v>9768.7209999999995</v>
      </c>
      <c r="M16" s="1967">
        <v>4691.0240000000003</v>
      </c>
      <c r="N16" s="1967">
        <v>0</v>
      </c>
      <c r="O16" s="1968">
        <v>4691.0240000000003</v>
      </c>
      <c r="P16" s="1968"/>
      <c r="Q16" s="1968"/>
      <c r="R16" s="1968"/>
      <c r="S16" s="1968"/>
      <c r="T16" s="1968"/>
      <c r="U16" s="1968"/>
      <c r="V16" s="1968"/>
      <c r="W16" s="1968"/>
      <c r="X16" s="2843">
        <v>4691.0240000000003</v>
      </c>
      <c r="Y16" s="2843">
        <v>0</v>
      </c>
      <c r="Z16" s="2108">
        <v>4691.0240000000003</v>
      </c>
      <c r="AA16" s="2844">
        <v>1161.028</v>
      </c>
      <c r="AB16" s="2844"/>
      <c r="AC16" s="2108">
        <v>1161.028</v>
      </c>
      <c r="AD16" s="2108">
        <v>11.728</v>
      </c>
      <c r="AE16" s="2844"/>
      <c r="AF16" s="2844">
        <v>0</v>
      </c>
      <c r="AG16" s="2108">
        <v>0</v>
      </c>
      <c r="AH16" s="1968"/>
      <c r="AI16" s="1968" t="s">
        <v>9951</v>
      </c>
      <c r="AJ16" s="1968">
        <v>12110</v>
      </c>
    </row>
    <row r="17" spans="1:36" ht="110.25">
      <c r="A17" s="139">
        <v>3292</v>
      </c>
      <c r="B17" s="1970" t="s">
        <v>7873</v>
      </c>
      <c r="C17" s="1963" t="s">
        <v>7874</v>
      </c>
      <c r="D17" s="2612" t="s">
        <v>88</v>
      </c>
      <c r="E17" s="1975" t="s">
        <v>7875</v>
      </c>
      <c r="F17" s="2613" t="s">
        <v>43</v>
      </c>
      <c r="G17" s="1967">
        <v>2590</v>
      </c>
      <c r="H17" s="1967">
        <v>7</v>
      </c>
      <c r="I17" s="1967">
        <v>30</v>
      </c>
      <c r="J17" s="1967">
        <v>300</v>
      </c>
      <c r="K17" s="1968">
        <v>37</v>
      </c>
      <c r="L17" s="1968">
        <v>2553</v>
      </c>
      <c r="M17" s="1967">
        <v>100</v>
      </c>
      <c r="N17" s="1967">
        <v>33</v>
      </c>
      <c r="O17" s="1968">
        <v>133</v>
      </c>
      <c r="P17" s="1968"/>
      <c r="Q17" s="1968"/>
      <c r="R17" s="1968"/>
      <c r="S17" s="1968"/>
      <c r="T17" s="1968"/>
      <c r="U17" s="1968"/>
      <c r="V17" s="1968"/>
      <c r="W17" s="1968"/>
      <c r="X17" s="2843">
        <v>100</v>
      </c>
      <c r="Y17" s="2843">
        <v>33</v>
      </c>
      <c r="Z17" s="2108">
        <v>133</v>
      </c>
      <c r="AA17" s="2844">
        <v>24.75</v>
      </c>
      <c r="AB17" s="2844"/>
      <c r="AC17" s="2108">
        <v>24.75</v>
      </c>
      <c r="AD17" s="2108">
        <v>0.25</v>
      </c>
      <c r="AE17" s="2844"/>
      <c r="AF17" s="2844">
        <v>0</v>
      </c>
      <c r="AG17" s="2108">
        <v>0</v>
      </c>
      <c r="AH17" s="1968"/>
      <c r="AI17" s="1968" t="s">
        <v>9951</v>
      </c>
      <c r="AJ17" s="1968">
        <v>5000</v>
      </c>
    </row>
    <row r="18" spans="1:36" ht="31.5">
      <c r="A18" s="139">
        <v>3293</v>
      </c>
      <c r="B18" s="1970" t="s">
        <v>7876</v>
      </c>
      <c r="C18" s="1963" t="s">
        <v>7877</v>
      </c>
      <c r="D18" s="2612" t="s">
        <v>51</v>
      </c>
      <c r="E18" s="1975" t="s">
        <v>7878</v>
      </c>
      <c r="F18" s="2611" t="s">
        <v>47</v>
      </c>
      <c r="G18" s="1967">
        <v>97.864999999999995</v>
      </c>
      <c r="H18" s="1967">
        <v>0</v>
      </c>
      <c r="I18" s="1967">
        <v>93</v>
      </c>
      <c r="J18" s="1967">
        <v>0</v>
      </c>
      <c r="K18" s="1968">
        <v>0</v>
      </c>
      <c r="L18" s="1968">
        <v>97.864999999999995</v>
      </c>
      <c r="M18" s="1967">
        <v>0</v>
      </c>
      <c r="N18" s="1967">
        <v>80</v>
      </c>
      <c r="O18" s="1967">
        <v>80</v>
      </c>
      <c r="P18" s="1967"/>
      <c r="Q18" s="1967"/>
      <c r="R18" s="1967"/>
      <c r="S18" s="1967"/>
      <c r="T18" s="1967"/>
      <c r="U18" s="1967"/>
      <c r="V18" s="1967"/>
      <c r="W18" s="1967"/>
      <c r="X18" s="2843">
        <v>0</v>
      </c>
      <c r="Y18" s="2843">
        <v>80</v>
      </c>
      <c r="Z18" s="2108">
        <v>80</v>
      </c>
      <c r="AA18" s="2844"/>
      <c r="AB18" s="2844"/>
      <c r="AC18" s="2108">
        <v>0</v>
      </c>
      <c r="AD18" s="2108"/>
      <c r="AE18" s="2844"/>
      <c r="AF18" s="2844">
        <v>0</v>
      </c>
      <c r="AG18" s="2108">
        <v>0</v>
      </c>
      <c r="AH18" s="1967"/>
      <c r="AI18" s="1967"/>
      <c r="AJ18" s="1968">
        <v>0</v>
      </c>
    </row>
    <row r="19" spans="1:36" ht="103.5" customHeight="1">
      <c r="A19" s="139">
        <v>3294</v>
      </c>
      <c r="B19" s="1970" t="s">
        <v>7879</v>
      </c>
      <c r="C19" s="1972" t="s">
        <v>7880</v>
      </c>
      <c r="D19" s="2614" t="s">
        <v>51</v>
      </c>
      <c r="E19" s="2610" t="s">
        <v>7881</v>
      </c>
      <c r="F19" s="2611" t="s">
        <v>47</v>
      </c>
      <c r="G19" s="1968">
        <v>94.962999999999994</v>
      </c>
      <c r="H19" s="1968">
        <v>0</v>
      </c>
      <c r="I19" s="1968">
        <v>42.417000000000002</v>
      </c>
      <c r="J19" s="1968">
        <v>0</v>
      </c>
      <c r="K19" s="1968">
        <v>0</v>
      </c>
      <c r="L19" s="1968">
        <v>94.962999999999994</v>
      </c>
      <c r="M19" s="1967">
        <v>91.822000000000003</v>
      </c>
      <c r="N19" s="1967">
        <v>0</v>
      </c>
      <c r="O19" s="1968">
        <v>91.822000000000003</v>
      </c>
      <c r="P19" s="1968"/>
      <c r="Q19" s="1968"/>
      <c r="R19" s="1968"/>
      <c r="S19" s="1968"/>
      <c r="T19" s="1968"/>
      <c r="U19" s="1968"/>
      <c r="V19" s="1968"/>
      <c r="W19" s="1968"/>
      <c r="X19" s="2843">
        <v>91.822000000000003</v>
      </c>
      <c r="Y19" s="2843">
        <v>0</v>
      </c>
      <c r="Z19" s="2108">
        <v>91.822000000000003</v>
      </c>
      <c r="AA19" s="2844">
        <v>22.725999999999999</v>
      </c>
      <c r="AB19" s="2844"/>
      <c r="AC19" s="2108">
        <v>22.725999999999999</v>
      </c>
      <c r="AD19" s="2108">
        <v>0.23</v>
      </c>
      <c r="AE19" s="2844"/>
      <c r="AF19" s="2844">
        <v>0</v>
      </c>
      <c r="AG19" s="2108">
        <v>0</v>
      </c>
      <c r="AH19" s="1968"/>
      <c r="AI19" s="1968" t="s">
        <v>9951</v>
      </c>
      <c r="AJ19" s="1968">
        <v>0</v>
      </c>
    </row>
    <row r="20" spans="1:36" ht="13.5" customHeight="1">
      <c r="A20" s="139"/>
      <c r="B20" s="1970"/>
      <c r="C20" s="1972"/>
      <c r="D20" s="2614"/>
      <c r="E20" s="2610"/>
      <c r="F20" s="2611"/>
      <c r="G20" s="1968"/>
      <c r="H20" s="1968"/>
      <c r="I20" s="1968"/>
      <c r="J20" s="1968"/>
      <c r="K20" s="1968"/>
      <c r="L20" s="1968"/>
      <c r="M20" s="1967"/>
      <c r="N20" s="1967"/>
      <c r="O20" s="1968"/>
      <c r="P20" s="1968"/>
      <c r="Q20" s="1968"/>
      <c r="R20" s="1968"/>
      <c r="S20" s="1968"/>
      <c r="T20" s="1968"/>
      <c r="U20" s="1968"/>
      <c r="V20" s="1968"/>
      <c r="W20" s="1968"/>
      <c r="X20" s="2843"/>
      <c r="Y20" s="2843"/>
      <c r="Z20" s="2108"/>
      <c r="AA20" s="2844"/>
      <c r="AB20" s="2844"/>
      <c r="AC20" s="2108"/>
      <c r="AD20" s="2108"/>
      <c r="AE20" s="2844"/>
      <c r="AF20" s="2844"/>
      <c r="AG20" s="2108"/>
      <c r="AH20" s="1968"/>
      <c r="AI20" s="1968"/>
      <c r="AJ20" s="1968"/>
    </row>
    <row r="21" spans="1:36" ht="25.5" customHeight="1">
      <c r="A21" s="2615"/>
      <c r="B21" s="2616"/>
      <c r="C21" s="3692" t="s">
        <v>7882</v>
      </c>
      <c r="D21" s="3692"/>
      <c r="E21" s="2617"/>
      <c r="F21" s="2617"/>
      <c r="G21" s="2618">
        <v>19598.772000000001</v>
      </c>
      <c r="H21" s="2618">
        <v>2926.2969999999996</v>
      </c>
      <c r="I21" s="2618">
        <v>3051.375</v>
      </c>
      <c r="J21" s="2618">
        <v>3345</v>
      </c>
      <c r="K21" s="2618">
        <v>5810.4629999999997</v>
      </c>
      <c r="L21" s="2618">
        <v>13788.308999999999</v>
      </c>
      <c r="M21" s="2618">
        <v>5004.4230000000007</v>
      </c>
      <c r="N21" s="2618">
        <v>1239.577</v>
      </c>
      <c r="O21" s="2618">
        <v>6244</v>
      </c>
      <c r="P21" s="2618">
        <v>0</v>
      </c>
      <c r="Q21" s="2618">
        <v>0</v>
      </c>
      <c r="R21" s="2618">
        <v>0</v>
      </c>
      <c r="S21" s="2618">
        <v>0</v>
      </c>
      <c r="T21" s="2618">
        <v>0</v>
      </c>
      <c r="U21" s="2618">
        <v>0</v>
      </c>
      <c r="V21" s="2618">
        <v>0</v>
      </c>
      <c r="W21" s="2618">
        <v>0</v>
      </c>
      <c r="X21" s="2618">
        <v>5004.4230000000007</v>
      </c>
      <c r="Y21" s="2618">
        <v>1239.577</v>
      </c>
      <c r="Z21" s="2618">
        <v>6244</v>
      </c>
      <c r="AA21" s="2618">
        <v>1213.3580000000002</v>
      </c>
      <c r="AB21" s="2618">
        <v>583.98299999999995</v>
      </c>
      <c r="AC21" s="2618">
        <v>1797.3409999999999</v>
      </c>
      <c r="AD21" s="2618">
        <v>12.257</v>
      </c>
      <c r="AE21" s="2618">
        <v>0</v>
      </c>
      <c r="AF21" s="2618">
        <v>0</v>
      </c>
      <c r="AG21" s="2618">
        <v>0</v>
      </c>
      <c r="AH21" s="2618"/>
      <c r="AI21" s="2618"/>
      <c r="AJ21" s="2618">
        <v>17110</v>
      </c>
    </row>
    <row r="22" spans="1:36" ht="12" customHeight="1">
      <c r="A22" s="2619"/>
      <c r="B22" s="2604"/>
      <c r="C22" s="2620"/>
      <c r="D22" s="2604"/>
      <c r="E22" s="2604"/>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row>
    <row r="23" spans="1:36" ht="16.5">
      <c r="A23" s="2619"/>
      <c r="B23" s="2621"/>
      <c r="C23" s="2622" t="s">
        <v>7856</v>
      </c>
      <c r="D23" s="2623"/>
      <c r="E23" s="2623"/>
      <c r="F23" s="2623"/>
      <c r="G23" s="2624"/>
      <c r="H23" s="2624"/>
      <c r="I23" s="2624"/>
      <c r="J23" s="2624"/>
      <c r="K23" s="2624"/>
      <c r="L23" s="2624"/>
      <c r="M23" s="2624"/>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row>
    <row r="24" spans="1:36" ht="16.5">
      <c r="A24" s="2619"/>
      <c r="B24" s="2621"/>
      <c r="C24" s="2622" t="s">
        <v>39</v>
      </c>
      <c r="D24" s="2623"/>
      <c r="E24" s="2623"/>
      <c r="F24" s="2623"/>
      <c r="G24" s="2624"/>
      <c r="H24" s="2624"/>
      <c r="I24" s="2624"/>
      <c r="J24" s="2624"/>
      <c r="K24" s="2624"/>
      <c r="L24" s="2624"/>
      <c r="M24" s="2624"/>
      <c r="N24" s="2624"/>
      <c r="O24" s="2624"/>
      <c r="P24" s="2624"/>
      <c r="Q24" s="2624"/>
      <c r="R24" s="2624"/>
      <c r="S24" s="2624"/>
      <c r="T24" s="2624"/>
      <c r="U24" s="2624"/>
      <c r="V24" s="2624"/>
      <c r="W24" s="2624"/>
      <c r="X24" s="2624"/>
      <c r="Y24" s="2624"/>
      <c r="Z24" s="2624"/>
      <c r="AA24" s="2624"/>
      <c r="AB24" s="2624"/>
      <c r="AC24" s="2624"/>
      <c r="AD24" s="2624"/>
      <c r="AE24" s="2624"/>
      <c r="AF24" s="2624"/>
      <c r="AG24" s="2624"/>
      <c r="AH24" s="2624"/>
      <c r="AI24" s="2624"/>
      <c r="AJ24" s="2624"/>
    </row>
    <row r="25" spans="1:36" ht="8.25" customHeight="1">
      <c r="A25" s="2619"/>
      <c r="B25" s="2621"/>
      <c r="C25" s="2625"/>
      <c r="D25" s="2623"/>
      <c r="E25" s="2623"/>
      <c r="F25" s="2623"/>
      <c r="G25" s="2624"/>
      <c r="H25" s="2624"/>
      <c r="I25" s="2624"/>
      <c r="J25" s="2624"/>
      <c r="K25" s="2624"/>
      <c r="L25" s="2624"/>
      <c r="M25" s="2624"/>
      <c r="N25" s="2624"/>
      <c r="O25" s="2624"/>
      <c r="P25" s="2624"/>
      <c r="Q25" s="2624"/>
      <c r="R25" s="2624"/>
      <c r="S25" s="2624"/>
      <c r="T25" s="2624"/>
      <c r="U25" s="2624"/>
      <c r="V25" s="2624"/>
      <c r="W25" s="2624"/>
      <c r="X25" s="2624"/>
      <c r="Y25" s="2624"/>
      <c r="Z25" s="2624"/>
      <c r="AA25" s="2624"/>
      <c r="AB25" s="2624"/>
      <c r="AC25" s="2624"/>
      <c r="AD25" s="2624"/>
      <c r="AE25" s="2624"/>
      <c r="AF25" s="2624"/>
      <c r="AG25" s="2624"/>
      <c r="AH25" s="2624"/>
      <c r="AI25" s="2624"/>
      <c r="AJ25" s="2624"/>
    </row>
    <row r="26" spans="1:36" ht="31.5">
      <c r="A26" s="139">
        <v>3295</v>
      </c>
      <c r="B26" s="636" t="s">
        <v>7883</v>
      </c>
      <c r="C26" s="2626" t="s">
        <v>7884</v>
      </c>
      <c r="D26" s="2614" t="s">
        <v>187</v>
      </c>
      <c r="E26" s="2610" t="s">
        <v>42</v>
      </c>
      <c r="F26" s="2611" t="s">
        <v>47</v>
      </c>
      <c r="G26" s="1968">
        <v>100</v>
      </c>
      <c r="H26" s="1968">
        <v>0</v>
      </c>
      <c r="I26" s="1968">
        <v>0</v>
      </c>
      <c r="J26" s="1968">
        <v>0</v>
      </c>
      <c r="K26" s="1968">
        <v>0</v>
      </c>
      <c r="L26" s="1968">
        <v>100</v>
      </c>
      <c r="M26" s="1967">
        <v>25</v>
      </c>
      <c r="N26" s="1967">
        <v>0</v>
      </c>
      <c r="O26" s="1968">
        <v>25</v>
      </c>
      <c r="P26" s="1968"/>
      <c r="Q26" s="1968"/>
      <c r="R26" s="1968"/>
      <c r="S26" s="1968"/>
      <c r="T26" s="1968"/>
      <c r="U26" s="1968"/>
      <c r="V26" s="1968"/>
      <c r="W26" s="1968"/>
      <c r="X26" s="2843">
        <v>25</v>
      </c>
      <c r="Y26" s="2843">
        <v>0</v>
      </c>
      <c r="Z26" s="2108">
        <v>25</v>
      </c>
      <c r="AA26" s="2844"/>
      <c r="AB26" s="2844"/>
      <c r="AC26" s="2108">
        <v>0</v>
      </c>
      <c r="AD26" s="2108"/>
      <c r="AE26" s="2844"/>
      <c r="AF26" s="2844">
        <v>0</v>
      </c>
      <c r="AG26" s="2108">
        <v>0</v>
      </c>
      <c r="AH26" s="1968"/>
      <c r="AI26" s="1968"/>
      <c r="AJ26" s="1968">
        <v>0</v>
      </c>
    </row>
    <row r="27" spans="1:36" ht="31.5">
      <c r="A27" s="139">
        <v>3296</v>
      </c>
      <c r="B27" s="636" t="s">
        <v>7885</v>
      </c>
      <c r="C27" s="1972" t="s">
        <v>7886</v>
      </c>
      <c r="D27" s="2614" t="s">
        <v>88</v>
      </c>
      <c r="E27" s="2610" t="s">
        <v>42</v>
      </c>
      <c r="F27" s="2627" t="s">
        <v>47</v>
      </c>
      <c r="G27" s="1968">
        <v>832</v>
      </c>
      <c r="H27" s="1968">
        <v>0</v>
      </c>
      <c r="I27" s="1968">
        <v>0</v>
      </c>
      <c r="J27" s="1968">
        <v>0</v>
      </c>
      <c r="K27" s="1968">
        <v>0</v>
      </c>
      <c r="L27" s="1968">
        <v>832</v>
      </c>
      <c r="M27" s="1967">
        <v>100</v>
      </c>
      <c r="N27" s="1967">
        <v>0</v>
      </c>
      <c r="O27" s="1968">
        <v>100</v>
      </c>
      <c r="P27" s="1968"/>
      <c r="Q27" s="1968"/>
      <c r="R27" s="1968"/>
      <c r="S27" s="1968"/>
      <c r="T27" s="1968"/>
      <c r="U27" s="1968"/>
      <c r="V27" s="1968"/>
      <c r="W27" s="1968"/>
      <c r="X27" s="2843">
        <v>100</v>
      </c>
      <c r="Y27" s="2843">
        <v>0</v>
      </c>
      <c r="Z27" s="2108">
        <v>100</v>
      </c>
      <c r="AA27" s="2844"/>
      <c r="AB27" s="2844"/>
      <c r="AC27" s="2108">
        <v>0</v>
      </c>
      <c r="AD27" s="2108"/>
      <c r="AE27" s="2844"/>
      <c r="AF27" s="2844">
        <v>0</v>
      </c>
      <c r="AG27" s="2108">
        <v>0</v>
      </c>
      <c r="AH27" s="1968"/>
      <c r="AI27" s="1968"/>
      <c r="AJ27" s="1968">
        <v>0</v>
      </c>
    </row>
    <row r="28" spans="1:36" ht="31.5">
      <c r="A28" s="139">
        <v>3297</v>
      </c>
      <c r="B28" s="636" t="s">
        <v>7887</v>
      </c>
      <c r="C28" s="1963" t="s">
        <v>7888</v>
      </c>
      <c r="D28" s="2612" t="s">
        <v>28</v>
      </c>
      <c r="E28" s="2610" t="s">
        <v>42</v>
      </c>
      <c r="F28" s="2611" t="s">
        <v>47</v>
      </c>
      <c r="G28" s="1967">
        <v>100</v>
      </c>
      <c r="H28" s="1967">
        <v>0</v>
      </c>
      <c r="I28" s="1967">
        <v>0</v>
      </c>
      <c r="J28" s="1968">
        <v>0</v>
      </c>
      <c r="K28" s="1968">
        <v>0</v>
      </c>
      <c r="L28" s="1968">
        <v>100</v>
      </c>
      <c r="M28" s="1967">
        <v>25</v>
      </c>
      <c r="N28" s="1967">
        <v>0</v>
      </c>
      <c r="O28" s="1968">
        <v>25</v>
      </c>
      <c r="P28" s="1968"/>
      <c r="Q28" s="1968"/>
      <c r="R28" s="1968"/>
      <c r="S28" s="1968"/>
      <c r="T28" s="1968"/>
      <c r="U28" s="1968"/>
      <c r="V28" s="1968"/>
      <c r="W28" s="1968"/>
      <c r="X28" s="2843">
        <v>25</v>
      </c>
      <c r="Y28" s="2843">
        <v>0</v>
      </c>
      <c r="Z28" s="2108">
        <v>25</v>
      </c>
      <c r="AA28" s="2844"/>
      <c r="AB28" s="2844"/>
      <c r="AC28" s="2108">
        <v>0</v>
      </c>
      <c r="AD28" s="2108"/>
      <c r="AE28" s="2844"/>
      <c r="AF28" s="2844">
        <v>0</v>
      </c>
      <c r="AG28" s="2108">
        <v>0</v>
      </c>
      <c r="AH28" s="1968"/>
      <c r="AI28" s="1968"/>
      <c r="AJ28" s="1968">
        <v>0</v>
      </c>
    </row>
    <row r="29" spans="1:36" ht="31.5">
      <c r="A29" s="139">
        <v>3298</v>
      </c>
      <c r="B29" s="636" t="s">
        <v>7889</v>
      </c>
      <c r="C29" s="1963" t="s">
        <v>7890</v>
      </c>
      <c r="D29" s="2612" t="s">
        <v>51</v>
      </c>
      <c r="E29" s="2610" t="s">
        <v>42</v>
      </c>
      <c r="F29" s="2611" t="s">
        <v>47</v>
      </c>
      <c r="G29" s="1967">
        <v>25</v>
      </c>
      <c r="H29" s="1967">
        <v>0</v>
      </c>
      <c r="I29" s="1967">
        <v>0</v>
      </c>
      <c r="J29" s="1968">
        <v>0</v>
      </c>
      <c r="K29" s="1968">
        <v>0</v>
      </c>
      <c r="L29" s="1968">
        <v>25</v>
      </c>
      <c r="M29" s="1967">
        <v>0</v>
      </c>
      <c r="N29" s="1967">
        <v>25</v>
      </c>
      <c r="O29" s="1968">
        <v>25</v>
      </c>
      <c r="P29" s="1968"/>
      <c r="Q29" s="1968"/>
      <c r="R29" s="1968"/>
      <c r="S29" s="1968"/>
      <c r="T29" s="1968"/>
      <c r="U29" s="1968"/>
      <c r="V29" s="1968"/>
      <c r="W29" s="1968"/>
      <c r="X29" s="2843">
        <v>0</v>
      </c>
      <c r="Y29" s="2843">
        <v>25</v>
      </c>
      <c r="Z29" s="2108">
        <v>25</v>
      </c>
      <c r="AA29" s="2844"/>
      <c r="AB29" s="2844"/>
      <c r="AC29" s="2108">
        <v>0</v>
      </c>
      <c r="AD29" s="2108"/>
      <c r="AE29" s="2844"/>
      <c r="AF29" s="2844">
        <v>0</v>
      </c>
      <c r="AG29" s="2108">
        <v>0</v>
      </c>
      <c r="AH29" s="1968"/>
      <c r="AI29" s="1968"/>
      <c r="AJ29" s="1968">
        <v>0</v>
      </c>
    </row>
    <row r="30" spans="1:36" ht="31.5">
      <c r="A30" s="139">
        <v>3299</v>
      </c>
      <c r="B30" s="636" t="s">
        <v>7891</v>
      </c>
      <c r="C30" s="1963" t="s">
        <v>7892</v>
      </c>
      <c r="D30" s="2612" t="s">
        <v>51</v>
      </c>
      <c r="E30" s="2610" t="s">
        <v>42</v>
      </c>
      <c r="F30" s="2611" t="s">
        <v>47</v>
      </c>
      <c r="G30" s="1967">
        <v>1200</v>
      </c>
      <c r="H30" s="1967">
        <v>0</v>
      </c>
      <c r="I30" s="1967">
        <v>0</v>
      </c>
      <c r="J30" s="1968">
        <v>0</v>
      </c>
      <c r="K30" s="1968">
        <v>0</v>
      </c>
      <c r="L30" s="1968">
        <v>1200</v>
      </c>
      <c r="M30" s="1967">
        <v>0</v>
      </c>
      <c r="N30" s="1967">
        <v>1200</v>
      </c>
      <c r="O30" s="1968">
        <v>1200</v>
      </c>
      <c r="P30" s="1968"/>
      <c r="Q30" s="1968"/>
      <c r="R30" s="1968"/>
      <c r="S30" s="1968"/>
      <c r="T30" s="1968"/>
      <c r="U30" s="1968"/>
      <c r="V30" s="1968"/>
      <c r="W30" s="1968"/>
      <c r="X30" s="2843">
        <v>0</v>
      </c>
      <c r="Y30" s="2843">
        <v>1200</v>
      </c>
      <c r="Z30" s="2108">
        <v>1200</v>
      </c>
      <c r="AA30" s="2844"/>
      <c r="AB30" s="2844"/>
      <c r="AC30" s="2108">
        <v>0</v>
      </c>
      <c r="AD30" s="2108"/>
      <c r="AE30" s="2844"/>
      <c r="AF30" s="2844">
        <v>0</v>
      </c>
      <c r="AG30" s="2108">
        <v>0</v>
      </c>
      <c r="AH30" s="1968"/>
      <c r="AI30" s="1968"/>
      <c r="AJ30" s="1968">
        <v>0</v>
      </c>
    </row>
    <row r="31" spans="1:36" ht="31.5">
      <c r="A31" s="139">
        <v>3300</v>
      </c>
      <c r="B31" s="636" t="s">
        <v>7893</v>
      </c>
      <c r="C31" s="1963" t="s">
        <v>7894</v>
      </c>
      <c r="D31" s="2612" t="s">
        <v>56</v>
      </c>
      <c r="E31" s="2610" t="s">
        <v>42</v>
      </c>
      <c r="F31" s="2611" t="s">
        <v>47</v>
      </c>
      <c r="G31" s="1967">
        <v>100</v>
      </c>
      <c r="H31" s="1967">
        <v>0</v>
      </c>
      <c r="I31" s="1967">
        <v>0</v>
      </c>
      <c r="J31" s="1968">
        <v>0</v>
      </c>
      <c r="K31" s="1968">
        <v>0</v>
      </c>
      <c r="L31" s="1968">
        <v>100</v>
      </c>
      <c r="M31" s="1967">
        <v>50</v>
      </c>
      <c r="N31" s="1967">
        <v>0</v>
      </c>
      <c r="O31" s="1968">
        <v>50</v>
      </c>
      <c r="P31" s="1968"/>
      <c r="Q31" s="1968"/>
      <c r="R31" s="1968"/>
      <c r="S31" s="1968"/>
      <c r="T31" s="1968"/>
      <c r="U31" s="1968"/>
      <c r="V31" s="1968"/>
      <c r="W31" s="1968"/>
      <c r="X31" s="2843">
        <v>50</v>
      </c>
      <c r="Y31" s="2843">
        <v>0</v>
      </c>
      <c r="Z31" s="2108">
        <v>50</v>
      </c>
      <c r="AA31" s="2844"/>
      <c r="AB31" s="2844"/>
      <c r="AC31" s="2108">
        <v>0</v>
      </c>
      <c r="AD31" s="2108"/>
      <c r="AE31" s="2844"/>
      <c r="AF31" s="2844">
        <v>0</v>
      </c>
      <c r="AG31" s="2108">
        <v>0</v>
      </c>
      <c r="AH31" s="1968"/>
      <c r="AI31" s="1968"/>
      <c r="AJ31" s="1968">
        <v>0</v>
      </c>
    </row>
    <row r="32" spans="1:36" ht="31.5">
      <c r="A32" s="139">
        <v>3301</v>
      </c>
      <c r="B32" s="636" t="s">
        <v>7895</v>
      </c>
      <c r="C32" s="1963" t="s">
        <v>7896</v>
      </c>
      <c r="D32" s="1975" t="s">
        <v>88</v>
      </c>
      <c r="E32" s="2610" t="s">
        <v>42</v>
      </c>
      <c r="F32" s="2611" t="s">
        <v>47</v>
      </c>
      <c r="G32" s="1967">
        <v>300</v>
      </c>
      <c r="H32" s="1967">
        <v>0</v>
      </c>
      <c r="I32" s="1967">
        <v>0</v>
      </c>
      <c r="J32" s="1968">
        <v>0</v>
      </c>
      <c r="K32" s="1968">
        <v>0</v>
      </c>
      <c r="L32" s="1968">
        <v>300</v>
      </c>
      <c r="M32" s="1967">
        <v>75</v>
      </c>
      <c r="N32" s="1967">
        <v>0</v>
      </c>
      <c r="O32" s="1968">
        <v>75</v>
      </c>
      <c r="P32" s="1968"/>
      <c r="Q32" s="1968"/>
      <c r="R32" s="1968"/>
      <c r="S32" s="1968"/>
      <c r="T32" s="1968"/>
      <c r="U32" s="1968"/>
      <c r="V32" s="1968"/>
      <c r="W32" s="1968"/>
      <c r="X32" s="2843">
        <v>75</v>
      </c>
      <c r="Y32" s="2843">
        <v>0</v>
      </c>
      <c r="Z32" s="2108">
        <v>75</v>
      </c>
      <c r="AA32" s="2844"/>
      <c r="AB32" s="2844"/>
      <c r="AC32" s="2108">
        <v>0</v>
      </c>
      <c r="AD32" s="2108"/>
      <c r="AE32" s="2844"/>
      <c r="AF32" s="2844">
        <v>0</v>
      </c>
      <c r="AG32" s="2108">
        <v>0</v>
      </c>
      <c r="AH32" s="1968"/>
      <c r="AI32" s="1968"/>
      <c r="AJ32" s="1968">
        <v>0</v>
      </c>
    </row>
    <row r="33" spans="1:36" ht="31.5">
      <c r="A33" s="139">
        <v>3302</v>
      </c>
      <c r="B33" s="636" t="s">
        <v>7897</v>
      </c>
      <c r="C33" s="1963" t="s">
        <v>7898</v>
      </c>
      <c r="D33" s="2612" t="s">
        <v>56</v>
      </c>
      <c r="E33" s="2610" t="s">
        <v>42</v>
      </c>
      <c r="F33" s="2611" t="s">
        <v>47</v>
      </c>
      <c r="G33" s="1967">
        <v>100</v>
      </c>
      <c r="H33" s="1967">
        <v>0</v>
      </c>
      <c r="I33" s="1967">
        <v>0</v>
      </c>
      <c r="J33" s="1968">
        <v>0</v>
      </c>
      <c r="K33" s="1968">
        <v>0</v>
      </c>
      <c r="L33" s="1968">
        <v>100</v>
      </c>
      <c r="M33" s="1967">
        <v>60</v>
      </c>
      <c r="N33" s="1967">
        <v>0</v>
      </c>
      <c r="O33" s="1968">
        <v>60</v>
      </c>
      <c r="P33" s="1968"/>
      <c r="Q33" s="1968"/>
      <c r="R33" s="1968"/>
      <c r="S33" s="1968"/>
      <c r="T33" s="1968"/>
      <c r="U33" s="1968"/>
      <c r="V33" s="1968"/>
      <c r="W33" s="1968"/>
      <c r="X33" s="2843">
        <v>60</v>
      </c>
      <c r="Y33" s="2843">
        <v>0</v>
      </c>
      <c r="Z33" s="2108">
        <v>60</v>
      </c>
      <c r="AA33" s="2844"/>
      <c r="AB33" s="2844"/>
      <c r="AC33" s="2108">
        <v>0</v>
      </c>
      <c r="AD33" s="2108"/>
      <c r="AE33" s="2844"/>
      <c r="AF33" s="2844">
        <v>0</v>
      </c>
      <c r="AG33" s="2108">
        <v>0</v>
      </c>
      <c r="AH33" s="1968"/>
      <c r="AI33" s="1968"/>
      <c r="AJ33" s="1968">
        <v>0</v>
      </c>
    </row>
    <row r="34" spans="1:36" ht="31.5">
      <c r="A34" s="139">
        <v>3303</v>
      </c>
      <c r="B34" s="636" t="s">
        <v>7899</v>
      </c>
      <c r="C34" s="1963" t="s">
        <v>7900</v>
      </c>
      <c r="D34" s="2612" t="s">
        <v>88</v>
      </c>
      <c r="E34" s="2610" t="s">
        <v>42</v>
      </c>
      <c r="F34" s="2628">
        <v>45444</v>
      </c>
      <c r="G34" s="1967">
        <v>200</v>
      </c>
      <c r="H34" s="1967">
        <v>0</v>
      </c>
      <c r="I34" s="1967">
        <v>0</v>
      </c>
      <c r="J34" s="1968">
        <v>0</v>
      </c>
      <c r="K34" s="1968">
        <v>0</v>
      </c>
      <c r="L34" s="1968">
        <v>200</v>
      </c>
      <c r="M34" s="1967">
        <v>50</v>
      </c>
      <c r="N34" s="1967">
        <v>0</v>
      </c>
      <c r="O34" s="1968">
        <v>50</v>
      </c>
      <c r="P34" s="1968"/>
      <c r="Q34" s="1968"/>
      <c r="R34" s="1968"/>
      <c r="S34" s="1968"/>
      <c r="T34" s="1968"/>
      <c r="U34" s="1968"/>
      <c r="V34" s="1968"/>
      <c r="W34" s="1968"/>
      <c r="X34" s="2843">
        <v>50</v>
      </c>
      <c r="Y34" s="2843">
        <v>0</v>
      </c>
      <c r="Z34" s="2108">
        <v>50</v>
      </c>
      <c r="AA34" s="2844"/>
      <c r="AB34" s="2844"/>
      <c r="AC34" s="2108">
        <v>0</v>
      </c>
      <c r="AD34" s="2108"/>
      <c r="AE34" s="2844"/>
      <c r="AF34" s="2844">
        <v>0</v>
      </c>
      <c r="AG34" s="2108">
        <v>0</v>
      </c>
      <c r="AH34" s="1968"/>
      <c r="AI34" s="1968"/>
      <c r="AJ34" s="1968">
        <v>0</v>
      </c>
    </row>
    <row r="35" spans="1:36" ht="31.5">
      <c r="A35" s="139">
        <v>3304</v>
      </c>
      <c r="B35" s="636" t="s">
        <v>7901</v>
      </c>
      <c r="C35" s="1963" t="s">
        <v>7902</v>
      </c>
      <c r="D35" s="2612" t="s">
        <v>51</v>
      </c>
      <c r="E35" s="2610" t="s">
        <v>42</v>
      </c>
      <c r="F35" s="2628">
        <v>45444</v>
      </c>
      <c r="G35" s="1967">
        <v>300</v>
      </c>
      <c r="H35" s="1967">
        <v>0</v>
      </c>
      <c r="I35" s="1967">
        <v>0</v>
      </c>
      <c r="J35" s="1968">
        <v>0</v>
      </c>
      <c r="K35" s="1968">
        <v>0</v>
      </c>
      <c r="L35" s="1968">
        <v>300</v>
      </c>
      <c r="M35" s="1967">
        <v>75</v>
      </c>
      <c r="N35" s="1967">
        <v>0</v>
      </c>
      <c r="O35" s="1968">
        <v>75</v>
      </c>
      <c r="P35" s="1968"/>
      <c r="Q35" s="1968"/>
      <c r="R35" s="1968"/>
      <c r="S35" s="1968"/>
      <c r="T35" s="1968"/>
      <c r="U35" s="1968"/>
      <c r="V35" s="1968"/>
      <c r="W35" s="1968"/>
      <c r="X35" s="2843">
        <v>75</v>
      </c>
      <c r="Y35" s="2843">
        <v>0</v>
      </c>
      <c r="Z35" s="2108">
        <v>75</v>
      </c>
      <c r="AA35" s="2844"/>
      <c r="AB35" s="2844"/>
      <c r="AC35" s="2108">
        <v>0</v>
      </c>
      <c r="AD35" s="2108"/>
      <c r="AE35" s="2844"/>
      <c r="AF35" s="2844">
        <v>0</v>
      </c>
      <c r="AG35" s="2108">
        <v>0</v>
      </c>
      <c r="AH35" s="1968"/>
      <c r="AI35" s="1968"/>
      <c r="AJ35" s="1968">
        <v>0</v>
      </c>
    </row>
    <row r="36" spans="1:36" ht="31.5">
      <c r="A36" s="139">
        <v>3305</v>
      </c>
      <c r="B36" s="636" t="s">
        <v>7903</v>
      </c>
      <c r="C36" s="1963" t="s">
        <v>7904</v>
      </c>
      <c r="D36" s="2612" t="s">
        <v>88</v>
      </c>
      <c r="E36" s="2610" t="s">
        <v>42</v>
      </c>
      <c r="F36" s="2628">
        <v>45444</v>
      </c>
      <c r="G36" s="1967">
        <v>200</v>
      </c>
      <c r="H36" s="1967">
        <v>0</v>
      </c>
      <c r="I36" s="1967">
        <v>0</v>
      </c>
      <c r="J36" s="1968">
        <v>0</v>
      </c>
      <c r="K36" s="1968">
        <v>0</v>
      </c>
      <c r="L36" s="1968">
        <v>200</v>
      </c>
      <c r="M36" s="1967">
        <v>200</v>
      </c>
      <c r="N36" s="1967">
        <v>0</v>
      </c>
      <c r="O36" s="1968">
        <v>200</v>
      </c>
      <c r="P36" s="1968"/>
      <c r="Q36" s="1968"/>
      <c r="R36" s="1968"/>
      <c r="S36" s="1968"/>
      <c r="T36" s="1968"/>
      <c r="U36" s="1968"/>
      <c r="V36" s="1968"/>
      <c r="W36" s="1968"/>
      <c r="X36" s="2843">
        <v>200</v>
      </c>
      <c r="Y36" s="2843">
        <v>0</v>
      </c>
      <c r="Z36" s="2108">
        <v>200</v>
      </c>
      <c r="AA36" s="2844"/>
      <c r="AB36" s="2844"/>
      <c r="AC36" s="2108">
        <v>0</v>
      </c>
      <c r="AD36" s="2108"/>
      <c r="AE36" s="2844"/>
      <c r="AF36" s="2844">
        <v>0</v>
      </c>
      <c r="AG36" s="2108">
        <v>0</v>
      </c>
      <c r="AH36" s="1968"/>
      <c r="AI36" s="1968"/>
      <c r="AJ36" s="1968">
        <v>0</v>
      </c>
    </row>
    <row r="37" spans="1:36" ht="31.5">
      <c r="A37" s="139">
        <v>3306</v>
      </c>
      <c r="B37" s="636" t="s">
        <v>7905</v>
      </c>
      <c r="C37" s="2855" t="s">
        <v>7906</v>
      </c>
      <c r="D37" s="2856" t="s">
        <v>51</v>
      </c>
      <c r="E37" s="2857" t="s">
        <v>42</v>
      </c>
      <c r="F37" s="2858">
        <v>45444</v>
      </c>
      <c r="G37" s="2859">
        <v>300</v>
      </c>
      <c r="H37" s="2859">
        <v>0</v>
      </c>
      <c r="I37" s="2859">
        <v>0</v>
      </c>
      <c r="J37" s="2860">
        <v>0</v>
      </c>
      <c r="K37" s="2860">
        <v>0</v>
      </c>
      <c r="L37" s="2860">
        <v>300</v>
      </c>
      <c r="M37" s="2859">
        <v>75</v>
      </c>
      <c r="N37" s="2859">
        <v>0</v>
      </c>
      <c r="O37" s="2860">
        <v>75</v>
      </c>
      <c r="P37" s="2860"/>
      <c r="Q37" s="2860"/>
      <c r="R37" s="2860"/>
      <c r="S37" s="2860"/>
      <c r="T37" s="2860"/>
      <c r="U37" s="2860"/>
      <c r="V37" s="2860"/>
      <c r="W37" s="2860"/>
      <c r="X37" s="2843">
        <v>75</v>
      </c>
      <c r="Y37" s="2843">
        <v>0</v>
      </c>
      <c r="Z37" s="2108">
        <v>75</v>
      </c>
      <c r="AA37" s="2844"/>
      <c r="AB37" s="2844"/>
      <c r="AC37" s="2108">
        <v>0</v>
      </c>
      <c r="AD37" s="2108"/>
      <c r="AE37" s="2844"/>
      <c r="AF37" s="2844">
        <v>0</v>
      </c>
      <c r="AG37" s="2108">
        <v>0</v>
      </c>
      <c r="AH37" s="2860"/>
      <c r="AI37" s="2860"/>
      <c r="AJ37" s="2860">
        <v>0</v>
      </c>
    </row>
    <row r="38" spans="1:36">
      <c r="A38" s="139"/>
      <c r="B38" s="636"/>
      <c r="C38" s="2629"/>
      <c r="D38" s="2630"/>
      <c r="E38" s="2631"/>
      <c r="F38" s="2632"/>
      <c r="G38" s="2633"/>
      <c r="H38" s="2633"/>
      <c r="I38" s="2633"/>
      <c r="J38" s="2634"/>
      <c r="K38" s="2634"/>
      <c r="L38" s="2634"/>
      <c r="M38" s="2633"/>
      <c r="N38" s="2633"/>
      <c r="O38" s="2634"/>
      <c r="P38" s="2634"/>
      <c r="Q38" s="2634"/>
      <c r="R38" s="2634"/>
      <c r="S38" s="2634"/>
      <c r="T38" s="2634"/>
      <c r="U38" s="2634"/>
      <c r="V38" s="2634"/>
      <c r="W38" s="2634"/>
      <c r="X38" s="2851"/>
      <c r="Y38" s="2851"/>
      <c r="Z38" s="2851"/>
      <c r="AA38" s="2852"/>
      <c r="AB38" s="2852"/>
      <c r="AC38" s="2851"/>
      <c r="AD38" s="2851"/>
      <c r="AE38" s="2852"/>
      <c r="AF38" s="2852"/>
      <c r="AG38" s="2851"/>
      <c r="AH38" s="2634"/>
      <c r="AI38" s="2634"/>
      <c r="AJ38" s="2634"/>
    </row>
    <row r="39" spans="1:36" ht="17.25" thickBot="1">
      <c r="A39" s="2619"/>
      <c r="B39" s="2635"/>
      <c r="C39" s="2636" t="s">
        <v>7907</v>
      </c>
      <c r="D39" s="2637"/>
      <c r="E39" s="2637"/>
      <c r="F39" s="2637"/>
      <c r="G39" s="2638">
        <v>3757</v>
      </c>
      <c r="H39" s="2638">
        <v>0</v>
      </c>
      <c r="I39" s="2638">
        <v>0</v>
      </c>
      <c r="J39" s="2638">
        <v>0</v>
      </c>
      <c r="K39" s="2638">
        <v>0</v>
      </c>
      <c r="L39" s="2638">
        <v>3757</v>
      </c>
      <c r="M39" s="2638">
        <v>735</v>
      </c>
      <c r="N39" s="2638">
        <v>1225</v>
      </c>
      <c r="O39" s="2638">
        <v>1960</v>
      </c>
      <c r="P39" s="2638">
        <v>0</v>
      </c>
      <c r="Q39" s="2638">
        <v>0</v>
      </c>
      <c r="R39" s="2638">
        <v>0</v>
      </c>
      <c r="S39" s="2638">
        <v>0</v>
      </c>
      <c r="T39" s="2638">
        <v>0</v>
      </c>
      <c r="U39" s="2638">
        <v>0</v>
      </c>
      <c r="V39" s="2638">
        <v>0</v>
      </c>
      <c r="W39" s="2638">
        <v>0</v>
      </c>
      <c r="X39" s="2638">
        <v>735</v>
      </c>
      <c r="Y39" s="2638">
        <v>1225</v>
      </c>
      <c r="Z39" s="2638">
        <v>1960</v>
      </c>
      <c r="AA39" s="2638">
        <v>0</v>
      </c>
      <c r="AB39" s="2638">
        <v>0</v>
      </c>
      <c r="AC39" s="2638">
        <v>0</v>
      </c>
      <c r="AD39" s="2638">
        <v>0</v>
      </c>
      <c r="AE39" s="2638">
        <v>0</v>
      </c>
      <c r="AF39" s="2638">
        <v>0</v>
      </c>
      <c r="AG39" s="2638">
        <v>0</v>
      </c>
      <c r="AH39" s="2638"/>
      <c r="AI39" s="2638"/>
      <c r="AJ39" s="2638">
        <v>0</v>
      </c>
    </row>
    <row r="40" spans="1:36" ht="17.25" thickTop="1" thickBot="1">
      <c r="B40" s="2006"/>
      <c r="C40" s="2639" t="s">
        <v>7908</v>
      </c>
      <c r="D40" s="2640"/>
      <c r="E40" s="2640"/>
      <c r="F40" s="2640"/>
      <c r="G40" s="2641">
        <v>23355.772000000001</v>
      </c>
      <c r="H40" s="2641">
        <v>2926.2969999999996</v>
      </c>
      <c r="I40" s="2641">
        <v>3051.375</v>
      </c>
      <c r="J40" s="2641">
        <v>3345</v>
      </c>
      <c r="K40" s="2641">
        <v>5810.4629999999997</v>
      </c>
      <c r="L40" s="2641">
        <v>17545.309000000001</v>
      </c>
      <c r="M40" s="2641">
        <v>5739.4230000000007</v>
      </c>
      <c r="N40" s="2641">
        <v>2464.5770000000002</v>
      </c>
      <c r="O40" s="2641">
        <v>8204</v>
      </c>
      <c r="P40" s="2641">
        <v>0</v>
      </c>
      <c r="Q40" s="2641">
        <v>0</v>
      </c>
      <c r="R40" s="2641">
        <v>0</v>
      </c>
      <c r="S40" s="2641">
        <v>0</v>
      </c>
      <c r="T40" s="2641">
        <v>0</v>
      </c>
      <c r="U40" s="2641">
        <v>0</v>
      </c>
      <c r="V40" s="2641">
        <v>0</v>
      </c>
      <c r="W40" s="2641">
        <v>0</v>
      </c>
      <c r="X40" s="2641">
        <v>5739.4230000000007</v>
      </c>
      <c r="Y40" s="2641">
        <v>2464.5770000000002</v>
      </c>
      <c r="Z40" s="2641">
        <v>8204</v>
      </c>
      <c r="AA40" s="2641">
        <v>1213.3580000000002</v>
      </c>
      <c r="AB40" s="2641">
        <v>583.98299999999995</v>
      </c>
      <c r="AC40" s="2641">
        <v>1797.3409999999999</v>
      </c>
      <c r="AD40" s="2641">
        <v>12.257</v>
      </c>
      <c r="AE40" s="2641">
        <v>0</v>
      </c>
      <c r="AF40" s="2641">
        <v>0</v>
      </c>
      <c r="AG40" s="2641">
        <v>0</v>
      </c>
      <c r="AH40" s="2641"/>
      <c r="AI40" s="2641"/>
      <c r="AJ40" s="2642">
        <v>17110</v>
      </c>
    </row>
    <row r="41" spans="1:36" ht="16.5" thickTop="1"/>
  </sheetData>
  <mergeCells count="25">
    <mergeCell ref="A2:AJ2"/>
    <mergeCell ref="A3:AJ3"/>
    <mergeCell ref="P5:S5"/>
    <mergeCell ref="T5:U6"/>
    <mergeCell ref="V5:W6"/>
    <mergeCell ref="X5:Z6"/>
    <mergeCell ref="AA5:AC6"/>
    <mergeCell ref="AE5:AG6"/>
    <mergeCell ref="AH5:AH7"/>
    <mergeCell ref="AI5:AI7"/>
    <mergeCell ref="K5:K7"/>
    <mergeCell ref="L5:L7"/>
    <mergeCell ref="M5:O6"/>
    <mergeCell ref="AJ5:AJ7"/>
    <mergeCell ref="A5:A7"/>
    <mergeCell ref="B5:B7"/>
    <mergeCell ref="C21:D21"/>
    <mergeCell ref="F5:F7"/>
    <mergeCell ref="G5:G7"/>
    <mergeCell ref="H5:H7"/>
    <mergeCell ref="AD5:AD7"/>
    <mergeCell ref="I5:J6"/>
    <mergeCell ref="C5:C7"/>
    <mergeCell ref="D5:D7"/>
    <mergeCell ref="E5:E7"/>
  </mergeCells>
  <printOptions horizontalCentered="1"/>
  <pageMargins left="1" right="0" top="0.5" bottom="0.5" header="0.3" footer="0.3"/>
  <pageSetup paperSize="5" scale="55" firstPageNumber="441" orientation="landscape" useFirstPageNumber="1" r:id="rId1"/>
  <headerFooter>
    <oddHeader>&amp;R&amp;"Times New Roman,Bold"&amp;14[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M248"/>
  <sheetViews>
    <sheetView view="pageBreakPreview" zoomScale="70" zoomScaleNormal="70" zoomScaleSheetLayoutView="70" workbookViewId="0">
      <pane xSplit="3" ySplit="7" topLeftCell="D14" activePane="bottomRight" state="frozen"/>
      <selection activeCell="J20" sqref="J20"/>
      <selection pane="topRight" activeCell="J20" sqref="J20"/>
      <selection pane="bottomLeft" activeCell="J20" sqref="J20"/>
      <selection pane="bottomRight" activeCell="J20" sqref="J20"/>
    </sheetView>
  </sheetViews>
  <sheetFormatPr defaultRowHeight="15.75"/>
  <cols>
    <col min="1" max="1" width="6.625" style="528" customWidth="1"/>
    <col min="2" max="2" width="11.125" style="776" customWidth="1"/>
    <col min="3" max="3" width="32.875" style="573" customWidth="1"/>
    <col min="4" max="4" width="11.75" style="528" customWidth="1"/>
    <col min="5" max="5" width="9.375" style="528" customWidth="1"/>
    <col min="6" max="6" width="11.375" style="528" customWidth="1"/>
    <col min="7" max="7" width="10.25" style="2121" customWidth="1"/>
    <col min="8" max="8" width="9.375" style="2121" customWidth="1"/>
    <col min="9" max="9" width="7.5" style="2121" customWidth="1"/>
    <col min="10" max="10" width="6.5" style="2121" customWidth="1"/>
    <col min="11" max="11" width="10.125" style="2121" customWidth="1"/>
    <col min="12" max="12" width="9.625" style="2121" customWidth="1"/>
    <col min="13" max="13" width="7.875" style="2121" customWidth="1"/>
    <col min="14" max="14" width="8.125" style="2121" customWidth="1"/>
    <col min="15" max="15" width="8.375" style="2121" customWidth="1"/>
    <col min="16" max="23" width="8.375" style="2121" hidden="1" customWidth="1"/>
    <col min="24" max="35" width="8.375" style="2121" customWidth="1"/>
    <col min="36" max="36" width="7.5" style="2121" customWidth="1"/>
    <col min="37" max="16384" width="9" style="123"/>
  </cols>
  <sheetData>
    <row r="1" spans="1:36" ht="27">
      <c r="A1" s="3648" t="s">
        <v>1994</v>
      </c>
      <c r="B1" s="3648"/>
      <c r="C1" s="3648"/>
      <c r="D1" s="3648"/>
      <c r="E1" s="3648"/>
      <c r="F1" s="3648"/>
      <c r="G1" s="3648"/>
      <c r="H1" s="3648"/>
      <c r="I1" s="3648"/>
      <c r="J1" s="3648"/>
      <c r="K1" s="3648"/>
      <c r="L1" s="3648"/>
      <c r="M1" s="3648"/>
      <c r="N1" s="3648"/>
      <c r="O1" s="3648"/>
      <c r="P1" s="3648"/>
      <c r="Q1" s="3648"/>
      <c r="R1" s="3648"/>
      <c r="S1" s="3648"/>
      <c r="T1" s="3648"/>
      <c r="U1" s="3648"/>
      <c r="V1" s="3648"/>
      <c r="W1" s="3648"/>
      <c r="X1" s="3648"/>
      <c r="Y1" s="3648"/>
      <c r="Z1" s="3648"/>
      <c r="AA1" s="3648"/>
      <c r="AB1" s="3648"/>
      <c r="AC1" s="3648"/>
      <c r="AD1" s="3648"/>
      <c r="AE1" s="3648"/>
      <c r="AF1" s="3648"/>
      <c r="AG1" s="3648"/>
      <c r="AH1" s="3648"/>
      <c r="AI1" s="3648"/>
      <c r="AJ1" s="3648"/>
    </row>
    <row r="2" spans="1:36" ht="25.5">
      <c r="A2" s="3649" t="s">
        <v>7909</v>
      </c>
      <c r="B2" s="3649"/>
      <c r="C2" s="3649"/>
      <c r="D2" s="3649"/>
      <c r="E2" s="3649"/>
      <c r="F2" s="3649"/>
      <c r="G2" s="3649"/>
      <c r="H2" s="3649"/>
      <c r="I2" s="3649"/>
      <c r="J2" s="3649"/>
      <c r="K2" s="3649"/>
      <c r="L2" s="3649"/>
      <c r="M2" s="3649"/>
      <c r="N2" s="3649"/>
      <c r="O2" s="3649"/>
      <c r="P2" s="3649"/>
      <c r="Q2" s="3649"/>
      <c r="R2" s="3649"/>
      <c r="S2" s="3649"/>
      <c r="T2" s="3649"/>
      <c r="U2" s="3649"/>
      <c r="V2" s="3649"/>
      <c r="W2" s="3649"/>
      <c r="X2" s="3649"/>
      <c r="Y2" s="3649"/>
      <c r="Z2" s="3649"/>
      <c r="AA2" s="3649"/>
      <c r="AB2" s="3649"/>
      <c r="AC2" s="3649"/>
      <c r="AD2" s="3649"/>
      <c r="AE2" s="3649"/>
      <c r="AF2" s="3649"/>
      <c r="AG2" s="3649"/>
      <c r="AH2" s="3649"/>
      <c r="AI2" s="3649"/>
      <c r="AJ2" s="3649"/>
    </row>
    <row r="3" spans="1:36" ht="15.75" customHeight="1">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row>
    <row r="4" spans="1:36" ht="36.75" customHeight="1">
      <c r="A4" s="3329" t="s">
        <v>14</v>
      </c>
      <c r="B4" s="3687" t="s">
        <v>132</v>
      </c>
      <c r="C4" s="3329" t="s">
        <v>15</v>
      </c>
      <c r="D4" s="3329" t="s">
        <v>16</v>
      </c>
      <c r="E4" s="3329" t="s">
        <v>3981</v>
      </c>
      <c r="F4" s="3329" t="s">
        <v>337</v>
      </c>
      <c r="G4" s="3329" t="s">
        <v>18</v>
      </c>
      <c r="H4" s="3329" t="s">
        <v>338</v>
      </c>
      <c r="I4" s="3335" t="s">
        <v>20</v>
      </c>
      <c r="J4" s="3336"/>
      <c r="K4" s="3335" t="s">
        <v>339</v>
      </c>
      <c r="L4" s="3329" t="s">
        <v>340</v>
      </c>
      <c r="M4" s="3340" t="s">
        <v>23</v>
      </c>
      <c r="N4" s="3340"/>
      <c r="O4" s="3341"/>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ht="12" customHeight="1">
      <c r="A5" s="3330"/>
      <c r="B5" s="3688"/>
      <c r="C5" s="3330"/>
      <c r="D5" s="3330"/>
      <c r="E5" s="3330"/>
      <c r="F5" s="3330"/>
      <c r="G5" s="3330"/>
      <c r="H5" s="3330"/>
      <c r="I5" s="3337"/>
      <c r="J5" s="3338"/>
      <c r="K5" s="3349"/>
      <c r="L5" s="3330"/>
      <c r="M5" s="3343"/>
      <c r="N5" s="3343"/>
      <c r="O5" s="3344"/>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c r="A6" s="3331"/>
      <c r="B6" s="3689"/>
      <c r="C6" s="3331"/>
      <c r="D6" s="3331"/>
      <c r="E6" s="3331"/>
      <c r="F6" s="3331"/>
      <c r="G6" s="3331"/>
      <c r="H6" s="3331"/>
      <c r="I6" s="126" t="s">
        <v>2</v>
      </c>
      <c r="J6" s="127" t="s">
        <v>25</v>
      </c>
      <c r="K6" s="3337"/>
      <c r="L6" s="3331"/>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ht="15.75" customHeight="1">
      <c r="A7" s="129"/>
      <c r="B7" s="129">
        <v>1</v>
      </c>
      <c r="C7" s="129">
        <v>2</v>
      </c>
      <c r="D7" s="1231">
        <v>3</v>
      </c>
      <c r="E7" s="129">
        <v>4</v>
      </c>
      <c r="F7" s="128">
        <v>5</v>
      </c>
      <c r="G7" s="128">
        <v>6</v>
      </c>
      <c r="H7" s="128">
        <v>7</v>
      </c>
      <c r="I7" s="1231">
        <v>8</v>
      </c>
      <c r="J7" s="129">
        <v>9</v>
      </c>
      <c r="K7" s="128">
        <v>10</v>
      </c>
      <c r="L7" s="129">
        <v>11</v>
      </c>
      <c r="M7" s="129">
        <v>12</v>
      </c>
      <c r="N7" s="129">
        <v>13</v>
      </c>
      <c r="O7" s="129">
        <v>14</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5.75" customHeight="1">
      <c r="A8" s="1720"/>
      <c r="B8" s="2644"/>
      <c r="C8" s="1720"/>
      <c r="D8" s="1720"/>
      <c r="E8" s="1720"/>
      <c r="F8" s="1720"/>
      <c r="G8" s="1720"/>
      <c r="H8" s="1720"/>
      <c r="I8" s="1720"/>
      <c r="J8" s="1720"/>
      <c r="K8" s="1720"/>
      <c r="L8" s="1720"/>
      <c r="M8" s="1720"/>
      <c r="N8" s="1720"/>
      <c r="O8" s="1720"/>
      <c r="P8" s="1720"/>
      <c r="Q8" s="1720"/>
      <c r="R8" s="1720"/>
      <c r="S8" s="1720"/>
      <c r="T8" s="1720"/>
      <c r="U8" s="1720"/>
      <c r="V8" s="1720"/>
      <c r="W8" s="1720"/>
      <c r="X8" s="1720"/>
      <c r="Y8" s="1720"/>
      <c r="Z8" s="1720"/>
      <c r="AA8" s="1720"/>
      <c r="AB8" s="1720"/>
      <c r="AC8" s="1720"/>
      <c r="AD8" s="1720"/>
      <c r="AE8" s="1720"/>
      <c r="AF8" s="1720"/>
      <c r="AG8" s="1720"/>
      <c r="AH8" s="1720"/>
      <c r="AI8" s="1720"/>
      <c r="AJ8" s="1720"/>
    </row>
    <row r="9" spans="1:36">
      <c r="A9" s="479"/>
      <c r="B9" s="2645"/>
      <c r="C9" s="2646" t="s">
        <v>7910</v>
      </c>
      <c r="D9" s="2647"/>
      <c r="E9" s="479"/>
      <c r="F9" s="479"/>
      <c r="G9" s="2648"/>
      <c r="H9" s="2648"/>
      <c r="I9" s="2648"/>
      <c r="J9" s="2648"/>
      <c r="K9" s="2648"/>
      <c r="L9" s="2648"/>
      <c r="M9" s="2648"/>
      <c r="N9" s="2648"/>
      <c r="O9" s="2648"/>
      <c r="P9" s="2648"/>
      <c r="Q9" s="2648"/>
      <c r="R9" s="2648"/>
      <c r="S9" s="2648"/>
      <c r="T9" s="2648"/>
      <c r="U9" s="2648"/>
      <c r="V9" s="2648"/>
      <c r="W9" s="2648"/>
      <c r="X9" s="2648"/>
      <c r="Y9" s="2648"/>
      <c r="Z9" s="2648"/>
      <c r="AA9" s="2648"/>
      <c r="AB9" s="2648"/>
      <c r="AC9" s="2648"/>
      <c r="AD9" s="2648"/>
      <c r="AE9" s="2648"/>
      <c r="AF9" s="2648"/>
      <c r="AG9" s="2648"/>
      <c r="AH9" s="2648"/>
      <c r="AI9" s="2648"/>
      <c r="AJ9" s="2648"/>
    </row>
    <row r="10" spans="1:36">
      <c r="A10" s="479"/>
      <c r="B10" s="2645"/>
      <c r="C10" s="2646" t="s">
        <v>26</v>
      </c>
      <c r="D10" s="2647"/>
      <c r="E10" s="479"/>
      <c r="F10" s="479"/>
      <c r="G10" s="2648"/>
      <c r="H10" s="2648"/>
      <c r="I10" s="2648"/>
      <c r="J10" s="2648"/>
      <c r="K10" s="2648"/>
      <c r="L10" s="2648"/>
      <c r="M10" s="2648"/>
      <c r="N10" s="2648"/>
      <c r="O10" s="2648"/>
      <c r="P10" s="2648"/>
      <c r="Q10" s="2648"/>
      <c r="R10" s="2648"/>
      <c r="S10" s="2648"/>
      <c r="T10" s="2648"/>
      <c r="U10" s="2648"/>
      <c r="V10" s="2648"/>
      <c r="W10" s="2648"/>
      <c r="X10" s="2648"/>
      <c r="Y10" s="2648"/>
      <c r="Z10" s="2648"/>
      <c r="AA10" s="2648"/>
      <c r="AB10" s="2648"/>
      <c r="AC10" s="2648"/>
      <c r="AD10" s="2648"/>
      <c r="AE10" s="2648"/>
      <c r="AF10" s="2648"/>
      <c r="AG10" s="2648"/>
      <c r="AH10" s="2648"/>
      <c r="AI10" s="2648"/>
      <c r="AJ10" s="2648"/>
    </row>
    <row r="11" spans="1:36">
      <c r="A11" s="368"/>
      <c r="B11" s="2649"/>
      <c r="C11" s="2253"/>
      <c r="D11" s="2254"/>
      <c r="E11" s="368"/>
      <c r="F11" s="368"/>
      <c r="G11" s="2255"/>
      <c r="H11" s="2255"/>
      <c r="I11" s="2255"/>
      <c r="J11" s="2255"/>
      <c r="K11" s="2255"/>
      <c r="L11" s="2255"/>
      <c r="M11" s="2255"/>
      <c r="N11" s="2255"/>
      <c r="O11" s="2255"/>
      <c r="P11" s="2255"/>
      <c r="Q11" s="2255"/>
      <c r="R11" s="2255"/>
      <c r="S11" s="2255"/>
      <c r="T11" s="2255"/>
      <c r="U11" s="2255"/>
      <c r="V11" s="2255"/>
      <c r="W11" s="2255"/>
      <c r="X11" s="2255"/>
      <c r="Y11" s="2255"/>
      <c r="Z11" s="2255"/>
      <c r="AA11" s="2255"/>
      <c r="AB11" s="2255"/>
      <c r="AC11" s="2255"/>
      <c r="AD11" s="2255"/>
      <c r="AE11" s="2255"/>
      <c r="AF11" s="2255"/>
      <c r="AG11" s="2255"/>
      <c r="AH11" s="2255"/>
      <c r="AI11" s="2255"/>
      <c r="AJ11" s="2255"/>
    </row>
    <row r="12" spans="1:36" ht="63">
      <c r="A12" s="2650">
        <v>3307</v>
      </c>
      <c r="B12" s="2280" t="s">
        <v>7911</v>
      </c>
      <c r="C12" s="2081" t="s">
        <v>7912</v>
      </c>
      <c r="D12" s="1237" t="s">
        <v>393</v>
      </c>
      <c r="E12" s="1237" t="s">
        <v>7913</v>
      </c>
      <c r="F12" s="2651" t="s">
        <v>30</v>
      </c>
      <c r="G12" s="1391">
        <v>44.767000000000003</v>
      </c>
      <c r="H12" s="1391">
        <v>20.277000000000001</v>
      </c>
      <c r="I12" s="1391">
        <v>4.9000000000000004</v>
      </c>
      <c r="J12" s="1391">
        <v>0</v>
      </c>
      <c r="K12" s="1391">
        <v>25.177</v>
      </c>
      <c r="L12" s="392">
        <v>19.590000000000003</v>
      </c>
      <c r="M12" s="1391">
        <v>0</v>
      </c>
      <c r="N12" s="1391">
        <v>19.59</v>
      </c>
      <c r="O12" s="1391">
        <v>19.59</v>
      </c>
      <c r="P12" s="1391"/>
      <c r="Q12" s="1391"/>
      <c r="R12" s="1391"/>
      <c r="S12" s="1391"/>
      <c r="T12" s="1391"/>
      <c r="U12" s="1391"/>
      <c r="V12" s="1391"/>
      <c r="W12" s="1391"/>
      <c r="X12" s="2843">
        <v>0</v>
      </c>
      <c r="Y12" s="2843">
        <v>19.59</v>
      </c>
      <c r="Z12" s="2108">
        <v>19.59</v>
      </c>
      <c r="AA12" s="2844"/>
      <c r="AB12" s="2844"/>
      <c r="AC12" s="2108">
        <v>0</v>
      </c>
      <c r="AD12" s="2108"/>
      <c r="AE12" s="2844"/>
      <c r="AF12" s="2844">
        <v>0</v>
      </c>
      <c r="AG12" s="2108">
        <v>0</v>
      </c>
      <c r="AH12" s="1391" t="s">
        <v>9970</v>
      </c>
      <c r="AI12" s="1391"/>
      <c r="AJ12" s="392">
        <v>0</v>
      </c>
    </row>
    <row r="13" spans="1:36" ht="47.25">
      <c r="A13" s="139">
        <v>3308</v>
      </c>
      <c r="B13" s="2280" t="s">
        <v>7914</v>
      </c>
      <c r="C13" s="265" t="s">
        <v>7915</v>
      </c>
      <c r="D13" s="266" t="s">
        <v>1245</v>
      </c>
      <c r="E13" s="266" t="s">
        <v>7916</v>
      </c>
      <c r="F13" s="2260" t="s">
        <v>30</v>
      </c>
      <c r="G13" s="324">
        <v>210.30699999999999</v>
      </c>
      <c r="H13" s="324">
        <v>195</v>
      </c>
      <c r="I13" s="324">
        <v>0</v>
      </c>
      <c r="J13" s="324">
        <v>0</v>
      </c>
      <c r="K13" s="1391">
        <v>195</v>
      </c>
      <c r="L13" s="392">
        <v>15.306999999999988</v>
      </c>
      <c r="M13" s="324">
        <v>0</v>
      </c>
      <c r="N13" s="324">
        <v>15.307</v>
      </c>
      <c r="O13" s="1391">
        <v>15.307</v>
      </c>
      <c r="P13" s="1391"/>
      <c r="Q13" s="1391"/>
      <c r="R13" s="1391"/>
      <c r="S13" s="1391"/>
      <c r="T13" s="1391"/>
      <c r="U13" s="1391"/>
      <c r="V13" s="1391"/>
      <c r="W13" s="1391"/>
      <c r="X13" s="2843">
        <v>0</v>
      </c>
      <c r="Y13" s="2843">
        <v>15.307</v>
      </c>
      <c r="Z13" s="2108">
        <v>15.307</v>
      </c>
      <c r="AA13" s="2844"/>
      <c r="AB13" s="2844"/>
      <c r="AC13" s="2108">
        <v>0</v>
      </c>
      <c r="AD13" s="2108"/>
      <c r="AE13" s="2844"/>
      <c r="AF13" s="2844">
        <v>0</v>
      </c>
      <c r="AG13" s="2108">
        <v>0</v>
      </c>
      <c r="AH13" s="1391"/>
      <c r="AI13" s="1391"/>
      <c r="AJ13" s="268">
        <v>0</v>
      </c>
    </row>
    <row r="14" spans="1:36" ht="110.25">
      <c r="A14" s="139">
        <v>3309</v>
      </c>
      <c r="B14" s="2280" t="s">
        <v>7917</v>
      </c>
      <c r="C14" s="2081" t="s">
        <v>7918</v>
      </c>
      <c r="D14" s="1237" t="s">
        <v>51</v>
      </c>
      <c r="E14" s="1237" t="s">
        <v>7919</v>
      </c>
      <c r="F14" s="2260" t="s">
        <v>30</v>
      </c>
      <c r="G14" s="1391">
        <v>76.900000000000006</v>
      </c>
      <c r="H14" s="1391">
        <v>1.2969999999999999</v>
      </c>
      <c r="I14" s="1391">
        <v>0</v>
      </c>
      <c r="J14" s="1391">
        <v>0</v>
      </c>
      <c r="K14" s="1391">
        <v>1.2969999999999999</v>
      </c>
      <c r="L14" s="392">
        <v>75.603000000000009</v>
      </c>
      <c r="M14" s="1391">
        <v>0</v>
      </c>
      <c r="N14" s="1391">
        <v>75.602999999999994</v>
      </c>
      <c r="O14" s="1391">
        <v>75.602999999999994</v>
      </c>
      <c r="P14" s="1391"/>
      <c r="Q14" s="1391"/>
      <c r="R14" s="1391"/>
      <c r="S14" s="1391"/>
      <c r="T14" s="1391"/>
      <c r="U14" s="1391"/>
      <c r="V14" s="1391"/>
      <c r="W14" s="1391"/>
      <c r="X14" s="2843">
        <v>0</v>
      </c>
      <c r="Y14" s="2843">
        <v>75.602999999999994</v>
      </c>
      <c r="Z14" s="2108">
        <v>75.602999999999994</v>
      </c>
      <c r="AA14" s="2844"/>
      <c r="AB14" s="2844"/>
      <c r="AC14" s="2108">
        <v>0</v>
      </c>
      <c r="AD14" s="2108"/>
      <c r="AE14" s="2844"/>
      <c r="AF14" s="2844">
        <v>0</v>
      </c>
      <c r="AG14" s="2108">
        <v>0</v>
      </c>
      <c r="AH14" s="1391" t="s">
        <v>9970</v>
      </c>
      <c r="AI14" s="1391"/>
      <c r="AJ14" s="392">
        <v>0</v>
      </c>
    </row>
    <row r="15" spans="1:36" ht="63">
      <c r="A15" s="139">
        <v>3310</v>
      </c>
      <c r="B15" s="2280" t="s">
        <v>7920</v>
      </c>
      <c r="C15" s="2081" t="s">
        <v>7921</v>
      </c>
      <c r="D15" s="1237" t="s">
        <v>7922</v>
      </c>
      <c r="E15" s="1237" t="s">
        <v>60</v>
      </c>
      <c r="F15" s="2651" t="s">
        <v>47</v>
      </c>
      <c r="G15" s="1391">
        <v>244.27500000000001</v>
      </c>
      <c r="H15" s="1391">
        <v>15.624000000000001</v>
      </c>
      <c r="I15" s="1391">
        <v>0</v>
      </c>
      <c r="J15" s="1391">
        <v>0</v>
      </c>
      <c r="K15" s="1391">
        <v>15.624000000000001</v>
      </c>
      <c r="L15" s="392">
        <v>228.65100000000001</v>
      </c>
      <c r="M15" s="1391">
        <v>60</v>
      </c>
      <c r="N15" s="1391">
        <v>0</v>
      </c>
      <c r="O15" s="1391">
        <v>60</v>
      </c>
      <c r="P15" s="1391"/>
      <c r="Q15" s="1391"/>
      <c r="R15" s="1391"/>
      <c r="S15" s="1391"/>
      <c r="T15" s="1391"/>
      <c r="U15" s="1391"/>
      <c r="V15" s="1391"/>
      <c r="W15" s="1391"/>
      <c r="X15" s="2843">
        <v>60</v>
      </c>
      <c r="Y15" s="2843">
        <v>0</v>
      </c>
      <c r="Z15" s="2108">
        <v>60</v>
      </c>
      <c r="AA15" s="2844">
        <v>14.85</v>
      </c>
      <c r="AB15" s="2844"/>
      <c r="AC15" s="2108">
        <v>14.85</v>
      </c>
      <c r="AD15" s="2108">
        <v>0.15</v>
      </c>
      <c r="AE15" s="2844"/>
      <c r="AF15" s="2844">
        <v>0</v>
      </c>
      <c r="AG15" s="2108">
        <v>0</v>
      </c>
      <c r="AH15" s="1391"/>
      <c r="AI15" s="1391" t="s">
        <v>9955</v>
      </c>
      <c r="AJ15" s="392">
        <v>0</v>
      </c>
    </row>
    <row r="16" spans="1:36" ht="83.25" customHeight="1">
      <c r="A16" s="139">
        <v>3311</v>
      </c>
      <c r="B16" s="2280" t="s">
        <v>7923</v>
      </c>
      <c r="C16" s="2081" t="s">
        <v>7924</v>
      </c>
      <c r="D16" s="1237" t="s">
        <v>393</v>
      </c>
      <c r="E16" s="1237" t="s">
        <v>7925</v>
      </c>
      <c r="F16" s="2651" t="s">
        <v>30</v>
      </c>
      <c r="G16" s="324">
        <v>36.92</v>
      </c>
      <c r="H16" s="1391">
        <v>17</v>
      </c>
      <c r="I16" s="1391">
        <v>19.888999999999999</v>
      </c>
      <c r="J16" s="1391">
        <v>0</v>
      </c>
      <c r="K16" s="1391">
        <v>36.888999999999996</v>
      </c>
      <c r="L16" s="392">
        <v>3.1000000000005912E-2</v>
      </c>
      <c r="M16" s="1391">
        <v>3.1E-2</v>
      </c>
      <c r="N16" s="1391">
        <v>0</v>
      </c>
      <c r="O16" s="1391">
        <v>3.1E-2</v>
      </c>
      <c r="P16" s="1391"/>
      <c r="Q16" s="1391"/>
      <c r="R16" s="1391"/>
      <c r="S16" s="1391"/>
      <c r="T16" s="1391"/>
      <c r="U16" s="1391"/>
      <c r="V16" s="1391"/>
      <c r="W16" s="1391"/>
      <c r="X16" s="2843">
        <v>3.1E-2</v>
      </c>
      <c r="Y16" s="2843">
        <v>0</v>
      </c>
      <c r="Z16" s="2108">
        <v>3.1E-2</v>
      </c>
      <c r="AA16" s="2844">
        <v>0</v>
      </c>
      <c r="AB16" s="2844"/>
      <c r="AC16" s="2108">
        <v>0</v>
      </c>
      <c r="AD16" s="2108">
        <v>1E-4</v>
      </c>
      <c r="AE16" s="2844"/>
      <c r="AF16" s="2844">
        <v>0</v>
      </c>
      <c r="AG16" s="2108">
        <v>0</v>
      </c>
      <c r="AH16" s="1391" t="s">
        <v>10046</v>
      </c>
      <c r="AI16" s="1391" t="s">
        <v>9955</v>
      </c>
      <c r="AJ16" s="392">
        <v>0</v>
      </c>
    </row>
    <row r="17" spans="1:39" s="452" customFormat="1" ht="141.75">
      <c r="A17" s="139">
        <v>3312</v>
      </c>
      <c r="B17" s="2280" t="s">
        <v>7926</v>
      </c>
      <c r="C17" s="2081" t="s">
        <v>7927</v>
      </c>
      <c r="D17" s="1237" t="s">
        <v>7928</v>
      </c>
      <c r="E17" s="1237" t="s">
        <v>7929</v>
      </c>
      <c r="F17" s="2651" t="s">
        <v>47</v>
      </c>
      <c r="G17" s="1391">
        <v>105.357</v>
      </c>
      <c r="H17" s="1391">
        <v>0.5</v>
      </c>
      <c r="I17" s="1391">
        <v>14.519</v>
      </c>
      <c r="J17" s="1391">
        <v>50</v>
      </c>
      <c r="K17" s="1391">
        <v>15.019</v>
      </c>
      <c r="L17" s="392">
        <v>90.337999999999994</v>
      </c>
      <c r="M17" s="1391">
        <v>0</v>
      </c>
      <c r="N17" s="1391">
        <v>53.905000000000001</v>
      </c>
      <c r="O17" s="1391">
        <v>53.905000000000001</v>
      </c>
      <c r="P17" s="1391"/>
      <c r="Q17" s="1391"/>
      <c r="R17" s="1391"/>
      <c r="S17" s="1391"/>
      <c r="T17" s="1391"/>
      <c r="U17" s="1391"/>
      <c r="V17" s="1391"/>
      <c r="W17" s="1391"/>
      <c r="X17" s="2843">
        <v>0</v>
      </c>
      <c r="Y17" s="2843">
        <v>53.905000000000001</v>
      </c>
      <c r="Z17" s="2108">
        <v>53.905000000000001</v>
      </c>
      <c r="AA17" s="2844"/>
      <c r="AB17" s="2844"/>
      <c r="AC17" s="2108">
        <v>0</v>
      </c>
      <c r="AD17" s="2108"/>
      <c r="AE17" s="2844"/>
      <c r="AF17" s="2844">
        <v>0</v>
      </c>
      <c r="AG17" s="2108">
        <v>0</v>
      </c>
      <c r="AH17" s="1391" t="s">
        <v>9970</v>
      </c>
      <c r="AI17" s="1391"/>
      <c r="AJ17" s="268">
        <v>100</v>
      </c>
    </row>
    <row r="18" spans="1:39" s="452" customFormat="1" ht="63">
      <c r="A18" s="139">
        <v>3313</v>
      </c>
      <c r="B18" s="2280" t="s">
        <v>7930</v>
      </c>
      <c r="C18" s="292" t="s">
        <v>7931</v>
      </c>
      <c r="D18" s="1237" t="s">
        <v>230</v>
      </c>
      <c r="E18" s="1237" t="s">
        <v>7932</v>
      </c>
      <c r="F18" s="1428" t="s">
        <v>30</v>
      </c>
      <c r="G18" s="1240">
        <v>23.751999999999999</v>
      </c>
      <c r="H18" s="1240">
        <v>8.907</v>
      </c>
      <c r="I18" s="1240">
        <v>12.865</v>
      </c>
      <c r="J18" s="1240">
        <v>0</v>
      </c>
      <c r="K18" s="1391">
        <v>21.771999999999998</v>
      </c>
      <c r="L18" s="456">
        <v>1.9800000000000004</v>
      </c>
      <c r="M18" s="1240">
        <v>0</v>
      </c>
      <c r="N18" s="1240">
        <v>1.98</v>
      </c>
      <c r="O18" s="1240">
        <v>1.98</v>
      </c>
      <c r="P18" s="1240"/>
      <c r="Q18" s="1240"/>
      <c r="R18" s="1240"/>
      <c r="S18" s="1240"/>
      <c r="T18" s="1240"/>
      <c r="U18" s="1240"/>
      <c r="V18" s="1240"/>
      <c r="W18" s="1240"/>
      <c r="X18" s="2843">
        <v>0</v>
      </c>
      <c r="Y18" s="2843">
        <v>1.98</v>
      </c>
      <c r="Z18" s="2108">
        <v>1.98</v>
      </c>
      <c r="AA18" s="2844"/>
      <c r="AB18" s="2844"/>
      <c r="AC18" s="2108">
        <v>0</v>
      </c>
      <c r="AD18" s="2108"/>
      <c r="AE18" s="2844"/>
      <c r="AF18" s="2844">
        <v>0</v>
      </c>
      <c r="AG18" s="2108">
        <v>0</v>
      </c>
      <c r="AH18" s="1240" t="s">
        <v>9944</v>
      </c>
      <c r="AI18" s="1240"/>
      <c r="AJ18" s="456">
        <v>0</v>
      </c>
    </row>
    <row r="19" spans="1:39" s="452" customFormat="1" ht="78.75">
      <c r="A19" s="139">
        <v>3314</v>
      </c>
      <c r="B19" s="2280" t="s">
        <v>7933</v>
      </c>
      <c r="C19" s="2652" t="s">
        <v>7934</v>
      </c>
      <c r="D19" s="1238" t="s">
        <v>7935</v>
      </c>
      <c r="E19" s="1238" t="s">
        <v>7916</v>
      </c>
      <c r="F19" s="1428" t="s">
        <v>30</v>
      </c>
      <c r="G19" s="2653">
        <v>186.69399999999999</v>
      </c>
      <c r="H19" s="2653">
        <v>118.056</v>
      </c>
      <c r="I19" s="2653">
        <v>36.624000000000002</v>
      </c>
      <c r="J19" s="2653">
        <v>0</v>
      </c>
      <c r="K19" s="2653">
        <v>154.68</v>
      </c>
      <c r="L19" s="456">
        <v>32.013999999999982</v>
      </c>
      <c r="M19" s="2653">
        <v>0</v>
      </c>
      <c r="N19" s="2653">
        <v>32.014000000000003</v>
      </c>
      <c r="O19" s="2653">
        <v>32.014000000000003</v>
      </c>
      <c r="P19" s="2653"/>
      <c r="Q19" s="2653"/>
      <c r="R19" s="2653"/>
      <c r="S19" s="2653"/>
      <c r="T19" s="2653"/>
      <c r="U19" s="2653"/>
      <c r="V19" s="2653"/>
      <c r="W19" s="2653"/>
      <c r="X19" s="2843">
        <v>0</v>
      </c>
      <c r="Y19" s="2843">
        <v>32.014000000000003</v>
      </c>
      <c r="Z19" s="2108">
        <v>32.014000000000003</v>
      </c>
      <c r="AA19" s="2844"/>
      <c r="AB19" s="2844"/>
      <c r="AC19" s="2108">
        <v>0</v>
      </c>
      <c r="AD19" s="2108"/>
      <c r="AE19" s="2844"/>
      <c r="AF19" s="2844">
        <v>0</v>
      </c>
      <c r="AG19" s="2108">
        <v>0</v>
      </c>
      <c r="AH19" s="2653" t="s">
        <v>9970</v>
      </c>
      <c r="AI19" s="2653"/>
      <c r="AJ19" s="456">
        <v>0</v>
      </c>
    </row>
    <row r="20" spans="1:39" s="452" customFormat="1" ht="70.5" customHeight="1">
      <c r="A20" s="139">
        <v>3315</v>
      </c>
      <c r="B20" s="2280" t="s">
        <v>7936</v>
      </c>
      <c r="C20" s="2654" t="s">
        <v>7937</v>
      </c>
      <c r="D20" s="1238" t="s">
        <v>384</v>
      </c>
      <c r="E20" s="274" t="s">
        <v>7938</v>
      </c>
      <c r="F20" s="1239" t="s">
        <v>30</v>
      </c>
      <c r="G20" s="2653">
        <v>30</v>
      </c>
      <c r="H20" s="2653">
        <v>7.5</v>
      </c>
      <c r="I20" s="2653">
        <v>6.66</v>
      </c>
      <c r="J20" s="2653">
        <v>0</v>
      </c>
      <c r="K20" s="2653">
        <v>14.16</v>
      </c>
      <c r="L20" s="456">
        <v>15.84</v>
      </c>
      <c r="M20" s="2653">
        <v>0</v>
      </c>
      <c r="N20" s="2653">
        <v>15.84</v>
      </c>
      <c r="O20" s="2653">
        <v>15.84</v>
      </c>
      <c r="P20" s="2653"/>
      <c r="Q20" s="2653"/>
      <c r="R20" s="2653"/>
      <c r="S20" s="2653"/>
      <c r="T20" s="2653"/>
      <c r="U20" s="2653"/>
      <c r="V20" s="2653"/>
      <c r="W20" s="2653"/>
      <c r="X20" s="2843">
        <v>0</v>
      </c>
      <c r="Y20" s="2843">
        <v>15.84</v>
      </c>
      <c r="Z20" s="2108">
        <v>15.84</v>
      </c>
      <c r="AA20" s="2844"/>
      <c r="AB20" s="2844"/>
      <c r="AC20" s="2108">
        <v>0</v>
      </c>
      <c r="AD20" s="2108"/>
      <c r="AE20" s="2844"/>
      <c r="AF20" s="2844">
        <v>0</v>
      </c>
      <c r="AG20" s="2108">
        <v>0</v>
      </c>
      <c r="AH20" s="2653" t="s">
        <v>9970</v>
      </c>
      <c r="AI20" s="2653"/>
      <c r="AJ20" s="456">
        <v>0</v>
      </c>
    </row>
    <row r="21" spans="1:39" s="452" customFormat="1" ht="54" customHeight="1">
      <c r="A21" s="139">
        <v>3316</v>
      </c>
      <c r="B21" s="2280" t="s">
        <v>7939</v>
      </c>
      <c r="C21" s="292" t="s">
        <v>7940</v>
      </c>
      <c r="D21" s="1237" t="s">
        <v>59</v>
      </c>
      <c r="E21" s="1237" t="s">
        <v>4508</v>
      </c>
      <c r="F21" s="1428" t="s">
        <v>30</v>
      </c>
      <c r="G21" s="1240">
        <v>96</v>
      </c>
      <c r="H21" s="1240">
        <v>0</v>
      </c>
      <c r="I21" s="1240">
        <v>0</v>
      </c>
      <c r="J21" s="1240">
        <v>0</v>
      </c>
      <c r="K21" s="2653">
        <v>0</v>
      </c>
      <c r="L21" s="456">
        <v>96</v>
      </c>
      <c r="M21" s="1240">
        <v>0</v>
      </c>
      <c r="N21" s="1240">
        <v>25.73</v>
      </c>
      <c r="O21" s="1240">
        <v>25.73</v>
      </c>
      <c r="P21" s="1240"/>
      <c r="Q21" s="1240"/>
      <c r="R21" s="1240"/>
      <c r="S21" s="1240"/>
      <c r="T21" s="1240"/>
      <c r="U21" s="1240"/>
      <c r="V21" s="1240"/>
      <c r="W21" s="1240"/>
      <c r="X21" s="2843">
        <v>0</v>
      </c>
      <c r="Y21" s="2843">
        <v>25.73</v>
      </c>
      <c r="Z21" s="2108">
        <v>25.73</v>
      </c>
      <c r="AA21" s="2844"/>
      <c r="AB21" s="2844"/>
      <c r="AC21" s="2108">
        <v>0</v>
      </c>
      <c r="AD21" s="2108"/>
      <c r="AE21" s="2844"/>
      <c r="AF21" s="2844">
        <v>0</v>
      </c>
      <c r="AG21" s="2108">
        <v>0</v>
      </c>
      <c r="AH21" s="1240" t="s">
        <v>9970</v>
      </c>
      <c r="AI21" s="1240"/>
      <c r="AJ21" s="456">
        <v>0</v>
      </c>
      <c r="AK21" s="123"/>
      <c r="AL21" s="123"/>
      <c r="AM21" s="123"/>
    </row>
    <row r="22" spans="1:39" s="452" customFormat="1" ht="17.25" customHeight="1">
      <c r="A22" s="139"/>
      <c r="B22" s="2280"/>
      <c r="C22" s="292"/>
      <c r="D22" s="1237"/>
      <c r="E22" s="1237"/>
      <c r="F22" s="1428"/>
      <c r="G22" s="1240"/>
      <c r="H22" s="1240"/>
      <c r="I22" s="1240"/>
      <c r="J22" s="1240"/>
      <c r="K22" s="2653"/>
      <c r="L22" s="456"/>
      <c r="M22" s="1240"/>
      <c r="N22" s="1240"/>
      <c r="O22" s="1240"/>
      <c r="P22" s="1240"/>
      <c r="Q22" s="1240"/>
      <c r="R22" s="1240"/>
      <c r="S22" s="1240"/>
      <c r="T22" s="1240"/>
      <c r="U22" s="1240"/>
      <c r="V22" s="1240"/>
      <c r="W22" s="1240"/>
      <c r="X22" s="2843"/>
      <c r="Y22" s="2843"/>
      <c r="Z22" s="2108"/>
      <c r="AA22" s="2844"/>
      <c r="AB22" s="2844"/>
      <c r="AC22" s="2108"/>
      <c r="AD22" s="2108"/>
      <c r="AE22" s="2844"/>
      <c r="AF22" s="2844"/>
      <c r="AG22" s="2108"/>
      <c r="AH22" s="1240"/>
      <c r="AI22" s="1240"/>
      <c r="AJ22" s="456"/>
      <c r="AK22" s="123"/>
      <c r="AL22" s="123"/>
      <c r="AM22" s="123"/>
    </row>
    <row r="23" spans="1:39" s="452" customFormat="1" ht="28.5" customHeight="1" thickBot="1">
      <c r="A23" s="490"/>
      <c r="B23" s="2655"/>
      <c r="C23" s="2273" t="s">
        <v>7941</v>
      </c>
      <c r="D23" s="2274"/>
      <c r="E23" s="2274"/>
      <c r="F23" s="2274"/>
      <c r="G23" s="487">
        <v>1054.9719999999998</v>
      </c>
      <c r="H23" s="487">
        <v>384.16099999999994</v>
      </c>
      <c r="I23" s="487">
        <v>95.456999999999994</v>
      </c>
      <c r="J23" s="487">
        <v>50</v>
      </c>
      <c r="K23" s="487">
        <v>479.61799999999999</v>
      </c>
      <c r="L23" s="487">
        <v>575.35400000000004</v>
      </c>
      <c r="M23" s="487">
        <v>60.030999999999999</v>
      </c>
      <c r="N23" s="487">
        <v>239.96899999999999</v>
      </c>
      <c r="O23" s="487">
        <v>300</v>
      </c>
      <c r="P23" s="487">
        <v>0</v>
      </c>
      <c r="Q23" s="487">
        <v>0</v>
      </c>
      <c r="R23" s="487">
        <v>0</v>
      </c>
      <c r="S23" s="487">
        <v>0</v>
      </c>
      <c r="T23" s="487">
        <v>0</v>
      </c>
      <c r="U23" s="487">
        <v>0</v>
      </c>
      <c r="V23" s="487">
        <v>0</v>
      </c>
      <c r="W23" s="487">
        <v>0</v>
      </c>
      <c r="X23" s="487">
        <v>60.030999999999999</v>
      </c>
      <c r="Y23" s="487">
        <v>239.96899999999999</v>
      </c>
      <c r="Z23" s="487">
        <v>300</v>
      </c>
      <c r="AA23" s="487">
        <v>14.85</v>
      </c>
      <c r="AB23" s="487">
        <v>0</v>
      </c>
      <c r="AC23" s="487">
        <v>14.85</v>
      </c>
      <c r="AD23" s="487">
        <v>0.15009999999999998</v>
      </c>
      <c r="AE23" s="487">
        <v>0</v>
      </c>
      <c r="AF23" s="487">
        <v>0</v>
      </c>
      <c r="AG23" s="487">
        <v>0</v>
      </c>
      <c r="AH23" s="487"/>
      <c r="AI23" s="487"/>
      <c r="AJ23" s="487">
        <v>100</v>
      </c>
    </row>
    <row r="24" spans="1:39" ht="16.5" thickTop="1">
      <c r="C24" s="2257"/>
      <c r="D24" s="241"/>
      <c r="E24" s="241"/>
      <c r="F24" s="241"/>
      <c r="G24" s="2111"/>
      <c r="H24" s="2111"/>
      <c r="I24" s="2111"/>
      <c r="J24" s="2111"/>
      <c r="K24" s="2111"/>
      <c r="L24" s="2111"/>
      <c r="M24" s="2111"/>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row>
    <row r="25" spans="1:39">
      <c r="C25" s="2257"/>
      <c r="D25" s="241"/>
      <c r="E25" s="241"/>
      <c r="F25" s="241"/>
      <c r="G25" s="2111"/>
      <c r="H25" s="2111"/>
      <c r="I25" s="2111"/>
      <c r="J25" s="2111"/>
      <c r="K25" s="2111"/>
      <c r="L25" s="2111"/>
      <c r="M25" s="2111"/>
      <c r="N25" s="2111"/>
      <c r="O25" s="2111"/>
      <c r="P25" s="2111"/>
      <c r="Q25" s="2111"/>
      <c r="R25" s="2111"/>
      <c r="S25" s="2111"/>
      <c r="T25" s="2111"/>
      <c r="U25" s="2111"/>
      <c r="V25" s="2111"/>
      <c r="W25" s="2111"/>
      <c r="X25" s="2111"/>
      <c r="Y25" s="2111"/>
      <c r="Z25" s="2111"/>
      <c r="AA25" s="2111"/>
      <c r="AB25" s="2111"/>
      <c r="AC25" s="2111"/>
      <c r="AD25" s="2111"/>
      <c r="AE25" s="2111"/>
      <c r="AF25" s="2111"/>
      <c r="AG25" s="2111"/>
      <c r="AH25" s="2111"/>
      <c r="AI25" s="2111"/>
      <c r="AJ25" s="2111"/>
    </row>
    <row r="26" spans="1:39">
      <c r="C26" s="2257"/>
      <c r="D26" s="241"/>
      <c r="E26" s="241"/>
      <c r="F26" s="241"/>
      <c r="G26" s="2111"/>
      <c r="H26" s="2111"/>
      <c r="I26" s="2111"/>
      <c r="J26" s="2111"/>
      <c r="K26" s="2111"/>
      <c r="L26" s="2111"/>
      <c r="M26" s="2111"/>
      <c r="N26" s="2111"/>
      <c r="O26" s="2111"/>
      <c r="P26" s="2111"/>
      <c r="Q26" s="2111"/>
      <c r="R26" s="2111"/>
      <c r="S26" s="2111"/>
      <c r="T26" s="2111"/>
      <c r="U26" s="2111"/>
      <c r="V26" s="2111"/>
      <c r="W26" s="2111"/>
      <c r="X26" s="2111"/>
      <c r="Y26" s="2111"/>
      <c r="Z26" s="2111"/>
      <c r="AA26" s="2111"/>
      <c r="AB26" s="2111"/>
      <c r="AC26" s="2111"/>
      <c r="AD26" s="2111"/>
      <c r="AE26" s="2111"/>
      <c r="AF26" s="2111"/>
      <c r="AG26" s="2111"/>
      <c r="AH26" s="2111"/>
      <c r="AI26" s="2111"/>
      <c r="AJ26" s="2111"/>
    </row>
    <row r="27" spans="1:39">
      <c r="C27" s="2257"/>
      <c r="D27" s="241"/>
      <c r="E27" s="241"/>
      <c r="F27" s="241"/>
      <c r="G27" s="2111"/>
      <c r="H27" s="2111"/>
      <c r="I27" s="2111"/>
      <c r="J27" s="2111"/>
      <c r="K27" s="2111"/>
      <c r="L27" s="2111"/>
      <c r="M27" s="2111"/>
      <c r="N27" s="2111"/>
      <c r="O27" s="2111"/>
      <c r="P27" s="2111"/>
      <c r="Q27" s="2111"/>
      <c r="R27" s="2111"/>
      <c r="S27" s="2111"/>
      <c r="T27" s="2111"/>
      <c r="U27" s="2111"/>
      <c r="V27" s="2111"/>
      <c r="W27" s="2111"/>
      <c r="X27" s="2111"/>
      <c r="Y27" s="2111"/>
      <c r="Z27" s="2111"/>
      <c r="AA27" s="2111"/>
      <c r="AB27" s="2111"/>
      <c r="AC27" s="2111"/>
      <c r="AD27" s="2111"/>
      <c r="AE27" s="2111"/>
      <c r="AF27" s="2111"/>
      <c r="AG27" s="2111"/>
      <c r="AH27" s="2111"/>
      <c r="AI27" s="2111"/>
      <c r="AJ27" s="2111"/>
    </row>
    <row r="28" spans="1:39">
      <c r="C28" s="2257"/>
      <c r="D28" s="241"/>
      <c r="E28" s="241"/>
      <c r="F28" s="241"/>
      <c r="G28" s="2111"/>
      <c r="H28" s="2111"/>
      <c r="I28" s="2111"/>
      <c r="J28" s="2111"/>
      <c r="K28" s="2111"/>
      <c r="L28" s="2111"/>
      <c r="M28" s="2111"/>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row>
    <row r="29" spans="1:39">
      <c r="C29" s="2257"/>
      <c r="D29" s="241"/>
      <c r="E29" s="241"/>
      <c r="F29" s="241"/>
      <c r="G29" s="2111"/>
      <c r="H29" s="2111"/>
      <c r="I29" s="2111"/>
      <c r="J29" s="2111"/>
      <c r="K29" s="2111"/>
      <c r="L29" s="2111"/>
      <c r="M29" s="2111"/>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row>
    <row r="30" spans="1:39">
      <c r="C30" s="2257"/>
      <c r="D30" s="241"/>
      <c r="E30" s="241"/>
      <c r="F30" s="241"/>
      <c r="G30" s="2111"/>
      <c r="H30" s="2111"/>
      <c r="I30" s="2111"/>
      <c r="J30" s="2111"/>
      <c r="K30" s="2111"/>
      <c r="L30" s="2111"/>
      <c r="M30" s="2111"/>
      <c r="N30" s="2111"/>
      <c r="O30" s="2111"/>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1"/>
    </row>
    <row r="31" spans="1:39">
      <c r="C31" s="2257"/>
      <c r="D31" s="241"/>
      <c r="E31" s="241"/>
      <c r="F31" s="241"/>
      <c r="G31" s="2111"/>
      <c r="H31" s="2111"/>
      <c r="I31" s="2111"/>
      <c r="J31" s="2111"/>
      <c r="K31" s="2111"/>
      <c r="L31" s="2111"/>
      <c r="M31" s="2111"/>
      <c r="N31" s="2111"/>
      <c r="O31" s="2111"/>
      <c r="P31" s="2111"/>
      <c r="Q31" s="2111"/>
      <c r="R31" s="2111"/>
      <c r="S31" s="2111"/>
      <c r="T31" s="2111"/>
      <c r="U31" s="2111"/>
      <c r="V31" s="2111"/>
      <c r="W31" s="2111"/>
      <c r="X31" s="2111"/>
      <c r="Y31" s="2111"/>
      <c r="Z31" s="2111"/>
      <c r="AA31" s="2111"/>
      <c r="AB31" s="2111"/>
      <c r="AC31" s="2111"/>
      <c r="AD31" s="2111"/>
      <c r="AE31" s="2111"/>
      <c r="AF31" s="2111"/>
      <c r="AG31" s="2111"/>
      <c r="AH31" s="2111"/>
      <c r="AI31" s="2111"/>
      <c r="AJ31" s="2111"/>
    </row>
    <row r="32" spans="1:39">
      <c r="C32" s="2257"/>
      <c r="D32" s="241"/>
      <c r="E32" s="241"/>
      <c r="F32" s="241"/>
      <c r="G32" s="2111"/>
      <c r="H32" s="2111"/>
      <c r="I32" s="2111"/>
      <c r="J32" s="2111"/>
      <c r="K32" s="2111"/>
      <c r="L32" s="2111"/>
      <c r="M32" s="2111"/>
      <c r="N32" s="2111"/>
      <c r="O32" s="2111"/>
      <c r="P32" s="2111"/>
      <c r="Q32" s="2111"/>
      <c r="R32" s="2111"/>
      <c r="S32" s="2111"/>
      <c r="T32" s="2111"/>
      <c r="U32" s="2111"/>
      <c r="V32" s="2111"/>
      <c r="W32" s="2111"/>
      <c r="X32" s="2111"/>
      <c r="Y32" s="2111"/>
      <c r="Z32" s="2111"/>
      <c r="AA32" s="2111"/>
      <c r="AB32" s="2111"/>
      <c r="AC32" s="2111"/>
      <c r="AD32" s="2111"/>
      <c r="AE32" s="2111"/>
      <c r="AF32" s="2111"/>
      <c r="AG32" s="2111"/>
      <c r="AH32" s="2111"/>
      <c r="AI32" s="2111"/>
      <c r="AJ32" s="2111"/>
    </row>
    <row r="33" spans="3:36">
      <c r="C33" s="2257"/>
      <c r="D33" s="241"/>
      <c r="E33" s="241"/>
      <c r="F33" s="241"/>
      <c r="G33" s="2111"/>
      <c r="H33" s="2111"/>
      <c r="I33" s="2111"/>
      <c r="J33" s="2111"/>
      <c r="K33" s="2111"/>
      <c r="L33" s="2111"/>
      <c r="M33" s="2111"/>
      <c r="N33" s="2111"/>
      <c r="O33" s="2111"/>
      <c r="P33" s="2111"/>
      <c r="Q33" s="2111"/>
      <c r="R33" s="2111"/>
      <c r="S33" s="2111"/>
      <c r="T33" s="2111"/>
      <c r="U33" s="2111"/>
      <c r="V33" s="2111"/>
      <c r="W33" s="2111"/>
      <c r="X33" s="2111"/>
      <c r="Y33" s="2111"/>
      <c r="Z33" s="2111"/>
      <c r="AA33" s="2111"/>
      <c r="AB33" s="2111"/>
      <c r="AC33" s="2111"/>
      <c r="AD33" s="2111"/>
      <c r="AE33" s="2111"/>
      <c r="AF33" s="2111"/>
      <c r="AG33" s="2111"/>
      <c r="AH33" s="2111"/>
      <c r="AI33" s="2111"/>
      <c r="AJ33" s="2111"/>
    </row>
    <row r="34" spans="3:36">
      <c r="C34" s="2257"/>
      <c r="D34" s="241"/>
      <c r="E34" s="241"/>
      <c r="F34" s="241"/>
      <c r="G34" s="2111"/>
      <c r="H34" s="2111"/>
      <c r="I34" s="2111"/>
      <c r="J34" s="2111"/>
      <c r="K34" s="2111"/>
      <c r="L34" s="2111"/>
      <c r="M34" s="2111"/>
      <c r="N34" s="2111"/>
      <c r="O34" s="2111"/>
      <c r="P34" s="2111"/>
      <c r="Q34" s="2111"/>
      <c r="R34" s="2111"/>
      <c r="S34" s="2111"/>
      <c r="T34" s="2111"/>
      <c r="U34" s="2111"/>
      <c r="V34" s="2111"/>
      <c r="W34" s="2111"/>
      <c r="X34" s="2111"/>
      <c r="Y34" s="2111"/>
      <c r="Z34" s="2111"/>
      <c r="AA34" s="2111"/>
      <c r="AB34" s="2111"/>
      <c r="AC34" s="2111"/>
      <c r="AD34" s="2111"/>
      <c r="AE34" s="2111"/>
      <c r="AF34" s="2111"/>
      <c r="AG34" s="2111"/>
      <c r="AH34" s="2111"/>
      <c r="AI34" s="2111"/>
      <c r="AJ34" s="2111"/>
    </row>
    <row r="35" spans="3:36">
      <c r="C35" s="2257"/>
      <c r="D35" s="241"/>
      <c r="E35" s="241"/>
      <c r="F35" s="241"/>
      <c r="G35" s="2111"/>
      <c r="H35" s="2111"/>
      <c r="I35" s="2111"/>
      <c r="J35" s="2111"/>
      <c r="K35" s="2111"/>
      <c r="L35" s="2111"/>
      <c r="M35" s="2111"/>
      <c r="N35" s="2111"/>
      <c r="O35" s="2111"/>
      <c r="P35" s="2111"/>
      <c r="Q35" s="2111"/>
      <c r="R35" s="2111"/>
      <c r="S35" s="2111"/>
      <c r="T35" s="2111"/>
      <c r="U35" s="2111"/>
      <c r="V35" s="2111"/>
      <c r="W35" s="2111"/>
      <c r="X35" s="2111"/>
      <c r="Y35" s="2111"/>
      <c r="Z35" s="2111"/>
      <c r="AA35" s="2111"/>
      <c r="AB35" s="2111"/>
      <c r="AC35" s="2111"/>
      <c r="AD35" s="2111"/>
      <c r="AE35" s="2111"/>
      <c r="AF35" s="2111"/>
      <c r="AG35" s="2111"/>
      <c r="AH35" s="2111"/>
      <c r="AI35" s="2111"/>
      <c r="AJ35" s="2111"/>
    </row>
    <row r="36" spans="3:36">
      <c r="C36" s="2257"/>
      <c r="D36" s="241"/>
      <c r="E36" s="241"/>
      <c r="F36" s="241"/>
      <c r="G36" s="2111"/>
      <c r="H36" s="2111"/>
      <c r="I36" s="2111"/>
      <c r="J36" s="2111"/>
      <c r="K36" s="2111"/>
      <c r="L36" s="2111"/>
      <c r="M36" s="2111"/>
      <c r="N36" s="2111"/>
      <c r="O36" s="2111"/>
      <c r="P36" s="2111"/>
      <c r="Q36" s="2111"/>
      <c r="R36" s="2111"/>
      <c r="S36" s="2111"/>
      <c r="T36" s="2111"/>
      <c r="U36" s="2111"/>
      <c r="V36" s="2111"/>
      <c r="W36" s="2111"/>
      <c r="X36" s="2111"/>
      <c r="Y36" s="2111"/>
      <c r="Z36" s="2111"/>
      <c r="AA36" s="2111"/>
      <c r="AB36" s="2111"/>
      <c r="AC36" s="2111"/>
      <c r="AD36" s="2111"/>
      <c r="AE36" s="2111"/>
      <c r="AF36" s="2111"/>
      <c r="AG36" s="2111"/>
      <c r="AH36" s="2111"/>
      <c r="AI36" s="2111"/>
      <c r="AJ36" s="2111"/>
    </row>
    <row r="37" spans="3:36">
      <c r="C37" s="2257"/>
      <c r="D37" s="241"/>
      <c r="E37" s="241"/>
      <c r="F37" s="241"/>
      <c r="G37" s="2111"/>
      <c r="H37" s="2111"/>
      <c r="I37" s="2111"/>
      <c r="J37" s="2111"/>
      <c r="K37" s="2111"/>
      <c r="L37" s="2111"/>
      <c r="M37" s="2111"/>
      <c r="N37" s="2111"/>
      <c r="O37" s="2111"/>
      <c r="P37" s="2111"/>
      <c r="Q37" s="2111"/>
      <c r="R37" s="2111"/>
      <c r="S37" s="2111"/>
      <c r="T37" s="2111"/>
      <c r="U37" s="2111"/>
      <c r="V37" s="2111"/>
      <c r="W37" s="2111"/>
      <c r="X37" s="2111"/>
      <c r="Y37" s="2111"/>
      <c r="Z37" s="2111"/>
      <c r="AA37" s="2111"/>
      <c r="AB37" s="2111"/>
      <c r="AC37" s="2111"/>
      <c r="AD37" s="2111"/>
      <c r="AE37" s="2111"/>
      <c r="AF37" s="2111"/>
      <c r="AG37" s="2111"/>
      <c r="AH37" s="2111"/>
      <c r="AI37" s="2111"/>
      <c r="AJ37" s="2111"/>
    </row>
    <row r="38" spans="3:36">
      <c r="C38" s="2257"/>
      <c r="D38" s="241"/>
      <c r="E38" s="241"/>
      <c r="F38" s="241"/>
      <c r="G38" s="2111"/>
      <c r="H38" s="2111"/>
      <c r="I38" s="2111"/>
      <c r="J38" s="2111"/>
      <c r="K38" s="2111"/>
      <c r="L38" s="2111"/>
      <c r="M38" s="2111"/>
      <c r="N38" s="2111"/>
      <c r="O38" s="2111"/>
      <c r="P38" s="2111"/>
      <c r="Q38" s="2111"/>
      <c r="R38" s="2111"/>
      <c r="S38" s="2111"/>
      <c r="T38" s="2111"/>
      <c r="U38" s="2111"/>
      <c r="V38" s="2111"/>
      <c r="W38" s="2111"/>
      <c r="X38" s="2111"/>
      <c r="Y38" s="2111"/>
      <c r="Z38" s="2111"/>
      <c r="AA38" s="2111"/>
      <c r="AB38" s="2111"/>
      <c r="AC38" s="2111"/>
      <c r="AD38" s="2111"/>
      <c r="AE38" s="2111"/>
      <c r="AF38" s="2111"/>
      <c r="AG38" s="2111"/>
      <c r="AH38" s="2111"/>
      <c r="AI38" s="2111"/>
      <c r="AJ38" s="2111"/>
    </row>
    <row r="39" spans="3:36">
      <c r="C39" s="2257"/>
      <c r="D39" s="241"/>
      <c r="E39" s="241"/>
      <c r="F39" s="241"/>
      <c r="G39" s="2111"/>
      <c r="H39" s="2111"/>
      <c r="I39" s="2111"/>
      <c r="J39" s="2111"/>
      <c r="K39" s="2111"/>
      <c r="L39" s="2111"/>
      <c r="M39" s="2111"/>
      <c r="N39" s="2111"/>
      <c r="O39" s="2111"/>
      <c r="P39" s="2111"/>
      <c r="Q39" s="2111"/>
      <c r="R39" s="2111"/>
      <c r="S39" s="2111"/>
      <c r="T39" s="2111"/>
      <c r="U39" s="2111"/>
      <c r="V39" s="2111"/>
      <c r="W39" s="2111"/>
      <c r="X39" s="2111"/>
      <c r="Y39" s="2111"/>
      <c r="Z39" s="2111"/>
      <c r="AA39" s="2111"/>
      <c r="AB39" s="2111"/>
      <c r="AC39" s="2111"/>
      <c r="AD39" s="2111"/>
      <c r="AE39" s="2111"/>
      <c r="AF39" s="2111"/>
      <c r="AG39" s="2111"/>
      <c r="AH39" s="2111"/>
      <c r="AI39" s="2111"/>
      <c r="AJ39" s="2111"/>
    </row>
    <row r="40" spans="3:36">
      <c r="C40" s="2257"/>
      <c r="D40" s="241"/>
      <c r="E40" s="241"/>
      <c r="F40" s="241"/>
      <c r="G40" s="2111"/>
      <c r="H40" s="2111"/>
      <c r="I40" s="2111"/>
      <c r="J40" s="2111"/>
      <c r="K40" s="2111"/>
      <c r="L40" s="2111"/>
      <c r="M40" s="2111"/>
      <c r="N40" s="2111"/>
      <c r="O40" s="2111"/>
      <c r="P40" s="2111"/>
      <c r="Q40" s="2111"/>
      <c r="R40" s="2111"/>
      <c r="S40" s="2111"/>
      <c r="T40" s="2111"/>
      <c r="U40" s="2111"/>
      <c r="V40" s="2111"/>
      <c r="W40" s="2111"/>
      <c r="X40" s="2111"/>
      <c r="Y40" s="2111"/>
      <c r="Z40" s="2111"/>
      <c r="AA40" s="2111"/>
      <c r="AB40" s="2111"/>
      <c r="AC40" s="2111"/>
      <c r="AD40" s="2111"/>
      <c r="AE40" s="2111"/>
      <c r="AF40" s="2111"/>
      <c r="AG40" s="2111"/>
      <c r="AH40" s="2111"/>
      <c r="AI40" s="2111"/>
      <c r="AJ40" s="2111"/>
    </row>
    <row r="41" spans="3:36">
      <c r="C41" s="2257"/>
      <c r="D41" s="241"/>
      <c r="E41" s="241"/>
      <c r="F41" s="241"/>
      <c r="G41" s="2111"/>
      <c r="H41" s="2111"/>
      <c r="I41" s="2111"/>
      <c r="J41" s="2111"/>
      <c r="K41" s="2111"/>
      <c r="L41" s="2111"/>
      <c r="M41" s="2111"/>
      <c r="N41" s="2111"/>
      <c r="O41" s="2111"/>
      <c r="P41" s="2111"/>
      <c r="Q41" s="2111"/>
      <c r="R41" s="2111"/>
      <c r="S41" s="2111"/>
      <c r="T41" s="2111"/>
      <c r="U41" s="2111"/>
      <c r="V41" s="2111"/>
      <c r="W41" s="2111"/>
      <c r="X41" s="2111"/>
      <c r="Y41" s="2111"/>
      <c r="Z41" s="2111"/>
      <c r="AA41" s="2111"/>
      <c r="AB41" s="2111"/>
      <c r="AC41" s="2111"/>
      <c r="AD41" s="2111"/>
      <c r="AE41" s="2111"/>
      <c r="AF41" s="2111"/>
      <c r="AG41" s="2111"/>
      <c r="AH41" s="2111"/>
      <c r="AI41" s="2111"/>
      <c r="AJ41" s="2111"/>
    </row>
    <row r="42" spans="3:36">
      <c r="C42" s="2257"/>
      <c r="D42" s="241"/>
      <c r="E42" s="241"/>
      <c r="F42" s="241"/>
      <c r="G42" s="2111"/>
      <c r="H42" s="2111"/>
      <c r="I42" s="2111"/>
      <c r="J42" s="2111"/>
      <c r="K42" s="2111"/>
      <c r="L42" s="2111"/>
      <c r="M42" s="2111"/>
      <c r="N42" s="2111"/>
      <c r="O42" s="2111"/>
      <c r="P42" s="2111"/>
      <c r="Q42" s="2111"/>
      <c r="R42" s="2111"/>
      <c r="S42" s="2111"/>
      <c r="T42" s="2111"/>
      <c r="U42" s="2111"/>
      <c r="V42" s="2111"/>
      <c r="W42" s="2111"/>
      <c r="X42" s="2111"/>
      <c r="Y42" s="2111"/>
      <c r="Z42" s="2111"/>
      <c r="AA42" s="2111"/>
      <c r="AB42" s="2111"/>
      <c r="AC42" s="2111"/>
      <c r="AD42" s="2111"/>
      <c r="AE42" s="2111"/>
      <c r="AF42" s="2111"/>
      <c r="AG42" s="2111"/>
      <c r="AH42" s="2111"/>
      <c r="AI42" s="2111"/>
      <c r="AJ42" s="2111"/>
    </row>
    <row r="43" spans="3:36">
      <c r="C43" s="2257"/>
      <c r="D43" s="241"/>
      <c r="E43" s="241"/>
      <c r="F43" s="241"/>
      <c r="G43" s="2111"/>
      <c r="H43" s="2111"/>
      <c r="I43" s="2111"/>
      <c r="J43" s="2111"/>
      <c r="K43" s="2111"/>
      <c r="L43" s="2111"/>
      <c r="M43" s="2111"/>
      <c r="N43" s="2111"/>
      <c r="O43" s="2111"/>
      <c r="P43" s="2111"/>
      <c r="Q43" s="2111"/>
      <c r="R43" s="2111"/>
      <c r="S43" s="2111"/>
      <c r="T43" s="2111"/>
      <c r="U43" s="2111"/>
      <c r="V43" s="2111"/>
      <c r="W43" s="2111"/>
      <c r="X43" s="2111"/>
      <c r="Y43" s="2111"/>
      <c r="Z43" s="2111"/>
      <c r="AA43" s="2111"/>
      <c r="AB43" s="2111"/>
      <c r="AC43" s="2111"/>
      <c r="AD43" s="2111"/>
      <c r="AE43" s="2111"/>
      <c r="AF43" s="2111"/>
      <c r="AG43" s="2111"/>
      <c r="AH43" s="2111"/>
      <c r="AI43" s="2111"/>
      <c r="AJ43" s="2111"/>
    </row>
    <row r="44" spans="3:36">
      <c r="C44" s="2257"/>
      <c r="D44" s="241"/>
      <c r="E44" s="241"/>
      <c r="F44" s="241"/>
      <c r="G44" s="2111"/>
      <c r="H44" s="2111"/>
      <c r="I44" s="2111"/>
      <c r="J44" s="2111"/>
      <c r="K44" s="2111"/>
      <c r="L44" s="2111"/>
      <c r="M44" s="2111"/>
      <c r="N44" s="2111"/>
      <c r="O44" s="2111"/>
      <c r="P44" s="2111"/>
      <c r="Q44" s="2111"/>
      <c r="R44" s="2111"/>
      <c r="S44" s="2111"/>
      <c r="T44" s="2111"/>
      <c r="U44" s="2111"/>
      <c r="V44" s="2111"/>
      <c r="W44" s="2111"/>
      <c r="X44" s="2111"/>
      <c r="Y44" s="2111"/>
      <c r="Z44" s="2111"/>
      <c r="AA44" s="2111"/>
      <c r="AB44" s="2111"/>
      <c r="AC44" s="2111"/>
      <c r="AD44" s="2111"/>
      <c r="AE44" s="2111"/>
      <c r="AF44" s="2111"/>
      <c r="AG44" s="2111"/>
      <c r="AH44" s="2111"/>
      <c r="AI44" s="2111"/>
      <c r="AJ44" s="2111"/>
    </row>
    <row r="45" spans="3:36">
      <c r="C45" s="2257"/>
      <c r="D45" s="241"/>
      <c r="E45" s="241"/>
      <c r="F45" s="241"/>
      <c r="G45" s="2111"/>
      <c r="H45" s="2111"/>
      <c r="I45" s="2111"/>
      <c r="J45" s="2111"/>
      <c r="K45" s="2111"/>
      <c r="L45" s="2111"/>
      <c r="M45" s="2111"/>
      <c r="N45" s="2111"/>
      <c r="O45" s="2111"/>
      <c r="P45" s="2111"/>
      <c r="Q45" s="2111"/>
      <c r="R45" s="2111"/>
      <c r="S45" s="2111"/>
      <c r="T45" s="2111"/>
      <c r="U45" s="2111"/>
      <c r="V45" s="2111"/>
      <c r="W45" s="2111"/>
      <c r="X45" s="2111"/>
      <c r="Y45" s="2111"/>
      <c r="Z45" s="2111"/>
      <c r="AA45" s="2111"/>
      <c r="AB45" s="2111"/>
      <c r="AC45" s="2111"/>
      <c r="AD45" s="2111"/>
      <c r="AE45" s="2111"/>
      <c r="AF45" s="2111"/>
      <c r="AG45" s="2111"/>
      <c r="AH45" s="2111"/>
      <c r="AI45" s="2111"/>
      <c r="AJ45" s="2111"/>
    </row>
    <row r="46" spans="3:36">
      <c r="C46" s="2257"/>
      <c r="D46" s="241"/>
      <c r="E46" s="241"/>
      <c r="F46" s="241"/>
      <c r="G46" s="2111"/>
      <c r="H46" s="2111"/>
      <c r="I46" s="2111"/>
      <c r="J46" s="2111"/>
      <c r="K46" s="2111"/>
      <c r="L46" s="2111"/>
      <c r="M46" s="2111"/>
      <c r="N46" s="2111"/>
      <c r="O46" s="2111"/>
      <c r="P46" s="2111"/>
      <c r="Q46" s="2111"/>
      <c r="R46" s="2111"/>
      <c r="S46" s="2111"/>
      <c r="T46" s="2111"/>
      <c r="U46" s="2111"/>
      <c r="V46" s="2111"/>
      <c r="W46" s="2111"/>
      <c r="X46" s="2111"/>
      <c r="Y46" s="2111"/>
      <c r="Z46" s="2111"/>
      <c r="AA46" s="2111"/>
      <c r="AB46" s="2111"/>
      <c r="AC46" s="2111"/>
      <c r="AD46" s="2111"/>
      <c r="AE46" s="2111"/>
      <c r="AF46" s="2111"/>
      <c r="AG46" s="2111"/>
      <c r="AH46" s="2111"/>
      <c r="AI46" s="2111"/>
      <c r="AJ46" s="2111"/>
    </row>
    <row r="47" spans="3:36">
      <c r="C47" s="2257"/>
      <c r="D47" s="241"/>
      <c r="E47" s="241"/>
      <c r="F47" s="241"/>
      <c r="G47" s="2111"/>
      <c r="H47" s="2111"/>
      <c r="I47" s="2111"/>
      <c r="J47" s="2111"/>
      <c r="K47" s="2111"/>
      <c r="L47" s="2111"/>
      <c r="M47" s="2111"/>
      <c r="N47" s="2111"/>
      <c r="O47" s="2111"/>
      <c r="P47" s="2111"/>
      <c r="Q47" s="2111"/>
      <c r="R47" s="2111"/>
      <c r="S47" s="2111"/>
      <c r="T47" s="2111"/>
      <c r="U47" s="2111"/>
      <c r="V47" s="2111"/>
      <c r="W47" s="2111"/>
      <c r="X47" s="2111"/>
      <c r="Y47" s="2111"/>
      <c r="Z47" s="2111"/>
      <c r="AA47" s="2111"/>
      <c r="AB47" s="2111"/>
      <c r="AC47" s="2111"/>
      <c r="AD47" s="2111"/>
      <c r="AE47" s="2111"/>
      <c r="AF47" s="2111"/>
      <c r="AG47" s="2111"/>
      <c r="AH47" s="2111"/>
      <c r="AI47" s="2111"/>
      <c r="AJ47" s="2111"/>
    </row>
    <row r="48" spans="3:36">
      <c r="C48" s="2257"/>
      <c r="D48" s="241"/>
      <c r="E48" s="241"/>
      <c r="F48" s="241"/>
      <c r="G48" s="2111"/>
      <c r="H48" s="2111"/>
      <c r="I48" s="2111"/>
      <c r="J48" s="2111"/>
      <c r="K48" s="2111"/>
      <c r="L48" s="2111"/>
      <c r="M48" s="2111"/>
      <c r="N48" s="2111"/>
      <c r="O48" s="2111"/>
      <c r="P48" s="2111"/>
      <c r="Q48" s="2111"/>
      <c r="R48" s="2111"/>
      <c r="S48" s="2111"/>
      <c r="T48" s="2111"/>
      <c r="U48" s="2111"/>
      <c r="V48" s="2111"/>
      <c r="W48" s="2111"/>
      <c r="X48" s="2111"/>
      <c r="Y48" s="2111"/>
      <c r="Z48" s="2111"/>
      <c r="AA48" s="2111"/>
      <c r="AB48" s="2111"/>
      <c r="AC48" s="2111"/>
      <c r="AD48" s="2111"/>
      <c r="AE48" s="2111"/>
      <c r="AF48" s="2111"/>
      <c r="AG48" s="2111"/>
      <c r="AH48" s="2111"/>
      <c r="AI48" s="2111"/>
      <c r="AJ48" s="2111"/>
    </row>
    <row r="49" spans="3:36">
      <c r="C49" s="2257"/>
      <c r="D49" s="241"/>
      <c r="E49" s="241"/>
      <c r="F49" s="241"/>
      <c r="G49" s="2111"/>
      <c r="H49" s="2111"/>
      <c r="I49" s="2111"/>
      <c r="J49" s="2111"/>
      <c r="K49" s="2111"/>
      <c r="L49" s="2111"/>
      <c r="M49" s="2111"/>
      <c r="N49" s="2111"/>
      <c r="O49" s="2111"/>
      <c r="P49" s="2111"/>
      <c r="Q49" s="2111"/>
      <c r="R49" s="2111"/>
      <c r="S49" s="2111"/>
      <c r="T49" s="2111"/>
      <c r="U49" s="2111"/>
      <c r="V49" s="2111"/>
      <c r="W49" s="2111"/>
      <c r="X49" s="2111"/>
      <c r="Y49" s="2111"/>
      <c r="Z49" s="2111"/>
      <c r="AA49" s="2111"/>
      <c r="AB49" s="2111"/>
      <c r="AC49" s="2111"/>
      <c r="AD49" s="2111"/>
      <c r="AE49" s="2111"/>
      <c r="AF49" s="2111"/>
      <c r="AG49" s="2111"/>
      <c r="AH49" s="2111"/>
      <c r="AI49" s="2111"/>
      <c r="AJ49" s="2111"/>
    </row>
    <row r="50" spans="3:36">
      <c r="C50" s="2257"/>
      <c r="D50" s="241"/>
      <c r="E50" s="241"/>
      <c r="F50" s="241"/>
      <c r="G50" s="2111"/>
      <c r="H50" s="2111"/>
      <c r="I50" s="2111"/>
      <c r="J50" s="2111"/>
      <c r="K50" s="2111"/>
      <c r="L50" s="2111"/>
      <c r="M50" s="2111"/>
      <c r="N50" s="2111"/>
      <c r="O50" s="2111"/>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1"/>
    </row>
    <row r="51" spans="3:36">
      <c r="C51" s="2257"/>
      <c r="D51" s="241"/>
      <c r="E51" s="241"/>
      <c r="F51" s="241"/>
      <c r="G51" s="2111"/>
      <c r="H51" s="2111"/>
      <c r="I51" s="2111"/>
      <c r="J51" s="2111"/>
      <c r="K51" s="2111"/>
      <c r="L51" s="2111"/>
      <c r="M51" s="2111"/>
      <c r="N51" s="2111"/>
      <c r="O51" s="2111"/>
      <c r="P51" s="2111"/>
      <c r="Q51" s="2111"/>
      <c r="R51" s="2111"/>
      <c r="S51" s="2111"/>
      <c r="T51" s="2111"/>
      <c r="U51" s="2111"/>
      <c r="V51" s="2111"/>
      <c r="W51" s="2111"/>
      <c r="X51" s="2111"/>
      <c r="Y51" s="2111"/>
      <c r="Z51" s="2111"/>
      <c r="AA51" s="2111"/>
      <c r="AB51" s="2111"/>
      <c r="AC51" s="2111"/>
      <c r="AD51" s="2111"/>
      <c r="AE51" s="2111"/>
      <c r="AF51" s="2111"/>
      <c r="AG51" s="2111"/>
      <c r="AH51" s="2111"/>
      <c r="AI51" s="2111"/>
      <c r="AJ51" s="2111"/>
    </row>
    <row r="52" spans="3:36">
      <c r="C52" s="2257"/>
      <c r="D52" s="241"/>
      <c r="E52" s="241"/>
      <c r="F52" s="241"/>
      <c r="G52" s="2111"/>
      <c r="H52" s="2111"/>
      <c r="I52" s="2111"/>
      <c r="J52" s="2111"/>
      <c r="K52" s="2111"/>
      <c r="L52" s="2111"/>
      <c r="M52" s="2111"/>
      <c r="N52" s="2111"/>
      <c r="O52" s="2111"/>
      <c r="P52" s="2111"/>
      <c r="Q52" s="2111"/>
      <c r="R52" s="2111"/>
      <c r="S52" s="2111"/>
      <c r="T52" s="2111"/>
      <c r="U52" s="2111"/>
      <c r="V52" s="2111"/>
      <c r="W52" s="2111"/>
      <c r="X52" s="2111"/>
      <c r="Y52" s="2111"/>
      <c r="Z52" s="2111"/>
      <c r="AA52" s="2111"/>
      <c r="AB52" s="2111"/>
      <c r="AC52" s="2111"/>
      <c r="AD52" s="2111"/>
      <c r="AE52" s="2111"/>
      <c r="AF52" s="2111"/>
      <c r="AG52" s="2111"/>
      <c r="AH52" s="2111"/>
      <c r="AI52" s="2111"/>
      <c r="AJ52" s="2111"/>
    </row>
    <row r="53" spans="3:36">
      <c r="C53" s="2257"/>
      <c r="D53" s="241"/>
      <c r="E53" s="241"/>
      <c r="F53" s="241"/>
      <c r="G53" s="2111"/>
      <c r="H53" s="2111"/>
      <c r="I53" s="2111"/>
      <c r="J53" s="2111"/>
      <c r="K53" s="2111"/>
      <c r="L53" s="2111"/>
      <c r="M53" s="2111"/>
      <c r="N53" s="2111"/>
      <c r="O53" s="2111"/>
      <c r="P53" s="2111"/>
      <c r="Q53" s="2111"/>
      <c r="R53" s="2111"/>
      <c r="S53" s="2111"/>
      <c r="T53" s="2111"/>
      <c r="U53" s="2111"/>
      <c r="V53" s="2111"/>
      <c r="W53" s="2111"/>
      <c r="X53" s="2111"/>
      <c r="Y53" s="2111"/>
      <c r="Z53" s="2111"/>
      <c r="AA53" s="2111"/>
      <c r="AB53" s="2111"/>
      <c r="AC53" s="2111"/>
      <c r="AD53" s="2111"/>
      <c r="AE53" s="2111"/>
      <c r="AF53" s="2111"/>
      <c r="AG53" s="2111"/>
      <c r="AH53" s="2111"/>
      <c r="AI53" s="2111"/>
      <c r="AJ53" s="2111"/>
    </row>
    <row r="54" spans="3:36">
      <c r="C54" s="2257"/>
      <c r="D54" s="241"/>
      <c r="E54" s="241"/>
      <c r="F54" s="241"/>
      <c r="G54" s="2111"/>
      <c r="H54" s="2111"/>
      <c r="I54" s="2111"/>
      <c r="J54" s="2111"/>
      <c r="K54" s="2111"/>
      <c r="L54" s="2111"/>
      <c r="M54" s="2111"/>
      <c r="N54" s="2111"/>
      <c r="O54" s="2111"/>
      <c r="P54" s="2111"/>
      <c r="Q54" s="2111"/>
      <c r="R54" s="2111"/>
      <c r="S54" s="2111"/>
      <c r="T54" s="2111"/>
      <c r="U54" s="2111"/>
      <c r="V54" s="2111"/>
      <c r="W54" s="2111"/>
      <c r="X54" s="2111"/>
      <c r="Y54" s="2111"/>
      <c r="Z54" s="2111"/>
      <c r="AA54" s="2111"/>
      <c r="AB54" s="2111"/>
      <c r="AC54" s="2111"/>
      <c r="AD54" s="2111"/>
      <c r="AE54" s="2111"/>
      <c r="AF54" s="2111"/>
      <c r="AG54" s="2111"/>
      <c r="AH54" s="2111"/>
      <c r="AI54" s="2111"/>
      <c r="AJ54" s="2111"/>
    </row>
    <row r="55" spans="3:36">
      <c r="C55" s="2257"/>
      <c r="D55" s="241"/>
      <c r="E55" s="241"/>
      <c r="F55" s="241"/>
      <c r="G55" s="2111"/>
      <c r="H55" s="2111"/>
      <c r="I55" s="2111"/>
      <c r="J55" s="2111"/>
      <c r="K55" s="2111"/>
      <c r="L55" s="2111"/>
      <c r="M55" s="2111"/>
      <c r="N55" s="2111"/>
      <c r="O55" s="2111"/>
      <c r="P55" s="2111"/>
      <c r="Q55" s="2111"/>
      <c r="R55" s="2111"/>
      <c r="S55" s="2111"/>
      <c r="T55" s="2111"/>
      <c r="U55" s="2111"/>
      <c r="V55" s="2111"/>
      <c r="W55" s="2111"/>
      <c r="X55" s="2111"/>
      <c r="Y55" s="2111"/>
      <c r="Z55" s="2111"/>
      <c r="AA55" s="2111"/>
      <c r="AB55" s="2111"/>
      <c r="AC55" s="2111"/>
      <c r="AD55" s="2111"/>
      <c r="AE55" s="2111"/>
      <c r="AF55" s="2111"/>
      <c r="AG55" s="2111"/>
      <c r="AH55" s="2111"/>
      <c r="AI55" s="2111"/>
      <c r="AJ55" s="2111"/>
    </row>
    <row r="56" spans="3:36">
      <c r="C56" s="2257"/>
      <c r="D56" s="241"/>
      <c r="E56" s="241"/>
      <c r="F56" s="241"/>
      <c r="G56" s="2111"/>
      <c r="H56" s="2111"/>
      <c r="I56" s="2111"/>
      <c r="J56" s="2111"/>
      <c r="K56" s="2111"/>
      <c r="L56" s="2111"/>
      <c r="M56" s="2111"/>
      <c r="N56" s="2111"/>
      <c r="O56" s="2111"/>
      <c r="P56" s="2111"/>
      <c r="Q56" s="2111"/>
      <c r="R56" s="2111"/>
      <c r="S56" s="2111"/>
      <c r="T56" s="2111"/>
      <c r="U56" s="2111"/>
      <c r="V56" s="2111"/>
      <c r="W56" s="2111"/>
      <c r="X56" s="2111"/>
      <c r="Y56" s="2111"/>
      <c r="Z56" s="2111"/>
      <c r="AA56" s="2111"/>
      <c r="AB56" s="2111"/>
      <c r="AC56" s="2111"/>
      <c r="AD56" s="2111"/>
      <c r="AE56" s="2111"/>
      <c r="AF56" s="2111"/>
      <c r="AG56" s="2111"/>
      <c r="AH56" s="2111"/>
      <c r="AI56" s="2111"/>
      <c r="AJ56" s="2111"/>
    </row>
    <row r="57" spans="3:36">
      <c r="C57" s="2257"/>
      <c r="D57" s="241"/>
      <c r="E57" s="241"/>
      <c r="F57" s="241"/>
      <c r="G57" s="2111"/>
      <c r="H57" s="2111"/>
      <c r="I57" s="2111"/>
      <c r="J57" s="2111"/>
      <c r="K57" s="2111"/>
      <c r="L57" s="2111"/>
      <c r="M57" s="2111"/>
      <c r="N57" s="2111"/>
      <c r="O57" s="2111"/>
      <c r="P57" s="2111"/>
      <c r="Q57" s="2111"/>
      <c r="R57" s="2111"/>
      <c r="S57" s="2111"/>
      <c r="T57" s="2111"/>
      <c r="U57" s="2111"/>
      <c r="V57" s="2111"/>
      <c r="W57" s="2111"/>
      <c r="X57" s="2111"/>
      <c r="Y57" s="2111"/>
      <c r="Z57" s="2111"/>
      <c r="AA57" s="2111"/>
      <c r="AB57" s="2111"/>
      <c r="AC57" s="2111"/>
      <c r="AD57" s="2111"/>
      <c r="AE57" s="2111"/>
      <c r="AF57" s="2111"/>
      <c r="AG57" s="2111"/>
      <c r="AH57" s="2111"/>
      <c r="AI57" s="2111"/>
      <c r="AJ57" s="2111"/>
    </row>
    <row r="58" spans="3:36">
      <c r="C58" s="2257"/>
      <c r="D58" s="241"/>
      <c r="E58" s="241"/>
      <c r="F58" s="241"/>
      <c r="G58" s="2111"/>
      <c r="H58" s="2111"/>
      <c r="I58" s="2111"/>
      <c r="J58" s="2111"/>
      <c r="K58" s="2111"/>
      <c r="L58" s="2111"/>
      <c r="M58" s="2111"/>
      <c r="N58" s="2111"/>
      <c r="O58" s="2111"/>
      <c r="P58" s="2111"/>
      <c r="Q58" s="2111"/>
      <c r="R58" s="2111"/>
      <c r="S58" s="2111"/>
      <c r="T58" s="2111"/>
      <c r="U58" s="2111"/>
      <c r="V58" s="2111"/>
      <c r="W58" s="2111"/>
      <c r="X58" s="2111"/>
      <c r="Y58" s="2111"/>
      <c r="Z58" s="2111"/>
      <c r="AA58" s="2111"/>
      <c r="AB58" s="2111"/>
      <c r="AC58" s="2111"/>
      <c r="AD58" s="2111"/>
      <c r="AE58" s="2111"/>
      <c r="AF58" s="2111"/>
      <c r="AG58" s="2111"/>
      <c r="AH58" s="2111"/>
      <c r="AI58" s="2111"/>
      <c r="AJ58" s="2111"/>
    </row>
    <row r="59" spans="3:36">
      <c r="C59" s="2257"/>
      <c r="D59" s="241"/>
      <c r="E59" s="241"/>
      <c r="F59" s="241"/>
      <c r="G59" s="2111"/>
      <c r="H59" s="2111"/>
      <c r="I59" s="2111"/>
      <c r="J59" s="2111"/>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row>
    <row r="60" spans="3:36">
      <c r="C60" s="2257"/>
      <c r="D60" s="241"/>
      <c r="E60" s="241"/>
      <c r="F60" s="24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row>
    <row r="61" spans="3:36">
      <c r="C61" s="2257"/>
      <c r="D61" s="241"/>
      <c r="E61" s="241"/>
      <c r="F61" s="24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row>
    <row r="62" spans="3:36">
      <c r="C62" s="2257"/>
      <c r="D62" s="241"/>
      <c r="E62" s="241"/>
      <c r="F62" s="241"/>
      <c r="G62" s="2111"/>
      <c r="H62" s="2111"/>
      <c r="I62" s="2111"/>
      <c r="J62" s="2111"/>
      <c r="K62" s="2111"/>
      <c r="L62" s="2111"/>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1"/>
    </row>
    <row r="63" spans="3:36">
      <c r="C63" s="2257"/>
      <c r="D63" s="241"/>
      <c r="E63" s="241"/>
      <c r="F63" s="241"/>
      <c r="G63" s="2111"/>
      <c r="H63" s="2111"/>
      <c r="I63" s="2111"/>
      <c r="J63" s="2111"/>
      <c r="K63" s="2111"/>
      <c r="L63" s="2111"/>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1"/>
    </row>
    <row r="64" spans="3:36">
      <c r="C64" s="2257"/>
      <c r="D64" s="241"/>
      <c r="E64" s="241"/>
      <c r="F64" s="24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1"/>
    </row>
    <row r="65" spans="3:36">
      <c r="C65" s="2257"/>
      <c r="D65" s="241"/>
      <c r="E65" s="241"/>
      <c r="F65" s="24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1"/>
    </row>
    <row r="66" spans="3:36">
      <c r="C66" s="2257"/>
      <c r="D66" s="241"/>
      <c r="E66" s="241"/>
      <c r="F66" s="24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1"/>
    </row>
    <row r="67" spans="3:36">
      <c r="C67" s="2257"/>
      <c r="D67" s="241"/>
      <c r="E67" s="241"/>
      <c r="F67" s="241"/>
      <c r="G67" s="2111"/>
      <c r="H67" s="2111"/>
      <c r="I67" s="2111"/>
      <c r="J67" s="2111"/>
      <c r="K67" s="2111"/>
      <c r="L67" s="2111"/>
      <c r="M67" s="2111"/>
      <c r="N67" s="2111"/>
      <c r="O67" s="2111"/>
      <c r="P67" s="2111"/>
      <c r="Q67" s="2111"/>
      <c r="R67" s="2111"/>
      <c r="S67" s="2111"/>
      <c r="T67" s="2111"/>
      <c r="U67" s="2111"/>
      <c r="V67" s="2111"/>
      <c r="W67" s="2111"/>
      <c r="X67" s="2111"/>
      <c r="Y67" s="2111"/>
      <c r="Z67" s="2111"/>
      <c r="AA67" s="2111"/>
      <c r="AB67" s="2111"/>
      <c r="AC67" s="2111"/>
      <c r="AD67" s="2111"/>
      <c r="AE67" s="2111"/>
      <c r="AF67" s="2111"/>
      <c r="AG67" s="2111"/>
      <c r="AH67" s="2111"/>
      <c r="AI67" s="2111"/>
      <c r="AJ67" s="2111"/>
    </row>
    <row r="68" spans="3:36">
      <c r="C68" s="2257"/>
      <c r="D68" s="241"/>
      <c r="E68" s="241"/>
      <c r="F68" s="241"/>
      <c r="G68" s="2111"/>
      <c r="H68" s="2111"/>
      <c r="I68" s="2111"/>
      <c r="J68" s="2111"/>
      <c r="K68" s="2111"/>
      <c r="L68" s="2111"/>
      <c r="M68" s="2111"/>
      <c r="N68" s="2111"/>
      <c r="O68" s="2111"/>
      <c r="P68" s="2111"/>
      <c r="Q68" s="2111"/>
      <c r="R68" s="2111"/>
      <c r="S68" s="2111"/>
      <c r="T68" s="2111"/>
      <c r="U68" s="2111"/>
      <c r="V68" s="2111"/>
      <c r="W68" s="2111"/>
      <c r="X68" s="2111"/>
      <c r="Y68" s="2111"/>
      <c r="Z68" s="2111"/>
      <c r="AA68" s="2111"/>
      <c r="AB68" s="2111"/>
      <c r="AC68" s="2111"/>
      <c r="AD68" s="2111"/>
      <c r="AE68" s="2111"/>
      <c r="AF68" s="2111"/>
      <c r="AG68" s="2111"/>
      <c r="AH68" s="2111"/>
      <c r="AI68" s="2111"/>
      <c r="AJ68" s="2111"/>
    </row>
    <row r="69" spans="3:36">
      <c r="C69" s="2257"/>
      <c r="D69" s="241"/>
      <c r="E69" s="241"/>
      <c r="F69" s="241"/>
      <c r="G69" s="2111"/>
      <c r="H69" s="2111"/>
      <c r="I69" s="2111"/>
      <c r="J69" s="2111"/>
      <c r="K69" s="2111"/>
      <c r="L69" s="2111"/>
      <c r="M69" s="2111"/>
      <c r="N69" s="2111"/>
      <c r="O69" s="2111"/>
      <c r="P69" s="2111"/>
      <c r="Q69" s="2111"/>
      <c r="R69" s="2111"/>
      <c r="S69" s="2111"/>
      <c r="T69" s="2111"/>
      <c r="U69" s="2111"/>
      <c r="V69" s="2111"/>
      <c r="W69" s="2111"/>
      <c r="X69" s="2111"/>
      <c r="Y69" s="2111"/>
      <c r="Z69" s="2111"/>
      <c r="AA69" s="2111"/>
      <c r="AB69" s="2111"/>
      <c r="AC69" s="2111"/>
      <c r="AD69" s="2111"/>
      <c r="AE69" s="2111"/>
      <c r="AF69" s="2111"/>
      <c r="AG69" s="2111"/>
      <c r="AH69" s="2111"/>
      <c r="AI69" s="2111"/>
      <c r="AJ69" s="2111"/>
    </row>
    <row r="70" spans="3:36">
      <c r="C70" s="2257"/>
      <c r="D70" s="241"/>
      <c r="E70" s="241"/>
      <c r="F70" s="241"/>
      <c r="G70" s="2111"/>
      <c r="H70" s="2111"/>
      <c r="I70" s="2111"/>
      <c r="J70" s="2111"/>
      <c r="K70" s="2111"/>
      <c r="L70" s="2111"/>
      <c r="M70" s="2111"/>
      <c r="N70" s="2111"/>
      <c r="O70" s="2111"/>
      <c r="P70" s="2111"/>
      <c r="Q70" s="2111"/>
      <c r="R70" s="2111"/>
      <c r="S70" s="2111"/>
      <c r="T70" s="2111"/>
      <c r="U70" s="2111"/>
      <c r="V70" s="2111"/>
      <c r="W70" s="2111"/>
      <c r="X70" s="2111"/>
      <c r="Y70" s="2111"/>
      <c r="Z70" s="2111"/>
      <c r="AA70" s="2111"/>
      <c r="AB70" s="2111"/>
      <c r="AC70" s="2111"/>
      <c r="AD70" s="2111"/>
      <c r="AE70" s="2111"/>
      <c r="AF70" s="2111"/>
      <c r="AG70" s="2111"/>
      <c r="AH70" s="2111"/>
      <c r="AI70" s="2111"/>
      <c r="AJ70" s="2111"/>
    </row>
    <row r="71" spans="3:36">
      <c r="C71" s="2257"/>
      <c r="D71" s="241"/>
      <c r="E71" s="241"/>
      <c r="F71" s="241"/>
      <c r="G71" s="2111"/>
      <c r="H71" s="2111"/>
      <c r="I71" s="2111"/>
      <c r="J71" s="2111"/>
      <c r="K71" s="2111"/>
      <c r="L71" s="2111"/>
      <c r="M71" s="2111"/>
      <c r="N71" s="2111"/>
      <c r="O71" s="2111"/>
      <c r="P71" s="2111"/>
      <c r="Q71" s="2111"/>
      <c r="R71" s="2111"/>
      <c r="S71" s="2111"/>
      <c r="T71" s="2111"/>
      <c r="U71" s="2111"/>
      <c r="V71" s="2111"/>
      <c r="W71" s="2111"/>
      <c r="X71" s="2111"/>
      <c r="Y71" s="2111"/>
      <c r="Z71" s="2111"/>
      <c r="AA71" s="2111"/>
      <c r="AB71" s="2111"/>
      <c r="AC71" s="2111"/>
      <c r="AD71" s="2111"/>
      <c r="AE71" s="2111"/>
      <c r="AF71" s="2111"/>
      <c r="AG71" s="2111"/>
      <c r="AH71" s="2111"/>
      <c r="AI71" s="2111"/>
      <c r="AJ71" s="2111"/>
    </row>
    <row r="72" spans="3:36">
      <c r="C72" s="2257"/>
      <c r="D72" s="241"/>
      <c r="E72" s="241"/>
      <c r="F72" s="241"/>
      <c r="G72" s="2111"/>
      <c r="H72" s="2111"/>
      <c r="I72" s="2111"/>
      <c r="J72" s="2111"/>
      <c r="K72" s="2111"/>
      <c r="L72" s="2111"/>
      <c r="M72" s="2111"/>
      <c r="N72" s="2111"/>
      <c r="O72" s="2111"/>
      <c r="P72" s="2111"/>
      <c r="Q72" s="2111"/>
      <c r="R72" s="2111"/>
      <c r="S72" s="2111"/>
      <c r="T72" s="2111"/>
      <c r="U72" s="2111"/>
      <c r="V72" s="2111"/>
      <c r="W72" s="2111"/>
      <c r="X72" s="2111"/>
      <c r="Y72" s="2111"/>
      <c r="Z72" s="2111"/>
      <c r="AA72" s="2111"/>
      <c r="AB72" s="2111"/>
      <c r="AC72" s="2111"/>
      <c r="AD72" s="2111"/>
      <c r="AE72" s="2111"/>
      <c r="AF72" s="2111"/>
      <c r="AG72" s="2111"/>
      <c r="AH72" s="2111"/>
      <c r="AI72" s="2111"/>
      <c r="AJ72" s="2111"/>
    </row>
    <row r="73" spans="3:36">
      <c r="C73" s="2257"/>
      <c r="D73" s="241"/>
      <c r="E73" s="241"/>
      <c r="F73" s="241"/>
      <c r="G73" s="2111"/>
      <c r="H73" s="2111"/>
      <c r="I73" s="2111"/>
      <c r="J73" s="2111"/>
      <c r="K73" s="2111"/>
      <c r="L73" s="2111"/>
      <c r="M73" s="2111"/>
      <c r="N73" s="2111"/>
      <c r="O73" s="2111"/>
      <c r="P73" s="2111"/>
      <c r="Q73" s="2111"/>
      <c r="R73" s="2111"/>
      <c r="S73" s="2111"/>
      <c r="T73" s="2111"/>
      <c r="U73" s="2111"/>
      <c r="V73" s="2111"/>
      <c r="W73" s="2111"/>
      <c r="X73" s="2111"/>
      <c r="Y73" s="2111"/>
      <c r="Z73" s="2111"/>
      <c r="AA73" s="2111"/>
      <c r="AB73" s="2111"/>
      <c r="AC73" s="2111"/>
      <c r="AD73" s="2111"/>
      <c r="AE73" s="2111"/>
      <c r="AF73" s="2111"/>
      <c r="AG73" s="2111"/>
      <c r="AH73" s="2111"/>
      <c r="AI73" s="2111"/>
      <c r="AJ73" s="2111"/>
    </row>
    <row r="74" spans="3:36">
      <c r="C74" s="2257"/>
      <c r="D74" s="241"/>
      <c r="E74" s="241"/>
      <c r="F74" s="241"/>
      <c r="G74" s="2111"/>
      <c r="H74" s="2111"/>
      <c r="I74" s="2111"/>
      <c r="J74" s="2111"/>
      <c r="K74" s="2111"/>
      <c r="L74" s="2111"/>
      <c r="M74" s="2111"/>
      <c r="N74" s="2111"/>
      <c r="O74" s="2111"/>
      <c r="P74" s="2111"/>
      <c r="Q74" s="2111"/>
      <c r="R74" s="2111"/>
      <c r="S74" s="2111"/>
      <c r="T74" s="2111"/>
      <c r="U74" s="2111"/>
      <c r="V74" s="2111"/>
      <c r="W74" s="2111"/>
      <c r="X74" s="2111"/>
      <c r="Y74" s="2111"/>
      <c r="Z74" s="2111"/>
      <c r="AA74" s="2111"/>
      <c r="AB74" s="2111"/>
      <c r="AC74" s="2111"/>
      <c r="AD74" s="2111"/>
      <c r="AE74" s="2111"/>
      <c r="AF74" s="2111"/>
      <c r="AG74" s="2111"/>
      <c r="AH74" s="2111"/>
      <c r="AI74" s="2111"/>
      <c r="AJ74" s="2111"/>
    </row>
    <row r="75" spans="3:36">
      <c r="C75" s="2257"/>
      <c r="D75" s="241"/>
      <c r="E75" s="241"/>
      <c r="F75" s="241"/>
      <c r="G75" s="2111"/>
      <c r="H75" s="2111"/>
      <c r="I75" s="2111"/>
      <c r="J75" s="2111"/>
      <c r="K75" s="2111"/>
      <c r="L75" s="2111"/>
      <c r="M75" s="2111"/>
      <c r="N75" s="2111"/>
      <c r="O75" s="2111"/>
      <c r="P75" s="2111"/>
      <c r="Q75" s="2111"/>
      <c r="R75" s="2111"/>
      <c r="S75" s="2111"/>
      <c r="T75" s="2111"/>
      <c r="U75" s="2111"/>
      <c r="V75" s="2111"/>
      <c r="W75" s="2111"/>
      <c r="X75" s="2111"/>
      <c r="Y75" s="2111"/>
      <c r="Z75" s="2111"/>
      <c r="AA75" s="2111"/>
      <c r="AB75" s="2111"/>
      <c r="AC75" s="2111"/>
      <c r="AD75" s="2111"/>
      <c r="AE75" s="2111"/>
      <c r="AF75" s="2111"/>
      <c r="AG75" s="2111"/>
      <c r="AH75" s="2111"/>
      <c r="AI75" s="2111"/>
      <c r="AJ75" s="2111"/>
    </row>
    <row r="76" spans="3:36">
      <c r="C76" s="2257"/>
      <c r="D76" s="241"/>
      <c r="E76" s="241"/>
      <c r="F76" s="241"/>
      <c r="G76" s="2111"/>
      <c r="H76" s="2111"/>
      <c r="I76" s="2111"/>
      <c r="J76" s="2111"/>
      <c r="K76" s="2111"/>
      <c r="L76" s="2111"/>
      <c r="M76" s="2111"/>
      <c r="N76" s="2111"/>
      <c r="O76" s="2111"/>
      <c r="P76" s="2111"/>
      <c r="Q76" s="2111"/>
      <c r="R76" s="2111"/>
      <c r="S76" s="2111"/>
      <c r="T76" s="2111"/>
      <c r="U76" s="2111"/>
      <c r="V76" s="2111"/>
      <c r="W76" s="2111"/>
      <c r="X76" s="2111"/>
      <c r="Y76" s="2111"/>
      <c r="Z76" s="2111"/>
      <c r="AA76" s="2111"/>
      <c r="AB76" s="2111"/>
      <c r="AC76" s="2111"/>
      <c r="AD76" s="2111"/>
      <c r="AE76" s="2111"/>
      <c r="AF76" s="2111"/>
      <c r="AG76" s="2111"/>
      <c r="AH76" s="2111"/>
      <c r="AI76" s="2111"/>
      <c r="AJ76" s="2111"/>
    </row>
    <row r="77" spans="3:36">
      <c r="C77" s="2257"/>
      <c r="D77" s="241"/>
      <c r="E77" s="241"/>
      <c r="F77" s="241"/>
      <c r="G77" s="2111"/>
      <c r="H77" s="2111"/>
      <c r="I77" s="2111"/>
      <c r="J77" s="2111"/>
      <c r="K77" s="2111"/>
      <c r="L77" s="2111"/>
      <c r="M77" s="2111"/>
      <c r="N77" s="2111"/>
      <c r="O77" s="2111"/>
      <c r="P77" s="2111"/>
      <c r="Q77" s="2111"/>
      <c r="R77" s="2111"/>
      <c r="S77" s="2111"/>
      <c r="T77" s="2111"/>
      <c r="U77" s="2111"/>
      <c r="V77" s="2111"/>
      <c r="W77" s="2111"/>
      <c r="X77" s="2111"/>
      <c r="Y77" s="2111"/>
      <c r="Z77" s="2111"/>
      <c r="AA77" s="2111"/>
      <c r="AB77" s="2111"/>
      <c r="AC77" s="2111"/>
      <c r="AD77" s="2111"/>
      <c r="AE77" s="2111"/>
      <c r="AF77" s="2111"/>
      <c r="AG77" s="2111"/>
      <c r="AH77" s="2111"/>
      <c r="AI77" s="2111"/>
      <c r="AJ77" s="2111"/>
    </row>
    <row r="78" spans="3:36">
      <c r="C78" s="2257"/>
      <c r="D78" s="241"/>
      <c r="E78" s="241"/>
      <c r="F78" s="241"/>
      <c r="G78" s="2111"/>
      <c r="H78" s="2111"/>
      <c r="I78" s="2111"/>
      <c r="J78" s="2111"/>
      <c r="K78" s="2111"/>
      <c r="L78" s="2111"/>
      <c r="M78" s="2111"/>
      <c r="N78" s="2111"/>
      <c r="O78" s="2111"/>
      <c r="P78" s="2111"/>
      <c r="Q78" s="2111"/>
      <c r="R78" s="2111"/>
      <c r="S78" s="2111"/>
      <c r="T78" s="2111"/>
      <c r="U78" s="2111"/>
      <c r="V78" s="2111"/>
      <c r="W78" s="2111"/>
      <c r="X78" s="2111"/>
      <c r="Y78" s="2111"/>
      <c r="Z78" s="2111"/>
      <c r="AA78" s="2111"/>
      <c r="AB78" s="2111"/>
      <c r="AC78" s="2111"/>
      <c r="AD78" s="2111"/>
      <c r="AE78" s="2111"/>
      <c r="AF78" s="2111"/>
      <c r="AG78" s="2111"/>
      <c r="AH78" s="2111"/>
      <c r="AI78" s="2111"/>
      <c r="AJ78" s="2111"/>
    </row>
    <row r="79" spans="3:36">
      <c r="C79" s="2257"/>
      <c r="D79" s="241"/>
      <c r="E79" s="241"/>
      <c r="F79" s="241"/>
      <c r="G79" s="2111"/>
      <c r="H79" s="2111"/>
      <c r="I79" s="2111"/>
      <c r="J79" s="2111"/>
      <c r="K79" s="2111"/>
      <c r="L79" s="2111"/>
      <c r="M79" s="2111"/>
      <c r="N79" s="2111"/>
      <c r="O79" s="2111"/>
      <c r="P79" s="2111"/>
      <c r="Q79" s="2111"/>
      <c r="R79" s="2111"/>
      <c r="S79" s="2111"/>
      <c r="T79" s="2111"/>
      <c r="U79" s="2111"/>
      <c r="V79" s="2111"/>
      <c r="W79" s="2111"/>
      <c r="X79" s="2111"/>
      <c r="Y79" s="2111"/>
      <c r="Z79" s="2111"/>
      <c r="AA79" s="2111"/>
      <c r="AB79" s="2111"/>
      <c r="AC79" s="2111"/>
      <c r="AD79" s="2111"/>
      <c r="AE79" s="2111"/>
      <c r="AF79" s="2111"/>
      <c r="AG79" s="2111"/>
      <c r="AH79" s="2111"/>
      <c r="AI79" s="2111"/>
      <c r="AJ79" s="2111"/>
    </row>
    <row r="80" spans="3:36">
      <c r="C80" s="2257"/>
      <c r="D80" s="241"/>
      <c r="E80" s="241"/>
      <c r="F80" s="241"/>
      <c r="G80" s="2111"/>
      <c r="H80" s="2111"/>
      <c r="I80" s="2111"/>
      <c r="J80" s="2111"/>
      <c r="K80" s="2111"/>
      <c r="L80" s="2111"/>
      <c r="M80" s="2111"/>
      <c r="N80" s="2111"/>
      <c r="O80" s="2111"/>
      <c r="P80" s="2111"/>
      <c r="Q80" s="2111"/>
      <c r="R80" s="2111"/>
      <c r="S80" s="2111"/>
      <c r="T80" s="2111"/>
      <c r="U80" s="2111"/>
      <c r="V80" s="2111"/>
      <c r="W80" s="2111"/>
      <c r="X80" s="2111"/>
      <c r="Y80" s="2111"/>
      <c r="Z80" s="2111"/>
      <c r="AA80" s="2111"/>
      <c r="AB80" s="2111"/>
      <c r="AC80" s="2111"/>
      <c r="AD80" s="2111"/>
      <c r="AE80" s="2111"/>
      <c r="AF80" s="2111"/>
      <c r="AG80" s="2111"/>
      <c r="AH80" s="2111"/>
      <c r="AI80" s="2111"/>
      <c r="AJ80" s="2111"/>
    </row>
    <row r="81" spans="3:36">
      <c r="C81" s="2257"/>
      <c r="D81" s="241"/>
      <c r="E81" s="241"/>
      <c r="F81" s="241"/>
      <c r="G81" s="2111"/>
      <c r="H81" s="2111"/>
      <c r="I81" s="2111"/>
      <c r="J81" s="2111"/>
      <c r="K81" s="2111"/>
      <c r="L81" s="2111"/>
      <c r="M81" s="2111"/>
      <c r="N81" s="2111"/>
      <c r="O81" s="2111"/>
      <c r="P81" s="2111"/>
      <c r="Q81" s="2111"/>
      <c r="R81" s="2111"/>
      <c r="S81" s="2111"/>
      <c r="T81" s="2111"/>
      <c r="U81" s="2111"/>
      <c r="V81" s="2111"/>
      <c r="W81" s="2111"/>
      <c r="X81" s="2111"/>
      <c r="Y81" s="2111"/>
      <c r="Z81" s="2111"/>
      <c r="AA81" s="2111"/>
      <c r="AB81" s="2111"/>
      <c r="AC81" s="2111"/>
      <c r="AD81" s="2111"/>
      <c r="AE81" s="2111"/>
      <c r="AF81" s="2111"/>
      <c r="AG81" s="2111"/>
      <c r="AH81" s="2111"/>
      <c r="AI81" s="2111"/>
      <c r="AJ81" s="2111"/>
    </row>
    <row r="82" spans="3:36">
      <c r="C82" s="2257"/>
      <c r="D82" s="241"/>
      <c r="E82" s="241"/>
      <c r="F82" s="241"/>
      <c r="G82" s="2111"/>
      <c r="H82" s="2111"/>
      <c r="I82" s="2111"/>
      <c r="J82" s="2111"/>
      <c r="K82" s="2111"/>
      <c r="L82" s="2111"/>
      <c r="M82" s="2111"/>
      <c r="N82" s="2111"/>
      <c r="O82" s="2111"/>
      <c r="P82" s="2111"/>
      <c r="Q82" s="2111"/>
      <c r="R82" s="2111"/>
      <c r="S82" s="2111"/>
      <c r="T82" s="2111"/>
      <c r="U82" s="2111"/>
      <c r="V82" s="2111"/>
      <c r="W82" s="2111"/>
      <c r="X82" s="2111"/>
      <c r="Y82" s="2111"/>
      <c r="Z82" s="2111"/>
      <c r="AA82" s="2111"/>
      <c r="AB82" s="2111"/>
      <c r="AC82" s="2111"/>
      <c r="AD82" s="2111"/>
      <c r="AE82" s="2111"/>
      <c r="AF82" s="2111"/>
      <c r="AG82" s="2111"/>
      <c r="AH82" s="2111"/>
      <c r="AI82" s="2111"/>
      <c r="AJ82" s="2111"/>
    </row>
    <row r="83" spans="3:36">
      <c r="C83" s="2257"/>
      <c r="D83" s="241"/>
      <c r="E83" s="241"/>
      <c r="F83" s="241"/>
      <c r="G83" s="2111"/>
      <c r="H83" s="2111"/>
      <c r="I83" s="2111"/>
      <c r="J83" s="2111"/>
      <c r="K83" s="2111"/>
      <c r="L83" s="2111"/>
      <c r="M83" s="2111"/>
      <c r="N83" s="2111"/>
      <c r="O83" s="2111"/>
      <c r="P83" s="2111"/>
      <c r="Q83" s="2111"/>
      <c r="R83" s="2111"/>
      <c r="S83" s="2111"/>
      <c r="T83" s="2111"/>
      <c r="U83" s="2111"/>
      <c r="V83" s="2111"/>
      <c r="W83" s="2111"/>
      <c r="X83" s="2111"/>
      <c r="Y83" s="2111"/>
      <c r="Z83" s="2111"/>
      <c r="AA83" s="2111"/>
      <c r="AB83" s="2111"/>
      <c r="AC83" s="2111"/>
      <c r="AD83" s="2111"/>
      <c r="AE83" s="2111"/>
      <c r="AF83" s="2111"/>
      <c r="AG83" s="2111"/>
      <c r="AH83" s="2111"/>
      <c r="AI83" s="2111"/>
      <c r="AJ83" s="2111"/>
    </row>
    <row r="84" spans="3:36">
      <c r="C84" s="2257"/>
      <c r="D84" s="241"/>
      <c r="E84" s="241"/>
      <c r="F84" s="241"/>
      <c r="G84" s="2111"/>
      <c r="H84" s="2111"/>
      <c r="I84" s="2111"/>
      <c r="J84" s="2111"/>
      <c r="K84" s="2111"/>
      <c r="L84" s="2111"/>
      <c r="M84" s="2111"/>
      <c r="N84" s="2111"/>
      <c r="O84" s="2111"/>
      <c r="P84" s="2111"/>
      <c r="Q84" s="2111"/>
      <c r="R84" s="2111"/>
      <c r="S84" s="2111"/>
      <c r="T84" s="2111"/>
      <c r="U84" s="2111"/>
      <c r="V84" s="2111"/>
      <c r="W84" s="2111"/>
      <c r="X84" s="2111"/>
      <c r="Y84" s="2111"/>
      <c r="Z84" s="2111"/>
      <c r="AA84" s="2111"/>
      <c r="AB84" s="2111"/>
      <c r="AC84" s="2111"/>
      <c r="AD84" s="2111"/>
      <c r="AE84" s="2111"/>
      <c r="AF84" s="2111"/>
      <c r="AG84" s="2111"/>
      <c r="AH84" s="2111"/>
      <c r="AI84" s="2111"/>
      <c r="AJ84" s="2111"/>
    </row>
    <row r="85" spans="3:36">
      <c r="C85" s="2257"/>
      <c r="D85" s="241"/>
      <c r="E85" s="241"/>
      <c r="F85" s="241"/>
      <c r="G85" s="2111"/>
      <c r="H85" s="2111"/>
      <c r="I85" s="2111"/>
      <c r="J85" s="2111"/>
      <c r="K85" s="2111"/>
      <c r="L85" s="2111"/>
      <c r="M85" s="2111"/>
      <c r="N85" s="2111"/>
      <c r="O85" s="2111"/>
      <c r="P85" s="2111"/>
      <c r="Q85" s="2111"/>
      <c r="R85" s="2111"/>
      <c r="S85" s="2111"/>
      <c r="T85" s="2111"/>
      <c r="U85" s="2111"/>
      <c r="V85" s="2111"/>
      <c r="W85" s="2111"/>
      <c r="X85" s="2111"/>
      <c r="Y85" s="2111"/>
      <c r="Z85" s="2111"/>
      <c r="AA85" s="2111"/>
      <c r="AB85" s="2111"/>
      <c r="AC85" s="2111"/>
      <c r="AD85" s="2111"/>
      <c r="AE85" s="2111"/>
      <c r="AF85" s="2111"/>
      <c r="AG85" s="2111"/>
      <c r="AH85" s="2111"/>
      <c r="AI85" s="2111"/>
      <c r="AJ85" s="2111"/>
    </row>
    <row r="86" spans="3:36">
      <c r="C86" s="2257"/>
      <c r="D86" s="241"/>
      <c r="E86" s="241"/>
      <c r="F86" s="241"/>
      <c r="G86" s="2111"/>
      <c r="H86" s="2111"/>
      <c r="I86" s="2111"/>
      <c r="J86" s="2111"/>
      <c r="K86" s="2111"/>
      <c r="L86" s="2111"/>
      <c r="M86" s="2111"/>
      <c r="N86" s="2111"/>
      <c r="O86" s="2111"/>
      <c r="P86" s="2111"/>
      <c r="Q86" s="2111"/>
      <c r="R86" s="2111"/>
      <c r="S86" s="2111"/>
      <c r="T86" s="2111"/>
      <c r="U86" s="2111"/>
      <c r="V86" s="2111"/>
      <c r="W86" s="2111"/>
      <c r="X86" s="2111"/>
      <c r="Y86" s="2111"/>
      <c r="Z86" s="2111"/>
      <c r="AA86" s="2111"/>
      <c r="AB86" s="2111"/>
      <c r="AC86" s="2111"/>
      <c r="AD86" s="2111"/>
      <c r="AE86" s="2111"/>
      <c r="AF86" s="2111"/>
      <c r="AG86" s="2111"/>
      <c r="AH86" s="2111"/>
      <c r="AI86" s="2111"/>
      <c r="AJ86" s="2111"/>
    </row>
    <row r="87" spans="3:36">
      <c r="C87" s="2257"/>
      <c r="D87" s="241"/>
      <c r="E87" s="241"/>
      <c r="F87" s="241"/>
      <c r="G87" s="2111"/>
      <c r="H87" s="2111"/>
      <c r="I87" s="2111"/>
      <c r="J87" s="2111"/>
      <c r="K87" s="2111"/>
      <c r="L87" s="2111"/>
      <c r="M87" s="2111"/>
      <c r="N87" s="2111"/>
      <c r="O87" s="2111"/>
      <c r="P87" s="2111"/>
      <c r="Q87" s="2111"/>
      <c r="R87" s="2111"/>
      <c r="S87" s="2111"/>
      <c r="T87" s="2111"/>
      <c r="U87" s="2111"/>
      <c r="V87" s="2111"/>
      <c r="W87" s="2111"/>
      <c r="X87" s="2111"/>
      <c r="Y87" s="2111"/>
      <c r="Z87" s="2111"/>
      <c r="AA87" s="2111"/>
      <c r="AB87" s="2111"/>
      <c r="AC87" s="2111"/>
      <c r="AD87" s="2111"/>
      <c r="AE87" s="2111"/>
      <c r="AF87" s="2111"/>
      <c r="AG87" s="2111"/>
      <c r="AH87" s="2111"/>
      <c r="AI87" s="2111"/>
      <c r="AJ87" s="2111"/>
    </row>
    <row r="88" spans="3:36">
      <c r="C88" s="2257"/>
      <c r="D88" s="241"/>
      <c r="E88" s="241"/>
      <c r="F88" s="241"/>
      <c r="G88" s="2111"/>
      <c r="H88" s="2111"/>
      <c r="I88" s="2111"/>
      <c r="J88" s="2111"/>
      <c r="K88" s="2111"/>
      <c r="L88" s="2111"/>
      <c r="M88" s="2111"/>
      <c r="N88" s="2111"/>
      <c r="O88" s="2111"/>
      <c r="P88" s="2111"/>
      <c r="Q88" s="2111"/>
      <c r="R88" s="2111"/>
      <c r="S88" s="2111"/>
      <c r="T88" s="2111"/>
      <c r="U88" s="2111"/>
      <c r="V88" s="2111"/>
      <c r="W88" s="2111"/>
      <c r="X88" s="2111"/>
      <c r="Y88" s="2111"/>
      <c r="Z88" s="2111"/>
      <c r="AA88" s="2111"/>
      <c r="AB88" s="2111"/>
      <c r="AC88" s="2111"/>
      <c r="AD88" s="2111"/>
      <c r="AE88" s="2111"/>
      <c r="AF88" s="2111"/>
      <c r="AG88" s="2111"/>
      <c r="AH88" s="2111"/>
      <c r="AI88" s="2111"/>
      <c r="AJ88" s="2111"/>
    </row>
    <row r="89" spans="3:36">
      <c r="C89" s="2257"/>
      <c r="D89" s="241"/>
      <c r="E89" s="241"/>
      <c r="F89" s="241"/>
      <c r="G89" s="2111"/>
      <c r="H89" s="2111"/>
      <c r="I89" s="2111"/>
      <c r="J89" s="2111"/>
      <c r="K89" s="2111"/>
      <c r="L89" s="2111"/>
      <c r="M89" s="2111"/>
      <c r="N89" s="2111"/>
      <c r="O89" s="2111"/>
      <c r="P89" s="2111"/>
      <c r="Q89" s="2111"/>
      <c r="R89" s="2111"/>
      <c r="S89" s="2111"/>
      <c r="T89" s="2111"/>
      <c r="U89" s="2111"/>
      <c r="V89" s="2111"/>
      <c r="W89" s="2111"/>
      <c r="X89" s="2111"/>
      <c r="Y89" s="2111"/>
      <c r="Z89" s="2111"/>
      <c r="AA89" s="2111"/>
      <c r="AB89" s="2111"/>
      <c r="AC89" s="2111"/>
      <c r="AD89" s="2111"/>
      <c r="AE89" s="2111"/>
      <c r="AF89" s="2111"/>
      <c r="AG89" s="2111"/>
      <c r="AH89" s="2111"/>
      <c r="AI89" s="2111"/>
      <c r="AJ89" s="2111"/>
    </row>
    <row r="90" spans="3:36">
      <c r="C90" s="2257"/>
      <c r="D90" s="241"/>
      <c r="E90" s="241"/>
      <c r="F90" s="241"/>
      <c r="G90" s="2111"/>
      <c r="H90" s="2111"/>
      <c r="I90" s="2111"/>
      <c r="J90" s="2111"/>
      <c r="K90" s="2111"/>
      <c r="L90" s="2111"/>
      <c r="M90" s="2111"/>
      <c r="N90" s="2111"/>
      <c r="O90" s="2111"/>
      <c r="P90" s="2111"/>
      <c r="Q90" s="2111"/>
      <c r="R90" s="2111"/>
      <c r="S90" s="2111"/>
      <c r="T90" s="2111"/>
      <c r="U90" s="2111"/>
      <c r="V90" s="2111"/>
      <c r="W90" s="2111"/>
      <c r="X90" s="2111"/>
      <c r="Y90" s="2111"/>
      <c r="Z90" s="2111"/>
      <c r="AA90" s="2111"/>
      <c r="AB90" s="2111"/>
      <c r="AC90" s="2111"/>
      <c r="AD90" s="2111"/>
      <c r="AE90" s="2111"/>
      <c r="AF90" s="2111"/>
      <c r="AG90" s="2111"/>
      <c r="AH90" s="2111"/>
      <c r="AI90" s="2111"/>
      <c r="AJ90" s="2111"/>
    </row>
    <row r="91" spans="3:36">
      <c r="C91" s="2257"/>
      <c r="D91" s="241"/>
      <c r="E91" s="241"/>
      <c r="F91" s="241"/>
      <c r="G91" s="2111"/>
      <c r="H91" s="2111"/>
      <c r="I91" s="2111"/>
      <c r="J91" s="2111"/>
      <c r="K91" s="2111"/>
      <c r="L91" s="2111"/>
      <c r="M91" s="2111"/>
      <c r="N91" s="2111"/>
      <c r="O91" s="2111"/>
      <c r="P91" s="2111"/>
      <c r="Q91" s="2111"/>
      <c r="R91" s="2111"/>
      <c r="S91" s="2111"/>
      <c r="T91" s="2111"/>
      <c r="U91" s="2111"/>
      <c r="V91" s="2111"/>
      <c r="W91" s="2111"/>
      <c r="X91" s="2111"/>
      <c r="Y91" s="2111"/>
      <c r="Z91" s="2111"/>
      <c r="AA91" s="2111"/>
      <c r="AB91" s="2111"/>
      <c r="AC91" s="2111"/>
      <c r="AD91" s="2111"/>
      <c r="AE91" s="2111"/>
      <c r="AF91" s="2111"/>
      <c r="AG91" s="2111"/>
      <c r="AH91" s="2111"/>
      <c r="AI91" s="2111"/>
      <c r="AJ91" s="2111"/>
    </row>
    <row r="92" spans="3:36">
      <c r="C92" s="2257"/>
      <c r="D92" s="241"/>
      <c r="E92" s="241"/>
      <c r="F92" s="241"/>
      <c r="G92" s="2111"/>
      <c r="H92" s="2111"/>
      <c r="I92" s="2111"/>
      <c r="J92" s="2111"/>
      <c r="K92" s="2111"/>
      <c r="L92" s="2111"/>
      <c r="M92" s="2111"/>
      <c r="N92" s="2111"/>
      <c r="O92" s="2111"/>
      <c r="P92" s="2111"/>
      <c r="Q92" s="2111"/>
      <c r="R92" s="2111"/>
      <c r="S92" s="2111"/>
      <c r="T92" s="2111"/>
      <c r="U92" s="2111"/>
      <c r="V92" s="2111"/>
      <c r="W92" s="2111"/>
      <c r="X92" s="2111"/>
      <c r="Y92" s="2111"/>
      <c r="Z92" s="2111"/>
      <c r="AA92" s="2111"/>
      <c r="AB92" s="2111"/>
      <c r="AC92" s="2111"/>
      <c r="AD92" s="2111"/>
      <c r="AE92" s="2111"/>
      <c r="AF92" s="2111"/>
      <c r="AG92" s="2111"/>
      <c r="AH92" s="2111"/>
      <c r="AI92" s="2111"/>
      <c r="AJ92" s="2111"/>
    </row>
    <row r="93" spans="3:36">
      <c r="C93" s="2257"/>
      <c r="D93" s="241"/>
      <c r="E93" s="241"/>
      <c r="F93" s="241"/>
      <c r="G93" s="2111"/>
      <c r="H93" s="2111"/>
      <c r="I93" s="2111"/>
      <c r="J93" s="2111"/>
      <c r="K93" s="2111"/>
      <c r="L93" s="2111"/>
      <c r="M93" s="2111"/>
      <c r="N93" s="2111"/>
      <c r="O93" s="2111"/>
      <c r="P93" s="2111"/>
      <c r="Q93" s="2111"/>
      <c r="R93" s="2111"/>
      <c r="S93" s="2111"/>
      <c r="T93" s="2111"/>
      <c r="U93" s="2111"/>
      <c r="V93" s="2111"/>
      <c r="W93" s="2111"/>
      <c r="X93" s="2111"/>
      <c r="Y93" s="2111"/>
      <c r="Z93" s="2111"/>
      <c r="AA93" s="2111"/>
      <c r="AB93" s="2111"/>
      <c r="AC93" s="2111"/>
      <c r="AD93" s="2111"/>
      <c r="AE93" s="2111"/>
      <c r="AF93" s="2111"/>
      <c r="AG93" s="2111"/>
      <c r="AH93" s="2111"/>
      <c r="AI93" s="2111"/>
      <c r="AJ93" s="2111"/>
    </row>
    <row r="94" spans="3:36">
      <c r="C94" s="2257"/>
      <c r="D94" s="241"/>
      <c r="E94" s="241"/>
      <c r="F94" s="241"/>
      <c r="G94" s="2111"/>
      <c r="H94" s="2111"/>
      <c r="I94" s="2111"/>
      <c r="J94" s="2111"/>
      <c r="K94" s="2111"/>
      <c r="L94" s="2111"/>
      <c r="M94" s="2111"/>
      <c r="N94" s="2111"/>
      <c r="O94" s="2111"/>
      <c r="P94" s="2111"/>
      <c r="Q94" s="2111"/>
      <c r="R94" s="2111"/>
      <c r="S94" s="2111"/>
      <c r="T94" s="2111"/>
      <c r="U94" s="2111"/>
      <c r="V94" s="2111"/>
      <c r="W94" s="2111"/>
      <c r="X94" s="2111"/>
      <c r="Y94" s="2111"/>
      <c r="Z94" s="2111"/>
      <c r="AA94" s="2111"/>
      <c r="AB94" s="2111"/>
      <c r="AC94" s="2111"/>
      <c r="AD94" s="2111"/>
      <c r="AE94" s="2111"/>
      <c r="AF94" s="2111"/>
      <c r="AG94" s="2111"/>
      <c r="AH94" s="2111"/>
      <c r="AI94" s="2111"/>
      <c r="AJ94" s="2111"/>
    </row>
    <row r="95" spans="3:36">
      <c r="C95" s="2257"/>
      <c r="D95" s="241"/>
      <c r="E95" s="241"/>
      <c r="F95" s="241"/>
      <c r="G95" s="2111"/>
      <c r="H95" s="2111"/>
      <c r="I95" s="2111"/>
      <c r="J95" s="2111"/>
      <c r="K95" s="2111"/>
      <c r="L95" s="2111"/>
      <c r="M95" s="2111"/>
      <c r="N95" s="2111"/>
      <c r="O95" s="2111"/>
      <c r="P95" s="2111"/>
      <c r="Q95" s="2111"/>
      <c r="R95" s="2111"/>
      <c r="S95" s="2111"/>
      <c r="T95" s="2111"/>
      <c r="U95" s="2111"/>
      <c r="V95" s="2111"/>
      <c r="W95" s="2111"/>
      <c r="X95" s="2111"/>
      <c r="Y95" s="2111"/>
      <c r="Z95" s="2111"/>
      <c r="AA95" s="2111"/>
      <c r="AB95" s="2111"/>
      <c r="AC95" s="2111"/>
      <c r="AD95" s="2111"/>
      <c r="AE95" s="2111"/>
      <c r="AF95" s="2111"/>
      <c r="AG95" s="2111"/>
      <c r="AH95" s="2111"/>
      <c r="AI95" s="2111"/>
      <c r="AJ95" s="2111"/>
    </row>
    <row r="96" spans="3:36">
      <c r="C96" s="2257"/>
      <c r="D96" s="241"/>
      <c r="E96" s="241"/>
      <c r="F96" s="241"/>
      <c r="G96" s="2111"/>
      <c r="H96" s="2111"/>
      <c r="I96" s="2111"/>
      <c r="J96" s="2111"/>
      <c r="K96" s="2111"/>
      <c r="L96" s="2111"/>
      <c r="M96" s="2111"/>
      <c r="N96" s="2111"/>
      <c r="O96" s="2111"/>
      <c r="P96" s="2111"/>
      <c r="Q96" s="2111"/>
      <c r="R96" s="2111"/>
      <c r="S96" s="2111"/>
      <c r="T96" s="2111"/>
      <c r="U96" s="2111"/>
      <c r="V96" s="2111"/>
      <c r="W96" s="2111"/>
      <c r="X96" s="2111"/>
      <c r="Y96" s="2111"/>
      <c r="Z96" s="2111"/>
      <c r="AA96" s="2111"/>
      <c r="AB96" s="2111"/>
      <c r="AC96" s="2111"/>
      <c r="AD96" s="2111"/>
      <c r="AE96" s="2111"/>
      <c r="AF96" s="2111"/>
      <c r="AG96" s="2111"/>
      <c r="AH96" s="2111"/>
      <c r="AI96" s="2111"/>
      <c r="AJ96" s="2111"/>
    </row>
    <row r="97" spans="3:36">
      <c r="C97" s="2257"/>
      <c r="D97" s="241"/>
      <c r="E97" s="241"/>
      <c r="F97" s="241"/>
      <c r="G97" s="2111"/>
      <c r="H97" s="2111"/>
      <c r="I97" s="2111"/>
      <c r="J97" s="2111"/>
      <c r="K97" s="2111"/>
      <c r="L97" s="2111"/>
      <c r="M97" s="2111"/>
      <c r="N97" s="2111"/>
      <c r="O97" s="2111"/>
      <c r="P97" s="2111"/>
      <c r="Q97" s="2111"/>
      <c r="R97" s="2111"/>
      <c r="S97" s="2111"/>
      <c r="T97" s="2111"/>
      <c r="U97" s="2111"/>
      <c r="V97" s="2111"/>
      <c r="W97" s="2111"/>
      <c r="X97" s="2111"/>
      <c r="Y97" s="2111"/>
      <c r="Z97" s="2111"/>
      <c r="AA97" s="2111"/>
      <c r="AB97" s="2111"/>
      <c r="AC97" s="2111"/>
      <c r="AD97" s="2111"/>
      <c r="AE97" s="2111"/>
      <c r="AF97" s="2111"/>
      <c r="AG97" s="2111"/>
      <c r="AH97" s="2111"/>
      <c r="AI97" s="2111"/>
      <c r="AJ97" s="2111"/>
    </row>
    <row r="98" spans="3:36">
      <c r="C98" s="2257"/>
      <c r="D98" s="241"/>
      <c r="E98" s="241"/>
      <c r="F98" s="241"/>
      <c r="G98" s="2111"/>
      <c r="H98" s="2111"/>
      <c r="I98" s="2111"/>
      <c r="J98" s="2111"/>
      <c r="K98" s="2111"/>
      <c r="L98" s="2111"/>
      <c r="M98" s="2111"/>
      <c r="N98" s="2111"/>
      <c r="O98" s="2111"/>
      <c r="P98" s="2111"/>
      <c r="Q98" s="2111"/>
      <c r="R98" s="2111"/>
      <c r="S98" s="2111"/>
      <c r="T98" s="2111"/>
      <c r="U98" s="2111"/>
      <c r="V98" s="2111"/>
      <c r="W98" s="2111"/>
      <c r="X98" s="2111"/>
      <c r="Y98" s="2111"/>
      <c r="Z98" s="2111"/>
      <c r="AA98" s="2111"/>
      <c r="AB98" s="2111"/>
      <c r="AC98" s="2111"/>
      <c r="AD98" s="2111"/>
      <c r="AE98" s="2111"/>
      <c r="AF98" s="2111"/>
      <c r="AG98" s="2111"/>
      <c r="AH98" s="2111"/>
      <c r="AI98" s="2111"/>
      <c r="AJ98" s="2111"/>
    </row>
    <row r="99" spans="3:36">
      <c r="C99" s="2257"/>
      <c r="D99" s="241"/>
      <c r="E99" s="241"/>
      <c r="F99" s="241"/>
      <c r="G99" s="2111"/>
      <c r="H99" s="2111"/>
      <c r="I99" s="2111"/>
      <c r="J99" s="2111"/>
      <c r="K99" s="2111"/>
      <c r="L99" s="2111"/>
      <c r="M99" s="2111"/>
      <c r="N99" s="2111"/>
      <c r="O99" s="2111"/>
      <c r="P99" s="2111"/>
      <c r="Q99" s="2111"/>
      <c r="R99" s="2111"/>
      <c r="S99" s="2111"/>
      <c r="T99" s="2111"/>
      <c r="U99" s="2111"/>
      <c r="V99" s="2111"/>
      <c r="W99" s="2111"/>
      <c r="X99" s="2111"/>
      <c r="Y99" s="2111"/>
      <c r="Z99" s="2111"/>
      <c r="AA99" s="2111"/>
      <c r="AB99" s="2111"/>
      <c r="AC99" s="2111"/>
      <c r="AD99" s="2111"/>
      <c r="AE99" s="2111"/>
      <c r="AF99" s="2111"/>
      <c r="AG99" s="2111"/>
      <c r="AH99" s="2111"/>
      <c r="AI99" s="2111"/>
      <c r="AJ99" s="2111"/>
    </row>
    <row r="100" spans="3:36">
      <c r="C100" s="2257"/>
      <c r="D100" s="241"/>
      <c r="E100" s="241"/>
      <c r="F100" s="241"/>
      <c r="G100" s="2111"/>
      <c r="H100" s="2111"/>
      <c r="I100" s="2111"/>
      <c r="J100" s="2111"/>
      <c r="K100" s="2111"/>
      <c r="L100" s="2111"/>
      <c r="M100" s="2111"/>
      <c r="N100" s="2111"/>
      <c r="O100" s="2111"/>
      <c r="P100" s="2111"/>
      <c r="Q100" s="2111"/>
      <c r="R100" s="2111"/>
      <c r="S100" s="2111"/>
      <c r="T100" s="2111"/>
      <c r="U100" s="2111"/>
      <c r="V100" s="2111"/>
      <c r="W100" s="2111"/>
      <c r="X100" s="2111"/>
      <c r="Y100" s="2111"/>
      <c r="Z100" s="2111"/>
      <c r="AA100" s="2111"/>
      <c r="AB100" s="2111"/>
      <c r="AC100" s="2111"/>
      <c r="AD100" s="2111"/>
      <c r="AE100" s="2111"/>
      <c r="AF100" s="2111"/>
      <c r="AG100" s="2111"/>
      <c r="AH100" s="2111"/>
      <c r="AI100" s="2111"/>
      <c r="AJ100" s="2111"/>
    </row>
    <row r="101" spans="3:36">
      <c r="C101" s="2257"/>
      <c r="D101" s="241"/>
      <c r="E101" s="241"/>
      <c r="F101" s="241"/>
      <c r="G101" s="2111"/>
      <c r="H101" s="2111"/>
      <c r="I101" s="2111"/>
      <c r="J101" s="2111"/>
      <c r="K101" s="2111"/>
      <c r="L101" s="2111"/>
      <c r="M101" s="2111"/>
      <c r="N101" s="2111"/>
      <c r="O101" s="2111"/>
      <c r="P101" s="2111"/>
      <c r="Q101" s="2111"/>
      <c r="R101" s="2111"/>
      <c r="S101" s="2111"/>
      <c r="T101" s="2111"/>
      <c r="U101" s="2111"/>
      <c r="V101" s="2111"/>
      <c r="W101" s="2111"/>
      <c r="X101" s="2111"/>
      <c r="Y101" s="2111"/>
      <c r="Z101" s="2111"/>
      <c r="AA101" s="2111"/>
      <c r="AB101" s="2111"/>
      <c r="AC101" s="2111"/>
      <c r="AD101" s="2111"/>
      <c r="AE101" s="2111"/>
      <c r="AF101" s="2111"/>
      <c r="AG101" s="2111"/>
      <c r="AH101" s="2111"/>
      <c r="AI101" s="2111"/>
      <c r="AJ101" s="2111"/>
    </row>
    <row r="102" spans="3:36">
      <c r="C102" s="2257"/>
      <c r="D102" s="241"/>
      <c r="E102" s="241"/>
      <c r="F102" s="241"/>
      <c r="G102" s="2111"/>
      <c r="H102" s="2111"/>
      <c r="I102" s="2111"/>
      <c r="J102" s="2111"/>
      <c r="K102" s="2111"/>
      <c r="L102" s="2111"/>
      <c r="M102" s="2111"/>
      <c r="N102" s="2111"/>
      <c r="O102" s="2111"/>
      <c r="P102" s="2111"/>
      <c r="Q102" s="2111"/>
      <c r="R102" s="2111"/>
      <c r="S102" s="2111"/>
      <c r="T102" s="2111"/>
      <c r="U102" s="2111"/>
      <c r="V102" s="2111"/>
      <c r="W102" s="2111"/>
      <c r="X102" s="2111"/>
      <c r="Y102" s="2111"/>
      <c r="Z102" s="2111"/>
      <c r="AA102" s="2111"/>
      <c r="AB102" s="2111"/>
      <c r="AC102" s="2111"/>
      <c r="AD102" s="2111"/>
      <c r="AE102" s="2111"/>
      <c r="AF102" s="2111"/>
      <c r="AG102" s="2111"/>
      <c r="AH102" s="2111"/>
      <c r="AI102" s="2111"/>
      <c r="AJ102" s="2111"/>
    </row>
    <row r="103" spans="3:36">
      <c r="C103" s="2257"/>
      <c r="D103" s="241"/>
      <c r="E103" s="241"/>
      <c r="F103" s="241"/>
      <c r="G103" s="2111"/>
      <c r="H103" s="2111"/>
      <c r="I103" s="2111"/>
      <c r="J103" s="2111"/>
      <c r="K103" s="2111"/>
      <c r="L103" s="2111"/>
      <c r="M103" s="2111"/>
      <c r="N103" s="2111"/>
      <c r="O103" s="2111"/>
      <c r="P103" s="2111"/>
      <c r="Q103" s="2111"/>
      <c r="R103" s="2111"/>
      <c r="S103" s="2111"/>
      <c r="T103" s="2111"/>
      <c r="U103" s="2111"/>
      <c r="V103" s="2111"/>
      <c r="W103" s="2111"/>
      <c r="X103" s="2111"/>
      <c r="Y103" s="2111"/>
      <c r="Z103" s="2111"/>
      <c r="AA103" s="2111"/>
      <c r="AB103" s="2111"/>
      <c r="AC103" s="2111"/>
      <c r="AD103" s="2111"/>
      <c r="AE103" s="2111"/>
      <c r="AF103" s="2111"/>
      <c r="AG103" s="2111"/>
      <c r="AH103" s="2111"/>
      <c r="AI103" s="2111"/>
      <c r="AJ103" s="2111"/>
    </row>
    <row r="104" spans="3:36">
      <c r="C104" s="2257"/>
      <c r="D104" s="241"/>
      <c r="E104" s="241"/>
      <c r="F104" s="241"/>
      <c r="G104" s="2111"/>
      <c r="H104" s="2111"/>
      <c r="I104" s="2111"/>
      <c r="J104" s="2111"/>
      <c r="K104" s="2111"/>
      <c r="L104" s="2111"/>
      <c r="M104" s="2111"/>
      <c r="N104" s="2111"/>
      <c r="O104" s="2111"/>
      <c r="P104" s="2111"/>
      <c r="Q104" s="2111"/>
      <c r="R104" s="2111"/>
      <c r="S104" s="2111"/>
      <c r="T104" s="2111"/>
      <c r="U104" s="2111"/>
      <c r="V104" s="2111"/>
      <c r="W104" s="2111"/>
      <c r="X104" s="2111"/>
      <c r="Y104" s="2111"/>
      <c r="Z104" s="2111"/>
      <c r="AA104" s="2111"/>
      <c r="AB104" s="2111"/>
      <c r="AC104" s="2111"/>
      <c r="AD104" s="2111"/>
      <c r="AE104" s="2111"/>
      <c r="AF104" s="2111"/>
      <c r="AG104" s="2111"/>
      <c r="AH104" s="2111"/>
      <c r="AI104" s="2111"/>
      <c r="AJ104" s="2111"/>
    </row>
    <row r="105" spans="3:36">
      <c r="C105" s="2257"/>
      <c r="D105" s="241"/>
      <c r="E105" s="241"/>
      <c r="F105" s="241"/>
      <c r="G105" s="2111"/>
      <c r="H105" s="2111"/>
      <c r="I105" s="2111"/>
      <c r="J105" s="2111"/>
      <c r="K105" s="2111"/>
      <c r="L105" s="2111"/>
      <c r="M105" s="2111"/>
      <c r="N105" s="2111"/>
      <c r="O105" s="2111"/>
      <c r="P105" s="2111"/>
      <c r="Q105" s="2111"/>
      <c r="R105" s="2111"/>
      <c r="S105" s="2111"/>
      <c r="T105" s="2111"/>
      <c r="U105" s="2111"/>
      <c r="V105" s="2111"/>
      <c r="W105" s="2111"/>
      <c r="X105" s="2111"/>
      <c r="Y105" s="2111"/>
      <c r="Z105" s="2111"/>
      <c r="AA105" s="2111"/>
      <c r="AB105" s="2111"/>
      <c r="AC105" s="2111"/>
      <c r="AD105" s="2111"/>
      <c r="AE105" s="2111"/>
      <c r="AF105" s="2111"/>
      <c r="AG105" s="2111"/>
      <c r="AH105" s="2111"/>
      <c r="AI105" s="2111"/>
      <c r="AJ105" s="2111"/>
    </row>
    <row r="106" spans="3:36">
      <c r="C106" s="2257"/>
      <c r="D106" s="241"/>
      <c r="E106" s="241"/>
      <c r="F106" s="241"/>
      <c r="G106" s="2111"/>
      <c r="H106" s="2111"/>
      <c r="I106" s="2111"/>
      <c r="J106" s="2111"/>
      <c r="K106" s="2111"/>
      <c r="L106" s="2111"/>
      <c r="M106" s="2111"/>
      <c r="N106" s="2111"/>
      <c r="O106" s="2111"/>
      <c r="P106" s="2111"/>
      <c r="Q106" s="2111"/>
      <c r="R106" s="2111"/>
      <c r="S106" s="2111"/>
      <c r="T106" s="2111"/>
      <c r="U106" s="2111"/>
      <c r="V106" s="2111"/>
      <c r="W106" s="2111"/>
      <c r="X106" s="2111"/>
      <c r="Y106" s="2111"/>
      <c r="Z106" s="2111"/>
      <c r="AA106" s="2111"/>
      <c r="AB106" s="2111"/>
      <c r="AC106" s="2111"/>
      <c r="AD106" s="2111"/>
      <c r="AE106" s="2111"/>
      <c r="AF106" s="2111"/>
      <c r="AG106" s="2111"/>
      <c r="AH106" s="2111"/>
      <c r="AI106" s="2111"/>
      <c r="AJ106" s="2111"/>
    </row>
    <row r="107" spans="3:36">
      <c r="C107" s="2257"/>
      <c r="D107" s="241"/>
      <c r="E107" s="241"/>
      <c r="F107" s="241"/>
      <c r="G107" s="2111"/>
      <c r="H107" s="2111"/>
      <c r="I107" s="2111"/>
      <c r="J107" s="2111"/>
      <c r="K107" s="2111"/>
      <c r="L107" s="2111"/>
      <c r="M107" s="2111"/>
      <c r="N107" s="2111"/>
      <c r="O107" s="2111"/>
      <c r="P107" s="2111"/>
      <c r="Q107" s="2111"/>
      <c r="R107" s="2111"/>
      <c r="S107" s="2111"/>
      <c r="T107" s="2111"/>
      <c r="U107" s="2111"/>
      <c r="V107" s="2111"/>
      <c r="W107" s="2111"/>
      <c r="X107" s="2111"/>
      <c r="Y107" s="2111"/>
      <c r="Z107" s="2111"/>
      <c r="AA107" s="2111"/>
      <c r="AB107" s="2111"/>
      <c r="AC107" s="2111"/>
      <c r="AD107" s="2111"/>
      <c r="AE107" s="2111"/>
      <c r="AF107" s="2111"/>
      <c r="AG107" s="2111"/>
      <c r="AH107" s="2111"/>
      <c r="AI107" s="2111"/>
      <c r="AJ107" s="2111"/>
    </row>
    <row r="108" spans="3:36">
      <c r="C108" s="2257"/>
      <c r="D108" s="241"/>
      <c r="E108" s="241"/>
      <c r="F108" s="241"/>
      <c r="G108" s="2111"/>
      <c r="H108" s="2111"/>
      <c r="I108" s="2111"/>
      <c r="J108" s="2111"/>
      <c r="K108" s="2111"/>
      <c r="L108" s="2111"/>
      <c r="M108" s="2111"/>
      <c r="N108" s="2111"/>
      <c r="O108" s="2111"/>
      <c r="P108" s="2111"/>
      <c r="Q108" s="2111"/>
      <c r="R108" s="2111"/>
      <c r="S108" s="2111"/>
      <c r="T108" s="2111"/>
      <c r="U108" s="2111"/>
      <c r="V108" s="2111"/>
      <c r="W108" s="2111"/>
      <c r="X108" s="2111"/>
      <c r="Y108" s="2111"/>
      <c r="Z108" s="2111"/>
      <c r="AA108" s="2111"/>
      <c r="AB108" s="2111"/>
      <c r="AC108" s="2111"/>
      <c r="AD108" s="2111"/>
      <c r="AE108" s="2111"/>
      <c r="AF108" s="2111"/>
      <c r="AG108" s="2111"/>
      <c r="AH108" s="2111"/>
      <c r="AI108" s="2111"/>
      <c r="AJ108" s="2111"/>
    </row>
    <row r="109" spans="3:36">
      <c r="C109" s="2257"/>
      <c r="D109" s="241"/>
      <c r="E109" s="241"/>
      <c r="F109" s="241"/>
      <c r="G109" s="2111"/>
      <c r="H109" s="2111"/>
      <c r="I109" s="2111"/>
      <c r="J109" s="2111"/>
      <c r="K109" s="2111"/>
      <c r="L109" s="2111"/>
      <c r="M109" s="2111"/>
      <c r="N109" s="2111"/>
      <c r="O109" s="2111"/>
      <c r="P109" s="2111"/>
      <c r="Q109" s="2111"/>
      <c r="R109" s="2111"/>
      <c r="S109" s="2111"/>
      <c r="T109" s="2111"/>
      <c r="U109" s="2111"/>
      <c r="V109" s="2111"/>
      <c r="W109" s="2111"/>
      <c r="X109" s="2111"/>
      <c r="Y109" s="2111"/>
      <c r="Z109" s="2111"/>
      <c r="AA109" s="2111"/>
      <c r="AB109" s="2111"/>
      <c r="AC109" s="2111"/>
      <c r="AD109" s="2111"/>
      <c r="AE109" s="2111"/>
      <c r="AF109" s="2111"/>
      <c r="AG109" s="2111"/>
      <c r="AH109" s="2111"/>
      <c r="AI109" s="2111"/>
      <c r="AJ109" s="2111"/>
    </row>
    <row r="110" spans="3:36">
      <c r="C110" s="2257"/>
      <c r="D110" s="241"/>
      <c r="E110" s="241"/>
      <c r="F110" s="24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c r="AA110" s="2111"/>
      <c r="AB110" s="2111"/>
      <c r="AC110" s="2111"/>
      <c r="AD110" s="2111"/>
      <c r="AE110" s="2111"/>
      <c r="AF110" s="2111"/>
      <c r="AG110" s="2111"/>
      <c r="AH110" s="2111"/>
      <c r="AI110" s="2111"/>
      <c r="AJ110" s="2111"/>
    </row>
    <row r="111" spans="3:36">
      <c r="C111" s="2257"/>
      <c r="D111" s="241"/>
      <c r="E111" s="241"/>
      <c r="F111" s="241"/>
      <c r="G111" s="2111"/>
      <c r="H111" s="2111"/>
      <c r="I111" s="2111"/>
      <c r="J111" s="2111"/>
      <c r="K111" s="2111"/>
      <c r="L111" s="2111"/>
      <c r="M111" s="2111"/>
      <c r="N111" s="2111"/>
      <c r="O111" s="2111"/>
      <c r="P111" s="2111"/>
      <c r="Q111" s="2111"/>
      <c r="R111" s="2111"/>
      <c r="S111" s="2111"/>
      <c r="T111" s="2111"/>
      <c r="U111" s="2111"/>
      <c r="V111" s="2111"/>
      <c r="W111" s="2111"/>
      <c r="X111" s="2111"/>
      <c r="Y111" s="2111"/>
      <c r="Z111" s="2111"/>
      <c r="AA111" s="2111"/>
      <c r="AB111" s="2111"/>
      <c r="AC111" s="2111"/>
      <c r="AD111" s="2111"/>
      <c r="AE111" s="2111"/>
      <c r="AF111" s="2111"/>
      <c r="AG111" s="2111"/>
      <c r="AH111" s="2111"/>
      <c r="AI111" s="2111"/>
      <c r="AJ111" s="2111"/>
    </row>
    <row r="112" spans="3:36">
      <c r="C112" s="2257"/>
      <c r="D112" s="241"/>
      <c r="E112" s="241"/>
      <c r="F112" s="241"/>
      <c r="G112" s="2111"/>
      <c r="H112" s="2111"/>
      <c r="I112" s="2111"/>
      <c r="J112" s="2111"/>
      <c r="K112" s="2111"/>
      <c r="L112" s="2111"/>
      <c r="M112" s="2111"/>
      <c r="N112" s="2111"/>
      <c r="O112" s="2111"/>
      <c r="P112" s="2111"/>
      <c r="Q112" s="2111"/>
      <c r="R112" s="2111"/>
      <c r="S112" s="2111"/>
      <c r="T112" s="2111"/>
      <c r="U112" s="2111"/>
      <c r="V112" s="2111"/>
      <c r="W112" s="2111"/>
      <c r="X112" s="2111"/>
      <c r="Y112" s="2111"/>
      <c r="Z112" s="2111"/>
      <c r="AA112" s="2111"/>
      <c r="AB112" s="2111"/>
      <c r="AC112" s="2111"/>
      <c r="AD112" s="2111"/>
      <c r="AE112" s="2111"/>
      <c r="AF112" s="2111"/>
      <c r="AG112" s="2111"/>
      <c r="AH112" s="2111"/>
      <c r="AI112" s="2111"/>
      <c r="AJ112" s="2111"/>
    </row>
    <row r="113" spans="3:36">
      <c r="C113" s="2257"/>
      <c r="D113" s="241"/>
      <c r="E113" s="241"/>
      <c r="F113" s="241"/>
      <c r="G113" s="2111"/>
      <c r="H113" s="2111"/>
      <c r="I113" s="2111"/>
      <c r="J113" s="2111"/>
      <c r="K113" s="2111"/>
      <c r="L113" s="2111"/>
      <c r="M113" s="2111"/>
      <c r="N113" s="2111"/>
      <c r="O113" s="2111"/>
      <c r="P113" s="2111"/>
      <c r="Q113" s="2111"/>
      <c r="R113" s="2111"/>
      <c r="S113" s="2111"/>
      <c r="T113" s="2111"/>
      <c r="U113" s="2111"/>
      <c r="V113" s="2111"/>
      <c r="W113" s="2111"/>
      <c r="X113" s="2111"/>
      <c r="Y113" s="2111"/>
      <c r="Z113" s="2111"/>
      <c r="AA113" s="2111"/>
      <c r="AB113" s="2111"/>
      <c r="AC113" s="2111"/>
      <c r="AD113" s="2111"/>
      <c r="AE113" s="2111"/>
      <c r="AF113" s="2111"/>
      <c r="AG113" s="2111"/>
      <c r="AH113" s="2111"/>
      <c r="AI113" s="2111"/>
      <c r="AJ113" s="2111"/>
    </row>
    <row r="114" spans="3:36">
      <c r="C114" s="2257"/>
      <c r="D114" s="241"/>
      <c r="E114" s="241"/>
      <c r="F114" s="241"/>
      <c r="G114" s="2111"/>
      <c r="H114" s="2111"/>
      <c r="I114" s="2111"/>
      <c r="J114" s="2111"/>
      <c r="K114" s="2111"/>
      <c r="L114" s="2111"/>
      <c r="M114" s="2111"/>
      <c r="N114" s="2111"/>
      <c r="O114" s="2111"/>
      <c r="P114" s="2111"/>
      <c r="Q114" s="2111"/>
      <c r="R114" s="2111"/>
      <c r="S114" s="2111"/>
      <c r="T114" s="2111"/>
      <c r="U114" s="2111"/>
      <c r="V114" s="2111"/>
      <c r="W114" s="2111"/>
      <c r="X114" s="2111"/>
      <c r="Y114" s="2111"/>
      <c r="Z114" s="2111"/>
      <c r="AA114" s="2111"/>
      <c r="AB114" s="2111"/>
      <c r="AC114" s="2111"/>
      <c r="AD114" s="2111"/>
      <c r="AE114" s="2111"/>
      <c r="AF114" s="2111"/>
      <c r="AG114" s="2111"/>
      <c r="AH114" s="2111"/>
      <c r="AI114" s="2111"/>
      <c r="AJ114" s="2111"/>
    </row>
    <row r="115" spans="3:36">
      <c r="C115" s="2257"/>
      <c r="D115" s="241"/>
      <c r="E115" s="241"/>
      <c r="F115" s="241"/>
      <c r="G115" s="2111"/>
      <c r="H115" s="2111"/>
      <c r="I115" s="2111"/>
      <c r="J115" s="2111"/>
      <c r="K115" s="2111"/>
      <c r="L115" s="2111"/>
      <c r="M115" s="2111"/>
      <c r="N115" s="2111"/>
      <c r="O115" s="2111"/>
      <c r="P115" s="2111"/>
      <c r="Q115" s="2111"/>
      <c r="R115" s="2111"/>
      <c r="S115" s="2111"/>
      <c r="T115" s="2111"/>
      <c r="U115" s="2111"/>
      <c r="V115" s="2111"/>
      <c r="W115" s="2111"/>
      <c r="X115" s="2111"/>
      <c r="Y115" s="2111"/>
      <c r="Z115" s="2111"/>
      <c r="AA115" s="2111"/>
      <c r="AB115" s="2111"/>
      <c r="AC115" s="2111"/>
      <c r="AD115" s="2111"/>
      <c r="AE115" s="2111"/>
      <c r="AF115" s="2111"/>
      <c r="AG115" s="2111"/>
      <c r="AH115" s="2111"/>
      <c r="AI115" s="2111"/>
      <c r="AJ115" s="2111"/>
    </row>
    <row r="116" spans="3:36">
      <c r="C116" s="2257"/>
      <c r="D116" s="241"/>
      <c r="E116" s="241"/>
      <c r="F116" s="241"/>
      <c r="G116" s="2111"/>
      <c r="H116" s="2111"/>
      <c r="I116" s="2111"/>
      <c r="J116" s="2111"/>
      <c r="K116" s="2111"/>
      <c r="L116" s="2111"/>
      <c r="M116" s="2111"/>
      <c r="N116" s="2111"/>
      <c r="O116" s="2111"/>
      <c r="P116" s="2111"/>
      <c r="Q116" s="2111"/>
      <c r="R116" s="2111"/>
      <c r="S116" s="2111"/>
      <c r="T116" s="2111"/>
      <c r="U116" s="2111"/>
      <c r="V116" s="2111"/>
      <c r="W116" s="2111"/>
      <c r="X116" s="2111"/>
      <c r="Y116" s="2111"/>
      <c r="Z116" s="2111"/>
      <c r="AA116" s="2111"/>
      <c r="AB116" s="2111"/>
      <c r="AC116" s="2111"/>
      <c r="AD116" s="2111"/>
      <c r="AE116" s="2111"/>
      <c r="AF116" s="2111"/>
      <c r="AG116" s="2111"/>
      <c r="AH116" s="2111"/>
      <c r="AI116" s="2111"/>
      <c r="AJ116" s="2111"/>
    </row>
    <row r="117" spans="3:36">
      <c r="C117" s="2257"/>
      <c r="D117" s="241"/>
      <c r="E117" s="241"/>
      <c r="F117" s="241"/>
      <c r="G117" s="2111"/>
      <c r="H117" s="2111"/>
      <c r="I117" s="2111"/>
      <c r="J117" s="2111"/>
      <c r="K117" s="2111"/>
      <c r="L117" s="2111"/>
      <c r="M117" s="2111"/>
      <c r="N117" s="2111"/>
      <c r="O117" s="2111"/>
      <c r="P117" s="2111"/>
      <c r="Q117" s="2111"/>
      <c r="R117" s="2111"/>
      <c r="S117" s="2111"/>
      <c r="T117" s="2111"/>
      <c r="U117" s="2111"/>
      <c r="V117" s="2111"/>
      <c r="W117" s="2111"/>
      <c r="X117" s="2111"/>
      <c r="Y117" s="2111"/>
      <c r="Z117" s="2111"/>
      <c r="AA117" s="2111"/>
      <c r="AB117" s="2111"/>
      <c r="AC117" s="2111"/>
      <c r="AD117" s="2111"/>
      <c r="AE117" s="2111"/>
      <c r="AF117" s="2111"/>
      <c r="AG117" s="2111"/>
      <c r="AH117" s="2111"/>
      <c r="AI117" s="2111"/>
      <c r="AJ117" s="2111"/>
    </row>
    <row r="118" spans="3:36">
      <c r="C118" s="2257"/>
      <c r="D118" s="241"/>
      <c r="E118" s="241"/>
      <c r="F118" s="241"/>
      <c r="G118" s="2111"/>
      <c r="H118" s="2111"/>
      <c r="I118" s="2111"/>
      <c r="J118" s="2111"/>
      <c r="K118" s="2111"/>
      <c r="L118" s="2111"/>
      <c r="M118" s="2111"/>
      <c r="N118" s="2111"/>
      <c r="O118" s="2111"/>
      <c r="P118" s="2111"/>
      <c r="Q118" s="2111"/>
      <c r="R118" s="2111"/>
      <c r="S118" s="2111"/>
      <c r="T118" s="2111"/>
      <c r="U118" s="2111"/>
      <c r="V118" s="2111"/>
      <c r="W118" s="2111"/>
      <c r="X118" s="2111"/>
      <c r="Y118" s="2111"/>
      <c r="Z118" s="2111"/>
      <c r="AA118" s="2111"/>
      <c r="AB118" s="2111"/>
      <c r="AC118" s="2111"/>
      <c r="AD118" s="2111"/>
      <c r="AE118" s="2111"/>
      <c r="AF118" s="2111"/>
      <c r="AG118" s="2111"/>
      <c r="AH118" s="2111"/>
      <c r="AI118" s="2111"/>
      <c r="AJ118" s="2111"/>
    </row>
    <row r="119" spans="3:36">
      <c r="C119" s="2257"/>
      <c r="D119" s="241"/>
      <c r="E119" s="241"/>
      <c r="F119" s="241"/>
      <c r="G119" s="2111"/>
      <c r="H119" s="2111"/>
      <c r="I119" s="2111"/>
      <c r="J119" s="2111"/>
      <c r="K119" s="2111"/>
      <c r="L119" s="2111"/>
      <c r="M119" s="2111"/>
      <c r="N119" s="2111"/>
      <c r="O119" s="2111"/>
      <c r="P119" s="2111"/>
      <c r="Q119" s="2111"/>
      <c r="R119" s="2111"/>
      <c r="S119" s="2111"/>
      <c r="T119" s="2111"/>
      <c r="U119" s="2111"/>
      <c r="V119" s="2111"/>
      <c r="W119" s="2111"/>
      <c r="X119" s="2111"/>
      <c r="Y119" s="2111"/>
      <c r="Z119" s="2111"/>
      <c r="AA119" s="2111"/>
      <c r="AB119" s="2111"/>
      <c r="AC119" s="2111"/>
      <c r="AD119" s="2111"/>
      <c r="AE119" s="2111"/>
      <c r="AF119" s="2111"/>
      <c r="AG119" s="2111"/>
      <c r="AH119" s="2111"/>
      <c r="AI119" s="2111"/>
      <c r="AJ119" s="2111"/>
    </row>
    <row r="120" spans="3:36">
      <c r="C120" s="2257"/>
      <c r="D120" s="241"/>
      <c r="E120" s="241"/>
      <c r="F120" s="241"/>
      <c r="G120" s="2111"/>
      <c r="H120" s="2111"/>
      <c r="I120" s="2111"/>
      <c r="J120" s="2111"/>
      <c r="K120" s="2111"/>
      <c r="L120" s="2111"/>
      <c r="M120" s="2111"/>
      <c r="N120" s="2111"/>
      <c r="O120" s="2111"/>
      <c r="P120" s="2111"/>
      <c r="Q120" s="2111"/>
      <c r="R120" s="2111"/>
      <c r="S120" s="2111"/>
      <c r="T120" s="2111"/>
      <c r="U120" s="2111"/>
      <c r="V120" s="2111"/>
      <c r="W120" s="2111"/>
      <c r="X120" s="2111"/>
      <c r="Y120" s="2111"/>
      <c r="Z120" s="2111"/>
      <c r="AA120" s="2111"/>
      <c r="AB120" s="2111"/>
      <c r="AC120" s="2111"/>
      <c r="AD120" s="2111"/>
      <c r="AE120" s="2111"/>
      <c r="AF120" s="2111"/>
      <c r="AG120" s="2111"/>
      <c r="AH120" s="2111"/>
      <c r="AI120" s="2111"/>
      <c r="AJ120" s="2111"/>
    </row>
    <row r="121" spans="3:36">
      <c r="C121" s="2257"/>
      <c r="D121" s="241"/>
      <c r="E121" s="241"/>
      <c r="F121" s="241"/>
      <c r="G121" s="2111"/>
      <c r="H121" s="2111"/>
      <c r="I121" s="2111"/>
      <c r="J121" s="2111"/>
      <c r="K121" s="2111"/>
      <c r="L121" s="2111"/>
      <c r="M121" s="2111"/>
      <c r="N121" s="2111"/>
      <c r="O121" s="2111"/>
      <c r="P121" s="2111"/>
      <c r="Q121" s="2111"/>
      <c r="R121" s="2111"/>
      <c r="S121" s="2111"/>
      <c r="T121" s="2111"/>
      <c r="U121" s="2111"/>
      <c r="V121" s="2111"/>
      <c r="W121" s="2111"/>
      <c r="X121" s="2111"/>
      <c r="Y121" s="2111"/>
      <c r="Z121" s="2111"/>
      <c r="AA121" s="2111"/>
      <c r="AB121" s="2111"/>
      <c r="AC121" s="2111"/>
      <c r="AD121" s="2111"/>
      <c r="AE121" s="2111"/>
      <c r="AF121" s="2111"/>
      <c r="AG121" s="2111"/>
      <c r="AH121" s="2111"/>
      <c r="AI121" s="2111"/>
      <c r="AJ121" s="2111"/>
    </row>
    <row r="122" spans="3:36">
      <c r="C122" s="2257"/>
      <c r="D122" s="241"/>
      <c r="E122" s="241"/>
      <c r="F122" s="241"/>
      <c r="G122" s="2111"/>
      <c r="H122" s="2111"/>
      <c r="I122" s="2111"/>
      <c r="J122" s="2111"/>
      <c r="K122" s="2111"/>
      <c r="L122" s="2111"/>
      <c r="M122" s="2111"/>
      <c r="N122" s="2111"/>
      <c r="O122" s="2111"/>
      <c r="P122" s="2111"/>
      <c r="Q122" s="2111"/>
      <c r="R122" s="2111"/>
      <c r="S122" s="2111"/>
      <c r="T122" s="2111"/>
      <c r="U122" s="2111"/>
      <c r="V122" s="2111"/>
      <c r="W122" s="2111"/>
      <c r="X122" s="2111"/>
      <c r="Y122" s="2111"/>
      <c r="Z122" s="2111"/>
      <c r="AA122" s="2111"/>
      <c r="AB122" s="2111"/>
      <c r="AC122" s="2111"/>
      <c r="AD122" s="2111"/>
      <c r="AE122" s="2111"/>
      <c r="AF122" s="2111"/>
      <c r="AG122" s="2111"/>
      <c r="AH122" s="2111"/>
      <c r="AI122" s="2111"/>
      <c r="AJ122" s="2111"/>
    </row>
    <row r="123" spans="3:36">
      <c r="C123" s="2257"/>
      <c r="D123" s="241"/>
      <c r="E123" s="241"/>
      <c r="F123" s="241"/>
      <c r="G123" s="2111"/>
      <c r="H123" s="2111"/>
      <c r="I123" s="2111"/>
      <c r="J123" s="2111"/>
      <c r="K123" s="2111"/>
      <c r="L123" s="2111"/>
      <c r="M123" s="2111"/>
      <c r="N123" s="2111"/>
      <c r="O123" s="2111"/>
      <c r="P123" s="2111"/>
      <c r="Q123" s="2111"/>
      <c r="R123" s="2111"/>
      <c r="S123" s="2111"/>
      <c r="T123" s="2111"/>
      <c r="U123" s="2111"/>
      <c r="V123" s="2111"/>
      <c r="W123" s="2111"/>
      <c r="X123" s="2111"/>
      <c r="Y123" s="2111"/>
      <c r="Z123" s="2111"/>
      <c r="AA123" s="2111"/>
      <c r="AB123" s="2111"/>
      <c r="AC123" s="2111"/>
      <c r="AD123" s="2111"/>
      <c r="AE123" s="2111"/>
      <c r="AF123" s="2111"/>
      <c r="AG123" s="2111"/>
      <c r="AH123" s="2111"/>
      <c r="AI123" s="2111"/>
      <c r="AJ123" s="2111"/>
    </row>
    <row r="124" spans="3:36">
      <c r="C124" s="2257"/>
      <c r="D124" s="241"/>
      <c r="E124" s="241"/>
      <c r="F124" s="241"/>
      <c r="G124" s="2111"/>
      <c r="H124" s="2111"/>
      <c r="I124" s="2111"/>
      <c r="J124" s="2111"/>
      <c r="K124" s="2111"/>
      <c r="L124" s="2111"/>
      <c r="M124" s="2111"/>
      <c r="N124" s="2111"/>
      <c r="O124" s="2111"/>
      <c r="P124" s="2111"/>
      <c r="Q124" s="2111"/>
      <c r="R124" s="2111"/>
      <c r="S124" s="2111"/>
      <c r="T124" s="2111"/>
      <c r="U124" s="2111"/>
      <c r="V124" s="2111"/>
      <c r="W124" s="2111"/>
      <c r="X124" s="2111"/>
      <c r="Y124" s="2111"/>
      <c r="Z124" s="2111"/>
      <c r="AA124" s="2111"/>
      <c r="AB124" s="2111"/>
      <c r="AC124" s="2111"/>
      <c r="AD124" s="2111"/>
      <c r="AE124" s="2111"/>
      <c r="AF124" s="2111"/>
      <c r="AG124" s="2111"/>
      <c r="AH124" s="2111"/>
      <c r="AI124" s="2111"/>
      <c r="AJ124" s="2111"/>
    </row>
    <row r="125" spans="3:36">
      <c r="C125" s="2257"/>
      <c r="D125" s="241"/>
      <c r="E125" s="241"/>
      <c r="F125" s="241"/>
      <c r="G125" s="2111"/>
      <c r="H125" s="2111"/>
      <c r="I125" s="2111"/>
      <c r="J125" s="2111"/>
      <c r="K125" s="2111"/>
      <c r="L125" s="2111"/>
      <c r="M125" s="2111"/>
      <c r="N125" s="2111"/>
      <c r="O125" s="2111"/>
      <c r="P125" s="2111"/>
      <c r="Q125" s="2111"/>
      <c r="R125" s="2111"/>
      <c r="S125" s="2111"/>
      <c r="T125" s="2111"/>
      <c r="U125" s="2111"/>
      <c r="V125" s="2111"/>
      <c r="W125" s="2111"/>
      <c r="X125" s="2111"/>
      <c r="Y125" s="2111"/>
      <c r="Z125" s="2111"/>
      <c r="AA125" s="2111"/>
      <c r="AB125" s="2111"/>
      <c r="AC125" s="2111"/>
      <c r="AD125" s="2111"/>
      <c r="AE125" s="2111"/>
      <c r="AF125" s="2111"/>
      <c r="AG125" s="2111"/>
      <c r="AH125" s="2111"/>
      <c r="AI125" s="2111"/>
      <c r="AJ125" s="2111"/>
    </row>
    <row r="126" spans="3:36">
      <c r="C126" s="2257"/>
      <c r="D126" s="241"/>
      <c r="E126" s="241"/>
      <c r="F126" s="241"/>
      <c r="G126" s="2111"/>
      <c r="H126" s="2111"/>
      <c r="I126" s="2111"/>
      <c r="J126" s="2111"/>
      <c r="K126" s="2111"/>
      <c r="L126" s="2111"/>
      <c r="M126" s="2111"/>
      <c r="N126" s="2111"/>
      <c r="O126" s="2111"/>
      <c r="P126" s="2111"/>
      <c r="Q126" s="2111"/>
      <c r="R126" s="2111"/>
      <c r="S126" s="2111"/>
      <c r="T126" s="2111"/>
      <c r="U126" s="2111"/>
      <c r="V126" s="2111"/>
      <c r="W126" s="2111"/>
      <c r="X126" s="2111"/>
      <c r="Y126" s="2111"/>
      <c r="Z126" s="2111"/>
      <c r="AA126" s="2111"/>
      <c r="AB126" s="2111"/>
      <c r="AC126" s="2111"/>
      <c r="AD126" s="2111"/>
      <c r="AE126" s="2111"/>
      <c r="AF126" s="2111"/>
      <c r="AG126" s="2111"/>
      <c r="AH126" s="2111"/>
      <c r="AI126" s="2111"/>
      <c r="AJ126" s="2111"/>
    </row>
    <row r="127" spans="3:36">
      <c r="C127" s="2257"/>
      <c r="D127" s="241"/>
      <c r="E127" s="241"/>
      <c r="F127" s="241"/>
      <c r="G127" s="2111"/>
      <c r="H127" s="2111"/>
      <c r="I127" s="2111"/>
      <c r="J127" s="2111"/>
      <c r="K127" s="2111"/>
      <c r="L127" s="2111"/>
      <c r="M127" s="2111"/>
      <c r="N127" s="2111"/>
      <c r="O127" s="2111"/>
      <c r="P127" s="2111"/>
      <c r="Q127" s="2111"/>
      <c r="R127" s="2111"/>
      <c r="S127" s="2111"/>
      <c r="T127" s="2111"/>
      <c r="U127" s="2111"/>
      <c r="V127" s="2111"/>
      <c r="W127" s="2111"/>
      <c r="X127" s="2111"/>
      <c r="Y127" s="2111"/>
      <c r="Z127" s="2111"/>
      <c r="AA127" s="2111"/>
      <c r="AB127" s="2111"/>
      <c r="AC127" s="2111"/>
      <c r="AD127" s="2111"/>
      <c r="AE127" s="2111"/>
      <c r="AF127" s="2111"/>
      <c r="AG127" s="2111"/>
      <c r="AH127" s="2111"/>
      <c r="AI127" s="2111"/>
      <c r="AJ127" s="2111"/>
    </row>
    <row r="128" spans="3:36">
      <c r="C128" s="2257"/>
      <c r="D128" s="241"/>
      <c r="E128" s="241"/>
      <c r="F128" s="241"/>
      <c r="G128" s="2111"/>
      <c r="H128" s="2111"/>
      <c r="I128" s="2111"/>
      <c r="J128" s="2111"/>
      <c r="K128" s="2111"/>
      <c r="L128" s="2111"/>
      <c r="M128" s="2111"/>
      <c r="N128" s="2111"/>
      <c r="O128" s="2111"/>
      <c r="P128" s="2111"/>
      <c r="Q128" s="2111"/>
      <c r="R128" s="2111"/>
      <c r="S128" s="2111"/>
      <c r="T128" s="2111"/>
      <c r="U128" s="2111"/>
      <c r="V128" s="2111"/>
      <c r="W128" s="2111"/>
      <c r="X128" s="2111"/>
      <c r="Y128" s="2111"/>
      <c r="Z128" s="2111"/>
      <c r="AA128" s="2111"/>
      <c r="AB128" s="2111"/>
      <c r="AC128" s="2111"/>
      <c r="AD128" s="2111"/>
      <c r="AE128" s="2111"/>
      <c r="AF128" s="2111"/>
      <c r="AG128" s="2111"/>
      <c r="AH128" s="2111"/>
      <c r="AI128" s="2111"/>
      <c r="AJ128" s="2111"/>
    </row>
    <row r="129" spans="3:36">
      <c r="C129" s="2257"/>
      <c r="D129" s="241"/>
      <c r="E129" s="241"/>
      <c r="F129" s="241"/>
      <c r="G129" s="2111"/>
      <c r="H129" s="2111"/>
      <c r="I129" s="2111"/>
      <c r="J129" s="2111"/>
      <c r="K129" s="2111"/>
      <c r="L129" s="2111"/>
      <c r="M129" s="2111"/>
      <c r="N129" s="2111"/>
      <c r="O129" s="2111"/>
      <c r="P129" s="2111"/>
      <c r="Q129" s="2111"/>
      <c r="R129" s="2111"/>
      <c r="S129" s="2111"/>
      <c r="T129" s="2111"/>
      <c r="U129" s="2111"/>
      <c r="V129" s="2111"/>
      <c r="W129" s="2111"/>
      <c r="X129" s="2111"/>
      <c r="Y129" s="2111"/>
      <c r="Z129" s="2111"/>
      <c r="AA129" s="2111"/>
      <c r="AB129" s="2111"/>
      <c r="AC129" s="2111"/>
      <c r="AD129" s="2111"/>
      <c r="AE129" s="2111"/>
      <c r="AF129" s="2111"/>
      <c r="AG129" s="2111"/>
      <c r="AH129" s="2111"/>
      <c r="AI129" s="2111"/>
      <c r="AJ129" s="2111"/>
    </row>
    <row r="130" spans="3:36">
      <c r="C130" s="2257"/>
      <c r="D130" s="241"/>
      <c r="E130" s="241"/>
      <c r="F130" s="241"/>
      <c r="G130" s="2111"/>
      <c r="H130" s="2111"/>
      <c r="I130" s="2111"/>
      <c r="J130" s="2111"/>
      <c r="K130" s="2111"/>
      <c r="L130" s="2111"/>
      <c r="M130" s="2111"/>
      <c r="N130" s="2111"/>
      <c r="O130" s="2111"/>
      <c r="P130" s="2111"/>
      <c r="Q130" s="2111"/>
      <c r="R130" s="2111"/>
      <c r="S130" s="2111"/>
      <c r="T130" s="2111"/>
      <c r="U130" s="2111"/>
      <c r="V130" s="2111"/>
      <c r="W130" s="2111"/>
      <c r="X130" s="2111"/>
      <c r="Y130" s="2111"/>
      <c r="Z130" s="2111"/>
      <c r="AA130" s="2111"/>
      <c r="AB130" s="2111"/>
      <c r="AC130" s="2111"/>
      <c r="AD130" s="2111"/>
      <c r="AE130" s="2111"/>
      <c r="AF130" s="2111"/>
      <c r="AG130" s="2111"/>
      <c r="AH130" s="2111"/>
      <c r="AI130" s="2111"/>
      <c r="AJ130" s="2111"/>
    </row>
    <row r="131" spans="3:36">
      <c r="C131" s="2257"/>
      <c r="D131" s="241"/>
      <c r="E131" s="241"/>
      <c r="F131" s="241"/>
      <c r="G131" s="2111"/>
      <c r="H131" s="2111"/>
      <c r="I131" s="2111"/>
      <c r="J131" s="2111"/>
      <c r="K131" s="2111"/>
      <c r="L131" s="2111"/>
      <c r="M131" s="2111"/>
      <c r="N131" s="2111"/>
      <c r="O131" s="2111"/>
      <c r="P131" s="2111"/>
      <c r="Q131" s="2111"/>
      <c r="R131" s="2111"/>
      <c r="S131" s="2111"/>
      <c r="T131" s="2111"/>
      <c r="U131" s="2111"/>
      <c r="V131" s="2111"/>
      <c r="W131" s="2111"/>
      <c r="X131" s="2111"/>
      <c r="Y131" s="2111"/>
      <c r="Z131" s="2111"/>
      <c r="AA131" s="2111"/>
      <c r="AB131" s="2111"/>
      <c r="AC131" s="2111"/>
      <c r="AD131" s="2111"/>
      <c r="AE131" s="2111"/>
      <c r="AF131" s="2111"/>
      <c r="AG131" s="2111"/>
      <c r="AH131" s="2111"/>
      <c r="AI131" s="2111"/>
      <c r="AJ131" s="2111"/>
    </row>
    <row r="132" spans="3:36">
      <c r="C132" s="2257"/>
      <c r="D132" s="241"/>
      <c r="E132" s="241"/>
      <c r="F132" s="241"/>
      <c r="G132" s="2111"/>
      <c r="H132" s="2111"/>
      <c r="I132" s="2111"/>
      <c r="J132" s="2111"/>
      <c r="K132" s="2111"/>
      <c r="L132" s="2111"/>
      <c r="M132" s="2111"/>
      <c r="N132" s="2111"/>
      <c r="O132" s="2111"/>
      <c r="P132" s="2111"/>
      <c r="Q132" s="2111"/>
      <c r="R132" s="2111"/>
      <c r="S132" s="2111"/>
      <c r="T132" s="2111"/>
      <c r="U132" s="2111"/>
      <c r="V132" s="2111"/>
      <c r="W132" s="2111"/>
      <c r="X132" s="2111"/>
      <c r="Y132" s="2111"/>
      <c r="Z132" s="2111"/>
      <c r="AA132" s="2111"/>
      <c r="AB132" s="2111"/>
      <c r="AC132" s="2111"/>
      <c r="AD132" s="2111"/>
      <c r="AE132" s="2111"/>
      <c r="AF132" s="2111"/>
      <c r="AG132" s="2111"/>
      <c r="AH132" s="2111"/>
      <c r="AI132" s="2111"/>
      <c r="AJ132" s="2111"/>
    </row>
    <row r="133" spans="3:36">
      <c r="C133" s="2257"/>
      <c r="D133" s="241"/>
      <c r="E133" s="241"/>
      <c r="F133" s="241"/>
      <c r="G133" s="2111"/>
      <c r="H133" s="2111"/>
      <c r="I133" s="2111"/>
      <c r="J133" s="2111"/>
      <c r="K133" s="2111"/>
      <c r="L133" s="2111"/>
      <c r="M133" s="2111"/>
      <c r="N133" s="2111"/>
      <c r="O133" s="2111"/>
      <c r="P133" s="2111"/>
      <c r="Q133" s="2111"/>
      <c r="R133" s="2111"/>
      <c r="S133" s="2111"/>
      <c r="T133" s="2111"/>
      <c r="U133" s="2111"/>
      <c r="V133" s="2111"/>
      <c r="W133" s="2111"/>
      <c r="X133" s="2111"/>
      <c r="Y133" s="2111"/>
      <c r="Z133" s="2111"/>
      <c r="AA133" s="2111"/>
      <c r="AB133" s="2111"/>
      <c r="AC133" s="2111"/>
      <c r="AD133" s="2111"/>
      <c r="AE133" s="2111"/>
      <c r="AF133" s="2111"/>
      <c r="AG133" s="2111"/>
      <c r="AH133" s="2111"/>
      <c r="AI133" s="2111"/>
      <c r="AJ133" s="2111"/>
    </row>
    <row r="134" spans="3:36">
      <c r="C134" s="2257"/>
      <c r="D134" s="241"/>
      <c r="E134" s="241"/>
      <c r="F134" s="241"/>
      <c r="G134" s="2111"/>
      <c r="H134" s="2111"/>
      <c r="I134" s="2111"/>
      <c r="J134" s="2111"/>
      <c r="K134" s="2111"/>
      <c r="L134" s="2111"/>
      <c r="M134" s="2111"/>
      <c r="N134" s="2111"/>
      <c r="O134" s="2111"/>
      <c r="P134" s="2111"/>
      <c r="Q134" s="2111"/>
      <c r="R134" s="2111"/>
      <c r="S134" s="2111"/>
      <c r="T134" s="2111"/>
      <c r="U134" s="2111"/>
      <c r="V134" s="2111"/>
      <c r="W134" s="2111"/>
      <c r="X134" s="2111"/>
      <c r="Y134" s="2111"/>
      <c r="Z134" s="2111"/>
      <c r="AA134" s="2111"/>
      <c r="AB134" s="2111"/>
      <c r="AC134" s="2111"/>
      <c r="AD134" s="2111"/>
      <c r="AE134" s="2111"/>
      <c r="AF134" s="2111"/>
      <c r="AG134" s="2111"/>
      <c r="AH134" s="2111"/>
      <c r="AI134" s="2111"/>
      <c r="AJ134" s="2111"/>
    </row>
    <row r="135" spans="3:36">
      <c r="C135" s="2257"/>
      <c r="D135" s="241"/>
      <c r="E135" s="241"/>
      <c r="F135" s="241"/>
      <c r="G135" s="2111"/>
      <c r="H135" s="2111"/>
      <c r="I135" s="2111"/>
      <c r="J135" s="2111"/>
      <c r="K135" s="2111"/>
      <c r="L135" s="2111"/>
      <c r="M135" s="2111"/>
      <c r="N135" s="2111"/>
      <c r="O135" s="2111"/>
      <c r="P135" s="2111"/>
      <c r="Q135" s="2111"/>
      <c r="R135" s="2111"/>
      <c r="S135" s="2111"/>
      <c r="T135" s="2111"/>
      <c r="U135" s="2111"/>
      <c r="V135" s="2111"/>
      <c r="W135" s="2111"/>
      <c r="X135" s="2111"/>
      <c r="Y135" s="2111"/>
      <c r="Z135" s="2111"/>
      <c r="AA135" s="2111"/>
      <c r="AB135" s="2111"/>
      <c r="AC135" s="2111"/>
      <c r="AD135" s="2111"/>
      <c r="AE135" s="2111"/>
      <c r="AF135" s="2111"/>
      <c r="AG135" s="2111"/>
      <c r="AH135" s="2111"/>
      <c r="AI135" s="2111"/>
      <c r="AJ135" s="2111"/>
    </row>
    <row r="136" spans="3:36">
      <c r="C136" s="2257"/>
      <c r="D136" s="241"/>
      <c r="E136" s="241"/>
      <c r="F136" s="241"/>
      <c r="G136" s="2111"/>
      <c r="H136" s="2111"/>
      <c r="I136" s="2111"/>
      <c r="J136" s="2111"/>
      <c r="K136" s="2111"/>
      <c r="L136" s="2111"/>
      <c r="M136" s="2111"/>
      <c r="N136" s="2111"/>
      <c r="O136" s="2111"/>
      <c r="P136" s="2111"/>
      <c r="Q136" s="2111"/>
      <c r="R136" s="2111"/>
      <c r="S136" s="2111"/>
      <c r="T136" s="2111"/>
      <c r="U136" s="2111"/>
      <c r="V136" s="2111"/>
      <c r="W136" s="2111"/>
      <c r="X136" s="2111"/>
      <c r="Y136" s="2111"/>
      <c r="Z136" s="2111"/>
      <c r="AA136" s="2111"/>
      <c r="AB136" s="2111"/>
      <c r="AC136" s="2111"/>
      <c r="AD136" s="2111"/>
      <c r="AE136" s="2111"/>
      <c r="AF136" s="2111"/>
      <c r="AG136" s="2111"/>
      <c r="AH136" s="2111"/>
      <c r="AI136" s="2111"/>
      <c r="AJ136" s="2111"/>
    </row>
    <row r="137" spans="3:36">
      <c r="C137" s="2257"/>
      <c r="D137" s="241"/>
      <c r="E137" s="241"/>
      <c r="F137" s="241"/>
      <c r="G137" s="2111"/>
      <c r="H137" s="2111"/>
      <c r="I137" s="2111"/>
      <c r="J137" s="2111"/>
      <c r="K137" s="2111"/>
      <c r="L137" s="2111"/>
      <c r="M137" s="2111"/>
      <c r="N137" s="2111"/>
      <c r="O137" s="2111"/>
      <c r="P137" s="2111"/>
      <c r="Q137" s="2111"/>
      <c r="R137" s="2111"/>
      <c r="S137" s="2111"/>
      <c r="T137" s="2111"/>
      <c r="U137" s="2111"/>
      <c r="V137" s="2111"/>
      <c r="W137" s="2111"/>
      <c r="X137" s="2111"/>
      <c r="Y137" s="2111"/>
      <c r="Z137" s="2111"/>
      <c r="AA137" s="2111"/>
      <c r="AB137" s="2111"/>
      <c r="AC137" s="2111"/>
      <c r="AD137" s="2111"/>
      <c r="AE137" s="2111"/>
      <c r="AF137" s="2111"/>
      <c r="AG137" s="2111"/>
      <c r="AH137" s="2111"/>
      <c r="AI137" s="2111"/>
      <c r="AJ137" s="2111"/>
    </row>
    <row r="138" spans="3:36">
      <c r="C138" s="2257"/>
      <c r="D138" s="241"/>
      <c r="E138" s="241"/>
      <c r="F138" s="241"/>
      <c r="G138" s="2111"/>
      <c r="H138" s="2111"/>
      <c r="I138" s="2111"/>
      <c r="J138" s="2111"/>
      <c r="K138" s="2111"/>
      <c r="L138" s="2111"/>
      <c r="M138" s="2111"/>
      <c r="N138" s="2111"/>
      <c r="O138" s="2111"/>
      <c r="P138" s="2111"/>
      <c r="Q138" s="2111"/>
      <c r="R138" s="2111"/>
      <c r="S138" s="2111"/>
      <c r="T138" s="2111"/>
      <c r="U138" s="2111"/>
      <c r="V138" s="2111"/>
      <c r="W138" s="2111"/>
      <c r="X138" s="2111"/>
      <c r="Y138" s="2111"/>
      <c r="Z138" s="2111"/>
      <c r="AA138" s="2111"/>
      <c r="AB138" s="2111"/>
      <c r="AC138" s="2111"/>
      <c r="AD138" s="2111"/>
      <c r="AE138" s="2111"/>
      <c r="AF138" s="2111"/>
      <c r="AG138" s="2111"/>
      <c r="AH138" s="2111"/>
      <c r="AI138" s="2111"/>
      <c r="AJ138" s="2111"/>
    </row>
    <row r="139" spans="3:36">
      <c r="C139" s="2257"/>
      <c r="D139" s="241"/>
      <c r="E139" s="241"/>
      <c r="F139" s="241"/>
      <c r="G139" s="2111"/>
      <c r="H139" s="2111"/>
      <c r="I139" s="2111"/>
      <c r="J139" s="2111"/>
      <c r="K139" s="2111"/>
      <c r="L139" s="2111"/>
      <c r="M139" s="2111"/>
      <c r="N139" s="2111"/>
      <c r="O139" s="2111"/>
      <c r="P139" s="2111"/>
      <c r="Q139" s="2111"/>
      <c r="R139" s="2111"/>
      <c r="S139" s="2111"/>
      <c r="T139" s="2111"/>
      <c r="U139" s="2111"/>
      <c r="V139" s="2111"/>
      <c r="W139" s="2111"/>
      <c r="X139" s="2111"/>
      <c r="Y139" s="2111"/>
      <c r="Z139" s="2111"/>
      <c r="AA139" s="2111"/>
      <c r="AB139" s="2111"/>
      <c r="AC139" s="2111"/>
      <c r="AD139" s="2111"/>
      <c r="AE139" s="2111"/>
      <c r="AF139" s="2111"/>
      <c r="AG139" s="2111"/>
      <c r="AH139" s="2111"/>
      <c r="AI139" s="2111"/>
      <c r="AJ139" s="2111"/>
    </row>
    <row r="140" spans="3:36">
      <c r="C140" s="2257"/>
      <c r="D140" s="241"/>
      <c r="E140" s="241"/>
      <c r="F140" s="241"/>
      <c r="G140" s="2111"/>
      <c r="H140" s="2111"/>
      <c r="I140" s="2111"/>
      <c r="J140" s="2111"/>
      <c r="K140" s="2111"/>
      <c r="L140" s="2111"/>
      <c r="M140" s="2111"/>
      <c r="N140" s="2111"/>
      <c r="O140" s="2111"/>
      <c r="P140" s="2111"/>
      <c r="Q140" s="2111"/>
      <c r="R140" s="2111"/>
      <c r="S140" s="2111"/>
      <c r="T140" s="2111"/>
      <c r="U140" s="2111"/>
      <c r="V140" s="2111"/>
      <c r="W140" s="2111"/>
      <c r="X140" s="2111"/>
      <c r="Y140" s="2111"/>
      <c r="Z140" s="2111"/>
      <c r="AA140" s="2111"/>
      <c r="AB140" s="2111"/>
      <c r="AC140" s="2111"/>
      <c r="AD140" s="2111"/>
      <c r="AE140" s="2111"/>
      <c r="AF140" s="2111"/>
      <c r="AG140" s="2111"/>
      <c r="AH140" s="2111"/>
      <c r="AI140" s="2111"/>
      <c r="AJ140" s="2111"/>
    </row>
    <row r="141" spans="3:36">
      <c r="C141" s="2257"/>
      <c r="D141" s="241"/>
      <c r="E141" s="241"/>
      <c r="F141" s="241"/>
      <c r="G141" s="2111"/>
      <c r="H141" s="2111"/>
      <c r="I141" s="2111"/>
      <c r="J141" s="2111"/>
      <c r="K141" s="2111"/>
      <c r="L141" s="2111"/>
      <c r="M141" s="2111"/>
      <c r="N141" s="2111"/>
      <c r="O141" s="2111"/>
      <c r="P141" s="2111"/>
      <c r="Q141" s="2111"/>
      <c r="R141" s="2111"/>
      <c r="S141" s="2111"/>
      <c r="T141" s="2111"/>
      <c r="U141" s="2111"/>
      <c r="V141" s="2111"/>
      <c r="W141" s="2111"/>
      <c r="X141" s="2111"/>
      <c r="Y141" s="2111"/>
      <c r="Z141" s="2111"/>
      <c r="AA141" s="2111"/>
      <c r="AB141" s="2111"/>
      <c r="AC141" s="2111"/>
      <c r="AD141" s="2111"/>
      <c r="AE141" s="2111"/>
      <c r="AF141" s="2111"/>
      <c r="AG141" s="2111"/>
      <c r="AH141" s="2111"/>
      <c r="AI141" s="2111"/>
      <c r="AJ141" s="2111"/>
    </row>
    <row r="142" spans="3:36">
      <c r="C142" s="2257"/>
      <c r="D142" s="241"/>
      <c r="E142" s="241"/>
      <c r="F142" s="241"/>
      <c r="G142" s="2111"/>
      <c r="H142" s="2111"/>
      <c r="I142" s="2111"/>
      <c r="J142" s="2111"/>
      <c r="K142" s="2111"/>
      <c r="L142" s="2111"/>
      <c r="M142" s="2111"/>
      <c r="N142" s="2111"/>
      <c r="O142" s="2111"/>
      <c r="P142" s="2111"/>
      <c r="Q142" s="2111"/>
      <c r="R142" s="2111"/>
      <c r="S142" s="2111"/>
      <c r="T142" s="2111"/>
      <c r="U142" s="2111"/>
      <c r="V142" s="2111"/>
      <c r="W142" s="2111"/>
      <c r="X142" s="2111"/>
      <c r="Y142" s="2111"/>
      <c r="Z142" s="2111"/>
      <c r="AA142" s="2111"/>
      <c r="AB142" s="2111"/>
      <c r="AC142" s="2111"/>
      <c r="AD142" s="2111"/>
      <c r="AE142" s="2111"/>
      <c r="AF142" s="2111"/>
      <c r="AG142" s="2111"/>
      <c r="AH142" s="2111"/>
      <c r="AI142" s="2111"/>
      <c r="AJ142" s="2111"/>
    </row>
    <row r="143" spans="3:36">
      <c r="C143" s="2257"/>
      <c r="D143" s="241"/>
      <c r="E143" s="241"/>
      <c r="F143" s="241"/>
      <c r="G143" s="2111"/>
      <c r="H143" s="2111"/>
      <c r="I143" s="2111"/>
      <c r="J143" s="2111"/>
      <c r="K143" s="2111"/>
      <c r="L143" s="2111"/>
      <c r="M143" s="2111"/>
      <c r="N143" s="2111"/>
      <c r="O143" s="2111"/>
      <c r="P143" s="2111"/>
      <c r="Q143" s="2111"/>
      <c r="R143" s="2111"/>
      <c r="S143" s="2111"/>
      <c r="T143" s="2111"/>
      <c r="U143" s="2111"/>
      <c r="V143" s="2111"/>
      <c r="W143" s="2111"/>
      <c r="X143" s="2111"/>
      <c r="Y143" s="2111"/>
      <c r="Z143" s="2111"/>
      <c r="AA143" s="2111"/>
      <c r="AB143" s="2111"/>
      <c r="AC143" s="2111"/>
      <c r="AD143" s="2111"/>
      <c r="AE143" s="2111"/>
      <c r="AF143" s="2111"/>
      <c r="AG143" s="2111"/>
      <c r="AH143" s="2111"/>
      <c r="AI143" s="2111"/>
      <c r="AJ143" s="2111"/>
    </row>
    <row r="144" spans="3:36">
      <c r="C144" s="2257"/>
      <c r="D144" s="241"/>
      <c r="E144" s="241"/>
      <c r="F144" s="241"/>
      <c r="G144" s="2111"/>
      <c r="H144" s="2111"/>
      <c r="I144" s="2111"/>
      <c r="J144" s="2111"/>
      <c r="K144" s="2111"/>
      <c r="L144" s="2111"/>
      <c r="M144" s="2111"/>
      <c r="N144" s="2111"/>
      <c r="O144" s="2111"/>
      <c r="P144" s="2111"/>
      <c r="Q144" s="2111"/>
      <c r="R144" s="2111"/>
      <c r="S144" s="2111"/>
      <c r="T144" s="2111"/>
      <c r="U144" s="2111"/>
      <c r="V144" s="2111"/>
      <c r="W144" s="2111"/>
      <c r="X144" s="2111"/>
      <c r="Y144" s="2111"/>
      <c r="Z144" s="2111"/>
      <c r="AA144" s="2111"/>
      <c r="AB144" s="2111"/>
      <c r="AC144" s="2111"/>
      <c r="AD144" s="2111"/>
      <c r="AE144" s="2111"/>
      <c r="AF144" s="2111"/>
      <c r="AG144" s="2111"/>
      <c r="AH144" s="2111"/>
      <c r="AI144" s="2111"/>
      <c r="AJ144" s="2111"/>
    </row>
    <row r="145" spans="3:36">
      <c r="C145" s="2257"/>
      <c r="D145" s="241"/>
      <c r="E145" s="241"/>
      <c r="F145" s="241"/>
      <c r="G145" s="2111"/>
      <c r="H145" s="2111"/>
      <c r="I145" s="2111"/>
      <c r="J145" s="2111"/>
      <c r="K145" s="2111"/>
      <c r="L145" s="2111"/>
      <c r="M145" s="2111"/>
      <c r="N145" s="2111"/>
      <c r="O145" s="2111"/>
      <c r="P145" s="2111"/>
      <c r="Q145" s="2111"/>
      <c r="R145" s="2111"/>
      <c r="S145" s="2111"/>
      <c r="T145" s="2111"/>
      <c r="U145" s="2111"/>
      <c r="V145" s="2111"/>
      <c r="W145" s="2111"/>
      <c r="X145" s="2111"/>
      <c r="Y145" s="2111"/>
      <c r="Z145" s="2111"/>
      <c r="AA145" s="2111"/>
      <c r="AB145" s="2111"/>
      <c r="AC145" s="2111"/>
      <c r="AD145" s="2111"/>
      <c r="AE145" s="2111"/>
      <c r="AF145" s="2111"/>
      <c r="AG145" s="2111"/>
      <c r="AH145" s="2111"/>
      <c r="AI145" s="2111"/>
      <c r="AJ145" s="2111"/>
    </row>
    <row r="146" spans="3:36">
      <c r="C146" s="2257"/>
      <c r="D146" s="241"/>
      <c r="E146" s="241"/>
      <c r="F146" s="241"/>
      <c r="G146" s="2111"/>
      <c r="H146" s="2111"/>
      <c r="I146" s="2111"/>
      <c r="J146" s="2111"/>
      <c r="K146" s="2111"/>
      <c r="L146" s="2111"/>
      <c r="M146" s="2111"/>
      <c r="N146" s="2111"/>
      <c r="O146" s="2111"/>
      <c r="P146" s="2111"/>
      <c r="Q146" s="2111"/>
      <c r="R146" s="2111"/>
      <c r="S146" s="2111"/>
      <c r="T146" s="2111"/>
      <c r="U146" s="2111"/>
      <c r="V146" s="2111"/>
      <c r="W146" s="2111"/>
      <c r="X146" s="2111"/>
      <c r="Y146" s="2111"/>
      <c r="Z146" s="2111"/>
      <c r="AA146" s="2111"/>
      <c r="AB146" s="2111"/>
      <c r="AC146" s="2111"/>
      <c r="AD146" s="2111"/>
      <c r="AE146" s="2111"/>
      <c r="AF146" s="2111"/>
      <c r="AG146" s="2111"/>
      <c r="AH146" s="2111"/>
      <c r="AI146" s="2111"/>
      <c r="AJ146" s="2111"/>
    </row>
    <row r="147" spans="3:36">
      <c r="C147" s="2257"/>
      <c r="D147" s="241"/>
      <c r="E147" s="241"/>
      <c r="F147" s="241"/>
      <c r="G147" s="2111"/>
      <c r="H147" s="2111"/>
      <c r="I147" s="2111"/>
      <c r="J147" s="2111"/>
      <c r="K147" s="2111"/>
      <c r="L147" s="2111"/>
      <c r="M147" s="2111"/>
      <c r="N147" s="2111"/>
      <c r="O147" s="2111"/>
      <c r="P147" s="2111"/>
      <c r="Q147" s="2111"/>
      <c r="R147" s="2111"/>
      <c r="S147" s="2111"/>
      <c r="T147" s="2111"/>
      <c r="U147" s="2111"/>
      <c r="V147" s="2111"/>
      <c r="W147" s="2111"/>
      <c r="X147" s="2111"/>
      <c r="Y147" s="2111"/>
      <c r="Z147" s="2111"/>
      <c r="AA147" s="2111"/>
      <c r="AB147" s="2111"/>
      <c r="AC147" s="2111"/>
      <c r="AD147" s="2111"/>
      <c r="AE147" s="2111"/>
      <c r="AF147" s="2111"/>
      <c r="AG147" s="2111"/>
      <c r="AH147" s="2111"/>
      <c r="AI147" s="2111"/>
      <c r="AJ147" s="2111"/>
    </row>
    <row r="148" spans="3:36">
      <c r="C148" s="2257"/>
      <c r="D148" s="241"/>
      <c r="E148" s="241"/>
      <c r="F148" s="241"/>
      <c r="G148" s="2111"/>
      <c r="H148" s="2111"/>
      <c r="I148" s="2111"/>
      <c r="J148" s="2111"/>
      <c r="K148" s="2111"/>
      <c r="L148" s="2111"/>
      <c r="M148" s="2111"/>
      <c r="N148" s="2111"/>
      <c r="O148" s="2111"/>
      <c r="P148" s="2111"/>
      <c r="Q148" s="2111"/>
      <c r="R148" s="2111"/>
      <c r="S148" s="2111"/>
      <c r="T148" s="2111"/>
      <c r="U148" s="2111"/>
      <c r="V148" s="2111"/>
      <c r="W148" s="2111"/>
      <c r="X148" s="2111"/>
      <c r="Y148" s="2111"/>
      <c r="Z148" s="2111"/>
      <c r="AA148" s="2111"/>
      <c r="AB148" s="2111"/>
      <c r="AC148" s="2111"/>
      <c r="AD148" s="2111"/>
      <c r="AE148" s="2111"/>
      <c r="AF148" s="2111"/>
      <c r="AG148" s="2111"/>
      <c r="AH148" s="2111"/>
      <c r="AI148" s="2111"/>
      <c r="AJ148" s="2111"/>
    </row>
    <row r="149" spans="3:36">
      <c r="C149" s="2257"/>
      <c r="D149" s="241"/>
      <c r="E149" s="241"/>
      <c r="F149" s="241"/>
      <c r="G149" s="2111"/>
      <c r="H149" s="2111"/>
      <c r="I149" s="2111"/>
      <c r="J149" s="2111"/>
      <c r="K149" s="2111"/>
      <c r="L149" s="2111"/>
      <c r="M149" s="2111"/>
      <c r="N149" s="2111"/>
      <c r="O149" s="2111"/>
      <c r="P149" s="2111"/>
      <c r="Q149" s="2111"/>
      <c r="R149" s="2111"/>
      <c r="S149" s="2111"/>
      <c r="T149" s="2111"/>
      <c r="U149" s="2111"/>
      <c r="V149" s="2111"/>
      <c r="W149" s="2111"/>
      <c r="X149" s="2111"/>
      <c r="Y149" s="2111"/>
      <c r="Z149" s="2111"/>
      <c r="AA149" s="2111"/>
      <c r="AB149" s="2111"/>
      <c r="AC149" s="2111"/>
      <c r="AD149" s="2111"/>
      <c r="AE149" s="2111"/>
      <c r="AF149" s="2111"/>
      <c r="AG149" s="2111"/>
      <c r="AH149" s="2111"/>
      <c r="AI149" s="2111"/>
      <c r="AJ149" s="2111"/>
    </row>
    <row r="150" spans="3:36">
      <c r="C150" s="2257"/>
      <c r="D150" s="241"/>
      <c r="E150" s="241"/>
      <c r="F150" s="241"/>
      <c r="G150" s="2111"/>
      <c r="H150" s="2111"/>
      <c r="I150" s="2111"/>
      <c r="J150" s="2111"/>
      <c r="K150" s="2111"/>
      <c r="L150" s="2111"/>
      <c r="M150" s="2111"/>
      <c r="N150" s="2111"/>
      <c r="O150" s="2111"/>
      <c r="P150" s="2111"/>
      <c r="Q150" s="2111"/>
      <c r="R150" s="2111"/>
      <c r="S150" s="2111"/>
      <c r="T150" s="2111"/>
      <c r="U150" s="2111"/>
      <c r="V150" s="2111"/>
      <c r="W150" s="2111"/>
      <c r="X150" s="2111"/>
      <c r="Y150" s="2111"/>
      <c r="Z150" s="2111"/>
      <c r="AA150" s="2111"/>
      <c r="AB150" s="2111"/>
      <c r="AC150" s="2111"/>
      <c r="AD150" s="2111"/>
      <c r="AE150" s="2111"/>
      <c r="AF150" s="2111"/>
      <c r="AG150" s="2111"/>
      <c r="AH150" s="2111"/>
      <c r="AI150" s="2111"/>
      <c r="AJ150" s="2111"/>
    </row>
    <row r="151" spans="3:36">
      <c r="C151" s="2257"/>
      <c r="D151" s="241"/>
      <c r="E151" s="241"/>
      <c r="F151" s="241"/>
      <c r="G151" s="2111"/>
      <c r="H151" s="2111"/>
      <c r="I151" s="2111"/>
      <c r="J151" s="2111"/>
      <c r="K151" s="2111"/>
      <c r="L151" s="2111"/>
      <c r="M151" s="2111"/>
      <c r="N151" s="2111"/>
      <c r="O151" s="2111"/>
      <c r="P151" s="2111"/>
      <c r="Q151" s="2111"/>
      <c r="R151" s="2111"/>
      <c r="S151" s="2111"/>
      <c r="T151" s="2111"/>
      <c r="U151" s="2111"/>
      <c r="V151" s="2111"/>
      <c r="W151" s="2111"/>
      <c r="X151" s="2111"/>
      <c r="Y151" s="2111"/>
      <c r="Z151" s="2111"/>
      <c r="AA151" s="2111"/>
      <c r="AB151" s="2111"/>
      <c r="AC151" s="2111"/>
      <c r="AD151" s="2111"/>
      <c r="AE151" s="2111"/>
      <c r="AF151" s="2111"/>
      <c r="AG151" s="2111"/>
      <c r="AH151" s="2111"/>
      <c r="AI151" s="2111"/>
      <c r="AJ151" s="2111"/>
    </row>
    <row r="152" spans="3:36">
      <c r="C152" s="2257"/>
      <c r="D152" s="241"/>
      <c r="E152" s="241"/>
      <c r="F152" s="241"/>
      <c r="G152" s="2111"/>
      <c r="H152" s="2111"/>
      <c r="I152" s="2111"/>
      <c r="J152" s="2111"/>
      <c r="K152" s="2111"/>
      <c r="L152" s="2111"/>
      <c r="M152" s="2111"/>
      <c r="N152" s="2111"/>
      <c r="O152" s="2111"/>
      <c r="P152" s="2111"/>
      <c r="Q152" s="2111"/>
      <c r="R152" s="2111"/>
      <c r="S152" s="2111"/>
      <c r="T152" s="2111"/>
      <c r="U152" s="2111"/>
      <c r="V152" s="2111"/>
      <c r="W152" s="2111"/>
      <c r="X152" s="2111"/>
      <c r="Y152" s="2111"/>
      <c r="Z152" s="2111"/>
      <c r="AA152" s="2111"/>
      <c r="AB152" s="2111"/>
      <c r="AC152" s="2111"/>
      <c r="AD152" s="2111"/>
      <c r="AE152" s="2111"/>
      <c r="AF152" s="2111"/>
      <c r="AG152" s="2111"/>
      <c r="AH152" s="2111"/>
      <c r="AI152" s="2111"/>
      <c r="AJ152" s="2111"/>
    </row>
    <row r="153" spans="3:36">
      <c r="C153" s="2257"/>
      <c r="D153" s="241"/>
      <c r="E153" s="241"/>
      <c r="F153" s="241"/>
      <c r="G153" s="2111"/>
      <c r="H153" s="2111"/>
      <c r="I153" s="2111"/>
      <c r="J153" s="2111"/>
      <c r="K153" s="2111"/>
      <c r="L153" s="2111"/>
      <c r="M153" s="2111"/>
      <c r="N153" s="2111"/>
      <c r="O153" s="2111"/>
      <c r="P153" s="2111"/>
      <c r="Q153" s="2111"/>
      <c r="R153" s="2111"/>
      <c r="S153" s="2111"/>
      <c r="T153" s="2111"/>
      <c r="U153" s="2111"/>
      <c r="V153" s="2111"/>
      <c r="W153" s="2111"/>
      <c r="X153" s="2111"/>
      <c r="Y153" s="2111"/>
      <c r="Z153" s="2111"/>
      <c r="AA153" s="2111"/>
      <c r="AB153" s="2111"/>
      <c r="AC153" s="2111"/>
      <c r="AD153" s="2111"/>
      <c r="AE153" s="2111"/>
      <c r="AF153" s="2111"/>
      <c r="AG153" s="2111"/>
      <c r="AH153" s="2111"/>
      <c r="AI153" s="2111"/>
      <c r="AJ153" s="2111"/>
    </row>
    <row r="154" spans="3:36">
      <c r="C154" s="2257"/>
      <c r="D154" s="241"/>
      <c r="E154" s="241"/>
      <c r="F154" s="241"/>
      <c r="G154" s="2111"/>
      <c r="H154" s="2111"/>
      <c r="I154" s="2111"/>
      <c r="J154" s="2111"/>
      <c r="K154" s="2111"/>
      <c r="L154" s="2111"/>
      <c r="M154" s="2111"/>
      <c r="N154" s="2111"/>
      <c r="O154" s="2111"/>
      <c r="P154" s="2111"/>
      <c r="Q154" s="2111"/>
      <c r="R154" s="2111"/>
      <c r="S154" s="2111"/>
      <c r="T154" s="2111"/>
      <c r="U154" s="2111"/>
      <c r="V154" s="2111"/>
      <c r="W154" s="2111"/>
      <c r="X154" s="2111"/>
      <c r="Y154" s="2111"/>
      <c r="Z154" s="2111"/>
      <c r="AA154" s="2111"/>
      <c r="AB154" s="2111"/>
      <c r="AC154" s="2111"/>
      <c r="AD154" s="2111"/>
      <c r="AE154" s="2111"/>
      <c r="AF154" s="2111"/>
      <c r="AG154" s="2111"/>
      <c r="AH154" s="2111"/>
      <c r="AI154" s="2111"/>
      <c r="AJ154" s="2111"/>
    </row>
    <row r="155" spans="3:36">
      <c r="C155" s="2257"/>
      <c r="D155" s="241"/>
      <c r="E155" s="241"/>
      <c r="F155" s="241"/>
      <c r="G155" s="2111"/>
      <c r="H155" s="2111"/>
      <c r="I155" s="2111"/>
      <c r="J155" s="2111"/>
      <c r="K155" s="2111"/>
      <c r="L155" s="2111"/>
      <c r="M155" s="2111"/>
      <c r="N155" s="2111"/>
      <c r="O155" s="2111"/>
      <c r="P155" s="2111"/>
      <c r="Q155" s="2111"/>
      <c r="R155" s="2111"/>
      <c r="S155" s="2111"/>
      <c r="T155" s="2111"/>
      <c r="U155" s="2111"/>
      <c r="V155" s="2111"/>
      <c r="W155" s="2111"/>
      <c r="X155" s="2111"/>
      <c r="Y155" s="2111"/>
      <c r="Z155" s="2111"/>
      <c r="AA155" s="2111"/>
      <c r="AB155" s="2111"/>
      <c r="AC155" s="2111"/>
      <c r="AD155" s="2111"/>
      <c r="AE155" s="2111"/>
      <c r="AF155" s="2111"/>
      <c r="AG155" s="2111"/>
      <c r="AH155" s="2111"/>
      <c r="AI155" s="2111"/>
      <c r="AJ155" s="2111"/>
    </row>
    <row r="156" spans="3:36">
      <c r="C156" s="2257"/>
      <c r="D156" s="241"/>
      <c r="E156" s="241"/>
      <c r="F156" s="241"/>
      <c r="G156" s="2111"/>
      <c r="H156" s="2111"/>
      <c r="I156" s="2111"/>
      <c r="J156" s="2111"/>
      <c r="K156" s="2111"/>
      <c r="L156" s="2111"/>
      <c r="M156" s="2111"/>
      <c r="N156" s="2111"/>
      <c r="O156" s="2111"/>
      <c r="P156" s="2111"/>
      <c r="Q156" s="2111"/>
      <c r="R156" s="2111"/>
      <c r="S156" s="2111"/>
      <c r="T156" s="2111"/>
      <c r="U156" s="2111"/>
      <c r="V156" s="2111"/>
      <c r="W156" s="2111"/>
      <c r="X156" s="2111"/>
      <c r="Y156" s="2111"/>
      <c r="Z156" s="2111"/>
      <c r="AA156" s="2111"/>
      <c r="AB156" s="2111"/>
      <c r="AC156" s="2111"/>
      <c r="AD156" s="2111"/>
      <c r="AE156" s="2111"/>
      <c r="AF156" s="2111"/>
      <c r="AG156" s="2111"/>
      <c r="AH156" s="2111"/>
      <c r="AI156" s="2111"/>
      <c r="AJ156" s="2111"/>
    </row>
    <row r="157" spans="3:36">
      <c r="C157" s="2257"/>
      <c r="D157" s="241"/>
      <c r="E157" s="241"/>
      <c r="F157" s="241"/>
      <c r="G157" s="2111"/>
      <c r="H157" s="2111"/>
      <c r="I157" s="2111"/>
      <c r="J157" s="2111"/>
      <c r="K157" s="2111"/>
      <c r="L157" s="2111"/>
      <c r="M157" s="2111"/>
      <c r="N157" s="2111"/>
      <c r="O157" s="2111"/>
      <c r="P157" s="2111"/>
      <c r="Q157" s="2111"/>
      <c r="R157" s="2111"/>
      <c r="S157" s="2111"/>
      <c r="T157" s="2111"/>
      <c r="U157" s="2111"/>
      <c r="V157" s="2111"/>
      <c r="W157" s="2111"/>
      <c r="X157" s="2111"/>
      <c r="Y157" s="2111"/>
      <c r="Z157" s="2111"/>
      <c r="AA157" s="2111"/>
      <c r="AB157" s="2111"/>
      <c r="AC157" s="2111"/>
      <c r="AD157" s="2111"/>
      <c r="AE157" s="2111"/>
      <c r="AF157" s="2111"/>
      <c r="AG157" s="2111"/>
      <c r="AH157" s="2111"/>
      <c r="AI157" s="2111"/>
      <c r="AJ157" s="2111"/>
    </row>
    <row r="158" spans="3:36">
      <c r="C158" s="2257"/>
      <c r="D158" s="241"/>
      <c r="E158" s="241"/>
      <c r="F158" s="241"/>
      <c r="G158" s="2111"/>
      <c r="H158" s="2111"/>
      <c r="I158" s="2111"/>
      <c r="J158" s="2111"/>
      <c r="K158" s="2111"/>
      <c r="L158" s="2111"/>
      <c r="M158" s="2111"/>
      <c r="N158" s="2111"/>
      <c r="O158" s="2111"/>
      <c r="P158" s="2111"/>
      <c r="Q158" s="2111"/>
      <c r="R158" s="2111"/>
      <c r="S158" s="2111"/>
      <c r="T158" s="2111"/>
      <c r="U158" s="2111"/>
      <c r="V158" s="2111"/>
      <c r="W158" s="2111"/>
      <c r="X158" s="2111"/>
      <c r="Y158" s="2111"/>
      <c r="Z158" s="2111"/>
      <c r="AA158" s="2111"/>
      <c r="AB158" s="2111"/>
      <c r="AC158" s="2111"/>
      <c r="AD158" s="2111"/>
      <c r="AE158" s="2111"/>
      <c r="AF158" s="2111"/>
      <c r="AG158" s="2111"/>
      <c r="AH158" s="2111"/>
      <c r="AI158" s="2111"/>
      <c r="AJ158" s="2111"/>
    </row>
    <row r="159" spans="3:36">
      <c r="C159" s="2257"/>
      <c r="D159" s="241"/>
      <c r="E159" s="241"/>
      <c r="F159" s="241"/>
      <c r="G159" s="2111"/>
      <c r="H159" s="2111"/>
      <c r="I159" s="2111"/>
      <c r="J159" s="2111"/>
      <c r="K159" s="2111"/>
      <c r="L159" s="2111"/>
      <c r="M159" s="2111"/>
      <c r="N159" s="2111"/>
      <c r="O159" s="2111"/>
      <c r="P159" s="2111"/>
      <c r="Q159" s="2111"/>
      <c r="R159" s="2111"/>
      <c r="S159" s="2111"/>
      <c r="T159" s="2111"/>
      <c r="U159" s="2111"/>
      <c r="V159" s="2111"/>
      <c r="W159" s="2111"/>
      <c r="X159" s="2111"/>
      <c r="Y159" s="2111"/>
      <c r="Z159" s="2111"/>
      <c r="AA159" s="2111"/>
      <c r="AB159" s="2111"/>
      <c r="AC159" s="2111"/>
      <c r="AD159" s="2111"/>
      <c r="AE159" s="2111"/>
      <c r="AF159" s="2111"/>
      <c r="AG159" s="2111"/>
      <c r="AH159" s="2111"/>
      <c r="AI159" s="2111"/>
      <c r="AJ159" s="2111"/>
    </row>
    <row r="160" spans="3:36">
      <c r="C160" s="2257"/>
      <c r="D160" s="241"/>
      <c r="E160" s="241"/>
      <c r="F160" s="241"/>
      <c r="G160" s="2111"/>
      <c r="H160" s="2111"/>
      <c r="I160" s="2111"/>
      <c r="J160" s="2111"/>
      <c r="K160" s="2111"/>
      <c r="L160" s="2111"/>
      <c r="M160" s="2111"/>
      <c r="N160" s="2111"/>
      <c r="O160" s="2111"/>
      <c r="P160" s="2111"/>
      <c r="Q160" s="2111"/>
      <c r="R160" s="2111"/>
      <c r="S160" s="2111"/>
      <c r="T160" s="2111"/>
      <c r="U160" s="2111"/>
      <c r="V160" s="2111"/>
      <c r="W160" s="2111"/>
      <c r="X160" s="2111"/>
      <c r="Y160" s="2111"/>
      <c r="Z160" s="2111"/>
      <c r="AA160" s="2111"/>
      <c r="AB160" s="2111"/>
      <c r="AC160" s="2111"/>
      <c r="AD160" s="2111"/>
      <c r="AE160" s="2111"/>
      <c r="AF160" s="2111"/>
      <c r="AG160" s="2111"/>
      <c r="AH160" s="2111"/>
      <c r="AI160" s="2111"/>
      <c r="AJ160" s="2111"/>
    </row>
    <row r="161" spans="3:36">
      <c r="C161" s="2257"/>
      <c r="D161" s="241"/>
      <c r="E161" s="241"/>
      <c r="F161" s="241"/>
      <c r="G161" s="2111"/>
      <c r="H161" s="2111"/>
      <c r="I161" s="2111"/>
      <c r="J161" s="2111"/>
      <c r="K161" s="2111"/>
      <c r="L161" s="2111"/>
      <c r="M161" s="2111"/>
      <c r="N161" s="2111"/>
      <c r="O161" s="2111"/>
      <c r="P161" s="2111"/>
      <c r="Q161" s="2111"/>
      <c r="R161" s="2111"/>
      <c r="S161" s="2111"/>
      <c r="T161" s="2111"/>
      <c r="U161" s="2111"/>
      <c r="V161" s="2111"/>
      <c r="W161" s="2111"/>
      <c r="X161" s="2111"/>
      <c r="Y161" s="2111"/>
      <c r="Z161" s="2111"/>
      <c r="AA161" s="2111"/>
      <c r="AB161" s="2111"/>
      <c r="AC161" s="2111"/>
      <c r="AD161" s="2111"/>
      <c r="AE161" s="2111"/>
      <c r="AF161" s="2111"/>
      <c r="AG161" s="2111"/>
      <c r="AH161" s="2111"/>
      <c r="AI161" s="2111"/>
      <c r="AJ161" s="2111"/>
    </row>
    <row r="162" spans="3:36">
      <c r="C162" s="2257"/>
      <c r="D162" s="241"/>
      <c r="E162" s="241"/>
      <c r="F162" s="241"/>
      <c r="G162" s="2111"/>
      <c r="H162" s="2111"/>
      <c r="I162" s="2111"/>
      <c r="J162" s="2111"/>
      <c r="K162" s="2111"/>
      <c r="L162" s="2111"/>
      <c r="M162" s="2111"/>
      <c r="N162" s="2111"/>
      <c r="O162" s="2111"/>
      <c r="P162" s="2111"/>
      <c r="Q162" s="2111"/>
      <c r="R162" s="2111"/>
      <c r="S162" s="2111"/>
      <c r="T162" s="2111"/>
      <c r="U162" s="2111"/>
      <c r="V162" s="2111"/>
      <c r="W162" s="2111"/>
      <c r="X162" s="2111"/>
      <c r="Y162" s="2111"/>
      <c r="Z162" s="2111"/>
      <c r="AA162" s="2111"/>
      <c r="AB162" s="2111"/>
      <c r="AC162" s="2111"/>
      <c r="AD162" s="2111"/>
      <c r="AE162" s="2111"/>
      <c r="AF162" s="2111"/>
      <c r="AG162" s="2111"/>
      <c r="AH162" s="2111"/>
      <c r="AI162" s="2111"/>
      <c r="AJ162" s="2111"/>
    </row>
    <row r="163" spans="3:36">
      <c r="C163" s="2257"/>
      <c r="D163" s="241"/>
      <c r="E163" s="241"/>
      <c r="F163" s="241"/>
      <c r="G163" s="2111"/>
      <c r="H163" s="2111"/>
      <c r="I163" s="2111"/>
      <c r="J163" s="2111"/>
      <c r="K163" s="2111"/>
      <c r="L163" s="2111"/>
      <c r="M163" s="2111"/>
      <c r="N163" s="2111"/>
      <c r="O163" s="2111"/>
      <c r="P163" s="2111"/>
      <c r="Q163" s="2111"/>
      <c r="R163" s="2111"/>
      <c r="S163" s="2111"/>
      <c r="T163" s="2111"/>
      <c r="U163" s="2111"/>
      <c r="V163" s="2111"/>
      <c r="W163" s="2111"/>
      <c r="X163" s="2111"/>
      <c r="Y163" s="2111"/>
      <c r="Z163" s="2111"/>
      <c r="AA163" s="2111"/>
      <c r="AB163" s="2111"/>
      <c r="AC163" s="2111"/>
      <c r="AD163" s="2111"/>
      <c r="AE163" s="2111"/>
      <c r="AF163" s="2111"/>
      <c r="AG163" s="2111"/>
      <c r="AH163" s="2111"/>
      <c r="AI163" s="2111"/>
      <c r="AJ163" s="2111"/>
    </row>
    <row r="164" spans="3:36">
      <c r="C164" s="2257"/>
      <c r="D164" s="241"/>
      <c r="E164" s="241"/>
      <c r="F164" s="241"/>
      <c r="G164" s="2111"/>
      <c r="H164" s="2111"/>
      <c r="I164" s="2111"/>
      <c r="J164" s="2111"/>
      <c r="K164" s="2111"/>
      <c r="L164" s="2111"/>
      <c r="M164" s="2111"/>
      <c r="N164" s="2111"/>
      <c r="O164" s="2111"/>
      <c r="P164" s="2111"/>
      <c r="Q164" s="2111"/>
      <c r="R164" s="2111"/>
      <c r="S164" s="2111"/>
      <c r="T164" s="2111"/>
      <c r="U164" s="2111"/>
      <c r="V164" s="2111"/>
      <c r="W164" s="2111"/>
      <c r="X164" s="2111"/>
      <c r="Y164" s="2111"/>
      <c r="Z164" s="2111"/>
      <c r="AA164" s="2111"/>
      <c r="AB164" s="2111"/>
      <c r="AC164" s="2111"/>
      <c r="AD164" s="2111"/>
      <c r="AE164" s="2111"/>
      <c r="AF164" s="2111"/>
      <c r="AG164" s="2111"/>
      <c r="AH164" s="2111"/>
      <c r="AI164" s="2111"/>
      <c r="AJ164" s="2111"/>
    </row>
    <row r="165" spans="3:36">
      <c r="C165" s="2257"/>
      <c r="D165" s="241"/>
      <c r="E165" s="241"/>
      <c r="F165" s="241"/>
      <c r="G165" s="2111"/>
      <c r="H165" s="2111"/>
      <c r="I165" s="2111"/>
      <c r="J165" s="2111"/>
      <c r="K165" s="2111"/>
      <c r="L165" s="2111"/>
      <c r="M165" s="2111"/>
      <c r="N165" s="2111"/>
      <c r="O165" s="2111"/>
      <c r="P165" s="2111"/>
      <c r="Q165" s="2111"/>
      <c r="R165" s="2111"/>
      <c r="S165" s="2111"/>
      <c r="T165" s="2111"/>
      <c r="U165" s="2111"/>
      <c r="V165" s="2111"/>
      <c r="W165" s="2111"/>
      <c r="X165" s="2111"/>
      <c r="Y165" s="2111"/>
      <c r="Z165" s="2111"/>
      <c r="AA165" s="2111"/>
      <c r="AB165" s="2111"/>
      <c r="AC165" s="2111"/>
      <c r="AD165" s="2111"/>
      <c r="AE165" s="2111"/>
      <c r="AF165" s="2111"/>
      <c r="AG165" s="2111"/>
      <c r="AH165" s="2111"/>
      <c r="AI165" s="2111"/>
      <c r="AJ165" s="2111"/>
    </row>
    <row r="166" spans="3:36">
      <c r="C166" s="2257"/>
      <c r="D166" s="241"/>
      <c r="E166" s="241"/>
      <c r="F166" s="241"/>
      <c r="G166" s="2111"/>
      <c r="H166" s="2111"/>
      <c r="I166" s="2111"/>
      <c r="J166" s="2111"/>
      <c r="K166" s="2111"/>
      <c r="L166" s="2111"/>
      <c r="M166" s="2111"/>
      <c r="N166" s="2111"/>
      <c r="O166" s="2111"/>
      <c r="P166" s="2111"/>
      <c r="Q166" s="2111"/>
      <c r="R166" s="2111"/>
      <c r="S166" s="2111"/>
      <c r="T166" s="2111"/>
      <c r="U166" s="2111"/>
      <c r="V166" s="2111"/>
      <c r="W166" s="2111"/>
      <c r="X166" s="2111"/>
      <c r="Y166" s="2111"/>
      <c r="Z166" s="2111"/>
      <c r="AA166" s="2111"/>
      <c r="AB166" s="2111"/>
      <c r="AC166" s="2111"/>
      <c r="AD166" s="2111"/>
      <c r="AE166" s="2111"/>
      <c r="AF166" s="2111"/>
      <c r="AG166" s="2111"/>
      <c r="AH166" s="2111"/>
      <c r="AI166" s="2111"/>
      <c r="AJ166" s="2111"/>
    </row>
    <row r="167" spans="3:36">
      <c r="C167" s="2257"/>
      <c r="D167" s="241"/>
      <c r="E167" s="241"/>
      <c r="F167" s="241"/>
      <c r="G167" s="2111"/>
      <c r="H167" s="2111"/>
      <c r="I167" s="2111"/>
      <c r="J167" s="2111"/>
      <c r="K167" s="2111"/>
      <c r="L167" s="2111"/>
      <c r="M167" s="2111"/>
      <c r="N167" s="2111"/>
      <c r="O167" s="2111"/>
      <c r="P167" s="2111"/>
      <c r="Q167" s="2111"/>
      <c r="R167" s="2111"/>
      <c r="S167" s="2111"/>
      <c r="T167" s="2111"/>
      <c r="U167" s="2111"/>
      <c r="V167" s="2111"/>
      <c r="W167" s="2111"/>
      <c r="X167" s="2111"/>
      <c r="Y167" s="2111"/>
      <c r="Z167" s="2111"/>
      <c r="AA167" s="2111"/>
      <c r="AB167" s="2111"/>
      <c r="AC167" s="2111"/>
      <c r="AD167" s="2111"/>
      <c r="AE167" s="2111"/>
      <c r="AF167" s="2111"/>
      <c r="AG167" s="2111"/>
      <c r="AH167" s="2111"/>
      <c r="AI167" s="2111"/>
      <c r="AJ167" s="2111"/>
    </row>
    <row r="168" spans="3:36">
      <c r="C168" s="2257"/>
      <c r="D168" s="241"/>
      <c r="E168" s="241"/>
      <c r="F168" s="241"/>
      <c r="G168" s="2111"/>
      <c r="H168" s="2111"/>
      <c r="I168" s="2111"/>
      <c r="J168" s="2111"/>
      <c r="K168" s="2111"/>
      <c r="L168" s="2111"/>
      <c r="M168" s="2111"/>
      <c r="N168" s="2111"/>
      <c r="O168" s="2111"/>
      <c r="P168" s="2111"/>
      <c r="Q168" s="2111"/>
      <c r="R168" s="2111"/>
      <c r="S168" s="2111"/>
      <c r="T168" s="2111"/>
      <c r="U168" s="2111"/>
      <c r="V168" s="2111"/>
      <c r="W168" s="2111"/>
      <c r="X168" s="2111"/>
      <c r="Y168" s="2111"/>
      <c r="Z168" s="2111"/>
      <c r="AA168" s="2111"/>
      <c r="AB168" s="2111"/>
      <c r="AC168" s="2111"/>
      <c r="AD168" s="2111"/>
      <c r="AE168" s="2111"/>
      <c r="AF168" s="2111"/>
      <c r="AG168" s="2111"/>
      <c r="AH168" s="2111"/>
      <c r="AI168" s="2111"/>
      <c r="AJ168" s="2111"/>
    </row>
    <row r="169" spans="3:36">
      <c r="C169" s="2257"/>
      <c r="D169" s="241"/>
      <c r="E169" s="241"/>
      <c r="F169" s="241"/>
      <c r="G169" s="2111"/>
      <c r="H169" s="2111"/>
      <c r="I169" s="2111"/>
      <c r="J169" s="2111"/>
      <c r="K169" s="2111"/>
      <c r="L169" s="2111"/>
      <c r="M169" s="2111"/>
      <c r="N169" s="2111"/>
      <c r="O169" s="2111"/>
      <c r="P169" s="2111"/>
      <c r="Q169" s="2111"/>
      <c r="R169" s="2111"/>
      <c r="S169" s="2111"/>
      <c r="T169" s="2111"/>
      <c r="U169" s="2111"/>
      <c r="V169" s="2111"/>
      <c r="W169" s="2111"/>
      <c r="X169" s="2111"/>
      <c r="Y169" s="2111"/>
      <c r="Z169" s="2111"/>
      <c r="AA169" s="2111"/>
      <c r="AB169" s="2111"/>
      <c r="AC169" s="2111"/>
      <c r="AD169" s="2111"/>
      <c r="AE169" s="2111"/>
      <c r="AF169" s="2111"/>
      <c r="AG169" s="2111"/>
      <c r="AH169" s="2111"/>
      <c r="AI169" s="2111"/>
      <c r="AJ169" s="2111"/>
    </row>
    <row r="170" spans="3:36">
      <c r="C170" s="2257"/>
      <c r="D170" s="241"/>
      <c r="E170" s="241"/>
      <c r="F170" s="241"/>
      <c r="G170" s="2111"/>
      <c r="H170" s="2111"/>
      <c r="I170" s="2111"/>
      <c r="J170" s="2111"/>
      <c r="K170" s="2111"/>
      <c r="L170" s="2111"/>
      <c r="M170" s="2111"/>
      <c r="N170" s="2111"/>
      <c r="O170" s="2111"/>
      <c r="P170" s="2111"/>
      <c r="Q170" s="2111"/>
      <c r="R170" s="2111"/>
      <c r="S170" s="2111"/>
      <c r="T170" s="2111"/>
      <c r="U170" s="2111"/>
      <c r="V170" s="2111"/>
      <c r="W170" s="2111"/>
      <c r="X170" s="2111"/>
      <c r="Y170" s="2111"/>
      <c r="Z170" s="2111"/>
      <c r="AA170" s="2111"/>
      <c r="AB170" s="2111"/>
      <c r="AC170" s="2111"/>
      <c r="AD170" s="2111"/>
      <c r="AE170" s="2111"/>
      <c r="AF170" s="2111"/>
      <c r="AG170" s="2111"/>
      <c r="AH170" s="2111"/>
      <c r="AI170" s="2111"/>
      <c r="AJ170" s="2111"/>
    </row>
    <row r="171" spans="3:36">
      <c r="C171" s="2257"/>
      <c r="D171" s="241"/>
      <c r="E171" s="241"/>
      <c r="F171" s="241"/>
      <c r="G171" s="2111"/>
      <c r="H171" s="2111"/>
      <c r="I171" s="2111"/>
      <c r="J171" s="2111"/>
      <c r="K171" s="2111"/>
      <c r="L171" s="2111"/>
      <c r="M171" s="2111"/>
      <c r="N171" s="2111"/>
      <c r="O171" s="2111"/>
      <c r="P171" s="2111"/>
      <c r="Q171" s="2111"/>
      <c r="R171" s="2111"/>
      <c r="S171" s="2111"/>
      <c r="T171" s="2111"/>
      <c r="U171" s="2111"/>
      <c r="V171" s="2111"/>
      <c r="W171" s="2111"/>
      <c r="X171" s="2111"/>
      <c r="Y171" s="2111"/>
      <c r="Z171" s="2111"/>
      <c r="AA171" s="2111"/>
      <c r="AB171" s="2111"/>
      <c r="AC171" s="2111"/>
      <c r="AD171" s="2111"/>
      <c r="AE171" s="2111"/>
      <c r="AF171" s="2111"/>
      <c r="AG171" s="2111"/>
      <c r="AH171" s="2111"/>
      <c r="AI171" s="2111"/>
      <c r="AJ171" s="2111"/>
    </row>
    <row r="172" spans="3:36">
      <c r="C172" s="2257"/>
      <c r="D172" s="241"/>
      <c r="E172" s="241"/>
      <c r="F172" s="241"/>
      <c r="G172" s="2111"/>
      <c r="H172" s="2111"/>
      <c r="I172" s="2111"/>
      <c r="J172" s="2111"/>
      <c r="K172" s="2111"/>
      <c r="L172" s="2111"/>
      <c r="M172" s="2111"/>
      <c r="N172" s="2111"/>
      <c r="O172" s="2111"/>
      <c r="P172" s="2111"/>
      <c r="Q172" s="2111"/>
      <c r="R172" s="2111"/>
      <c r="S172" s="2111"/>
      <c r="T172" s="2111"/>
      <c r="U172" s="2111"/>
      <c r="V172" s="2111"/>
      <c r="W172" s="2111"/>
      <c r="X172" s="2111"/>
      <c r="Y172" s="2111"/>
      <c r="Z172" s="2111"/>
      <c r="AA172" s="2111"/>
      <c r="AB172" s="2111"/>
      <c r="AC172" s="2111"/>
      <c r="AD172" s="2111"/>
      <c r="AE172" s="2111"/>
      <c r="AF172" s="2111"/>
      <c r="AG172" s="2111"/>
      <c r="AH172" s="2111"/>
      <c r="AI172" s="2111"/>
      <c r="AJ172" s="2111"/>
    </row>
    <row r="173" spans="3:36">
      <c r="C173" s="2257"/>
      <c r="D173" s="241"/>
      <c r="E173" s="241"/>
      <c r="F173" s="241"/>
      <c r="G173" s="2111"/>
      <c r="H173" s="2111"/>
      <c r="I173" s="2111"/>
      <c r="J173" s="2111"/>
      <c r="K173" s="2111"/>
      <c r="L173" s="2111"/>
      <c r="M173" s="2111"/>
      <c r="N173" s="2111"/>
      <c r="O173" s="2111"/>
      <c r="P173" s="2111"/>
      <c r="Q173" s="2111"/>
      <c r="R173" s="2111"/>
      <c r="S173" s="2111"/>
      <c r="T173" s="2111"/>
      <c r="U173" s="2111"/>
      <c r="V173" s="2111"/>
      <c r="W173" s="2111"/>
      <c r="X173" s="2111"/>
      <c r="Y173" s="2111"/>
      <c r="Z173" s="2111"/>
      <c r="AA173" s="2111"/>
      <c r="AB173" s="2111"/>
      <c r="AC173" s="2111"/>
      <c r="AD173" s="2111"/>
      <c r="AE173" s="2111"/>
      <c r="AF173" s="2111"/>
      <c r="AG173" s="2111"/>
      <c r="AH173" s="2111"/>
      <c r="AI173" s="2111"/>
      <c r="AJ173" s="2111"/>
    </row>
    <row r="174" spans="3:36">
      <c r="C174" s="2257"/>
      <c r="D174" s="241"/>
      <c r="E174" s="241"/>
      <c r="F174" s="241"/>
      <c r="G174" s="2111"/>
      <c r="H174" s="2111"/>
      <c r="I174" s="2111"/>
      <c r="J174" s="2111"/>
      <c r="K174" s="2111"/>
      <c r="L174" s="2111"/>
      <c r="M174" s="2111"/>
      <c r="N174" s="2111"/>
      <c r="O174" s="2111"/>
      <c r="P174" s="2111"/>
      <c r="Q174" s="2111"/>
      <c r="R174" s="2111"/>
      <c r="S174" s="2111"/>
      <c r="T174" s="2111"/>
      <c r="U174" s="2111"/>
      <c r="V174" s="2111"/>
      <c r="W174" s="2111"/>
      <c r="X174" s="2111"/>
      <c r="Y174" s="2111"/>
      <c r="Z174" s="2111"/>
      <c r="AA174" s="2111"/>
      <c r="AB174" s="2111"/>
      <c r="AC174" s="2111"/>
      <c r="AD174" s="2111"/>
      <c r="AE174" s="2111"/>
      <c r="AF174" s="2111"/>
      <c r="AG174" s="2111"/>
      <c r="AH174" s="2111"/>
      <c r="AI174" s="2111"/>
      <c r="AJ174" s="2111"/>
    </row>
    <row r="175" spans="3:36">
      <c r="C175" s="2257"/>
      <c r="D175" s="241"/>
      <c r="E175" s="241"/>
      <c r="F175" s="241"/>
      <c r="G175" s="2111"/>
      <c r="H175" s="2111"/>
      <c r="I175" s="2111"/>
      <c r="J175" s="2111"/>
      <c r="K175" s="2111"/>
      <c r="L175" s="2111"/>
      <c r="M175" s="2111"/>
      <c r="N175" s="2111"/>
      <c r="O175" s="2111"/>
      <c r="P175" s="2111"/>
      <c r="Q175" s="2111"/>
      <c r="R175" s="2111"/>
      <c r="S175" s="2111"/>
      <c r="T175" s="2111"/>
      <c r="U175" s="2111"/>
      <c r="V175" s="2111"/>
      <c r="W175" s="2111"/>
      <c r="X175" s="2111"/>
      <c r="Y175" s="2111"/>
      <c r="Z175" s="2111"/>
      <c r="AA175" s="2111"/>
      <c r="AB175" s="2111"/>
      <c r="AC175" s="2111"/>
      <c r="AD175" s="2111"/>
      <c r="AE175" s="2111"/>
      <c r="AF175" s="2111"/>
      <c r="AG175" s="2111"/>
      <c r="AH175" s="2111"/>
      <c r="AI175" s="2111"/>
      <c r="AJ175" s="2111"/>
    </row>
    <row r="176" spans="3:36">
      <c r="C176" s="2257"/>
      <c r="D176" s="241"/>
      <c r="E176" s="241"/>
      <c r="F176" s="241"/>
      <c r="G176" s="2111"/>
      <c r="H176" s="2111"/>
      <c r="I176" s="2111"/>
      <c r="J176" s="2111"/>
      <c r="K176" s="2111"/>
      <c r="L176" s="2111"/>
      <c r="M176" s="2111"/>
      <c r="N176" s="2111"/>
      <c r="O176" s="2111"/>
      <c r="P176" s="2111"/>
      <c r="Q176" s="2111"/>
      <c r="R176" s="2111"/>
      <c r="S176" s="2111"/>
      <c r="T176" s="2111"/>
      <c r="U176" s="2111"/>
      <c r="V176" s="2111"/>
      <c r="W176" s="2111"/>
      <c r="X176" s="2111"/>
      <c r="Y176" s="2111"/>
      <c r="Z176" s="2111"/>
      <c r="AA176" s="2111"/>
      <c r="AB176" s="2111"/>
      <c r="AC176" s="2111"/>
      <c r="AD176" s="2111"/>
      <c r="AE176" s="2111"/>
      <c r="AF176" s="2111"/>
      <c r="AG176" s="2111"/>
      <c r="AH176" s="2111"/>
      <c r="AI176" s="2111"/>
      <c r="AJ176" s="2111"/>
    </row>
    <row r="177" spans="3:36">
      <c r="C177" s="2257"/>
      <c r="D177" s="241"/>
      <c r="E177" s="241"/>
      <c r="F177" s="24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c r="AA177" s="2111"/>
      <c r="AB177" s="2111"/>
      <c r="AC177" s="2111"/>
      <c r="AD177" s="2111"/>
      <c r="AE177" s="2111"/>
      <c r="AF177" s="2111"/>
      <c r="AG177" s="2111"/>
      <c r="AH177" s="2111"/>
      <c r="AI177" s="2111"/>
      <c r="AJ177" s="2111"/>
    </row>
    <row r="178" spans="3:36">
      <c r="C178" s="2257"/>
      <c r="D178" s="241"/>
      <c r="E178" s="241"/>
      <c r="F178" s="241"/>
      <c r="G178" s="2111"/>
      <c r="H178" s="2111"/>
      <c r="I178" s="2111"/>
      <c r="J178" s="2111"/>
      <c r="K178" s="2111"/>
      <c r="L178" s="2111"/>
      <c r="M178" s="2111"/>
      <c r="N178" s="2111"/>
      <c r="O178" s="2111"/>
      <c r="P178" s="2111"/>
      <c r="Q178" s="2111"/>
      <c r="R178" s="2111"/>
      <c r="S178" s="2111"/>
      <c r="T178" s="2111"/>
      <c r="U178" s="2111"/>
      <c r="V178" s="2111"/>
      <c r="W178" s="2111"/>
      <c r="X178" s="2111"/>
      <c r="Y178" s="2111"/>
      <c r="Z178" s="2111"/>
      <c r="AA178" s="2111"/>
      <c r="AB178" s="2111"/>
      <c r="AC178" s="2111"/>
      <c r="AD178" s="2111"/>
      <c r="AE178" s="2111"/>
      <c r="AF178" s="2111"/>
      <c r="AG178" s="2111"/>
      <c r="AH178" s="2111"/>
      <c r="AI178" s="2111"/>
      <c r="AJ178" s="2111"/>
    </row>
    <row r="179" spans="3:36">
      <c r="C179" s="2257"/>
      <c r="D179" s="241"/>
      <c r="E179" s="241"/>
      <c r="F179" s="241"/>
      <c r="G179" s="2111"/>
      <c r="H179" s="2111"/>
      <c r="I179" s="2111"/>
      <c r="J179" s="2111"/>
      <c r="K179" s="2111"/>
      <c r="L179" s="2111"/>
      <c r="M179" s="2111"/>
      <c r="N179" s="2111"/>
      <c r="O179" s="2111"/>
      <c r="P179" s="2111"/>
      <c r="Q179" s="2111"/>
      <c r="R179" s="2111"/>
      <c r="S179" s="2111"/>
      <c r="T179" s="2111"/>
      <c r="U179" s="2111"/>
      <c r="V179" s="2111"/>
      <c r="W179" s="2111"/>
      <c r="X179" s="2111"/>
      <c r="Y179" s="2111"/>
      <c r="Z179" s="2111"/>
      <c r="AA179" s="2111"/>
      <c r="AB179" s="2111"/>
      <c r="AC179" s="2111"/>
      <c r="AD179" s="2111"/>
      <c r="AE179" s="2111"/>
      <c r="AF179" s="2111"/>
      <c r="AG179" s="2111"/>
      <c r="AH179" s="2111"/>
      <c r="AI179" s="2111"/>
      <c r="AJ179" s="2111"/>
    </row>
    <row r="180" spans="3:36">
      <c r="C180" s="2257"/>
      <c r="D180" s="241"/>
      <c r="E180" s="241"/>
      <c r="F180" s="241"/>
      <c r="G180" s="2111"/>
      <c r="H180" s="2111"/>
      <c r="I180" s="2111"/>
      <c r="J180" s="2111"/>
      <c r="K180" s="2111"/>
      <c r="L180" s="2111"/>
      <c r="M180" s="2111"/>
      <c r="N180" s="2111"/>
      <c r="O180" s="2111"/>
      <c r="P180" s="2111"/>
      <c r="Q180" s="2111"/>
      <c r="R180" s="2111"/>
      <c r="S180" s="2111"/>
      <c r="T180" s="2111"/>
      <c r="U180" s="2111"/>
      <c r="V180" s="2111"/>
      <c r="W180" s="2111"/>
      <c r="X180" s="2111"/>
      <c r="Y180" s="2111"/>
      <c r="Z180" s="2111"/>
      <c r="AA180" s="2111"/>
      <c r="AB180" s="2111"/>
      <c r="AC180" s="2111"/>
      <c r="AD180" s="2111"/>
      <c r="AE180" s="2111"/>
      <c r="AF180" s="2111"/>
      <c r="AG180" s="2111"/>
      <c r="AH180" s="2111"/>
      <c r="AI180" s="2111"/>
      <c r="AJ180" s="2111"/>
    </row>
    <row r="181" spans="3:36">
      <c r="C181" s="2257"/>
      <c r="D181" s="241"/>
      <c r="E181" s="241"/>
      <c r="F181" s="241"/>
      <c r="G181" s="2111"/>
      <c r="H181" s="2111"/>
      <c r="I181" s="2111"/>
      <c r="J181" s="2111"/>
      <c r="K181" s="2111"/>
      <c r="L181" s="2111"/>
      <c r="M181" s="2111"/>
      <c r="N181" s="2111"/>
      <c r="O181" s="2111"/>
      <c r="P181" s="2111"/>
      <c r="Q181" s="2111"/>
      <c r="R181" s="2111"/>
      <c r="S181" s="2111"/>
      <c r="T181" s="2111"/>
      <c r="U181" s="2111"/>
      <c r="V181" s="2111"/>
      <c r="W181" s="2111"/>
      <c r="X181" s="2111"/>
      <c r="Y181" s="2111"/>
      <c r="Z181" s="2111"/>
      <c r="AA181" s="2111"/>
      <c r="AB181" s="2111"/>
      <c r="AC181" s="2111"/>
      <c r="AD181" s="2111"/>
      <c r="AE181" s="2111"/>
      <c r="AF181" s="2111"/>
      <c r="AG181" s="2111"/>
      <c r="AH181" s="2111"/>
      <c r="AI181" s="2111"/>
      <c r="AJ181" s="2111"/>
    </row>
    <row r="182" spans="3:36">
      <c r="C182" s="2257"/>
      <c r="D182" s="241"/>
      <c r="E182" s="241"/>
      <c r="F182" s="241"/>
      <c r="G182" s="2111"/>
      <c r="H182" s="2111"/>
      <c r="I182" s="2111"/>
      <c r="J182" s="2111"/>
      <c r="K182" s="2111"/>
      <c r="L182" s="2111"/>
      <c r="M182" s="2111"/>
      <c r="N182" s="2111"/>
      <c r="O182" s="2111"/>
      <c r="P182" s="2111"/>
      <c r="Q182" s="2111"/>
      <c r="R182" s="2111"/>
      <c r="S182" s="2111"/>
      <c r="T182" s="2111"/>
      <c r="U182" s="2111"/>
      <c r="V182" s="2111"/>
      <c r="W182" s="2111"/>
      <c r="X182" s="2111"/>
      <c r="Y182" s="2111"/>
      <c r="Z182" s="2111"/>
      <c r="AA182" s="2111"/>
      <c r="AB182" s="2111"/>
      <c r="AC182" s="2111"/>
      <c r="AD182" s="2111"/>
      <c r="AE182" s="2111"/>
      <c r="AF182" s="2111"/>
      <c r="AG182" s="2111"/>
      <c r="AH182" s="2111"/>
      <c r="AI182" s="2111"/>
      <c r="AJ182" s="2111"/>
    </row>
    <row r="183" spans="3:36">
      <c r="C183" s="2257"/>
      <c r="D183" s="241"/>
      <c r="E183" s="241"/>
      <c r="F183" s="241"/>
      <c r="G183" s="2111"/>
      <c r="H183" s="2111"/>
      <c r="I183" s="2111"/>
      <c r="J183" s="2111"/>
      <c r="K183" s="2111"/>
      <c r="L183" s="2111"/>
      <c r="M183" s="2111"/>
      <c r="N183" s="2111"/>
      <c r="O183" s="2111"/>
      <c r="P183" s="2111"/>
      <c r="Q183" s="2111"/>
      <c r="R183" s="2111"/>
      <c r="S183" s="2111"/>
      <c r="T183" s="2111"/>
      <c r="U183" s="2111"/>
      <c r="V183" s="2111"/>
      <c r="W183" s="2111"/>
      <c r="X183" s="2111"/>
      <c r="Y183" s="2111"/>
      <c r="Z183" s="2111"/>
      <c r="AA183" s="2111"/>
      <c r="AB183" s="2111"/>
      <c r="AC183" s="2111"/>
      <c r="AD183" s="2111"/>
      <c r="AE183" s="2111"/>
      <c r="AF183" s="2111"/>
      <c r="AG183" s="2111"/>
      <c r="AH183" s="2111"/>
      <c r="AI183" s="2111"/>
      <c r="AJ183" s="2111"/>
    </row>
    <row r="184" spans="3:36">
      <c r="C184" s="2257"/>
      <c r="D184" s="241"/>
      <c r="E184" s="241"/>
      <c r="F184" s="241"/>
      <c r="G184" s="2111"/>
      <c r="H184" s="2111"/>
      <c r="I184" s="2111"/>
      <c r="J184" s="2111"/>
      <c r="K184" s="2111"/>
      <c r="L184" s="2111"/>
      <c r="M184" s="2111"/>
      <c r="N184" s="2111"/>
      <c r="O184" s="2111"/>
      <c r="P184" s="2111"/>
      <c r="Q184" s="2111"/>
      <c r="R184" s="2111"/>
      <c r="S184" s="2111"/>
      <c r="T184" s="2111"/>
      <c r="U184" s="2111"/>
      <c r="V184" s="2111"/>
      <c r="W184" s="2111"/>
      <c r="X184" s="2111"/>
      <c r="Y184" s="2111"/>
      <c r="Z184" s="2111"/>
      <c r="AA184" s="2111"/>
      <c r="AB184" s="2111"/>
      <c r="AC184" s="2111"/>
      <c r="AD184" s="2111"/>
      <c r="AE184" s="2111"/>
      <c r="AF184" s="2111"/>
      <c r="AG184" s="2111"/>
      <c r="AH184" s="2111"/>
      <c r="AI184" s="2111"/>
      <c r="AJ184" s="2111"/>
    </row>
    <row r="185" spans="3:36">
      <c r="C185" s="2257"/>
      <c r="D185" s="241"/>
      <c r="E185" s="241"/>
      <c r="F185" s="241"/>
      <c r="G185" s="2111"/>
      <c r="H185" s="2111"/>
      <c r="I185" s="2111"/>
      <c r="J185" s="2111"/>
      <c r="K185" s="2111"/>
      <c r="L185" s="2111"/>
      <c r="M185" s="2111"/>
      <c r="N185" s="2111"/>
      <c r="O185" s="2111"/>
      <c r="P185" s="2111"/>
      <c r="Q185" s="2111"/>
      <c r="R185" s="2111"/>
      <c r="S185" s="2111"/>
      <c r="T185" s="2111"/>
      <c r="U185" s="2111"/>
      <c r="V185" s="2111"/>
      <c r="W185" s="2111"/>
      <c r="X185" s="2111"/>
      <c r="Y185" s="2111"/>
      <c r="Z185" s="2111"/>
      <c r="AA185" s="2111"/>
      <c r="AB185" s="2111"/>
      <c r="AC185" s="2111"/>
      <c r="AD185" s="2111"/>
      <c r="AE185" s="2111"/>
      <c r="AF185" s="2111"/>
      <c r="AG185" s="2111"/>
      <c r="AH185" s="2111"/>
      <c r="AI185" s="2111"/>
      <c r="AJ185" s="2111"/>
    </row>
    <row r="186" spans="3:36">
      <c r="C186" s="2257"/>
      <c r="D186" s="241"/>
      <c r="E186" s="241"/>
      <c r="F186" s="241"/>
      <c r="G186" s="2111"/>
      <c r="H186" s="2111"/>
      <c r="I186" s="2111"/>
      <c r="J186" s="2111"/>
      <c r="K186" s="2111"/>
      <c r="L186" s="2111"/>
      <c r="M186" s="2111"/>
      <c r="N186" s="2111"/>
      <c r="O186" s="2111"/>
      <c r="P186" s="2111"/>
      <c r="Q186" s="2111"/>
      <c r="R186" s="2111"/>
      <c r="S186" s="2111"/>
      <c r="T186" s="2111"/>
      <c r="U186" s="2111"/>
      <c r="V186" s="2111"/>
      <c r="W186" s="2111"/>
      <c r="X186" s="2111"/>
      <c r="Y186" s="2111"/>
      <c r="Z186" s="2111"/>
      <c r="AA186" s="2111"/>
      <c r="AB186" s="2111"/>
      <c r="AC186" s="2111"/>
      <c r="AD186" s="2111"/>
      <c r="AE186" s="2111"/>
      <c r="AF186" s="2111"/>
      <c r="AG186" s="2111"/>
      <c r="AH186" s="2111"/>
      <c r="AI186" s="2111"/>
      <c r="AJ186" s="2111"/>
    </row>
    <row r="187" spans="3:36">
      <c r="C187" s="2257"/>
      <c r="D187" s="241"/>
      <c r="E187" s="241"/>
      <c r="F187" s="241"/>
      <c r="G187" s="2111"/>
      <c r="H187" s="2111"/>
      <c r="I187" s="2111"/>
      <c r="J187" s="2111"/>
      <c r="K187" s="2111"/>
      <c r="L187" s="2111"/>
      <c r="M187" s="2111"/>
      <c r="N187" s="2111"/>
      <c r="O187" s="2111"/>
      <c r="P187" s="2111"/>
      <c r="Q187" s="2111"/>
      <c r="R187" s="2111"/>
      <c r="S187" s="2111"/>
      <c r="T187" s="2111"/>
      <c r="U187" s="2111"/>
      <c r="V187" s="2111"/>
      <c r="W187" s="2111"/>
      <c r="X187" s="2111"/>
      <c r="Y187" s="2111"/>
      <c r="Z187" s="2111"/>
      <c r="AA187" s="2111"/>
      <c r="AB187" s="2111"/>
      <c r="AC187" s="2111"/>
      <c r="AD187" s="2111"/>
      <c r="AE187" s="2111"/>
      <c r="AF187" s="2111"/>
      <c r="AG187" s="2111"/>
      <c r="AH187" s="2111"/>
      <c r="AI187" s="2111"/>
      <c r="AJ187" s="2111"/>
    </row>
    <row r="188" spans="3:36">
      <c r="C188" s="2257"/>
      <c r="D188" s="241"/>
      <c r="E188" s="241"/>
      <c r="F188" s="241"/>
      <c r="G188" s="2111"/>
      <c r="H188" s="2111"/>
      <c r="I188" s="2111"/>
      <c r="J188" s="2111"/>
      <c r="K188" s="2111"/>
      <c r="L188" s="2111"/>
      <c r="M188" s="2111"/>
      <c r="N188" s="2111"/>
      <c r="O188" s="2111"/>
      <c r="P188" s="2111"/>
      <c r="Q188" s="2111"/>
      <c r="R188" s="2111"/>
      <c r="S188" s="2111"/>
      <c r="T188" s="2111"/>
      <c r="U188" s="2111"/>
      <c r="V188" s="2111"/>
      <c r="W188" s="2111"/>
      <c r="X188" s="2111"/>
      <c r="Y188" s="2111"/>
      <c r="Z188" s="2111"/>
      <c r="AA188" s="2111"/>
      <c r="AB188" s="2111"/>
      <c r="AC188" s="2111"/>
      <c r="AD188" s="2111"/>
      <c r="AE188" s="2111"/>
      <c r="AF188" s="2111"/>
      <c r="AG188" s="2111"/>
      <c r="AH188" s="2111"/>
      <c r="AI188" s="2111"/>
      <c r="AJ188" s="2111"/>
    </row>
    <row r="189" spans="3:36">
      <c r="C189" s="2257"/>
      <c r="D189" s="241"/>
      <c r="E189" s="241"/>
      <c r="F189" s="241"/>
      <c r="G189" s="2111"/>
      <c r="H189" s="2111"/>
      <c r="I189" s="2111"/>
      <c r="J189" s="2111"/>
      <c r="K189" s="2111"/>
      <c r="L189" s="2111"/>
      <c r="M189" s="2111"/>
      <c r="N189" s="2111"/>
      <c r="O189" s="2111"/>
      <c r="P189" s="2111"/>
      <c r="Q189" s="2111"/>
      <c r="R189" s="2111"/>
      <c r="S189" s="2111"/>
      <c r="T189" s="2111"/>
      <c r="U189" s="2111"/>
      <c r="V189" s="2111"/>
      <c r="W189" s="2111"/>
      <c r="X189" s="2111"/>
      <c r="Y189" s="2111"/>
      <c r="Z189" s="2111"/>
      <c r="AA189" s="2111"/>
      <c r="AB189" s="2111"/>
      <c r="AC189" s="2111"/>
      <c r="AD189" s="2111"/>
      <c r="AE189" s="2111"/>
      <c r="AF189" s="2111"/>
      <c r="AG189" s="2111"/>
      <c r="AH189" s="2111"/>
      <c r="AI189" s="2111"/>
      <c r="AJ189" s="2111"/>
    </row>
    <row r="190" spans="3:36">
      <c r="C190" s="2257"/>
      <c r="D190" s="241"/>
      <c r="E190" s="241"/>
      <c r="F190" s="241"/>
      <c r="G190" s="2111"/>
      <c r="H190" s="2111"/>
      <c r="I190" s="2111"/>
      <c r="J190" s="2111"/>
      <c r="K190" s="2111"/>
      <c r="L190" s="2111"/>
      <c r="M190" s="2111"/>
      <c r="N190" s="2111"/>
      <c r="O190" s="2111"/>
      <c r="P190" s="2111"/>
      <c r="Q190" s="2111"/>
      <c r="R190" s="2111"/>
      <c r="S190" s="2111"/>
      <c r="T190" s="2111"/>
      <c r="U190" s="2111"/>
      <c r="V190" s="2111"/>
      <c r="W190" s="2111"/>
      <c r="X190" s="2111"/>
      <c r="Y190" s="2111"/>
      <c r="Z190" s="2111"/>
      <c r="AA190" s="2111"/>
      <c r="AB190" s="2111"/>
      <c r="AC190" s="2111"/>
      <c r="AD190" s="2111"/>
      <c r="AE190" s="2111"/>
      <c r="AF190" s="2111"/>
      <c r="AG190" s="2111"/>
      <c r="AH190" s="2111"/>
      <c r="AI190" s="2111"/>
      <c r="AJ190" s="2111"/>
    </row>
    <row r="191" spans="3:36">
      <c r="C191" s="2257"/>
      <c r="D191" s="241"/>
      <c r="E191" s="241"/>
      <c r="F191" s="241"/>
      <c r="G191" s="2111"/>
      <c r="H191" s="2111"/>
      <c r="I191" s="2111"/>
      <c r="J191" s="2111"/>
      <c r="K191" s="2111"/>
      <c r="L191" s="2111"/>
      <c r="M191" s="2111"/>
      <c r="N191" s="2111"/>
      <c r="O191" s="2111"/>
      <c r="P191" s="2111"/>
      <c r="Q191" s="2111"/>
      <c r="R191" s="2111"/>
      <c r="S191" s="2111"/>
      <c r="T191" s="2111"/>
      <c r="U191" s="2111"/>
      <c r="V191" s="2111"/>
      <c r="W191" s="2111"/>
      <c r="X191" s="2111"/>
      <c r="Y191" s="2111"/>
      <c r="Z191" s="2111"/>
      <c r="AA191" s="2111"/>
      <c r="AB191" s="2111"/>
      <c r="AC191" s="2111"/>
      <c r="AD191" s="2111"/>
      <c r="AE191" s="2111"/>
      <c r="AF191" s="2111"/>
      <c r="AG191" s="2111"/>
      <c r="AH191" s="2111"/>
      <c r="AI191" s="2111"/>
      <c r="AJ191" s="2111"/>
    </row>
    <row r="192" spans="3:36">
      <c r="C192" s="2257"/>
      <c r="D192" s="241"/>
      <c r="E192" s="241"/>
      <c r="F192" s="241"/>
      <c r="G192" s="2111"/>
      <c r="H192" s="2111"/>
      <c r="I192" s="2111"/>
      <c r="J192" s="2111"/>
      <c r="K192" s="2111"/>
      <c r="L192" s="2111"/>
      <c r="M192" s="2111"/>
      <c r="N192" s="2111"/>
      <c r="O192" s="2111"/>
      <c r="P192" s="2111"/>
      <c r="Q192" s="2111"/>
      <c r="R192" s="2111"/>
      <c r="S192" s="2111"/>
      <c r="T192" s="2111"/>
      <c r="U192" s="2111"/>
      <c r="V192" s="2111"/>
      <c r="W192" s="2111"/>
      <c r="X192" s="2111"/>
      <c r="Y192" s="2111"/>
      <c r="Z192" s="2111"/>
      <c r="AA192" s="2111"/>
      <c r="AB192" s="2111"/>
      <c r="AC192" s="2111"/>
      <c r="AD192" s="2111"/>
      <c r="AE192" s="2111"/>
      <c r="AF192" s="2111"/>
      <c r="AG192" s="2111"/>
      <c r="AH192" s="2111"/>
      <c r="AI192" s="2111"/>
      <c r="AJ192" s="2111"/>
    </row>
    <row r="193" spans="3:36">
      <c r="C193" s="2257"/>
      <c r="D193" s="241"/>
      <c r="E193" s="241"/>
      <c r="F193" s="241"/>
      <c r="G193" s="2111"/>
      <c r="H193" s="2111"/>
      <c r="I193" s="2111"/>
      <c r="J193" s="2111"/>
      <c r="K193" s="2111"/>
      <c r="L193" s="2111"/>
      <c r="M193" s="2111"/>
      <c r="N193" s="2111"/>
      <c r="O193" s="2111"/>
      <c r="P193" s="2111"/>
      <c r="Q193" s="2111"/>
      <c r="R193" s="2111"/>
      <c r="S193" s="2111"/>
      <c r="T193" s="2111"/>
      <c r="U193" s="2111"/>
      <c r="V193" s="2111"/>
      <c r="W193" s="2111"/>
      <c r="X193" s="2111"/>
      <c r="Y193" s="2111"/>
      <c r="Z193" s="2111"/>
      <c r="AA193" s="2111"/>
      <c r="AB193" s="2111"/>
      <c r="AC193" s="2111"/>
      <c r="AD193" s="2111"/>
      <c r="AE193" s="2111"/>
      <c r="AF193" s="2111"/>
      <c r="AG193" s="2111"/>
      <c r="AH193" s="2111"/>
      <c r="AI193" s="2111"/>
      <c r="AJ193" s="2111"/>
    </row>
    <row r="194" spans="3:36">
      <c r="C194" s="2257"/>
      <c r="D194" s="241"/>
      <c r="E194" s="241"/>
      <c r="F194" s="241"/>
      <c r="G194" s="2111"/>
      <c r="H194" s="2111"/>
      <c r="I194" s="2111"/>
      <c r="J194" s="2111"/>
      <c r="K194" s="2111"/>
      <c r="L194" s="2111"/>
      <c r="M194" s="2111"/>
      <c r="N194" s="2111"/>
      <c r="O194" s="2111"/>
      <c r="P194" s="2111"/>
      <c r="Q194" s="2111"/>
      <c r="R194" s="2111"/>
      <c r="S194" s="2111"/>
      <c r="T194" s="2111"/>
      <c r="U194" s="2111"/>
      <c r="V194" s="2111"/>
      <c r="W194" s="2111"/>
      <c r="X194" s="2111"/>
      <c r="Y194" s="2111"/>
      <c r="Z194" s="2111"/>
      <c r="AA194" s="2111"/>
      <c r="AB194" s="2111"/>
      <c r="AC194" s="2111"/>
      <c r="AD194" s="2111"/>
      <c r="AE194" s="2111"/>
      <c r="AF194" s="2111"/>
      <c r="AG194" s="2111"/>
      <c r="AH194" s="2111"/>
      <c r="AI194" s="2111"/>
      <c r="AJ194" s="2111"/>
    </row>
    <row r="195" spans="3:36">
      <c r="C195" s="2257"/>
      <c r="D195" s="241"/>
      <c r="E195" s="241"/>
      <c r="F195" s="241"/>
      <c r="G195" s="2111"/>
      <c r="H195" s="2111"/>
      <c r="I195" s="2111"/>
      <c r="J195" s="2111"/>
      <c r="K195" s="2111"/>
      <c r="L195" s="2111"/>
      <c r="M195" s="2111"/>
      <c r="N195" s="2111"/>
      <c r="O195" s="2111"/>
      <c r="P195" s="2111"/>
      <c r="Q195" s="2111"/>
      <c r="R195" s="2111"/>
      <c r="S195" s="2111"/>
      <c r="T195" s="2111"/>
      <c r="U195" s="2111"/>
      <c r="V195" s="2111"/>
      <c r="W195" s="2111"/>
      <c r="X195" s="2111"/>
      <c r="Y195" s="2111"/>
      <c r="Z195" s="2111"/>
      <c r="AA195" s="2111"/>
      <c r="AB195" s="2111"/>
      <c r="AC195" s="2111"/>
      <c r="AD195" s="2111"/>
      <c r="AE195" s="2111"/>
      <c r="AF195" s="2111"/>
      <c r="AG195" s="2111"/>
      <c r="AH195" s="2111"/>
      <c r="AI195" s="2111"/>
      <c r="AJ195" s="2111"/>
    </row>
    <row r="196" spans="3:36">
      <c r="C196" s="2257"/>
      <c r="D196" s="241"/>
      <c r="E196" s="241"/>
      <c r="F196" s="241"/>
      <c r="G196" s="2111"/>
      <c r="H196" s="2111"/>
      <c r="I196" s="2111"/>
      <c r="J196" s="2111"/>
      <c r="K196" s="2111"/>
      <c r="L196" s="2111"/>
      <c r="M196" s="2111"/>
      <c r="N196" s="2111"/>
      <c r="O196" s="2111"/>
      <c r="P196" s="2111"/>
      <c r="Q196" s="2111"/>
      <c r="R196" s="2111"/>
      <c r="S196" s="2111"/>
      <c r="T196" s="2111"/>
      <c r="U196" s="2111"/>
      <c r="V196" s="2111"/>
      <c r="W196" s="2111"/>
      <c r="X196" s="2111"/>
      <c r="Y196" s="2111"/>
      <c r="Z196" s="2111"/>
      <c r="AA196" s="2111"/>
      <c r="AB196" s="2111"/>
      <c r="AC196" s="2111"/>
      <c r="AD196" s="2111"/>
      <c r="AE196" s="2111"/>
      <c r="AF196" s="2111"/>
      <c r="AG196" s="2111"/>
      <c r="AH196" s="2111"/>
      <c r="AI196" s="2111"/>
      <c r="AJ196" s="2111"/>
    </row>
    <row r="197" spans="3:36">
      <c r="C197" s="2257"/>
      <c r="D197" s="241"/>
      <c r="E197" s="241"/>
      <c r="F197" s="241"/>
      <c r="G197" s="2111"/>
      <c r="H197" s="2111"/>
      <c r="I197" s="2111"/>
      <c r="J197" s="2111"/>
      <c r="K197" s="2111"/>
      <c r="L197" s="2111"/>
      <c r="M197" s="2111"/>
      <c r="N197" s="2111"/>
      <c r="O197" s="2111"/>
      <c r="P197" s="2111"/>
      <c r="Q197" s="2111"/>
      <c r="R197" s="2111"/>
      <c r="S197" s="2111"/>
      <c r="T197" s="2111"/>
      <c r="U197" s="2111"/>
      <c r="V197" s="2111"/>
      <c r="W197" s="2111"/>
      <c r="X197" s="2111"/>
      <c r="Y197" s="2111"/>
      <c r="Z197" s="2111"/>
      <c r="AA197" s="2111"/>
      <c r="AB197" s="2111"/>
      <c r="AC197" s="2111"/>
      <c r="AD197" s="2111"/>
      <c r="AE197" s="2111"/>
      <c r="AF197" s="2111"/>
      <c r="AG197" s="2111"/>
      <c r="AH197" s="2111"/>
      <c r="AI197" s="2111"/>
      <c r="AJ197" s="2111"/>
    </row>
    <row r="198" spans="3:36">
      <c r="C198" s="2257"/>
      <c r="D198" s="241"/>
      <c r="E198" s="241"/>
      <c r="F198" s="24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2111"/>
      <c r="AD198" s="2111"/>
      <c r="AE198" s="2111"/>
      <c r="AF198" s="2111"/>
      <c r="AG198" s="2111"/>
      <c r="AH198" s="2111"/>
      <c r="AI198" s="2111"/>
      <c r="AJ198" s="2111"/>
    </row>
    <row r="199" spans="3:36">
      <c r="C199" s="2257"/>
      <c r="D199" s="241"/>
      <c r="E199" s="241"/>
      <c r="F199" s="24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2111"/>
      <c r="AD199" s="2111"/>
      <c r="AE199" s="2111"/>
      <c r="AF199" s="2111"/>
      <c r="AG199" s="2111"/>
      <c r="AH199" s="2111"/>
      <c r="AI199" s="2111"/>
      <c r="AJ199" s="2111"/>
    </row>
    <row r="200" spans="3:36">
      <c r="C200" s="2257"/>
      <c r="D200" s="241"/>
      <c r="E200" s="241"/>
      <c r="F200" s="241"/>
      <c r="G200" s="2111"/>
      <c r="H200" s="2111"/>
      <c r="I200" s="2111"/>
      <c r="J200" s="2111"/>
      <c r="K200" s="2111"/>
      <c r="L200" s="2111"/>
      <c r="M200" s="2111"/>
      <c r="N200" s="2111"/>
      <c r="O200" s="2111"/>
      <c r="P200" s="2111"/>
      <c r="Q200" s="2111"/>
      <c r="R200" s="2111"/>
      <c r="S200" s="2111"/>
      <c r="T200" s="2111"/>
      <c r="U200" s="2111"/>
      <c r="V200" s="2111"/>
      <c r="W200" s="2111"/>
      <c r="X200" s="2111"/>
      <c r="Y200" s="2111"/>
      <c r="Z200" s="2111"/>
      <c r="AA200" s="2111"/>
      <c r="AB200" s="2111"/>
      <c r="AC200" s="2111"/>
      <c r="AD200" s="2111"/>
      <c r="AE200" s="2111"/>
      <c r="AF200" s="2111"/>
      <c r="AG200" s="2111"/>
      <c r="AH200" s="2111"/>
      <c r="AI200" s="2111"/>
      <c r="AJ200" s="2111"/>
    </row>
    <row r="201" spans="3:36">
      <c r="C201" s="2257"/>
      <c r="D201" s="241"/>
      <c r="E201" s="241"/>
      <c r="F201" s="241"/>
      <c r="G201" s="2111"/>
      <c r="H201" s="2111"/>
      <c r="I201" s="2111"/>
      <c r="J201" s="2111"/>
      <c r="K201" s="2111"/>
      <c r="L201" s="2111"/>
      <c r="M201" s="2111"/>
      <c r="N201" s="2111"/>
      <c r="O201" s="2111"/>
      <c r="P201" s="2111"/>
      <c r="Q201" s="2111"/>
      <c r="R201" s="2111"/>
      <c r="S201" s="2111"/>
      <c r="T201" s="2111"/>
      <c r="U201" s="2111"/>
      <c r="V201" s="2111"/>
      <c r="W201" s="2111"/>
      <c r="X201" s="2111"/>
      <c r="Y201" s="2111"/>
      <c r="Z201" s="2111"/>
      <c r="AA201" s="2111"/>
      <c r="AB201" s="2111"/>
      <c r="AC201" s="2111"/>
      <c r="AD201" s="2111"/>
      <c r="AE201" s="2111"/>
      <c r="AF201" s="2111"/>
      <c r="AG201" s="2111"/>
      <c r="AH201" s="2111"/>
      <c r="AI201" s="2111"/>
      <c r="AJ201" s="2111"/>
    </row>
    <row r="202" spans="3:36">
      <c r="C202" s="2257"/>
      <c r="D202" s="241"/>
      <c r="E202" s="241"/>
      <c r="F202" s="241"/>
      <c r="G202" s="2111"/>
      <c r="H202" s="2111"/>
      <c r="I202" s="2111"/>
      <c r="J202" s="2111"/>
      <c r="K202" s="2111"/>
      <c r="L202" s="2111"/>
      <c r="M202" s="2111"/>
      <c r="N202" s="2111"/>
      <c r="O202" s="2111"/>
      <c r="P202" s="2111"/>
      <c r="Q202" s="2111"/>
      <c r="R202" s="2111"/>
      <c r="S202" s="2111"/>
      <c r="T202" s="2111"/>
      <c r="U202" s="2111"/>
      <c r="V202" s="2111"/>
      <c r="W202" s="2111"/>
      <c r="X202" s="2111"/>
      <c r="Y202" s="2111"/>
      <c r="Z202" s="2111"/>
      <c r="AA202" s="2111"/>
      <c r="AB202" s="2111"/>
      <c r="AC202" s="2111"/>
      <c r="AD202" s="2111"/>
      <c r="AE202" s="2111"/>
      <c r="AF202" s="2111"/>
      <c r="AG202" s="2111"/>
      <c r="AH202" s="2111"/>
      <c r="AI202" s="2111"/>
      <c r="AJ202" s="2111"/>
    </row>
    <row r="203" spans="3:36">
      <c r="C203" s="2257"/>
      <c r="D203" s="241"/>
      <c r="E203" s="241"/>
      <c r="F203" s="241"/>
      <c r="G203" s="2111"/>
      <c r="H203" s="2111"/>
      <c r="I203" s="2111"/>
      <c r="J203" s="2111"/>
      <c r="K203" s="2111"/>
      <c r="L203" s="2111"/>
      <c r="M203" s="2111"/>
      <c r="N203" s="2111"/>
      <c r="O203" s="2111"/>
      <c r="P203" s="2111"/>
      <c r="Q203" s="2111"/>
      <c r="R203" s="2111"/>
      <c r="S203" s="2111"/>
      <c r="T203" s="2111"/>
      <c r="U203" s="2111"/>
      <c r="V203" s="2111"/>
      <c r="W203" s="2111"/>
      <c r="X203" s="2111"/>
      <c r="Y203" s="2111"/>
      <c r="Z203" s="2111"/>
      <c r="AA203" s="2111"/>
      <c r="AB203" s="2111"/>
      <c r="AC203" s="2111"/>
      <c r="AD203" s="2111"/>
      <c r="AE203" s="2111"/>
      <c r="AF203" s="2111"/>
      <c r="AG203" s="2111"/>
      <c r="AH203" s="2111"/>
      <c r="AI203" s="2111"/>
      <c r="AJ203" s="2111"/>
    </row>
    <row r="204" spans="3:36">
      <c r="C204" s="2257"/>
      <c r="D204" s="241"/>
      <c r="E204" s="241"/>
      <c r="F204" s="241"/>
      <c r="G204" s="2111"/>
      <c r="H204" s="2111"/>
      <c r="I204" s="2111"/>
      <c r="J204" s="2111"/>
      <c r="K204" s="2111"/>
      <c r="L204" s="2111"/>
      <c r="M204" s="2111"/>
      <c r="N204" s="2111"/>
      <c r="O204" s="2111"/>
      <c r="P204" s="2111"/>
      <c r="Q204" s="2111"/>
      <c r="R204" s="2111"/>
      <c r="S204" s="2111"/>
      <c r="T204" s="2111"/>
      <c r="U204" s="2111"/>
      <c r="V204" s="2111"/>
      <c r="W204" s="2111"/>
      <c r="X204" s="2111"/>
      <c r="Y204" s="2111"/>
      <c r="Z204" s="2111"/>
      <c r="AA204" s="2111"/>
      <c r="AB204" s="2111"/>
      <c r="AC204" s="2111"/>
      <c r="AD204" s="2111"/>
      <c r="AE204" s="2111"/>
      <c r="AF204" s="2111"/>
      <c r="AG204" s="2111"/>
      <c r="AH204" s="2111"/>
      <c r="AI204" s="2111"/>
      <c r="AJ204" s="2111"/>
    </row>
    <row r="205" spans="3:36">
      <c r="C205" s="2257"/>
      <c r="D205" s="241"/>
      <c r="E205" s="241"/>
      <c r="F205" s="241"/>
      <c r="G205" s="2111"/>
      <c r="H205" s="2111"/>
      <c r="I205" s="2111"/>
      <c r="J205" s="2111"/>
      <c r="K205" s="2111"/>
      <c r="L205" s="2111"/>
      <c r="M205" s="2111"/>
      <c r="N205" s="2111"/>
      <c r="O205" s="2111"/>
      <c r="P205" s="2111"/>
      <c r="Q205" s="2111"/>
      <c r="R205" s="2111"/>
      <c r="S205" s="2111"/>
      <c r="T205" s="2111"/>
      <c r="U205" s="2111"/>
      <c r="V205" s="2111"/>
      <c r="W205" s="2111"/>
      <c r="X205" s="2111"/>
      <c r="Y205" s="2111"/>
      <c r="Z205" s="2111"/>
      <c r="AA205" s="2111"/>
      <c r="AB205" s="2111"/>
      <c r="AC205" s="2111"/>
      <c r="AD205" s="2111"/>
      <c r="AE205" s="2111"/>
      <c r="AF205" s="2111"/>
      <c r="AG205" s="2111"/>
      <c r="AH205" s="2111"/>
      <c r="AI205" s="2111"/>
      <c r="AJ205" s="2111"/>
    </row>
    <row r="206" spans="3:36">
      <c r="C206" s="2257"/>
      <c r="D206" s="241"/>
      <c r="E206" s="241"/>
      <c r="F206" s="241"/>
      <c r="G206" s="2111"/>
      <c r="H206" s="2111"/>
      <c r="I206" s="2111"/>
      <c r="J206" s="2111"/>
      <c r="K206" s="2111"/>
      <c r="L206" s="2111"/>
      <c r="M206" s="2111"/>
      <c r="N206" s="2111"/>
      <c r="O206" s="2111"/>
      <c r="P206" s="2111"/>
      <c r="Q206" s="2111"/>
      <c r="R206" s="2111"/>
      <c r="S206" s="2111"/>
      <c r="T206" s="2111"/>
      <c r="U206" s="2111"/>
      <c r="V206" s="2111"/>
      <c r="W206" s="2111"/>
      <c r="X206" s="2111"/>
      <c r="Y206" s="2111"/>
      <c r="Z206" s="2111"/>
      <c r="AA206" s="2111"/>
      <c r="AB206" s="2111"/>
      <c r="AC206" s="2111"/>
      <c r="AD206" s="2111"/>
      <c r="AE206" s="2111"/>
      <c r="AF206" s="2111"/>
      <c r="AG206" s="2111"/>
      <c r="AH206" s="2111"/>
      <c r="AI206" s="2111"/>
      <c r="AJ206" s="2111"/>
    </row>
    <row r="207" spans="3:36">
      <c r="C207" s="2257"/>
      <c r="D207" s="241"/>
      <c r="E207" s="241"/>
      <c r="F207" s="241"/>
      <c r="G207" s="2111"/>
      <c r="H207" s="2111"/>
      <c r="I207" s="2111"/>
      <c r="J207" s="2111"/>
      <c r="K207" s="2111"/>
      <c r="L207" s="2111"/>
      <c r="M207" s="2111"/>
      <c r="N207" s="2111"/>
      <c r="O207" s="2111"/>
      <c r="P207" s="2111"/>
      <c r="Q207" s="2111"/>
      <c r="R207" s="2111"/>
      <c r="S207" s="2111"/>
      <c r="T207" s="2111"/>
      <c r="U207" s="2111"/>
      <c r="V207" s="2111"/>
      <c r="W207" s="2111"/>
      <c r="X207" s="2111"/>
      <c r="Y207" s="2111"/>
      <c r="Z207" s="2111"/>
      <c r="AA207" s="2111"/>
      <c r="AB207" s="2111"/>
      <c r="AC207" s="2111"/>
      <c r="AD207" s="2111"/>
      <c r="AE207" s="2111"/>
      <c r="AF207" s="2111"/>
      <c r="AG207" s="2111"/>
      <c r="AH207" s="2111"/>
      <c r="AI207" s="2111"/>
      <c r="AJ207" s="2111"/>
    </row>
    <row r="208" spans="3:36">
      <c r="C208" s="2257"/>
      <c r="D208" s="241"/>
      <c r="E208" s="241"/>
      <c r="F208" s="241"/>
      <c r="G208" s="2111"/>
      <c r="H208" s="2111"/>
      <c r="I208" s="2111"/>
      <c r="J208" s="2111"/>
      <c r="K208" s="2111"/>
      <c r="L208" s="2111"/>
      <c r="M208" s="2111"/>
      <c r="N208" s="2111"/>
      <c r="O208" s="2111"/>
      <c r="P208" s="2111"/>
      <c r="Q208" s="2111"/>
      <c r="R208" s="2111"/>
      <c r="S208" s="2111"/>
      <c r="T208" s="2111"/>
      <c r="U208" s="2111"/>
      <c r="V208" s="2111"/>
      <c r="W208" s="2111"/>
      <c r="X208" s="2111"/>
      <c r="Y208" s="2111"/>
      <c r="Z208" s="2111"/>
      <c r="AA208" s="2111"/>
      <c r="AB208" s="2111"/>
      <c r="AC208" s="2111"/>
      <c r="AD208" s="2111"/>
      <c r="AE208" s="2111"/>
      <c r="AF208" s="2111"/>
      <c r="AG208" s="2111"/>
      <c r="AH208" s="2111"/>
      <c r="AI208" s="2111"/>
      <c r="AJ208" s="2111"/>
    </row>
    <row r="209" spans="3:36">
      <c r="C209" s="2257"/>
      <c r="D209" s="241"/>
      <c r="E209" s="241"/>
      <c r="F209" s="241"/>
      <c r="G209" s="2111"/>
      <c r="H209" s="2111"/>
      <c r="I209" s="2111"/>
      <c r="J209" s="2111"/>
      <c r="K209" s="2111"/>
      <c r="L209" s="2111"/>
      <c r="M209" s="2111"/>
      <c r="N209" s="2111"/>
      <c r="O209" s="2111"/>
      <c r="P209" s="2111"/>
      <c r="Q209" s="2111"/>
      <c r="R209" s="2111"/>
      <c r="S209" s="2111"/>
      <c r="T209" s="2111"/>
      <c r="U209" s="2111"/>
      <c r="V209" s="2111"/>
      <c r="W209" s="2111"/>
      <c r="X209" s="2111"/>
      <c r="Y209" s="2111"/>
      <c r="Z209" s="2111"/>
      <c r="AA209" s="2111"/>
      <c r="AB209" s="2111"/>
      <c r="AC209" s="2111"/>
      <c r="AD209" s="2111"/>
      <c r="AE209" s="2111"/>
      <c r="AF209" s="2111"/>
      <c r="AG209" s="2111"/>
      <c r="AH209" s="2111"/>
      <c r="AI209" s="2111"/>
      <c r="AJ209" s="2111"/>
    </row>
    <row r="210" spans="3:36">
      <c r="C210" s="2257"/>
      <c r="D210" s="241"/>
      <c r="E210" s="241"/>
      <c r="F210" s="241"/>
      <c r="G210" s="2111"/>
      <c r="H210" s="2111"/>
      <c r="I210" s="2111"/>
      <c r="J210" s="2111"/>
      <c r="K210" s="2111"/>
      <c r="L210" s="2111"/>
      <c r="M210" s="2111"/>
      <c r="N210" s="2111"/>
      <c r="O210" s="2111"/>
      <c r="P210" s="2111"/>
      <c r="Q210" s="2111"/>
      <c r="R210" s="2111"/>
      <c r="S210" s="2111"/>
      <c r="T210" s="2111"/>
      <c r="U210" s="2111"/>
      <c r="V210" s="2111"/>
      <c r="W210" s="2111"/>
      <c r="X210" s="2111"/>
      <c r="Y210" s="2111"/>
      <c r="Z210" s="2111"/>
      <c r="AA210" s="2111"/>
      <c r="AB210" s="2111"/>
      <c r="AC210" s="2111"/>
      <c r="AD210" s="2111"/>
      <c r="AE210" s="2111"/>
      <c r="AF210" s="2111"/>
      <c r="AG210" s="2111"/>
      <c r="AH210" s="2111"/>
      <c r="AI210" s="2111"/>
      <c r="AJ210" s="2111"/>
    </row>
    <row r="211" spans="3:36">
      <c r="C211" s="2257"/>
      <c r="D211" s="241"/>
      <c r="E211" s="241"/>
      <c r="F211" s="241"/>
      <c r="G211" s="2111"/>
      <c r="H211" s="2111"/>
      <c r="I211" s="2111"/>
      <c r="J211" s="2111"/>
      <c r="K211" s="2111"/>
      <c r="L211" s="2111"/>
      <c r="M211" s="2111"/>
      <c r="N211" s="2111"/>
      <c r="O211" s="2111"/>
      <c r="P211" s="2111"/>
      <c r="Q211" s="2111"/>
      <c r="R211" s="2111"/>
      <c r="S211" s="2111"/>
      <c r="T211" s="2111"/>
      <c r="U211" s="2111"/>
      <c r="V211" s="2111"/>
      <c r="W211" s="2111"/>
      <c r="X211" s="2111"/>
      <c r="Y211" s="2111"/>
      <c r="Z211" s="2111"/>
      <c r="AA211" s="2111"/>
      <c r="AB211" s="2111"/>
      <c r="AC211" s="2111"/>
      <c r="AD211" s="2111"/>
      <c r="AE211" s="2111"/>
      <c r="AF211" s="2111"/>
      <c r="AG211" s="2111"/>
      <c r="AH211" s="2111"/>
      <c r="AI211" s="2111"/>
      <c r="AJ211" s="2111"/>
    </row>
    <row r="212" spans="3:36">
      <c r="C212" s="2257"/>
      <c r="D212" s="241"/>
      <c r="E212" s="241"/>
      <c r="F212" s="241"/>
      <c r="G212" s="2111"/>
      <c r="H212" s="2111"/>
      <c r="I212" s="2111"/>
      <c r="J212" s="2111"/>
      <c r="K212" s="2111"/>
      <c r="L212" s="2111"/>
      <c r="M212" s="2111"/>
      <c r="N212" s="2111"/>
      <c r="O212" s="2111"/>
      <c r="P212" s="2111"/>
      <c r="Q212" s="2111"/>
      <c r="R212" s="2111"/>
      <c r="S212" s="2111"/>
      <c r="T212" s="2111"/>
      <c r="U212" s="2111"/>
      <c r="V212" s="2111"/>
      <c r="W212" s="2111"/>
      <c r="X212" s="2111"/>
      <c r="Y212" s="2111"/>
      <c r="Z212" s="2111"/>
      <c r="AA212" s="2111"/>
      <c r="AB212" s="2111"/>
      <c r="AC212" s="2111"/>
      <c r="AD212" s="2111"/>
      <c r="AE212" s="2111"/>
      <c r="AF212" s="2111"/>
      <c r="AG212" s="2111"/>
      <c r="AH212" s="2111"/>
      <c r="AI212" s="2111"/>
      <c r="AJ212" s="2111"/>
    </row>
    <row r="213" spans="3:36">
      <c r="C213" s="2257"/>
      <c r="D213" s="241"/>
      <c r="E213" s="241"/>
      <c r="F213" s="241"/>
      <c r="G213" s="2111"/>
      <c r="H213" s="2111"/>
      <c r="I213" s="2111"/>
      <c r="J213" s="2111"/>
      <c r="K213" s="2111"/>
      <c r="L213" s="2111"/>
      <c r="M213" s="2111"/>
      <c r="N213" s="2111"/>
      <c r="O213" s="2111"/>
      <c r="P213" s="2111"/>
      <c r="Q213" s="2111"/>
      <c r="R213" s="2111"/>
      <c r="S213" s="2111"/>
      <c r="T213" s="2111"/>
      <c r="U213" s="2111"/>
      <c r="V213" s="2111"/>
      <c r="W213" s="2111"/>
      <c r="X213" s="2111"/>
      <c r="Y213" s="2111"/>
      <c r="Z213" s="2111"/>
      <c r="AA213" s="2111"/>
      <c r="AB213" s="2111"/>
      <c r="AC213" s="2111"/>
      <c r="AD213" s="2111"/>
      <c r="AE213" s="2111"/>
      <c r="AF213" s="2111"/>
      <c r="AG213" s="2111"/>
      <c r="AH213" s="2111"/>
      <c r="AI213" s="2111"/>
      <c r="AJ213" s="2111"/>
    </row>
    <row r="214" spans="3:36">
      <c r="C214" s="2257"/>
      <c r="D214" s="241"/>
      <c r="E214" s="241"/>
      <c r="F214" s="241"/>
      <c r="G214" s="2111"/>
      <c r="H214" s="2111"/>
      <c r="I214" s="2111"/>
      <c r="J214" s="2111"/>
      <c r="K214" s="2111"/>
      <c r="L214" s="2111"/>
      <c r="M214" s="2111"/>
      <c r="N214" s="2111"/>
      <c r="O214" s="2111"/>
      <c r="P214" s="2111"/>
      <c r="Q214" s="2111"/>
      <c r="R214" s="2111"/>
      <c r="S214" s="2111"/>
      <c r="T214" s="2111"/>
      <c r="U214" s="2111"/>
      <c r="V214" s="2111"/>
      <c r="W214" s="2111"/>
      <c r="X214" s="2111"/>
      <c r="Y214" s="2111"/>
      <c r="Z214" s="2111"/>
      <c r="AA214" s="2111"/>
      <c r="AB214" s="2111"/>
      <c r="AC214" s="2111"/>
      <c r="AD214" s="2111"/>
      <c r="AE214" s="2111"/>
      <c r="AF214" s="2111"/>
      <c r="AG214" s="2111"/>
      <c r="AH214" s="2111"/>
      <c r="AI214" s="2111"/>
      <c r="AJ214" s="2111"/>
    </row>
    <row r="215" spans="3:36">
      <c r="C215" s="2257"/>
      <c r="D215" s="241"/>
      <c r="E215" s="241"/>
      <c r="F215" s="241"/>
      <c r="G215" s="2111"/>
      <c r="H215" s="2111"/>
      <c r="I215" s="2111"/>
      <c r="J215" s="2111"/>
      <c r="K215" s="2111"/>
      <c r="L215" s="2111"/>
      <c r="M215" s="2111"/>
      <c r="N215" s="2111"/>
      <c r="O215" s="2111"/>
      <c r="P215" s="2111"/>
      <c r="Q215" s="2111"/>
      <c r="R215" s="2111"/>
      <c r="S215" s="2111"/>
      <c r="T215" s="2111"/>
      <c r="U215" s="2111"/>
      <c r="V215" s="2111"/>
      <c r="W215" s="2111"/>
      <c r="X215" s="2111"/>
      <c r="Y215" s="2111"/>
      <c r="Z215" s="2111"/>
      <c r="AA215" s="2111"/>
      <c r="AB215" s="2111"/>
      <c r="AC215" s="2111"/>
      <c r="AD215" s="2111"/>
      <c r="AE215" s="2111"/>
      <c r="AF215" s="2111"/>
      <c r="AG215" s="2111"/>
      <c r="AH215" s="2111"/>
      <c r="AI215" s="2111"/>
      <c r="AJ215" s="2111"/>
    </row>
    <row r="216" spans="3:36">
      <c r="C216" s="2257"/>
      <c r="D216" s="241"/>
      <c r="E216" s="241"/>
      <c r="F216" s="241"/>
      <c r="G216" s="2111"/>
      <c r="H216" s="2111"/>
      <c r="I216" s="2111"/>
      <c r="J216" s="2111"/>
      <c r="K216" s="2111"/>
      <c r="L216" s="2111"/>
      <c r="M216" s="2111"/>
      <c r="N216" s="2111"/>
      <c r="O216" s="2111"/>
      <c r="P216" s="2111"/>
      <c r="Q216" s="2111"/>
      <c r="R216" s="2111"/>
      <c r="S216" s="2111"/>
      <c r="T216" s="2111"/>
      <c r="U216" s="2111"/>
      <c r="V216" s="2111"/>
      <c r="W216" s="2111"/>
      <c r="X216" s="2111"/>
      <c r="Y216" s="2111"/>
      <c r="Z216" s="2111"/>
      <c r="AA216" s="2111"/>
      <c r="AB216" s="2111"/>
      <c r="AC216" s="2111"/>
      <c r="AD216" s="2111"/>
      <c r="AE216" s="2111"/>
      <c r="AF216" s="2111"/>
      <c r="AG216" s="2111"/>
      <c r="AH216" s="2111"/>
      <c r="AI216" s="2111"/>
      <c r="AJ216" s="2111"/>
    </row>
    <row r="217" spans="3:36">
      <c r="C217" s="2257"/>
      <c r="D217" s="241"/>
      <c r="E217" s="241"/>
      <c r="F217" s="241"/>
      <c r="G217" s="2111"/>
      <c r="H217" s="2111"/>
      <c r="I217" s="2111"/>
      <c r="J217" s="2111"/>
      <c r="K217" s="2111"/>
      <c r="L217" s="2111"/>
      <c r="M217" s="2111"/>
      <c r="N217" s="2111"/>
      <c r="O217" s="2111"/>
      <c r="P217" s="2111"/>
      <c r="Q217" s="2111"/>
      <c r="R217" s="2111"/>
      <c r="S217" s="2111"/>
      <c r="T217" s="2111"/>
      <c r="U217" s="2111"/>
      <c r="V217" s="2111"/>
      <c r="W217" s="2111"/>
      <c r="X217" s="2111"/>
      <c r="Y217" s="2111"/>
      <c r="Z217" s="2111"/>
      <c r="AA217" s="2111"/>
      <c r="AB217" s="2111"/>
      <c r="AC217" s="2111"/>
      <c r="AD217" s="2111"/>
      <c r="AE217" s="2111"/>
      <c r="AF217" s="2111"/>
      <c r="AG217" s="2111"/>
      <c r="AH217" s="2111"/>
      <c r="AI217" s="2111"/>
      <c r="AJ217" s="2111"/>
    </row>
    <row r="218" spans="3:36">
      <c r="C218" s="2257"/>
      <c r="D218" s="241"/>
      <c r="E218" s="241"/>
      <c r="F218" s="241"/>
      <c r="G218" s="2111"/>
      <c r="H218" s="2111"/>
      <c r="I218" s="2111"/>
      <c r="J218" s="2111"/>
      <c r="K218" s="2111"/>
      <c r="L218" s="2111"/>
      <c r="M218" s="2111"/>
      <c r="N218" s="2111"/>
      <c r="O218" s="2111"/>
      <c r="P218" s="2111"/>
      <c r="Q218" s="2111"/>
      <c r="R218" s="2111"/>
      <c r="S218" s="2111"/>
      <c r="T218" s="2111"/>
      <c r="U218" s="2111"/>
      <c r="V218" s="2111"/>
      <c r="W218" s="2111"/>
      <c r="X218" s="2111"/>
      <c r="Y218" s="2111"/>
      <c r="Z218" s="2111"/>
      <c r="AA218" s="2111"/>
      <c r="AB218" s="2111"/>
      <c r="AC218" s="2111"/>
      <c r="AD218" s="2111"/>
      <c r="AE218" s="2111"/>
      <c r="AF218" s="2111"/>
      <c r="AG218" s="2111"/>
      <c r="AH218" s="2111"/>
      <c r="AI218" s="2111"/>
      <c r="AJ218" s="2111"/>
    </row>
    <row r="219" spans="3:36">
      <c r="C219" s="2257"/>
      <c r="D219" s="241"/>
      <c r="E219" s="241"/>
      <c r="F219" s="241"/>
      <c r="G219" s="2111"/>
      <c r="H219" s="2111"/>
      <c r="I219" s="2111"/>
      <c r="J219" s="2111"/>
      <c r="K219" s="2111"/>
      <c r="L219" s="2111"/>
      <c r="M219" s="2111"/>
      <c r="N219" s="2111"/>
      <c r="O219" s="2111"/>
      <c r="P219" s="2111"/>
      <c r="Q219" s="2111"/>
      <c r="R219" s="2111"/>
      <c r="S219" s="2111"/>
      <c r="T219" s="2111"/>
      <c r="U219" s="2111"/>
      <c r="V219" s="2111"/>
      <c r="W219" s="2111"/>
      <c r="X219" s="2111"/>
      <c r="Y219" s="2111"/>
      <c r="Z219" s="2111"/>
      <c r="AA219" s="2111"/>
      <c r="AB219" s="2111"/>
      <c r="AC219" s="2111"/>
      <c r="AD219" s="2111"/>
      <c r="AE219" s="2111"/>
      <c r="AF219" s="2111"/>
      <c r="AG219" s="2111"/>
      <c r="AH219" s="2111"/>
      <c r="AI219" s="2111"/>
      <c r="AJ219" s="2111"/>
    </row>
    <row r="220" spans="3:36">
      <c r="C220" s="2257"/>
      <c r="D220" s="241"/>
      <c r="E220" s="241"/>
      <c r="F220" s="241"/>
      <c r="G220" s="2111"/>
      <c r="H220" s="2111"/>
      <c r="I220" s="2111"/>
      <c r="J220" s="2111"/>
      <c r="K220" s="2111"/>
      <c r="L220" s="2111"/>
      <c r="M220" s="2111"/>
      <c r="N220" s="2111"/>
      <c r="O220" s="2111"/>
      <c r="P220" s="2111"/>
      <c r="Q220" s="2111"/>
      <c r="R220" s="2111"/>
      <c r="S220" s="2111"/>
      <c r="T220" s="2111"/>
      <c r="U220" s="2111"/>
      <c r="V220" s="2111"/>
      <c r="W220" s="2111"/>
      <c r="X220" s="2111"/>
      <c r="Y220" s="2111"/>
      <c r="Z220" s="2111"/>
      <c r="AA220" s="2111"/>
      <c r="AB220" s="2111"/>
      <c r="AC220" s="2111"/>
      <c r="AD220" s="2111"/>
      <c r="AE220" s="2111"/>
      <c r="AF220" s="2111"/>
      <c r="AG220" s="2111"/>
      <c r="AH220" s="2111"/>
      <c r="AI220" s="2111"/>
      <c r="AJ220" s="2111"/>
    </row>
    <row r="221" spans="3:36">
      <c r="C221" s="2257"/>
      <c r="D221" s="241"/>
      <c r="E221" s="241"/>
      <c r="F221" s="241"/>
      <c r="G221" s="2111"/>
      <c r="H221" s="2111"/>
      <c r="I221" s="2111"/>
      <c r="J221" s="2111"/>
      <c r="K221" s="2111"/>
      <c r="L221" s="2111"/>
      <c r="M221" s="2111"/>
      <c r="N221" s="2111"/>
      <c r="O221" s="2111"/>
      <c r="P221" s="2111"/>
      <c r="Q221" s="2111"/>
      <c r="R221" s="2111"/>
      <c r="S221" s="2111"/>
      <c r="T221" s="2111"/>
      <c r="U221" s="2111"/>
      <c r="V221" s="2111"/>
      <c r="W221" s="2111"/>
      <c r="X221" s="2111"/>
      <c r="Y221" s="2111"/>
      <c r="Z221" s="2111"/>
      <c r="AA221" s="2111"/>
      <c r="AB221" s="2111"/>
      <c r="AC221" s="2111"/>
      <c r="AD221" s="2111"/>
      <c r="AE221" s="2111"/>
      <c r="AF221" s="2111"/>
      <c r="AG221" s="2111"/>
      <c r="AH221" s="2111"/>
      <c r="AI221" s="2111"/>
      <c r="AJ221" s="2111"/>
    </row>
    <row r="222" spans="3:36">
      <c r="C222" s="2257"/>
      <c r="D222" s="241"/>
      <c r="E222" s="241"/>
      <c r="F222" s="241"/>
      <c r="G222" s="2111"/>
      <c r="H222" s="2111"/>
      <c r="I222" s="2111"/>
      <c r="J222" s="2111"/>
      <c r="K222" s="2111"/>
      <c r="L222" s="2111"/>
      <c r="M222" s="2111"/>
      <c r="N222" s="2111"/>
      <c r="O222" s="2111"/>
      <c r="P222" s="2111"/>
      <c r="Q222" s="2111"/>
      <c r="R222" s="2111"/>
      <c r="S222" s="2111"/>
      <c r="T222" s="2111"/>
      <c r="U222" s="2111"/>
      <c r="V222" s="2111"/>
      <c r="W222" s="2111"/>
      <c r="X222" s="2111"/>
      <c r="Y222" s="2111"/>
      <c r="Z222" s="2111"/>
      <c r="AA222" s="2111"/>
      <c r="AB222" s="2111"/>
      <c r="AC222" s="2111"/>
      <c r="AD222" s="2111"/>
      <c r="AE222" s="2111"/>
      <c r="AF222" s="2111"/>
      <c r="AG222" s="2111"/>
      <c r="AH222" s="2111"/>
      <c r="AI222" s="2111"/>
      <c r="AJ222" s="2111"/>
    </row>
    <row r="223" spans="3:36">
      <c r="C223" s="2257"/>
      <c r="D223" s="241"/>
      <c r="E223" s="241"/>
      <c r="F223" s="241"/>
      <c r="G223" s="2111"/>
      <c r="H223" s="2111"/>
      <c r="I223" s="2111"/>
      <c r="J223" s="2111"/>
      <c r="K223" s="2111"/>
      <c r="L223" s="2111"/>
      <c r="M223" s="2111"/>
      <c r="N223" s="2111"/>
      <c r="O223" s="2111"/>
      <c r="P223" s="2111"/>
      <c r="Q223" s="2111"/>
      <c r="R223" s="2111"/>
      <c r="S223" s="2111"/>
      <c r="T223" s="2111"/>
      <c r="U223" s="2111"/>
      <c r="V223" s="2111"/>
      <c r="W223" s="2111"/>
      <c r="X223" s="2111"/>
      <c r="Y223" s="2111"/>
      <c r="Z223" s="2111"/>
      <c r="AA223" s="2111"/>
      <c r="AB223" s="2111"/>
      <c r="AC223" s="2111"/>
      <c r="AD223" s="2111"/>
      <c r="AE223" s="2111"/>
      <c r="AF223" s="2111"/>
      <c r="AG223" s="2111"/>
      <c r="AH223" s="2111"/>
      <c r="AI223" s="2111"/>
      <c r="AJ223" s="2111"/>
    </row>
    <row r="224" spans="3:36">
      <c r="C224" s="2257"/>
      <c r="D224" s="241"/>
      <c r="E224" s="241"/>
      <c r="F224" s="241"/>
      <c r="G224" s="2111"/>
      <c r="H224" s="2111"/>
      <c r="I224" s="2111"/>
      <c r="J224" s="2111"/>
      <c r="K224" s="2111"/>
      <c r="L224" s="2111"/>
      <c r="M224" s="2111"/>
      <c r="N224" s="2111"/>
      <c r="O224" s="2111"/>
      <c r="P224" s="2111"/>
      <c r="Q224" s="2111"/>
      <c r="R224" s="2111"/>
      <c r="S224" s="2111"/>
      <c r="T224" s="2111"/>
      <c r="U224" s="2111"/>
      <c r="V224" s="2111"/>
      <c r="W224" s="2111"/>
      <c r="X224" s="2111"/>
      <c r="Y224" s="2111"/>
      <c r="Z224" s="2111"/>
      <c r="AA224" s="2111"/>
      <c r="AB224" s="2111"/>
      <c r="AC224" s="2111"/>
      <c r="AD224" s="2111"/>
      <c r="AE224" s="2111"/>
      <c r="AF224" s="2111"/>
      <c r="AG224" s="2111"/>
      <c r="AH224" s="2111"/>
      <c r="AI224" s="2111"/>
      <c r="AJ224" s="2111"/>
    </row>
    <row r="225" spans="3:36">
      <c r="C225" s="2257"/>
      <c r="D225" s="241"/>
      <c r="E225" s="241"/>
      <c r="F225" s="241"/>
      <c r="G225" s="2111"/>
      <c r="H225" s="2111"/>
      <c r="I225" s="2111"/>
      <c r="J225" s="2111"/>
      <c r="K225" s="2111"/>
      <c r="L225" s="2111"/>
      <c r="M225" s="2111"/>
      <c r="N225" s="2111"/>
      <c r="O225" s="2111"/>
      <c r="P225" s="2111"/>
      <c r="Q225" s="2111"/>
      <c r="R225" s="2111"/>
      <c r="S225" s="2111"/>
      <c r="T225" s="2111"/>
      <c r="U225" s="2111"/>
      <c r="V225" s="2111"/>
      <c r="W225" s="2111"/>
      <c r="X225" s="2111"/>
      <c r="Y225" s="2111"/>
      <c r="Z225" s="2111"/>
      <c r="AA225" s="2111"/>
      <c r="AB225" s="2111"/>
      <c r="AC225" s="2111"/>
      <c r="AD225" s="2111"/>
      <c r="AE225" s="2111"/>
      <c r="AF225" s="2111"/>
      <c r="AG225" s="2111"/>
      <c r="AH225" s="2111"/>
      <c r="AI225" s="2111"/>
      <c r="AJ225" s="2111"/>
    </row>
    <row r="226" spans="3:36">
      <c r="C226" s="2257"/>
      <c r="D226" s="241"/>
      <c r="E226" s="241"/>
      <c r="F226" s="241"/>
      <c r="G226" s="2111"/>
      <c r="H226" s="2111"/>
      <c r="I226" s="2111"/>
      <c r="J226" s="2111"/>
      <c r="K226" s="2111"/>
      <c r="L226" s="2111"/>
      <c r="M226" s="2111"/>
      <c r="N226" s="2111"/>
      <c r="O226" s="2111"/>
      <c r="P226" s="2111"/>
      <c r="Q226" s="2111"/>
      <c r="R226" s="2111"/>
      <c r="S226" s="2111"/>
      <c r="T226" s="2111"/>
      <c r="U226" s="2111"/>
      <c r="V226" s="2111"/>
      <c r="W226" s="2111"/>
      <c r="X226" s="2111"/>
      <c r="Y226" s="2111"/>
      <c r="Z226" s="2111"/>
      <c r="AA226" s="2111"/>
      <c r="AB226" s="2111"/>
      <c r="AC226" s="2111"/>
      <c r="AD226" s="2111"/>
      <c r="AE226" s="2111"/>
      <c r="AF226" s="2111"/>
      <c r="AG226" s="2111"/>
      <c r="AH226" s="2111"/>
      <c r="AI226" s="2111"/>
      <c r="AJ226" s="2111"/>
    </row>
    <row r="227" spans="3:36">
      <c r="C227" s="2257"/>
      <c r="D227" s="241"/>
      <c r="E227" s="241"/>
      <c r="F227" s="241"/>
      <c r="G227" s="2111"/>
      <c r="H227" s="2111"/>
      <c r="I227" s="2111"/>
      <c r="J227" s="2111"/>
      <c r="K227" s="2111"/>
      <c r="L227" s="2111"/>
      <c r="M227" s="2111"/>
      <c r="N227" s="2111"/>
      <c r="O227" s="2111"/>
      <c r="P227" s="2111"/>
      <c r="Q227" s="2111"/>
      <c r="R227" s="2111"/>
      <c r="S227" s="2111"/>
      <c r="T227" s="2111"/>
      <c r="U227" s="2111"/>
      <c r="V227" s="2111"/>
      <c r="W227" s="2111"/>
      <c r="X227" s="2111"/>
      <c r="Y227" s="2111"/>
      <c r="Z227" s="2111"/>
      <c r="AA227" s="2111"/>
      <c r="AB227" s="2111"/>
      <c r="AC227" s="2111"/>
      <c r="AD227" s="2111"/>
      <c r="AE227" s="2111"/>
      <c r="AF227" s="2111"/>
      <c r="AG227" s="2111"/>
      <c r="AH227" s="2111"/>
      <c r="AI227" s="2111"/>
      <c r="AJ227" s="2111"/>
    </row>
    <row r="228" spans="3:36">
      <c r="C228" s="2257"/>
      <c r="D228" s="241"/>
      <c r="E228" s="241"/>
      <c r="F228" s="241"/>
      <c r="G228" s="2111"/>
      <c r="H228" s="2111"/>
      <c r="I228" s="2111"/>
      <c r="J228" s="2111"/>
      <c r="K228" s="2111"/>
      <c r="L228" s="2111"/>
      <c r="M228" s="2111"/>
      <c r="N228" s="2111"/>
      <c r="O228" s="2111"/>
      <c r="P228" s="2111"/>
      <c r="Q228" s="2111"/>
      <c r="R228" s="2111"/>
      <c r="S228" s="2111"/>
      <c r="T228" s="2111"/>
      <c r="U228" s="2111"/>
      <c r="V228" s="2111"/>
      <c r="W228" s="2111"/>
      <c r="X228" s="2111"/>
      <c r="Y228" s="2111"/>
      <c r="Z228" s="2111"/>
      <c r="AA228" s="2111"/>
      <c r="AB228" s="2111"/>
      <c r="AC228" s="2111"/>
      <c r="AD228" s="2111"/>
      <c r="AE228" s="2111"/>
      <c r="AF228" s="2111"/>
      <c r="AG228" s="2111"/>
      <c r="AH228" s="2111"/>
      <c r="AI228" s="2111"/>
      <c r="AJ228" s="2111"/>
    </row>
    <row r="229" spans="3:36">
      <c r="C229" s="2257"/>
      <c r="D229" s="241"/>
      <c r="E229" s="241"/>
      <c r="F229" s="241"/>
      <c r="G229" s="2111"/>
      <c r="H229" s="2111"/>
      <c r="I229" s="2111"/>
      <c r="J229" s="2111"/>
      <c r="K229" s="2111"/>
      <c r="L229" s="2111"/>
      <c r="M229" s="2111"/>
      <c r="N229" s="2111"/>
      <c r="O229" s="2111"/>
      <c r="P229" s="2111"/>
      <c r="Q229" s="2111"/>
      <c r="R229" s="2111"/>
      <c r="S229" s="2111"/>
      <c r="T229" s="2111"/>
      <c r="U229" s="2111"/>
      <c r="V229" s="2111"/>
      <c r="W229" s="2111"/>
      <c r="X229" s="2111"/>
      <c r="Y229" s="2111"/>
      <c r="Z229" s="2111"/>
      <c r="AA229" s="2111"/>
      <c r="AB229" s="2111"/>
      <c r="AC229" s="2111"/>
      <c r="AD229" s="2111"/>
      <c r="AE229" s="2111"/>
      <c r="AF229" s="2111"/>
      <c r="AG229" s="2111"/>
      <c r="AH229" s="2111"/>
      <c r="AI229" s="2111"/>
      <c r="AJ229" s="2111"/>
    </row>
    <row r="230" spans="3:36">
      <c r="L230" s="2275"/>
    </row>
    <row r="231" spans="3:36">
      <c r="L231" s="2275"/>
    </row>
    <row r="232" spans="3:36">
      <c r="L232" s="2275"/>
    </row>
    <row r="233" spans="3:36">
      <c r="L233" s="2275"/>
    </row>
    <row r="234" spans="3:36">
      <c r="L234" s="2275"/>
    </row>
    <row r="235" spans="3:36">
      <c r="G235" s="2275"/>
      <c r="H235" s="2275"/>
      <c r="I235" s="2275"/>
      <c r="J235" s="2275"/>
      <c r="K235" s="2275"/>
      <c r="L235" s="2275"/>
    </row>
    <row r="236" spans="3:36">
      <c r="G236" s="2275"/>
      <c r="H236" s="2275"/>
      <c r="I236" s="2275"/>
      <c r="J236" s="2275"/>
      <c r="K236" s="2275"/>
      <c r="L236" s="2275"/>
    </row>
    <row r="237" spans="3:36">
      <c r="G237" s="2275"/>
      <c r="H237" s="2275"/>
      <c r="I237" s="2275"/>
      <c r="J237" s="2275"/>
      <c r="K237" s="2275"/>
      <c r="L237" s="2275"/>
    </row>
    <row r="238" spans="3:36">
      <c r="G238" s="2275"/>
      <c r="H238" s="2275"/>
      <c r="I238" s="2275"/>
      <c r="J238" s="2275"/>
      <c r="K238" s="2275"/>
      <c r="L238" s="2275"/>
    </row>
    <row r="239" spans="3:36">
      <c r="G239" s="2275"/>
      <c r="H239" s="2275"/>
      <c r="I239" s="2275"/>
      <c r="J239" s="2275"/>
      <c r="K239" s="2275"/>
      <c r="L239" s="2275"/>
    </row>
    <row r="240" spans="3:36">
      <c r="G240" s="2275"/>
      <c r="H240" s="2275"/>
      <c r="I240" s="2275"/>
      <c r="J240" s="2275"/>
      <c r="K240" s="2275"/>
      <c r="L240" s="2275"/>
    </row>
    <row r="241" spans="7:36">
      <c r="G241" s="2275"/>
      <c r="H241" s="2275"/>
      <c r="I241" s="2275"/>
      <c r="J241" s="2275"/>
      <c r="K241" s="2275"/>
      <c r="L241" s="2275"/>
    </row>
    <row r="242" spans="7:36">
      <c r="G242" s="2275"/>
      <c r="H242" s="2275"/>
      <c r="I242" s="2275"/>
      <c r="J242" s="2275"/>
      <c r="K242" s="2275"/>
      <c r="L242" s="2275"/>
    </row>
    <row r="243" spans="7:36">
      <c r="G243" s="2275"/>
      <c r="H243" s="2275"/>
      <c r="I243" s="2275"/>
      <c r="J243" s="2275"/>
      <c r="K243" s="2275"/>
      <c r="L243" s="2275"/>
      <c r="M243" s="452"/>
      <c r="N243" s="452"/>
      <c r="O243" s="452"/>
      <c r="P243" s="452"/>
      <c r="Q243" s="452"/>
      <c r="R243" s="452"/>
      <c r="S243" s="452"/>
      <c r="T243" s="452"/>
      <c r="U243" s="452"/>
      <c r="V243" s="452"/>
      <c r="W243" s="452"/>
      <c r="X243" s="452"/>
      <c r="Y243" s="452"/>
      <c r="Z243" s="452"/>
      <c r="AA243" s="452"/>
      <c r="AB243" s="452"/>
      <c r="AC243" s="452"/>
      <c r="AD243" s="452"/>
      <c r="AE243" s="452"/>
      <c r="AF243" s="452"/>
      <c r="AG243" s="452"/>
      <c r="AH243" s="452"/>
      <c r="AI243" s="452"/>
      <c r="AJ243" s="452"/>
    </row>
    <row r="244" spans="7:36">
      <c r="G244" s="2275"/>
      <c r="H244" s="2275"/>
      <c r="I244" s="2275"/>
      <c r="J244" s="2275"/>
      <c r="K244" s="2275"/>
      <c r="L244" s="2275"/>
      <c r="M244" s="452"/>
      <c r="N244" s="452"/>
      <c r="O244" s="452"/>
      <c r="P244" s="452"/>
      <c r="Q244" s="452"/>
      <c r="R244" s="452"/>
      <c r="S244" s="452"/>
      <c r="T244" s="452"/>
      <c r="U244" s="452"/>
      <c r="V244" s="452"/>
      <c r="W244" s="452"/>
      <c r="X244" s="452"/>
      <c r="Y244" s="452"/>
      <c r="Z244" s="452"/>
      <c r="AA244" s="452"/>
      <c r="AB244" s="452"/>
      <c r="AC244" s="452"/>
      <c r="AD244" s="452"/>
      <c r="AE244" s="452"/>
      <c r="AF244" s="452"/>
      <c r="AG244" s="452"/>
      <c r="AH244" s="452"/>
      <c r="AI244" s="452"/>
      <c r="AJ244" s="452"/>
    </row>
    <row r="245" spans="7:36">
      <c r="G245" s="2275"/>
      <c r="H245" s="2275"/>
      <c r="I245" s="2275"/>
      <c r="J245" s="2275"/>
      <c r="K245" s="2275"/>
      <c r="L245" s="2275"/>
      <c r="M245" s="452"/>
      <c r="N245" s="452"/>
      <c r="O245" s="452"/>
      <c r="P245" s="452"/>
      <c r="Q245" s="452"/>
      <c r="R245" s="452"/>
      <c r="S245" s="452"/>
      <c r="T245" s="452"/>
      <c r="U245" s="452"/>
      <c r="V245" s="452"/>
      <c r="W245" s="452"/>
      <c r="X245" s="452"/>
      <c r="Y245" s="452"/>
      <c r="Z245" s="452"/>
      <c r="AA245" s="452"/>
      <c r="AB245" s="452"/>
      <c r="AC245" s="452"/>
      <c r="AD245" s="452"/>
      <c r="AE245" s="452"/>
      <c r="AF245" s="452"/>
      <c r="AG245" s="452"/>
      <c r="AH245" s="452"/>
      <c r="AI245" s="452"/>
      <c r="AJ245" s="452"/>
    </row>
    <row r="246" spans="7:36">
      <c r="G246" s="2275"/>
      <c r="H246" s="2275"/>
      <c r="I246" s="2275"/>
      <c r="J246" s="2275"/>
      <c r="K246" s="2275"/>
      <c r="L246" s="2275"/>
      <c r="M246" s="452"/>
      <c r="N246" s="452"/>
      <c r="O246" s="452"/>
      <c r="P246" s="452"/>
      <c r="Q246" s="452"/>
      <c r="R246" s="452"/>
      <c r="S246" s="452"/>
      <c r="T246" s="452"/>
      <c r="U246" s="452"/>
      <c r="V246" s="452"/>
      <c r="W246" s="452"/>
      <c r="X246" s="452"/>
      <c r="Y246" s="452"/>
      <c r="Z246" s="452"/>
      <c r="AA246" s="452"/>
      <c r="AB246" s="452"/>
      <c r="AC246" s="452"/>
      <c r="AD246" s="452"/>
      <c r="AE246" s="452"/>
      <c r="AF246" s="452"/>
      <c r="AG246" s="452"/>
      <c r="AH246" s="452"/>
      <c r="AI246" s="452"/>
      <c r="AJ246" s="452"/>
    </row>
    <row r="247" spans="7:36">
      <c r="G247" s="2275"/>
      <c r="H247" s="2275"/>
      <c r="I247" s="2275"/>
      <c r="J247" s="2275"/>
      <c r="K247" s="2275"/>
      <c r="L247" s="2275"/>
      <c r="M247" s="452"/>
      <c r="N247" s="452"/>
      <c r="O247" s="452"/>
      <c r="P247" s="452"/>
      <c r="Q247" s="452"/>
      <c r="R247" s="452"/>
      <c r="S247" s="452"/>
      <c r="T247" s="452"/>
      <c r="U247" s="452"/>
      <c r="V247" s="452"/>
      <c r="W247" s="452"/>
      <c r="X247" s="452"/>
      <c r="Y247" s="452"/>
      <c r="Z247" s="452"/>
      <c r="AA247" s="452"/>
      <c r="AB247" s="452"/>
      <c r="AC247" s="452"/>
      <c r="AD247" s="452"/>
      <c r="AE247" s="452"/>
      <c r="AF247" s="452"/>
      <c r="AG247" s="452"/>
      <c r="AH247" s="452"/>
      <c r="AI247" s="452"/>
      <c r="AJ247" s="452"/>
    </row>
    <row r="248" spans="7:36">
      <c r="G248" s="2275"/>
      <c r="H248" s="2275"/>
      <c r="I248" s="2275"/>
      <c r="J248" s="2275"/>
      <c r="K248" s="2275"/>
      <c r="L248" s="2275"/>
      <c r="M248" s="452"/>
      <c r="N248" s="452"/>
      <c r="O248" s="452"/>
      <c r="P248" s="452"/>
      <c r="Q248" s="452"/>
      <c r="R248" s="452"/>
      <c r="S248" s="452"/>
      <c r="T248" s="452"/>
      <c r="U248" s="452"/>
      <c r="V248" s="452"/>
      <c r="W248" s="452"/>
      <c r="X248" s="452"/>
      <c r="Y248" s="452"/>
      <c r="Z248" s="452"/>
      <c r="AA248" s="452"/>
      <c r="AB248" s="452"/>
      <c r="AC248" s="452"/>
      <c r="AD248" s="452"/>
      <c r="AE248" s="452"/>
      <c r="AF248" s="452"/>
      <c r="AG248" s="452"/>
      <c r="AH248" s="452"/>
      <c r="AI248" s="452"/>
      <c r="AJ248" s="452"/>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45" firstPageNumber="444" fitToWidth="0" fitToHeight="0" orientation="landscape" useFirstPageNumber="1" r:id="rId1"/>
  <headerFooter alignWithMargins="0">
    <oddHeader>&amp;R&amp;"Times New Roman,Bold"&amp;14[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L1638"/>
  <sheetViews>
    <sheetView zoomScale="70" zoomScaleNormal="70" zoomScaleSheetLayoutView="55" workbookViewId="0">
      <pane xSplit="3" ySplit="7" topLeftCell="D255" activePane="bottomRight" state="frozen"/>
      <selection activeCell="J20" sqref="J20"/>
      <selection pane="topRight" activeCell="J20" sqref="J20"/>
      <selection pane="bottomLeft" activeCell="J20" sqref="J20"/>
      <selection pane="bottomRight" activeCell="J20" sqref="J20"/>
    </sheetView>
  </sheetViews>
  <sheetFormatPr defaultColWidth="8" defaultRowHeight="15.75"/>
  <cols>
    <col min="1" max="1" width="11.375" style="2656" customWidth="1"/>
    <col min="2" max="2" width="8.75" style="2656" customWidth="1"/>
    <col min="3" max="3" width="37.125" style="2665" customWidth="1"/>
    <col min="4" max="4" width="12.25" style="2657" customWidth="1"/>
    <col min="5" max="5" width="9.5" style="2657" customWidth="1"/>
    <col min="6" max="6" width="9.875" style="2657" customWidth="1"/>
    <col min="7" max="7" width="11.25" style="2821" customWidth="1"/>
    <col min="8" max="8" width="11.125" style="2821" bestFit="1" customWidth="1"/>
    <col min="9" max="9" width="10.375" style="2821" bestFit="1" customWidth="1"/>
    <col min="10" max="10" width="8.375" style="2821" bestFit="1" customWidth="1"/>
    <col min="11" max="11" width="10.625" style="2821" customWidth="1"/>
    <col min="12" max="12" width="11.125" style="2821" customWidth="1"/>
    <col min="13" max="13" width="9.375" style="2706" bestFit="1" customWidth="1"/>
    <col min="14" max="14" width="8.5" style="2822" bestFit="1" customWidth="1"/>
    <col min="15" max="15" width="12.5" style="2661" customWidth="1"/>
    <col min="16" max="23" width="9.375" style="2661" hidden="1" customWidth="1"/>
    <col min="24" max="25" width="9.375" style="2661" customWidth="1"/>
    <col min="26" max="26" width="14.125" style="2661" customWidth="1"/>
    <col min="27" max="27" width="13.25" style="2661" customWidth="1"/>
    <col min="28" max="28" width="9.375" style="2661" customWidth="1"/>
    <col min="29" max="29" width="13.5" style="2661" customWidth="1"/>
    <col min="30" max="30" width="12.375" style="2661" customWidth="1"/>
    <col min="31" max="35" width="9.375" style="2661" customWidth="1"/>
    <col min="36" max="36" width="7.75" style="2662" customWidth="1"/>
    <col min="37" max="16384" width="8" style="2656"/>
  </cols>
  <sheetData>
    <row r="1" spans="1:36" ht="25.5">
      <c r="A1" s="3695" t="s">
        <v>1994</v>
      </c>
      <c r="B1" s="3695"/>
      <c r="C1" s="3695"/>
      <c r="D1" s="3695"/>
      <c r="E1" s="3695"/>
      <c r="F1" s="3695"/>
      <c r="G1" s="3695"/>
      <c r="H1" s="3695"/>
      <c r="I1" s="3695"/>
      <c r="J1" s="3695"/>
      <c r="K1" s="3695"/>
      <c r="L1" s="3695"/>
      <c r="M1" s="3695"/>
      <c r="N1" s="3695"/>
      <c r="O1" s="3695"/>
      <c r="P1" s="3695"/>
      <c r="Q1" s="3695"/>
      <c r="R1" s="3695"/>
      <c r="S1" s="3695"/>
      <c r="T1" s="3695"/>
      <c r="U1" s="3695"/>
      <c r="V1" s="3695"/>
      <c r="W1" s="3695"/>
      <c r="X1" s="3695"/>
      <c r="Y1" s="3695"/>
      <c r="Z1" s="3695"/>
      <c r="AA1" s="3695"/>
      <c r="AB1" s="3695"/>
      <c r="AC1" s="3695"/>
      <c r="AD1" s="3695"/>
      <c r="AE1" s="3695"/>
      <c r="AF1" s="3695"/>
      <c r="AG1" s="3695"/>
      <c r="AH1" s="3695"/>
      <c r="AI1" s="3695"/>
      <c r="AJ1" s="3695"/>
    </row>
    <row r="2" spans="1:36" ht="25.5">
      <c r="A2" s="3695" t="s">
        <v>7942</v>
      </c>
      <c r="B2" s="3695"/>
      <c r="C2" s="3695"/>
      <c r="D2" s="3695"/>
      <c r="E2" s="3695"/>
      <c r="F2" s="3695"/>
      <c r="G2" s="3695"/>
      <c r="H2" s="3695"/>
      <c r="I2" s="3695"/>
      <c r="J2" s="3695"/>
      <c r="K2" s="3695"/>
      <c r="L2" s="3695"/>
      <c r="M2" s="3695"/>
      <c r="N2" s="3695"/>
      <c r="O2" s="3695"/>
      <c r="P2" s="3695"/>
      <c r="Q2" s="3695"/>
      <c r="R2" s="3695"/>
      <c r="S2" s="3695"/>
      <c r="T2" s="3695"/>
      <c r="U2" s="3695"/>
      <c r="V2" s="3695"/>
      <c r="W2" s="3695"/>
      <c r="X2" s="3695"/>
      <c r="Y2" s="3695"/>
      <c r="Z2" s="3695"/>
      <c r="AA2" s="3695"/>
      <c r="AB2" s="3695"/>
      <c r="AC2" s="3695"/>
      <c r="AD2" s="3695"/>
      <c r="AE2" s="3695"/>
      <c r="AF2" s="3695"/>
      <c r="AG2" s="3695"/>
      <c r="AH2" s="3695"/>
      <c r="AI2" s="3695"/>
      <c r="AJ2" s="3695"/>
    </row>
    <row r="3" spans="1:36">
      <c r="A3" s="2658" t="s">
        <v>1846</v>
      </c>
      <c r="B3" s="2658"/>
      <c r="C3" s="2658" t="s">
        <v>1846</v>
      </c>
      <c r="D3" s="2659"/>
      <c r="E3" s="2658"/>
      <c r="F3" s="2658"/>
      <c r="G3" s="2658"/>
      <c r="H3" s="2658"/>
      <c r="I3" s="2658"/>
      <c r="J3" s="2658"/>
      <c r="K3" s="2658"/>
      <c r="L3" s="2658"/>
      <c r="M3" s="2660"/>
      <c r="N3" s="2658"/>
    </row>
    <row r="4" spans="1:36" ht="16.5" thickBot="1">
      <c r="A4" s="2658"/>
      <c r="B4" s="2658"/>
      <c r="C4" s="2658"/>
      <c r="D4" s="2659"/>
      <c r="E4" s="2658"/>
      <c r="F4" s="2658"/>
      <c r="G4" s="2658"/>
      <c r="H4" s="2658"/>
      <c r="I4" s="2658"/>
      <c r="J4" s="2658"/>
      <c r="K4" s="2658"/>
      <c r="L4" s="2658"/>
      <c r="M4" s="3696" t="s">
        <v>190</v>
      </c>
      <c r="N4" s="3696"/>
    </row>
    <row r="5" spans="1:36" s="2657" customFormat="1" ht="42.75" customHeight="1">
      <c r="A5" s="3329" t="s">
        <v>14</v>
      </c>
      <c r="B5" s="3687" t="s">
        <v>132</v>
      </c>
      <c r="C5" s="3329" t="s">
        <v>15</v>
      </c>
      <c r="D5" s="3329" t="s">
        <v>16</v>
      </c>
      <c r="E5" s="3329" t="s">
        <v>3981</v>
      </c>
      <c r="F5" s="3329" t="s">
        <v>337</v>
      </c>
      <c r="G5" s="3329" t="s">
        <v>18</v>
      </c>
      <c r="H5" s="3329" t="s">
        <v>338</v>
      </c>
      <c r="I5" s="3335" t="s">
        <v>20</v>
      </c>
      <c r="J5" s="3336"/>
      <c r="K5" s="3335" t="s">
        <v>339</v>
      </c>
      <c r="L5" s="3329" t="s">
        <v>340</v>
      </c>
      <c r="M5" s="3340" t="s">
        <v>23</v>
      </c>
      <c r="N5" s="3340"/>
      <c r="O5" s="3341"/>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s="2657" customFormat="1" ht="18.75" customHeight="1">
      <c r="A6" s="3330"/>
      <c r="B6" s="3688"/>
      <c r="C6" s="3330"/>
      <c r="D6" s="3330"/>
      <c r="E6" s="3330"/>
      <c r="F6" s="3330"/>
      <c r="G6" s="3330"/>
      <c r="H6" s="3330"/>
      <c r="I6" s="3337"/>
      <c r="J6" s="3338"/>
      <c r="K6" s="3349"/>
      <c r="L6" s="3330"/>
      <c r="M6" s="3343"/>
      <c r="N6" s="3343"/>
      <c r="O6" s="3344"/>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s="2657" customFormat="1">
      <c r="A7" s="3331"/>
      <c r="B7" s="3689"/>
      <c r="C7" s="3331"/>
      <c r="D7" s="3331"/>
      <c r="E7" s="3331"/>
      <c r="F7" s="3331"/>
      <c r="G7" s="3331"/>
      <c r="H7" s="3331"/>
      <c r="I7" s="2829" t="s">
        <v>2</v>
      </c>
      <c r="J7" s="2828" t="s">
        <v>25</v>
      </c>
      <c r="K7" s="3337"/>
      <c r="L7" s="3331"/>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s="2657" customFormat="1" ht="9" customHeight="1">
      <c r="A8" s="129"/>
      <c r="B8" s="129">
        <v>1</v>
      </c>
      <c r="C8" s="129">
        <v>2</v>
      </c>
      <c r="D8" s="1231">
        <v>3</v>
      </c>
      <c r="E8" s="129">
        <v>4</v>
      </c>
      <c r="F8" s="128">
        <v>5</v>
      </c>
      <c r="G8" s="128">
        <v>6</v>
      </c>
      <c r="H8" s="128">
        <v>7</v>
      </c>
      <c r="I8" s="1231">
        <v>8</v>
      </c>
      <c r="J8" s="129">
        <v>9</v>
      </c>
      <c r="K8" s="128">
        <v>10</v>
      </c>
      <c r="L8" s="129">
        <v>11</v>
      </c>
      <c r="M8" s="129">
        <v>12</v>
      </c>
      <c r="N8" s="129">
        <v>13</v>
      </c>
      <c r="O8" s="129">
        <v>14</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2657" customFormat="1">
      <c r="A9" s="2664"/>
      <c r="C9" s="2672" t="s">
        <v>7943</v>
      </c>
      <c r="D9" s="2666"/>
      <c r="E9" s="2666"/>
      <c r="F9" s="2666"/>
      <c r="G9" s="2667"/>
      <c r="H9" s="2667"/>
      <c r="I9" s="2667"/>
      <c r="J9" s="2667"/>
      <c r="K9" s="2667"/>
      <c r="L9" s="2667"/>
      <c r="M9" s="2668"/>
      <c r="N9" s="2669"/>
      <c r="O9" s="2670"/>
      <c r="P9" s="2670"/>
      <c r="Q9" s="2670"/>
      <c r="R9" s="2670"/>
      <c r="S9" s="2670"/>
      <c r="T9" s="2670"/>
      <c r="U9" s="2670"/>
      <c r="V9" s="2670"/>
      <c r="W9" s="2670"/>
      <c r="X9" s="2670"/>
      <c r="Y9" s="2670"/>
      <c r="Z9" s="2670"/>
      <c r="AA9" s="2670"/>
      <c r="AB9" s="2670"/>
      <c r="AC9" s="2670"/>
      <c r="AD9" s="2670"/>
      <c r="AE9" s="2670"/>
      <c r="AF9" s="2670"/>
      <c r="AG9" s="2670"/>
      <c r="AH9" s="2670"/>
      <c r="AI9" s="2670"/>
      <c r="AJ9" s="2671"/>
    </row>
    <row r="10" spans="1:36" s="2657" customFormat="1">
      <c r="A10" s="2664"/>
      <c r="C10" s="2672"/>
      <c r="D10" s="2666"/>
      <c r="E10" s="2666"/>
      <c r="F10" s="2666"/>
      <c r="G10" s="2667"/>
      <c r="H10" s="2667"/>
      <c r="I10" s="2667"/>
      <c r="J10" s="2667"/>
      <c r="K10" s="2667"/>
      <c r="L10" s="2667"/>
      <c r="M10" s="2668"/>
      <c r="N10" s="2669"/>
      <c r="O10" s="2670"/>
      <c r="P10" s="2670"/>
      <c r="Q10" s="2670"/>
      <c r="R10" s="2670"/>
      <c r="S10" s="2670"/>
      <c r="T10" s="2670"/>
      <c r="U10" s="2670"/>
      <c r="V10" s="2670"/>
      <c r="W10" s="2670"/>
      <c r="X10" s="2670"/>
      <c r="Y10" s="2670"/>
      <c r="Z10" s="2670"/>
      <c r="AA10" s="2670"/>
      <c r="AB10" s="2670"/>
      <c r="AC10" s="2670"/>
      <c r="AD10" s="2670"/>
      <c r="AE10" s="2670"/>
      <c r="AF10" s="2670"/>
      <c r="AG10" s="2670"/>
      <c r="AH10" s="2670"/>
      <c r="AI10" s="2670"/>
      <c r="AJ10" s="2671"/>
    </row>
    <row r="11" spans="1:36" s="2657" customFormat="1" ht="78.75">
      <c r="A11" s="2673">
        <v>3317</v>
      </c>
      <c r="B11" s="2674" t="s">
        <v>7944</v>
      </c>
      <c r="C11" s="2675" t="s">
        <v>7945</v>
      </c>
      <c r="D11" s="2673" t="s">
        <v>51</v>
      </c>
      <c r="E11" s="2676" t="s">
        <v>7946</v>
      </c>
      <c r="F11" s="2677" t="s">
        <v>30</v>
      </c>
      <c r="G11" s="2678">
        <v>565.41099999999994</v>
      </c>
      <c r="H11" s="2679">
        <v>142.5</v>
      </c>
      <c r="I11" s="2678">
        <v>5</v>
      </c>
      <c r="J11" s="2680">
        <v>0</v>
      </c>
      <c r="K11" s="2680">
        <v>147.5</v>
      </c>
      <c r="L11" s="2680">
        <v>417.91099999999994</v>
      </c>
      <c r="M11" s="2678">
        <v>80</v>
      </c>
      <c r="N11" s="2681">
        <v>0</v>
      </c>
      <c r="O11" s="2682">
        <v>80</v>
      </c>
      <c r="P11" s="2682"/>
      <c r="Q11" s="2682"/>
      <c r="R11" s="2682"/>
      <c r="S11" s="2682"/>
      <c r="T11" s="2682"/>
      <c r="U11" s="2682"/>
      <c r="V11" s="2682"/>
      <c r="W11" s="2682"/>
      <c r="X11" s="2843">
        <v>80</v>
      </c>
      <c r="Y11" s="2843">
        <v>0</v>
      </c>
      <c r="Z11" s="2108">
        <v>80</v>
      </c>
      <c r="AA11" s="2844">
        <v>19.8</v>
      </c>
      <c r="AB11" s="2844"/>
      <c r="AC11" s="2108">
        <v>19.8</v>
      </c>
      <c r="AD11" s="2108">
        <v>0.2</v>
      </c>
      <c r="AE11" s="2844"/>
      <c r="AF11" s="2844">
        <v>19.8</v>
      </c>
      <c r="AG11" s="2108">
        <v>19.8</v>
      </c>
      <c r="AH11" s="2682"/>
      <c r="AI11" s="2682" t="s">
        <v>9941</v>
      </c>
      <c r="AJ11" s="2683">
        <v>0</v>
      </c>
    </row>
    <row r="12" spans="1:36" s="2657" customFormat="1" ht="16.5" thickBot="1">
      <c r="A12" s="2673"/>
      <c r="B12" s="2674"/>
      <c r="C12" s="2675"/>
      <c r="D12" s="2673"/>
      <c r="E12" s="2676"/>
      <c r="F12" s="2677"/>
      <c r="G12" s="2678"/>
      <c r="H12" s="2679"/>
      <c r="I12" s="2678"/>
      <c r="J12" s="2680"/>
      <c r="K12" s="2680"/>
      <c r="L12" s="2680"/>
      <c r="M12" s="2678"/>
      <c r="N12" s="2681"/>
      <c r="O12" s="2682"/>
      <c r="P12" s="2682"/>
      <c r="Q12" s="2682"/>
      <c r="R12" s="2682"/>
      <c r="S12" s="2682"/>
      <c r="T12" s="2682"/>
      <c r="U12" s="2682"/>
      <c r="V12" s="2682"/>
      <c r="W12" s="2682"/>
      <c r="X12" s="2843"/>
      <c r="Y12" s="2843"/>
      <c r="Z12" s="2108"/>
      <c r="AA12" s="2844"/>
      <c r="AB12" s="2844"/>
      <c r="AC12" s="2108"/>
      <c r="AD12" s="2108"/>
      <c r="AE12" s="2844"/>
      <c r="AF12" s="2844"/>
      <c r="AG12" s="2108"/>
      <c r="AH12" s="2682"/>
      <c r="AI12" s="2682"/>
      <c r="AJ12" s="2683"/>
    </row>
    <row r="13" spans="1:36" s="2657" customFormat="1" ht="16.5" thickBot="1">
      <c r="A13" s="139" t="s">
        <v>188</v>
      </c>
      <c r="B13" s="2674"/>
      <c r="C13" s="2685" t="s">
        <v>7947</v>
      </c>
      <c r="D13" s="2686"/>
      <c r="E13" s="2687"/>
      <c r="F13" s="2688"/>
      <c r="G13" s="2689">
        <v>565.41099999999994</v>
      </c>
      <c r="H13" s="2689">
        <v>142.5</v>
      </c>
      <c r="I13" s="2689">
        <v>5</v>
      </c>
      <c r="J13" s="2689">
        <v>0</v>
      </c>
      <c r="K13" s="2689">
        <v>147.5</v>
      </c>
      <c r="L13" s="2689">
        <v>417.91099999999994</v>
      </c>
      <c r="M13" s="2689">
        <v>80</v>
      </c>
      <c r="N13" s="2689">
        <v>0</v>
      </c>
      <c r="O13" s="2689">
        <v>80</v>
      </c>
      <c r="P13" s="2689">
        <v>0</v>
      </c>
      <c r="Q13" s="2689">
        <v>0</v>
      </c>
      <c r="R13" s="2689">
        <v>0</v>
      </c>
      <c r="S13" s="2689">
        <v>0</v>
      </c>
      <c r="T13" s="2689">
        <v>0</v>
      </c>
      <c r="U13" s="2689">
        <v>0</v>
      </c>
      <c r="V13" s="2689">
        <v>0</v>
      </c>
      <c r="W13" s="2689">
        <v>0</v>
      </c>
      <c r="X13" s="2689">
        <v>80</v>
      </c>
      <c r="Y13" s="2689">
        <v>0</v>
      </c>
      <c r="Z13" s="2689">
        <v>80</v>
      </c>
      <c r="AA13" s="2689">
        <v>19.8</v>
      </c>
      <c r="AB13" s="2689">
        <v>0</v>
      </c>
      <c r="AC13" s="2689">
        <v>19.8</v>
      </c>
      <c r="AD13" s="2689">
        <v>0.2</v>
      </c>
      <c r="AE13" s="2689">
        <v>0</v>
      </c>
      <c r="AF13" s="2689">
        <v>19.8</v>
      </c>
      <c r="AG13" s="2689">
        <v>19.8</v>
      </c>
      <c r="AH13" s="2689"/>
      <c r="AI13" s="2689"/>
      <c r="AJ13" s="2689">
        <v>0</v>
      </c>
    </row>
    <row r="14" spans="1:36" s="2657" customFormat="1">
      <c r="A14" s="139" t="s">
        <v>188</v>
      </c>
      <c r="B14" s="2674"/>
      <c r="C14" s="2675"/>
      <c r="D14" s="2673"/>
      <c r="E14" s="2676"/>
      <c r="F14" s="2690"/>
      <c r="G14" s="2678"/>
      <c r="H14" s="2679"/>
      <c r="I14" s="2678"/>
      <c r="J14" s="2680"/>
      <c r="K14" s="2680"/>
      <c r="L14" s="2680"/>
      <c r="M14" s="2678"/>
      <c r="N14" s="2681"/>
      <c r="O14" s="2682"/>
      <c r="P14" s="2682"/>
      <c r="Q14" s="2682"/>
      <c r="R14" s="2682"/>
      <c r="S14" s="2682"/>
      <c r="T14" s="2682"/>
      <c r="U14" s="2682"/>
      <c r="V14" s="2682"/>
      <c r="W14" s="2682"/>
      <c r="X14" s="2682"/>
      <c r="Y14" s="2682"/>
      <c r="Z14" s="2682"/>
      <c r="AA14" s="2682"/>
      <c r="AB14" s="2682"/>
      <c r="AC14" s="2682"/>
      <c r="AD14" s="2682"/>
      <c r="AE14" s="2682"/>
      <c r="AF14" s="2682"/>
      <c r="AG14" s="2682"/>
      <c r="AH14" s="2682"/>
      <c r="AI14" s="2682"/>
      <c r="AJ14" s="2683"/>
    </row>
    <row r="15" spans="1:36" s="2657" customFormat="1">
      <c r="A15" s="139" t="s">
        <v>188</v>
      </c>
      <c r="B15" s="2674"/>
      <c r="C15" s="2672" t="s">
        <v>7948</v>
      </c>
      <c r="D15" s="2673"/>
      <c r="E15" s="2676"/>
      <c r="F15" s="2690"/>
      <c r="G15" s="2678"/>
      <c r="H15" s="2679"/>
      <c r="I15" s="2678"/>
      <c r="J15" s="2680"/>
      <c r="K15" s="2680"/>
      <c r="L15" s="2680"/>
      <c r="M15" s="2678"/>
      <c r="N15" s="2681"/>
      <c r="O15" s="2682"/>
      <c r="P15" s="2682"/>
      <c r="Q15" s="2682"/>
      <c r="R15" s="2682"/>
      <c r="S15" s="2682"/>
      <c r="T15" s="2682"/>
      <c r="U15" s="2682"/>
      <c r="V15" s="2682"/>
      <c r="W15" s="2682"/>
      <c r="X15" s="2682"/>
      <c r="Y15" s="2682"/>
      <c r="Z15" s="2682"/>
      <c r="AA15" s="2682"/>
      <c r="AB15" s="2682"/>
      <c r="AC15" s="2682"/>
      <c r="AD15" s="2682"/>
      <c r="AE15" s="2682"/>
      <c r="AF15" s="2682"/>
      <c r="AG15" s="2682"/>
      <c r="AH15" s="2682"/>
      <c r="AI15" s="2682"/>
      <c r="AJ15" s="2683"/>
    </row>
    <row r="16" spans="1:36" s="2657" customFormat="1">
      <c r="A16" s="139"/>
      <c r="B16" s="2674"/>
      <c r="C16" s="2672"/>
      <c r="D16" s="2673"/>
      <c r="E16" s="2676"/>
      <c r="F16" s="2690"/>
      <c r="G16" s="2678"/>
      <c r="H16" s="2679"/>
      <c r="I16" s="2678"/>
      <c r="J16" s="2680"/>
      <c r="K16" s="2680"/>
      <c r="L16" s="2680"/>
      <c r="M16" s="2678"/>
      <c r="N16" s="2681"/>
      <c r="O16" s="2682"/>
      <c r="P16" s="2682"/>
      <c r="Q16" s="2682"/>
      <c r="R16" s="2682"/>
      <c r="S16" s="2682"/>
      <c r="T16" s="2682"/>
      <c r="U16" s="2682"/>
      <c r="V16" s="2682"/>
      <c r="W16" s="2682"/>
      <c r="X16" s="2682"/>
      <c r="Y16" s="2682"/>
      <c r="Z16" s="2682"/>
      <c r="AA16" s="2682"/>
      <c r="AB16" s="2682"/>
      <c r="AC16" s="2682"/>
      <c r="AD16" s="2682"/>
      <c r="AE16" s="2682"/>
      <c r="AF16" s="2682"/>
      <c r="AG16" s="2682"/>
      <c r="AH16" s="2682"/>
      <c r="AI16" s="2682"/>
      <c r="AJ16" s="2683"/>
    </row>
    <row r="17" spans="1:36" s="2657" customFormat="1" ht="47.25">
      <c r="A17" s="139">
        <v>3318</v>
      </c>
      <c r="B17" s="2674" t="s">
        <v>7949</v>
      </c>
      <c r="C17" s="2675" t="s">
        <v>7950</v>
      </c>
      <c r="D17" s="2673" t="s">
        <v>51</v>
      </c>
      <c r="E17" s="2676" t="s">
        <v>3245</v>
      </c>
      <c r="F17" s="2690" t="s">
        <v>43</v>
      </c>
      <c r="G17" s="2678">
        <v>500</v>
      </c>
      <c r="H17" s="2679">
        <v>0</v>
      </c>
      <c r="I17" s="2678">
        <v>0</v>
      </c>
      <c r="J17" s="2680">
        <v>0</v>
      </c>
      <c r="K17" s="2680">
        <v>0</v>
      </c>
      <c r="L17" s="2680">
        <v>500</v>
      </c>
      <c r="M17" s="2678">
        <v>125</v>
      </c>
      <c r="N17" s="2681">
        <v>0</v>
      </c>
      <c r="O17" s="2682">
        <v>125</v>
      </c>
      <c r="P17" s="2682"/>
      <c r="Q17" s="2682"/>
      <c r="R17" s="2682"/>
      <c r="S17" s="2682"/>
      <c r="T17" s="2682"/>
      <c r="U17" s="2682"/>
      <c r="V17" s="2682"/>
      <c r="W17" s="2682"/>
      <c r="X17" s="2843">
        <v>125</v>
      </c>
      <c r="Y17" s="2843">
        <v>0</v>
      </c>
      <c r="Z17" s="2108">
        <v>125</v>
      </c>
      <c r="AA17" s="2844"/>
      <c r="AB17" s="2844"/>
      <c r="AC17" s="2108">
        <v>0</v>
      </c>
      <c r="AD17" s="2108"/>
      <c r="AE17" s="2844"/>
      <c r="AF17" s="2844">
        <v>0</v>
      </c>
      <c r="AG17" s="2108">
        <v>0</v>
      </c>
      <c r="AH17" s="2682"/>
      <c r="AI17" s="2682"/>
      <c r="AJ17" s="2683">
        <v>0</v>
      </c>
    </row>
    <row r="18" spans="1:36" s="2657" customFormat="1" ht="16.5" thickBot="1">
      <c r="A18" s="139"/>
      <c r="B18" s="2674"/>
      <c r="C18" s="2675"/>
      <c r="D18" s="2673"/>
      <c r="E18" s="2676"/>
      <c r="F18" s="2690"/>
      <c r="G18" s="2678"/>
      <c r="H18" s="2679"/>
      <c r="I18" s="2678"/>
      <c r="J18" s="2680"/>
      <c r="K18" s="2680"/>
      <c r="L18" s="2680"/>
      <c r="M18" s="2678"/>
      <c r="N18" s="2681"/>
      <c r="O18" s="2682"/>
      <c r="P18" s="2682"/>
      <c r="Q18" s="2682"/>
      <c r="R18" s="2682"/>
      <c r="S18" s="2682"/>
      <c r="T18" s="2682"/>
      <c r="U18" s="2682"/>
      <c r="V18" s="2682"/>
      <c r="W18" s="2682"/>
      <c r="X18" s="2843"/>
      <c r="Y18" s="2843"/>
      <c r="Z18" s="2108"/>
      <c r="AA18" s="2844"/>
      <c r="AB18" s="2844"/>
      <c r="AC18" s="2108"/>
      <c r="AD18" s="2108"/>
      <c r="AE18" s="2844"/>
      <c r="AF18" s="2844"/>
      <c r="AG18" s="2108"/>
      <c r="AH18" s="2682"/>
      <c r="AI18" s="2682"/>
      <c r="AJ18" s="2683"/>
    </row>
    <row r="19" spans="1:36" s="2657" customFormat="1" ht="16.5" thickBot="1">
      <c r="A19" s="139" t="s">
        <v>188</v>
      </c>
      <c r="C19" s="2685" t="s">
        <v>7951</v>
      </c>
      <c r="D19" s="2686"/>
      <c r="E19" s="2687"/>
      <c r="F19" s="2688"/>
      <c r="G19" s="2689">
        <v>500</v>
      </c>
      <c r="H19" s="2689">
        <v>0</v>
      </c>
      <c r="I19" s="2689">
        <v>0</v>
      </c>
      <c r="J19" s="2689">
        <v>0</v>
      </c>
      <c r="K19" s="2689">
        <v>0</v>
      </c>
      <c r="L19" s="2689">
        <v>500</v>
      </c>
      <c r="M19" s="2689">
        <v>125</v>
      </c>
      <c r="N19" s="2689">
        <v>0</v>
      </c>
      <c r="O19" s="2689">
        <v>125</v>
      </c>
      <c r="P19" s="2689">
        <v>0</v>
      </c>
      <c r="Q19" s="2689">
        <v>0</v>
      </c>
      <c r="R19" s="2689">
        <v>0</v>
      </c>
      <c r="S19" s="2689">
        <v>0</v>
      </c>
      <c r="T19" s="2689">
        <v>0</v>
      </c>
      <c r="U19" s="2689">
        <v>0</v>
      </c>
      <c r="V19" s="2689">
        <v>0</v>
      </c>
      <c r="W19" s="2689">
        <v>0</v>
      </c>
      <c r="X19" s="2689">
        <v>125</v>
      </c>
      <c r="Y19" s="2689">
        <v>0</v>
      </c>
      <c r="Z19" s="2689">
        <v>125</v>
      </c>
      <c r="AA19" s="2689">
        <v>0</v>
      </c>
      <c r="AB19" s="2689">
        <v>0</v>
      </c>
      <c r="AC19" s="2689">
        <v>0</v>
      </c>
      <c r="AD19" s="2689">
        <v>0</v>
      </c>
      <c r="AE19" s="2689">
        <v>0</v>
      </c>
      <c r="AF19" s="2689">
        <v>0</v>
      </c>
      <c r="AG19" s="2689">
        <v>0</v>
      </c>
      <c r="AH19" s="2689"/>
      <c r="AI19" s="2689"/>
      <c r="AJ19" s="2689">
        <v>0</v>
      </c>
    </row>
    <row r="20" spans="1:36" s="2657" customFormat="1" ht="16.5" thickBot="1">
      <c r="A20" s="139" t="s">
        <v>188</v>
      </c>
      <c r="C20" s="2685" t="s">
        <v>7947</v>
      </c>
      <c r="D20" s="2686"/>
      <c r="E20" s="2687"/>
      <c r="F20" s="2688"/>
      <c r="G20" s="2689">
        <v>1065.4110000000001</v>
      </c>
      <c r="H20" s="2689">
        <v>142.5</v>
      </c>
      <c r="I20" s="2689">
        <v>5</v>
      </c>
      <c r="J20" s="2689">
        <v>0</v>
      </c>
      <c r="K20" s="2689">
        <v>147.5</v>
      </c>
      <c r="L20" s="2689">
        <v>917.91099999999994</v>
      </c>
      <c r="M20" s="2689">
        <v>205</v>
      </c>
      <c r="N20" s="2689">
        <v>0</v>
      </c>
      <c r="O20" s="2689">
        <v>205</v>
      </c>
      <c r="P20" s="2689">
        <v>0</v>
      </c>
      <c r="Q20" s="2689">
        <v>0</v>
      </c>
      <c r="R20" s="2689">
        <v>0</v>
      </c>
      <c r="S20" s="2689">
        <v>0</v>
      </c>
      <c r="T20" s="2689">
        <v>0</v>
      </c>
      <c r="U20" s="2689">
        <v>0</v>
      </c>
      <c r="V20" s="2689">
        <v>0</v>
      </c>
      <c r="W20" s="2689">
        <v>0</v>
      </c>
      <c r="X20" s="2689">
        <v>205</v>
      </c>
      <c r="Y20" s="2689">
        <v>0</v>
      </c>
      <c r="Z20" s="2689">
        <v>205</v>
      </c>
      <c r="AA20" s="2689">
        <v>19.8</v>
      </c>
      <c r="AB20" s="2689">
        <v>0</v>
      </c>
      <c r="AC20" s="2689">
        <v>19.8</v>
      </c>
      <c r="AD20" s="2689">
        <v>0.2</v>
      </c>
      <c r="AE20" s="2689">
        <v>0</v>
      </c>
      <c r="AF20" s="2689">
        <v>19.8</v>
      </c>
      <c r="AG20" s="2689">
        <v>19.8</v>
      </c>
      <c r="AH20" s="2689"/>
      <c r="AI20" s="2689"/>
      <c r="AJ20" s="2689">
        <v>0</v>
      </c>
    </row>
    <row r="21" spans="1:36" s="2657" customFormat="1">
      <c r="A21" s="139" t="s">
        <v>188</v>
      </c>
      <c r="C21" s="2675"/>
      <c r="D21" s="2673"/>
      <c r="E21" s="2676"/>
      <c r="F21" s="2691"/>
      <c r="G21" s="2678"/>
      <c r="H21" s="2679"/>
      <c r="I21" s="2678"/>
      <c r="J21" s="2680"/>
      <c r="K21" s="2680"/>
      <c r="L21" s="2680"/>
      <c r="M21" s="2678"/>
      <c r="N21" s="2681"/>
      <c r="O21" s="2682"/>
      <c r="P21" s="2682"/>
      <c r="Q21" s="2682"/>
      <c r="R21" s="2682"/>
      <c r="S21" s="2682"/>
      <c r="T21" s="2682"/>
      <c r="U21" s="2682"/>
      <c r="V21" s="2682"/>
      <c r="W21" s="2682"/>
      <c r="X21" s="2682"/>
      <c r="Y21" s="2682"/>
      <c r="Z21" s="2682"/>
      <c r="AA21" s="2682"/>
      <c r="AB21" s="2682"/>
      <c r="AC21" s="2682"/>
      <c r="AD21" s="2682"/>
      <c r="AE21" s="2682"/>
      <c r="AF21" s="2682"/>
      <c r="AG21" s="2682"/>
      <c r="AH21" s="2682"/>
      <c r="AI21" s="2682"/>
      <c r="AJ21" s="2683"/>
    </row>
    <row r="22" spans="1:36" s="2657" customFormat="1">
      <c r="A22" s="139" t="s">
        <v>188</v>
      </c>
      <c r="C22" s="2672" t="s">
        <v>7952</v>
      </c>
      <c r="D22" s="2666"/>
      <c r="E22" s="2666"/>
      <c r="F22" s="2666"/>
      <c r="G22" s="2668"/>
      <c r="H22" s="2668"/>
      <c r="I22" s="2668"/>
      <c r="J22" s="2668"/>
      <c r="K22" s="2668"/>
      <c r="L22" s="2668"/>
      <c r="M22" s="2668"/>
      <c r="N22" s="2668"/>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row>
    <row r="23" spans="1:36" s="2657" customFormat="1">
      <c r="A23" s="139"/>
      <c r="C23" s="2672"/>
      <c r="D23" s="2666"/>
      <c r="E23" s="2666"/>
      <c r="F23" s="2666"/>
      <c r="G23" s="2668"/>
      <c r="H23" s="2668"/>
      <c r="I23" s="2668"/>
      <c r="J23" s="2668"/>
      <c r="K23" s="2668"/>
      <c r="L23" s="2668"/>
      <c r="M23" s="2668"/>
      <c r="N23" s="2668"/>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row>
    <row r="24" spans="1:36" s="2681" customFormat="1" ht="63">
      <c r="A24" s="139">
        <v>3319</v>
      </c>
      <c r="B24" s="2674" t="s">
        <v>7953</v>
      </c>
      <c r="C24" s="2692" t="s">
        <v>7954</v>
      </c>
      <c r="D24" s="2676" t="s">
        <v>205</v>
      </c>
      <c r="E24" s="2693" t="s">
        <v>7955</v>
      </c>
      <c r="F24" s="2677" t="s">
        <v>30</v>
      </c>
      <c r="G24" s="2678">
        <v>341.63200000000001</v>
      </c>
      <c r="H24" s="2678">
        <v>196.23750000000001</v>
      </c>
      <c r="I24" s="2678">
        <v>2.5000000000000001E-2</v>
      </c>
      <c r="J24" s="2680">
        <v>0</v>
      </c>
      <c r="K24" s="2680">
        <v>196.26250000000002</v>
      </c>
      <c r="L24" s="2680">
        <v>145.36949999999999</v>
      </c>
      <c r="M24" s="2681">
        <v>1E-3</v>
      </c>
      <c r="N24" s="2681">
        <v>0</v>
      </c>
      <c r="O24" s="2682">
        <v>1E-3</v>
      </c>
      <c r="P24" s="2682"/>
      <c r="Q24" s="2682"/>
      <c r="R24" s="2682"/>
      <c r="S24" s="2682"/>
      <c r="T24" s="2682"/>
      <c r="U24" s="2682"/>
      <c r="V24" s="2682"/>
      <c r="W24" s="2682"/>
      <c r="X24" s="2843">
        <v>1E-3</v>
      </c>
      <c r="Y24" s="2843">
        <v>0</v>
      </c>
      <c r="Z24" s="2108">
        <v>1E-3</v>
      </c>
      <c r="AA24" s="2844"/>
      <c r="AB24" s="2844"/>
      <c r="AC24" s="2108">
        <v>0</v>
      </c>
      <c r="AD24" s="2108"/>
      <c r="AE24" s="2844"/>
      <c r="AF24" s="2844">
        <v>0</v>
      </c>
      <c r="AG24" s="2108">
        <v>0</v>
      </c>
      <c r="AH24" s="2682" t="s">
        <v>9969</v>
      </c>
      <c r="AI24" s="2682"/>
      <c r="AJ24" s="2683">
        <v>0</v>
      </c>
    </row>
    <row r="25" spans="1:36" s="2681" customFormat="1" ht="63">
      <c r="A25" s="139">
        <v>3320</v>
      </c>
      <c r="B25" s="2674" t="s">
        <v>7956</v>
      </c>
      <c r="C25" s="2675" t="s">
        <v>7957</v>
      </c>
      <c r="D25" s="2676" t="s">
        <v>45</v>
      </c>
      <c r="E25" s="2676" t="s">
        <v>4117</v>
      </c>
      <c r="F25" s="2677" t="s">
        <v>30</v>
      </c>
      <c r="G25" s="2678">
        <v>494.25</v>
      </c>
      <c r="H25" s="2678">
        <v>221.64600000000002</v>
      </c>
      <c r="I25" s="2678">
        <v>0.05</v>
      </c>
      <c r="J25" s="2680">
        <v>0</v>
      </c>
      <c r="K25" s="2680">
        <v>221.69600000000003</v>
      </c>
      <c r="L25" s="2680">
        <v>272.55399999999997</v>
      </c>
      <c r="M25" s="2681">
        <v>120</v>
      </c>
      <c r="N25" s="2681">
        <v>0</v>
      </c>
      <c r="O25" s="2682">
        <v>120</v>
      </c>
      <c r="P25" s="2682"/>
      <c r="Q25" s="2682"/>
      <c r="R25" s="2682"/>
      <c r="S25" s="2682"/>
      <c r="T25" s="2682"/>
      <c r="U25" s="2682"/>
      <c r="V25" s="2682"/>
      <c r="W25" s="2682"/>
      <c r="X25" s="2843">
        <v>120</v>
      </c>
      <c r="Y25" s="2843">
        <v>0</v>
      </c>
      <c r="Z25" s="2108">
        <v>120</v>
      </c>
      <c r="AA25" s="2844">
        <v>29.7</v>
      </c>
      <c r="AB25" s="2844"/>
      <c r="AC25" s="2108">
        <v>29.7</v>
      </c>
      <c r="AD25" s="2108">
        <v>0.3</v>
      </c>
      <c r="AE25" s="2844"/>
      <c r="AF25" s="2844">
        <v>0</v>
      </c>
      <c r="AG25" s="2108">
        <v>0</v>
      </c>
      <c r="AH25" s="2682"/>
      <c r="AI25" s="2682" t="s">
        <v>10068</v>
      </c>
      <c r="AJ25" s="2683">
        <v>0</v>
      </c>
    </row>
    <row r="26" spans="1:36" s="2681" customFormat="1" ht="94.5">
      <c r="A26" s="139">
        <v>3321</v>
      </c>
      <c r="B26" s="2674" t="s">
        <v>7958</v>
      </c>
      <c r="C26" s="2675" t="s">
        <v>7959</v>
      </c>
      <c r="D26" s="2676" t="s">
        <v>429</v>
      </c>
      <c r="E26" s="2694" t="s">
        <v>7960</v>
      </c>
      <c r="F26" s="2677" t="s">
        <v>30</v>
      </c>
      <c r="G26" s="2678">
        <v>570.71699999999998</v>
      </c>
      <c r="H26" s="2678">
        <v>190.429</v>
      </c>
      <c r="I26" s="2678">
        <v>35</v>
      </c>
      <c r="J26" s="2680">
        <v>0</v>
      </c>
      <c r="K26" s="2680">
        <v>225.429</v>
      </c>
      <c r="L26" s="2680">
        <v>345.28800000000001</v>
      </c>
      <c r="M26" s="2681">
        <v>80</v>
      </c>
      <c r="N26" s="2681">
        <v>0</v>
      </c>
      <c r="O26" s="2682">
        <v>80</v>
      </c>
      <c r="P26" s="2682"/>
      <c r="Q26" s="2682"/>
      <c r="R26" s="2682"/>
      <c r="S26" s="2682"/>
      <c r="T26" s="2682"/>
      <c r="U26" s="2682"/>
      <c r="V26" s="2682"/>
      <c r="W26" s="2682"/>
      <c r="X26" s="2843">
        <v>80</v>
      </c>
      <c r="Y26" s="2843">
        <v>0</v>
      </c>
      <c r="Z26" s="2108">
        <v>80</v>
      </c>
      <c r="AA26" s="2844">
        <v>19.8</v>
      </c>
      <c r="AB26" s="2844"/>
      <c r="AC26" s="2108">
        <v>19.8</v>
      </c>
      <c r="AD26" s="2108">
        <v>0.2</v>
      </c>
      <c r="AE26" s="2844"/>
      <c r="AF26" s="2844">
        <v>0</v>
      </c>
      <c r="AG26" s="2108">
        <v>0</v>
      </c>
      <c r="AH26" s="2682"/>
      <c r="AI26" s="2682" t="s">
        <v>9941</v>
      </c>
      <c r="AJ26" s="2683">
        <v>0</v>
      </c>
    </row>
    <row r="27" spans="1:36" s="2681" customFormat="1" ht="63">
      <c r="A27" s="139">
        <v>3322</v>
      </c>
      <c r="B27" s="2674" t="s">
        <v>7961</v>
      </c>
      <c r="C27" s="2675" t="s">
        <v>7962</v>
      </c>
      <c r="D27" s="2676" t="s">
        <v>28</v>
      </c>
      <c r="E27" s="2694" t="s">
        <v>7963</v>
      </c>
      <c r="F27" s="2677" t="s">
        <v>30</v>
      </c>
      <c r="G27" s="2678">
        <v>220.56700000000001</v>
      </c>
      <c r="H27" s="2678">
        <v>105.02500000000001</v>
      </c>
      <c r="I27" s="2678">
        <v>0.75</v>
      </c>
      <c r="J27" s="2680">
        <v>0</v>
      </c>
      <c r="K27" s="2680">
        <v>105.77500000000001</v>
      </c>
      <c r="L27" s="2680">
        <v>114.792</v>
      </c>
      <c r="M27" s="2681">
        <v>1E-3</v>
      </c>
      <c r="N27" s="2681">
        <v>0</v>
      </c>
      <c r="O27" s="2682">
        <v>1E-3</v>
      </c>
      <c r="P27" s="2682"/>
      <c r="Q27" s="2682"/>
      <c r="R27" s="2682"/>
      <c r="S27" s="2682"/>
      <c r="T27" s="2682"/>
      <c r="U27" s="2682"/>
      <c r="V27" s="2682"/>
      <c r="W27" s="2682"/>
      <c r="X27" s="2843">
        <v>1E-3</v>
      </c>
      <c r="Y27" s="2843">
        <v>0</v>
      </c>
      <c r="Z27" s="2108">
        <v>1E-3</v>
      </c>
      <c r="AA27" s="2844"/>
      <c r="AB27" s="2844"/>
      <c r="AC27" s="2108">
        <v>0</v>
      </c>
      <c r="AD27" s="2108"/>
      <c r="AE27" s="2844"/>
      <c r="AF27" s="2844">
        <v>0</v>
      </c>
      <c r="AG27" s="2108">
        <v>0</v>
      </c>
      <c r="AH27" s="2682" t="s">
        <v>9969</v>
      </c>
      <c r="AI27" s="2682"/>
      <c r="AJ27" s="2683">
        <v>0</v>
      </c>
    </row>
    <row r="28" spans="1:36" s="2681" customFormat="1" ht="47.25">
      <c r="A28" s="139">
        <v>3323</v>
      </c>
      <c r="B28" s="2674" t="s">
        <v>7964</v>
      </c>
      <c r="C28" s="2675" t="s">
        <v>7965</v>
      </c>
      <c r="D28" s="2676" t="s">
        <v>209</v>
      </c>
      <c r="E28" s="2695" t="s">
        <v>7966</v>
      </c>
      <c r="F28" s="2677" t="s">
        <v>30</v>
      </c>
      <c r="G28" s="2678">
        <v>360.58199999999999</v>
      </c>
      <c r="H28" s="2678">
        <v>279</v>
      </c>
      <c r="I28" s="2678">
        <v>81.581999999999994</v>
      </c>
      <c r="J28" s="2680">
        <v>0</v>
      </c>
      <c r="K28" s="2680">
        <v>360.58199999999999</v>
      </c>
      <c r="L28" s="2680">
        <v>0</v>
      </c>
      <c r="M28" s="2681">
        <v>1E-3</v>
      </c>
      <c r="N28" s="2681">
        <v>0</v>
      </c>
      <c r="O28" s="2682">
        <v>1E-3</v>
      </c>
      <c r="P28" s="2682"/>
      <c r="Q28" s="2682"/>
      <c r="R28" s="2682"/>
      <c r="S28" s="2682"/>
      <c r="T28" s="2682"/>
      <c r="U28" s="2682"/>
      <c r="V28" s="2682"/>
      <c r="W28" s="2682"/>
      <c r="X28" s="2843">
        <v>1E-3</v>
      </c>
      <c r="Y28" s="2843">
        <v>0</v>
      </c>
      <c r="Z28" s="2108">
        <v>1E-3</v>
      </c>
      <c r="AA28" s="2844"/>
      <c r="AB28" s="2844"/>
      <c r="AC28" s="2108">
        <v>0</v>
      </c>
      <c r="AD28" s="2108"/>
      <c r="AE28" s="2844"/>
      <c r="AF28" s="2844">
        <v>0</v>
      </c>
      <c r="AG28" s="2108">
        <v>0</v>
      </c>
      <c r="AH28" s="2682" t="s">
        <v>9969</v>
      </c>
      <c r="AI28" s="2682"/>
      <c r="AJ28" s="2683">
        <v>0</v>
      </c>
    </row>
    <row r="29" spans="1:36" s="2696" customFormat="1" ht="126">
      <c r="A29" s="139">
        <v>3324</v>
      </c>
      <c r="B29" s="2674" t="s">
        <v>7967</v>
      </c>
      <c r="C29" s="2675" t="s">
        <v>7968</v>
      </c>
      <c r="D29" s="2673" t="s">
        <v>59</v>
      </c>
      <c r="E29" s="2673" t="s">
        <v>7969</v>
      </c>
      <c r="F29" s="2677" t="s">
        <v>30</v>
      </c>
      <c r="G29" s="2681">
        <v>2324.0610000000001</v>
      </c>
      <c r="H29" s="2681">
        <v>2056.8789999999999</v>
      </c>
      <c r="I29" s="2681">
        <v>21.986000000000001</v>
      </c>
      <c r="J29" s="2680">
        <v>0</v>
      </c>
      <c r="K29" s="2680">
        <v>2078.8649999999998</v>
      </c>
      <c r="L29" s="2680">
        <v>245.19600000000037</v>
      </c>
      <c r="M29" s="2681">
        <v>245.196</v>
      </c>
      <c r="N29" s="2681">
        <v>0</v>
      </c>
      <c r="O29" s="2682">
        <v>245.196</v>
      </c>
      <c r="P29" s="2682"/>
      <c r="Q29" s="2682"/>
      <c r="R29" s="2682"/>
      <c r="S29" s="2682"/>
      <c r="T29" s="2682"/>
      <c r="U29" s="2682"/>
      <c r="V29" s="2682"/>
      <c r="W29" s="2682"/>
      <c r="X29" s="2843">
        <v>245.196</v>
      </c>
      <c r="Y29" s="2843">
        <v>0</v>
      </c>
      <c r="Z29" s="2108">
        <v>245.196</v>
      </c>
      <c r="AA29" s="2844">
        <v>121.37201999999999</v>
      </c>
      <c r="AB29" s="2844"/>
      <c r="AC29" s="2108">
        <v>121.37201999999999</v>
      </c>
      <c r="AD29" s="2108">
        <v>1.2259800000000001</v>
      </c>
      <c r="AE29" s="2844"/>
      <c r="AF29" s="2844">
        <v>25.819424000000001</v>
      </c>
      <c r="AG29" s="2108">
        <v>25.819424000000001</v>
      </c>
      <c r="AI29" s="2682" t="s">
        <v>10033</v>
      </c>
      <c r="AJ29" s="2683">
        <v>0</v>
      </c>
    </row>
    <row r="30" spans="1:36" s="2696" customFormat="1" ht="47.25">
      <c r="A30" s="139">
        <v>3325</v>
      </c>
      <c r="B30" s="2674" t="s">
        <v>7970</v>
      </c>
      <c r="C30" s="2675" t="s">
        <v>7971</v>
      </c>
      <c r="D30" s="2676" t="s">
        <v>400</v>
      </c>
      <c r="E30" s="2693" t="s">
        <v>7972</v>
      </c>
      <c r="F30" s="2690" t="s">
        <v>30</v>
      </c>
      <c r="G30" s="2681">
        <v>217.07400000000001</v>
      </c>
      <c r="H30" s="2678">
        <v>75.23599999999999</v>
      </c>
      <c r="I30" s="2678">
        <v>3</v>
      </c>
      <c r="J30" s="2680">
        <v>0</v>
      </c>
      <c r="K30" s="2680">
        <v>78.23599999999999</v>
      </c>
      <c r="L30" s="2680">
        <v>138.83800000000002</v>
      </c>
      <c r="M30" s="2681">
        <v>138.83799999999999</v>
      </c>
      <c r="N30" s="2681">
        <v>0</v>
      </c>
      <c r="O30" s="2682">
        <v>138.83799999999999</v>
      </c>
      <c r="P30" s="2682"/>
      <c r="Q30" s="2682"/>
      <c r="R30" s="2682"/>
      <c r="S30" s="2682"/>
      <c r="T30" s="2682"/>
      <c r="U30" s="2682"/>
      <c r="V30" s="2682"/>
      <c r="W30" s="2682"/>
      <c r="X30" s="2843">
        <v>138.83799999999999</v>
      </c>
      <c r="Y30" s="2843">
        <v>0</v>
      </c>
      <c r="Z30" s="2108">
        <v>138.83799999999999</v>
      </c>
      <c r="AA30" s="2844">
        <v>68.724809999999991</v>
      </c>
      <c r="AB30" s="2844"/>
      <c r="AC30" s="2108">
        <v>68.724809999999991</v>
      </c>
      <c r="AD30" s="2108">
        <v>0.69418999999999997</v>
      </c>
      <c r="AE30" s="2844"/>
      <c r="AF30" s="2844">
        <v>7.5291389999999998</v>
      </c>
      <c r="AG30" s="2108">
        <v>7.5291389999999998</v>
      </c>
      <c r="AH30" s="184"/>
      <c r="AI30" s="2682" t="s">
        <v>9941</v>
      </c>
      <c r="AJ30" s="2683">
        <v>0</v>
      </c>
    </row>
    <row r="31" spans="1:36" s="2696" customFormat="1" ht="47.25">
      <c r="A31" s="139">
        <v>3326</v>
      </c>
      <c r="B31" s="2674" t="s">
        <v>7973</v>
      </c>
      <c r="C31" s="2675" t="s">
        <v>7974</v>
      </c>
      <c r="D31" s="2673" t="s">
        <v>577</v>
      </c>
      <c r="E31" s="2676" t="s">
        <v>7975</v>
      </c>
      <c r="F31" s="2690" t="s">
        <v>30</v>
      </c>
      <c r="G31" s="2678">
        <v>260.815</v>
      </c>
      <c r="H31" s="2681">
        <v>80.677000000000007</v>
      </c>
      <c r="I31" s="2678">
        <v>3</v>
      </c>
      <c r="J31" s="2680">
        <v>0</v>
      </c>
      <c r="K31" s="2680">
        <v>83.677000000000007</v>
      </c>
      <c r="L31" s="2680">
        <v>177.13799999999998</v>
      </c>
      <c r="M31" s="2678">
        <v>40</v>
      </c>
      <c r="N31" s="2681">
        <v>0</v>
      </c>
      <c r="O31" s="2682">
        <v>40</v>
      </c>
      <c r="P31" s="2682"/>
      <c r="Q31" s="2682"/>
      <c r="R31" s="2682"/>
      <c r="S31" s="2682"/>
      <c r="T31" s="2682"/>
      <c r="U31" s="2682"/>
      <c r="V31" s="2682"/>
      <c r="W31" s="2682"/>
      <c r="X31" s="2843">
        <v>40</v>
      </c>
      <c r="Y31" s="2843">
        <v>0</v>
      </c>
      <c r="Z31" s="2108">
        <v>40</v>
      </c>
      <c r="AA31" s="2844">
        <v>9.9</v>
      </c>
      <c r="AB31" s="2844"/>
      <c r="AC31" s="2108">
        <v>9.9</v>
      </c>
      <c r="AD31" s="2108">
        <v>0.1</v>
      </c>
      <c r="AE31" s="2844"/>
      <c r="AF31" s="2844">
        <v>1.3184400000000001</v>
      </c>
      <c r="AG31" s="2108">
        <v>1.3184400000000001</v>
      </c>
      <c r="AH31" s="2682"/>
      <c r="AI31" s="2682" t="s">
        <v>9941</v>
      </c>
      <c r="AJ31" s="2683">
        <v>0</v>
      </c>
    </row>
    <row r="32" spans="1:36" s="2696" customFormat="1" ht="63">
      <c r="A32" s="139">
        <v>3327</v>
      </c>
      <c r="B32" s="2674" t="s">
        <v>7976</v>
      </c>
      <c r="C32" s="2675" t="s">
        <v>7977</v>
      </c>
      <c r="D32" s="2697" t="s">
        <v>205</v>
      </c>
      <c r="E32" s="2698" t="s">
        <v>7978</v>
      </c>
      <c r="F32" s="2690" t="s">
        <v>30</v>
      </c>
      <c r="G32" s="2678">
        <v>747.346</v>
      </c>
      <c r="H32" s="2678">
        <v>382.72399999999999</v>
      </c>
      <c r="I32" s="2678">
        <v>170</v>
      </c>
      <c r="J32" s="2680">
        <v>0</v>
      </c>
      <c r="K32" s="2680">
        <v>552.72399999999993</v>
      </c>
      <c r="L32" s="2680">
        <v>194.62200000000007</v>
      </c>
      <c r="M32" s="2681">
        <v>194.62200000000001</v>
      </c>
      <c r="N32" s="2681">
        <v>0</v>
      </c>
      <c r="O32" s="2682">
        <v>194.62200000000001</v>
      </c>
      <c r="P32" s="2682"/>
      <c r="Q32" s="2682"/>
      <c r="R32" s="2682"/>
      <c r="S32" s="2682"/>
      <c r="T32" s="2682"/>
      <c r="U32" s="2682"/>
      <c r="V32" s="2682"/>
      <c r="W32" s="2682"/>
      <c r="X32" s="2843">
        <v>194.62200000000001</v>
      </c>
      <c r="Y32" s="2843">
        <v>0</v>
      </c>
      <c r="Z32" s="2108">
        <v>194.62200000000001</v>
      </c>
      <c r="AA32" s="2844">
        <v>96.337890000000002</v>
      </c>
      <c r="AB32" s="2844"/>
      <c r="AC32" s="2108">
        <v>96.337890000000002</v>
      </c>
      <c r="AD32" s="2108">
        <v>0.97311000000000003</v>
      </c>
      <c r="AE32" s="2844"/>
      <c r="AF32" s="2844">
        <v>0</v>
      </c>
      <c r="AG32" s="2108">
        <v>0</v>
      </c>
      <c r="AH32" s="2682"/>
      <c r="AI32" s="2682" t="s">
        <v>10033</v>
      </c>
      <c r="AJ32" s="2683">
        <v>0</v>
      </c>
    </row>
    <row r="33" spans="1:36" s="2696" customFormat="1" ht="47.25">
      <c r="A33" s="139">
        <v>3328</v>
      </c>
      <c r="B33" s="2674" t="s">
        <v>7979</v>
      </c>
      <c r="C33" s="2675" t="s">
        <v>7980</v>
      </c>
      <c r="D33" s="2673" t="s">
        <v>564</v>
      </c>
      <c r="E33" s="2676" t="s">
        <v>3515</v>
      </c>
      <c r="F33" s="2690" t="s">
        <v>30</v>
      </c>
      <c r="G33" s="2678">
        <v>199.381</v>
      </c>
      <c r="H33" s="2681">
        <v>155.86699999999999</v>
      </c>
      <c r="I33" s="2678">
        <v>0</v>
      </c>
      <c r="J33" s="2680">
        <v>0</v>
      </c>
      <c r="K33" s="2680">
        <v>155.86699999999999</v>
      </c>
      <c r="L33" s="2680">
        <v>43.51400000000001</v>
      </c>
      <c r="M33" s="2678">
        <v>43.514000000000003</v>
      </c>
      <c r="N33" s="2681">
        <v>0</v>
      </c>
      <c r="O33" s="2682">
        <v>43.514000000000003</v>
      </c>
      <c r="P33" s="2682"/>
      <c r="Q33" s="2682"/>
      <c r="R33" s="2682"/>
      <c r="S33" s="2682"/>
      <c r="T33" s="2682"/>
      <c r="U33" s="2682"/>
      <c r="V33" s="2682"/>
      <c r="W33" s="2682"/>
      <c r="X33" s="2843">
        <v>43.514000000000003</v>
      </c>
      <c r="Y33" s="2843">
        <v>0</v>
      </c>
      <c r="Z33" s="2108">
        <v>43.514000000000003</v>
      </c>
      <c r="AA33" s="2844">
        <v>43.078860000000006</v>
      </c>
      <c r="AB33" s="2844"/>
      <c r="AC33" s="2108">
        <v>43.078860000000006</v>
      </c>
      <c r="AD33" s="2108">
        <v>0.43514000000000003</v>
      </c>
      <c r="AE33" s="2844"/>
      <c r="AF33" s="2844">
        <v>0</v>
      </c>
      <c r="AG33" s="2108">
        <v>0</v>
      </c>
      <c r="AH33" s="2682"/>
      <c r="AI33" s="2682" t="s">
        <v>9941</v>
      </c>
      <c r="AJ33" s="2683">
        <v>0</v>
      </c>
    </row>
    <row r="34" spans="1:36" s="2696" customFormat="1" ht="47.25">
      <c r="A34" s="139">
        <v>3329</v>
      </c>
      <c r="B34" s="2674" t="s">
        <v>7981</v>
      </c>
      <c r="C34" s="2675" t="s">
        <v>7982</v>
      </c>
      <c r="D34" s="2676" t="s">
        <v>257</v>
      </c>
      <c r="E34" s="2699" t="s">
        <v>7983</v>
      </c>
      <c r="F34" s="2690" t="s">
        <v>43</v>
      </c>
      <c r="G34" s="2681">
        <v>306.209</v>
      </c>
      <c r="H34" s="2678">
        <v>115.446</v>
      </c>
      <c r="I34" s="2678">
        <v>3</v>
      </c>
      <c r="J34" s="2680">
        <v>0</v>
      </c>
      <c r="K34" s="2680">
        <v>118.446</v>
      </c>
      <c r="L34" s="2680">
        <v>187.76300000000001</v>
      </c>
      <c r="M34" s="2681">
        <v>50</v>
      </c>
      <c r="N34" s="2681">
        <v>0</v>
      </c>
      <c r="O34" s="2682">
        <v>50</v>
      </c>
      <c r="P34" s="2682"/>
      <c r="Q34" s="2682"/>
      <c r="R34" s="2682"/>
      <c r="S34" s="2682"/>
      <c r="T34" s="2682"/>
      <c r="U34" s="2682"/>
      <c r="V34" s="2682"/>
      <c r="W34" s="2682"/>
      <c r="X34" s="2843">
        <v>50</v>
      </c>
      <c r="Y34" s="2843">
        <v>0</v>
      </c>
      <c r="Z34" s="2108">
        <v>50</v>
      </c>
      <c r="AA34" s="2844">
        <v>12.375</v>
      </c>
      <c r="AB34" s="2844"/>
      <c r="AC34" s="2108">
        <v>12.375</v>
      </c>
      <c r="AD34" s="2108">
        <v>0.125</v>
      </c>
      <c r="AE34" s="2844"/>
      <c r="AF34" s="2844">
        <v>0</v>
      </c>
      <c r="AG34" s="2108">
        <v>0</v>
      </c>
      <c r="AH34" s="2682"/>
      <c r="AI34" s="2682" t="s">
        <v>9941</v>
      </c>
      <c r="AJ34" s="2683">
        <v>0</v>
      </c>
    </row>
    <row r="35" spans="1:36" s="2696" customFormat="1" ht="47.25">
      <c r="A35" s="139">
        <v>3330</v>
      </c>
      <c r="B35" s="2674" t="s">
        <v>7984</v>
      </c>
      <c r="C35" s="2675" t="s">
        <v>7985</v>
      </c>
      <c r="D35" s="2673" t="s">
        <v>384</v>
      </c>
      <c r="E35" s="2699" t="s">
        <v>7983</v>
      </c>
      <c r="F35" s="2690" t="s">
        <v>43</v>
      </c>
      <c r="G35" s="2678">
        <v>540.87800000000004</v>
      </c>
      <c r="H35" s="2681">
        <v>140.98099999999999</v>
      </c>
      <c r="I35" s="2678">
        <v>3</v>
      </c>
      <c r="J35" s="2680">
        <v>0</v>
      </c>
      <c r="K35" s="2680">
        <v>143.98099999999999</v>
      </c>
      <c r="L35" s="2680">
        <v>396.89700000000005</v>
      </c>
      <c r="M35" s="2678">
        <v>70</v>
      </c>
      <c r="N35" s="2681">
        <v>0</v>
      </c>
      <c r="O35" s="2682">
        <v>70</v>
      </c>
      <c r="P35" s="2682"/>
      <c r="Q35" s="2682"/>
      <c r="R35" s="2682"/>
      <c r="S35" s="2682"/>
      <c r="T35" s="2682"/>
      <c r="U35" s="2682"/>
      <c r="V35" s="2682"/>
      <c r="W35" s="2682"/>
      <c r="X35" s="2843">
        <v>70</v>
      </c>
      <c r="Y35" s="2843">
        <v>0</v>
      </c>
      <c r="Z35" s="2108">
        <v>70</v>
      </c>
      <c r="AA35" s="2844">
        <v>17.324999999999999</v>
      </c>
      <c r="AB35" s="2844"/>
      <c r="AC35" s="2108">
        <v>17.324999999999999</v>
      </c>
      <c r="AD35" s="2108">
        <v>0.17499999999999999</v>
      </c>
      <c r="AE35" s="2844"/>
      <c r="AF35" s="2844">
        <v>6.4015870000000001</v>
      </c>
      <c r="AG35" s="2108">
        <v>6.4015870000000001</v>
      </c>
      <c r="AH35" s="2682"/>
      <c r="AI35" s="2682" t="s">
        <v>9941</v>
      </c>
      <c r="AJ35" s="2683">
        <v>0</v>
      </c>
    </row>
    <row r="36" spans="1:36" s="2701" customFormat="1" ht="78.75">
      <c r="A36" s="139">
        <v>3331</v>
      </c>
      <c r="B36" s="2674" t="s">
        <v>7986</v>
      </c>
      <c r="C36" s="2675" t="s">
        <v>7987</v>
      </c>
      <c r="D36" s="2673" t="s">
        <v>213</v>
      </c>
      <c r="E36" s="2699" t="s">
        <v>7988</v>
      </c>
      <c r="F36" s="2690" t="s">
        <v>30</v>
      </c>
      <c r="G36" s="2678">
        <v>301.255</v>
      </c>
      <c r="H36" s="2700">
        <v>194.88800000000001</v>
      </c>
      <c r="I36" s="2700">
        <v>3</v>
      </c>
      <c r="J36" s="2680">
        <v>0</v>
      </c>
      <c r="K36" s="2680">
        <v>197.88800000000001</v>
      </c>
      <c r="L36" s="2680">
        <v>103.36699999999999</v>
      </c>
      <c r="M36" s="2678">
        <v>33.784999999999997</v>
      </c>
      <c r="N36" s="2681">
        <v>0</v>
      </c>
      <c r="O36" s="2682">
        <v>33.784999999999997</v>
      </c>
      <c r="P36" s="2682"/>
      <c r="Q36" s="2682"/>
      <c r="R36" s="2682"/>
      <c r="S36" s="2682"/>
      <c r="T36" s="2682"/>
      <c r="U36" s="2682"/>
      <c r="V36" s="2682"/>
      <c r="W36" s="2682"/>
      <c r="X36" s="2843">
        <v>33.784999999999997</v>
      </c>
      <c r="Y36" s="2843">
        <v>0</v>
      </c>
      <c r="Z36" s="2108">
        <v>33.784999999999997</v>
      </c>
      <c r="AA36" s="2844">
        <v>8.3617874999999984</v>
      </c>
      <c r="AB36" s="2844"/>
      <c r="AC36" s="2108">
        <v>8.3617874999999984</v>
      </c>
      <c r="AD36" s="2108">
        <v>8.4462499999999996E-2</v>
      </c>
      <c r="AE36" s="2844"/>
      <c r="AF36" s="2844">
        <v>0</v>
      </c>
      <c r="AG36" s="2108">
        <v>0</v>
      </c>
      <c r="AH36" s="2682" t="s">
        <v>10011</v>
      </c>
      <c r="AI36" s="2682" t="s">
        <v>9941</v>
      </c>
      <c r="AJ36" s="2683">
        <v>0</v>
      </c>
    </row>
    <row r="37" spans="1:36" s="2701" customFormat="1" ht="47.25">
      <c r="A37" s="139">
        <v>3332</v>
      </c>
      <c r="B37" s="2674" t="s">
        <v>7989</v>
      </c>
      <c r="C37" s="2675" t="s">
        <v>7990</v>
      </c>
      <c r="D37" s="2697" t="s">
        <v>28</v>
      </c>
      <c r="E37" s="2694" t="s">
        <v>7991</v>
      </c>
      <c r="F37" s="2690" t="s">
        <v>30</v>
      </c>
      <c r="G37" s="2678">
        <v>4540.1049999999996</v>
      </c>
      <c r="H37" s="2678">
        <v>2620.8700000000003</v>
      </c>
      <c r="I37" s="2678">
        <v>1570</v>
      </c>
      <c r="J37" s="2680">
        <v>0</v>
      </c>
      <c r="K37" s="2680">
        <v>4190.8700000000008</v>
      </c>
      <c r="L37" s="2680">
        <v>349.23499999999876</v>
      </c>
      <c r="M37" s="2681">
        <v>349.23500000000001</v>
      </c>
      <c r="N37" s="2681">
        <v>0</v>
      </c>
      <c r="O37" s="2682">
        <v>349.23500000000001</v>
      </c>
      <c r="P37" s="2682"/>
      <c r="Q37" s="2682"/>
      <c r="R37" s="2682"/>
      <c r="S37" s="2682"/>
      <c r="T37" s="2682"/>
      <c r="U37" s="2682"/>
      <c r="V37" s="2682"/>
      <c r="W37" s="2682"/>
      <c r="X37" s="2843">
        <v>349.23500000000001</v>
      </c>
      <c r="Y37" s="2843">
        <v>0</v>
      </c>
      <c r="Z37" s="2108">
        <v>349.23500000000001</v>
      </c>
      <c r="AA37" s="2844">
        <v>172.87132500000001</v>
      </c>
      <c r="AB37" s="2844"/>
      <c r="AC37" s="2108">
        <v>172.87132500000001</v>
      </c>
      <c r="AD37" s="2108">
        <v>1.746175</v>
      </c>
      <c r="AE37" s="2844"/>
      <c r="AF37" s="2844">
        <v>0</v>
      </c>
      <c r="AG37" s="2108">
        <v>0</v>
      </c>
      <c r="AH37" s="2682"/>
      <c r="AI37" s="2682" t="s">
        <v>9941</v>
      </c>
      <c r="AJ37" s="2683">
        <v>0</v>
      </c>
    </row>
    <row r="38" spans="1:36" s="2701" customFormat="1" ht="63">
      <c r="A38" s="139">
        <v>3333</v>
      </c>
      <c r="B38" s="2674" t="s">
        <v>7992</v>
      </c>
      <c r="C38" s="2675" t="s">
        <v>7993</v>
      </c>
      <c r="D38" s="2673" t="s">
        <v>1263</v>
      </c>
      <c r="E38" s="2699" t="s">
        <v>7994</v>
      </c>
      <c r="F38" s="2690" t="s">
        <v>30</v>
      </c>
      <c r="G38" s="2678">
        <v>500.245</v>
      </c>
      <c r="H38" s="2700">
        <v>126.196</v>
      </c>
      <c r="I38" s="2678">
        <v>79.811999999999998</v>
      </c>
      <c r="J38" s="2680">
        <v>0</v>
      </c>
      <c r="K38" s="2680">
        <v>206.00799999999998</v>
      </c>
      <c r="L38" s="2680">
        <v>294.23700000000002</v>
      </c>
      <c r="M38" s="2678">
        <v>70</v>
      </c>
      <c r="N38" s="2681">
        <v>0</v>
      </c>
      <c r="O38" s="2682">
        <v>70</v>
      </c>
      <c r="P38" s="2682"/>
      <c r="Q38" s="2682"/>
      <c r="R38" s="2682"/>
      <c r="S38" s="2682"/>
      <c r="T38" s="2682"/>
      <c r="U38" s="2682"/>
      <c r="V38" s="2682"/>
      <c r="W38" s="2682"/>
      <c r="X38" s="2843">
        <v>70</v>
      </c>
      <c r="Y38" s="2843">
        <v>0</v>
      </c>
      <c r="Z38" s="2108">
        <v>70</v>
      </c>
      <c r="AA38" s="2844">
        <v>34.65</v>
      </c>
      <c r="AB38" s="2844"/>
      <c r="AC38" s="2108">
        <v>34.65</v>
      </c>
      <c r="AD38" s="2108">
        <v>0.35</v>
      </c>
      <c r="AE38" s="2844"/>
      <c r="AF38" s="2844">
        <v>17.3245</v>
      </c>
      <c r="AG38" s="2108">
        <v>17.3245</v>
      </c>
      <c r="AH38" s="2682"/>
      <c r="AI38" s="2682" t="s">
        <v>10070</v>
      </c>
      <c r="AJ38" s="2683">
        <v>0</v>
      </c>
    </row>
    <row r="39" spans="1:36" s="2701" customFormat="1" ht="47.25">
      <c r="A39" s="139">
        <v>3334</v>
      </c>
      <c r="B39" s="2674" t="s">
        <v>7995</v>
      </c>
      <c r="C39" s="2702" t="s">
        <v>7996</v>
      </c>
      <c r="D39" s="2703" t="s">
        <v>1238</v>
      </c>
      <c r="E39" s="2699" t="s">
        <v>7997</v>
      </c>
      <c r="F39" s="2690" t="s">
        <v>30</v>
      </c>
      <c r="G39" s="2680">
        <v>1950.048</v>
      </c>
      <c r="H39" s="2700">
        <v>1949.905</v>
      </c>
      <c r="I39" s="2678">
        <v>0</v>
      </c>
      <c r="J39" s="2680">
        <v>0</v>
      </c>
      <c r="K39" s="2680">
        <v>1949.905</v>
      </c>
      <c r="L39" s="2680">
        <v>0.1430000000000291</v>
      </c>
      <c r="M39" s="2678">
        <v>0.14299999999999999</v>
      </c>
      <c r="N39" s="2681">
        <v>0</v>
      </c>
      <c r="O39" s="2682">
        <v>0.14299999999999999</v>
      </c>
      <c r="P39" s="2682"/>
      <c r="Q39" s="2682"/>
      <c r="R39" s="2682"/>
      <c r="S39" s="2682"/>
      <c r="T39" s="2682"/>
      <c r="U39" s="2682"/>
      <c r="V39" s="2682"/>
      <c r="W39" s="2682"/>
      <c r="X39" s="2843">
        <v>0.14299999999999999</v>
      </c>
      <c r="Y39" s="2843">
        <v>0</v>
      </c>
      <c r="Z39" s="2108">
        <v>0.14299999999999999</v>
      </c>
      <c r="AA39" s="2844"/>
      <c r="AB39" s="2844"/>
      <c r="AC39" s="2108">
        <v>0</v>
      </c>
      <c r="AD39" s="2108"/>
      <c r="AE39" s="2844"/>
      <c r="AF39" s="2844">
        <v>0</v>
      </c>
      <c r="AG39" s="2108">
        <v>0</v>
      </c>
      <c r="AH39" s="184" t="s">
        <v>10011</v>
      </c>
      <c r="AI39" s="2682"/>
      <c r="AJ39" s="2683">
        <v>0</v>
      </c>
    </row>
    <row r="40" spans="1:36" s="2701" customFormat="1" ht="47.25">
      <c r="A40" s="139">
        <v>3335</v>
      </c>
      <c r="B40" s="2674" t="s">
        <v>7998</v>
      </c>
      <c r="C40" s="2702" t="s">
        <v>7999</v>
      </c>
      <c r="D40" s="2703" t="s">
        <v>1238</v>
      </c>
      <c r="E40" s="2699" t="s">
        <v>7997</v>
      </c>
      <c r="F40" s="2690" t="s">
        <v>30</v>
      </c>
      <c r="G40" s="2680">
        <v>1050.4059999999999</v>
      </c>
      <c r="H40" s="2700">
        <v>1050.3800000000001</v>
      </c>
      <c r="I40" s="2678">
        <v>0</v>
      </c>
      <c r="J40" s="2680">
        <v>0</v>
      </c>
      <c r="K40" s="2680">
        <v>1050.3800000000001</v>
      </c>
      <c r="L40" s="2680">
        <v>2.5999999999839929E-2</v>
      </c>
      <c r="M40" s="2678">
        <v>2.5999999999999999E-2</v>
      </c>
      <c r="N40" s="2681">
        <v>0</v>
      </c>
      <c r="O40" s="2682">
        <v>2.5999999999999999E-2</v>
      </c>
      <c r="P40" s="2682"/>
      <c r="Q40" s="2682"/>
      <c r="R40" s="2682"/>
      <c r="S40" s="2682"/>
      <c r="T40" s="2682"/>
      <c r="U40" s="2682"/>
      <c r="V40" s="2682"/>
      <c r="W40" s="2682"/>
      <c r="X40" s="2843">
        <v>2.5999999999999999E-2</v>
      </c>
      <c r="Y40" s="2843">
        <v>0</v>
      </c>
      <c r="Z40" s="2108">
        <v>2.5999999999999999E-2</v>
      </c>
      <c r="AA40" s="2844"/>
      <c r="AB40" s="2844"/>
      <c r="AC40" s="2108">
        <v>0</v>
      </c>
      <c r="AD40" s="2108"/>
      <c r="AE40" s="2844"/>
      <c r="AF40" s="2844">
        <v>0</v>
      </c>
      <c r="AG40" s="2108">
        <v>0</v>
      </c>
      <c r="AH40" s="2682"/>
      <c r="AI40" s="2682"/>
      <c r="AJ40" s="2683">
        <v>0</v>
      </c>
    </row>
    <row r="41" spans="1:36" s="2681" customFormat="1" ht="47.25">
      <c r="A41" s="139">
        <v>3336</v>
      </c>
      <c r="B41" s="2674" t="s">
        <v>8000</v>
      </c>
      <c r="C41" s="2675" t="s">
        <v>8001</v>
      </c>
      <c r="D41" s="2697" t="s">
        <v>429</v>
      </c>
      <c r="E41" s="2695" t="s">
        <v>8002</v>
      </c>
      <c r="F41" s="2690" t="s">
        <v>30</v>
      </c>
      <c r="G41" s="2678">
        <v>526.18600000000004</v>
      </c>
      <c r="H41" s="2678">
        <v>364.20600000000002</v>
      </c>
      <c r="I41" s="2678">
        <v>161.97999999999999</v>
      </c>
      <c r="J41" s="2680">
        <v>0</v>
      </c>
      <c r="K41" s="2680">
        <v>526.18600000000004</v>
      </c>
      <c r="L41" s="2680">
        <v>0</v>
      </c>
      <c r="M41" s="2681">
        <v>1E-3</v>
      </c>
      <c r="N41" s="2681">
        <v>0</v>
      </c>
      <c r="O41" s="2682">
        <v>1E-3</v>
      </c>
      <c r="P41" s="2682"/>
      <c r="Q41" s="2682"/>
      <c r="R41" s="2682"/>
      <c r="S41" s="2682"/>
      <c r="T41" s="2682"/>
      <c r="U41" s="2682"/>
      <c r="V41" s="2682"/>
      <c r="W41" s="2682"/>
      <c r="X41" s="2843">
        <v>1E-3</v>
      </c>
      <c r="Y41" s="2843">
        <v>0</v>
      </c>
      <c r="Z41" s="2108">
        <v>1E-3</v>
      </c>
      <c r="AA41" s="2844"/>
      <c r="AB41" s="2844"/>
      <c r="AC41" s="2108">
        <v>0</v>
      </c>
      <c r="AD41" s="2108"/>
      <c r="AE41" s="2844"/>
      <c r="AF41" s="2844">
        <v>0</v>
      </c>
      <c r="AG41" s="2108">
        <v>0</v>
      </c>
      <c r="AH41" s="2682" t="s">
        <v>9969</v>
      </c>
      <c r="AI41" s="2682"/>
      <c r="AJ41" s="2683">
        <v>0</v>
      </c>
    </row>
    <row r="42" spans="1:36" s="2681" customFormat="1" ht="94.5">
      <c r="A42" s="139">
        <v>3337</v>
      </c>
      <c r="B42" s="2674" t="s">
        <v>8003</v>
      </c>
      <c r="C42" s="2675" t="s">
        <v>8004</v>
      </c>
      <c r="D42" s="2697" t="s">
        <v>66</v>
      </c>
      <c r="E42" s="2695" t="s">
        <v>8005</v>
      </c>
      <c r="F42" s="2690" t="s">
        <v>30</v>
      </c>
      <c r="G42" s="2678">
        <v>99.899000000000001</v>
      </c>
      <c r="H42" s="2678">
        <v>58.67</v>
      </c>
      <c r="I42" s="2678">
        <v>41.228999999999999</v>
      </c>
      <c r="J42" s="2680">
        <v>0</v>
      </c>
      <c r="K42" s="2680">
        <v>99.899000000000001</v>
      </c>
      <c r="L42" s="2680">
        <v>0</v>
      </c>
      <c r="M42" s="2681">
        <v>1E-3</v>
      </c>
      <c r="N42" s="2681">
        <v>0</v>
      </c>
      <c r="O42" s="2682">
        <v>1E-3</v>
      </c>
      <c r="P42" s="2682"/>
      <c r="Q42" s="2682"/>
      <c r="R42" s="2682"/>
      <c r="S42" s="2682"/>
      <c r="T42" s="2682"/>
      <c r="U42" s="2682"/>
      <c r="V42" s="2682"/>
      <c r="W42" s="2682"/>
      <c r="X42" s="2843">
        <v>1E-3</v>
      </c>
      <c r="Y42" s="2843">
        <v>0</v>
      </c>
      <c r="Z42" s="2108">
        <v>1E-3</v>
      </c>
      <c r="AA42" s="2844"/>
      <c r="AB42" s="2844"/>
      <c r="AC42" s="2108">
        <v>0</v>
      </c>
      <c r="AD42" s="2108"/>
      <c r="AE42" s="2844"/>
      <c r="AF42" s="2844">
        <v>0</v>
      </c>
      <c r="AG42" s="2108">
        <v>0</v>
      </c>
      <c r="AH42" s="2682" t="s">
        <v>9969</v>
      </c>
      <c r="AI42" s="2682"/>
      <c r="AJ42" s="2683">
        <v>0</v>
      </c>
    </row>
    <row r="43" spans="1:36" s="2681" customFormat="1" ht="94.5">
      <c r="A43" s="139">
        <v>3338</v>
      </c>
      <c r="B43" s="2674" t="s">
        <v>8006</v>
      </c>
      <c r="C43" s="2702" t="s">
        <v>8007</v>
      </c>
      <c r="D43" s="2703" t="s">
        <v>1263</v>
      </c>
      <c r="E43" s="2699" t="s">
        <v>8008</v>
      </c>
      <c r="F43" s="2690" t="s">
        <v>43</v>
      </c>
      <c r="G43" s="2680">
        <v>385.709</v>
      </c>
      <c r="H43" s="2700">
        <v>161.48699999999999</v>
      </c>
      <c r="I43" s="2678">
        <v>1.5</v>
      </c>
      <c r="J43" s="2680">
        <v>0</v>
      </c>
      <c r="K43" s="2680">
        <v>162.98699999999999</v>
      </c>
      <c r="L43" s="2680">
        <v>222.72200000000001</v>
      </c>
      <c r="M43" s="2678">
        <v>90</v>
      </c>
      <c r="N43" s="2681">
        <v>0</v>
      </c>
      <c r="O43" s="2682">
        <v>90</v>
      </c>
      <c r="P43" s="2682"/>
      <c r="Q43" s="2682"/>
      <c r="R43" s="2682"/>
      <c r="S43" s="2682"/>
      <c r="T43" s="2682"/>
      <c r="U43" s="2682"/>
      <c r="V43" s="2682"/>
      <c r="W43" s="2682"/>
      <c r="X43" s="2843">
        <v>90</v>
      </c>
      <c r="Y43" s="2843">
        <v>0</v>
      </c>
      <c r="Z43" s="2108">
        <v>90</v>
      </c>
      <c r="AA43" s="2844">
        <v>22.274999999999999</v>
      </c>
      <c r="AB43" s="2844"/>
      <c r="AC43" s="2108">
        <v>22.274999999999999</v>
      </c>
      <c r="AD43" s="2108">
        <v>0.22500000000000001</v>
      </c>
      <c r="AE43" s="2844"/>
      <c r="AF43" s="2844">
        <v>0</v>
      </c>
      <c r="AG43" s="2108">
        <v>0</v>
      </c>
      <c r="AH43" s="2682"/>
      <c r="AI43" s="2682" t="s">
        <v>9941</v>
      </c>
      <c r="AJ43" s="2683">
        <v>0</v>
      </c>
    </row>
    <row r="44" spans="1:36" s="2681" customFormat="1" ht="47.25">
      <c r="A44" s="139">
        <v>3339</v>
      </c>
      <c r="B44" s="2674" t="s">
        <v>8009</v>
      </c>
      <c r="C44" s="2702" t="s">
        <v>8010</v>
      </c>
      <c r="D44" s="2703" t="s">
        <v>1238</v>
      </c>
      <c r="E44" s="2699" t="s">
        <v>8011</v>
      </c>
      <c r="F44" s="2690" t="s">
        <v>30</v>
      </c>
      <c r="G44" s="2680">
        <v>595.26400000000001</v>
      </c>
      <c r="H44" s="2700">
        <v>255.2</v>
      </c>
      <c r="I44" s="2678">
        <v>0</v>
      </c>
      <c r="J44" s="2680">
        <v>0</v>
      </c>
      <c r="K44" s="2680">
        <v>255.2</v>
      </c>
      <c r="L44" s="2680">
        <v>340.06400000000002</v>
      </c>
      <c r="M44" s="2678">
        <v>340.06400000000002</v>
      </c>
      <c r="N44" s="2681">
        <v>0</v>
      </c>
      <c r="O44" s="2682">
        <v>340.06400000000002</v>
      </c>
      <c r="P44" s="2682"/>
      <c r="Q44" s="2682"/>
      <c r="R44" s="2682"/>
      <c r="S44" s="2682"/>
      <c r="T44" s="2682"/>
      <c r="U44" s="2682"/>
      <c r="V44" s="2682"/>
      <c r="W44" s="2682"/>
      <c r="X44" s="2843">
        <v>340.06400000000002</v>
      </c>
      <c r="Y44" s="2843">
        <v>0</v>
      </c>
      <c r="Z44" s="2108">
        <v>340.06400000000002</v>
      </c>
      <c r="AA44" s="2844">
        <v>168.33168000000001</v>
      </c>
      <c r="AB44" s="2844"/>
      <c r="AC44" s="2108">
        <v>168.33168000000001</v>
      </c>
      <c r="AD44" s="2108">
        <v>1.7003200000000001</v>
      </c>
      <c r="AE44" s="2844"/>
      <c r="AF44" s="2844">
        <v>132.500035</v>
      </c>
      <c r="AG44" s="2108">
        <v>132.500035</v>
      </c>
      <c r="AH44" s="2682"/>
      <c r="AI44" s="2682" t="s">
        <v>9941</v>
      </c>
      <c r="AJ44" s="2683">
        <v>0</v>
      </c>
    </row>
    <row r="45" spans="1:36" s="2701" customFormat="1" ht="47.25">
      <c r="A45" s="139">
        <v>3340</v>
      </c>
      <c r="B45" s="2674" t="s">
        <v>8012</v>
      </c>
      <c r="C45" s="2702" t="s">
        <v>8013</v>
      </c>
      <c r="D45" s="2703" t="s">
        <v>1238</v>
      </c>
      <c r="E45" s="2699" t="s">
        <v>8011</v>
      </c>
      <c r="F45" s="2690" t="s">
        <v>30</v>
      </c>
      <c r="G45" s="2680">
        <v>521.18499999999995</v>
      </c>
      <c r="H45" s="2700">
        <v>151.51300000000001</v>
      </c>
      <c r="I45" s="2678">
        <v>0</v>
      </c>
      <c r="J45" s="2680">
        <v>0</v>
      </c>
      <c r="K45" s="2680">
        <v>151.51300000000001</v>
      </c>
      <c r="L45" s="2680">
        <v>369.67199999999991</v>
      </c>
      <c r="M45" s="2678">
        <v>369.37200000000001</v>
      </c>
      <c r="N45" s="2681">
        <v>0</v>
      </c>
      <c r="O45" s="2682">
        <v>369.37200000000001</v>
      </c>
      <c r="P45" s="2682"/>
      <c r="Q45" s="2682"/>
      <c r="R45" s="2682"/>
      <c r="S45" s="2682"/>
      <c r="T45" s="2682"/>
      <c r="U45" s="2682"/>
      <c r="V45" s="2682"/>
      <c r="W45" s="2682"/>
      <c r="X45" s="2843">
        <v>369.37200000000001</v>
      </c>
      <c r="Y45" s="2843">
        <v>0</v>
      </c>
      <c r="Z45" s="2108">
        <v>369.37200000000001</v>
      </c>
      <c r="AA45" s="2844">
        <v>91.419570000000022</v>
      </c>
      <c r="AB45" s="2844"/>
      <c r="AC45" s="2108">
        <v>91.419570000000022</v>
      </c>
      <c r="AD45" s="2108">
        <v>0.9234300000000002</v>
      </c>
      <c r="AE45" s="2844"/>
      <c r="AF45" s="2844">
        <v>0</v>
      </c>
      <c r="AG45" s="2108">
        <v>0</v>
      </c>
      <c r="AH45" s="2682"/>
      <c r="AI45" s="2682" t="s">
        <v>9941</v>
      </c>
      <c r="AJ45" s="2683">
        <v>0</v>
      </c>
    </row>
    <row r="46" spans="1:36" s="2681" customFormat="1" ht="78.75">
      <c r="A46" s="139">
        <v>3341</v>
      </c>
      <c r="B46" s="2674" t="s">
        <v>8014</v>
      </c>
      <c r="C46" s="2692" t="s">
        <v>8015</v>
      </c>
      <c r="D46" s="2676" t="s">
        <v>88</v>
      </c>
      <c r="E46" s="2694" t="s">
        <v>8016</v>
      </c>
      <c r="F46" s="2690" t="s">
        <v>43</v>
      </c>
      <c r="G46" s="2678">
        <v>362.23399999999998</v>
      </c>
      <c r="H46" s="2678">
        <v>0</v>
      </c>
      <c r="I46" s="2678">
        <v>0.75</v>
      </c>
      <c r="J46" s="2680">
        <v>0</v>
      </c>
      <c r="K46" s="2680">
        <v>0.75</v>
      </c>
      <c r="L46" s="2680">
        <v>361.48399999999998</v>
      </c>
      <c r="M46" s="2681">
        <v>70</v>
      </c>
      <c r="N46" s="2681">
        <v>0</v>
      </c>
      <c r="O46" s="2682">
        <v>70</v>
      </c>
      <c r="P46" s="2682"/>
      <c r="Q46" s="2682"/>
      <c r="R46" s="2682"/>
      <c r="S46" s="2682"/>
      <c r="T46" s="2682"/>
      <c r="U46" s="2682"/>
      <c r="V46" s="2682"/>
      <c r="W46" s="2682"/>
      <c r="X46" s="2843">
        <v>70</v>
      </c>
      <c r="Y46" s="2843">
        <v>0</v>
      </c>
      <c r="Z46" s="2108">
        <v>70</v>
      </c>
      <c r="AA46" s="2844">
        <v>17.324999999999999</v>
      </c>
      <c r="AB46" s="2844"/>
      <c r="AC46" s="2108">
        <v>17.324999999999999</v>
      </c>
      <c r="AD46" s="2108">
        <v>0.17499999999999999</v>
      </c>
      <c r="AE46" s="2844"/>
      <c r="AF46" s="2844">
        <v>0</v>
      </c>
      <c r="AG46" s="2108">
        <v>0</v>
      </c>
      <c r="AH46" s="2682"/>
      <c r="AI46" s="2682" t="s">
        <v>9941</v>
      </c>
      <c r="AJ46" s="2683">
        <v>0</v>
      </c>
    </row>
    <row r="47" spans="1:36" s="2681" customFormat="1" ht="126">
      <c r="A47" s="139">
        <v>3342</v>
      </c>
      <c r="B47" s="2674" t="s">
        <v>8017</v>
      </c>
      <c r="C47" s="2692" t="s">
        <v>8018</v>
      </c>
      <c r="D47" s="2676" t="s">
        <v>88</v>
      </c>
      <c r="E47" s="2694" t="s">
        <v>8019</v>
      </c>
      <c r="F47" s="2690" t="s">
        <v>43</v>
      </c>
      <c r="G47" s="2678">
        <v>149.429</v>
      </c>
      <c r="H47" s="2678">
        <v>0</v>
      </c>
      <c r="I47" s="2678">
        <v>1.5</v>
      </c>
      <c r="J47" s="2680">
        <v>0</v>
      </c>
      <c r="K47" s="2680">
        <v>1.5</v>
      </c>
      <c r="L47" s="2680">
        <v>147.929</v>
      </c>
      <c r="M47" s="2681">
        <v>90</v>
      </c>
      <c r="N47" s="2681">
        <v>0</v>
      </c>
      <c r="O47" s="2682">
        <v>90</v>
      </c>
      <c r="P47" s="2682"/>
      <c r="Q47" s="2682"/>
      <c r="R47" s="2682"/>
      <c r="S47" s="2682"/>
      <c r="T47" s="2682"/>
      <c r="U47" s="2682"/>
      <c r="V47" s="2682"/>
      <c r="W47" s="2682"/>
      <c r="X47" s="2843">
        <v>90</v>
      </c>
      <c r="Y47" s="2843">
        <v>0</v>
      </c>
      <c r="Z47" s="2108">
        <v>90</v>
      </c>
      <c r="AA47" s="2844">
        <v>22.274999999999999</v>
      </c>
      <c r="AB47" s="2844"/>
      <c r="AC47" s="2108">
        <v>22.274999999999999</v>
      </c>
      <c r="AD47" s="2108">
        <v>0.22500000000000001</v>
      </c>
      <c r="AE47" s="2844"/>
      <c r="AF47" s="2844">
        <v>0</v>
      </c>
      <c r="AG47" s="2108">
        <v>0</v>
      </c>
      <c r="AH47" s="2682"/>
      <c r="AI47" s="2682" t="s">
        <v>9941</v>
      </c>
      <c r="AJ47" s="2683">
        <v>0</v>
      </c>
    </row>
    <row r="48" spans="1:36" s="2681" customFormat="1" ht="78.75">
      <c r="A48" s="139">
        <v>3343</v>
      </c>
      <c r="B48" s="2674" t="s">
        <v>8020</v>
      </c>
      <c r="C48" s="2692" t="s">
        <v>8021</v>
      </c>
      <c r="D48" s="2676" t="s">
        <v>205</v>
      </c>
      <c r="E48" s="2694" t="s">
        <v>7766</v>
      </c>
      <c r="F48" s="2690" t="s">
        <v>30</v>
      </c>
      <c r="G48" s="2678">
        <v>384.19900000000001</v>
      </c>
      <c r="H48" s="2678">
        <v>58.521000000000001</v>
      </c>
      <c r="I48" s="2678">
        <v>175.56399999999999</v>
      </c>
      <c r="J48" s="2680">
        <v>0</v>
      </c>
      <c r="K48" s="2680">
        <v>234.08499999999998</v>
      </c>
      <c r="L48" s="2680">
        <v>150.11400000000003</v>
      </c>
      <c r="M48" s="2681">
        <v>150.114</v>
      </c>
      <c r="N48" s="2681">
        <v>0</v>
      </c>
      <c r="O48" s="2682">
        <v>150.114</v>
      </c>
      <c r="P48" s="2682"/>
      <c r="Q48" s="2682"/>
      <c r="R48" s="2682"/>
      <c r="S48" s="2682"/>
      <c r="T48" s="2682"/>
      <c r="U48" s="2682"/>
      <c r="V48" s="2682"/>
      <c r="W48" s="2682"/>
      <c r="X48" s="2843">
        <v>150.114</v>
      </c>
      <c r="Y48" s="2843">
        <v>0</v>
      </c>
      <c r="Z48" s="2108">
        <v>150.114</v>
      </c>
      <c r="AA48" s="2844">
        <v>74.306430000000006</v>
      </c>
      <c r="AB48" s="2844"/>
      <c r="AC48" s="2108">
        <v>74.306430000000006</v>
      </c>
      <c r="AD48" s="2108">
        <v>0.75057000000000007</v>
      </c>
      <c r="AE48" s="2844"/>
      <c r="AF48" s="2844">
        <v>0</v>
      </c>
      <c r="AG48" s="2108">
        <v>0</v>
      </c>
      <c r="AH48" s="2682"/>
      <c r="AI48" s="2682" t="s">
        <v>9941</v>
      </c>
      <c r="AJ48" s="2683">
        <v>0</v>
      </c>
    </row>
    <row r="49" spans="1:36" s="2681" customFormat="1" ht="63">
      <c r="A49" s="139">
        <v>3344</v>
      </c>
      <c r="B49" s="2674" t="s">
        <v>8022</v>
      </c>
      <c r="C49" s="2692" t="s">
        <v>8023</v>
      </c>
      <c r="D49" s="2676" t="s">
        <v>45</v>
      </c>
      <c r="E49" s="2694" t="s">
        <v>8024</v>
      </c>
      <c r="F49" s="2690" t="s">
        <v>30</v>
      </c>
      <c r="G49" s="2678">
        <v>160.733</v>
      </c>
      <c r="H49" s="2678">
        <v>40.183</v>
      </c>
      <c r="I49" s="2678">
        <v>3</v>
      </c>
      <c r="J49" s="2680">
        <v>0</v>
      </c>
      <c r="K49" s="2680">
        <v>43.183</v>
      </c>
      <c r="L49" s="2680">
        <v>117.55000000000001</v>
      </c>
      <c r="M49" s="2681">
        <v>117.55</v>
      </c>
      <c r="N49" s="2681">
        <v>0</v>
      </c>
      <c r="O49" s="2682">
        <v>117.55</v>
      </c>
      <c r="P49" s="2682"/>
      <c r="Q49" s="2682"/>
      <c r="R49" s="2682"/>
      <c r="S49" s="2682"/>
      <c r="T49" s="2682"/>
      <c r="U49" s="2682"/>
      <c r="V49" s="2682"/>
      <c r="W49" s="2682"/>
      <c r="X49" s="2843">
        <v>117.55</v>
      </c>
      <c r="Y49" s="2843">
        <v>0</v>
      </c>
      <c r="Z49" s="2108">
        <v>117.55</v>
      </c>
      <c r="AA49" s="2844">
        <v>58.187249999999999</v>
      </c>
      <c r="AB49" s="2844"/>
      <c r="AC49" s="2108">
        <v>58.187249999999999</v>
      </c>
      <c r="AD49" s="2108">
        <v>0.58774999999999999</v>
      </c>
      <c r="AE49" s="2844"/>
      <c r="AF49" s="2844">
        <v>0</v>
      </c>
      <c r="AG49" s="2108">
        <v>0</v>
      </c>
      <c r="AH49" s="2682"/>
      <c r="AI49" s="2682" t="s">
        <v>10033</v>
      </c>
      <c r="AJ49" s="2683">
        <v>0</v>
      </c>
    </row>
    <row r="50" spans="1:36" s="2681" customFormat="1" ht="63">
      <c r="A50" s="139">
        <v>3345</v>
      </c>
      <c r="B50" s="2674" t="s">
        <v>8025</v>
      </c>
      <c r="C50" s="2692" t="s">
        <v>8026</v>
      </c>
      <c r="D50" s="2676" t="s">
        <v>221</v>
      </c>
      <c r="E50" s="2695" t="s">
        <v>8027</v>
      </c>
      <c r="F50" s="2690" t="s">
        <v>30</v>
      </c>
      <c r="G50" s="2678">
        <v>66.272999999999996</v>
      </c>
      <c r="H50" s="2678">
        <v>16.567</v>
      </c>
      <c r="I50" s="2678">
        <v>49.704999999999998</v>
      </c>
      <c r="J50" s="2680">
        <v>0</v>
      </c>
      <c r="K50" s="2680">
        <v>66.271999999999991</v>
      </c>
      <c r="L50" s="2680">
        <v>1.0000000000047748E-3</v>
      </c>
      <c r="M50" s="2681">
        <v>1E-3</v>
      </c>
      <c r="N50" s="2681">
        <v>0</v>
      </c>
      <c r="O50" s="2682">
        <v>1E-3</v>
      </c>
      <c r="P50" s="2682"/>
      <c r="Q50" s="2682"/>
      <c r="R50" s="2682"/>
      <c r="S50" s="2682"/>
      <c r="T50" s="2682"/>
      <c r="U50" s="2682"/>
      <c r="V50" s="2682"/>
      <c r="W50" s="2682"/>
      <c r="X50" s="2843">
        <v>1E-3</v>
      </c>
      <c r="Y50" s="2843">
        <v>0</v>
      </c>
      <c r="Z50" s="2108">
        <v>1E-3</v>
      </c>
      <c r="AA50" s="2844"/>
      <c r="AB50" s="2844"/>
      <c r="AC50" s="2108">
        <v>0</v>
      </c>
      <c r="AD50" s="2108"/>
      <c r="AE50" s="2844"/>
      <c r="AF50" s="2844">
        <v>0</v>
      </c>
      <c r="AG50" s="2108">
        <v>0</v>
      </c>
      <c r="AH50" s="2682" t="s">
        <v>9969</v>
      </c>
      <c r="AI50" s="2682"/>
      <c r="AJ50" s="2683">
        <v>0</v>
      </c>
    </row>
    <row r="51" spans="1:36" s="2701" customFormat="1" ht="63">
      <c r="A51" s="139">
        <v>3346</v>
      </c>
      <c r="B51" s="2674" t="s">
        <v>8028</v>
      </c>
      <c r="C51" s="2692" t="s">
        <v>8029</v>
      </c>
      <c r="D51" s="2676" t="s">
        <v>393</v>
      </c>
      <c r="E51" s="2693" t="s">
        <v>8030</v>
      </c>
      <c r="F51" s="2690" t="s">
        <v>30</v>
      </c>
      <c r="G51" s="2678">
        <v>46.475999999999999</v>
      </c>
      <c r="H51" s="2678">
        <v>11.619</v>
      </c>
      <c r="I51" s="2678">
        <v>34.856999999999999</v>
      </c>
      <c r="J51" s="2680">
        <v>0</v>
      </c>
      <c r="K51" s="2680">
        <v>46.475999999999999</v>
      </c>
      <c r="L51" s="2680">
        <v>0</v>
      </c>
      <c r="M51" s="2681">
        <v>1E-3</v>
      </c>
      <c r="N51" s="2681">
        <v>0</v>
      </c>
      <c r="O51" s="2682">
        <v>1E-3</v>
      </c>
      <c r="P51" s="2682"/>
      <c r="Q51" s="2682"/>
      <c r="R51" s="2682"/>
      <c r="S51" s="2682"/>
      <c r="T51" s="2682"/>
      <c r="U51" s="2682"/>
      <c r="V51" s="2682"/>
      <c r="W51" s="2682"/>
      <c r="X51" s="2843">
        <v>1E-3</v>
      </c>
      <c r="Y51" s="2843">
        <v>0</v>
      </c>
      <c r="Z51" s="2108">
        <v>1E-3</v>
      </c>
      <c r="AA51" s="2844"/>
      <c r="AB51" s="2844"/>
      <c r="AC51" s="2108">
        <v>0</v>
      </c>
      <c r="AD51" s="2108"/>
      <c r="AE51" s="2844"/>
      <c r="AF51" s="2844">
        <v>0</v>
      </c>
      <c r="AG51" s="2108">
        <v>0</v>
      </c>
      <c r="AH51" s="2682" t="s">
        <v>9969</v>
      </c>
      <c r="AI51" s="2682"/>
      <c r="AJ51" s="2683">
        <v>0</v>
      </c>
    </row>
    <row r="52" spans="1:36" s="2701" customFormat="1" ht="63">
      <c r="A52" s="139">
        <v>3347</v>
      </c>
      <c r="B52" s="2674" t="s">
        <v>8031</v>
      </c>
      <c r="C52" s="2692" t="s">
        <v>8032</v>
      </c>
      <c r="D52" s="2676" t="s">
        <v>393</v>
      </c>
      <c r="E52" s="2703" t="s">
        <v>481</v>
      </c>
      <c r="F52" s="2690" t="s">
        <v>30</v>
      </c>
      <c r="G52" s="2678">
        <v>315.26600000000002</v>
      </c>
      <c r="H52" s="2678">
        <v>78.816999999999993</v>
      </c>
      <c r="I52" s="2678">
        <v>236.44900000000001</v>
      </c>
      <c r="J52" s="2680">
        <v>0</v>
      </c>
      <c r="K52" s="2680">
        <v>315.26600000000002</v>
      </c>
      <c r="L52" s="2680">
        <v>0</v>
      </c>
      <c r="M52" s="2678">
        <v>1E-3</v>
      </c>
      <c r="N52" s="2681">
        <v>0</v>
      </c>
      <c r="O52" s="2682">
        <v>1E-3</v>
      </c>
      <c r="P52" s="2682"/>
      <c r="Q52" s="2682"/>
      <c r="R52" s="2682"/>
      <c r="S52" s="2682"/>
      <c r="T52" s="2682"/>
      <c r="U52" s="2682"/>
      <c r="V52" s="2682"/>
      <c r="W52" s="2682"/>
      <c r="X52" s="2843">
        <v>1E-3</v>
      </c>
      <c r="Y52" s="2843">
        <v>0</v>
      </c>
      <c r="Z52" s="2108">
        <v>1E-3</v>
      </c>
      <c r="AA52" s="2844"/>
      <c r="AB52" s="2844"/>
      <c r="AC52" s="2108">
        <v>0</v>
      </c>
      <c r="AD52" s="2108"/>
      <c r="AE52" s="2844"/>
      <c r="AF52" s="2844">
        <v>0</v>
      </c>
      <c r="AG52" s="2108">
        <v>0</v>
      </c>
      <c r="AH52" s="2682" t="s">
        <v>9969</v>
      </c>
      <c r="AI52" s="2682"/>
      <c r="AJ52" s="2683">
        <v>0</v>
      </c>
    </row>
    <row r="53" spans="1:36" s="2704" customFormat="1" ht="78.75">
      <c r="A53" s="139">
        <v>3348</v>
      </c>
      <c r="B53" s="2674" t="s">
        <v>8033</v>
      </c>
      <c r="C53" s="2702" t="s">
        <v>8034</v>
      </c>
      <c r="D53" s="2703" t="s">
        <v>56</v>
      </c>
      <c r="E53" s="2703" t="s">
        <v>8035</v>
      </c>
      <c r="F53" s="2690" t="s">
        <v>30</v>
      </c>
      <c r="G53" s="2678">
        <v>163.19</v>
      </c>
      <c r="H53" s="2678">
        <v>40.776000000000003</v>
      </c>
      <c r="I53" s="2678">
        <v>3</v>
      </c>
      <c r="J53" s="2680">
        <v>0</v>
      </c>
      <c r="K53" s="2680">
        <v>43.776000000000003</v>
      </c>
      <c r="L53" s="2680">
        <v>119.41399999999999</v>
      </c>
      <c r="M53" s="2678">
        <v>119.414</v>
      </c>
      <c r="N53" s="2681">
        <v>0</v>
      </c>
      <c r="O53" s="2682">
        <v>119.414</v>
      </c>
      <c r="P53" s="2682"/>
      <c r="Q53" s="2682"/>
      <c r="R53" s="2682"/>
      <c r="S53" s="2682"/>
      <c r="T53" s="2682"/>
      <c r="U53" s="2682"/>
      <c r="V53" s="2682"/>
      <c r="W53" s="2682"/>
      <c r="X53" s="2843">
        <v>119.414</v>
      </c>
      <c r="Y53" s="2843">
        <v>0</v>
      </c>
      <c r="Z53" s="2108">
        <v>119.414</v>
      </c>
      <c r="AA53" s="2844">
        <v>59.109929999999999</v>
      </c>
      <c r="AB53" s="2844"/>
      <c r="AC53" s="2108">
        <v>59.109929999999999</v>
      </c>
      <c r="AD53" s="2108">
        <v>0.59706999999999999</v>
      </c>
      <c r="AE53" s="2844"/>
      <c r="AF53" s="2844">
        <v>18.340436</v>
      </c>
      <c r="AG53" s="2108">
        <v>18.340436</v>
      </c>
      <c r="AH53" s="2682"/>
      <c r="AI53" s="2682" t="s">
        <v>9941</v>
      </c>
      <c r="AJ53" s="2683">
        <v>0</v>
      </c>
    </row>
    <row r="54" spans="1:36" s="2704" customFormat="1" ht="47.25">
      <c r="A54" s="139">
        <v>3349</v>
      </c>
      <c r="B54" s="2674" t="s">
        <v>8036</v>
      </c>
      <c r="C54" s="2702" t="s">
        <v>8037</v>
      </c>
      <c r="D54" s="2703" t="s">
        <v>1619</v>
      </c>
      <c r="E54" s="2703" t="s">
        <v>8038</v>
      </c>
      <c r="F54" s="2690" t="s">
        <v>30</v>
      </c>
      <c r="G54" s="2678">
        <v>174.10599999999999</v>
      </c>
      <c r="H54" s="2678">
        <v>27.343</v>
      </c>
      <c r="I54" s="2678">
        <v>3</v>
      </c>
      <c r="J54" s="2680">
        <v>0</v>
      </c>
      <c r="K54" s="2680">
        <v>30.343</v>
      </c>
      <c r="L54" s="2680">
        <v>143.76300000000001</v>
      </c>
      <c r="M54" s="2678">
        <v>143.76300000000001</v>
      </c>
      <c r="N54" s="2681">
        <v>0</v>
      </c>
      <c r="O54" s="2682">
        <v>143.76300000000001</v>
      </c>
      <c r="P54" s="2682"/>
      <c r="Q54" s="2682"/>
      <c r="R54" s="2682"/>
      <c r="S54" s="2682"/>
      <c r="T54" s="2682"/>
      <c r="U54" s="2682"/>
      <c r="V54" s="2682"/>
      <c r="W54" s="2682"/>
      <c r="X54" s="2843">
        <v>143.76300000000001</v>
      </c>
      <c r="Y54" s="2843">
        <v>0</v>
      </c>
      <c r="Z54" s="2108">
        <v>143.76300000000001</v>
      </c>
      <c r="AA54" s="2844">
        <v>71.162684999999996</v>
      </c>
      <c r="AB54" s="2844"/>
      <c r="AC54" s="2108">
        <v>71.162684999999996</v>
      </c>
      <c r="AD54" s="2108">
        <v>0.71881499999999998</v>
      </c>
      <c r="AE54" s="2844"/>
      <c r="AF54" s="2844">
        <v>20.755192999999998</v>
      </c>
      <c r="AG54" s="2108">
        <v>20.755192999999998</v>
      </c>
      <c r="AH54" s="2682"/>
      <c r="AI54" s="2682" t="s">
        <v>9941</v>
      </c>
      <c r="AJ54" s="2683">
        <v>0</v>
      </c>
    </row>
    <row r="55" spans="1:36" s="2704" customFormat="1" ht="47.25">
      <c r="A55" s="139">
        <v>3350</v>
      </c>
      <c r="B55" s="2674" t="s">
        <v>8039</v>
      </c>
      <c r="C55" s="2702" t="s">
        <v>8040</v>
      </c>
      <c r="D55" s="2703" t="s">
        <v>1263</v>
      </c>
      <c r="E55" s="2703" t="s">
        <v>8038</v>
      </c>
      <c r="F55" s="2690" t="s">
        <v>30</v>
      </c>
      <c r="G55" s="2678">
        <v>223.434</v>
      </c>
      <c r="H55" s="2678">
        <v>27.93</v>
      </c>
      <c r="I55" s="2678">
        <v>3</v>
      </c>
      <c r="J55" s="2680">
        <v>0</v>
      </c>
      <c r="K55" s="2680">
        <v>30.93</v>
      </c>
      <c r="L55" s="2680">
        <v>192.50399999999999</v>
      </c>
      <c r="M55" s="2678">
        <v>70</v>
      </c>
      <c r="N55" s="2681">
        <v>0</v>
      </c>
      <c r="O55" s="2682">
        <v>70</v>
      </c>
      <c r="P55" s="2682"/>
      <c r="Q55" s="2682"/>
      <c r="R55" s="2682"/>
      <c r="S55" s="2682"/>
      <c r="T55" s="2682"/>
      <c r="U55" s="2682"/>
      <c r="V55" s="2682"/>
      <c r="W55" s="2682"/>
      <c r="X55" s="2843">
        <v>70</v>
      </c>
      <c r="Y55" s="2843">
        <v>0</v>
      </c>
      <c r="Z55" s="2108">
        <v>70</v>
      </c>
      <c r="AA55" s="2844">
        <v>17.324999999999999</v>
      </c>
      <c r="AB55" s="2844"/>
      <c r="AC55" s="2108">
        <v>17.324999999999999</v>
      </c>
      <c r="AD55" s="2108">
        <v>0.17499999999999999</v>
      </c>
      <c r="AE55" s="2844"/>
      <c r="AF55" s="2844">
        <v>0</v>
      </c>
      <c r="AG55" s="2108">
        <v>0</v>
      </c>
      <c r="AH55" s="2682"/>
      <c r="AI55" s="2682" t="s">
        <v>9941</v>
      </c>
      <c r="AJ55" s="2683">
        <v>0</v>
      </c>
    </row>
    <row r="56" spans="1:36" s="2704" customFormat="1" ht="47.25">
      <c r="A56" s="139">
        <v>3351</v>
      </c>
      <c r="B56" s="2674" t="s">
        <v>8041</v>
      </c>
      <c r="C56" s="2692" t="s">
        <v>8042</v>
      </c>
      <c r="D56" s="2676" t="s">
        <v>429</v>
      </c>
      <c r="E56" s="2695" t="s">
        <v>8043</v>
      </c>
      <c r="F56" s="2690" t="s">
        <v>30</v>
      </c>
      <c r="G56" s="2678">
        <v>164.60599999999999</v>
      </c>
      <c r="H56" s="2678">
        <v>41.152000000000001</v>
      </c>
      <c r="I56" s="2678">
        <v>123.45399999999999</v>
      </c>
      <c r="J56" s="2680">
        <v>0</v>
      </c>
      <c r="K56" s="2680">
        <v>164.60599999999999</v>
      </c>
      <c r="L56" s="2680">
        <v>0</v>
      </c>
      <c r="M56" s="2681">
        <v>1E-3</v>
      </c>
      <c r="N56" s="2681">
        <v>0</v>
      </c>
      <c r="O56" s="2682">
        <v>1E-3</v>
      </c>
      <c r="P56" s="2682"/>
      <c r="Q56" s="2682"/>
      <c r="R56" s="2682"/>
      <c r="S56" s="2682"/>
      <c r="T56" s="2682"/>
      <c r="U56" s="2682"/>
      <c r="V56" s="2682"/>
      <c r="W56" s="2682"/>
      <c r="X56" s="2843">
        <v>1E-3</v>
      </c>
      <c r="Y56" s="2843">
        <v>0</v>
      </c>
      <c r="Z56" s="2108">
        <v>1E-3</v>
      </c>
      <c r="AA56" s="2844"/>
      <c r="AB56" s="2844"/>
      <c r="AC56" s="2108">
        <v>0</v>
      </c>
      <c r="AD56" s="2108"/>
      <c r="AE56" s="2844"/>
      <c r="AF56" s="2844">
        <v>0</v>
      </c>
      <c r="AG56" s="2108">
        <v>0</v>
      </c>
      <c r="AH56" s="2682" t="s">
        <v>9969</v>
      </c>
      <c r="AI56" s="2682"/>
      <c r="AJ56" s="2683">
        <v>0</v>
      </c>
    </row>
    <row r="57" spans="1:36" s="2704" customFormat="1" ht="110.25">
      <c r="A57" s="139">
        <v>3352</v>
      </c>
      <c r="B57" s="2674" t="s">
        <v>8044</v>
      </c>
      <c r="C57" s="2692" t="s">
        <v>8045</v>
      </c>
      <c r="D57" s="2676" t="s">
        <v>393</v>
      </c>
      <c r="E57" s="2695" t="s">
        <v>481</v>
      </c>
      <c r="F57" s="2690" t="s">
        <v>30</v>
      </c>
      <c r="G57" s="2678">
        <v>678.76199999999994</v>
      </c>
      <c r="H57" s="2678">
        <v>169.685</v>
      </c>
      <c r="I57" s="2678">
        <v>509.077</v>
      </c>
      <c r="J57" s="2680">
        <v>0</v>
      </c>
      <c r="K57" s="2680">
        <v>678.76199999999994</v>
      </c>
      <c r="L57" s="2680">
        <v>0</v>
      </c>
      <c r="M57" s="2681">
        <v>1E-3</v>
      </c>
      <c r="N57" s="2681">
        <v>0</v>
      </c>
      <c r="O57" s="2682">
        <v>1E-3</v>
      </c>
      <c r="P57" s="2682"/>
      <c r="Q57" s="2682"/>
      <c r="R57" s="2682"/>
      <c r="S57" s="2682"/>
      <c r="T57" s="2682"/>
      <c r="U57" s="2682"/>
      <c r="V57" s="2682"/>
      <c r="W57" s="2682"/>
      <c r="X57" s="2843">
        <v>1E-3</v>
      </c>
      <c r="Y57" s="2843">
        <v>0</v>
      </c>
      <c r="Z57" s="2108">
        <v>1E-3</v>
      </c>
      <c r="AA57" s="2844"/>
      <c r="AB57" s="2844"/>
      <c r="AC57" s="2108">
        <v>0</v>
      </c>
      <c r="AD57" s="2108"/>
      <c r="AE57" s="2844"/>
      <c r="AF57" s="2844">
        <v>0</v>
      </c>
      <c r="AG57" s="2108">
        <v>0</v>
      </c>
      <c r="AH57" s="2682" t="s">
        <v>9969</v>
      </c>
      <c r="AI57" s="2682"/>
      <c r="AJ57" s="2683">
        <v>0</v>
      </c>
    </row>
    <row r="58" spans="1:36" s="2704" customFormat="1" ht="94.5">
      <c r="A58" s="139">
        <v>3353</v>
      </c>
      <c r="B58" s="2674" t="s">
        <v>8046</v>
      </c>
      <c r="C58" s="2702" t="s">
        <v>8047</v>
      </c>
      <c r="D58" s="2703" t="s">
        <v>577</v>
      </c>
      <c r="E58" s="2703" t="s">
        <v>8048</v>
      </c>
      <c r="F58" s="2690" t="s">
        <v>30</v>
      </c>
      <c r="G58" s="2678">
        <v>160.78700000000001</v>
      </c>
      <c r="H58" s="2678">
        <v>7.5129999999999999</v>
      </c>
      <c r="I58" s="2678">
        <v>144.196</v>
      </c>
      <c r="J58" s="2680">
        <v>0</v>
      </c>
      <c r="K58" s="2680">
        <v>151.709</v>
      </c>
      <c r="L58" s="2680">
        <v>9.078000000000003</v>
      </c>
      <c r="M58" s="2681">
        <v>9.0779999999999994</v>
      </c>
      <c r="N58" s="2681">
        <v>0</v>
      </c>
      <c r="O58" s="2682">
        <v>9.0779999999999994</v>
      </c>
      <c r="P58" s="2682"/>
      <c r="Q58" s="2682"/>
      <c r="R58" s="2682"/>
      <c r="S58" s="2682"/>
      <c r="T58" s="2682"/>
      <c r="U58" s="2682"/>
      <c r="V58" s="2682"/>
      <c r="W58" s="2682"/>
      <c r="X58" s="2843">
        <v>9.0779999999999994</v>
      </c>
      <c r="Y58" s="2843">
        <v>0</v>
      </c>
      <c r="Z58" s="2108">
        <v>9.0779999999999994</v>
      </c>
      <c r="AA58" s="3252">
        <v>8.9872199999999989</v>
      </c>
      <c r="AB58" s="2844"/>
      <c r="AC58" s="2108">
        <v>8.9872199999999989</v>
      </c>
      <c r="AD58" s="2108">
        <v>9.078E-2</v>
      </c>
      <c r="AE58" s="2844"/>
      <c r="AF58" s="2844">
        <v>0</v>
      </c>
      <c r="AG58" s="2108">
        <v>0</v>
      </c>
      <c r="AH58" s="2682"/>
      <c r="AI58" s="2682" t="s">
        <v>10033</v>
      </c>
      <c r="AJ58" s="2683">
        <v>0</v>
      </c>
    </row>
    <row r="59" spans="1:36" s="2704" customFormat="1" ht="63">
      <c r="A59" s="139">
        <v>3354</v>
      </c>
      <c r="B59" s="2674" t="s">
        <v>8049</v>
      </c>
      <c r="C59" s="2702" t="s">
        <v>8050</v>
      </c>
      <c r="D59" s="2703" t="s">
        <v>1295</v>
      </c>
      <c r="E59" s="2703" t="s">
        <v>8051</v>
      </c>
      <c r="F59" s="2690" t="s">
        <v>30</v>
      </c>
      <c r="G59" s="2678">
        <v>165.27699999999999</v>
      </c>
      <c r="H59" s="2678">
        <v>7.5609999999999999</v>
      </c>
      <c r="I59" s="2678">
        <v>103</v>
      </c>
      <c r="J59" s="2680">
        <v>0</v>
      </c>
      <c r="K59" s="2680">
        <v>110.56100000000001</v>
      </c>
      <c r="L59" s="2680">
        <v>54.71599999999998</v>
      </c>
      <c r="M59" s="2678">
        <v>54.716000000000001</v>
      </c>
      <c r="N59" s="2681">
        <v>0</v>
      </c>
      <c r="O59" s="2682">
        <v>54.716000000000001</v>
      </c>
      <c r="P59" s="2682"/>
      <c r="Q59" s="2682"/>
      <c r="R59" s="2682"/>
      <c r="S59" s="2682"/>
      <c r="T59" s="2682"/>
      <c r="U59" s="2682"/>
      <c r="V59" s="2682"/>
      <c r="W59" s="2682"/>
      <c r="X59" s="2843">
        <v>54.716000000000001</v>
      </c>
      <c r="Y59" s="2843">
        <v>0</v>
      </c>
      <c r="Z59" s="2108">
        <v>54.716000000000001</v>
      </c>
      <c r="AA59" s="2844">
        <v>54.169210000000007</v>
      </c>
      <c r="AB59" s="2844"/>
      <c r="AC59" s="2108">
        <v>54.169210000000007</v>
      </c>
      <c r="AD59" s="2108">
        <v>0.54679</v>
      </c>
      <c r="AE59" s="2844"/>
      <c r="AF59" s="2844">
        <v>51.644641</v>
      </c>
      <c r="AG59" s="2108">
        <v>51.644641</v>
      </c>
      <c r="AH59" s="2682"/>
      <c r="AI59" s="2682" t="s">
        <v>10033</v>
      </c>
      <c r="AJ59" s="2683">
        <v>0</v>
      </c>
    </row>
    <row r="60" spans="1:36" s="2704" customFormat="1" ht="63">
      <c r="A60" s="139">
        <v>3355</v>
      </c>
      <c r="B60" s="2674" t="s">
        <v>8052</v>
      </c>
      <c r="C60" s="2702" t="s">
        <v>8053</v>
      </c>
      <c r="D60" s="2703" t="s">
        <v>384</v>
      </c>
      <c r="E60" s="2703" t="s">
        <v>8054</v>
      </c>
      <c r="F60" s="2690" t="s">
        <v>30</v>
      </c>
      <c r="G60" s="2678">
        <v>111.105</v>
      </c>
      <c r="H60" s="2678">
        <v>0</v>
      </c>
      <c r="I60" s="2678">
        <v>3</v>
      </c>
      <c r="J60" s="2680">
        <v>0</v>
      </c>
      <c r="K60" s="2680">
        <v>3</v>
      </c>
      <c r="L60" s="2680">
        <v>108.105</v>
      </c>
      <c r="M60" s="2681">
        <v>108.105</v>
      </c>
      <c r="N60" s="2681">
        <v>0</v>
      </c>
      <c r="O60" s="2682">
        <v>108.105</v>
      </c>
      <c r="P60" s="2682"/>
      <c r="Q60" s="2682"/>
      <c r="R60" s="2682"/>
      <c r="S60" s="2682"/>
      <c r="T60" s="2682"/>
      <c r="U60" s="2682"/>
      <c r="V60" s="2682"/>
      <c r="W60" s="2682"/>
      <c r="X60" s="2843">
        <v>108.105</v>
      </c>
      <c r="Y60" s="2843">
        <v>0</v>
      </c>
      <c r="Z60" s="2108">
        <v>108.105</v>
      </c>
      <c r="AA60" s="2844">
        <v>107.02397500000001</v>
      </c>
      <c r="AB60" s="2844"/>
      <c r="AC60" s="2108">
        <v>107.02397500000001</v>
      </c>
      <c r="AD60" s="2108">
        <v>1.0805250000000002</v>
      </c>
      <c r="AE60" s="2844"/>
      <c r="AF60" s="2844">
        <v>67.338719999999995</v>
      </c>
      <c r="AG60" s="2108">
        <v>67.338719999999995</v>
      </c>
      <c r="AH60" s="2682"/>
      <c r="AI60" s="2682" t="s">
        <v>10070</v>
      </c>
      <c r="AJ60" s="2683">
        <v>0</v>
      </c>
    </row>
    <row r="61" spans="1:36" s="2704" customFormat="1" ht="63">
      <c r="A61" s="139">
        <v>3356</v>
      </c>
      <c r="B61" s="2674" t="s">
        <v>8055</v>
      </c>
      <c r="C61" s="2692" t="s">
        <v>8056</v>
      </c>
      <c r="D61" s="2676" t="s">
        <v>226</v>
      </c>
      <c r="E61" s="2694" t="s">
        <v>3288</v>
      </c>
      <c r="F61" s="2690" t="s">
        <v>43</v>
      </c>
      <c r="G61" s="2678">
        <v>447.72800000000001</v>
      </c>
      <c r="H61" s="2678">
        <v>0</v>
      </c>
      <c r="I61" s="2678">
        <v>111.932</v>
      </c>
      <c r="J61" s="2680">
        <v>0</v>
      </c>
      <c r="K61" s="2680">
        <v>111.932</v>
      </c>
      <c r="L61" s="2680">
        <v>335.79599999999999</v>
      </c>
      <c r="M61" s="2681">
        <v>60.05</v>
      </c>
      <c r="N61" s="2681">
        <v>0</v>
      </c>
      <c r="O61" s="2682">
        <v>60.05</v>
      </c>
      <c r="P61" s="2682"/>
      <c r="Q61" s="2682"/>
      <c r="R61" s="2682"/>
      <c r="S61" s="2682"/>
      <c r="T61" s="2682"/>
      <c r="U61" s="2682"/>
      <c r="V61" s="2682"/>
      <c r="W61" s="2682"/>
      <c r="X61" s="2843">
        <v>60.05</v>
      </c>
      <c r="Y61" s="2843">
        <v>0</v>
      </c>
      <c r="Z61" s="2108">
        <v>60.05</v>
      </c>
      <c r="AA61" s="2844">
        <v>14.862375</v>
      </c>
      <c r="AB61" s="2844"/>
      <c r="AC61" s="2108">
        <v>14.862375</v>
      </c>
      <c r="AD61" s="2108">
        <v>0.15012499999999998</v>
      </c>
      <c r="AE61" s="2844"/>
      <c r="AF61" s="2844">
        <v>0</v>
      </c>
      <c r="AG61" s="2108">
        <v>0</v>
      </c>
      <c r="AH61" s="2682"/>
      <c r="AI61" s="2682" t="s">
        <v>9941</v>
      </c>
      <c r="AJ61" s="2683">
        <v>0</v>
      </c>
    </row>
    <row r="62" spans="1:36" s="2704" customFormat="1" ht="78.75">
      <c r="A62" s="139">
        <v>3357</v>
      </c>
      <c r="B62" s="2674" t="s">
        <v>8057</v>
      </c>
      <c r="C62" s="2692" t="s">
        <v>8058</v>
      </c>
      <c r="D62" s="2673" t="s">
        <v>72</v>
      </c>
      <c r="E62" s="2694" t="s">
        <v>8059</v>
      </c>
      <c r="F62" s="2690" t="s">
        <v>30</v>
      </c>
      <c r="G62" s="2678">
        <v>1517.6010000000001</v>
      </c>
      <c r="H62" s="2678">
        <v>0</v>
      </c>
      <c r="I62" s="2678">
        <v>1379.4</v>
      </c>
      <c r="J62" s="2680">
        <v>0</v>
      </c>
      <c r="K62" s="2680">
        <v>1379.4</v>
      </c>
      <c r="L62" s="2680">
        <v>138.20100000000002</v>
      </c>
      <c r="M62" s="2681">
        <v>138.20099999999999</v>
      </c>
      <c r="N62" s="2681">
        <v>0</v>
      </c>
      <c r="O62" s="2682">
        <v>138.20099999999999</v>
      </c>
      <c r="P62" s="2682"/>
      <c r="Q62" s="2682"/>
      <c r="R62" s="2682"/>
      <c r="S62" s="2682"/>
      <c r="T62" s="2682"/>
      <c r="U62" s="2682"/>
      <c r="V62" s="2682"/>
      <c r="W62" s="2682"/>
      <c r="X62" s="2843">
        <v>138.20099999999999</v>
      </c>
      <c r="Y62" s="2843">
        <v>0</v>
      </c>
      <c r="Z62" s="2108">
        <v>138.20099999999999</v>
      </c>
      <c r="AA62" s="2844">
        <v>0</v>
      </c>
      <c r="AB62" s="2844"/>
      <c r="AC62" s="2108">
        <v>0</v>
      </c>
      <c r="AD62" s="2108">
        <v>0</v>
      </c>
      <c r="AE62" s="2844"/>
      <c r="AF62" s="2844">
        <v>0</v>
      </c>
      <c r="AG62" s="2108">
        <v>0</v>
      </c>
      <c r="AH62" s="2682" t="s">
        <v>10086</v>
      </c>
      <c r="AI62" s="2682" t="s">
        <v>10033</v>
      </c>
      <c r="AJ62" s="2683">
        <v>0</v>
      </c>
    </row>
    <row r="63" spans="1:36" s="2704" customFormat="1" ht="141.75">
      <c r="A63" s="139">
        <v>3358</v>
      </c>
      <c r="B63" s="2674" t="s">
        <v>8060</v>
      </c>
      <c r="C63" s="2702" t="s">
        <v>8061</v>
      </c>
      <c r="D63" s="2703" t="s">
        <v>56</v>
      </c>
      <c r="E63" s="2703" t="s">
        <v>8062</v>
      </c>
      <c r="F63" s="2677" t="s">
        <v>8063</v>
      </c>
      <c r="G63" s="2680">
        <v>66.084000000000003</v>
      </c>
      <c r="H63" s="2680">
        <v>0</v>
      </c>
      <c r="I63" s="2705">
        <v>8.5</v>
      </c>
      <c r="J63" s="2680">
        <v>0</v>
      </c>
      <c r="K63" s="2680">
        <v>8.5</v>
      </c>
      <c r="L63" s="2680">
        <v>57.584000000000003</v>
      </c>
      <c r="M63" s="2706">
        <v>57.584000000000003</v>
      </c>
      <c r="N63" s="2681">
        <v>0</v>
      </c>
      <c r="O63" s="2682">
        <v>57.584000000000003</v>
      </c>
      <c r="P63" s="2682"/>
      <c r="Q63" s="2682"/>
      <c r="R63" s="2682"/>
      <c r="S63" s="2682"/>
      <c r="T63" s="2682"/>
      <c r="U63" s="2682"/>
      <c r="V63" s="2682"/>
      <c r="W63" s="2682"/>
      <c r="X63" s="2843">
        <v>57.584000000000003</v>
      </c>
      <c r="Y63" s="2843">
        <v>0</v>
      </c>
      <c r="Z63" s="2108">
        <v>57.584000000000003</v>
      </c>
      <c r="AA63" s="2844">
        <v>57.008160000000004</v>
      </c>
      <c r="AB63" s="2844"/>
      <c r="AC63" s="2108">
        <v>57.008160000000004</v>
      </c>
      <c r="AD63" s="2108">
        <v>0.57584000000000002</v>
      </c>
      <c r="AE63" s="2844"/>
      <c r="AF63" s="2844">
        <v>0</v>
      </c>
      <c r="AG63" s="2108">
        <v>0</v>
      </c>
      <c r="AH63" s="2682"/>
      <c r="AI63" s="2682" t="s">
        <v>10033</v>
      </c>
      <c r="AJ63" s="2683">
        <v>0</v>
      </c>
    </row>
    <row r="64" spans="1:36" s="2704" customFormat="1" ht="110.25">
      <c r="A64" s="139">
        <v>3359</v>
      </c>
      <c r="B64" s="2674" t="s">
        <v>8064</v>
      </c>
      <c r="C64" s="2702" t="s">
        <v>8065</v>
      </c>
      <c r="D64" s="2703" t="s">
        <v>66</v>
      </c>
      <c r="E64" s="2703" t="s">
        <v>8066</v>
      </c>
      <c r="F64" s="2677" t="s">
        <v>8063</v>
      </c>
      <c r="G64" s="2680">
        <v>129.90600000000001</v>
      </c>
      <c r="H64" s="2680">
        <v>0</v>
      </c>
      <c r="I64" s="2705">
        <v>16.5</v>
      </c>
      <c r="J64" s="2680">
        <v>0</v>
      </c>
      <c r="K64" s="2680">
        <v>16.5</v>
      </c>
      <c r="L64" s="2680">
        <v>113.40600000000001</v>
      </c>
      <c r="M64" s="2706">
        <v>113.40600000000001</v>
      </c>
      <c r="N64" s="2681">
        <v>0</v>
      </c>
      <c r="O64" s="2682">
        <v>113.40600000000001</v>
      </c>
      <c r="P64" s="2682"/>
      <c r="Q64" s="2682"/>
      <c r="R64" s="2682"/>
      <c r="S64" s="2682"/>
      <c r="T64" s="2682"/>
      <c r="U64" s="2682"/>
      <c r="V64" s="2682"/>
      <c r="W64" s="2682"/>
      <c r="X64" s="2843">
        <v>113.40600000000001</v>
      </c>
      <c r="Y64" s="2843">
        <v>0</v>
      </c>
      <c r="Z64" s="2108">
        <v>113.40600000000001</v>
      </c>
      <c r="AA64" s="2844">
        <v>56.13597</v>
      </c>
      <c r="AB64" s="2844"/>
      <c r="AC64" s="2108">
        <v>56.13597</v>
      </c>
      <c r="AD64" s="2108">
        <v>0.56703000000000003</v>
      </c>
      <c r="AE64" s="2844"/>
      <c r="AF64" s="2844">
        <v>26.603888999999999</v>
      </c>
      <c r="AG64" s="2108">
        <v>26.603888999999999</v>
      </c>
      <c r="AH64" s="2682"/>
      <c r="AI64" s="2682" t="s">
        <v>10033</v>
      </c>
      <c r="AJ64" s="2683">
        <v>0</v>
      </c>
    </row>
    <row r="65" spans="1:36" s="2704" customFormat="1" ht="94.5">
      <c r="A65" s="139">
        <v>3360</v>
      </c>
      <c r="B65" s="2674" t="s">
        <v>8067</v>
      </c>
      <c r="C65" s="2702" t="s">
        <v>8068</v>
      </c>
      <c r="D65" s="2703" t="s">
        <v>66</v>
      </c>
      <c r="E65" s="2703" t="s">
        <v>8069</v>
      </c>
      <c r="F65" s="2677" t="s">
        <v>8063</v>
      </c>
      <c r="G65" s="2680">
        <v>97.119</v>
      </c>
      <c r="H65" s="2680">
        <v>0</v>
      </c>
      <c r="I65" s="2705">
        <v>25</v>
      </c>
      <c r="J65" s="2680">
        <v>0</v>
      </c>
      <c r="K65" s="2680">
        <v>25</v>
      </c>
      <c r="L65" s="2680">
        <v>72.119</v>
      </c>
      <c r="M65" s="2706">
        <v>72.119</v>
      </c>
      <c r="N65" s="2681">
        <v>0</v>
      </c>
      <c r="O65" s="2682">
        <v>72.119</v>
      </c>
      <c r="P65" s="2682"/>
      <c r="Q65" s="2682"/>
      <c r="R65" s="2682"/>
      <c r="S65" s="2682"/>
      <c r="T65" s="2682"/>
      <c r="U65" s="2682"/>
      <c r="V65" s="2682"/>
      <c r="W65" s="2682"/>
      <c r="X65" s="2843">
        <v>72.119</v>
      </c>
      <c r="Y65" s="2843">
        <v>0</v>
      </c>
      <c r="Z65" s="2108">
        <v>72.119</v>
      </c>
      <c r="AA65" s="2844">
        <v>71.397809999999993</v>
      </c>
      <c r="AB65" s="2844"/>
      <c r="AC65" s="2108">
        <v>71.397809999999993</v>
      </c>
      <c r="AD65" s="2108">
        <v>0.72119</v>
      </c>
      <c r="AE65" s="2844"/>
      <c r="AF65" s="2844">
        <v>0</v>
      </c>
      <c r="AG65" s="2108">
        <v>0</v>
      </c>
      <c r="AH65" s="2682"/>
      <c r="AI65" s="2682" t="s">
        <v>9941</v>
      </c>
      <c r="AJ65" s="2683">
        <v>0</v>
      </c>
    </row>
    <row r="66" spans="1:36" s="2704" customFormat="1" ht="78.75">
      <c r="A66" s="139">
        <v>3361</v>
      </c>
      <c r="B66" s="2674" t="s">
        <v>8070</v>
      </c>
      <c r="C66" s="2702" t="s">
        <v>8071</v>
      </c>
      <c r="D66" s="2703" t="s">
        <v>66</v>
      </c>
      <c r="E66" s="2703" t="s">
        <v>8069</v>
      </c>
      <c r="F66" s="2690" t="s">
        <v>43</v>
      </c>
      <c r="G66" s="2680">
        <v>72.984999999999999</v>
      </c>
      <c r="H66" s="2680">
        <v>0</v>
      </c>
      <c r="I66" s="2705">
        <v>18.75</v>
      </c>
      <c r="J66" s="2680">
        <v>0</v>
      </c>
      <c r="K66" s="2680">
        <v>18.75</v>
      </c>
      <c r="L66" s="2680">
        <v>54.234999999999999</v>
      </c>
      <c r="M66" s="2706">
        <v>19.260999999999999</v>
      </c>
      <c r="N66" s="2681">
        <v>0</v>
      </c>
      <c r="O66" s="2682">
        <v>19.260999999999999</v>
      </c>
      <c r="P66" s="2682"/>
      <c r="Q66" s="2682"/>
      <c r="R66" s="2682"/>
      <c r="S66" s="2682"/>
      <c r="T66" s="2682"/>
      <c r="U66" s="2682"/>
      <c r="V66" s="2682"/>
      <c r="W66" s="2682"/>
      <c r="X66" s="2843">
        <v>19.260999999999999</v>
      </c>
      <c r="Y66" s="2843">
        <v>0</v>
      </c>
      <c r="Z66" s="2108">
        <v>19.260999999999999</v>
      </c>
      <c r="AA66" s="2844">
        <v>9.5340975000000014</v>
      </c>
      <c r="AB66" s="2844"/>
      <c r="AC66" s="2108">
        <v>9.5340975000000014</v>
      </c>
      <c r="AD66" s="2108">
        <v>9.6152500000000002E-2</v>
      </c>
      <c r="AE66" s="2844"/>
      <c r="AF66" s="2844">
        <v>4.7670000000000003</v>
      </c>
      <c r="AG66" s="2108">
        <v>4.7670000000000003</v>
      </c>
      <c r="AH66" s="2682"/>
      <c r="AI66" s="2682" t="s">
        <v>10070</v>
      </c>
      <c r="AJ66" s="2683">
        <v>0</v>
      </c>
    </row>
    <row r="67" spans="1:36" s="2704" customFormat="1" ht="94.5">
      <c r="A67" s="139">
        <v>3362</v>
      </c>
      <c r="B67" s="2674" t="s">
        <v>8072</v>
      </c>
      <c r="C67" s="2702" t="s">
        <v>8073</v>
      </c>
      <c r="D67" s="2703" t="s">
        <v>564</v>
      </c>
      <c r="E67" s="2703" t="s">
        <v>4124</v>
      </c>
      <c r="F67" s="2677" t="s">
        <v>8063</v>
      </c>
      <c r="G67" s="2680">
        <v>175.85300000000001</v>
      </c>
      <c r="H67" s="2680">
        <v>0</v>
      </c>
      <c r="I67" s="2705">
        <v>40</v>
      </c>
      <c r="J67" s="2680">
        <v>0</v>
      </c>
      <c r="K67" s="2680">
        <v>40</v>
      </c>
      <c r="L67" s="2680">
        <v>135.85300000000001</v>
      </c>
      <c r="M67" s="2706">
        <v>135.85300000000001</v>
      </c>
      <c r="N67" s="2681">
        <v>0</v>
      </c>
      <c r="O67" s="2682">
        <v>135.85300000000001</v>
      </c>
      <c r="P67" s="2682"/>
      <c r="Q67" s="2682"/>
      <c r="R67" s="2682"/>
      <c r="S67" s="2682"/>
      <c r="T67" s="2682"/>
      <c r="U67" s="2682"/>
      <c r="V67" s="2682"/>
      <c r="W67" s="2682"/>
      <c r="X67" s="2843">
        <v>135.85300000000001</v>
      </c>
      <c r="Y67" s="2843">
        <v>0</v>
      </c>
      <c r="Z67" s="2108">
        <v>135.85300000000001</v>
      </c>
      <c r="AA67" s="2844">
        <v>134.49561750000001</v>
      </c>
      <c r="AB67" s="2844"/>
      <c r="AC67" s="2108">
        <v>134.49561750000001</v>
      </c>
      <c r="AD67" s="2108">
        <v>1.3586325000000001</v>
      </c>
      <c r="AE67" s="2844"/>
      <c r="AF67" s="2844">
        <v>134.06762599999999</v>
      </c>
      <c r="AG67" s="2108">
        <v>134.06762599999999</v>
      </c>
      <c r="AH67" s="2682"/>
      <c r="AI67" s="2682" t="s">
        <v>10077</v>
      </c>
      <c r="AJ67" s="2683">
        <v>0</v>
      </c>
    </row>
    <row r="68" spans="1:36" s="2704" customFormat="1" ht="63">
      <c r="A68" s="139">
        <v>3363</v>
      </c>
      <c r="B68" s="2674" t="s">
        <v>8074</v>
      </c>
      <c r="C68" s="2702" t="s">
        <v>8075</v>
      </c>
      <c r="D68" s="2703" t="s">
        <v>564</v>
      </c>
      <c r="E68" s="2703" t="s">
        <v>8062</v>
      </c>
      <c r="F68" s="2677" t="s">
        <v>8063</v>
      </c>
      <c r="G68" s="2680">
        <v>76.254000000000005</v>
      </c>
      <c r="H68" s="2680">
        <v>0</v>
      </c>
      <c r="I68" s="2705">
        <v>17.5</v>
      </c>
      <c r="J68" s="2680">
        <v>0</v>
      </c>
      <c r="K68" s="2680">
        <v>17.5</v>
      </c>
      <c r="L68" s="2680">
        <v>58.754000000000005</v>
      </c>
      <c r="M68" s="2706">
        <v>58.754000000000005</v>
      </c>
      <c r="N68" s="2681">
        <v>0</v>
      </c>
      <c r="O68" s="2682">
        <v>58.754000000000005</v>
      </c>
      <c r="P68" s="2682"/>
      <c r="Q68" s="2682"/>
      <c r="R68" s="2682"/>
      <c r="S68" s="2682"/>
      <c r="T68" s="2682"/>
      <c r="U68" s="2682"/>
      <c r="V68" s="2682"/>
      <c r="W68" s="2682"/>
      <c r="X68" s="2843">
        <v>58.754000000000005</v>
      </c>
      <c r="Y68" s="2843">
        <v>0</v>
      </c>
      <c r="Z68" s="2108">
        <v>58.754000000000005</v>
      </c>
      <c r="AA68" s="2844">
        <v>58.166615</v>
      </c>
      <c r="AB68" s="2844"/>
      <c r="AC68" s="2108">
        <v>58.166615</v>
      </c>
      <c r="AD68" s="2108">
        <v>0.58788499999999999</v>
      </c>
      <c r="AE68" s="2844"/>
      <c r="AF68" s="2844">
        <v>58.162785999999997</v>
      </c>
      <c r="AG68" s="2108">
        <v>58.162785999999997</v>
      </c>
      <c r="AH68" s="2682"/>
      <c r="AI68" s="2682" t="s">
        <v>10033</v>
      </c>
      <c r="AJ68" s="2683">
        <v>0</v>
      </c>
    </row>
    <row r="69" spans="1:36" s="2704" customFormat="1" ht="47.25">
      <c r="A69" s="139">
        <v>3364</v>
      </c>
      <c r="B69" s="2674" t="s">
        <v>8076</v>
      </c>
      <c r="C69" s="2702" t="s">
        <v>8077</v>
      </c>
      <c r="D69" s="2703" t="s">
        <v>564</v>
      </c>
      <c r="E69" s="2703" t="s">
        <v>8062</v>
      </c>
      <c r="F69" s="2677" t="s">
        <v>8063</v>
      </c>
      <c r="G69" s="2680">
        <v>76.284999999999997</v>
      </c>
      <c r="H69" s="2680">
        <v>0</v>
      </c>
      <c r="I69" s="2705">
        <v>17.5</v>
      </c>
      <c r="J69" s="2680">
        <v>0</v>
      </c>
      <c r="K69" s="2680">
        <v>17.5</v>
      </c>
      <c r="L69" s="2680">
        <v>58.784999999999997</v>
      </c>
      <c r="M69" s="2706">
        <v>58.784999999999997</v>
      </c>
      <c r="N69" s="2681">
        <v>0</v>
      </c>
      <c r="O69" s="2682">
        <v>58.784999999999997</v>
      </c>
      <c r="P69" s="2682"/>
      <c r="Q69" s="2682"/>
      <c r="R69" s="2682"/>
      <c r="S69" s="2682"/>
      <c r="T69" s="2682"/>
      <c r="U69" s="2682"/>
      <c r="V69" s="2682"/>
      <c r="W69" s="2682"/>
      <c r="X69" s="2843">
        <v>58.784999999999997</v>
      </c>
      <c r="Y69" s="2843">
        <v>0</v>
      </c>
      <c r="Z69" s="2108">
        <v>58.784999999999997</v>
      </c>
      <c r="AA69" s="2844">
        <v>58.197149999999993</v>
      </c>
      <c r="AB69" s="2844"/>
      <c r="AC69" s="2108">
        <v>58.197149999999993</v>
      </c>
      <c r="AD69" s="2108">
        <v>0.58784999999999998</v>
      </c>
      <c r="AE69" s="2844"/>
      <c r="AF69" s="2844">
        <v>17.881629</v>
      </c>
      <c r="AG69" s="2108">
        <v>17.881629</v>
      </c>
      <c r="AH69" s="2682"/>
      <c r="AI69" s="2682" t="s">
        <v>9941</v>
      </c>
      <c r="AJ69" s="2683">
        <v>0</v>
      </c>
    </row>
    <row r="70" spans="1:36" s="2704" customFormat="1" ht="47.25">
      <c r="A70" s="139">
        <v>3365</v>
      </c>
      <c r="B70" s="2674" t="s">
        <v>8078</v>
      </c>
      <c r="C70" s="2702" t="s">
        <v>8079</v>
      </c>
      <c r="D70" s="2703" t="s">
        <v>564</v>
      </c>
      <c r="E70" s="2703" t="s">
        <v>4124</v>
      </c>
      <c r="F70" s="2677" t="s">
        <v>8063</v>
      </c>
      <c r="G70" s="2680">
        <v>108.92400000000001</v>
      </c>
      <c r="H70" s="2680">
        <v>0</v>
      </c>
      <c r="I70" s="2705">
        <v>25</v>
      </c>
      <c r="J70" s="2680">
        <v>0</v>
      </c>
      <c r="K70" s="2680">
        <v>25</v>
      </c>
      <c r="L70" s="2680">
        <v>83.924000000000007</v>
      </c>
      <c r="M70" s="2706">
        <v>83.924000000000007</v>
      </c>
      <c r="N70" s="2681">
        <v>0</v>
      </c>
      <c r="O70" s="2682">
        <v>83.924000000000007</v>
      </c>
      <c r="P70" s="2682"/>
      <c r="Q70" s="2682"/>
      <c r="R70" s="2682"/>
      <c r="S70" s="2682"/>
      <c r="T70" s="2682"/>
      <c r="U70" s="2682"/>
      <c r="V70" s="2682"/>
      <c r="W70" s="2682"/>
      <c r="X70" s="2843">
        <v>83.924000000000007</v>
      </c>
      <c r="Y70" s="2843">
        <v>0</v>
      </c>
      <c r="Z70" s="2108">
        <v>83.924000000000007</v>
      </c>
      <c r="AA70" s="2844">
        <v>83.084760000000003</v>
      </c>
      <c r="AB70" s="2844"/>
      <c r="AC70" s="2108">
        <v>83.084760000000003</v>
      </c>
      <c r="AD70" s="2108">
        <v>0.8392400000000001</v>
      </c>
      <c r="AE70" s="2844"/>
      <c r="AF70" s="2844">
        <v>22.922526000000001</v>
      </c>
      <c r="AG70" s="2108">
        <v>22.922526000000001</v>
      </c>
      <c r="AH70" s="2682"/>
      <c r="AI70" s="2682" t="s">
        <v>9941</v>
      </c>
      <c r="AJ70" s="2683">
        <v>0</v>
      </c>
    </row>
    <row r="71" spans="1:36" s="2704" customFormat="1" ht="126">
      <c r="A71" s="139">
        <v>3366</v>
      </c>
      <c r="B71" s="2674" t="s">
        <v>8080</v>
      </c>
      <c r="C71" s="2702" t="s">
        <v>8081</v>
      </c>
      <c r="D71" s="2703" t="s">
        <v>187</v>
      </c>
      <c r="E71" s="2703" t="s">
        <v>4124</v>
      </c>
      <c r="F71" s="2677" t="s">
        <v>8063</v>
      </c>
      <c r="G71" s="2680">
        <v>119.991</v>
      </c>
      <c r="H71" s="2680">
        <v>0</v>
      </c>
      <c r="I71" s="2705">
        <v>30</v>
      </c>
      <c r="J71" s="2680">
        <v>0</v>
      </c>
      <c r="K71" s="2680">
        <v>30</v>
      </c>
      <c r="L71" s="2680">
        <v>89.991</v>
      </c>
      <c r="M71" s="2706">
        <v>89.991</v>
      </c>
      <c r="N71" s="2681">
        <v>0</v>
      </c>
      <c r="O71" s="2682">
        <v>89.991</v>
      </c>
      <c r="P71" s="2682"/>
      <c r="Q71" s="2682"/>
      <c r="R71" s="2682"/>
      <c r="S71" s="2682"/>
      <c r="T71" s="2682"/>
      <c r="U71" s="2682"/>
      <c r="V71" s="2682"/>
      <c r="W71" s="2682"/>
      <c r="X71" s="2843">
        <v>89.991</v>
      </c>
      <c r="Y71" s="2843">
        <v>0</v>
      </c>
      <c r="Z71" s="2108">
        <v>89.991</v>
      </c>
      <c r="AA71" s="2844">
        <v>89.091089999999994</v>
      </c>
      <c r="AB71" s="2844"/>
      <c r="AC71" s="2108">
        <v>89.091089999999994</v>
      </c>
      <c r="AD71" s="2108">
        <v>0.89990999999999999</v>
      </c>
      <c r="AE71" s="2844"/>
      <c r="AF71" s="2844">
        <v>22.271629000000001</v>
      </c>
      <c r="AG71" s="2108">
        <v>22.271629000000001</v>
      </c>
      <c r="AH71" s="2682"/>
      <c r="AI71" s="2682" t="s">
        <v>10033</v>
      </c>
      <c r="AJ71" s="2683">
        <v>0</v>
      </c>
    </row>
    <row r="72" spans="1:36" s="2704" customFormat="1" ht="78.75">
      <c r="A72" s="139">
        <v>3367</v>
      </c>
      <c r="B72" s="2674" t="s">
        <v>8082</v>
      </c>
      <c r="C72" s="2702" t="s">
        <v>8083</v>
      </c>
      <c r="D72" s="2703" t="s">
        <v>187</v>
      </c>
      <c r="E72" s="2703" t="s">
        <v>4124</v>
      </c>
      <c r="F72" s="2677" t="s">
        <v>8063</v>
      </c>
      <c r="G72" s="2680">
        <v>101.976</v>
      </c>
      <c r="H72" s="2680">
        <v>0</v>
      </c>
      <c r="I72" s="2705">
        <v>23.749000000000002</v>
      </c>
      <c r="J72" s="2680">
        <v>0</v>
      </c>
      <c r="K72" s="2680">
        <v>23.749000000000002</v>
      </c>
      <c r="L72" s="2680">
        <v>78.227000000000004</v>
      </c>
      <c r="M72" s="2706">
        <v>78.227000000000004</v>
      </c>
      <c r="N72" s="2681">
        <v>0</v>
      </c>
      <c r="O72" s="2682">
        <v>78.227000000000004</v>
      </c>
      <c r="P72" s="2682"/>
      <c r="Q72" s="2682"/>
      <c r="R72" s="2682"/>
      <c r="S72" s="2682"/>
      <c r="T72" s="2682"/>
      <c r="U72" s="2682"/>
      <c r="V72" s="2682"/>
      <c r="W72" s="2682"/>
      <c r="X72" s="2843">
        <v>78.227000000000004</v>
      </c>
      <c r="Y72" s="2843">
        <v>0</v>
      </c>
      <c r="Z72" s="2108">
        <v>78.227000000000004</v>
      </c>
      <c r="AA72" s="2844">
        <v>77.444730000000007</v>
      </c>
      <c r="AB72" s="2844"/>
      <c r="AC72" s="2108">
        <v>77.444730000000007</v>
      </c>
      <c r="AD72" s="2108">
        <v>0.78227000000000002</v>
      </c>
      <c r="AE72" s="2844"/>
      <c r="AF72" s="2844">
        <v>0</v>
      </c>
      <c r="AG72" s="2108">
        <v>0</v>
      </c>
      <c r="AH72" s="2682"/>
      <c r="AI72" s="2682" t="s">
        <v>10033</v>
      </c>
      <c r="AJ72" s="2683">
        <v>0</v>
      </c>
    </row>
    <row r="73" spans="1:36" s="2704" customFormat="1" ht="78.75">
      <c r="A73" s="139">
        <v>3368</v>
      </c>
      <c r="B73" s="2674" t="s">
        <v>8084</v>
      </c>
      <c r="C73" s="2702" t="s">
        <v>8085</v>
      </c>
      <c r="D73" s="2703" t="s">
        <v>187</v>
      </c>
      <c r="E73" s="2703" t="s">
        <v>8062</v>
      </c>
      <c r="F73" s="2677" t="s">
        <v>8063</v>
      </c>
      <c r="G73" s="2680">
        <v>80.709999999999994</v>
      </c>
      <c r="H73" s="2680">
        <v>0</v>
      </c>
      <c r="I73" s="2705">
        <v>21.249000000000002</v>
      </c>
      <c r="J73" s="2680">
        <v>0</v>
      </c>
      <c r="K73" s="2680">
        <v>21.249000000000002</v>
      </c>
      <c r="L73" s="2680">
        <v>59.460999999999991</v>
      </c>
      <c r="M73" s="2706">
        <v>59.460999999999991</v>
      </c>
      <c r="N73" s="2681">
        <v>0</v>
      </c>
      <c r="O73" s="2682">
        <v>59.460999999999991</v>
      </c>
      <c r="P73" s="2682"/>
      <c r="Q73" s="2682"/>
      <c r="R73" s="2682"/>
      <c r="S73" s="2682"/>
      <c r="T73" s="2682"/>
      <c r="U73" s="2682"/>
      <c r="V73" s="2682"/>
      <c r="W73" s="2682"/>
      <c r="X73" s="2843">
        <v>59.460999999999991</v>
      </c>
      <c r="Y73" s="2843">
        <v>0</v>
      </c>
      <c r="Z73" s="2108">
        <v>59.460999999999991</v>
      </c>
      <c r="AA73" s="2844">
        <v>58.866389999999988</v>
      </c>
      <c r="AB73" s="2844"/>
      <c r="AC73" s="2108">
        <v>58.866389999999988</v>
      </c>
      <c r="AD73" s="2108">
        <v>0.59460999999999986</v>
      </c>
      <c r="AE73" s="2844"/>
      <c r="AF73" s="2844">
        <v>0</v>
      </c>
      <c r="AG73" s="2108">
        <v>0</v>
      </c>
      <c r="AH73" s="2682"/>
      <c r="AI73" s="2682" t="s">
        <v>10033</v>
      </c>
      <c r="AJ73" s="2683">
        <v>0</v>
      </c>
    </row>
    <row r="74" spans="1:36" s="2704" customFormat="1" ht="204.75">
      <c r="A74" s="139">
        <v>3369</v>
      </c>
      <c r="B74" s="2674" t="s">
        <v>8086</v>
      </c>
      <c r="C74" s="2702" t="s">
        <v>8087</v>
      </c>
      <c r="D74" s="2703" t="s">
        <v>187</v>
      </c>
      <c r="E74" s="2703" t="s">
        <v>4124</v>
      </c>
      <c r="F74" s="2677" t="s">
        <v>8063</v>
      </c>
      <c r="G74" s="2680">
        <v>153.251</v>
      </c>
      <c r="H74" s="2680">
        <v>0</v>
      </c>
      <c r="I74" s="2705">
        <v>35</v>
      </c>
      <c r="J74" s="2680">
        <v>0</v>
      </c>
      <c r="K74" s="2680">
        <v>35</v>
      </c>
      <c r="L74" s="2680">
        <v>118.251</v>
      </c>
      <c r="M74" s="2706">
        <v>118.251</v>
      </c>
      <c r="N74" s="2681">
        <v>0</v>
      </c>
      <c r="O74" s="2682">
        <v>118.251</v>
      </c>
      <c r="P74" s="2682"/>
      <c r="Q74" s="2682"/>
      <c r="R74" s="2682"/>
      <c r="S74" s="2682"/>
      <c r="T74" s="2682"/>
      <c r="U74" s="2682"/>
      <c r="V74" s="2682"/>
      <c r="W74" s="2682"/>
      <c r="X74" s="2843">
        <v>118.251</v>
      </c>
      <c r="Y74" s="2843">
        <v>0</v>
      </c>
      <c r="Z74" s="2108">
        <v>118.251</v>
      </c>
      <c r="AA74" s="2844">
        <v>58.534245000000006</v>
      </c>
      <c r="AB74" s="2844"/>
      <c r="AC74" s="2108">
        <v>58.534245000000006</v>
      </c>
      <c r="AD74" s="2108">
        <v>0.59125499999999998</v>
      </c>
      <c r="AE74" s="2844"/>
      <c r="AF74" s="2844">
        <v>29.265409999999999</v>
      </c>
      <c r="AG74" s="2108">
        <v>29.265409999999999</v>
      </c>
      <c r="AH74" s="2682"/>
      <c r="AI74" s="2682" t="s">
        <v>10033</v>
      </c>
      <c r="AJ74" s="2683">
        <v>0</v>
      </c>
    </row>
    <row r="75" spans="1:36" s="2704" customFormat="1" ht="63">
      <c r="A75" s="139">
        <v>3370</v>
      </c>
      <c r="B75" s="2674" t="s">
        <v>8088</v>
      </c>
      <c r="C75" s="2702" t="s">
        <v>8089</v>
      </c>
      <c r="D75" s="2703" t="s">
        <v>187</v>
      </c>
      <c r="E75" s="2703" t="s">
        <v>8062</v>
      </c>
      <c r="F75" s="2677" t="s">
        <v>8063</v>
      </c>
      <c r="G75" s="2680">
        <v>80.412999999999997</v>
      </c>
      <c r="H75" s="2680">
        <v>0</v>
      </c>
      <c r="I75" s="2705">
        <v>20</v>
      </c>
      <c r="J75" s="2680">
        <v>0</v>
      </c>
      <c r="K75" s="2680">
        <v>20</v>
      </c>
      <c r="L75" s="2680">
        <v>60.412999999999997</v>
      </c>
      <c r="M75" s="2706">
        <v>60.412999999999997</v>
      </c>
      <c r="N75" s="2681">
        <v>0</v>
      </c>
      <c r="O75" s="2682">
        <v>60.412999999999997</v>
      </c>
      <c r="P75" s="2682"/>
      <c r="Q75" s="2682"/>
      <c r="R75" s="2682"/>
      <c r="S75" s="2682"/>
      <c r="T75" s="2682"/>
      <c r="U75" s="2682"/>
      <c r="V75" s="2682"/>
      <c r="W75" s="2682"/>
      <c r="X75" s="2843">
        <v>60.412999999999997</v>
      </c>
      <c r="Y75" s="2843">
        <v>0</v>
      </c>
      <c r="Z75" s="2108">
        <v>60.412999999999997</v>
      </c>
      <c r="AA75" s="2844">
        <v>59.808869999999999</v>
      </c>
      <c r="AB75" s="2844"/>
      <c r="AC75" s="2108">
        <v>59.808869999999999</v>
      </c>
      <c r="AD75" s="2108">
        <v>0.60412999999999994</v>
      </c>
      <c r="AE75" s="2844"/>
      <c r="AF75" s="2844">
        <v>14.950711999999999</v>
      </c>
      <c r="AG75" s="2108">
        <v>14.950711999999999</v>
      </c>
      <c r="AH75" s="2682"/>
      <c r="AI75" s="2682" t="s">
        <v>10033</v>
      </c>
      <c r="AJ75" s="2683">
        <v>0</v>
      </c>
    </row>
    <row r="76" spans="1:36" s="2704" customFormat="1" ht="141.75">
      <c r="A76" s="139">
        <v>3371</v>
      </c>
      <c r="B76" s="2674" t="s">
        <v>8090</v>
      </c>
      <c r="C76" s="2702" t="s">
        <v>8091</v>
      </c>
      <c r="D76" s="2703" t="s">
        <v>187</v>
      </c>
      <c r="E76" s="2703" t="s">
        <v>8062</v>
      </c>
      <c r="F76" s="2677" t="s">
        <v>8063</v>
      </c>
      <c r="G76" s="2680">
        <v>87.808000000000007</v>
      </c>
      <c r="H76" s="2680">
        <v>0</v>
      </c>
      <c r="I76" s="2705">
        <v>20</v>
      </c>
      <c r="J76" s="2680">
        <v>0</v>
      </c>
      <c r="K76" s="2680">
        <v>20</v>
      </c>
      <c r="L76" s="2680">
        <v>67.808000000000007</v>
      </c>
      <c r="M76" s="2706">
        <v>67.808000000000007</v>
      </c>
      <c r="N76" s="2681">
        <v>0</v>
      </c>
      <c r="O76" s="2682">
        <v>67.808000000000007</v>
      </c>
      <c r="P76" s="2682"/>
      <c r="Q76" s="2682"/>
      <c r="R76" s="2682"/>
      <c r="S76" s="2682"/>
      <c r="T76" s="2682"/>
      <c r="U76" s="2682"/>
      <c r="V76" s="2682"/>
      <c r="W76" s="2682"/>
      <c r="X76" s="2843">
        <v>67.808000000000007</v>
      </c>
      <c r="Y76" s="2843">
        <v>0</v>
      </c>
      <c r="Z76" s="2108">
        <v>67.808000000000007</v>
      </c>
      <c r="AA76" s="2844">
        <v>67.129920000000013</v>
      </c>
      <c r="AB76" s="2844"/>
      <c r="AC76" s="2108">
        <v>67.129920000000013</v>
      </c>
      <c r="AD76" s="2108">
        <v>0.67808000000000002</v>
      </c>
      <c r="AE76" s="2844"/>
      <c r="AF76" s="2844">
        <v>14.984567</v>
      </c>
      <c r="AG76" s="2108">
        <v>14.984567</v>
      </c>
      <c r="AH76" s="2682"/>
      <c r="AI76" s="2682" t="s">
        <v>10033</v>
      </c>
      <c r="AJ76" s="2683">
        <v>0</v>
      </c>
    </row>
    <row r="77" spans="1:36" s="2704" customFormat="1" ht="63">
      <c r="A77" s="139">
        <v>3372</v>
      </c>
      <c r="B77" s="2674" t="s">
        <v>8092</v>
      </c>
      <c r="C77" s="2702" t="s">
        <v>8093</v>
      </c>
      <c r="D77" s="2703" t="s">
        <v>187</v>
      </c>
      <c r="E77" s="2703" t="s">
        <v>8062</v>
      </c>
      <c r="F77" s="2677" t="s">
        <v>8063</v>
      </c>
      <c r="G77" s="2680">
        <v>60.191000000000003</v>
      </c>
      <c r="H77" s="2680">
        <v>0</v>
      </c>
      <c r="I77" s="2705">
        <v>13.75</v>
      </c>
      <c r="J77" s="2680">
        <v>0</v>
      </c>
      <c r="K77" s="2680">
        <v>13.75</v>
      </c>
      <c r="L77" s="2680">
        <v>46.441000000000003</v>
      </c>
      <c r="M77" s="2706">
        <v>46.441000000000003</v>
      </c>
      <c r="N77" s="2681">
        <v>0</v>
      </c>
      <c r="O77" s="2682">
        <v>46.441000000000003</v>
      </c>
      <c r="P77" s="2682"/>
      <c r="Q77" s="2682"/>
      <c r="R77" s="2682"/>
      <c r="S77" s="2682"/>
      <c r="T77" s="2682"/>
      <c r="U77" s="2682"/>
      <c r="V77" s="2682"/>
      <c r="W77" s="2682"/>
      <c r="X77" s="2843">
        <v>46.441000000000003</v>
      </c>
      <c r="Y77" s="2843">
        <v>0</v>
      </c>
      <c r="Z77" s="2108">
        <v>46.441000000000003</v>
      </c>
      <c r="AA77" s="2844">
        <v>45.976590000000002</v>
      </c>
      <c r="AB77" s="2844"/>
      <c r="AC77" s="2108">
        <v>45.976590000000002</v>
      </c>
      <c r="AD77" s="2108">
        <v>0.46441000000000004</v>
      </c>
      <c r="AE77" s="2844"/>
      <c r="AF77" s="2844">
        <v>0</v>
      </c>
      <c r="AG77" s="2108">
        <v>0</v>
      </c>
      <c r="AH77" s="2682"/>
      <c r="AI77" s="2682" t="s">
        <v>10033</v>
      </c>
      <c r="AJ77" s="2683">
        <v>0</v>
      </c>
    </row>
    <row r="78" spans="1:36" s="2704" customFormat="1" ht="78.75">
      <c r="A78" s="139">
        <v>3373</v>
      </c>
      <c r="B78" s="2674" t="s">
        <v>8094</v>
      </c>
      <c r="C78" s="2702" t="s">
        <v>8095</v>
      </c>
      <c r="D78" s="2703" t="s">
        <v>187</v>
      </c>
      <c r="E78" s="2703" t="s">
        <v>8062</v>
      </c>
      <c r="F78" s="2677" t="s">
        <v>8063</v>
      </c>
      <c r="G78" s="2680">
        <v>79.623999999999995</v>
      </c>
      <c r="H78" s="2680">
        <v>0</v>
      </c>
      <c r="I78" s="2705">
        <v>20</v>
      </c>
      <c r="J78" s="2680">
        <v>0</v>
      </c>
      <c r="K78" s="2680">
        <v>20</v>
      </c>
      <c r="L78" s="2680">
        <v>59.623999999999995</v>
      </c>
      <c r="M78" s="2706">
        <v>59.623999999999995</v>
      </c>
      <c r="N78" s="2681">
        <v>0</v>
      </c>
      <c r="O78" s="2682">
        <v>59.623999999999995</v>
      </c>
      <c r="P78" s="2682"/>
      <c r="Q78" s="2682"/>
      <c r="R78" s="2682"/>
      <c r="S78" s="2682"/>
      <c r="T78" s="2682"/>
      <c r="U78" s="2682"/>
      <c r="V78" s="2682"/>
      <c r="W78" s="2682"/>
      <c r="X78" s="2843">
        <v>59.623999999999995</v>
      </c>
      <c r="Y78" s="2843">
        <v>0</v>
      </c>
      <c r="Z78" s="2108">
        <v>59.623999999999995</v>
      </c>
      <c r="AA78" s="2844">
        <v>59.027759999999994</v>
      </c>
      <c r="AB78" s="2844"/>
      <c r="AC78" s="2108">
        <v>59.027759999999994</v>
      </c>
      <c r="AD78" s="2108">
        <v>0.59623999999999999</v>
      </c>
      <c r="AE78" s="2844"/>
      <c r="AF78" s="2844">
        <v>11.980138</v>
      </c>
      <c r="AG78" s="2108">
        <v>11.980138</v>
      </c>
      <c r="AH78" s="2682"/>
      <c r="AI78" s="2682" t="s">
        <v>10033</v>
      </c>
      <c r="AJ78" s="2683">
        <v>0</v>
      </c>
    </row>
    <row r="79" spans="1:36" s="2704" customFormat="1" ht="78.75">
      <c r="A79" s="139">
        <v>3374</v>
      </c>
      <c r="B79" s="2674" t="s">
        <v>8096</v>
      </c>
      <c r="C79" s="2702" t="s">
        <v>8097</v>
      </c>
      <c r="D79" s="2703" t="s">
        <v>187</v>
      </c>
      <c r="E79" s="2703" t="s">
        <v>8062</v>
      </c>
      <c r="F79" s="2677" t="s">
        <v>8063</v>
      </c>
      <c r="G79" s="2680">
        <v>65.986999999999995</v>
      </c>
      <c r="H79" s="2680">
        <v>0</v>
      </c>
      <c r="I79" s="2705">
        <v>15</v>
      </c>
      <c r="J79" s="2680">
        <v>0</v>
      </c>
      <c r="K79" s="2680">
        <v>15</v>
      </c>
      <c r="L79" s="2680">
        <v>50.986999999999995</v>
      </c>
      <c r="M79" s="2706">
        <v>50.986999999999995</v>
      </c>
      <c r="N79" s="2681">
        <v>0</v>
      </c>
      <c r="O79" s="2682">
        <v>50.986999999999995</v>
      </c>
      <c r="P79" s="2682"/>
      <c r="Q79" s="2682"/>
      <c r="R79" s="2682"/>
      <c r="S79" s="2682"/>
      <c r="T79" s="2682"/>
      <c r="U79" s="2682"/>
      <c r="V79" s="2682"/>
      <c r="W79" s="2682"/>
      <c r="X79" s="2843">
        <v>50.986999999999995</v>
      </c>
      <c r="Y79" s="2843">
        <v>0</v>
      </c>
      <c r="Z79" s="2108">
        <v>50.986999999999995</v>
      </c>
      <c r="AA79" s="2844">
        <v>50.477129999999995</v>
      </c>
      <c r="AB79" s="2844"/>
      <c r="AC79" s="2108">
        <v>50.477129999999995</v>
      </c>
      <c r="AD79" s="2108">
        <v>0.50986999999999993</v>
      </c>
      <c r="AE79" s="2844"/>
      <c r="AF79" s="2844">
        <v>12.616479999999999</v>
      </c>
      <c r="AG79" s="2108">
        <v>12.616479999999999</v>
      </c>
      <c r="AH79" s="2682"/>
      <c r="AI79" s="2682" t="s">
        <v>10033</v>
      </c>
      <c r="AJ79" s="2683">
        <v>0</v>
      </c>
    </row>
    <row r="80" spans="1:36" s="2704" customFormat="1" ht="94.5">
      <c r="A80" s="139">
        <v>3375</v>
      </c>
      <c r="B80" s="2674" t="s">
        <v>8098</v>
      </c>
      <c r="C80" s="2702" t="s">
        <v>8099</v>
      </c>
      <c r="D80" s="2703" t="s">
        <v>561</v>
      </c>
      <c r="E80" s="2703" t="s">
        <v>4124</v>
      </c>
      <c r="F80" s="2677" t="s">
        <v>8063</v>
      </c>
      <c r="G80" s="2680">
        <v>109.93899999999999</v>
      </c>
      <c r="H80" s="2680">
        <v>0</v>
      </c>
      <c r="I80" s="2705">
        <v>25</v>
      </c>
      <c r="J80" s="2680">
        <v>0</v>
      </c>
      <c r="K80" s="2680">
        <v>25</v>
      </c>
      <c r="L80" s="2680">
        <v>84.938999999999993</v>
      </c>
      <c r="M80" s="2706">
        <v>84.938999999999993</v>
      </c>
      <c r="N80" s="2681">
        <v>0</v>
      </c>
      <c r="O80" s="2682">
        <v>84.938999999999993</v>
      </c>
      <c r="P80" s="2682"/>
      <c r="Q80" s="2682"/>
      <c r="R80" s="2682"/>
      <c r="S80" s="2682"/>
      <c r="T80" s="2682"/>
      <c r="U80" s="2682"/>
      <c r="V80" s="2682"/>
      <c r="W80" s="2682"/>
      <c r="X80" s="2843">
        <v>84.938999999999993</v>
      </c>
      <c r="Y80" s="2843">
        <v>0</v>
      </c>
      <c r="Z80" s="2108">
        <v>84.938999999999993</v>
      </c>
      <c r="AA80" s="2844">
        <v>84.089609999999993</v>
      </c>
      <c r="AB80" s="2844"/>
      <c r="AC80" s="2108">
        <v>84.089609999999993</v>
      </c>
      <c r="AD80" s="2108">
        <v>0.84938999999999998</v>
      </c>
      <c r="AE80" s="2844"/>
      <c r="AF80" s="2844">
        <v>0</v>
      </c>
      <c r="AG80" s="2108">
        <v>0</v>
      </c>
      <c r="AH80" s="2682"/>
      <c r="AI80" s="2682" t="s">
        <v>9941</v>
      </c>
      <c r="AJ80" s="2683">
        <v>0</v>
      </c>
    </row>
    <row r="81" spans="1:36" s="2704" customFormat="1" ht="63">
      <c r="A81" s="139">
        <v>3376</v>
      </c>
      <c r="B81" s="2674" t="s">
        <v>8100</v>
      </c>
      <c r="C81" s="2702" t="s">
        <v>8101</v>
      </c>
      <c r="D81" s="2703" t="s">
        <v>561</v>
      </c>
      <c r="E81" s="2703" t="s">
        <v>8062</v>
      </c>
      <c r="F81" s="2677" t="s">
        <v>8063</v>
      </c>
      <c r="G81" s="2680">
        <v>76.932000000000002</v>
      </c>
      <c r="H81" s="2680">
        <v>0</v>
      </c>
      <c r="I81" s="2705">
        <v>17.5</v>
      </c>
      <c r="J81" s="2680">
        <v>0</v>
      </c>
      <c r="K81" s="2680">
        <v>17.5</v>
      </c>
      <c r="L81" s="2680">
        <v>59.432000000000002</v>
      </c>
      <c r="M81" s="2706">
        <v>59.432000000000002</v>
      </c>
      <c r="N81" s="2681">
        <v>0</v>
      </c>
      <c r="O81" s="2682">
        <v>59.432000000000002</v>
      </c>
      <c r="P81" s="2682"/>
      <c r="Q81" s="2682"/>
      <c r="R81" s="2682"/>
      <c r="S81" s="2682"/>
      <c r="T81" s="2682"/>
      <c r="U81" s="2682"/>
      <c r="V81" s="2682"/>
      <c r="W81" s="2682"/>
      <c r="X81" s="2843">
        <v>59.432000000000002</v>
      </c>
      <c r="Y81" s="2843">
        <v>0</v>
      </c>
      <c r="Z81" s="2108">
        <v>59.432000000000002</v>
      </c>
      <c r="AA81" s="2844">
        <v>58.837679999999999</v>
      </c>
      <c r="AB81" s="2844"/>
      <c r="AC81" s="2108">
        <v>58.837679999999999</v>
      </c>
      <c r="AD81" s="2108">
        <v>0.59432000000000007</v>
      </c>
      <c r="AE81" s="2844"/>
      <c r="AF81" s="2844">
        <v>3.5241720000000001</v>
      </c>
      <c r="AG81" s="2108">
        <v>3.5241720000000001</v>
      </c>
      <c r="AH81" s="2682"/>
      <c r="AI81" s="2682" t="s">
        <v>10033</v>
      </c>
      <c r="AJ81" s="2683">
        <v>0</v>
      </c>
    </row>
    <row r="82" spans="1:36" s="2704" customFormat="1" ht="63">
      <c r="A82" s="139">
        <v>3377</v>
      </c>
      <c r="B82" s="2674" t="s">
        <v>8102</v>
      </c>
      <c r="C82" s="2702" t="s">
        <v>8103</v>
      </c>
      <c r="D82" s="2703" t="s">
        <v>561</v>
      </c>
      <c r="E82" s="2703" t="s">
        <v>8062</v>
      </c>
      <c r="F82" s="2677" t="s">
        <v>8063</v>
      </c>
      <c r="G82" s="2680">
        <v>54.85</v>
      </c>
      <c r="H82" s="2680">
        <v>0</v>
      </c>
      <c r="I82" s="2705">
        <v>12.5</v>
      </c>
      <c r="J82" s="2680">
        <v>0</v>
      </c>
      <c r="K82" s="2680">
        <v>12.5</v>
      </c>
      <c r="L82" s="2680">
        <v>42.35</v>
      </c>
      <c r="M82" s="2706">
        <v>42.35</v>
      </c>
      <c r="N82" s="2681">
        <v>0</v>
      </c>
      <c r="O82" s="2682">
        <v>42.35</v>
      </c>
      <c r="P82" s="2682"/>
      <c r="Q82" s="2682"/>
      <c r="R82" s="2682"/>
      <c r="S82" s="2682"/>
      <c r="T82" s="2682"/>
      <c r="U82" s="2682"/>
      <c r="V82" s="2682"/>
      <c r="W82" s="2682"/>
      <c r="X82" s="2843">
        <v>42.35</v>
      </c>
      <c r="Y82" s="2843">
        <v>0</v>
      </c>
      <c r="Z82" s="2108">
        <v>42.35</v>
      </c>
      <c r="AA82" s="2844">
        <v>41.926500000000004</v>
      </c>
      <c r="AB82" s="2844"/>
      <c r="AC82" s="2108">
        <v>41.926500000000004</v>
      </c>
      <c r="AD82" s="2108">
        <v>0.42349999999999999</v>
      </c>
      <c r="AE82" s="2844"/>
      <c r="AF82" s="2844">
        <v>10.340907</v>
      </c>
      <c r="AG82" s="2108">
        <v>10.340907</v>
      </c>
      <c r="AH82" s="2682"/>
      <c r="AI82" s="2682" t="s">
        <v>10033</v>
      </c>
      <c r="AJ82" s="2683">
        <v>0</v>
      </c>
    </row>
    <row r="83" spans="1:36" s="2704" customFormat="1" ht="47.25">
      <c r="A83" s="139">
        <v>3378</v>
      </c>
      <c r="B83" s="2674" t="s">
        <v>8104</v>
      </c>
      <c r="C83" s="2702" t="s">
        <v>8105</v>
      </c>
      <c r="D83" s="2703" t="s">
        <v>561</v>
      </c>
      <c r="E83" s="2703" t="s">
        <v>8069</v>
      </c>
      <c r="F83" s="2677" t="s">
        <v>8063</v>
      </c>
      <c r="G83" s="2680">
        <v>81.787000000000006</v>
      </c>
      <c r="H83" s="2680">
        <v>0</v>
      </c>
      <c r="I83" s="2705">
        <v>18.75</v>
      </c>
      <c r="J83" s="2680">
        <v>0</v>
      </c>
      <c r="K83" s="2680">
        <v>18.75</v>
      </c>
      <c r="L83" s="2680">
        <v>63.037000000000006</v>
      </c>
      <c r="M83" s="2706">
        <v>63.037000000000006</v>
      </c>
      <c r="N83" s="2681">
        <v>0</v>
      </c>
      <c r="O83" s="2682">
        <v>63.037000000000006</v>
      </c>
      <c r="P83" s="2682"/>
      <c r="Q83" s="2682"/>
      <c r="R83" s="2682"/>
      <c r="S83" s="2682"/>
      <c r="T83" s="2682"/>
      <c r="U83" s="2682"/>
      <c r="V83" s="2682"/>
      <c r="W83" s="2682"/>
      <c r="X83" s="2843">
        <v>63.037000000000006</v>
      </c>
      <c r="Y83" s="2843">
        <v>0</v>
      </c>
      <c r="Z83" s="2108">
        <v>63.037000000000006</v>
      </c>
      <c r="AA83" s="2844">
        <v>62.406630000000007</v>
      </c>
      <c r="AB83" s="2844"/>
      <c r="AC83" s="2108">
        <v>62.406630000000007</v>
      </c>
      <c r="AD83" s="2108">
        <v>0.6303700000000001</v>
      </c>
      <c r="AE83" s="2844"/>
      <c r="AF83" s="2844">
        <v>12.890173000000001</v>
      </c>
      <c r="AG83" s="2108">
        <v>12.890173000000001</v>
      </c>
      <c r="AH83" s="2682"/>
      <c r="AI83" s="2682" t="s">
        <v>9941</v>
      </c>
      <c r="AJ83" s="2683">
        <v>0</v>
      </c>
    </row>
    <row r="84" spans="1:36" s="2704" customFormat="1" ht="47.25">
      <c r="A84" s="139">
        <v>3379</v>
      </c>
      <c r="B84" s="2674" t="s">
        <v>8106</v>
      </c>
      <c r="C84" s="2702" t="s">
        <v>8107</v>
      </c>
      <c r="D84" s="2703" t="s">
        <v>561</v>
      </c>
      <c r="E84" s="2703" t="s">
        <v>8069</v>
      </c>
      <c r="F84" s="2677" t="s">
        <v>8063</v>
      </c>
      <c r="G84" s="2680">
        <v>81.864000000000004</v>
      </c>
      <c r="H84" s="2680">
        <v>0</v>
      </c>
      <c r="I84" s="2705">
        <v>18.75</v>
      </c>
      <c r="J84" s="2680">
        <v>0</v>
      </c>
      <c r="K84" s="2680">
        <v>18.75</v>
      </c>
      <c r="L84" s="2680">
        <v>63.114000000000004</v>
      </c>
      <c r="M84" s="2706">
        <v>63.114000000000004</v>
      </c>
      <c r="N84" s="2681">
        <v>0</v>
      </c>
      <c r="O84" s="2682">
        <v>63.114000000000004</v>
      </c>
      <c r="P84" s="2682"/>
      <c r="Q84" s="2682"/>
      <c r="R84" s="2682"/>
      <c r="S84" s="2682"/>
      <c r="T84" s="2682"/>
      <c r="U84" s="2682"/>
      <c r="V84" s="2682"/>
      <c r="W84" s="2682"/>
      <c r="X84" s="2843">
        <v>63.114000000000004</v>
      </c>
      <c r="Y84" s="2843">
        <v>0</v>
      </c>
      <c r="Z84" s="2108">
        <v>63.114000000000004</v>
      </c>
      <c r="AA84" s="2844">
        <v>62.482860000000002</v>
      </c>
      <c r="AB84" s="2844"/>
      <c r="AC84" s="2108">
        <v>62.482860000000002</v>
      </c>
      <c r="AD84" s="2108">
        <v>0.63114000000000003</v>
      </c>
      <c r="AE84" s="2844"/>
      <c r="AF84" s="2844">
        <v>20.035921999999999</v>
      </c>
      <c r="AG84" s="2108">
        <v>20.035921999999999</v>
      </c>
      <c r="AH84" s="2682"/>
      <c r="AI84" s="2682" t="s">
        <v>9941</v>
      </c>
      <c r="AJ84" s="2683">
        <v>0</v>
      </c>
    </row>
    <row r="85" spans="1:36" s="2704" customFormat="1" ht="63">
      <c r="A85" s="139">
        <v>3380</v>
      </c>
      <c r="B85" s="2674" t="s">
        <v>8108</v>
      </c>
      <c r="C85" s="2702" t="s">
        <v>8109</v>
      </c>
      <c r="D85" s="2703" t="s">
        <v>561</v>
      </c>
      <c r="E85" s="2703" t="s">
        <v>8062</v>
      </c>
      <c r="F85" s="2677" t="s">
        <v>8063</v>
      </c>
      <c r="G85" s="2680">
        <v>93.418999999999997</v>
      </c>
      <c r="H85" s="2680">
        <v>0</v>
      </c>
      <c r="I85" s="2705">
        <v>21.25</v>
      </c>
      <c r="J85" s="2680">
        <v>0</v>
      </c>
      <c r="K85" s="2680">
        <v>21.25</v>
      </c>
      <c r="L85" s="2680">
        <v>72.168999999999997</v>
      </c>
      <c r="M85" s="2706">
        <v>72.168999999999997</v>
      </c>
      <c r="N85" s="2681">
        <v>0</v>
      </c>
      <c r="O85" s="2682">
        <v>72.168999999999997</v>
      </c>
      <c r="P85" s="2682"/>
      <c r="Q85" s="2682"/>
      <c r="R85" s="2682"/>
      <c r="S85" s="2682"/>
      <c r="T85" s="2682"/>
      <c r="U85" s="2682"/>
      <c r="V85" s="2682"/>
      <c r="W85" s="2682"/>
      <c r="X85" s="2843">
        <v>72.168999999999997</v>
      </c>
      <c r="Y85" s="2843">
        <v>0</v>
      </c>
      <c r="Z85" s="2108">
        <v>72.168999999999997</v>
      </c>
      <c r="AA85" s="2844">
        <v>71.447310000000002</v>
      </c>
      <c r="AB85" s="2844"/>
      <c r="AC85" s="2108">
        <v>71.447310000000002</v>
      </c>
      <c r="AD85" s="2108">
        <v>0.72168999999999994</v>
      </c>
      <c r="AE85" s="2844"/>
      <c r="AF85" s="2844">
        <v>0</v>
      </c>
      <c r="AG85" s="2108">
        <v>0</v>
      </c>
      <c r="AH85" s="2682"/>
      <c r="AI85" s="2682" t="s">
        <v>10033</v>
      </c>
      <c r="AJ85" s="2683">
        <v>0</v>
      </c>
    </row>
    <row r="86" spans="1:36" s="2704" customFormat="1" ht="63">
      <c r="A86" s="139">
        <v>3381</v>
      </c>
      <c r="B86" s="2674" t="s">
        <v>8110</v>
      </c>
      <c r="C86" s="2702" t="s">
        <v>8111</v>
      </c>
      <c r="D86" s="2703" t="s">
        <v>577</v>
      </c>
      <c r="E86" s="2703" t="s">
        <v>8112</v>
      </c>
      <c r="F86" s="2677" t="s">
        <v>8063</v>
      </c>
      <c r="G86" s="2680">
        <v>127.744</v>
      </c>
      <c r="H86" s="2680">
        <v>0</v>
      </c>
      <c r="I86" s="2705">
        <v>29.227</v>
      </c>
      <c r="J86" s="2680">
        <v>0</v>
      </c>
      <c r="K86" s="2680">
        <v>29.227</v>
      </c>
      <c r="L86" s="2680">
        <v>98.516999999999996</v>
      </c>
      <c r="M86" s="2706">
        <v>98.516999999999996</v>
      </c>
      <c r="N86" s="2681">
        <v>0</v>
      </c>
      <c r="O86" s="2682">
        <v>98.516999999999996</v>
      </c>
      <c r="P86" s="2682"/>
      <c r="Q86" s="2682"/>
      <c r="R86" s="2682"/>
      <c r="S86" s="2682"/>
      <c r="T86" s="2682"/>
      <c r="U86" s="2682"/>
      <c r="V86" s="2682"/>
      <c r="W86" s="2682"/>
      <c r="X86" s="2843">
        <v>98.516999999999996</v>
      </c>
      <c r="Y86" s="2843">
        <v>0</v>
      </c>
      <c r="Z86" s="2108">
        <v>98.516999999999996</v>
      </c>
      <c r="AA86" s="2844">
        <v>97.531829999999999</v>
      </c>
      <c r="AB86" s="2844"/>
      <c r="AC86" s="2108">
        <v>97.531829999999999</v>
      </c>
      <c r="AD86" s="2108">
        <v>0.98516999999999999</v>
      </c>
      <c r="AE86" s="2844"/>
      <c r="AF86" s="2844">
        <v>83.876170999999999</v>
      </c>
      <c r="AG86" s="2108">
        <v>83.876170999999999</v>
      </c>
      <c r="AH86" s="2682"/>
      <c r="AI86" s="2682" t="s">
        <v>10033</v>
      </c>
      <c r="AJ86" s="2683">
        <v>0</v>
      </c>
    </row>
    <row r="87" spans="1:36" s="2704" customFormat="1" ht="47.25">
      <c r="A87" s="139">
        <v>3382</v>
      </c>
      <c r="B87" s="2674" t="s">
        <v>8113</v>
      </c>
      <c r="C87" s="2702" t="s">
        <v>8114</v>
      </c>
      <c r="D87" s="2703" t="s">
        <v>577</v>
      </c>
      <c r="E87" s="2703" t="s">
        <v>8062</v>
      </c>
      <c r="F87" s="2677" t="s">
        <v>8063</v>
      </c>
      <c r="G87" s="2680">
        <v>69.546000000000006</v>
      </c>
      <c r="H87" s="2680">
        <v>0</v>
      </c>
      <c r="I87" s="2705">
        <v>16.187999999999999</v>
      </c>
      <c r="J87" s="2680">
        <v>0</v>
      </c>
      <c r="K87" s="2680">
        <v>16.187999999999999</v>
      </c>
      <c r="L87" s="2680">
        <v>53.358000000000004</v>
      </c>
      <c r="M87" s="2706">
        <v>53.358000000000004</v>
      </c>
      <c r="N87" s="2681">
        <v>0</v>
      </c>
      <c r="O87" s="2682">
        <v>53.358000000000004</v>
      </c>
      <c r="P87" s="2682"/>
      <c r="Q87" s="2682"/>
      <c r="R87" s="2682"/>
      <c r="S87" s="2682"/>
      <c r="T87" s="2682"/>
      <c r="U87" s="2682"/>
      <c r="V87" s="2682"/>
      <c r="W87" s="2682"/>
      <c r="X87" s="2843">
        <v>53.358000000000004</v>
      </c>
      <c r="Y87" s="2843">
        <v>0</v>
      </c>
      <c r="Z87" s="2108">
        <v>53.358000000000004</v>
      </c>
      <c r="AA87" s="2844">
        <v>52.824420000000003</v>
      </c>
      <c r="AB87" s="2844"/>
      <c r="AC87" s="2108">
        <v>52.824420000000003</v>
      </c>
      <c r="AD87" s="2108">
        <v>0.53358000000000005</v>
      </c>
      <c r="AE87" s="2844"/>
      <c r="AF87" s="2844">
        <v>39.389203000000002</v>
      </c>
      <c r="AG87" s="2108">
        <v>39.389203000000002</v>
      </c>
      <c r="AH87" s="2682"/>
      <c r="AI87" s="2682" t="s">
        <v>9941</v>
      </c>
      <c r="AJ87" s="2683">
        <v>0</v>
      </c>
    </row>
    <row r="88" spans="1:36" s="2704" customFormat="1" ht="47.25">
      <c r="A88" s="139">
        <v>3383</v>
      </c>
      <c r="B88" s="2674" t="s">
        <v>8115</v>
      </c>
      <c r="C88" s="2702" t="s">
        <v>8116</v>
      </c>
      <c r="D88" s="2703" t="s">
        <v>577</v>
      </c>
      <c r="E88" s="2703" t="s">
        <v>8112</v>
      </c>
      <c r="F88" s="2677" t="s">
        <v>8063</v>
      </c>
      <c r="G88" s="2680">
        <v>187.01400000000001</v>
      </c>
      <c r="H88" s="2680">
        <v>0</v>
      </c>
      <c r="I88" s="2705">
        <v>46.25</v>
      </c>
      <c r="J88" s="2680">
        <v>0</v>
      </c>
      <c r="K88" s="2680">
        <v>46.25</v>
      </c>
      <c r="L88" s="2680">
        <v>140.76400000000001</v>
      </c>
      <c r="M88" s="2706">
        <v>140.76400000000001</v>
      </c>
      <c r="N88" s="2681">
        <v>0</v>
      </c>
      <c r="O88" s="2682">
        <v>140.76400000000001</v>
      </c>
      <c r="P88" s="2682"/>
      <c r="Q88" s="2682"/>
      <c r="R88" s="2682"/>
      <c r="S88" s="2682"/>
      <c r="T88" s="2682"/>
      <c r="U88" s="2682"/>
      <c r="V88" s="2682"/>
      <c r="W88" s="2682"/>
      <c r="X88" s="2843">
        <v>140.76400000000001</v>
      </c>
      <c r="Y88" s="2843">
        <v>0</v>
      </c>
      <c r="Z88" s="2108">
        <v>140.76400000000001</v>
      </c>
      <c r="AA88" s="2844">
        <v>69.678180000000012</v>
      </c>
      <c r="AB88" s="2844"/>
      <c r="AC88" s="2108">
        <v>69.678180000000012</v>
      </c>
      <c r="AD88" s="2108">
        <v>0.70382</v>
      </c>
      <c r="AE88" s="2844"/>
      <c r="AF88" s="2844">
        <v>49.042118000000002</v>
      </c>
      <c r="AG88" s="2108">
        <v>49.042118000000002</v>
      </c>
      <c r="AH88" s="2682"/>
      <c r="AI88" s="2682" t="s">
        <v>9941</v>
      </c>
      <c r="AJ88" s="2683">
        <v>0</v>
      </c>
    </row>
    <row r="89" spans="1:36" s="2704" customFormat="1" ht="63">
      <c r="A89" s="139">
        <v>3384</v>
      </c>
      <c r="B89" s="2674" t="s">
        <v>8117</v>
      </c>
      <c r="C89" s="2702" t="s">
        <v>8118</v>
      </c>
      <c r="D89" s="2703" t="s">
        <v>577</v>
      </c>
      <c r="E89" s="2703" t="s">
        <v>8119</v>
      </c>
      <c r="F89" s="2677" t="s">
        <v>8063</v>
      </c>
      <c r="G89" s="2680">
        <v>107.744</v>
      </c>
      <c r="H89" s="2680">
        <v>0</v>
      </c>
      <c r="I89" s="2705">
        <v>27.25</v>
      </c>
      <c r="J89" s="2680">
        <v>0</v>
      </c>
      <c r="K89" s="2680">
        <v>27.25</v>
      </c>
      <c r="L89" s="2680">
        <v>80.494</v>
      </c>
      <c r="M89" s="2706">
        <v>80.494</v>
      </c>
      <c r="N89" s="2681">
        <v>0</v>
      </c>
      <c r="O89" s="2682">
        <v>80.494</v>
      </c>
      <c r="P89" s="2682"/>
      <c r="Q89" s="2682"/>
      <c r="R89" s="2682"/>
      <c r="S89" s="2682"/>
      <c r="T89" s="2682"/>
      <c r="U89" s="2682"/>
      <c r="V89" s="2682"/>
      <c r="W89" s="2682"/>
      <c r="X89" s="2843">
        <v>80.494</v>
      </c>
      <c r="Y89" s="2843">
        <v>0</v>
      </c>
      <c r="Z89" s="2108">
        <v>80.494</v>
      </c>
      <c r="AA89" s="2844">
        <v>79.689059999999998</v>
      </c>
      <c r="AB89" s="2844"/>
      <c r="AC89" s="2108">
        <v>79.689059999999998</v>
      </c>
      <c r="AD89" s="2108">
        <v>0.80493999999999999</v>
      </c>
      <c r="AE89" s="2844"/>
      <c r="AF89" s="2844">
        <v>39.927790000000002</v>
      </c>
      <c r="AG89" s="2108">
        <v>39.927790000000002</v>
      </c>
      <c r="AH89" s="2682"/>
      <c r="AI89" s="2682" t="s">
        <v>9941</v>
      </c>
      <c r="AJ89" s="2683">
        <v>0</v>
      </c>
    </row>
    <row r="90" spans="1:36" s="2704" customFormat="1" ht="63">
      <c r="A90" s="139">
        <v>3385</v>
      </c>
      <c r="B90" s="2674" t="s">
        <v>8120</v>
      </c>
      <c r="C90" s="2702" t="s">
        <v>8121</v>
      </c>
      <c r="D90" s="2703" t="s">
        <v>577</v>
      </c>
      <c r="E90" s="2703" t="s">
        <v>8062</v>
      </c>
      <c r="F90" s="2677" t="s">
        <v>8063</v>
      </c>
      <c r="G90" s="2680">
        <v>91.188000000000002</v>
      </c>
      <c r="H90" s="2680">
        <v>0</v>
      </c>
      <c r="I90" s="2705">
        <v>23.375</v>
      </c>
      <c r="J90" s="2680">
        <v>0</v>
      </c>
      <c r="K90" s="2680">
        <v>23.375</v>
      </c>
      <c r="L90" s="2680">
        <v>67.813000000000002</v>
      </c>
      <c r="M90" s="2706">
        <v>67.813000000000002</v>
      </c>
      <c r="N90" s="2681">
        <v>0</v>
      </c>
      <c r="O90" s="2682">
        <v>67.813000000000002</v>
      </c>
      <c r="P90" s="2682"/>
      <c r="Q90" s="2682"/>
      <c r="R90" s="2682"/>
      <c r="S90" s="2682"/>
      <c r="T90" s="2682"/>
      <c r="U90" s="2682"/>
      <c r="V90" s="2682"/>
      <c r="W90" s="2682"/>
      <c r="X90" s="2843">
        <v>67.813000000000002</v>
      </c>
      <c r="Y90" s="2843">
        <v>0</v>
      </c>
      <c r="Z90" s="2108">
        <v>67.813000000000002</v>
      </c>
      <c r="AA90" s="2844">
        <v>67.134870000000006</v>
      </c>
      <c r="AB90" s="2844"/>
      <c r="AC90" s="2108">
        <v>67.134870000000006</v>
      </c>
      <c r="AD90" s="2108">
        <v>0.67813000000000001</v>
      </c>
      <c r="AE90" s="2844"/>
      <c r="AF90" s="2844">
        <v>16.778334000000001</v>
      </c>
      <c r="AG90" s="2108">
        <v>16.778334000000001</v>
      </c>
      <c r="AH90" s="2682"/>
      <c r="AI90" s="2682" t="s">
        <v>10033</v>
      </c>
      <c r="AJ90" s="2683">
        <v>0</v>
      </c>
    </row>
    <row r="91" spans="1:36" s="2704" customFormat="1" ht="94.5">
      <c r="A91" s="139">
        <v>3386</v>
      </c>
      <c r="B91" s="2674" t="s">
        <v>8122</v>
      </c>
      <c r="C91" s="2702" t="s">
        <v>8123</v>
      </c>
      <c r="D91" s="2703" t="s">
        <v>577</v>
      </c>
      <c r="E91" s="2703" t="s">
        <v>8062</v>
      </c>
      <c r="F91" s="2677" t="s">
        <v>8063</v>
      </c>
      <c r="G91" s="2680">
        <v>98.114999999999995</v>
      </c>
      <c r="H91" s="2680">
        <v>0</v>
      </c>
      <c r="I91" s="2705">
        <v>23.902000000000001</v>
      </c>
      <c r="J91" s="2680">
        <v>0</v>
      </c>
      <c r="K91" s="2680">
        <v>23.902000000000001</v>
      </c>
      <c r="L91" s="2680">
        <v>74.212999999999994</v>
      </c>
      <c r="M91" s="2706">
        <v>74.212999999999994</v>
      </c>
      <c r="N91" s="2681">
        <v>0</v>
      </c>
      <c r="O91" s="2682">
        <v>74.212999999999994</v>
      </c>
      <c r="P91" s="2682"/>
      <c r="Q91" s="2682"/>
      <c r="R91" s="2682"/>
      <c r="S91" s="2682"/>
      <c r="T91" s="2682"/>
      <c r="U91" s="2682"/>
      <c r="V91" s="2682"/>
      <c r="W91" s="2682"/>
      <c r="X91" s="2843">
        <v>74.212999999999994</v>
      </c>
      <c r="Y91" s="2843">
        <v>0</v>
      </c>
      <c r="Z91" s="2108">
        <v>74.212999999999994</v>
      </c>
      <c r="AA91" s="2844">
        <v>73.470869999999991</v>
      </c>
      <c r="AB91" s="2844"/>
      <c r="AC91" s="2108">
        <v>73.470869999999991</v>
      </c>
      <c r="AD91" s="2108">
        <v>0.74212999999999996</v>
      </c>
      <c r="AE91" s="2844"/>
      <c r="AF91" s="2844">
        <v>30.466328000000001</v>
      </c>
      <c r="AG91" s="2108">
        <v>30.466328000000001</v>
      </c>
      <c r="AH91" s="2682"/>
      <c r="AI91" s="2682" t="s">
        <v>9941</v>
      </c>
      <c r="AJ91" s="2683">
        <v>0</v>
      </c>
    </row>
    <row r="92" spans="1:36" s="2704" customFormat="1" ht="63">
      <c r="A92" s="139">
        <v>3387</v>
      </c>
      <c r="B92" s="2674" t="s">
        <v>8124</v>
      </c>
      <c r="C92" s="2702" t="s">
        <v>8125</v>
      </c>
      <c r="D92" s="2703" t="s">
        <v>577</v>
      </c>
      <c r="E92" s="2703" t="s">
        <v>8066</v>
      </c>
      <c r="F92" s="2677" t="s">
        <v>8063</v>
      </c>
      <c r="G92" s="2680">
        <v>195.74600000000001</v>
      </c>
      <c r="H92" s="2680">
        <v>0</v>
      </c>
      <c r="I92" s="2705">
        <v>46.769000000000005</v>
      </c>
      <c r="J92" s="2680">
        <v>0</v>
      </c>
      <c r="K92" s="2680">
        <v>46.769000000000005</v>
      </c>
      <c r="L92" s="2680">
        <v>148.977</v>
      </c>
      <c r="M92" s="2706">
        <v>148.977</v>
      </c>
      <c r="N92" s="2681">
        <v>0</v>
      </c>
      <c r="O92" s="2682">
        <v>148.977</v>
      </c>
      <c r="P92" s="2682"/>
      <c r="Q92" s="2682"/>
      <c r="R92" s="2682"/>
      <c r="S92" s="2682"/>
      <c r="T92" s="2682"/>
      <c r="U92" s="2682"/>
      <c r="V92" s="2682"/>
      <c r="W92" s="2682"/>
      <c r="X92" s="2843">
        <v>148.977</v>
      </c>
      <c r="Y92" s="2843">
        <v>0</v>
      </c>
      <c r="Z92" s="2108">
        <v>148.977</v>
      </c>
      <c r="AA92" s="2844">
        <v>73.743807500000003</v>
      </c>
      <c r="AB92" s="2844"/>
      <c r="AC92" s="2108">
        <v>73.743807500000003</v>
      </c>
      <c r="AD92" s="2108">
        <v>0.74444250000000001</v>
      </c>
      <c r="AE92" s="2844"/>
      <c r="AF92" s="2844">
        <v>28.460538</v>
      </c>
      <c r="AG92" s="2108">
        <v>28.460538</v>
      </c>
      <c r="AH92" s="2682"/>
      <c r="AI92" s="2682" t="s">
        <v>10033</v>
      </c>
      <c r="AJ92" s="2683">
        <v>0</v>
      </c>
    </row>
    <row r="93" spans="1:36" s="2704" customFormat="1" ht="63">
      <c r="A93" s="139">
        <v>3388</v>
      </c>
      <c r="B93" s="2674" t="s">
        <v>8126</v>
      </c>
      <c r="C93" s="2702" t="s">
        <v>8127</v>
      </c>
      <c r="D93" s="2703" t="s">
        <v>384</v>
      </c>
      <c r="E93" s="2703" t="s">
        <v>8062</v>
      </c>
      <c r="F93" s="2677" t="s">
        <v>8063</v>
      </c>
      <c r="G93" s="2680">
        <v>99.807000000000002</v>
      </c>
      <c r="H93" s="2680">
        <v>0</v>
      </c>
      <c r="I93" s="2705">
        <v>25</v>
      </c>
      <c r="J93" s="2680">
        <v>0</v>
      </c>
      <c r="K93" s="2680">
        <v>25</v>
      </c>
      <c r="L93" s="2680">
        <v>74.807000000000002</v>
      </c>
      <c r="M93" s="2706">
        <v>74.807000000000002</v>
      </c>
      <c r="N93" s="2681">
        <v>0</v>
      </c>
      <c r="O93" s="2682">
        <v>74.807000000000002</v>
      </c>
      <c r="P93" s="2682"/>
      <c r="Q93" s="2682"/>
      <c r="R93" s="2682"/>
      <c r="S93" s="2682"/>
      <c r="T93" s="2682"/>
      <c r="U93" s="2682"/>
      <c r="V93" s="2682"/>
      <c r="W93" s="2682"/>
      <c r="X93" s="2843">
        <v>74.807000000000002</v>
      </c>
      <c r="Y93" s="2843">
        <v>0</v>
      </c>
      <c r="Z93" s="2108">
        <v>74.807000000000002</v>
      </c>
      <c r="AA93" s="2844">
        <v>74.058732499999991</v>
      </c>
      <c r="AB93" s="2844"/>
      <c r="AC93" s="2108">
        <v>74.058732499999991</v>
      </c>
      <c r="AD93" s="2108">
        <v>0.7480175</v>
      </c>
      <c r="AE93" s="2844"/>
      <c r="AF93" s="2844">
        <v>18.515000000000001</v>
      </c>
      <c r="AG93" s="2108">
        <v>18.515000000000001</v>
      </c>
      <c r="AH93" s="2682"/>
      <c r="AI93" s="2682" t="s">
        <v>10033</v>
      </c>
      <c r="AJ93" s="2683">
        <v>0</v>
      </c>
    </row>
    <row r="94" spans="1:36" s="2704" customFormat="1" ht="78.75">
      <c r="A94" s="139">
        <v>3389</v>
      </c>
      <c r="B94" s="2674" t="s">
        <v>8128</v>
      </c>
      <c r="C94" s="2702" t="s">
        <v>8129</v>
      </c>
      <c r="D94" s="2703" t="s">
        <v>384</v>
      </c>
      <c r="E94" s="2703" t="s">
        <v>8062</v>
      </c>
      <c r="F94" s="2677" t="s">
        <v>8063</v>
      </c>
      <c r="G94" s="2680">
        <v>97.853999999999999</v>
      </c>
      <c r="H94" s="2680">
        <v>0</v>
      </c>
      <c r="I94" s="2705">
        <v>25</v>
      </c>
      <c r="J94" s="2680">
        <v>0</v>
      </c>
      <c r="K94" s="2680">
        <v>25</v>
      </c>
      <c r="L94" s="2680">
        <v>72.853999999999999</v>
      </c>
      <c r="M94" s="2706">
        <v>72.853999999999999</v>
      </c>
      <c r="N94" s="2681">
        <v>0</v>
      </c>
      <c r="O94" s="2682">
        <v>72.853999999999999</v>
      </c>
      <c r="P94" s="2682"/>
      <c r="Q94" s="2682"/>
      <c r="R94" s="2682"/>
      <c r="S94" s="2682"/>
      <c r="T94" s="2682"/>
      <c r="U94" s="2682"/>
      <c r="V94" s="2682"/>
      <c r="W94" s="2682"/>
      <c r="X94" s="2843">
        <v>72.853999999999999</v>
      </c>
      <c r="Y94" s="2843">
        <v>0</v>
      </c>
      <c r="Z94" s="2108">
        <v>72.853999999999999</v>
      </c>
      <c r="AA94" s="2844">
        <v>72.125460000000004</v>
      </c>
      <c r="AB94" s="2844"/>
      <c r="AC94" s="2108">
        <v>72.125460000000004</v>
      </c>
      <c r="AD94" s="2108">
        <v>0.72853999999999997</v>
      </c>
      <c r="AE94" s="2844"/>
      <c r="AF94" s="2844">
        <v>12.280706</v>
      </c>
      <c r="AG94" s="2108">
        <v>12.280706</v>
      </c>
      <c r="AH94" s="2682"/>
      <c r="AI94" s="2682" t="s">
        <v>9941</v>
      </c>
      <c r="AJ94" s="2683">
        <v>0</v>
      </c>
    </row>
    <row r="95" spans="1:36" s="2704" customFormat="1" ht="47.25">
      <c r="A95" s="139">
        <v>3390</v>
      </c>
      <c r="B95" s="2674" t="s">
        <v>8130</v>
      </c>
      <c r="C95" s="2702" t="s">
        <v>8131</v>
      </c>
      <c r="D95" s="2703" t="s">
        <v>384</v>
      </c>
      <c r="E95" s="2703" t="s">
        <v>8069</v>
      </c>
      <c r="F95" s="2677" t="s">
        <v>8063</v>
      </c>
      <c r="G95" s="2680">
        <v>96.677999999999997</v>
      </c>
      <c r="H95" s="2680">
        <v>0</v>
      </c>
      <c r="I95" s="2705">
        <v>12.5</v>
      </c>
      <c r="J95" s="2680">
        <v>0</v>
      </c>
      <c r="K95" s="2680">
        <v>12.5</v>
      </c>
      <c r="L95" s="2680">
        <v>84.177999999999997</v>
      </c>
      <c r="M95" s="2706">
        <v>84.177999999999997</v>
      </c>
      <c r="N95" s="2681">
        <v>0</v>
      </c>
      <c r="O95" s="2682">
        <v>84.177999999999997</v>
      </c>
      <c r="P95" s="2682"/>
      <c r="Q95" s="2682"/>
      <c r="R95" s="2682"/>
      <c r="S95" s="2682"/>
      <c r="T95" s="2682"/>
      <c r="U95" s="2682"/>
      <c r="V95" s="2682"/>
      <c r="W95" s="2682"/>
      <c r="X95" s="2843">
        <v>84.177999999999997</v>
      </c>
      <c r="Y95" s="2843">
        <v>0</v>
      </c>
      <c r="Z95" s="2108">
        <v>84.177999999999997</v>
      </c>
      <c r="AA95" s="2844">
        <v>83.336219999999997</v>
      </c>
      <c r="AB95" s="2844"/>
      <c r="AC95" s="2108">
        <v>83.336219999999997</v>
      </c>
      <c r="AD95" s="2108">
        <v>0.84177999999999997</v>
      </c>
      <c r="AE95" s="2844"/>
      <c r="AF95" s="2844">
        <v>0</v>
      </c>
      <c r="AG95" s="2108">
        <v>0</v>
      </c>
      <c r="AH95" s="2682"/>
      <c r="AI95" s="2682" t="s">
        <v>9941</v>
      </c>
      <c r="AJ95" s="2683">
        <v>0</v>
      </c>
    </row>
    <row r="96" spans="1:36" s="2704" customFormat="1" ht="63">
      <c r="A96" s="139">
        <v>3391</v>
      </c>
      <c r="B96" s="2674" t="s">
        <v>8132</v>
      </c>
      <c r="C96" s="2702" t="s">
        <v>8133</v>
      </c>
      <c r="D96" s="2703" t="s">
        <v>384</v>
      </c>
      <c r="E96" s="2703" t="s">
        <v>8062</v>
      </c>
      <c r="F96" s="2677" t="s">
        <v>8063</v>
      </c>
      <c r="G96" s="2680">
        <v>96.21</v>
      </c>
      <c r="H96" s="2680">
        <v>0</v>
      </c>
      <c r="I96" s="2705">
        <v>25</v>
      </c>
      <c r="J96" s="2680">
        <v>0</v>
      </c>
      <c r="K96" s="2680">
        <v>25</v>
      </c>
      <c r="L96" s="2680">
        <v>71.209999999999994</v>
      </c>
      <c r="M96" s="2706">
        <v>71.209999999999994</v>
      </c>
      <c r="N96" s="2681">
        <v>0</v>
      </c>
      <c r="O96" s="2682">
        <v>71.209999999999994</v>
      </c>
      <c r="P96" s="2682"/>
      <c r="Q96" s="2682"/>
      <c r="R96" s="2682"/>
      <c r="S96" s="2682"/>
      <c r="T96" s="2682"/>
      <c r="U96" s="2682"/>
      <c r="V96" s="2682"/>
      <c r="W96" s="2682"/>
      <c r="X96" s="2843">
        <v>71.209999999999994</v>
      </c>
      <c r="Y96" s="2843">
        <v>0</v>
      </c>
      <c r="Z96" s="2108">
        <v>71.209999999999994</v>
      </c>
      <c r="AA96" s="2844">
        <v>70.497899999999987</v>
      </c>
      <c r="AB96" s="2844"/>
      <c r="AC96" s="2108">
        <v>70.497899999999987</v>
      </c>
      <c r="AD96" s="2108">
        <v>0.71209999999999996</v>
      </c>
      <c r="AE96" s="2844"/>
      <c r="AF96" s="2844">
        <v>14.968197999999999</v>
      </c>
      <c r="AG96" s="2108">
        <v>14.968197999999999</v>
      </c>
      <c r="AH96" s="2682"/>
      <c r="AI96" s="2682" t="s">
        <v>10033</v>
      </c>
      <c r="AJ96" s="2683">
        <v>0</v>
      </c>
    </row>
    <row r="97" spans="1:36" s="2704" customFormat="1" ht="63">
      <c r="A97" s="139">
        <v>3392</v>
      </c>
      <c r="B97" s="2674" t="s">
        <v>8134</v>
      </c>
      <c r="C97" s="2702" t="s">
        <v>8135</v>
      </c>
      <c r="D97" s="2703" t="s">
        <v>384</v>
      </c>
      <c r="E97" s="2703" t="s">
        <v>8062</v>
      </c>
      <c r="F97" s="2677" t="s">
        <v>8063</v>
      </c>
      <c r="G97" s="2680">
        <v>98.671999999999997</v>
      </c>
      <c r="H97" s="2680">
        <v>0</v>
      </c>
      <c r="I97" s="2705">
        <v>25</v>
      </c>
      <c r="J97" s="2680">
        <v>0</v>
      </c>
      <c r="K97" s="2680">
        <v>25</v>
      </c>
      <c r="L97" s="2680">
        <v>73.671999999999997</v>
      </c>
      <c r="M97" s="2706">
        <v>73.671999999999997</v>
      </c>
      <c r="N97" s="2681">
        <v>0</v>
      </c>
      <c r="O97" s="2682">
        <v>73.671999999999997</v>
      </c>
      <c r="P97" s="2682"/>
      <c r="Q97" s="2682"/>
      <c r="R97" s="2682"/>
      <c r="S97" s="2682"/>
      <c r="T97" s="2682"/>
      <c r="U97" s="2682"/>
      <c r="V97" s="2682"/>
      <c r="W97" s="2682"/>
      <c r="X97" s="2843">
        <v>73.671999999999997</v>
      </c>
      <c r="Y97" s="2843">
        <v>0</v>
      </c>
      <c r="Z97" s="2108">
        <v>73.671999999999997</v>
      </c>
      <c r="AA97" s="2844">
        <v>72.935279999999992</v>
      </c>
      <c r="AB97" s="2844"/>
      <c r="AC97" s="2108">
        <v>72.935279999999992</v>
      </c>
      <c r="AD97" s="2108">
        <v>0.73671999999999993</v>
      </c>
      <c r="AE97" s="2844"/>
      <c r="AF97" s="2844">
        <v>18.234000000000002</v>
      </c>
      <c r="AG97" s="2108">
        <v>18.234000000000002</v>
      </c>
      <c r="AH97" s="2682"/>
      <c r="AI97" s="2682" t="s">
        <v>10033</v>
      </c>
      <c r="AJ97" s="2683">
        <v>0</v>
      </c>
    </row>
    <row r="98" spans="1:36" s="2704" customFormat="1" ht="110.25">
      <c r="A98" s="139">
        <v>3393</v>
      </c>
      <c r="B98" s="2674" t="s">
        <v>8136</v>
      </c>
      <c r="C98" s="2702" t="s">
        <v>8137</v>
      </c>
      <c r="D98" s="2703" t="s">
        <v>384</v>
      </c>
      <c r="E98" s="2703" t="s">
        <v>8062</v>
      </c>
      <c r="F98" s="2677" t="s">
        <v>8063</v>
      </c>
      <c r="G98" s="2680">
        <v>94.647999999999996</v>
      </c>
      <c r="H98" s="2680">
        <v>0</v>
      </c>
      <c r="I98" s="2705">
        <v>25</v>
      </c>
      <c r="J98" s="2680">
        <v>0</v>
      </c>
      <c r="K98" s="2680">
        <v>25</v>
      </c>
      <c r="L98" s="2680">
        <v>69.647999999999996</v>
      </c>
      <c r="M98" s="2706">
        <v>69.647999999999996</v>
      </c>
      <c r="N98" s="2681">
        <v>0</v>
      </c>
      <c r="O98" s="2682">
        <v>69.647999999999996</v>
      </c>
      <c r="P98" s="2682"/>
      <c r="Q98" s="2682"/>
      <c r="R98" s="2682"/>
      <c r="S98" s="2682"/>
      <c r="T98" s="2682"/>
      <c r="U98" s="2682"/>
      <c r="V98" s="2682"/>
      <c r="W98" s="2682"/>
      <c r="X98" s="2843">
        <v>69.647999999999996</v>
      </c>
      <c r="Y98" s="2843">
        <v>0</v>
      </c>
      <c r="Z98" s="2108">
        <v>69.647999999999996</v>
      </c>
      <c r="AA98" s="2844">
        <v>68.951520000000002</v>
      </c>
      <c r="AB98" s="2844"/>
      <c r="AC98" s="2108">
        <v>68.951520000000002</v>
      </c>
      <c r="AD98" s="2108">
        <v>0.69647999999999999</v>
      </c>
      <c r="AE98" s="2844"/>
      <c r="AF98" s="2844">
        <v>49.982287999999997</v>
      </c>
      <c r="AG98" s="2108">
        <v>49.982287999999997</v>
      </c>
      <c r="AH98" s="2682"/>
      <c r="AI98" s="2682" t="s">
        <v>9941</v>
      </c>
      <c r="AJ98" s="2683">
        <v>0</v>
      </c>
    </row>
    <row r="99" spans="1:36" s="2704" customFormat="1" ht="126">
      <c r="A99" s="139">
        <v>3394</v>
      </c>
      <c r="B99" s="2674" t="s">
        <v>8138</v>
      </c>
      <c r="C99" s="2702" t="s">
        <v>8139</v>
      </c>
      <c r="D99" s="2703" t="s">
        <v>384</v>
      </c>
      <c r="E99" s="2703" t="s">
        <v>8062</v>
      </c>
      <c r="F99" s="2677" t="s">
        <v>8063</v>
      </c>
      <c r="G99" s="2680">
        <v>93.293000000000006</v>
      </c>
      <c r="H99" s="2680">
        <v>0</v>
      </c>
      <c r="I99" s="2705">
        <v>25</v>
      </c>
      <c r="J99" s="2680">
        <v>0</v>
      </c>
      <c r="K99" s="2680">
        <v>25</v>
      </c>
      <c r="L99" s="2680">
        <v>68.293000000000006</v>
      </c>
      <c r="M99" s="2706">
        <v>68.293000000000006</v>
      </c>
      <c r="N99" s="2681">
        <v>0</v>
      </c>
      <c r="O99" s="2682">
        <v>68.293000000000006</v>
      </c>
      <c r="P99" s="2682"/>
      <c r="Q99" s="2682"/>
      <c r="R99" s="2682"/>
      <c r="S99" s="2682"/>
      <c r="T99" s="2682"/>
      <c r="U99" s="2682"/>
      <c r="V99" s="2682"/>
      <c r="W99" s="2682"/>
      <c r="X99" s="2843">
        <v>68.293000000000006</v>
      </c>
      <c r="Y99" s="2843">
        <v>0</v>
      </c>
      <c r="Z99" s="2108">
        <v>68.293000000000006</v>
      </c>
      <c r="AA99" s="2844">
        <v>67.610070000000007</v>
      </c>
      <c r="AB99" s="2844"/>
      <c r="AC99" s="2108">
        <v>67.610070000000007</v>
      </c>
      <c r="AD99" s="2108">
        <v>0.68293000000000004</v>
      </c>
      <c r="AE99" s="2844"/>
      <c r="AF99" s="2844">
        <v>37.818204999999999</v>
      </c>
      <c r="AG99" s="2108">
        <v>37.818204999999999</v>
      </c>
      <c r="AH99" s="2682"/>
      <c r="AI99" s="2682" t="s">
        <v>9941</v>
      </c>
      <c r="AJ99" s="2683">
        <v>0</v>
      </c>
    </row>
    <row r="100" spans="1:36" s="2704" customFormat="1" ht="78.75">
      <c r="A100" s="139">
        <v>3395</v>
      </c>
      <c r="B100" s="2674" t="s">
        <v>8140</v>
      </c>
      <c r="C100" s="2702" t="s">
        <v>8141</v>
      </c>
      <c r="D100" s="2703" t="s">
        <v>384</v>
      </c>
      <c r="E100" s="2703" t="s">
        <v>8062</v>
      </c>
      <c r="F100" s="2677" t="s">
        <v>8063</v>
      </c>
      <c r="G100" s="2680">
        <v>96.995000000000005</v>
      </c>
      <c r="H100" s="2680">
        <v>0</v>
      </c>
      <c r="I100" s="2705">
        <v>25</v>
      </c>
      <c r="J100" s="2680">
        <v>0</v>
      </c>
      <c r="K100" s="2680">
        <v>25</v>
      </c>
      <c r="L100" s="2680">
        <v>71.995000000000005</v>
      </c>
      <c r="M100" s="2706">
        <v>71.995000000000005</v>
      </c>
      <c r="N100" s="2681">
        <v>0</v>
      </c>
      <c r="O100" s="2682">
        <v>71.995000000000005</v>
      </c>
      <c r="P100" s="2682"/>
      <c r="Q100" s="2682"/>
      <c r="R100" s="2682"/>
      <c r="S100" s="2682"/>
      <c r="T100" s="2682"/>
      <c r="U100" s="2682"/>
      <c r="V100" s="2682"/>
      <c r="W100" s="2682"/>
      <c r="X100" s="2843">
        <v>71.995000000000005</v>
      </c>
      <c r="Y100" s="2843">
        <v>0</v>
      </c>
      <c r="Z100" s="2108">
        <v>71.995000000000005</v>
      </c>
      <c r="AA100" s="2844">
        <v>71.275050000000007</v>
      </c>
      <c r="AB100" s="2844"/>
      <c r="AC100" s="2108">
        <v>71.275050000000007</v>
      </c>
      <c r="AD100" s="2108">
        <v>0.71995000000000009</v>
      </c>
      <c r="AE100" s="2844"/>
      <c r="AF100" s="2844">
        <v>34.385188999999997</v>
      </c>
      <c r="AG100" s="2108">
        <v>34.385188999999997</v>
      </c>
      <c r="AH100" s="2682"/>
      <c r="AI100" s="2682" t="s">
        <v>9941</v>
      </c>
      <c r="AJ100" s="2683">
        <v>0</v>
      </c>
    </row>
    <row r="101" spans="1:36" s="2704" customFormat="1" ht="78.75">
      <c r="A101" s="139">
        <v>3396</v>
      </c>
      <c r="B101" s="2674" t="s">
        <v>8142</v>
      </c>
      <c r="C101" s="2702" t="s">
        <v>8143</v>
      </c>
      <c r="D101" s="2703" t="s">
        <v>384</v>
      </c>
      <c r="E101" s="2703" t="s">
        <v>8062</v>
      </c>
      <c r="F101" s="2677" t="s">
        <v>8063</v>
      </c>
      <c r="G101" s="2680">
        <v>96.134</v>
      </c>
      <c r="H101" s="2680">
        <v>0</v>
      </c>
      <c r="I101" s="2705">
        <v>25</v>
      </c>
      <c r="J101" s="2680">
        <v>0</v>
      </c>
      <c r="K101" s="2680">
        <v>25</v>
      </c>
      <c r="L101" s="2680">
        <v>71.134</v>
      </c>
      <c r="M101" s="2706">
        <v>71.134</v>
      </c>
      <c r="N101" s="2681">
        <v>0</v>
      </c>
      <c r="O101" s="2682">
        <v>71.134</v>
      </c>
      <c r="P101" s="2682"/>
      <c r="Q101" s="2682"/>
      <c r="R101" s="2682"/>
      <c r="S101" s="2682"/>
      <c r="T101" s="2682"/>
      <c r="U101" s="2682"/>
      <c r="V101" s="2682"/>
      <c r="W101" s="2682"/>
      <c r="X101" s="2843">
        <v>71.134</v>
      </c>
      <c r="Y101" s="2843">
        <v>0</v>
      </c>
      <c r="Z101" s="2108">
        <v>71.134</v>
      </c>
      <c r="AA101" s="2844">
        <v>70.422659999999993</v>
      </c>
      <c r="AB101" s="2844"/>
      <c r="AC101" s="2108">
        <v>70.422659999999993</v>
      </c>
      <c r="AD101" s="2108">
        <v>0.71133999999999997</v>
      </c>
      <c r="AE101" s="2844"/>
      <c r="AF101" s="2844">
        <v>17.606000000000002</v>
      </c>
      <c r="AG101" s="2108">
        <v>17.606000000000002</v>
      </c>
      <c r="AH101" s="2682"/>
      <c r="AI101" s="2682" t="s">
        <v>10033</v>
      </c>
      <c r="AJ101" s="2683">
        <v>0</v>
      </c>
    </row>
    <row r="102" spans="1:36" s="2704" customFormat="1" ht="126">
      <c r="A102" s="139">
        <v>3397</v>
      </c>
      <c r="B102" s="2674" t="s">
        <v>8144</v>
      </c>
      <c r="C102" s="2702" t="s">
        <v>8145</v>
      </c>
      <c r="D102" s="2703" t="s">
        <v>384</v>
      </c>
      <c r="E102" s="2703" t="s">
        <v>8062</v>
      </c>
      <c r="F102" s="2677" t="s">
        <v>8063</v>
      </c>
      <c r="G102" s="2680">
        <v>87.512</v>
      </c>
      <c r="H102" s="2680">
        <v>0</v>
      </c>
      <c r="I102" s="2705">
        <v>25</v>
      </c>
      <c r="J102" s="2680">
        <v>0</v>
      </c>
      <c r="K102" s="2680">
        <v>25</v>
      </c>
      <c r="L102" s="2680">
        <v>62.512</v>
      </c>
      <c r="M102" s="2706">
        <v>62.512</v>
      </c>
      <c r="N102" s="2681">
        <v>0</v>
      </c>
      <c r="O102" s="2682">
        <v>62.512</v>
      </c>
      <c r="P102" s="2682"/>
      <c r="Q102" s="2682"/>
      <c r="R102" s="2682"/>
      <c r="S102" s="2682"/>
      <c r="T102" s="2682"/>
      <c r="U102" s="2682"/>
      <c r="V102" s="2682"/>
      <c r="W102" s="2682"/>
      <c r="X102" s="2843">
        <v>62.512</v>
      </c>
      <c r="Y102" s="2843">
        <v>0</v>
      </c>
      <c r="Z102" s="2108">
        <v>62.512</v>
      </c>
      <c r="AA102" s="2844">
        <v>61.886879999999998</v>
      </c>
      <c r="AB102" s="2844"/>
      <c r="AC102" s="2108">
        <v>61.886879999999998</v>
      </c>
      <c r="AD102" s="2108">
        <v>0.62512000000000001</v>
      </c>
      <c r="AE102" s="2844"/>
      <c r="AF102" s="2844">
        <v>41.293255000000002</v>
      </c>
      <c r="AG102" s="2108">
        <v>41.293255000000002</v>
      </c>
      <c r="AH102" s="2682"/>
      <c r="AI102" s="2682" t="s">
        <v>9941</v>
      </c>
      <c r="AJ102" s="2683">
        <v>0</v>
      </c>
    </row>
    <row r="103" spans="1:36" s="2704" customFormat="1" ht="47.25">
      <c r="A103" s="139">
        <v>3398</v>
      </c>
      <c r="B103" s="2674" t="s">
        <v>8146</v>
      </c>
      <c r="C103" s="2702" t="s">
        <v>8147</v>
      </c>
      <c r="D103" s="2703" t="s">
        <v>213</v>
      </c>
      <c r="E103" s="2703" t="s">
        <v>695</v>
      </c>
      <c r="F103" s="2677" t="s">
        <v>8063</v>
      </c>
      <c r="G103" s="2680">
        <v>105.035</v>
      </c>
      <c r="H103" s="2680">
        <v>0</v>
      </c>
      <c r="I103" s="2705">
        <v>12.5</v>
      </c>
      <c r="J103" s="2680">
        <v>0</v>
      </c>
      <c r="K103" s="2680">
        <v>12.5</v>
      </c>
      <c r="L103" s="2680">
        <v>92.534999999999997</v>
      </c>
      <c r="M103" s="2706">
        <v>92.534999999999997</v>
      </c>
      <c r="N103" s="2681">
        <v>0</v>
      </c>
      <c r="O103" s="2682">
        <v>92.534999999999997</v>
      </c>
      <c r="P103" s="2682"/>
      <c r="Q103" s="2682"/>
      <c r="R103" s="2682"/>
      <c r="S103" s="2682"/>
      <c r="T103" s="2682"/>
      <c r="U103" s="2682"/>
      <c r="V103" s="2682"/>
      <c r="W103" s="2682"/>
      <c r="X103" s="2843">
        <v>92.534999999999997</v>
      </c>
      <c r="Y103" s="2843">
        <v>0</v>
      </c>
      <c r="Z103" s="2108">
        <v>92.534999999999997</v>
      </c>
      <c r="AA103" s="2844">
        <v>91.609650000000002</v>
      </c>
      <c r="AB103" s="2844"/>
      <c r="AC103" s="2108">
        <v>91.609650000000002</v>
      </c>
      <c r="AD103" s="2108">
        <v>0.92535000000000001</v>
      </c>
      <c r="AE103" s="2844"/>
      <c r="AF103" s="2844">
        <v>5.9098810000000004</v>
      </c>
      <c r="AG103" s="2108">
        <v>5.9098810000000004</v>
      </c>
      <c r="AH103" s="2682"/>
      <c r="AI103" s="2682" t="s">
        <v>9941</v>
      </c>
      <c r="AJ103" s="2683">
        <v>0</v>
      </c>
    </row>
    <row r="104" spans="1:36" s="2704" customFormat="1" ht="94.5">
      <c r="A104" s="139">
        <v>3399</v>
      </c>
      <c r="B104" s="2674" t="s">
        <v>8148</v>
      </c>
      <c r="C104" s="2702" t="s">
        <v>8149</v>
      </c>
      <c r="D104" s="2703" t="s">
        <v>213</v>
      </c>
      <c r="E104" s="2703" t="s">
        <v>4214</v>
      </c>
      <c r="F104" s="2677" t="s">
        <v>8063</v>
      </c>
      <c r="G104" s="2680">
        <v>139.71199999999999</v>
      </c>
      <c r="H104" s="2680">
        <v>0</v>
      </c>
      <c r="I104" s="2705">
        <v>17.324999999999999</v>
      </c>
      <c r="J104" s="2680">
        <v>0</v>
      </c>
      <c r="K104" s="2680">
        <v>17.324999999999999</v>
      </c>
      <c r="L104" s="2680">
        <v>122.38699999999999</v>
      </c>
      <c r="M104" s="2706">
        <v>122.38699999999999</v>
      </c>
      <c r="N104" s="2681">
        <v>0</v>
      </c>
      <c r="O104" s="2682">
        <v>122.38699999999999</v>
      </c>
      <c r="P104" s="2682"/>
      <c r="Q104" s="2682"/>
      <c r="R104" s="2682"/>
      <c r="S104" s="2682"/>
      <c r="T104" s="2682"/>
      <c r="U104" s="2682"/>
      <c r="V104" s="2682"/>
      <c r="W104" s="2682"/>
      <c r="X104" s="2843">
        <v>122.38699999999999</v>
      </c>
      <c r="Y104" s="2843">
        <v>0</v>
      </c>
      <c r="Z104" s="2108">
        <v>122.38699999999999</v>
      </c>
      <c r="AA104" s="2844">
        <v>60.581564999999991</v>
      </c>
      <c r="AB104" s="2844"/>
      <c r="AC104" s="2108">
        <v>60.581564999999991</v>
      </c>
      <c r="AD104" s="2108">
        <v>0.6119349999999999</v>
      </c>
      <c r="AE104" s="2844"/>
      <c r="AF104" s="2844">
        <v>17.537264</v>
      </c>
      <c r="AG104" s="2108">
        <v>17.537264</v>
      </c>
      <c r="AH104" s="2682"/>
      <c r="AI104" s="2682" t="s">
        <v>9941</v>
      </c>
      <c r="AJ104" s="2683">
        <v>0</v>
      </c>
    </row>
    <row r="105" spans="1:36" s="2704" customFormat="1" ht="47.25">
      <c r="A105" s="139">
        <v>3400</v>
      </c>
      <c r="B105" s="2674" t="s">
        <v>8150</v>
      </c>
      <c r="C105" s="2702" t="s">
        <v>8151</v>
      </c>
      <c r="D105" s="2703" t="s">
        <v>213</v>
      </c>
      <c r="E105" s="2703" t="s">
        <v>8152</v>
      </c>
      <c r="F105" s="2677" t="s">
        <v>8063</v>
      </c>
      <c r="G105" s="2680">
        <v>134.81299999999999</v>
      </c>
      <c r="H105" s="2680">
        <v>0</v>
      </c>
      <c r="I105" s="2705">
        <v>35</v>
      </c>
      <c r="J105" s="2680">
        <v>0</v>
      </c>
      <c r="K105" s="2680">
        <v>35</v>
      </c>
      <c r="L105" s="2680">
        <v>99.812999999999988</v>
      </c>
      <c r="M105" s="2706">
        <v>99.812999999999988</v>
      </c>
      <c r="N105" s="2681">
        <v>0</v>
      </c>
      <c r="O105" s="2682">
        <v>99.812999999999988</v>
      </c>
      <c r="P105" s="2682"/>
      <c r="Q105" s="2682"/>
      <c r="R105" s="2682"/>
      <c r="S105" s="2682"/>
      <c r="T105" s="2682"/>
      <c r="U105" s="2682"/>
      <c r="V105" s="2682"/>
      <c r="W105" s="2682"/>
      <c r="X105" s="2843">
        <v>99.812999999999988</v>
      </c>
      <c r="Y105" s="2843">
        <v>0</v>
      </c>
      <c r="Z105" s="2108">
        <v>99.812999999999988</v>
      </c>
      <c r="AA105" s="2844">
        <v>98.814869999999985</v>
      </c>
      <c r="AB105" s="2844"/>
      <c r="AC105" s="2108">
        <v>98.814869999999985</v>
      </c>
      <c r="AD105" s="2108">
        <v>0.99812999999999985</v>
      </c>
      <c r="AE105" s="2844"/>
      <c r="AF105" s="2844">
        <v>54.887912</v>
      </c>
      <c r="AG105" s="2108">
        <v>54.887912</v>
      </c>
      <c r="AH105" s="2682"/>
      <c r="AI105" s="2682" t="s">
        <v>9941</v>
      </c>
      <c r="AJ105" s="2683">
        <v>0</v>
      </c>
    </row>
    <row r="106" spans="1:36" s="2704" customFormat="1" ht="63">
      <c r="A106" s="139">
        <v>3401</v>
      </c>
      <c r="B106" s="2674" t="s">
        <v>8153</v>
      </c>
      <c r="C106" s="2702" t="s">
        <v>8154</v>
      </c>
      <c r="D106" s="2703" t="s">
        <v>213</v>
      </c>
      <c r="E106" s="2703" t="s">
        <v>8152</v>
      </c>
      <c r="F106" s="2677" t="s">
        <v>8063</v>
      </c>
      <c r="G106" s="2680">
        <v>107.429</v>
      </c>
      <c r="H106" s="2680">
        <v>0</v>
      </c>
      <c r="I106" s="2705">
        <v>25</v>
      </c>
      <c r="J106" s="2680">
        <v>0</v>
      </c>
      <c r="K106" s="2680">
        <v>25</v>
      </c>
      <c r="L106" s="2680">
        <v>82.429000000000002</v>
      </c>
      <c r="M106" s="2706">
        <v>82.429000000000002</v>
      </c>
      <c r="N106" s="2681">
        <v>0</v>
      </c>
      <c r="O106" s="2682">
        <v>82.429000000000002</v>
      </c>
      <c r="P106" s="2682"/>
      <c r="Q106" s="2682"/>
      <c r="R106" s="2682"/>
      <c r="S106" s="2682"/>
      <c r="T106" s="2682"/>
      <c r="U106" s="2682"/>
      <c r="V106" s="2682"/>
      <c r="W106" s="2682"/>
      <c r="X106" s="2843">
        <v>82.429000000000002</v>
      </c>
      <c r="Y106" s="2843">
        <v>0</v>
      </c>
      <c r="Z106" s="2108">
        <v>82.429000000000002</v>
      </c>
      <c r="AA106" s="2844">
        <v>81.604709999999997</v>
      </c>
      <c r="AB106" s="2844"/>
      <c r="AC106" s="2108">
        <v>81.604709999999997</v>
      </c>
      <c r="AD106" s="2108">
        <v>0.82428999999999997</v>
      </c>
      <c r="AE106" s="2844"/>
      <c r="AF106" s="2844">
        <v>0</v>
      </c>
      <c r="AG106" s="2108">
        <v>0</v>
      </c>
      <c r="AH106" s="2682"/>
      <c r="AI106" s="2682" t="s">
        <v>9941</v>
      </c>
      <c r="AJ106" s="2683">
        <v>0</v>
      </c>
    </row>
    <row r="107" spans="1:36" s="2704" customFormat="1" ht="63">
      <c r="A107" s="139">
        <v>3402</v>
      </c>
      <c r="B107" s="2674" t="s">
        <v>8155</v>
      </c>
      <c r="C107" s="2702" t="s">
        <v>8156</v>
      </c>
      <c r="D107" s="2703" t="s">
        <v>213</v>
      </c>
      <c r="E107" s="2703" t="s">
        <v>8157</v>
      </c>
      <c r="F107" s="2677" t="s">
        <v>8063</v>
      </c>
      <c r="G107" s="2680">
        <v>69.091999999999999</v>
      </c>
      <c r="H107" s="2680">
        <v>0</v>
      </c>
      <c r="I107" s="2705">
        <v>17.5</v>
      </c>
      <c r="J107" s="2680">
        <v>0</v>
      </c>
      <c r="K107" s="2680">
        <v>17.5</v>
      </c>
      <c r="L107" s="2680">
        <v>51.591999999999999</v>
      </c>
      <c r="M107" s="2706">
        <v>51.591999999999999</v>
      </c>
      <c r="N107" s="2681">
        <v>0</v>
      </c>
      <c r="O107" s="2682">
        <v>51.591999999999999</v>
      </c>
      <c r="P107" s="2682"/>
      <c r="Q107" s="2682"/>
      <c r="R107" s="2682"/>
      <c r="S107" s="2682"/>
      <c r="T107" s="2682"/>
      <c r="U107" s="2682"/>
      <c r="V107" s="2682"/>
      <c r="W107" s="2682"/>
      <c r="X107" s="2843">
        <v>51.591999999999999</v>
      </c>
      <c r="Y107" s="2843">
        <v>0</v>
      </c>
      <c r="Z107" s="2108">
        <v>51.591999999999999</v>
      </c>
      <c r="AA107" s="2844">
        <v>51.076079999999997</v>
      </c>
      <c r="AB107" s="2844"/>
      <c r="AC107" s="2108">
        <v>51.076079999999997</v>
      </c>
      <c r="AD107" s="2108">
        <v>0.51591999999999993</v>
      </c>
      <c r="AE107" s="2844"/>
      <c r="AF107" s="2844">
        <v>12.768814000000001</v>
      </c>
      <c r="AG107" s="2108">
        <v>12.768814000000001</v>
      </c>
      <c r="AH107" s="2682"/>
      <c r="AI107" s="2682" t="s">
        <v>10033</v>
      </c>
      <c r="AJ107" s="2683">
        <v>0</v>
      </c>
    </row>
    <row r="108" spans="1:36" s="2704" customFormat="1" ht="94.5">
      <c r="A108" s="139">
        <v>3403</v>
      </c>
      <c r="B108" s="2674" t="s">
        <v>8158</v>
      </c>
      <c r="C108" s="2702" t="s">
        <v>8159</v>
      </c>
      <c r="D108" s="2703" t="s">
        <v>213</v>
      </c>
      <c r="E108" s="2703" t="s">
        <v>6281</v>
      </c>
      <c r="F108" s="2677" t="s">
        <v>8063</v>
      </c>
      <c r="G108" s="2680">
        <v>132.89500000000001</v>
      </c>
      <c r="H108" s="2680">
        <v>0</v>
      </c>
      <c r="I108" s="2705">
        <v>16.625</v>
      </c>
      <c r="J108" s="2680">
        <v>0</v>
      </c>
      <c r="K108" s="2680">
        <v>16.625</v>
      </c>
      <c r="L108" s="2680">
        <v>116.27000000000001</v>
      </c>
      <c r="M108" s="2706">
        <v>116.27000000000001</v>
      </c>
      <c r="N108" s="2681">
        <v>0</v>
      </c>
      <c r="O108" s="2682">
        <v>116.27000000000001</v>
      </c>
      <c r="P108" s="2682"/>
      <c r="Q108" s="2682"/>
      <c r="R108" s="2682"/>
      <c r="S108" s="2682"/>
      <c r="T108" s="2682"/>
      <c r="U108" s="2682"/>
      <c r="V108" s="2682"/>
      <c r="W108" s="2682"/>
      <c r="X108" s="2843">
        <v>116.27000000000001</v>
      </c>
      <c r="Y108" s="2843">
        <v>0</v>
      </c>
      <c r="Z108" s="2108">
        <v>116.27000000000001</v>
      </c>
      <c r="AA108" s="2844">
        <v>57.553650000000005</v>
      </c>
      <c r="AB108" s="2844"/>
      <c r="AC108" s="2108">
        <v>57.553650000000005</v>
      </c>
      <c r="AD108" s="2108">
        <v>0.58135000000000003</v>
      </c>
      <c r="AE108" s="2844"/>
      <c r="AF108" s="2844">
        <v>0</v>
      </c>
      <c r="AG108" s="2108">
        <v>0</v>
      </c>
      <c r="AH108" s="2682"/>
      <c r="AI108" s="2682" t="s">
        <v>10033</v>
      </c>
      <c r="AJ108" s="2683">
        <v>0</v>
      </c>
    </row>
    <row r="109" spans="1:36" s="2704" customFormat="1" ht="78.75">
      <c r="A109" s="139">
        <v>3404</v>
      </c>
      <c r="B109" s="2674" t="s">
        <v>8160</v>
      </c>
      <c r="C109" s="2702" t="s">
        <v>8161</v>
      </c>
      <c r="D109" s="2703" t="s">
        <v>213</v>
      </c>
      <c r="E109" s="2703" t="s">
        <v>2438</v>
      </c>
      <c r="F109" s="2677" t="s">
        <v>8063</v>
      </c>
      <c r="G109" s="2680">
        <v>185.845</v>
      </c>
      <c r="H109" s="2680">
        <v>0</v>
      </c>
      <c r="I109" s="2705">
        <v>23.25</v>
      </c>
      <c r="J109" s="2680">
        <v>0</v>
      </c>
      <c r="K109" s="2680">
        <v>23.25</v>
      </c>
      <c r="L109" s="2680">
        <v>162.595</v>
      </c>
      <c r="M109" s="2706">
        <v>162.595</v>
      </c>
      <c r="N109" s="2681">
        <v>0</v>
      </c>
      <c r="O109" s="2682">
        <v>162.595</v>
      </c>
      <c r="P109" s="2682"/>
      <c r="Q109" s="2682"/>
      <c r="R109" s="2682"/>
      <c r="S109" s="2682"/>
      <c r="T109" s="2682"/>
      <c r="U109" s="2682"/>
      <c r="V109" s="2682"/>
      <c r="W109" s="2682"/>
      <c r="X109" s="2843">
        <v>162.595</v>
      </c>
      <c r="Y109" s="2843">
        <v>0</v>
      </c>
      <c r="Z109" s="2108">
        <v>162.595</v>
      </c>
      <c r="AA109" s="2844">
        <v>80.484525000000005</v>
      </c>
      <c r="AB109" s="2844"/>
      <c r="AC109" s="2108">
        <v>80.484525000000005</v>
      </c>
      <c r="AD109" s="2108">
        <v>0.812975</v>
      </c>
      <c r="AE109" s="2844"/>
      <c r="AF109" s="2844">
        <v>9.8902280000000005</v>
      </c>
      <c r="AG109" s="2108">
        <v>9.8902280000000005</v>
      </c>
      <c r="AH109" s="2682"/>
      <c r="AI109" s="2682" t="s">
        <v>10033</v>
      </c>
      <c r="AJ109" s="2683">
        <v>0</v>
      </c>
    </row>
    <row r="110" spans="1:36" s="2704" customFormat="1" ht="78.75">
      <c r="A110" s="139">
        <v>3405</v>
      </c>
      <c r="B110" s="2674" t="s">
        <v>8162</v>
      </c>
      <c r="C110" s="2702" t="s">
        <v>8163</v>
      </c>
      <c r="D110" s="2703" t="s">
        <v>213</v>
      </c>
      <c r="E110" s="2703" t="s">
        <v>8157</v>
      </c>
      <c r="F110" s="2677" t="s">
        <v>8063</v>
      </c>
      <c r="G110" s="2680">
        <v>88.040999999999997</v>
      </c>
      <c r="H110" s="2680">
        <v>0</v>
      </c>
      <c r="I110" s="2705">
        <v>20.25</v>
      </c>
      <c r="J110" s="2680">
        <v>0</v>
      </c>
      <c r="K110" s="2680">
        <v>20.25</v>
      </c>
      <c r="L110" s="2680">
        <v>67.790999999999997</v>
      </c>
      <c r="M110" s="2706">
        <v>67.790999999999997</v>
      </c>
      <c r="N110" s="2681">
        <v>0</v>
      </c>
      <c r="O110" s="2682">
        <v>67.790999999999997</v>
      </c>
      <c r="P110" s="2682"/>
      <c r="Q110" s="2682"/>
      <c r="R110" s="2682"/>
      <c r="S110" s="2682"/>
      <c r="T110" s="2682"/>
      <c r="U110" s="2682"/>
      <c r="V110" s="2682"/>
      <c r="W110" s="2682"/>
      <c r="X110" s="2843">
        <v>67.790999999999997</v>
      </c>
      <c r="Y110" s="2843">
        <v>0</v>
      </c>
      <c r="Z110" s="2108">
        <v>67.790999999999997</v>
      </c>
      <c r="AA110" s="2844">
        <v>67.11309</v>
      </c>
      <c r="AB110" s="2844"/>
      <c r="AC110" s="2108">
        <v>67.11309</v>
      </c>
      <c r="AD110" s="2108">
        <v>0.67791000000000001</v>
      </c>
      <c r="AE110" s="2844"/>
      <c r="AF110" s="2844">
        <v>18.561955000000001</v>
      </c>
      <c r="AG110" s="2108">
        <v>18.561955000000001</v>
      </c>
      <c r="AH110" s="2682"/>
      <c r="AI110" s="2682" t="s">
        <v>9941</v>
      </c>
      <c r="AJ110" s="2683">
        <v>0</v>
      </c>
    </row>
    <row r="111" spans="1:36" s="2704" customFormat="1" ht="63">
      <c r="A111" s="139">
        <v>3406</v>
      </c>
      <c r="B111" s="2674" t="s">
        <v>8164</v>
      </c>
      <c r="C111" s="2702" t="s">
        <v>8165</v>
      </c>
      <c r="D111" s="2703" t="s">
        <v>213</v>
      </c>
      <c r="E111" s="2703" t="s">
        <v>8119</v>
      </c>
      <c r="F111" s="2677" t="s">
        <v>8063</v>
      </c>
      <c r="G111" s="2680">
        <v>164.523</v>
      </c>
      <c r="H111" s="2680">
        <v>0</v>
      </c>
      <c r="I111" s="2705">
        <v>37.5</v>
      </c>
      <c r="J111" s="2680">
        <v>0</v>
      </c>
      <c r="K111" s="2680">
        <v>37.5</v>
      </c>
      <c r="L111" s="2680">
        <v>127.023</v>
      </c>
      <c r="M111" s="2706">
        <v>127.023</v>
      </c>
      <c r="N111" s="2681">
        <v>0</v>
      </c>
      <c r="O111" s="2682">
        <v>127.023</v>
      </c>
      <c r="P111" s="2682"/>
      <c r="Q111" s="2682"/>
      <c r="R111" s="2682"/>
      <c r="S111" s="2682"/>
      <c r="T111" s="2682"/>
      <c r="U111" s="2682"/>
      <c r="V111" s="2682"/>
      <c r="W111" s="2682"/>
      <c r="X111" s="2843">
        <v>127.023</v>
      </c>
      <c r="Y111" s="2843">
        <v>0</v>
      </c>
      <c r="Z111" s="2108">
        <v>127.023</v>
      </c>
      <c r="AA111" s="2844">
        <v>62.876384999999999</v>
      </c>
      <c r="AB111" s="2844"/>
      <c r="AC111" s="2108">
        <v>62.876384999999999</v>
      </c>
      <c r="AD111" s="2108">
        <v>0.63511499999999999</v>
      </c>
      <c r="AE111" s="2844"/>
      <c r="AF111" s="2844">
        <v>16.932967000000001</v>
      </c>
      <c r="AG111" s="2108">
        <v>16.932967000000001</v>
      </c>
      <c r="AH111" s="2682"/>
      <c r="AI111" s="2682" t="s">
        <v>10033</v>
      </c>
      <c r="AJ111" s="2683">
        <v>0</v>
      </c>
    </row>
    <row r="112" spans="1:36" s="2704" customFormat="1" ht="78.75">
      <c r="A112" s="139">
        <v>3407</v>
      </c>
      <c r="B112" s="2674" t="s">
        <v>8166</v>
      </c>
      <c r="C112" s="2702" t="s">
        <v>8167</v>
      </c>
      <c r="D112" s="2703" t="s">
        <v>213</v>
      </c>
      <c r="E112" s="2703" t="s">
        <v>8152</v>
      </c>
      <c r="F112" s="2677" t="s">
        <v>8063</v>
      </c>
      <c r="G112" s="2680">
        <v>149.70500000000001</v>
      </c>
      <c r="H112" s="2680">
        <v>0</v>
      </c>
      <c r="I112" s="2705">
        <v>35</v>
      </c>
      <c r="J112" s="2680">
        <v>0</v>
      </c>
      <c r="K112" s="2680">
        <v>35</v>
      </c>
      <c r="L112" s="2680">
        <v>114.70500000000001</v>
      </c>
      <c r="M112" s="2706">
        <v>114.70500000000001</v>
      </c>
      <c r="N112" s="2681">
        <v>0</v>
      </c>
      <c r="O112" s="2682">
        <v>114.70500000000001</v>
      </c>
      <c r="P112" s="2682"/>
      <c r="Q112" s="2682"/>
      <c r="R112" s="2682"/>
      <c r="S112" s="2682"/>
      <c r="T112" s="2682"/>
      <c r="U112" s="2682"/>
      <c r="V112" s="2682"/>
      <c r="W112" s="2682"/>
      <c r="X112" s="2843">
        <v>114.70500000000001</v>
      </c>
      <c r="Y112" s="2843">
        <v>0</v>
      </c>
      <c r="Z112" s="2108">
        <v>114.70500000000001</v>
      </c>
      <c r="AA112" s="2844">
        <v>56.778975000000003</v>
      </c>
      <c r="AB112" s="2844"/>
      <c r="AC112" s="2108">
        <v>56.778975000000003</v>
      </c>
      <c r="AD112" s="2108">
        <v>0.57352500000000006</v>
      </c>
      <c r="AE112" s="2844"/>
      <c r="AF112" s="2844">
        <v>0</v>
      </c>
      <c r="AG112" s="2108">
        <v>0</v>
      </c>
      <c r="AH112" s="2682"/>
      <c r="AI112" s="2682" t="s">
        <v>9941</v>
      </c>
      <c r="AJ112" s="2683">
        <v>0</v>
      </c>
    </row>
    <row r="113" spans="1:36" s="2704" customFormat="1" ht="63">
      <c r="A113" s="139">
        <v>3408</v>
      </c>
      <c r="B113" s="2674" t="s">
        <v>8168</v>
      </c>
      <c r="C113" s="2702" t="s">
        <v>8169</v>
      </c>
      <c r="D113" s="2703" t="s">
        <v>213</v>
      </c>
      <c r="E113" s="2703" t="s">
        <v>8157</v>
      </c>
      <c r="F113" s="2677" t="s">
        <v>8063</v>
      </c>
      <c r="G113" s="2680">
        <v>85.850999999999999</v>
      </c>
      <c r="H113" s="2680">
        <v>0</v>
      </c>
      <c r="I113" s="2705">
        <v>20</v>
      </c>
      <c r="J113" s="2680">
        <v>0</v>
      </c>
      <c r="K113" s="2680">
        <v>20</v>
      </c>
      <c r="L113" s="2680">
        <v>65.850999999999999</v>
      </c>
      <c r="M113" s="2706">
        <v>65.850999999999999</v>
      </c>
      <c r="N113" s="2681">
        <v>0</v>
      </c>
      <c r="O113" s="2682">
        <v>65.850999999999999</v>
      </c>
      <c r="P113" s="2682"/>
      <c r="Q113" s="2682"/>
      <c r="R113" s="2682"/>
      <c r="S113" s="2682"/>
      <c r="T113" s="2682"/>
      <c r="U113" s="2682"/>
      <c r="V113" s="2682"/>
      <c r="W113" s="2682"/>
      <c r="X113" s="2843">
        <v>65.850999999999999</v>
      </c>
      <c r="Y113" s="2843">
        <v>0</v>
      </c>
      <c r="Z113" s="2108">
        <v>65.850999999999999</v>
      </c>
      <c r="AA113" s="2844">
        <v>65.192489999999992</v>
      </c>
      <c r="AB113" s="2844"/>
      <c r="AC113" s="2108">
        <v>65.192489999999992</v>
      </c>
      <c r="AD113" s="2108">
        <v>0.65851000000000004</v>
      </c>
      <c r="AE113" s="2844"/>
      <c r="AF113" s="2844">
        <v>0</v>
      </c>
      <c r="AG113" s="2108">
        <v>0</v>
      </c>
      <c r="AH113" s="2682"/>
      <c r="AI113" s="2682" t="s">
        <v>10033</v>
      </c>
      <c r="AJ113" s="2683">
        <v>0</v>
      </c>
    </row>
    <row r="114" spans="1:36" s="2704" customFormat="1" ht="63">
      <c r="A114" s="139">
        <v>3409</v>
      </c>
      <c r="B114" s="2674" t="s">
        <v>8170</v>
      </c>
      <c r="C114" s="2702" t="s">
        <v>8171</v>
      </c>
      <c r="D114" s="2703" t="s">
        <v>213</v>
      </c>
      <c r="E114" s="2703" t="s">
        <v>8152</v>
      </c>
      <c r="F114" s="2677" t="s">
        <v>8063</v>
      </c>
      <c r="G114" s="2680">
        <v>196.363</v>
      </c>
      <c r="H114" s="2680">
        <v>0</v>
      </c>
      <c r="I114" s="2705">
        <v>47.075000000000003</v>
      </c>
      <c r="J114" s="2680">
        <v>0</v>
      </c>
      <c r="K114" s="2680">
        <v>47.075000000000003</v>
      </c>
      <c r="L114" s="2680">
        <v>149.28800000000001</v>
      </c>
      <c r="M114" s="2706">
        <v>149.28800000000001</v>
      </c>
      <c r="N114" s="2681">
        <v>0</v>
      </c>
      <c r="O114" s="2682">
        <v>149.28800000000001</v>
      </c>
      <c r="P114" s="2682"/>
      <c r="Q114" s="2682"/>
      <c r="R114" s="2682"/>
      <c r="S114" s="2682"/>
      <c r="T114" s="2682"/>
      <c r="U114" s="2682"/>
      <c r="V114" s="2682"/>
      <c r="W114" s="2682"/>
      <c r="X114" s="2843">
        <v>149.28800000000001</v>
      </c>
      <c r="Y114" s="2843">
        <v>0</v>
      </c>
      <c r="Z114" s="2108">
        <v>149.28800000000001</v>
      </c>
      <c r="AA114" s="2844">
        <v>73.897559999999999</v>
      </c>
      <c r="AB114" s="2844"/>
      <c r="AC114" s="2108">
        <v>73.897559999999999</v>
      </c>
      <c r="AD114" s="2108">
        <v>0.7464400000000001</v>
      </c>
      <c r="AE114" s="2844"/>
      <c r="AF114" s="2844">
        <v>36.948518</v>
      </c>
      <c r="AG114" s="2108">
        <v>36.948518</v>
      </c>
      <c r="AH114" s="2682"/>
      <c r="AI114" s="2682" t="s">
        <v>10033</v>
      </c>
      <c r="AJ114" s="2683">
        <v>0</v>
      </c>
    </row>
    <row r="115" spans="1:36" s="2704" customFormat="1" ht="47.25">
      <c r="A115" s="139">
        <v>3410</v>
      </c>
      <c r="B115" s="2674" t="s">
        <v>8172</v>
      </c>
      <c r="C115" s="2702" t="s">
        <v>8173</v>
      </c>
      <c r="D115" s="2703" t="s">
        <v>213</v>
      </c>
      <c r="E115" s="2703" t="s">
        <v>8152</v>
      </c>
      <c r="F115" s="2677" t="s">
        <v>8063</v>
      </c>
      <c r="G115" s="2680">
        <v>117.76300000000001</v>
      </c>
      <c r="H115" s="2680">
        <v>0</v>
      </c>
      <c r="I115" s="2705">
        <v>27.5</v>
      </c>
      <c r="J115" s="2680">
        <v>0</v>
      </c>
      <c r="K115" s="2680">
        <v>27.5</v>
      </c>
      <c r="L115" s="2680">
        <v>90.263000000000005</v>
      </c>
      <c r="M115" s="2706">
        <v>90.263000000000005</v>
      </c>
      <c r="N115" s="2681">
        <v>0</v>
      </c>
      <c r="O115" s="2682">
        <v>90.263000000000005</v>
      </c>
      <c r="P115" s="2682"/>
      <c r="Q115" s="2682"/>
      <c r="R115" s="2682"/>
      <c r="S115" s="2682"/>
      <c r="T115" s="2682"/>
      <c r="U115" s="2682"/>
      <c r="V115" s="2682"/>
      <c r="W115" s="2682"/>
      <c r="X115" s="2843">
        <v>90.263000000000005</v>
      </c>
      <c r="Y115" s="2843">
        <v>0</v>
      </c>
      <c r="Z115" s="2108">
        <v>90.263000000000005</v>
      </c>
      <c r="AA115" s="2844">
        <v>89.36</v>
      </c>
      <c r="AB115" s="2844"/>
      <c r="AC115" s="2108">
        <v>89.36</v>
      </c>
      <c r="AD115" s="2108">
        <v>0.90300000000000002</v>
      </c>
      <c r="AE115" s="2844"/>
      <c r="AF115" s="2844">
        <v>0</v>
      </c>
      <c r="AG115" s="2108">
        <v>0</v>
      </c>
      <c r="AH115" s="2682"/>
      <c r="AI115" s="2682" t="s">
        <v>9941</v>
      </c>
      <c r="AJ115" s="2683">
        <v>0</v>
      </c>
    </row>
    <row r="116" spans="1:36" s="2704" customFormat="1" ht="63">
      <c r="A116" s="139">
        <v>3411</v>
      </c>
      <c r="B116" s="2674" t="s">
        <v>8174</v>
      </c>
      <c r="C116" s="2702" t="s">
        <v>8175</v>
      </c>
      <c r="D116" s="2703" t="s">
        <v>213</v>
      </c>
      <c r="E116" s="2703" t="s">
        <v>8176</v>
      </c>
      <c r="F116" s="2677" t="s">
        <v>8063</v>
      </c>
      <c r="G116" s="2680">
        <v>169.88</v>
      </c>
      <c r="H116" s="2680">
        <v>0</v>
      </c>
      <c r="I116" s="2705">
        <v>42.075000000000003</v>
      </c>
      <c r="J116" s="2680">
        <v>0</v>
      </c>
      <c r="K116" s="2680">
        <v>42.075000000000003</v>
      </c>
      <c r="L116" s="2680">
        <v>127.80499999999999</v>
      </c>
      <c r="M116" s="2706">
        <v>127.80499999999999</v>
      </c>
      <c r="N116" s="2681">
        <v>0</v>
      </c>
      <c r="O116" s="2682">
        <v>127.80499999999999</v>
      </c>
      <c r="P116" s="2682"/>
      <c r="Q116" s="2682"/>
      <c r="R116" s="2682"/>
      <c r="S116" s="2682"/>
      <c r="T116" s="2682"/>
      <c r="U116" s="2682"/>
      <c r="V116" s="2682"/>
      <c r="W116" s="2682"/>
      <c r="X116" s="2843">
        <v>127.80499999999999</v>
      </c>
      <c r="Y116" s="2843">
        <v>0</v>
      </c>
      <c r="Z116" s="2108">
        <v>127.80499999999999</v>
      </c>
      <c r="AA116" s="2844">
        <v>63.263475</v>
      </c>
      <c r="AB116" s="2844"/>
      <c r="AC116" s="2108">
        <v>63.263475</v>
      </c>
      <c r="AD116" s="2108">
        <v>0.63902499999999995</v>
      </c>
      <c r="AE116" s="2844"/>
      <c r="AF116" s="2844">
        <v>24.705667999999999</v>
      </c>
      <c r="AG116" s="2108">
        <v>24.705667999999999</v>
      </c>
      <c r="AH116" s="2682"/>
      <c r="AI116" s="2682" t="s">
        <v>10033</v>
      </c>
      <c r="AJ116" s="2683">
        <v>0</v>
      </c>
    </row>
    <row r="117" spans="1:36" s="2704" customFormat="1" ht="63">
      <c r="A117" s="139">
        <v>3412</v>
      </c>
      <c r="B117" s="2674" t="s">
        <v>8177</v>
      </c>
      <c r="C117" s="2702" t="s">
        <v>8178</v>
      </c>
      <c r="D117" s="2703" t="s">
        <v>213</v>
      </c>
      <c r="E117" s="2703" t="s">
        <v>8152</v>
      </c>
      <c r="F117" s="2677" t="s">
        <v>8063</v>
      </c>
      <c r="G117" s="2680">
        <v>222.43899999999999</v>
      </c>
      <c r="H117" s="2680">
        <v>0</v>
      </c>
      <c r="I117" s="2705">
        <v>52</v>
      </c>
      <c r="J117" s="2680">
        <v>0</v>
      </c>
      <c r="K117" s="2680">
        <v>52</v>
      </c>
      <c r="L117" s="2680">
        <v>170.43899999999999</v>
      </c>
      <c r="M117" s="2706">
        <v>170.43899999999999</v>
      </c>
      <c r="N117" s="2681">
        <v>0</v>
      </c>
      <c r="O117" s="2682">
        <v>170.43899999999999</v>
      </c>
      <c r="P117" s="2682"/>
      <c r="Q117" s="2682"/>
      <c r="R117" s="2682"/>
      <c r="S117" s="2682"/>
      <c r="T117" s="2682"/>
      <c r="U117" s="2682"/>
      <c r="V117" s="2682"/>
      <c r="W117" s="2682"/>
      <c r="X117" s="2843">
        <v>170.43899999999999</v>
      </c>
      <c r="Y117" s="2843">
        <v>0</v>
      </c>
      <c r="Z117" s="2108">
        <v>170.43899999999999</v>
      </c>
      <c r="AA117" s="2844">
        <v>168.73430500000001</v>
      </c>
      <c r="AB117" s="2844"/>
      <c r="AC117" s="2108">
        <v>168.73430500000001</v>
      </c>
      <c r="AD117" s="2108">
        <v>1.705195</v>
      </c>
      <c r="AE117" s="2844"/>
      <c r="AF117" s="2844">
        <v>84.366037000000006</v>
      </c>
      <c r="AG117" s="2108">
        <v>84.366037000000006</v>
      </c>
      <c r="AH117" s="2682"/>
      <c r="AI117" s="2682" t="s">
        <v>10070</v>
      </c>
      <c r="AJ117" s="2683">
        <v>0</v>
      </c>
    </row>
    <row r="118" spans="1:36" s="2704" customFormat="1" ht="47.25">
      <c r="A118" s="139">
        <v>3413</v>
      </c>
      <c r="B118" s="2674" t="s">
        <v>8179</v>
      </c>
      <c r="C118" s="2702" t="s">
        <v>8180</v>
      </c>
      <c r="D118" s="2703" t="s">
        <v>213</v>
      </c>
      <c r="E118" s="2703" t="s">
        <v>8157</v>
      </c>
      <c r="F118" s="2677" t="s">
        <v>8063</v>
      </c>
      <c r="G118" s="2680">
        <v>48.969000000000001</v>
      </c>
      <c r="H118" s="2680">
        <v>0</v>
      </c>
      <c r="I118" s="2705">
        <v>12.5</v>
      </c>
      <c r="J118" s="2680">
        <v>0</v>
      </c>
      <c r="K118" s="2680">
        <v>12.5</v>
      </c>
      <c r="L118" s="2680">
        <v>36.469000000000001</v>
      </c>
      <c r="M118" s="2706">
        <v>36.469000000000001</v>
      </c>
      <c r="N118" s="2681">
        <v>0</v>
      </c>
      <c r="O118" s="2682">
        <v>36.469000000000001</v>
      </c>
      <c r="P118" s="2682"/>
      <c r="Q118" s="2682"/>
      <c r="R118" s="2682"/>
      <c r="S118" s="2682"/>
      <c r="T118" s="2682"/>
      <c r="U118" s="2682"/>
      <c r="V118" s="2682"/>
      <c r="W118" s="2682"/>
      <c r="X118" s="2843">
        <v>36.469000000000001</v>
      </c>
      <c r="Y118" s="2843">
        <v>0</v>
      </c>
      <c r="Z118" s="2108">
        <v>36.469000000000001</v>
      </c>
      <c r="AA118" s="2844">
        <v>36.104309999999998</v>
      </c>
      <c r="AB118" s="2844"/>
      <c r="AC118" s="2108">
        <v>36.104309999999998</v>
      </c>
      <c r="AD118" s="2108">
        <v>0.36469000000000001</v>
      </c>
      <c r="AE118" s="2844"/>
      <c r="AF118" s="2844">
        <v>10.581564</v>
      </c>
      <c r="AG118" s="2108">
        <v>10.581564</v>
      </c>
      <c r="AH118" s="2682"/>
      <c r="AI118" s="2682" t="s">
        <v>9941</v>
      </c>
      <c r="AJ118" s="2683">
        <v>0</v>
      </c>
    </row>
    <row r="119" spans="1:36" s="2704" customFormat="1" ht="47.25">
      <c r="A119" s="139">
        <v>3414</v>
      </c>
      <c r="B119" s="2674" t="s">
        <v>8181</v>
      </c>
      <c r="C119" s="2702" t="s">
        <v>8182</v>
      </c>
      <c r="D119" s="2703" t="s">
        <v>213</v>
      </c>
      <c r="E119" s="2703" t="s">
        <v>8119</v>
      </c>
      <c r="F119" s="2677" t="s">
        <v>8063</v>
      </c>
      <c r="G119" s="2680">
        <v>171.41800000000001</v>
      </c>
      <c r="H119" s="2680">
        <v>0</v>
      </c>
      <c r="I119" s="2705">
        <v>40.951999999999998</v>
      </c>
      <c r="J119" s="2680">
        <v>0</v>
      </c>
      <c r="K119" s="2680">
        <v>40.951999999999998</v>
      </c>
      <c r="L119" s="2680">
        <v>130.46600000000001</v>
      </c>
      <c r="M119" s="2706">
        <v>130.46600000000001</v>
      </c>
      <c r="N119" s="2681">
        <v>0</v>
      </c>
      <c r="O119" s="2682">
        <v>130.46600000000001</v>
      </c>
      <c r="P119" s="2682"/>
      <c r="Q119" s="2682"/>
      <c r="R119" s="2682"/>
      <c r="S119" s="2682"/>
      <c r="T119" s="2682"/>
      <c r="U119" s="2682"/>
      <c r="V119" s="2682"/>
      <c r="W119" s="2682"/>
      <c r="X119" s="2843">
        <v>130.46600000000001</v>
      </c>
      <c r="Y119" s="2843">
        <v>0</v>
      </c>
      <c r="Z119" s="2108">
        <v>130.46600000000001</v>
      </c>
      <c r="AA119" s="2844">
        <v>64.580669999999998</v>
      </c>
      <c r="AB119" s="2844"/>
      <c r="AC119" s="2108">
        <v>64.580669999999998</v>
      </c>
      <c r="AD119" s="2108">
        <v>0.65233000000000008</v>
      </c>
      <c r="AE119" s="2844"/>
      <c r="AF119" s="2844">
        <v>32.531598000000002</v>
      </c>
      <c r="AG119" s="2108">
        <v>32.531598000000002</v>
      </c>
      <c r="AH119" s="2682"/>
      <c r="AI119" s="2682" t="s">
        <v>9941</v>
      </c>
      <c r="AJ119" s="2683">
        <v>0</v>
      </c>
    </row>
    <row r="120" spans="1:36" s="2704" customFormat="1" ht="109.15" customHeight="1">
      <c r="A120" s="139">
        <v>3415</v>
      </c>
      <c r="B120" s="2674" t="s">
        <v>8183</v>
      </c>
      <c r="C120" s="2702" t="s">
        <v>8184</v>
      </c>
      <c r="D120" s="2703" t="s">
        <v>213</v>
      </c>
      <c r="E120" s="2703" t="s">
        <v>8152</v>
      </c>
      <c r="F120" s="2677" t="s">
        <v>8063</v>
      </c>
      <c r="G120" s="2680">
        <v>107.84099999999999</v>
      </c>
      <c r="H120" s="2680">
        <v>0</v>
      </c>
      <c r="I120" s="2705">
        <v>25</v>
      </c>
      <c r="J120" s="2680">
        <v>0</v>
      </c>
      <c r="K120" s="2680">
        <v>25</v>
      </c>
      <c r="L120" s="2680">
        <v>82.840999999999994</v>
      </c>
      <c r="M120" s="2706">
        <v>82.840999999999994</v>
      </c>
      <c r="N120" s="2681">
        <v>0</v>
      </c>
      <c r="O120" s="2682">
        <v>82.840999999999994</v>
      </c>
      <c r="P120" s="2682"/>
      <c r="Q120" s="2682"/>
      <c r="R120" s="2682"/>
      <c r="S120" s="2682"/>
      <c r="T120" s="2682"/>
      <c r="U120" s="2682"/>
      <c r="V120" s="2682"/>
      <c r="W120" s="2682"/>
      <c r="X120" s="2843">
        <v>82.840999999999994</v>
      </c>
      <c r="Y120" s="2843">
        <v>0</v>
      </c>
      <c r="Z120" s="2108">
        <v>82.840999999999994</v>
      </c>
      <c r="AA120" s="2844">
        <v>82.012589999999989</v>
      </c>
      <c r="AB120" s="2844"/>
      <c r="AC120" s="2108">
        <v>82.012589999999989</v>
      </c>
      <c r="AD120" s="2108">
        <v>0.82840999999999998</v>
      </c>
      <c r="AE120" s="2844"/>
      <c r="AF120" s="2844">
        <v>16.337157999999999</v>
      </c>
      <c r="AG120" s="2108">
        <v>16.337157999999999</v>
      </c>
      <c r="AH120" s="2682"/>
      <c r="AI120" s="2682" t="s">
        <v>9941</v>
      </c>
      <c r="AJ120" s="2683">
        <v>0</v>
      </c>
    </row>
    <row r="121" spans="1:36" s="2704" customFormat="1" ht="126">
      <c r="A121" s="139">
        <v>3416</v>
      </c>
      <c r="B121" s="2674" t="s">
        <v>8185</v>
      </c>
      <c r="C121" s="2702" t="s">
        <v>8186</v>
      </c>
      <c r="D121" s="2703" t="s">
        <v>213</v>
      </c>
      <c r="E121" s="2703" t="s">
        <v>8157</v>
      </c>
      <c r="F121" s="2677" t="s">
        <v>8063</v>
      </c>
      <c r="G121" s="2680">
        <v>74.323999999999998</v>
      </c>
      <c r="H121" s="2680">
        <v>0</v>
      </c>
      <c r="I121" s="2705">
        <v>17.5</v>
      </c>
      <c r="J121" s="2680">
        <v>0</v>
      </c>
      <c r="K121" s="2680">
        <v>17.5</v>
      </c>
      <c r="L121" s="2680">
        <v>56.823999999999998</v>
      </c>
      <c r="M121" s="2706">
        <v>56.823999999999998</v>
      </c>
      <c r="N121" s="2681">
        <v>0</v>
      </c>
      <c r="O121" s="2682">
        <v>56.823999999999998</v>
      </c>
      <c r="P121" s="2682"/>
      <c r="Q121" s="2682"/>
      <c r="R121" s="2682"/>
      <c r="S121" s="2682"/>
      <c r="T121" s="2682"/>
      <c r="U121" s="2682"/>
      <c r="V121" s="2682"/>
      <c r="W121" s="2682"/>
      <c r="X121" s="2843">
        <v>56.823999999999998</v>
      </c>
      <c r="Y121" s="2843">
        <v>0</v>
      </c>
      <c r="Z121" s="2108">
        <v>56.823999999999998</v>
      </c>
      <c r="AA121" s="2844">
        <v>56.255759999999995</v>
      </c>
      <c r="AB121" s="2844"/>
      <c r="AC121" s="2108">
        <v>56.255759999999995</v>
      </c>
      <c r="AD121" s="2108">
        <v>0.56823999999999997</v>
      </c>
      <c r="AE121" s="2844"/>
      <c r="AF121" s="2844">
        <v>0</v>
      </c>
      <c r="AG121" s="2108">
        <v>0</v>
      </c>
      <c r="AH121" s="2682"/>
      <c r="AI121" s="2682" t="s">
        <v>9941</v>
      </c>
      <c r="AJ121" s="2683">
        <v>0</v>
      </c>
    </row>
    <row r="122" spans="1:36" s="2704" customFormat="1" ht="47.25">
      <c r="A122" s="139">
        <v>3417</v>
      </c>
      <c r="B122" s="2674" t="s">
        <v>8187</v>
      </c>
      <c r="C122" s="2702" t="s">
        <v>8188</v>
      </c>
      <c r="D122" s="2703" t="s">
        <v>213</v>
      </c>
      <c r="E122" s="2703" t="s">
        <v>6281</v>
      </c>
      <c r="F122" s="2677" t="s">
        <v>8063</v>
      </c>
      <c r="G122" s="2680">
        <v>164.25700000000001</v>
      </c>
      <c r="H122" s="2680">
        <v>0</v>
      </c>
      <c r="I122" s="2705">
        <v>41.125</v>
      </c>
      <c r="J122" s="2680">
        <v>0</v>
      </c>
      <c r="K122" s="2680">
        <v>41.125</v>
      </c>
      <c r="L122" s="2680">
        <v>123.13200000000001</v>
      </c>
      <c r="M122" s="2706">
        <v>123.13200000000001</v>
      </c>
      <c r="N122" s="2681">
        <v>0</v>
      </c>
      <c r="O122" s="2682">
        <v>123.13200000000001</v>
      </c>
      <c r="P122" s="2682"/>
      <c r="Q122" s="2682"/>
      <c r="R122" s="2682"/>
      <c r="S122" s="2682"/>
      <c r="T122" s="2682"/>
      <c r="U122" s="2682"/>
      <c r="V122" s="2682"/>
      <c r="W122" s="2682"/>
      <c r="X122" s="2843">
        <v>123.13200000000001</v>
      </c>
      <c r="Y122" s="2843">
        <v>0</v>
      </c>
      <c r="Z122" s="2108">
        <v>123.13200000000001</v>
      </c>
      <c r="AA122" s="2844">
        <v>60.950340000000004</v>
      </c>
      <c r="AB122" s="2844"/>
      <c r="AC122" s="2108">
        <v>60.950340000000004</v>
      </c>
      <c r="AD122" s="2108">
        <v>0.61565999999999999</v>
      </c>
      <c r="AE122" s="2844"/>
      <c r="AF122" s="2844">
        <v>0</v>
      </c>
      <c r="AG122" s="2108">
        <v>0</v>
      </c>
      <c r="AH122" s="2682"/>
      <c r="AI122" s="2682" t="s">
        <v>9941</v>
      </c>
      <c r="AJ122" s="2683">
        <v>0</v>
      </c>
    </row>
    <row r="123" spans="1:36" s="2704" customFormat="1" ht="78.75">
      <c r="A123" s="139">
        <v>3418</v>
      </c>
      <c r="B123" s="2674" t="s">
        <v>8189</v>
      </c>
      <c r="C123" s="2702" t="s">
        <v>8190</v>
      </c>
      <c r="D123" s="2703" t="s">
        <v>213</v>
      </c>
      <c r="E123" s="2703" t="s">
        <v>8119</v>
      </c>
      <c r="F123" s="2677" t="s">
        <v>8063</v>
      </c>
      <c r="G123" s="2680">
        <v>151.83099999999999</v>
      </c>
      <c r="H123" s="2680">
        <v>0</v>
      </c>
      <c r="I123" s="2705">
        <v>35</v>
      </c>
      <c r="J123" s="2680">
        <v>0</v>
      </c>
      <c r="K123" s="2680">
        <v>35</v>
      </c>
      <c r="L123" s="2680">
        <v>116.83099999999999</v>
      </c>
      <c r="M123" s="2706">
        <v>116.83099999999999</v>
      </c>
      <c r="N123" s="2681">
        <v>0</v>
      </c>
      <c r="O123" s="2682">
        <v>116.83099999999999</v>
      </c>
      <c r="P123" s="2682"/>
      <c r="Q123" s="2682"/>
      <c r="R123" s="2682"/>
      <c r="S123" s="2682"/>
      <c r="T123" s="2682"/>
      <c r="U123" s="2682"/>
      <c r="V123" s="2682"/>
      <c r="W123" s="2682"/>
      <c r="X123" s="2843">
        <v>116.83099999999999</v>
      </c>
      <c r="Y123" s="2843">
        <v>0</v>
      </c>
      <c r="Z123" s="2108">
        <v>116.83099999999999</v>
      </c>
      <c r="AA123" s="2844">
        <v>115.662345</v>
      </c>
      <c r="AB123" s="2844"/>
      <c r="AC123" s="2108">
        <v>115.662345</v>
      </c>
      <c r="AD123" s="2108">
        <v>1.1691549999999999</v>
      </c>
      <c r="AE123" s="2844"/>
      <c r="AF123" s="2844">
        <v>57.830568</v>
      </c>
      <c r="AG123" s="2108">
        <v>57.830568</v>
      </c>
      <c r="AH123" s="2682"/>
      <c r="AI123" s="2682" t="s">
        <v>10070</v>
      </c>
      <c r="AJ123" s="2683">
        <v>0</v>
      </c>
    </row>
    <row r="124" spans="1:36" s="2704" customFormat="1" ht="63">
      <c r="A124" s="139">
        <v>3419</v>
      </c>
      <c r="B124" s="2674" t="s">
        <v>8191</v>
      </c>
      <c r="C124" s="2702" t="s">
        <v>8192</v>
      </c>
      <c r="D124" s="2703" t="s">
        <v>213</v>
      </c>
      <c r="E124" s="2703" t="s">
        <v>8193</v>
      </c>
      <c r="F124" s="2677" t="s">
        <v>8063</v>
      </c>
      <c r="G124" s="2680">
        <v>97.727999999999994</v>
      </c>
      <c r="H124" s="2680">
        <v>0</v>
      </c>
      <c r="I124" s="2705">
        <v>24.375</v>
      </c>
      <c r="J124" s="2680">
        <v>0</v>
      </c>
      <c r="K124" s="2680">
        <v>24.375</v>
      </c>
      <c r="L124" s="2680">
        <v>73.352999999999994</v>
      </c>
      <c r="M124" s="2706">
        <v>73.352999999999994</v>
      </c>
      <c r="N124" s="2681">
        <v>0</v>
      </c>
      <c r="O124" s="2682">
        <v>73.352999999999994</v>
      </c>
      <c r="P124" s="2682"/>
      <c r="Q124" s="2682"/>
      <c r="R124" s="2682"/>
      <c r="S124" s="2682"/>
      <c r="T124" s="2682"/>
      <c r="U124" s="2682"/>
      <c r="V124" s="2682"/>
      <c r="W124" s="2682"/>
      <c r="X124" s="2843">
        <v>73.352999999999994</v>
      </c>
      <c r="Y124" s="2843">
        <v>0</v>
      </c>
      <c r="Z124" s="2108">
        <v>73.352999999999994</v>
      </c>
      <c r="AA124" s="2844">
        <v>72.619469999999993</v>
      </c>
      <c r="AB124" s="2844"/>
      <c r="AC124" s="2108">
        <v>72.619469999999993</v>
      </c>
      <c r="AD124" s="2108">
        <v>0.7335299999999999</v>
      </c>
      <c r="AE124" s="2844"/>
      <c r="AF124" s="2844">
        <v>57.464309999999998</v>
      </c>
      <c r="AG124" s="2108">
        <v>57.464309999999998</v>
      </c>
      <c r="AH124" s="2682"/>
      <c r="AI124" s="2682" t="s">
        <v>9941</v>
      </c>
      <c r="AJ124" s="2683">
        <v>0</v>
      </c>
    </row>
    <row r="125" spans="1:36" s="2704" customFormat="1" ht="63">
      <c r="A125" s="139">
        <v>3420</v>
      </c>
      <c r="B125" s="2674" t="s">
        <v>8194</v>
      </c>
      <c r="C125" s="2702" t="s">
        <v>8195</v>
      </c>
      <c r="D125" s="2703" t="s">
        <v>213</v>
      </c>
      <c r="E125" s="2703" t="s">
        <v>8196</v>
      </c>
      <c r="F125" s="2677" t="s">
        <v>8063</v>
      </c>
      <c r="G125" s="2680">
        <v>201.88499999999999</v>
      </c>
      <c r="H125" s="2680">
        <v>0</v>
      </c>
      <c r="I125" s="2705">
        <v>50</v>
      </c>
      <c r="J125" s="2680">
        <v>0</v>
      </c>
      <c r="K125" s="2680">
        <v>50</v>
      </c>
      <c r="L125" s="2680">
        <v>151.88499999999999</v>
      </c>
      <c r="M125" s="2706">
        <v>151.88499999999999</v>
      </c>
      <c r="N125" s="2681">
        <v>0</v>
      </c>
      <c r="O125" s="2682">
        <v>151.88499999999999</v>
      </c>
      <c r="P125" s="2682"/>
      <c r="Q125" s="2682"/>
      <c r="R125" s="2682"/>
      <c r="S125" s="2682"/>
      <c r="T125" s="2682"/>
      <c r="U125" s="2682"/>
      <c r="V125" s="2682"/>
      <c r="W125" s="2682"/>
      <c r="X125" s="2843">
        <v>151.88499999999999</v>
      </c>
      <c r="Y125" s="2843">
        <v>0</v>
      </c>
      <c r="Z125" s="2108">
        <v>151.88499999999999</v>
      </c>
      <c r="AA125" s="2844">
        <v>75.183075000000002</v>
      </c>
      <c r="AB125" s="2844"/>
      <c r="AC125" s="2108">
        <v>75.183075000000002</v>
      </c>
      <c r="AD125" s="2108">
        <v>0.75942499999999991</v>
      </c>
      <c r="AE125" s="2844"/>
      <c r="AF125" s="2844">
        <v>0</v>
      </c>
      <c r="AG125" s="2108">
        <v>0</v>
      </c>
      <c r="AH125" s="2682"/>
      <c r="AI125" s="2682" t="s">
        <v>10033</v>
      </c>
      <c r="AJ125" s="2683">
        <v>0</v>
      </c>
    </row>
    <row r="126" spans="1:36" s="2704" customFormat="1" ht="78.75">
      <c r="A126" s="139">
        <v>3421</v>
      </c>
      <c r="B126" s="2674" t="s">
        <v>8197</v>
      </c>
      <c r="C126" s="2702" t="s">
        <v>8198</v>
      </c>
      <c r="D126" s="2703" t="s">
        <v>213</v>
      </c>
      <c r="E126" s="2703" t="s">
        <v>8199</v>
      </c>
      <c r="F126" s="2677" t="s">
        <v>8063</v>
      </c>
      <c r="G126" s="2680">
        <v>105.67</v>
      </c>
      <c r="H126" s="2680">
        <v>0</v>
      </c>
      <c r="I126" s="2705">
        <v>25</v>
      </c>
      <c r="J126" s="2680">
        <v>0</v>
      </c>
      <c r="K126" s="2680">
        <v>25</v>
      </c>
      <c r="L126" s="2680">
        <v>80.67</v>
      </c>
      <c r="M126" s="2706">
        <v>80.67</v>
      </c>
      <c r="N126" s="2681">
        <v>0</v>
      </c>
      <c r="O126" s="2682">
        <v>80.67</v>
      </c>
      <c r="P126" s="2682"/>
      <c r="Q126" s="2682"/>
      <c r="R126" s="2682"/>
      <c r="S126" s="2682"/>
      <c r="T126" s="2682"/>
      <c r="U126" s="2682"/>
      <c r="V126" s="2682"/>
      <c r="W126" s="2682"/>
      <c r="X126" s="2843">
        <v>80.67</v>
      </c>
      <c r="Y126" s="2843">
        <v>0</v>
      </c>
      <c r="Z126" s="2108">
        <v>80.67</v>
      </c>
      <c r="AA126" s="2844">
        <v>79.863299999999995</v>
      </c>
      <c r="AB126" s="2844"/>
      <c r="AC126" s="2108">
        <v>79.863299999999995</v>
      </c>
      <c r="AD126" s="2108">
        <v>0.80669999999999997</v>
      </c>
      <c r="AE126" s="2844"/>
      <c r="AF126" s="2844">
        <v>10.783742</v>
      </c>
      <c r="AG126" s="2108">
        <v>10.783742</v>
      </c>
      <c r="AH126" s="2682"/>
      <c r="AI126" s="2682" t="s">
        <v>9941</v>
      </c>
      <c r="AJ126" s="2683">
        <v>0</v>
      </c>
    </row>
    <row r="127" spans="1:36" s="2704" customFormat="1" ht="63">
      <c r="A127" s="139">
        <v>3422</v>
      </c>
      <c r="B127" s="2674" t="s">
        <v>8200</v>
      </c>
      <c r="C127" s="2702" t="s">
        <v>8201</v>
      </c>
      <c r="D127" s="2703" t="s">
        <v>213</v>
      </c>
      <c r="E127" s="2703" t="s">
        <v>8196</v>
      </c>
      <c r="F127" s="2677" t="s">
        <v>8063</v>
      </c>
      <c r="G127" s="2680">
        <v>217.09</v>
      </c>
      <c r="H127" s="2680">
        <v>0</v>
      </c>
      <c r="I127" s="2705">
        <v>50</v>
      </c>
      <c r="J127" s="2680">
        <v>0</v>
      </c>
      <c r="K127" s="2680">
        <v>50</v>
      </c>
      <c r="L127" s="2680">
        <v>167.09</v>
      </c>
      <c r="M127" s="2706">
        <v>167.09</v>
      </c>
      <c r="N127" s="2681">
        <v>0</v>
      </c>
      <c r="O127" s="2682">
        <v>167.09</v>
      </c>
      <c r="P127" s="2682"/>
      <c r="Q127" s="2682"/>
      <c r="R127" s="2682"/>
      <c r="S127" s="2682"/>
      <c r="T127" s="2682"/>
      <c r="U127" s="2682"/>
      <c r="V127" s="2682"/>
      <c r="W127" s="2682"/>
      <c r="X127" s="2843">
        <v>167.09</v>
      </c>
      <c r="Y127" s="2843">
        <v>0</v>
      </c>
      <c r="Z127" s="2108">
        <v>167.09</v>
      </c>
      <c r="AA127" s="2844">
        <v>82.709550000000007</v>
      </c>
      <c r="AB127" s="2844"/>
      <c r="AC127" s="2108">
        <v>82.709550000000007</v>
      </c>
      <c r="AD127" s="2108">
        <v>0.83545000000000003</v>
      </c>
      <c r="AE127" s="2844"/>
      <c r="AF127" s="2844">
        <v>20.285101999999998</v>
      </c>
      <c r="AG127" s="2108">
        <v>20.285101999999998</v>
      </c>
      <c r="AH127" s="2682"/>
      <c r="AI127" s="2682" t="s">
        <v>10033</v>
      </c>
      <c r="AJ127" s="2683">
        <v>0</v>
      </c>
    </row>
    <row r="128" spans="1:36" s="2704" customFormat="1" ht="47.25">
      <c r="A128" s="139">
        <v>3423</v>
      </c>
      <c r="B128" s="2674" t="s">
        <v>8202</v>
      </c>
      <c r="C128" s="2702" t="s">
        <v>8203</v>
      </c>
      <c r="D128" s="2703" t="s">
        <v>213</v>
      </c>
      <c r="E128" s="2703" t="s">
        <v>8157</v>
      </c>
      <c r="F128" s="2677" t="s">
        <v>8063</v>
      </c>
      <c r="G128" s="2680">
        <v>63.043999999999997</v>
      </c>
      <c r="H128" s="2680">
        <v>0</v>
      </c>
      <c r="I128" s="2705">
        <v>15</v>
      </c>
      <c r="J128" s="2680">
        <v>0</v>
      </c>
      <c r="K128" s="2680">
        <v>15</v>
      </c>
      <c r="L128" s="2680">
        <v>48.043999999999997</v>
      </c>
      <c r="M128" s="2706">
        <v>48.043999999999997</v>
      </c>
      <c r="N128" s="2681">
        <v>0</v>
      </c>
      <c r="O128" s="2682">
        <v>48.043999999999997</v>
      </c>
      <c r="P128" s="2682"/>
      <c r="Q128" s="2682"/>
      <c r="R128" s="2682"/>
      <c r="S128" s="2682"/>
      <c r="T128" s="2682"/>
      <c r="U128" s="2682"/>
      <c r="V128" s="2682"/>
      <c r="W128" s="2682"/>
      <c r="X128" s="2843">
        <v>48.043999999999997</v>
      </c>
      <c r="Y128" s="2843">
        <v>0</v>
      </c>
      <c r="Z128" s="2108">
        <v>48.043999999999997</v>
      </c>
      <c r="AA128" s="2844">
        <v>47.563559999999995</v>
      </c>
      <c r="AB128" s="2844"/>
      <c r="AC128" s="2108">
        <v>47.563559999999995</v>
      </c>
      <c r="AD128" s="2108">
        <v>0.48043999999999998</v>
      </c>
      <c r="AE128" s="2844"/>
      <c r="AF128" s="2844">
        <v>47.560682999999997</v>
      </c>
      <c r="AG128" s="2108">
        <v>47.560682999999997</v>
      </c>
      <c r="AH128" s="2682"/>
      <c r="AI128" s="2682" t="s">
        <v>9941</v>
      </c>
      <c r="AJ128" s="2683">
        <v>0</v>
      </c>
    </row>
    <row r="129" spans="1:36" s="2704" customFormat="1" ht="63">
      <c r="A129" s="139">
        <v>3424</v>
      </c>
      <c r="B129" s="2674" t="s">
        <v>8204</v>
      </c>
      <c r="C129" s="2692" t="s">
        <v>8205</v>
      </c>
      <c r="D129" s="2676" t="s">
        <v>221</v>
      </c>
      <c r="E129" s="2694" t="s">
        <v>8112</v>
      </c>
      <c r="F129" s="2677" t="s">
        <v>8063</v>
      </c>
      <c r="G129" s="2709">
        <v>129.99199999999999</v>
      </c>
      <c r="H129" s="2678">
        <v>0</v>
      </c>
      <c r="I129" s="2705">
        <v>32.5</v>
      </c>
      <c r="J129" s="2680">
        <v>0</v>
      </c>
      <c r="K129" s="2680">
        <v>32.5</v>
      </c>
      <c r="L129" s="2680">
        <v>97.49199999999999</v>
      </c>
      <c r="M129" s="2706">
        <v>97.49199999999999</v>
      </c>
      <c r="N129" s="2681">
        <v>0</v>
      </c>
      <c r="O129" s="2682">
        <v>97.49199999999999</v>
      </c>
      <c r="P129" s="2682"/>
      <c r="Q129" s="2682"/>
      <c r="R129" s="2682"/>
      <c r="S129" s="2682"/>
      <c r="T129" s="2682"/>
      <c r="U129" s="2682"/>
      <c r="V129" s="2682"/>
      <c r="W129" s="2682"/>
      <c r="X129" s="2843">
        <v>97.49199999999999</v>
      </c>
      <c r="Y129" s="2843">
        <v>0</v>
      </c>
      <c r="Z129" s="2108">
        <v>97.49199999999999</v>
      </c>
      <c r="AA129" s="2844">
        <v>96.517079999999993</v>
      </c>
      <c r="AB129" s="2844"/>
      <c r="AC129" s="2108">
        <v>96.517079999999993</v>
      </c>
      <c r="AD129" s="2108">
        <v>0.9749199999999999</v>
      </c>
      <c r="AE129" s="2844"/>
      <c r="AF129" s="2844">
        <v>0</v>
      </c>
      <c r="AG129" s="2108">
        <v>0</v>
      </c>
      <c r="AH129" s="2682"/>
      <c r="AI129" s="2682" t="s">
        <v>10033</v>
      </c>
      <c r="AJ129" s="2683">
        <v>0</v>
      </c>
    </row>
    <row r="130" spans="1:36" s="2704" customFormat="1" ht="63">
      <c r="A130" s="139">
        <v>3425</v>
      </c>
      <c r="B130" s="2674" t="s">
        <v>8206</v>
      </c>
      <c r="C130" s="2692" t="s">
        <v>8207</v>
      </c>
      <c r="D130" s="2676" t="s">
        <v>221</v>
      </c>
      <c r="E130" s="2694" t="s">
        <v>8119</v>
      </c>
      <c r="F130" s="2677" t="s">
        <v>8063</v>
      </c>
      <c r="G130" s="2709">
        <v>130.666</v>
      </c>
      <c r="H130" s="2678">
        <v>0</v>
      </c>
      <c r="I130" s="2705">
        <v>32.5</v>
      </c>
      <c r="J130" s="2680">
        <v>0</v>
      </c>
      <c r="K130" s="2680">
        <v>32.5</v>
      </c>
      <c r="L130" s="2680">
        <v>98.165999999999997</v>
      </c>
      <c r="M130" s="2706">
        <v>98.165999999999997</v>
      </c>
      <c r="N130" s="2681">
        <v>0</v>
      </c>
      <c r="O130" s="2682">
        <v>98.165999999999997</v>
      </c>
      <c r="P130" s="2682"/>
      <c r="Q130" s="2682"/>
      <c r="R130" s="2682"/>
      <c r="S130" s="2682"/>
      <c r="T130" s="2682"/>
      <c r="U130" s="2682"/>
      <c r="V130" s="2682"/>
      <c r="W130" s="2682"/>
      <c r="X130" s="2843">
        <v>98.165999999999997</v>
      </c>
      <c r="Y130" s="2843">
        <v>0</v>
      </c>
      <c r="Z130" s="2108">
        <v>98.165999999999997</v>
      </c>
      <c r="AA130" s="2844">
        <v>97.184339999999992</v>
      </c>
      <c r="AB130" s="2844"/>
      <c r="AC130" s="2108">
        <v>97.184339999999992</v>
      </c>
      <c r="AD130" s="2108">
        <v>0.98165999999999998</v>
      </c>
      <c r="AE130" s="2844"/>
      <c r="AF130" s="2844">
        <v>0</v>
      </c>
      <c r="AG130" s="2108">
        <v>0</v>
      </c>
      <c r="AH130" s="2682"/>
      <c r="AI130" s="2682" t="s">
        <v>10033</v>
      </c>
      <c r="AJ130" s="2683">
        <v>0</v>
      </c>
    </row>
    <row r="131" spans="1:36" s="2704" customFormat="1" ht="47.25">
      <c r="A131" s="139">
        <v>3426</v>
      </c>
      <c r="B131" s="2674" t="s">
        <v>8208</v>
      </c>
      <c r="C131" s="2692" t="s">
        <v>8209</v>
      </c>
      <c r="D131" s="2676" t="s">
        <v>221</v>
      </c>
      <c r="E131" s="2694" t="s">
        <v>8119</v>
      </c>
      <c r="F131" s="2677" t="s">
        <v>8063</v>
      </c>
      <c r="G131" s="2709">
        <v>110.32299999999999</v>
      </c>
      <c r="H131" s="2678">
        <v>0</v>
      </c>
      <c r="I131" s="2705">
        <v>13.75</v>
      </c>
      <c r="J131" s="2680">
        <v>0</v>
      </c>
      <c r="K131" s="2680">
        <v>13.75</v>
      </c>
      <c r="L131" s="2680">
        <v>96.572999999999993</v>
      </c>
      <c r="M131" s="2706">
        <v>96.572999999999993</v>
      </c>
      <c r="N131" s="2681">
        <v>0</v>
      </c>
      <c r="O131" s="2682">
        <v>96.572999999999993</v>
      </c>
      <c r="P131" s="2682"/>
      <c r="Q131" s="2682"/>
      <c r="R131" s="2682"/>
      <c r="S131" s="2682"/>
      <c r="T131" s="2682"/>
      <c r="U131" s="2682"/>
      <c r="V131" s="2682"/>
      <c r="W131" s="2682"/>
      <c r="X131" s="2843">
        <v>96.572999999999993</v>
      </c>
      <c r="Y131" s="2843">
        <v>0</v>
      </c>
      <c r="Z131" s="2108">
        <v>96.572999999999993</v>
      </c>
      <c r="AA131" s="2844">
        <v>81.998729999999995</v>
      </c>
      <c r="AB131" s="2844"/>
      <c r="AC131" s="2108">
        <v>81.998729999999995</v>
      </c>
      <c r="AD131" s="2108">
        <v>0.82826999999999995</v>
      </c>
      <c r="AE131" s="2844"/>
      <c r="AF131" s="2844">
        <v>0</v>
      </c>
      <c r="AG131" s="2108">
        <v>0</v>
      </c>
      <c r="AH131" s="2682"/>
      <c r="AI131" s="2682" t="s">
        <v>9941</v>
      </c>
      <c r="AJ131" s="2683">
        <v>0</v>
      </c>
    </row>
    <row r="132" spans="1:36" s="2704" customFormat="1" ht="63">
      <c r="A132" s="139">
        <v>3427</v>
      </c>
      <c r="B132" s="2674" t="s">
        <v>8210</v>
      </c>
      <c r="C132" s="2692" t="s">
        <v>8211</v>
      </c>
      <c r="D132" s="2676" t="s">
        <v>221</v>
      </c>
      <c r="E132" s="2695" t="s">
        <v>8212</v>
      </c>
      <c r="F132" s="2677" t="s">
        <v>8063</v>
      </c>
      <c r="G132" s="2709">
        <v>79.284999999999997</v>
      </c>
      <c r="H132" s="2678">
        <v>0</v>
      </c>
      <c r="I132" s="2705">
        <v>20</v>
      </c>
      <c r="J132" s="2680">
        <v>0</v>
      </c>
      <c r="K132" s="2680">
        <v>20</v>
      </c>
      <c r="L132" s="2680">
        <v>59.284999999999997</v>
      </c>
      <c r="M132" s="2706">
        <v>59.284999999999997</v>
      </c>
      <c r="N132" s="2681">
        <v>0</v>
      </c>
      <c r="O132" s="2682">
        <v>59.284999999999997</v>
      </c>
      <c r="P132" s="2682"/>
      <c r="Q132" s="2682"/>
      <c r="R132" s="2682"/>
      <c r="S132" s="2682"/>
      <c r="T132" s="2682"/>
      <c r="U132" s="2682"/>
      <c r="V132" s="2682"/>
      <c r="W132" s="2682"/>
      <c r="X132" s="2843">
        <v>59.284999999999997</v>
      </c>
      <c r="Y132" s="2843">
        <v>0</v>
      </c>
      <c r="Z132" s="2108">
        <v>59.284999999999997</v>
      </c>
      <c r="AA132" s="2844">
        <v>58.692149999999998</v>
      </c>
      <c r="AB132" s="2844"/>
      <c r="AC132" s="2108">
        <v>58.692149999999998</v>
      </c>
      <c r="AD132" s="2108">
        <v>0.59284999999999999</v>
      </c>
      <c r="AE132" s="2844"/>
      <c r="AF132" s="2844">
        <v>0</v>
      </c>
      <c r="AG132" s="2108">
        <v>0</v>
      </c>
      <c r="AH132" s="2682"/>
      <c r="AI132" s="2682" t="s">
        <v>10033</v>
      </c>
      <c r="AJ132" s="2683">
        <v>0</v>
      </c>
    </row>
    <row r="133" spans="1:36" s="2704" customFormat="1" ht="48" customHeight="1">
      <c r="A133" s="139">
        <v>3428</v>
      </c>
      <c r="B133" s="2674" t="s">
        <v>8213</v>
      </c>
      <c r="C133" s="2692" t="s">
        <v>8214</v>
      </c>
      <c r="D133" s="2676" t="s">
        <v>221</v>
      </c>
      <c r="E133" s="2694" t="s">
        <v>8152</v>
      </c>
      <c r="F133" s="2677" t="s">
        <v>8063</v>
      </c>
      <c r="G133" s="2709">
        <v>169.346</v>
      </c>
      <c r="H133" s="2678">
        <v>0</v>
      </c>
      <c r="I133" s="2705">
        <v>42.5</v>
      </c>
      <c r="J133" s="2680">
        <v>0</v>
      </c>
      <c r="K133" s="2680">
        <v>42.5</v>
      </c>
      <c r="L133" s="2680">
        <v>126.846</v>
      </c>
      <c r="M133" s="2706">
        <v>126.846</v>
      </c>
      <c r="N133" s="2681">
        <v>0</v>
      </c>
      <c r="O133" s="2682">
        <v>126.846</v>
      </c>
      <c r="P133" s="2682"/>
      <c r="Q133" s="2682"/>
      <c r="R133" s="2682"/>
      <c r="S133" s="2682"/>
      <c r="T133" s="2682"/>
      <c r="U133" s="2682"/>
      <c r="V133" s="2682"/>
      <c r="W133" s="2682"/>
      <c r="X133" s="2843">
        <v>126.846</v>
      </c>
      <c r="Y133" s="2843">
        <v>0</v>
      </c>
      <c r="Z133" s="2108">
        <v>126.846</v>
      </c>
      <c r="AA133" s="2844">
        <v>62.78877</v>
      </c>
      <c r="AB133" s="2844"/>
      <c r="AC133" s="2108">
        <v>62.78877</v>
      </c>
      <c r="AD133" s="2108">
        <v>0.63423000000000007</v>
      </c>
      <c r="AE133" s="2844"/>
      <c r="AF133" s="2844">
        <v>0</v>
      </c>
      <c r="AG133" s="2108">
        <v>0</v>
      </c>
      <c r="AH133" s="2682"/>
      <c r="AI133" s="2682" t="s">
        <v>9941</v>
      </c>
      <c r="AJ133" s="2683">
        <v>0</v>
      </c>
    </row>
    <row r="134" spans="1:36" s="2704" customFormat="1" ht="48" customHeight="1">
      <c r="A134" s="139">
        <v>3429</v>
      </c>
      <c r="B134" s="2674" t="s">
        <v>8215</v>
      </c>
      <c r="C134" s="2692" t="s">
        <v>8216</v>
      </c>
      <c r="D134" s="2676" t="s">
        <v>221</v>
      </c>
      <c r="E134" s="2695" t="s">
        <v>8212</v>
      </c>
      <c r="F134" s="2677" t="s">
        <v>8063</v>
      </c>
      <c r="G134" s="2709">
        <v>90.123999999999995</v>
      </c>
      <c r="H134" s="2678">
        <v>0</v>
      </c>
      <c r="I134" s="2705">
        <v>22.5</v>
      </c>
      <c r="J134" s="2680">
        <v>0</v>
      </c>
      <c r="K134" s="2680">
        <v>22.5</v>
      </c>
      <c r="L134" s="2680">
        <v>67.623999999999995</v>
      </c>
      <c r="M134" s="2706">
        <v>67.623999999999995</v>
      </c>
      <c r="N134" s="2681">
        <v>0</v>
      </c>
      <c r="O134" s="2682">
        <v>67.623999999999995</v>
      </c>
      <c r="P134" s="2682"/>
      <c r="Q134" s="2682"/>
      <c r="R134" s="2682"/>
      <c r="S134" s="2682"/>
      <c r="T134" s="2682"/>
      <c r="U134" s="2682"/>
      <c r="V134" s="2682"/>
      <c r="W134" s="2682"/>
      <c r="X134" s="2843">
        <v>67.623999999999995</v>
      </c>
      <c r="Y134" s="2843">
        <v>0</v>
      </c>
      <c r="Z134" s="2108">
        <v>67.623999999999995</v>
      </c>
      <c r="AA134" s="2844">
        <v>66.947759999999988</v>
      </c>
      <c r="AB134" s="2844"/>
      <c r="AC134" s="2108">
        <v>66.947759999999988</v>
      </c>
      <c r="AD134" s="2108">
        <v>0.67623999999999995</v>
      </c>
      <c r="AE134" s="2844"/>
      <c r="AF134" s="2844">
        <v>0</v>
      </c>
      <c r="AG134" s="2108">
        <v>0</v>
      </c>
      <c r="AH134" s="2682"/>
      <c r="AI134" s="2682" t="s">
        <v>10033</v>
      </c>
      <c r="AJ134" s="2683">
        <v>0</v>
      </c>
    </row>
    <row r="135" spans="1:36" s="2704" customFormat="1" ht="63">
      <c r="A135" s="139">
        <v>3430</v>
      </c>
      <c r="B135" s="2674" t="s">
        <v>8217</v>
      </c>
      <c r="C135" s="2692" t="s">
        <v>8218</v>
      </c>
      <c r="D135" s="2676" t="s">
        <v>221</v>
      </c>
      <c r="E135" s="2694" t="s">
        <v>8112</v>
      </c>
      <c r="F135" s="2677" t="s">
        <v>8063</v>
      </c>
      <c r="G135" s="2709">
        <v>147.227</v>
      </c>
      <c r="H135" s="2678">
        <v>0</v>
      </c>
      <c r="I135" s="2705">
        <v>37.5</v>
      </c>
      <c r="J135" s="2680">
        <v>0</v>
      </c>
      <c r="K135" s="2680">
        <v>37.5</v>
      </c>
      <c r="L135" s="2680">
        <v>109.727</v>
      </c>
      <c r="M135" s="2706">
        <v>109.727</v>
      </c>
      <c r="N135" s="2681">
        <v>0</v>
      </c>
      <c r="O135" s="2682">
        <v>109.727</v>
      </c>
      <c r="P135" s="2682"/>
      <c r="Q135" s="2682"/>
      <c r="R135" s="2682"/>
      <c r="S135" s="2682"/>
      <c r="T135" s="2682"/>
      <c r="U135" s="2682"/>
      <c r="V135" s="2682"/>
      <c r="W135" s="2682"/>
      <c r="X135" s="2843">
        <v>109.727</v>
      </c>
      <c r="Y135" s="2843">
        <v>0</v>
      </c>
      <c r="Z135" s="2108">
        <v>109.727</v>
      </c>
      <c r="AA135" s="2844">
        <v>54.314865000000005</v>
      </c>
      <c r="AB135" s="2844"/>
      <c r="AC135" s="2108">
        <v>54.314865000000005</v>
      </c>
      <c r="AD135" s="2108">
        <v>0.54863499999999998</v>
      </c>
      <c r="AE135" s="2844"/>
      <c r="AF135" s="2844">
        <v>0</v>
      </c>
      <c r="AG135" s="2108">
        <v>0</v>
      </c>
      <c r="AH135" s="2682"/>
      <c r="AI135" s="2682" t="s">
        <v>10033</v>
      </c>
      <c r="AJ135" s="2683">
        <v>0</v>
      </c>
    </row>
    <row r="136" spans="1:36" s="2704" customFormat="1" ht="63">
      <c r="A136" s="139">
        <v>3431</v>
      </c>
      <c r="B136" s="2674" t="s">
        <v>8219</v>
      </c>
      <c r="C136" s="2692" t="s">
        <v>8220</v>
      </c>
      <c r="D136" s="2676" t="s">
        <v>221</v>
      </c>
      <c r="E136" s="2694" t="s">
        <v>8152</v>
      </c>
      <c r="F136" s="2677" t="s">
        <v>8063</v>
      </c>
      <c r="G136" s="2709">
        <v>114.508</v>
      </c>
      <c r="H136" s="2678">
        <v>0</v>
      </c>
      <c r="I136" s="2705">
        <v>15</v>
      </c>
      <c r="J136" s="2680">
        <v>0</v>
      </c>
      <c r="K136" s="2680">
        <v>15</v>
      </c>
      <c r="L136" s="2680">
        <v>99.507999999999996</v>
      </c>
      <c r="M136" s="2706">
        <v>99.507999999999996</v>
      </c>
      <c r="N136" s="2681">
        <v>0</v>
      </c>
      <c r="O136" s="2682">
        <v>99.507999999999996</v>
      </c>
      <c r="P136" s="2682"/>
      <c r="Q136" s="2682"/>
      <c r="R136" s="2682"/>
      <c r="S136" s="2682"/>
      <c r="T136" s="2682"/>
      <c r="U136" s="2682"/>
      <c r="V136" s="2682"/>
      <c r="W136" s="2682"/>
      <c r="X136" s="2843">
        <v>99.507999999999996</v>
      </c>
      <c r="Y136" s="2843">
        <v>0</v>
      </c>
      <c r="Z136" s="2108">
        <v>99.507999999999996</v>
      </c>
      <c r="AA136" s="2844">
        <v>83.673810000000003</v>
      </c>
      <c r="AB136" s="2844"/>
      <c r="AC136" s="2108">
        <v>83.673810000000003</v>
      </c>
      <c r="AD136" s="2108">
        <v>0.84519000000000011</v>
      </c>
      <c r="AE136" s="2844"/>
      <c r="AF136" s="2844">
        <v>0</v>
      </c>
      <c r="AG136" s="2108">
        <v>0</v>
      </c>
      <c r="AH136" s="2682"/>
      <c r="AI136" s="2682" t="s">
        <v>9941</v>
      </c>
      <c r="AJ136" s="2683">
        <v>0</v>
      </c>
    </row>
    <row r="137" spans="1:36" s="2704" customFormat="1" ht="63">
      <c r="A137" s="139">
        <v>3432</v>
      </c>
      <c r="B137" s="2674" t="s">
        <v>8221</v>
      </c>
      <c r="C137" s="2692" t="s">
        <v>8222</v>
      </c>
      <c r="D137" s="2676" t="s">
        <v>221</v>
      </c>
      <c r="E137" s="2694" t="s">
        <v>8152</v>
      </c>
      <c r="F137" s="2677" t="s">
        <v>8063</v>
      </c>
      <c r="G137" s="2709">
        <v>128.26</v>
      </c>
      <c r="H137" s="2678">
        <v>0</v>
      </c>
      <c r="I137" s="2705">
        <v>32.5</v>
      </c>
      <c r="J137" s="2680">
        <v>0</v>
      </c>
      <c r="K137" s="2680">
        <v>32.5</v>
      </c>
      <c r="L137" s="2680">
        <v>95.759999999999991</v>
      </c>
      <c r="M137" s="2706">
        <v>95.759999999999991</v>
      </c>
      <c r="N137" s="2681">
        <v>0</v>
      </c>
      <c r="O137" s="2682">
        <v>95.759999999999991</v>
      </c>
      <c r="P137" s="2682"/>
      <c r="Q137" s="2682"/>
      <c r="R137" s="2682"/>
      <c r="S137" s="2682"/>
      <c r="T137" s="2682"/>
      <c r="U137" s="2682"/>
      <c r="V137" s="2682"/>
      <c r="W137" s="2682"/>
      <c r="X137" s="2843">
        <v>95.759999999999991</v>
      </c>
      <c r="Y137" s="2843">
        <v>0</v>
      </c>
      <c r="Z137" s="2108">
        <v>95.759999999999991</v>
      </c>
      <c r="AA137" s="2844">
        <v>94.802600000000012</v>
      </c>
      <c r="AB137" s="2844"/>
      <c r="AC137" s="2108">
        <v>94.802600000000012</v>
      </c>
      <c r="AD137" s="2108">
        <v>0.95740000000000003</v>
      </c>
      <c r="AE137" s="2844"/>
      <c r="AF137" s="2844">
        <v>0</v>
      </c>
      <c r="AG137" s="2108">
        <v>0</v>
      </c>
      <c r="AH137" s="2682"/>
      <c r="AI137" s="2682" t="s">
        <v>10033</v>
      </c>
      <c r="AJ137" s="2683">
        <v>0</v>
      </c>
    </row>
    <row r="138" spans="1:36" s="2704" customFormat="1" ht="63">
      <c r="A138" s="139">
        <v>3433</v>
      </c>
      <c r="B138" s="2674" t="s">
        <v>8223</v>
      </c>
      <c r="C138" s="2692" t="s">
        <v>8224</v>
      </c>
      <c r="D138" s="2676" t="s">
        <v>221</v>
      </c>
      <c r="E138" s="2695" t="s">
        <v>8212</v>
      </c>
      <c r="F138" s="2677" t="s">
        <v>8063</v>
      </c>
      <c r="G138" s="2709">
        <v>49.893000000000001</v>
      </c>
      <c r="H138" s="2678">
        <v>0</v>
      </c>
      <c r="I138" s="2705">
        <v>12.5</v>
      </c>
      <c r="J138" s="2680">
        <v>0</v>
      </c>
      <c r="K138" s="2680">
        <v>12.5</v>
      </c>
      <c r="L138" s="2680">
        <v>37.393000000000001</v>
      </c>
      <c r="M138" s="2706">
        <v>37.393000000000001</v>
      </c>
      <c r="N138" s="2681">
        <v>0</v>
      </c>
      <c r="O138" s="2682">
        <v>37.393000000000001</v>
      </c>
      <c r="P138" s="2682"/>
      <c r="Q138" s="2682"/>
      <c r="R138" s="2682"/>
      <c r="S138" s="2682"/>
      <c r="T138" s="2682"/>
      <c r="U138" s="2682"/>
      <c r="V138" s="2682"/>
      <c r="W138" s="2682"/>
      <c r="X138" s="2843">
        <v>37.393000000000001</v>
      </c>
      <c r="Y138" s="2843">
        <v>0</v>
      </c>
      <c r="Z138" s="2108">
        <v>37.393000000000001</v>
      </c>
      <c r="AA138" s="2844">
        <v>37.019069999999999</v>
      </c>
      <c r="AB138" s="2844"/>
      <c r="AC138" s="2108">
        <v>37.019069999999999</v>
      </c>
      <c r="AD138" s="2108">
        <v>0.37392999999999998</v>
      </c>
      <c r="AE138" s="2844"/>
      <c r="AF138" s="2844">
        <v>0</v>
      </c>
      <c r="AG138" s="2108">
        <v>0</v>
      </c>
      <c r="AH138" s="2682"/>
      <c r="AI138" s="2682" t="s">
        <v>10033</v>
      </c>
      <c r="AJ138" s="2683">
        <v>0</v>
      </c>
    </row>
    <row r="139" spans="1:36" s="2704" customFormat="1" ht="78.75">
      <c r="A139" s="139">
        <v>3434</v>
      </c>
      <c r="B139" s="2674" t="s">
        <v>8225</v>
      </c>
      <c r="C139" s="2692" t="s">
        <v>8226</v>
      </c>
      <c r="D139" s="2676" t="s">
        <v>221</v>
      </c>
      <c r="E139" s="2694" t="s">
        <v>8112</v>
      </c>
      <c r="F139" s="2677" t="s">
        <v>8063</v>
      </c>
      <c r="G139" s="2709">
        <v>119.876</v>
      </c>
      <c r="H139" s="2678">
        <v>0</v>
      </c>
      <c r="I139" s="2705">
        <v>15</v>
      </c>
      <c r="J139" s="2680">
        <v>0</v>
      </c>
      <c r="K139" s="2680">
        <v>15</v>
      </c>
      <c r="L139" s="2680">
        <v>104.876</v>
      </c>
      <c r="M139" s="2706">
        <v>104.876</v>
      </c>
      <c r="N139" s="2681">
        <v>0</v>
      </c>
      <c r="O139" s="2682">
        <v>104.876</v>
      </c>
      <c r="P139" s="2682"/>
      <c r="Q139" s="2682"/>
      <c r="R139" s="2682"/>
      <c r="S139" s="2682"/>
      <c r="T139" s="2682"/>
      <c r="U139" s="2682"/>
      <c r="V139" s="2682"/>
      <c r="W139" s="2682"/>
      <c r="X139" s="2843">
        <v>104.876</v>
      </c>
      <c r="Y139" s="2843">
        <v>0</v>
      </c>
      <c r="Z139" s="2108">
        <v>104.876</v>
      </c>
      <c r="AA139" s="2844">
        <v>88.985159999999993</v>
      </c>
      <c r="AB139" s="2844"/>
      <c r="AC139" s="2108">
        <v>88.985159999999993</v>
      </c>
      <c r="AD139" s="2108">
        <v>0.89883999999999997</v>
      </c>
      <c r="AE139" s="2844"/>
      <c r="AF139" s="2844">
        <v>0</v>
      </c>
      <c r="AG139" s="2108">
        <v>0</v>
      </c>
      <c r="AH139" s="2682"/>
      <c r="AI139" s="2682" t="s">
        <v>9941</v>
      </c>
      <c r="AJ139" s="2683">
        <v>0</v>
      </c>
    </row>
    <row r="140" spans="1:36" s="2704" customFormat="1" ht="78.75">
      <c r="A140" s="139">
        <v>3435</v>
      </c>
      <c r="B140" s="2674" t="s">
        <v>8227</v>
      </c>
      <c r="C140" s="2692" t="s">
        <v>8228</v>
      </c>
      <c r="D140" s="2676" t="s">
        <v>221</v>
      </c>
      <c r="E140" s="2695" t="s">
        <v>8212</v>
      </c>
      <c r="F140" s="2677" t="s">
        <v>8063</v>
      </c>
      <c r="G140" s="2709">
        <v>78.614999999999995</v>
      </c>
      <c r="H140" s="2678">
        <v>0</v>
      </c>
      <c r="I140" s="2705">
        <v>20</v>
      </c>
      <c r="J140" s="2680">
        <v>0</v>
      </c>
      <c r="K140" s="2680">
        <v>20</v>
      </c>
      <c r="L140" s="2680">
        <v>58.614999999999995</v>
      </c>
      <c r="M140" s="2706">
        <v>58.614999999999995</v>
      </c>
      <c r="N140" s="2681">
        <v>0</v>
      </c>
      <c r="O140" s="2682">
        <v>58.614999999999995</v>
      </c>
      <c r="P140" s="2682"/>
      <c r="Q140" s="2682"/>
      <c r="R140" s="2682"/>
      <c r="S140" s="2682"/>
      <c r="T140" s="2682"/>
      <c r="U140" s="2682"/>
      <c r="V140" s="2682"/>
      <c r="W140" s="2682"/>
      <c r="X140" s="2843">
        <v>58.614999999999995</v>
      </c>
      <c r="Y140" s="2843">
        <v>0</v>
      </c>
      <c r="Z140" s="2108">
        <v>58.614999999999995</v>
      </c>
      <c r="AA140" s="2844">
        <v>58.028849999999991</v>
      </c>
      <c r="AB140" s="2844"/>
      <c r="AC140" s="2108">
        <v>58.028849999999991</v>
      </c>
      <c r="AD140" s="2108">
        <v>0.58614999999999995</v>
      </c>
      <c r="AE140" s="2844"/>
      <c r="AF140" s="2844">
        <v>0</v>
      </c>
      <c r="AG140" s="2108">
        <v>0</v>
      </c>
      <c r="AH140" s="2682"/>
      <c r="AI140" s="2682" t="s">
        <v>10033</v>
      </c>
      <c r="AJ140" s="2683">
        <v>0</v>
      </c>
    </row>
    <row r="141" spans="1:36" s="2704" customFormat="1" ht="78.75">
      <c r="A141" s="139">
        <v>3436</v>
      </c>
      <c r="B141" s="2674" t="s">
        <v>8229</v>
      </c>
      <c r="C141" s="2692" t="s">
        <v>8230</v>
      </c>
      <c r="D141" s="2676" t="s">
        <v>221</v>
      </c>
      <c r="E141" s="2695" t="s">
        <v>8212</v>
      </c>
      <c r="F141" s="2677" t="s">
        <v>8063</v>
      </c>
      <c r="G141" s="2709">
        <v>81.575000000000003</v>
      </c>
      <c r="H141" s="2678">
        <v>0</v>
      </c>
      <c r="I141" s="2705">
        <v>20</v>
      </c>
      <c r="J141" s="2680">
        <v>0</v>
      </c>
      <c r="K141" s="2680">
        <v>20</v>
      </c>
      <c r="L141" s="2680">
        <v>61.575000000000003</v>
      </c>
      <c r="M141" s="2706">
        <v>61.575000000000003</v>
      </c>
      <c r="N141" s="2681">
        <v>0</v>
      </c>
      <c r="O141" s="2682">
        <v>61.575000000000003</v>
      </c>
      <c r="P141" s="2682"/>
      <c r="Q141" s="2682"/>
      <c r="R141" s="2682"/>
      <c r="S141" s="2682"/>
      <c r="T141" s="2682"/>
      <c r="U141" s="2682"/>
      <c r="V141" s="2682"/>
      <c r="W141" s="2682"/>
      <c r="X141" s="2843">
        <v>61.575000000000003</v>
      </c>
      <c r="Y141" s="2843">
        <v>0</v>
      </c>
      <c r="Z141" s="2108">
        <v>61.575000000000003</v>
      </c>
      <c r="AA141" s="2844">
        <v>60.959250000000004</v>
      </c>
      <c r="AB141" s="2844"/>
      <c r="AC141" s="2108">
        <v>60.959250000000004</v>
      </c>
      <c r="AD141" s="2108">
        <v>0.61575000000000002</v>
      </c>
      <c r="AE141" s="2844"/>
      <c r="AF141" s="2844">
        <v>0</v>
      </c>
      <c r="AG141" s="2108">
        <v>0</v>
      </c>
      <c r="AH141" s="2682"/>
      <c r="AI141" s="2682" t="s">
        <v>10033</v>
      </c>
      <c r="AJ141" s="2683">
        <v>0</v>
      </c>
    </row>
    <row r="142" spans="1:36" s="2704" customFormat="1" ht="47.25">
      <c r="A142" s="139">
        <v>3437</v>
      </c>
      <c r="B142" s="2674" t="s">
        <v>8231</v>
      </c>
      <c r="C142" s="2692" t="s">
        <v>8232</v>
      </c>
      <c r="D142" s="2676" t="s">
        <v>221</v>
      </c>
      <c r="E142" s="2694" t="s">
        <v>8066</v>
      </c>
      <c r="F142" s="2677" t="s">
        <v>8063</v>
      </c>
      <c r="G142" s="2709">
        <v>204.42099999999999</v>
      </c>
      <c r="H142" s="2678">
        <v>0</v>
      </c>
      <c r="I142" s="2705">
        <v>48.509</v>
      </c>
      <c r="J142" s="2680">
        <v>0</v>
      </c>
      <c r="K142" s="2680">
        <v>48.509</v>
      </c>
      <c r="L142" s="2680">
        <v>155.91199999999998</v>
      </c>
      <c r="M142" s="2706">
        <v>155.91199999999998</v>
      </c>
      <c r="N142" s="2681">
        <v>0</v>
      </c>
      <c r="O142" s="2682">
        <v>155.91199999999998</v>
      </c>
      <c r="P142" s="2682"/>
      <c r="Q142" s="2682"/>
      <c r="R142" s="2682"/>
      <c r="S142" s="2682"/>
      <c r="T142" s="2682"/>
      <c r="U142" s="2682"/>
      <c r="V142" s="2682"/>
      <c r="W142" s="2682"/>
      <c r="X142" s="2843">
        <v>155.91199999999998</v>
      </c>
      <c r="Y142" s="2843">
        <v>0</v>
      </c>
      <c r="Z142" s="2108">
        <v>155.91199999999998</v>
      </c>
      <c r="AA142" s="2844">
        <v>77.176439999999985</v>
      </c>
      <c r="AB142" s="2844"/>
      <c r="AC142" s="2108">
        <v>77.176439999999985</v>
      </c>
      <c r="AD142" s="2108">
        <v>0.77955999999999992</v>
      </c>
      <c r="AE142" s="2844"/>
      <c r="AF142" s="2844">
        <v>0</v>
      </c>
      <c r="AG142" s="2108">
        <v>0</v>
      </c>
      <c r="AH142" s="2682"/>
      <c r="AI142" s="2682" t="s">
        <v>9941</v>
      </c>
      <c r="AJ142" s="2683">
        <v>0</v>
      </c>
    </row>
    <row r="143" spans="1:36" s="2704" customFormat="1" ht="63">
      <c r="A143" s="139">
        <v>3438</v>
      </c>
      <c r="B143" s="2674" t="s">
        <v>8233</v>
      </c>
      <c r="C143" s="2692" t="s">
        <v>8234</v>
      </c>
      <c r="D143" s="2676" t="s">
        <v>221</v>
      </c>
      <c r="E143" s="2695" t="s">
        <v>8212</v>
      </c>
      <c r="F143" s="2677" t="s">
        <v>8063</v>
      </c>
      <c r="G143" s="2709">
        <v>81.878</v>
      </c>
      <c r="H143" s="2678">
        <v>0</v>
      </c>
      <c r="I143" s="2705">
        <v>9.6</v>
      </c>
      <c r="J143" s="2680">
        <v>0</v>
      </c>
      <c r="K143" s="2680">
        <v>9.6</v>
      </c>
      <c r="L143" s="2680">
        <v>72.278000000000006</v>
      </c>
      <c r="M143" s="2706">
        <v>72.278000000000006</v>
      </c>
      <c r="N143" s="2681">
        <v>0</v>
      </c>
      <c r="O143" s="2682">
        <v>72.278000000000006</v>
      </c>
      <c r="P143" s="2682"/>
      <c r="Q143" s="2682"/>
      <c r="R143" s="2682"/>
      <c r="S143" s="2682"/>
      <c r="T143" s="2682"/>
      <c r="U143" s="2682"/>
      <c r="V143" s="2682"/>
      <c r="W143" s="2682"/>
      <c r="X143" s="2843">
        <v>72.278000000000006</v>
      </c>
      <c r="Y143" s="2843">
        <v>0</v>
      </c>
      <c r="Z143" s="2108">
        <v>72.278000000000006</v>
      </c>
      <c r="AA143" s="2844">
        <v>62.051220000000001</v>
      </c>
      <c r="AB143" s="2844"/>
      <c r="AC143" s="2108">
        <v>62.051220000000001</v>
      </c>
      <c r="AD143" s="2108">
        <v>0.62678</v>
      </c>
      <c r="AE143" s="2844"/>
      <c r="AF143" s="2844">
        <v>0</v>
      </c>
      <c r="AG143" s="2108">
        <v>0</v>
      </c>
      <c r="AH143" s="2682"/>
      <c r="AI143" s="2682" t="s">
        <v>9941</v>
      </c>
      <c r="AJ143" s="2683">
        <v>0</v>
      </c>
    </row>
    <row r="144" spans="1:36" s="2704" customFormat="1" ht="47.25">
      <c r="A144" s="139">
        <v>3439</v>
      </c>
      <c r="B144" s="2674" t="s">
        <v>8235</v>
      </c>
      <c r="C144" s="2692" t="s">
        <v>8236</v>
      </c>
      <c r="D144" s="2676" t="s">
        <v>221</v>
      </c>
      <c r="E144" s="2695" t="s">
        <v>8212</v>
      </c>
      <c r="F144" s="2677" t="s">
        <v>8063</v>
      </c>
      <c r="G144" s="2709">
        <v>65.635000000000005</v>
      </c>
      <c r="H144" s="2678">
        <v>0</v>
      </c>
      <c r="I144" s="2705">
        <v>16.75</v>
      </c>
      <c r="J144" s="2680">
        <v>0</v>
      </c>
      <c r="K144" s="2680">
        <v>16.75</v>
      </c>
      <c r="L144" s="2680">
        <v>48.885000000000005</v>
      </c>
      <c r="M144" s="2706">
        <v>48.885000000000005</v>
      </c>
      <c r="N144" s="2681">
        <v>0</v>
      </c>
      <c r="O144" s="2682">
        <v>48.885000000000005</v>
      </c>
      <c r="P144" s="2682"/>
      <c r="Q144" s="2682"/>
      <c r="R144" s="2682"/>
      <c r="S144" s="2682"/>
      <c r="T144" s="2682"/>
      <c r="U144" s="2682"/>
      <c r="V144" s="2682"/>
      <c r="W144" s="2682"/>
      <c r="X144" s="2843">
        <v>48.885000000000005</v>
      </c>
      <c r="Y144" s="2843">
        <v>0</v>
      </c>
      <c r="Z144" s="2108">
        <v>48.885000000000005</v>
      </c>
      <c r="AA144" s="2844">
        <v>48.396150000000006</v>
      </c>
      <c r="AB144" s="2844"/>
      <c r="AC144" s="2108">
        <v>48.396150000000006</v>
      </c>
      <c r="AD144" s="2108">
        <v>0.48885000000000006</v>
      </c>
      <c r="AE144" s="2844"/>
      <c r="AF144" s="2844">
        <v>0</v>
      </c>
      <c r="AG144" s="2108">
        <v>0</v>
      </c>
      <c r="AH144" s="2682"/>
      <c r="AI144" s="2682" t="s">
        <v>9941</v>
      </c>
      <c r="AJ144" s="2683">
        <v>0</v>
      </c>
    </row>
    <row r="145" spans="1:36" s="2704" customFormat="1" ht="63">
      <c r="A145" s="139">
        <v>3440</v>
      </c>
      <c r="B145" s="2674" t="s">
        <v>8237</v>
      </c>
      <c r="C145" s="2692" t="s">
        <v>8238</v>
      </c>
      <c r="D145" s="2676" t="s">
        <v>221</v>
      </c>
      <c r="E145" s="2695" t="s">
        <v>8212</v>
      </c>
      <c r="F145" s="2690" t="s">
        <v>43</v>
      </c>
      <c r="G145" s="2709">
        <v>91.966999999999999</v>
      </c>
      <c r="H145" s="2678">
        <v>0</v>
      </c>
      <c r="I145" s="2705">
        <v>11.25</v>
      </c>
      <c r="J145" s="2680">
        <v>0</v>
      </c>
      <c r="K145" s="2680">
        <v>11.25</v>
      </c>
      <c r="L145" s="2680">
        <v>80.716999999999999</v>
      </c>
      <c r="M145" s="2706">
        <v>34.734000000000002</v>
      </c>
      <c r="N145" s="2681">
        <v>0</v>
      </c>
      <c r="O145" s="2682">
        <v>34.734000000000002</v>
      </c>
      <c r="P145" s="2682"/>
      <c r="Q145" s="2682"/>
      <c r="R145" s="2682"/>
      <c r="S145" s="2682"/>
      <c r="T145" s="2682"/>
      <c r="U145" s="2682"/>
      <c r="V145" s="2682"/>
      <c r="W145" s="2682"/>
      <c r="X145" s="2843">
        <v>34.734000000000002</v>
      </c>
      <c r="Y145" s="2843">
        <v>0</v>
      </c>
      <c r="Z145" s="2108">
        <v>34.734000000000002</v>
      </c>
      <c r="AA145" s="2844">
        <v>8.5966649999999998</v>
      </c>
      <c r="AB145" s="2844"/>
      <c r="AC145" s="2108">
        <v>8.5966649999999998</v>
      </c>
      <c r="AD145" s="2108">
        <v>8.6835000000000009E-2</v>
      </c>
      <c r="AE145" s="2844"/>
      <c r="AF145" s="2844">
        <v>0</v>
      </c>
      <c r="AG145" s="2108">
        <v>0</v>
      </c>
      <c r="AH145" s="2682"/>
      <c r="AI145" s="2682" t="s">
        <v>9941</v>
      </c>
      <c r="AJ145" s="2683">
        <v>0</v>
      </c>
    </row>
    <row r="146" spans="1:36" s="2704" customFormat="1" ht="47.25">
      <c r="A146" s="139">
        <v>3441</v>
      </c>
      <c r="B146" s="2674" t="s">
        <v>8239</v>
      </c>
      <c r="C146" s="2692" t="s">
        <v>8240</v>
      </c>
      <c r="D146" s="2673" t="s">
        <v>393</v>
      </c>
      <c r="E146" s="2694" t="s">
        <v>8152</v>
      </c>
      <c r="F146" s="2690" t="s">
        <v>43</v>
      </c>
      <c r="G146" s="2709">
        <v>1235.7750000000001</v>
      </c>
      <c r="H146" s="2678">
        <v>0</v>
      </c>
      <c r="I146" s="2705">
        <v>281.53699999999998</v>
      </c>
      <c r="J146" s="2680">
        <v>0</v>
      </c>
      <c r="K146" s="2680">
        <v>281.53699999999998</v>
      </c>
      <c r="L146" s="2680">
        <v>954.23800000000006</v>
      </c>
      <c r="M146" s="2706">
        <v>500</v>
      </c>
      <c r="N146" s="2681">
        <v>0</v>
      </c>
      <c r="O146" s="2682">
        <v>500</v>
      </c>
      <c r="P146" s="2682"/>
      <c r="Q146" s="2682"/>
      <c r="R146" s="2682"/>
      <c r="S146" s="2682"/>
      <c r="T146" s="2682"/>
      <c r="U146" s="2682"/>
      <c r="V146" s="2682"/>
      <c r="W146" s="2682"/>
      <c r="X146" s="2843">
        <v>500</v>
      </c>
      <c r="Y146" s="2843">
        <v>0</v>
      </c>
      <c r="Z146" s="2108">
        <v>500</v>
      </c>
      <c r="AA146" s="2844">
        <v>123.75</v>
      </c>
      <c r="AB146" s="2844"/>
      <c r="AC146" s="2108">
        <v>123.75</v>
      </c>
      <c r="AD146" s="2108">
        <v>1.25</v>
      </c>
      <c r="AE146" s="2844"/>
      <c r="AF146" s="2844">
        <v>0</v>
      </c>
      <c r="AG146" s="2108">
        <v>0</v>
      </c>
      <c r="AH146" s="2682"/>
      <c r="AI146" s="2682" t="s">
        <v>9941</v>
      </c>
      <c r="AJ146" s="2683">
        <v>0</v>
      </c>
    </row>
    <row r="147" spans="1:36" s="2704" customFormat="1" ht="47.25">
      <c r="A147" s="139">
        <v>3442</v>
      </c>
      <c r="B147" s="2674" t="s">
        <v>8241</v>
      </c>
      <c r="C147" s="2692" t="s">
        <v>8242</v>
      </c>
      <c r="D147" s="2673" t="s">
        <v>393</v>
      </c>
      <c r="E147" s="2694" t="s">
        <v>8152</v>
      </c>
      <c r="F147" s="2690" t="s">
        <v>43</v>
      </c>
      <c r="G147" s="2709">
        <v>971.08199999999999</v>
      </c>
      <c r="H147" s="2678">
        <v>0</v>
      </c>
      <c r="I147" s="2705">
        <v>220.74799999999999</v>
      </c>
      <c r="J147" s="2680">
        <v>0</v>
      </c>
      <c r="K147" s="2680">
        <v>220.74799999999999</v>
      </c>
      <c r="L147" s="2680">
        <v>750.33400000000006</v>
      </c>
      <c r="M147" s="2706">
        <v>400</v>
      </c>
      <c r="N147" s="2681">
        <v>0</v>
      </c>
      <c r="O147" s="2682">
        <v>400</v>
      </c>
      <c r="P147" s="2682"/>
      <c r="Q147" s="2682"/>
      <c r="R147" s="2682"/>
      <c r="S147" s="2682"/>
      <c r="T147" s="2682"/>
      <c r="U147" s="2682"/>
      <c r="V147" s="2682"/>
      <c r="W147" s="2682"/>
      <c r="X147" s="2843">
        <v>400</v>
      </c>
      <c r="Y147" s="2843">
        <v>0</v>
      </c>
      <c r="Z147" s="2108">
        <v>400</v>
      </c>
      <c r="AA147" s="2844">
        <v>99</v>
      </c>
      <c r="AB147" s="2844"/>
      <c r="AC147" s="2108">
        <v>99</v>
      </c>
      <c r="AD147" s="2108">
        <v>1</v>
      </c>
      <c r="AE147" s="2844"/>
      <c r="AF147" s="2844">
        <v>0</v>
      </c>
      <c r="AG147" s="2108">
        <v>0</v>
      </c>
      <c r="AH147" s="2682"/>
      <c r="AI147" s="2682" t="s">
        <v>9941</v>
      </c>
      <c r="AJ147" s="2683">
        <v>0</v>
      </c>
    </row>
    <row r="148" spans="1:36" s="2704" customFormat="1" ht="47.25">
      <c r="A148" s="139">
        <v>3443</v>
      </c>
      <c r="B148" s="2674" t="s">
        <v>8243</v>
      </c>
      <c r="C148" s="2692" t="s">
        <v>8244</v>
      </c>
      <c r="D148" s="2673" t="s">
        <v>393</v>
      </c>
      <c r="E148" s="2694" t="s">
        <v>8152</v>
      </c>
      <c r="F148" s="2690" t="s">
        <v>43</v>
      </c>
      <c r="G148" s="2709">
        <v>3244.7739999999999</v>
      </c>
      <c r="H148" s="2678">
        <v>0</v>
      </c>
      <c r="I148" s="2705">
        <v>741.625</v>
      </c>
      <c r="J148" s="2680">
        <v>0</v>
      </c>
      <c r="K148" s="2680">
        <v>741.625</v>
      </c>
      <c r="L148" s="2680">
        <v>2503.1489999999999</v>
      </c>
      <c r="M148" s="2706">
        <v>1300</v>
      </c>
      <c r="N148" s="2681">
        <v>0</v>
      </c>
      <c r="O148" s="2682">
        <v>1300</v>
      </c>
      <c r="P148" s="2682"/>
      <c r="Q148" s="2682"/>
      <c r="R148" s="2682"/>
      <c r="S148" s="2682"/>
      <c r="T148" s="2682"/>
      <c r="U148" s="2682"/>
      <c r="V148" s="2682"/>
      <c r="W148" s="2682"/>
      <c r="X148" s="2843">
        <v>1300</v>
      </c>
      <c r="Y148" s="2843">
        <v>0</v>
      </c>
      <c r="Z148" s="2108">
        <v>1300</v>
      </c>
      <c r="AA148" s="2844">
        <v>321.75</v>
      </c>
      <c r="AB148" s="2844"/>
      <c r="AC148" s="2108">
        <v>321.75</v>
      </c>
      <c r="AD148" s="2108">
        <v>3.25</v>
      </c>
      <c r="AE148" s="2844"/>
      <c r="AF148" s="2844">
        <v>0</v>
      </c>
      <c r="AG148" s="2108">
        <v>0</v>
      </c>
      <c r="AH148" s="2682"/>
      <c r="AI148" s="2682" t="s">
        <v>9941</v>
      </c>
      <c r="AJ148" s="2683">
        <v>0</v>
      </c>
    </row>
    <row r="149" spans="1:36" s="2704" customFormat="1" ht="63">
      <c r="A149" s="139">
        <v>3444</v>
      </c>
      <c r="B149" s="2674" t="s">
        <v>8245</v>
      </c>
      <c r="C149" s="2692" t="s">
        <v>8246</v>
      </c>
      <c r="D149" s="2673" t="s">
        <v>393</v>
      </c>
      <c r="E149" s="2694" t="s">
        <v>8152</v>
      </c>
      <c r="F149" s="2690" t="s">
        <v>43</v>
      </c>
      <c r="G149" s="2709">
        <v>720.60699999999997</v>
      </c>
      <c r="H149" s="2678">
        <v>0</v>
      </c>
      <c r="I149" s="2705">
        <v>164.32</v>
      </c>
      <c r="J149" s="2680">
        <v>0</v>
      </c>
      <c r="K149" s="2680">
        <v>164.32</v>
      </c>
      <c r="L149" s="2680">
        <v>556.28700000000003</v>
      </c>
      <c r="M149" s="2706">
        <v>300</v>
      </c>
      <c r="N149" s="2681">
        <v>0</v>
      </c>
      <c r="O149" s="2682">
        <v>300</v>
      </c>
      <c r="P149" s="2682"/>
      <c r="Q149" s="2682"/>
      <c r="R149" s="2682"/>
      <c r="S149" s="2682"/>
      <c r="T149" s="2682"/>
      <c r="U149" s="2682"/>
      <c r="V149" s="2682"/>
      <c r="W149" s="2682"/>
      <c r="X149" s="2843">
        <v>300</v>
      </c>
      <c r="Y149" s="2843">
        <v>0</v>
      </c>
      <c r="Z149" s="2108">
        <v>300</v>
      </c>
      <c r="AA149" s="2844">
        <v>74.25</v>
      </c>
      <c r="AB149" s="2844"/>
      <c r="AC149" s="2108">
        <v>74.25</v>
      </c>
      <c r="AD149" s="2108">
        <v>0.75</v>
      </c>
      <c r="AE149" s="2844"/>
      <c r="AF149" s="2844">
        <v>0</v>
      </c>
      <c r="AG149" s="2108">
        <v>0</v>
      </c>
      <c r="AH149" s="2682"/>
      <c r="AI149" s="2682" t="s">
        <v>9941</v>
      </c>
      <c r="AJ149" s="2683">
        <v>0</v>
      </c>
    </row>
    <row r="150" spans="1:36" s="2704" customFormat="1" ht="63">
      <c r="A150" s="139">
        <v>3445</v>
      </c>
      <c r="B150" s="2674" t="s">
        <v>8247</v>
      </c>
      <c r="C150" s="2692" t="s">
        <v>8248</v>
      </c>
      <c r="D150" s="2673" t="s">
        <v>393</v>
      </c>
      <c r="E150" s="2694" t="s">
        <v>8152</v>
      </c>
      <c r="F150" s="2690" t="s">
        <v>43</v>
      </c>
      <c r="G150" s="2709">
        <v>2353.4369999999999</v>
      </c>
      <c r="H150" s="2678">
        <v>0</v>
      </c>
      <c r="I150" s="2705">
        <v>552.63099999999997</v>
      </c>
      <c r="J150" s="2680">
        <v>0</v>
      </c>
      <c r="K150" s="2680">
        <v>552.63099999999997</v>
      </c>
      <c r="L150" s="2680">
        <v>1800.806</v>
      </c>
      <c r="M150" s="2706">
        <v>950</v>
      </c>
      <c r="N150" s="2681">
        <v>0</v>
      </c>
      <c r="O150" s="2682">
        <v>950</v>
      </c>
      <c r="P150" s="2682"/>
      <c r="Q150" s="2682"/>
      <c r="R150" s="2682"/>
      <c r="S150" s="2682"/>
      <c r="T150" s="2682"/>
      <c r="U150" s="2682"/>
      <c r="V150" s="2682"/>
      <c r="W150" s="2682"/>
      <c r="X150" s="2843">
        <v>950</v>
      </c>
      <c r="Y150" s="2843">
        <v>0</v>
      </c>
      <c r="Z150" s="2108">
        <v>950</v>
      </c>
      <c r="AA150" s="2844">
        <v>235.125</v>
      </c>
      <c r="AB150" s="2844"/>
      <c r="AC150" s="2108">
        <v>235.125</v>
      </c>
      <c r="AD150" s="2108">
        <v>2.375</v>
      </c>
      <c r="AE150" s="2844"/>
      <c r="AF150" s="2844">
        <v>0</v>
      </c>
      <c r="AG150" s="2108">
        <v>0</v>
      </c>
      <c r="AH150" s="2682"/>
      <c r="AI150" s="2682" t="s">
        <v>9941</v>
      </c>
      <c r="AJ150" s="2683">
        <v>0</v>
      </c>
    </row>
    <row r="151" spans="1:36" s="2704" customFormat="1" ht="78.75">
      <c r="A151" s="139">
        <v>3446</v>
      </c>
      <c r="B151" s="2674" t="s">
        <v>8249</v>
      </c>
      <c r="C151" s="2692" t="s">
        <v>8250</v>
      </c>
      <c r="D151" s="2673" t="s">
        <v>393</v>
      </c>
      <c r="E151" s="2694" t="s">
        <v>8251</v>
      </c>
      <c r="F151" s="2677" t="s">
        <v>8063</v>
      </c>
      <c r="G151" s="2709">
        <v>307.44799999999998</v>
      </c>
      <c r="H151" s="2678">
        <v>0</v>
      </c>
      <c r="I151" s="2705">
        <v>72.599999999999994</v>
      </c>
      <c r="J151" s="2680">
        <v>0</v>
      </c>
      <c r="K151" s="2680">
        <v>72.599999999999994</v>
      </c>
      <c r="L151" s="2680">
        <v>234.84799999999998</v>
      </c>
      <c r="M151" s="2706">
        <v>234.84799999999998</v>
      </c>
      <c r="N151" s="2681">
        <v>0</v>
      </c>
      <c r="O151" s="2682">
        <v>234.84799999999998</v>
      </c>
      <c r="P151" s="2682"/>
      <c r="Q151" s="2682"/>
      <c r="R151" s="2682"/>
      <c r="S151" s="2682"/>
      <c r="T151" s="2682"/>
      <c r="U151" s="2682"/>
      <c r="V151" s="2682"/>
      <c r="W151" s="2682"/>
      <c r="X151" s="2843">
        <v>234.84799999999998</v>
      </c>
      <c r="Y151" s="2843">
        <v>0</v>
      </c>
      <c r="Z151" s="2108">
        <v>234.84799999999998</v>
      </c>
      <c r="AA151" s="2844">
        <v>116.24975999999999</v>
      </c>
      <c r="AB151" s="2844"/>
      <c r="AC151" s="2108">
        <v>116.24975999999999</v>
      </c>
      <c r="AD151" s="2108">
        <v>1.17424</v>
      </c>
      <c r="AE151" s="2844"/>
      <c r="AF151" s="2844">
        <v>0</v>
      </c>
      <c r="AG151" s="2108">
        <v>0</v>
      </c>
      <c r="AH151" s="2682"/>
      <c r="AI151" s="2682" t="s">
        <v>9941</v>
      </c>
      <c r="AJ151" s="2683">
        <v>0</v>
      </c>
    </row>
    <row r="152" spans="1:36" s="2704" customFormat="1" ht="94.5">
      <c r="A152" s="139">
        <v>3447</v>
      </c>
      <c r="B152" s="2674" t="s">
        <v>8252</v>
      </c>
      <c r="C152" s="2692" t="s">
        <v>8253</v>
      </c>
      <c r="D152" s="2673" t="s">
        <v>393</v>
      </c>
      <c r="E152" s="2694" t="s">
        <v>8251</v>
      </c>
      <c r="F152" s="2677" t="s">
        <v>8063</v>
      </c>
      <c r="G152" s="2709">
        <v>110.776</v>
      </c>
      <c r="H152" s="2678">
        <v>0</v>
      </c>
      <c r="I152" s="2705">
        <v>26.314999999999998</v>
      </c>
      <c r="J152" s="2680">
        <v>0</v>
      </c>
      <c r="K152" s="2680">
        <v>26.314999999999998</v>
      </c>
      <c r="L152" s="2680">
        <v>84.460999999999999</v>
      </c>
      <c r="M152" s="2706">
        <v>84.460999999999999</v>
      </c>
      <c r="N152" s="2681">
        <v>0</v>
      </c>
      <c r="O152" s="2682">
        <v>84.460999999999999</v>
      </c>
      <c r="P152" s="2682"/>
      <c r="Q152" s="2682"/>
      <c r="R152" s="2682"/>
      <c r="S152" s="2682"/>
      <c r="T152" s="2682"/>
      <c r="U152" s="2682"/>
      <c r="V152" s="2682"/>
      <c r="W152" s="2682"/>
      <c r="X152" s="2843">
        <v>84.460999999999999</v>
      </c>
      <c r="Y152" s="2843">
        <v>0</v>
      </c>
      <c r="Z152" s="2108">
        <v>84.460999999999999</v>
      </c>
      <c r="AA152" s="2844">
        <v>83.616389999999996</v>
      </c>
      <c r="AB152" s="2844"/>
      <c r="AC152" s="2108">
        <v>83.616389999999996</v>
      </c>
      <c r="AD152" s="2108">
        <v>0.84460999999999997</v>
      </c>
      <c r="AE152" s="2844"/>
      <c r="AF152" s="2844">
        <v>0</v>
      </c>
      <c r="AG152" s="2108">
        <v>0</v>
      </c>
      <c r="AH152" s="2682"/>
      <c r="AI152" s="2682" t="s">
        <v>9941</v>
      </c>
      <c r="AJ152" s="2683">
        <v>0</v>
      </c>
    </row>
    <row r="153" spans="1:36" s="2704" customFormat="1" ht="94.5">
      <c r="A153" s="139">
        <v>3448</v>
      </c>
      <c r="B153" s="2674" t="s">
        <v>8254</v>
      </c>
      <c r="C153" s="2692" t="s">
        <v>8255</v>
      </c>
      <c r="D153" s="2673" t="s">
        <v>393</v>
      </c>
      <c r="E153" s="2694" t="s">
        <v>8152</v>
      </c>
      <c r="F153" s="2677" t="s">
        <v>8063</v>
      </c>
      <c r="G153" s="2709">
        <v>175.45099999999999</v>
      </c>
      <c r="H153" s="2678">
        <v>0</v>
      </c>
      <c r="I153" s="2705">
        <v>44.625</v>
      </c>
      <c r="J153" s="2680">
        <v>0</v>
      </c>
      <c r="K153" s="2680">
        <v>44.625</v>
      </c>
      <c r="L153" s="2680">
        <v>130.82599999999999</v>
      </c>
      <c r="M153" s="2706">
        <v>130.82599999999999</v>
      </c>
      <c r="N153" s="2681">
        <v>0</v>
      </c>
      <c r="O153" s="2682">
        <v>130.82599999999999</v>
      </c>
      <c r="P153" s="2682"/>
      <c r="Q153" s="2682"/>
      <c r="R153" s="2682"/>
      <c r="S153" s="2682"/>
      <c r="T153" s="2682"/>
      <c r="U153" s="2682"/>
      <c r="V153" s="2682"/>
      <c r="W153" s="2682"/>
      <c r="X153" s="2843">
        <v>130.82599999999999</v>
      </c>
      <c r="Y153" s="2843">
        <v>0</v>
      </c>
      <c r="Z153" s="2108">
        <v>130.82599999999999</v>
      </c>
      <c r="AA153" s="2844">
        <v>64.758870000000002</v>
      </c>
      <c r="AB153" s="2844"/>
      <c r="AC153" s="2108">
        <v>64.758870000000002</v>
      </c>
      <c r="AD153" s="2108">
        <v>0.65412999999999999</v>
      </c>
      <c r="AE153" s="2844"/>
      <c r="AF153" s="2844">
        <v>0</v>
      </c>
      <c r="AG153" s="2108">
        <v>0</v>
      </c>
      <c r="AH153" s="2682"/>
      <c r="AI153" s="2682" t="s">
        <v>9941</v>
      </c>
      <c r="AJ153" s="2683">
        <v>0</v>
      </c>
    </row>
    <row r="154" spans="1:36" s="2704" customFormat="1" ht="78.75">
      <c r="A154" s="139">
        <v>3449</v>
      </c>
      <c r="B154" s="2674" t="s">
        <v>8256</v>
      </c>
      <c r="C154" s="2692" t="s">
        <v>8257</v>
      </c>
      <c r="D154" s="2673" t="s">
        <v>393</v>
      </c>
      <c r="E154" s="2695" t="s">
        <v>8258</v>
      </c>
      <c r="F154" s="2677" t="s">
        <v>8063</v>
      </c>
      <c r="G154" s="2709">
        <v>81.185000000000002</v>
      </c>
      <c r="H154" s="2678">
        <v>0</v>
      </c>
      <c r="I154" s="2705">
        <v>21.15</v>
      </c>
      <c r="J154" s="2680">
        <v>0</v>
      </c>
      <c r="K154" s="2680">
        <v>21.15</v>
      </c>
      <c r="L154" s="2680">
        <v>60.035000000000004</v>
      </c>
      <c r="M154" s="2706">
        <v>60.035000000000004</v>
      </c>
      <c r="N154" s="2681">
        <v>0</v>
      </c>
      <c r="O154" s="2682">
        <v>60.035000000000004</v>
      </c>
      <c r="P154" s="2682"/>
      <c r="Q154" s="2682"/>
      <c r="R154" s="2682"/>
      <c r="S154" s="2682"/>
      <c r="T154" s="2682"/>
      <c r="U154" s="2682"/>
      <c r="V154" s="2682"/>
      <c r="W154" s="2682"/>
      <c r="X154" s="2843">
        <v>60.035000000000004</v>
      </c>
      <c r="Y154" s="2843">
        <v>0</v>
      </c>
      <c r="Z154" s="2108">
        <v>60.035000000000004</v>
      </c>
      <c r="AA154" s="2844">
        <v>59.434650000000005</v>
      </c>
      <c r="AB154" s="2844"/>
      <c r="AC154" s="2108">
        <v>59.434650000000005</v>
      </c>
      <c r="AD154" s="2108">
        <v>0.60035000000000005</v>
      </c>
      <c r="AE154" s="2844"/>
      <c r="AF154" s="2844">
        <v>0</v>
      </c>
      <c r="AG154" s="2108">
        <v>0</v>
      </c>
      <c r="AH154" s="2682"/>
      <c r="AI154" s="2682" t="s">
        <v>10033</v>
      </c>
      <c r="AJ154" s="2683">
        <v>0</v>
      </c>
    </row>
    <row r="155" spans="1:36" s="2704" customFormat="1" ht="47.25">
      <c r="A155" s="139">
        <v>3450</v>
      </c>
      <c r="B155" s="2674" t="s">
        <v>8259</v>
      </c>
      <c r="C155" s="2692" t="s">
        <v>8260</v>
      </c>
      <c r="D155" s="2673" t="s">
        <v>393</v>
      </c>
      <c r="E155" s="2695" t="s">
        <v>8258</v>
      </c>
      <c r="F155" s="2677" t="s">
        <v>8063</v>
      </c>
      <c r="G155" s="2709">
        <v>45.518999999999998</v>
      </c>
      <c r="H155" s="2678">
        <v>0</v>
      </c>
      <c r="I155" s="2705">
        <v>11.965</v>
      </c>
      <c r="J155" s="2680">
        <v>0</v>
      </c>
      <c r="K155" s="2680">
        <v>11.965</v>
      </c>
      <c r="L155" s="2680">
        <v>33.554000000000002</v>
      </c>
      <c r="M155" s="2706">
        <v>33.554000000000002</v>
      </c>
      <c r="N155" s="2681">
        <v>0</v>
      </c>
      <c r="O155" s="2682">
        <v>33.554000000000002</v>
      </c>
      <c r="P155" s="2682"/>
      <c r="Q155" s="2682"/>
      <c r="R155" s="2682"/>
      <c r="S155" s="2682"/>
      <c r="T155" s="2682"/>
      <c r="U155" s="2682"/>
      <c r="V155" s="2682"/>
      <c r="W155" s="2682"/>
      <c r="X155" s="2843">
        <v>33.554000000000002</v>
      </c>
      <c r="Y155" s="2843">
        <v>0</v>
      </c>
      <c r="Z155" s="2108">
        <v>33.554000000000002</v>
      </c>
      <c r="AA155" s="2844">
        <v>33.21846</v>
      </c>
      <c r="AB155" s="2844"/>
      <c r="AC155" s="2108">
        <v>33.21846</v>
      </c>
      <c r="AD155" s="2108">
        <v>0.33554</v>
      </c>
      <c r="AE155" s="2844"/>
      <c r="AF155" s="2844">
        <v>0</v>
      </c>
      <c r="AG155" s="2108">
        <v>0</v>
      </c>
      <c r="AH155" s="2682"/>
      <c r="AI155" s="2682" t="s">
        <v>9941</v>
      </c>
      <c r="AJ155" s="2683">
        <v>0</v>
      </c>
    </row>
    <row r="156" spans="1:36" s="2704" customFormat="1" ht="94.5">
      <c r="A156" s="139">
        <v>3451</v>
      </c>
      <c r="B156" s="2674" t="s">
        <v>8261</v>
      </c>
      <c r="C156" s="2692" t="s">
        <v>8262</v>
      </c>
      <c r="D156" s="2673" t="s">
        <v>393</v>
      </c>
      <c r="E156" s="2695" t="s">
        <v>8263</v>
      </c>
      <c r="F156" s="2677" t="s">
        <v>8063</v>
      </c>
      <c r="G156" s="2709">
        <v>239.6</v>
      </c>
      <c r="H156" s="2678">
        <v>0</v>
      </c>
      <c r="I156" s="2705">
        <v>58.628</v>
      </c>
      <c r="J156" s="2680">
        <v>0</v>
      </c>
      <c r="K156" s="2680">
        <v>58.628</v>
      </c>
      <c r="L156" s="2680">
        <v>180.97199999999998</v>
      </c>
      <c r="M156" s="2706">
        <v>180.97199999999998</v>
      </c>
      <c r="N156" s="2681">
        <v>0</v>
      </c>
      <c r="O156" s="2682">
        <v>180.97199999999998</v>
      </c>
      <c r="P156" s="2682"/>
      <c r="Q156" s="2682"/>
      <c r="R156" s="2682"/>
      <c r="S156" s="2682"/>
      <c r="T156" s="2682"/>
      <c r="U156" s="2682"/>
      <c r="V156" s="2682"/>
      <c r="W156" s="2682"/>
      <c r="X156" s="2843">
        <v>180.97199999999998</v>
      </c>
      <c r="Y156" s="2843">
        <v>0</v>
      </c>
      <c r="Z156" s="2108">
        <v>180.97199999999998</v>
      </c>
      <c r="AA156" s="2844">
        <v>89.581139999999991</v>
      </c>
      <c r="AB156" s="2844"/>
      <c r="AC156" s="2108">
        <v>89.581139999999991</v>
      </c>
      <c r="AD156" s="2108">
        <v>0.90485999999999989</v>
      </c>
      <c r="AE156" s="2844"/>
      <c r="AF156" s="2844">
        <v>0</v>
      </c>
      <c r="AG156" s="2108">
        <v>0</v>
      </c>
      <c r="AH156" s="2682"/>
      <c r="AI156" s="2682" t="s">
        <v>9941</v>
      </c>
      <c r="AJ156" s="2683">
        <v>0</v>
      </c>
    </row>
    <row r="157" spans="1:36" s="2704" customFormat="1" ht="78.75">
      <c r="A157" s="139">
        <v>3452</v>
      </c>
      <c r="B157" s="2674" t="s">
        <v>8264</v>
      </c>
      <c r="C157" s="2692" t="s">
        <v>8265</v>
      </c>
      <c r="D157" s="2673" t="s">
        <v>393</v>
      </c>
      <c r="E157" s="2695" t="s">
        <v>8263</v>
      </c>
      <c r="F157" s="2677" t="s">
        <v>8063</v>
      </c>
      <c r="G157" s="2709">
        <v>155.78800000000001</v>
      </c>
      <c r="H157" s="2678">
        <v>0</v>
      </c>
      <c r="I157" s="2705">
        <v>36.47</v>
      </c>
      <c r="J157" s="2680">
        <v>0</v>
      </c>
      <c r="K157" s="2680">
        <v>36.47</v>
      </c>
      <c r="L157" s="2680">
        <v>119.31800000000001</v>
      </c>
      <c r="M157" s="2706">
        <v>119.31800000000001</v>
      </c>
      <c r="N157" s="2681">
        <v>0</v>
      </c>
      <c r="O157" s="2682">
        <v>119.31800000000001</v>
      </c>
      <c r="P157" s="2682"/>
      <c r="Q157" s="2682"/>
      <c r="R157" s="2682"/>
      <c r="S157" s="2682"/>
      <c r="T157" s="2682"/>
      <c r="U157" s="2682"/>
      <c r="V157" s="2682"/>
      <c r="W157" s="2682"/>
      <c r="X157" s="2843">
        <v>119.31800000000001</v>
      </c>
      <c r="Y157" s="2843">
        <v>0</v>
      </c>
      <c r="Z157" s="2108">
        <v>119.31800000000001</v>
      </c>
      <c r="AA157" s="2844">
        <v>59.062410000000007</v>
      </c>
      <c r="AB157" s="2844"/>
      <c r="AC157" s="2108">
        <v>59.062410000000007</v>
      </c>
      <c r="AD157" s="2108">
        <v>0.59659000000000006</v>
      </c>
      <c r="AE157" s="2844"/>
      <c r="AF157" s="2844">
        <v>0</v>
      </c>
      <c r="AG157" s="2108">
        <v>0</v>
      </c>
      <c r="AH157" s="2682"/>
      <c r="AI157" s="2682" t="s">
        <v>9941</v>
      </c>
      <c r="AJ157" s="2683">
        <v>0</v>
      </c>
    </row>
    <row r="158" spans="1:36" s="2681" customFormat="1" ht="126">
      <c r="A158" s="139">
        <v>3453</v>
      </c>
      <c r="B158" s="2674" t="s">
        <v>8266</v>
      </c>
      <c r="C158" s="2692" t="s">
        <v>8267</v>
      </c>
      <c r="D158" s="2673" t="s">
        <v>393</v>
      </c>
      <c r="E158" s="2695" t="s">
        <v>8263</v>
      </c>
      <c r="F158" s="2677" t="s">
        <v>8063</v>
      </c>
      <c r="G158" s="2709">
        <v>118.78100000000001</v>
      </c>
      <c r="H158" s="2678">
        <v>0</v>
      </c>
      <c r="I158" s="2705">
        <v>15</v>
      </c>
      <c r="J158" s="2680">
        <v>0</v>
      </c>
      <c r="K158" s="2680">
        <v>15</v>
      </c>
      <c r="L158" s="2680">
        <v>103.78100000000001</v>
      </c>
      <c r="M158" s="2706">
        <v>103.78100000000001</v>
      </c>
      <c r="N158" s="2681">
        <v>0</v>
      </c>
      <c r="O158" s="2682">
        <v>103.78100000000001</v>
      </c>
      <c r="P158" s="2682"/>
      <c r="Q158" s="2682"/>
      <c r="R158" s="2682"/>
      <c r="S158" s="2682"/>
      <c r="T158" s="2682"/>
      <c r="U158" s="2682"/>
      <c r="V158" s="2682"/>
      <c r="W158" s="2682"/>
      <c r="X158" s="2843">
        <v>103.78100000000001</v>
      </c>
      <c r="Y158" s="2843">
        <v>0</v>
      </c>
      <c r="Z158" s="2108">
        <v>103.78100000000001</v>
      </c>
      <c r="AA158" s="2844">
        <v>51.371595000000006</v>
      </c>
      <c r="AB158" s="2844"/>
      <c r="AC158" s="2108">
        <v>51.371595000000006</v>
      </c>
      <c r="AD158" s="2108">
        <v>0.51890500000000006</v>
      </c>
      <c r="AE158" s="2844"/>
      <c r="AF158" s="2844">
        <v>0</v>
      </c>
      <c r="AG158" s="2108">
        <v>0</v>
      </c>
      <c r="AH158" s="2682"/>
      <c r="AI158" s="2682" t="s">
        <v>9941</v>
      </c>
      <c r="AJ158" s="2683">
        <v>0</v>
      </c>
    </row>
    <row r="159" spans="1:36" s="2681" customFormat="1" ht="78.75">
      <c r="A159" s="139">
        <v>3454</v>
      </c>
      <c r="B159" s="2674" t="s">
        <v>8268</v>
      </c>
      <c r="C159" s="2692" t="s">
        <v>8269</v>
      </c>
      <c r="D159" s="2673" t="s">
        <v>393</v>
      </c>
      <c r="E159" s="2694" t="s">
        <v>8251</v>
      </c>
      <c r="F159" s="2677" t="s">
        <v>8063</v>
      </c>
      <c r="G159" s="2709">
        <v>128.52799999999999</v>
      </c>
      <c r="H159" s="2678">
        <v>0</v>
      </c>
      <c r="I159" s="2705">
        <v>30</v>
      </c>
      <c r="J159" s="2680">
        <v>0</v>
      </c>
      <c r="K159" s="2680">
        <v>30</v>
      </c>
      <c r="L159" s="2680">
        <v>98.527999999999992</v>
      </c>
      <c r="M159" s="2706">
        <v>98.527999999999992</v>
      </c>
      <c r="N159" s="2681">
        <v>0</v>
      </c>
      <c r="O159" s="2682">
        <v>98.527999999999992</v>
      </c>
      <c r="P159" s="2682"/>
      <c r="Q159" s="2682"/>
      <c r="R159" s="2682"/>
      <c r="S159" s="2682"/>
      <c r="T159" s="2682"/>
      <c r="U159" s="2682"/>
      <c r="V159" s="2682"/>
      <c r="W159" s="2682"/>
      <c r="X159" s="2843">
        <v>98.527999999999992</v>
      </c>
      <c r="Y159" s="2843">
        <v>0</v>
      </c>
      <c r="Z159" s="2108">
        <v>98.527999999999992</v>
      </c>
      <c r="AA159" s="2844">
        <v>97.542719999999989</v>
      </c>
      <c r="AB159" s="2844"/>
      <c r="AC159" s="2108">
        <v>97.542719999999989</v>
      </c>
      <c r="AD159" s="2108">
        <v>0.98527999999999993</v>
      </c>
      <c r="AE159" s="2844"/>
      <c r="AF159" s="2844">
        <v>0</v>
      </c>
      <c r="AG159" s="2108">
        <v>0</v>
      </c>
      <c r="AH159" s="2682"/>
      <c r="AI159" s="2682" t="s">
        <v>9941</v>
      </c>
      <c r="AJ159" s="2683">
        <v>0</v>
      </c>
    </row>
    <row r="160" spans="1:36" s="2681" customFormat="1" ht="78.75">
      <c r="A160" s="139">
        <v>3455</v>
      </c>
      <c r="B160" s="2674" t="s">
        <v>8270</v>
      </c>
      <c r="C160" s="2692" t="s">
        <v>8271</v>
      </c>
      <c r="D160" s="2673" t="s">
        <v>393</v>
      </c>
      <c r="E160" s="2694" t="s">
        <v>8251</v>
      </c>
      <c r="F160" s="2677" t="s">
        <v>8063</v>
      </c>
      <c r="G160" s="2709">
        <v>122.81100000000001</v>
      </c>
      <c r="H160" s="2678">
        <v>0</v>
      </c>
      <c r="I160" s="2705">
        <v>30</v>
      </c>
      <c r="J160" s="2680">
        <v>0</v>
      </c>
      <c r="K160" s="2680">
        <v>30</v>
      </c>
      <c r="L160" s="2680">
        <v>92.811000000000007</v>
      </c>
      <c r="M160" s="2706">
        <v>92.811000000000007</v>
      </c>
      <c r="N160" s="2681">
        <v>0</v>
      </c>
      <c r="O160" s="2682">
        <v>92.811000000000007</v>
      </c>
      <c r="P160" s="2682"/>
      <c r="Q160" s="2682"/>
      <c r="R160" s="2682"/>
      <c r="S160" s="2682"/>
      <c r="T160" s="2682"/>
      <c r="U160" s="2682"/>
      <c r="V160" s="2682"/>
      <c r="W160" s="2682"/>
      <c r="X160" s="2843">
        <v>92.811000000000007</v>
      </c>
      <c r="Y160" s="2843">
        <v>0</v>
      </c>
      <c r="Z160" s="2108">
        <v>92.811000000000007</v>
      </c>
      <c r="AA160" s="2844">
        <v>91.882890000000003</v>
      </c>
      <c r="AB160" s="2844"/>
      <c r="AC160" s="2108">
        <v>91.882890000000003</v>
      </c>
      <c r="AD160" s="2108">
        <v>0.9281100000000001</v>
      </c>
      <c r="AE160" s="2844"/>
      <c r="AF160" s="2844">
        <v>0</v>
      </c>
      <c r="AG160" s="2108">
        <v>0</v>
      </c>
      <c r="AH160" s="2682"/>
      <c r="AI160" s="2682" t="s">
        <v>10033</v>
      </c>
      <c r="AJ160" s="2683">
        <v>0</v>
      </c>
    </row>
    <row r="161" spans="1:36" s="2681" customFormat="1" ht="78.75">
      <c r="A161" s="139">
        <v>3456</v>
      </c>
      <c r="B161" s="2674" t="s">
        <v>8272</v>
      </c>
      <c r="C161" s="2692" t="s">
        <v>8273</v>
      </c>
      <c r="D161" s="2673" t="s">
        <v>393</v>
      </c>
      <c r="E161" s="2695" t="s">
        <v>8258</v>
      </c>
      <c r="F161" s="2677" t="s">
        <v>8063</v>
      </c>
      <c r="G161" s="2709">
        <v>65.725999999999999</v>
      </c>
      <c r="H161" s="2678">
        <v>0</v>
      </c>
      <c r="I161" s="2705">
        <v>16</v>
      </c>
      <c r="J161" s="2680">
        <v>0</v>
      </c>
      <c r="K161" s="2680">
        <v>16</v>
      </c>
      <c r="L161" s="2680">
        <v>49.725999999999999</v>
      </c>
      <c r="M161" s="2706">
        <v>49.725999999999999</v>
      </c>
      <c r="N161" s="2681">
        <v>0</v>
      </c>
      <c r="O161" s="2682">
        <v>49.725999999999999</v>
      </c>
      <c r="P161" s="2682"/>
      <c r="Q161" s="2682"/>
      <c r="R161" s="2682"/>
      <c r="S161" s="2682"/>
      <c r="T161" s="2682"/>
      <c r="U161" s="2682"/>
      <c r="V161" s="2682"/>
      <c r="W161" s="2682"/>
      <c r="X161" s="2843">
        <v>49.725999999999999</v>
      </c>
      <c r="Y161" s="2843">
        <v>0</v>
      </c>
      <c r="Z161" s="2108">
        <v>49.725999999999999</v>
      </c>
      <c r="AA161" s="2844">
        <v>49.228740000000002</v>
      </c>
      <c r="AB161" s="2844"/>
      <c r="AC161" s="2108">
        <v>49.228740000000002</v>
      </c>
      <c r="AD161" s="2108">
        <v>0.49725999999999998</v>
      </c>
      <c r="AE161" s="2844"/>
      <c r="AF161" s="2844">
        <v>0</v>
      </c>
      <c r="AG161" s="2108">
        <v>0</v>
      </c>
      <c r="AH161" s="2682"/>
      <c r="AI161" s="2682" t="s">
        <v>9941</v>
      </c>
      <c r="AJ161" s="2683">
        <v>0</v>
      </c>
    </row>
    <row r="162" spans="1:36" s="2681" customFormat="1" ht="78.75">
      <c r="A162" s="139">
        <v>3457</v>
      </c>
      <c r="B162" s="2674" t="s">
        <v>8274</v>
      </c>
      <c r="C162" s="2692" t="s">
        <v>8275</v>
      </c>
      <c r="D162" s="2673" t="s">
        <v>393</v>
      </c>
      <c r="E162" s="2695" t="s">
        <v>8258</v>
      </c>
      <c r="F162" s="2677" t="s">
        <v>8063</v>
      </c>
      <c r="G162" s="2709">
        <v>66.183000000000007</v>
      </c>
      <c r="H162" s="2678">
        <v>0</v>
      </c>
      <c r="I162" s="2705">
        <v>18.315000000000001</v>
      </c>
      <c r="J162" s="2680">
        <v>0</v>
      </c>
      <c r="K162" s="2680">
        <v>18.315000000000001</v>
      </c>
      <c r="L162" s="2680">
        <v>47.868000000000009</v>
      </c>
      <c r="M162" s="2706">
        <v>47.868000000000009</v>
      </c>
      <c r="N162" s="2681">
        <v>0</v>
      </c>
      <c r="O162" s="2682">
        <v>47.868000000000009</v>
      </c>
      <c r="P162" s="2682"/>
      <c r="Q162" s="2682"/>
      <c r="R162" s="2682"/>
      <c r="S162" s="2682"/>
      <c r="T162" s="2682"/>
      <c r="U162" s="2682"/>
      <c r="V162" s="2682"/>
      <c r="W162" s="2682"/>
      <c r="X162" s="2843">
        <v>47.868000000000009</v>
      </c>
      <c r="Y162" s="2843">
        <v>0</v>
      </c>
      <c r="Z162" s="2108">
        <v>47.868000000000009</v>
      </c>
      <c r="AA162" s="2844">
        <v>47.389320000000012</v>
      </c>
      <c r="AB162" s="2844"/>
      <c r="AC162" s="2108">
        <v>47.389320000000012</v>
      </c>
      <c r="AD162" s="2108">
        <v>0.47868000000000011</v>
      </c>
      <c r="AE162" s="2844"/>
      <c r="AF162" s="2844">
        <v>0</v>
      </c>
      <c r="AG162" s="2108">
        <v>0</v>
      </c>
      <c r="AH162" s="2682"/>
      <c r="AI162" s="2682" t="s">
        <v>9941</v>
      </c>
      <c r="AJ162" s="2683">
        <v>0</v>
      </c>
    </row>
    <row r="163" spans="1:36" s="2681" customFormat="1" ht="78.75">
      <c r="A163" s="139">
        <v>3458</v>
      </c>
      <c r="B163" s="2674" t="s">
        <v>8276</v>
      </c>
      <c r="C163" s="2692" t="s">
        <v>8277</v>
      </c>
      <c r="D163" s="2673" t="s">
        <v>393</v>
      </c>
      <c r="E163" s="2694" t="s">
        <v>8258</v>
      </c>
      <c r="F163" s="2677" t="s">
        <v>8063</v>
      </c>
      <c r="G163" s="2709">
        <v>68.53</v>
      </c>
      <c r="H163" s="2678">
        <v>0</v>
      </c>
      <c r="I163" s="2705">
        <v>16.929000000000002</v>
      </c>
      <c r="J163" s="2680">
        <v>0</v>
      </c>
      <c r="K163" s="2680">
        <v>16.929000000000002</v>
      </c>
      <c r="L163" s="2680">
        <v>51.600999999999999</v>
      </c>
      <c r="M163" s="2706">
        <v>51.600999999999999</v>
      </c>
      <c r="N163" s="2681">
        <v>0</v>
      </c>
      <c r="O163" s="2682">
        <v>51.600999999999999</v>
      </c>
      <c r="P163" s="2682"/>
      <c r="Q163" s="2682"/>
      <c r="R163" s="2682"/>
      <c r="S163" s="2682"/>
      <c r="T163" s="2682"/>
      <c r="U163" s="2682"/>
      <c r="V163" s="2682"/>
      <c r="W163" s="2682"/>
      <c r="X163" s="2843">
        <v>51.600999999999999</v>
      </c>
      <c r="Y163" s="2843">
        <v>0</v>
      </c>
      <c r="Z163" s="2108">
        <v>51.600999999999999</v>
      </c>
      <c r="AA163" s="2844">
        <v>51.084989999999998</v>
      </c>
      <c r="AB163" s="2844"/>
      <c r="AC163" s="2108">
        <v>51.084989999999998</v>
      </c>
      <c r="AD163" s="2108">
        <v>0.51600999999999997</v>
      </c>
      <c r="AE163" s="2844"/>
      <c r="AF163" s="2844">
        <v>0</v>
      </c>
      <c r="AG163" s="2108">
        <v>0</v>
      </c>
      <c r="AH163" s="2682"/>
      <c r="AI163" s="2682" t="s">
        <v>9941</v>
      </c>
      <c r="AJ163" s="2683">
        <v>0</v>
      </c>
    </row>
    <row r="164" spans="1:36" s="2681" customFormat="1" ht="78.75">
      <c r="A164" s="139">
        <v>3459</v>
      </c>
      <c r="B164" s="2674" t="s">
        <v>8278</v>
      </c>
      <c r="C164" s="2692" t="s">
        <v>8279</v>
      </c>
      <c r="D164" s="2673" t="s">
        <v>393</v>
      </c>
      <c r="E164" s="2694" t="s">
        <v>8258</v>
      </c>
      <c r="F164" s="2677" t="s">
        <v>8063</v>
      </c>
      <c r="G164" s="2709">
        <v>58.292000000000002</v>
      </c>
      <c r="H164" s="2678">
        <v>0</v>
      </c>
      <c r="I164" s="2705">
        <v>14.750999999999999</v>
      </c>
      <c r="J164" s="2680">
        <v>0</v>
      </c>
      <c r="K164" s="2680">
        <v>14.750999999999999</v>
      </c>
      <c r="L164" s="2680">
        <v>43.541000000000004</v>
      </c>
      <c r="M164" s="2706">
        <v>43.541000000000004</v>
      </c>
      <c r="N164" s="2681">
        <v>0</v>
      </c>
      <c r="O164" s="2682">
        <v>43.541000000000004</v>
      </c>
      <c r="P164" s="2682"/>
      <c r="Q164" s="2682"/>
      <c r="R164" s="2682"/>
      <c r="S164" s="2682"/>
      <c r="T164" s="2682"/>
      <c r="U164" s="2682"/>
      <c r="V164" s="2682"/>
      <c r="W164" s="2682"/>
      <c r="X164" s="2843">
        <v>43.541000000000004</v>
      </c>
      <c r="Y164" s="2843">
        <v>0</v>
      </c>
      <c r="Z164" s="2108">
        <v>43.541000000000004</v>
      </c>
      <c r="AA164" s="2844">
        <v>43.105590000000007</v>
      </c>
      <c r="AB164" s="2844"/>
      <c r="AC164" s="2108">
        <v>43.105590000000007</v>
      </c>
      <c r="AD164" s="2108">
        <v>0.43541000000000002</v>
      </c>
      <c r="AE164" s="2844"/>
      <c r="AF164" s="2844">
        <v>0</v>
      </c>
      <c r="AG164" s="2108">
        <v>0</v>
      </c>
      <c r="AH164" s="2682"/>
      <c r="AI164" s="2682" t="s">
        <v>9941</v>
      </c>
      <c r="AJ164" s="2683">
        <v>0</v>
      </c>
    </row>
    <row r="165" spans="1:36" s="2681" customFormat="1" ht="78.75">
      <c r="A165" s="139">
        <v>3460</v>
      </c>
      <c r="B165" s="2674" t="s">
        <v>8280</v>
      </c>
      <c r="C165" s="2692" t="s">
        <v>8281</v>
      </c>
      <c r="D165" s="2673" t="s">
        <v>254</v>
      </c>
      <c r="E165" s="2694" t="s">
        <v>8119</v>
      </c>
      <c r="F165" s="2677" t="s">
        <v>8063</v>
      </c>
      <c r="G165" s="2709">
        <v>198.703</v>
      </c>
      <c r="H165" s="2678">
        <v>0</v>
      </c>
      <c r="I165" s="2705">
        <v>48.75</v>
      </c>
      <c r="J165" s="2680">
        <v>0</v>
      </c>
      <c r="K165" s="2680">
        <v>48.75</v>
      </c>
      <c r="L165" s="2680">
        <v>149.953</v>
      </c>
      <c r="M165" s="2706">
        <v>149.953</v>
      </c>
      <c r="N165" s="2681">
        <v>0</v>
      </c>
      <c r="O165" s="2682">
        <v>149.953</v>
      </c>
      <c r="P165" s="2682"/>
      <c r="Q165" s="2682"/>
      <c r="R165" s="2682"/>
      <c r="S165" s="2682"/>
      <c r="T165" s="2682"/>
      <c r="U165" s="2682"/>
      <c r="V165" s="2682"/>
      <c r="W165" s="2682"/>
      <c r="X165" s="2843">
        <v>149.953</v>
      </c>
      <c r="Y165" s="2843">
        <v>0</v>
      </c>
      <c r="Z165" s="2108">
        <v>149.953</v>
      </c>
      <c r="AA165" s="2844">
        <v>74.226735000000005</v>
      </c>
      <c r="AB165" s="2844"/>
      <c r="AC165" s="2108">
        <v>74.226735000000005</v>
      </c>
      <c r="AD165" s="2108">
        <v>0.74976500000000001</v>
      </c>
      <c r="AE165" s="2844"/>
      <c r="AF165" s="2844">
        <v>0</v>
      </c>
      <c r="AG165" s="2108">
        <v>0</v>
      </c>
      <c r="AH165" s="2682"/>
      <c r="AI165" s="2682" t="s">
        <v>9941</v>
      </c>
      <c r="AJ165" s="2683">
        <v>0</v>
      </c>
    </row>
    <row r="166" spans="1:36" s="2681" customFormat="1" ht="63">
      <c r="A166" s="139">
        <v>3461</v>
      </c>
      <c r="B166" s="2674" t="s">
        <v>8282</v>
      </c>
      <c r="C166" s="2692" t="s">
        <v>8283</v>
      </c>
      <c r="D166" s="2673" t="s">
        <v>254</v>
      </c>
      <c r="E166" s="2694" t="s">
        <v>8284</v>
      </c>
      <c r="F166" s="2677" t="s">
        <v>8063</v>
      </c>
      <c r="G166" s="2709">
        <v>50.271999999999998</v>
      </c>
      <c r="H166" s="2678">
        <v>0</v>
      </c>
      <c r="I166" s="2705">
        <v>12.625</v>
      </c>
      <c r="J166" s="2680">
        <v>0</v>
      </c>
      <c r="K166" s="2680">
        <v>12.625</v>
      </c>
      <c r="L166" s="2680">
        <v>37.646999999999998</v>
      </c>
      <c r="M166" s="2706">
        <v>37.646999999999998</v>
      </c>
      <c r="N166" s="2681">
        <v>0</v>
      </c>
      <c r="O166" s="2682">
        <v>37.646999999999998</v>
      </c>
      <c r="P166" s="2682"/>
      <c r="Q166" s="2682"/>
      <c r="R166" s="2682"/>
      <c r="S166" s="2682"/>
      <c r="T166" s="2682"/>
      <c r="U166" s="2682"/>
      <c r="V166" s="2682"/>
      <c r="W166" s="2682"/>
      <c r="X166" s="2843">
        <v>37.646999999999998</v>
      </c>
      <c r="Y166" s="2843">
        <v>0</v>
      </c>
      <c r="Z166" s="2108">
        <v>37.646999999999998</v>
      </c>
      <c r="AA166" s="2844">
        <v>37.270530000000001</v>
      </c>
      <c r="AB166" s="2844"/>
      <c r="AC166" s="2108">
        <v>37.270530000000001</v>
      </c>
      <c r="AD166" s="2108">
        <v>0.37646999999999997</v>
      </c>
      <c r="AE166" s="2844"/>
      <c r="AF166" s="2844">
        <v>0</v>
      </c>
      <c r="AG166" s="2108">
        <v>0</v>
      </c>
      <c r="AH166" s="2682"/>
      <c r="AI166" s="2682" t="s">
        <v>9941</v>
      </c>
      <c r="AJ166" s="2683">
        <v>0</v>
      </c>
    </row>
    <row r="167" spans="1:36" s="2663" customFormat="1" ht="63">
      <c r="A167" s="139">
        <v>3462</v>
      </c>
      <c r="B167" s="2674" t="s">
        <v>8285</v>
      </c>
      <c r="C167" s="2692" t="s">
        <v>8286</v>
      </c>
      <c r="D167" s="2673" t="s">
        <v>254</v>
      </c>
      <c r="E167" s="2694" t="s">
        <v>8112</v>
      </c>
      <c r="F167" s="2677" t="s">
        <v>8063</v>
      </c>
      <c r="G167" s="2709">
        <v>498.31400000000002</v>
      </c>
      <c r="H167" s="2678">
        <v>0</v>
      </c>
      <c r="I167" s="2705">
        <v>425</v>
      </c>
      <c r="J167" s="2680">
        <v>0</v>
      </c>
      <c r="K167" s="2680">
        <v>425</v>
      </c>
      <c r="L167" s="2680">
        <v>73.314000000000021</v>
      </c>
      <c r="M167" s="2706">
        <v>73.314000000000021</v>
      </c>
      <c r="N167" s="2681">
        <v>0</v>
      </c>
      <c r="O167" s="2682">
        <v>73.314000000000021</v>
      </c>
      <c r="P167" s="2682"/>
      <c r="Q167" s="2682"/>
      <c r="R167" s="2682"/>
      <c r="S167" s="2682"/>
      <c r="T167" s="2682"/>
      <c r="U167" s="2682"/>
      <c r="V167" s="2682"/>
      <c r="W167" s="2682"/>
      <c r="X167" s="2843">
        <v>73.314000000000021</v>
      </c>
      <c r="Y167" s="2843">
        <v>0</v>
      </c>
      <c r="Z167" s="2108">
        <v>73.314000000000021</v>
      </c>
      <c r="AA167" s="2844">
        <v>72.580860000000015</v>
      </c>
      <c r="AB167" s="2844"/>
      <c r="AC167" s="2108">
        <v>72.580860000000015</v>
      </c>
      <c r="AD167" s="2108">
        <v>0.73314000000000024</v>
      </c>
      <c r="AE167" s="2844"/>
      <c r="AF167" s="2844">
        <v>0</v>
      </c>
      <c r="AG167" s="2108">
        <v>0</v>
      </c>
      <c r="AH167" s="2682"/>
      <c r="AI167" s="2682" t="s">
        <v>9941</v>
      </c>
      <c r="AJ167" s="2683">
        <v>0</v>
      </c>
    </row>
    <row r="168" spans="1:36" s="2663" customFormat="1" ht="63">
      <c r="A168" s="139">
        <v>3463</v>
      </c>
      <c r="B168" s="2674" t="s">
        <v>8287</v>
      </c>
      <c r="C168" s="2692" t="s">
        <v>8288</v>
      </c>
      <c r="D168" s="2673" t="s">
        <v>254</v>
      </c>
      <c r="E168" s="2695" t="s">
        <v>4124</v>
      </c>
      <c r="F168" s="2677" t="s">
        <v>8063</v>
      </c>
      <c r="G168" s="2709">
        <v>168.11099999999999</v>
      </c>
      <c r="H168" s="2678">
        <v>0</v>
      </c>
      <c r="I168" s="2705">
        <v>151.23000000000002</v>
      </c>
      <c r="J168" s="2680">
        <v>0</v>
      </c>
      <c r="K168" s="2680">
        <v>151.23000000000002</v>
      </c>
      <c r="L168" s="2680">
        <v>16.880999999999972</v>
      </c>
      <c r="M168" s="2706">
        <v>16.880999999999972</v>
      </c>
      <c r="N168" s="2681">
        <v>0</v>
      </c>
      <c r="O168" s="2682">
        <v>16.880999999999972</v>
      </c>
      <c r="P168" s="2682"/>
      <c r="Q168" s="2682"/>
      <c r="R168" s="2682"/>
      <c r="S168" s="2682"/>
      <c r="T168" s="2682"/>
      <c r="U168" s="2682"/>
      <c r="V168" s="2682"/>
      <c r="W168" s="2682"/>
      <c r="X168" s="2843">
        <v>16.880999999999972</v>
      </c>
      <c r="Y168" s="2843">
        <v>0</v>
      </c>
      <c r="Z168" s="2108">
        <v>16.880999999999972</v>
      </c>
      <c r="AA168" s="2844">
        <v>16.712189999999971</v>
      </c>
      <c r="AB168" s="2844"/>
      <c r="AC168" s="2108">
        <v>16.712189999999971</v>
      </c>
      <c r="AD168" s="2108">
        <v>0.16880999999999971</v>
      </c>
      <c r="AE168" s="2844"/>
      <c r="AF168" s="2844">
        <v>0</v>
      </c>
      <c r="AG168" s="2108">
        <v>0</v>
      </c>
      <c r="AH168" s="2682"/>
      <c r="AI168" s="2682" t="s">
        <v>9941</v>
      </c>
      <c r="AJ168" s="2683">
        <v>0</v>
      </c>
    </row>
    <row r="169" spans="1:36" s="2701" customFormat="1" ht="94.5">
      <c r="A169" s="139">
        <v>3464</v>
      </c>
      <c r="B169" s="2674" t="s">
        <v>8289</v>
      </c>
      <c r="C169" s="2692" t="s">
        <v>8290</v>
      </c>
      <c r="D169" s="2673" t="s">
        <v>254</v>
      </c>
      <c r="E169" s="2694" t="s">
        <v>8284</v>
      </c>
      <c r="F169" s="2677" t="s">
        <v>8063</v>
      </c>
      <c r="G169" s="2709">
        <v>80.313000000000002</v>
      </c>
      <c r="H169" s="2678">
        <v>0</v>
      </c>
      <c r="I169" s="2705">
        <v>20</v>
      </c>
      <c r="J169" s="2680">
        <v>0</v>
      </c>
      <c r="K169" s="2680">
        <v>20</v>
      </c>
      <c r="L169" s="2680">
        <v>60.313000000000002</v>
      </c>
      <c r="M169" s="2706">
        <v>60.313000000000002</v>
      </c>
      <c r="N169" s="2681">
        <v>0</v>
      </c>
      <c r="O169" s="2682">
        <v>60.313000000000002</v>
      </c>
      <c r="P169" s="2682"/>
      <c r="Q169" s="2682"/>
      <c r="R169" s="2682"/>
      <c r="S169" s="2682"/>
      <c r="T169" s="2682"/>
      <c r="U169" s="2682"/>
      <c r="V169" s="2682"/>
      <c r="W169" s="2682"/>
      <c r="X169" s="2843">
        <v>60.313000000000002</v>
      </c>
      <c r="Y169" s="2843">
        <v>0</v>
      </c>
      <c r="Z169" s="2108">
        <v>60.313000000000002</v>
      </c>
      <c r="AA169" s="2844">
        <v>59.709870000000002</v>
      </c>
      <c r="AB169" s="2844"/>
      <c r="AC169" s="2108">
        <v>59.709870000000002</v>
      </c>
      <c r="AD169" s="2108">
        <v>0.60313000000000005</v>
      </c>
      <c r="AE169" s="2844"/>
      <c r="AF169" s="2844">
        <v>0</v>
      </c>
      <c r="AG169" s="2108">
        <v>0</v>
      </c>
      <c r="AH169" s="2682"/>
      <c r="AI169" s="2682" t="s">
        <v>9941</v>
      </c>
      <c r="AJ169" s="2683">
        <v>0</v>
      </c>
    </row>
    <row r="170" spans="1:36" s="2701" customFormat="1" ht="47.25">
      <c r="A170" s="139">
        <v>3465</v>
      </c>
      <c r="B170" s="2674" t="s">
        <v>8291</v>
      </c>
      <c r="C170" s="2692" t="s">
        <v>8292</v>
      </c>
      <c r="D170" s="2673" t="s">
        <v>254</v>
      </c>
      <c r="E170" s="2694" t="s">
        <v>8112</v>
      </c>
      <c r="F170" s="2677" t="s">
        <v>8063</v>
      </c>
      <c r="G170" s="2709">
        <v>198.16300000000001</v>
      </c>
      <c r="H170" s="2678">
        <v>0</v>
      </c>
      <c r="I170" s="2705">
        <v>178.34700000000001</v>
      </c>
      <c r="J170" s="2680">
        <v>0</v>
      </c>
      <c r="K170" s="2680">
        <v>178.34700000000001</v>
      </c>
      <c r="L170" s="2680">
        <v>19.816000000000003</v>
      </c>
      <c r="M170" s="2706">
        <v>19.816000000000003</v>
      </c>
      <c r="N170" s="2681">
        <v>0</v>
      </c>
      <c r="O170" s="2682">
        <v>19.816000000000003</v>
      </c>
      <c r="P170" s="2682"/>
      <c r="Q170" s="2682"/>
      <c r="R170" s="2682"/>
      <c r="S170" s="2682"/>
      <c r="T170" s="2682"/>
      <c r="U170" s="2682"/>
      <c r="V170" s="2682"/>
      <c r="W170" s="2682"/>
      <c r="X170" s="2843">
        <v>19.816000000000003</v>
      </c>
      <c r="Y170" s="2843">
        <v>0</v>
      </c>
      <c r="Z170" s="2108">
        <v>19.816000000000003</v>
      </c>
      <c r="AA170" s="2844">
        <v>19.617840000000001</v>
      </c>
      <c r="AB170" s="2844"/>
      <c r="AC170" s="2108">
        <v>19.617840000000001</v>
      </c>
      <c r="AD170" s="2108">
        <v>0.19816000000000003</v>
      </c>
      <c r="AE170" s="2844"/>
      <c r="AF170" s="2844">
        <v>0</v>
      </c>
      <c r="AG170" s="2108">
        <v>0</v>
      </c>
      <c r="AH170" s="2682"/>
      <c r="AI170" s="2682" t="s">
        <v>9941</v>
      </c>
      <c r="AJ170" s="2683">
        <v>0</v>
      </c>
    </row>
    <row r="171" spans="1:36" s="2696" customFormat="1" ht="220.5">
      <c r="A171" s="139">
        <v>3466</v>
      </c>
      <c r="B171" s="2674" t="s">
        <v>8293</v>
      </c>
      <c r="C171" s="2692" t="s">
        <v>8294</v>
      </c>
      <c r="D171" s="2673" t="s">
        <v>254</v>
      </c>
      <c r="E171" s="2694" t="s">
        <v>8066</v>
      </c>
      <c r="F171" s="2677" t="s">
        <v>8063</v>
      </c>
      <c r="G171" s="2709">
        <v>260.255</v>
      </c>
      <c r="H171" s="2678">
        <v>0</v>
      </c>
      <c r="I171" s="2705">
        <v>60.438000000000002</v>
      </c>
      <c r="J171" s="2680">
        <v>0</v>
      </c>
      <c r="K171" s="2680">
        <v>60.438000000000002</v>
      </c>
      <c r="L171" s="2680">
        <v>199.81700000000001</v>
      </c>
      <c r="M171" s="2706">
        <v>199.81700000000001</v>
      </c>
      <c r="N171" s="2681">
        <v>0</v>
      </c>
      <c r="O171" s="2682">
        <v>199.81700000000001</v>
      </c>
      <c r="P171" s="2682"/>
      <c r="Q171" s="2682"/>
      <c r="R171" s="2682"/>
      <c r="S171" s="2682"/>
      <c r="T171" s="2682"/>
      <c r="U171" s="2682"/>
      <c r="V171" s="2682"/>
      <c r="W171" s="2682"/>
      <c r="X171" s="2843">
        <v>199.81700000000001</v>
      </c>
      <c r="Y171" s="2843">
        <v>0</v>
      </c>
      <c r="Z171" s="2108">
        <v>199.81700000000001</v>
      </c>
      <c r="AA171" s="2844">
        <v>98.90941500000001</v>
      </c>
      <c r="AB171" s="2844"/>
      <c r="AC171" s="2108">
        <v>98.90941500000001</v>
      </c>
      <c r="AD171" s="2108">
        <v>0.999085</v>
      </c>
      <c r="AE171" s="2844"/>
      <c r="AF171" s="2844">
        <v>0</v>
      </c>
      <c r="AG171" s="2108">
        <v>0</v>
      </c>
      <c r="AH171" s="2682"/>
      <c r="AI171" s="2682" t="s">
        <v>9941</v>
      </c>
      <c r="AJ171" s="2683">
        <v>0</v>
      </c>
    </row>
    <row r="172" spans="1:36" s="2696" customFormat="1" ht="173.25">
      <c r="A172" s="139">
        <v>3467</v>
      </c>
      <c r="B172" s="2674" t="s">
        <v>8295</v>
      </c>
      <c r="C172" s="2692" t="s">
        <v>8296</v>
      </c>
      <c r="D172" s="2673" t="s">
        <v>254</v>
      </c>
      <c r="E172" s="2694" t="s">
        <v>8066</v>
      </c>
      <c r="F172" s="2677" t="s">
        <v>8063</v>
      </c>
      <c r="G172" s="2709">
        <v>102.59099999999999</v>
      </c>
      <c r="H172" s="2678">
        <v>0</v>
      </c>
      <c r="I172" s="2705">
        <v>25.75</v>
      </c>
      <c r="J172" s="2680">
        <v>0</v>
      </c>
      <c r="K172" s="2680">
        <v>25.75</v>
      </c>
      <c r="L172" s="2680">
        <v>76.840999999999994</v>
      </c>
      <c r="M172" s="2706">
        <v>76.840999999999994</v>
      </c>
      <c r="N172" s="2681">
        <v>0</v>
      </c>
      <c r="O172" s="2682">
        <v>76.840999999999994</v>
      </c>
      <c r="P172" s="2682"/>
      <c r="Q172" s="2682"/>
      <c r="R172" s="2682"/>
      <c r="S172" s="2682"/>
      <c r="T172" s="2682"/>
      <c r="U172" s="2682"/>
      <c r="V172" s="2682"/>
      <c r="W172" s="2682"/>
      <c r="X172" s="2843">
        <v>76.840999999999994</v>
      </c>
      <c r="Y172" s="2843">
        <v>0</v>
      </c>
      <c r="Z172" s="2108">
        <v>76.840999999999994</v>
      </c>
      <c r="AA172" s="2844">
        <v>76.072589999999991</v>
      </c>
      <c r="AB172" s="2844"/>
      <c r="AC172" s="2108">
        <v>76.072589999999991</v>
      </c>
      <c r="AD172" s="2108">
        <v>0.76840999999999993</v>
      </c>
      <c r="AE172" s="2844"/>
      <c r="AF172" s="2844">
        <v>0</v>
      </c>
      <c r="AG172" s="2108">
        <v>0</v>
      </c>
      <c r="AH172" s="2682"/>
      <c r="AI172" s="2682" t="s">
        <v>9941</v>
      </c>
      <c r="AJ172" s="2683">
        <v>0</v>
      </c>
    </row>
    <row r="173" spans="1:36" s="2696" customFormat="1" ht="173.25">
      <c r="A173" s="139">
        <v>3468</v>
      </c>
      <c r="B173" s="2674" t="s">
        <v>8297</v>
      </c>
      <c r="C173" s="2692" t="s">
        <v>8298</v>
      </c>
      <c r="D173" s="2673" t="s">
        <v>254</v>
      </c>
      <c r="E173" s="2694" t="s">
        <v>8299</v>
      </c>
      <c r="F173" s="2677" t="s">
        <v>8063</v>
      </c>
      <c r="G173" s="2709">
        <v>142.916</v>
      </c>
      <c r="H173" s="2678">
        <v>0</v>
      </c>
      <c r="I173" s="2705">
        <v>35.200000000000003</v>
      </c>
      <c r="J173" s="2680">
        <v>0</v>
      </c>
      <c r="K173" s="2680">
        <v>35.200000000000003</v>
      </c>
      <c r="L173" s="2680">
        <v>107.71599999999999</v>
      </c>
      <c r="M173" s="2706">
        <v>107.71599999999999</v>
      </c>
      <c r="N173" s="2681">
        <v>0</v>
      </c>
      <c r="O173" s="2682">
        <v>107.71599999999999</v>
      </c>
      <c r="P173" s="2682"/>
      <c r="Q173" s="2682"/>
      <c r="R173" s="2682"/>
      <c r="S173" s="2682"/>
      <c r="T173" s="2682"/>
      <c r="U173" s="2682"/>
      <c r="V173" s="2682"/>
      <c r="W173" s="2682"/>
      <c r="X173" s="2843">
        <v>107.71599999999999</v>
      </c>
      <c r="Y173" s="2843">
        <v>0</v>
      </c>
      <c r="Z173" s="2108">
        <v>107.71599999999999</v>
      </c>
      <c r="AA173" s="2844">
        <v>53.319419999999994</v>
      </c>
      <c r="AB173" s="2844"/>
      <c r="AC173" s="2108">
        <v>53.319419999999994</v>
      </c>
      <c r="AD173" s="2108">
        <v>0.53857999999999995</v>
      </c>
      <c r="AE173" s="2844"/>
      <c r="AF173" s="2844">
        <v>0</v>
      </c>
      <c r="AG173" s="2108">
        <v>0</v>
      </c>
      <c r="AH173" s="2682"/>
      <c r="AI173" s="2682" t="s">
        <v>9941</v>
      </c>
      <c r="AJ173" s="2683">
        <v>0</v>
      </c>
    </row>
    <row r="174" spans="1:36" s="2696" customFormat="1" ht="141.75">
      <c r="A174" s="139">
        <v>3469</v>
      </c>
      <c r="B174" s="2674" t="s">
        <v>8300</v>
      </c>
      <c r="C174" s="2692" t="s">
        <v>8301</v>
      </c>
      <c r="D174" s="2673" t="s">
        <v>254</v>
      </c>
      <c r="E174" s="2695" t="s">
        <v>8284</v>
      </c>
      <c r="F174" s="2677" t="s">
        <v>8063</v>
      </c>
      <c r="G174" s="2709">
        <v>73.3</v>
      </c>
      <c r="H174" s="2678">
        <v>0</v>
      </c>
      <c r="I174" s="2705">
        <v>19</v>
      </c>
      <c r="J174" s="2680">
        <v>0</v>
      </c>
      <c r="K174" s="2680">
        <v>19</v>
      </c>
      <c r="L174" s="2680">
        <v>54.3</v>
      </c>
      <c r="M174" s="2706">
        <v>54.3</v>
      </c>
      <c r="N174" s="2681">
        <v>0</v>
      </c>
      <c r="O174" s="2682">
        <v>54.3</v>
      </c>
      <c r="P174" s="2682"/>
      <c r="Q174" s="2682"/>
      <c r="R174" s="2682"/>
      <c r="S174" s="2682"/>
      <c r="T174" s="2682"/>
      <c r="U174" s="2682"/>
      <c r="V174" s="2682"/>
      <c r="W174" s="2682"/>
      <c r="X174" s="2843">
        <v>54.3</v>
      </c>
      <c r="Y174" s="2843">
        <v>0</v>
      </c>
      <c r="Z174" s="2108">
        <v>54.3</v>
      </c>
      <c r="AA174" s="2844">
        <v>53.756999999999998</v>
      </c>
      <c r="AB174" s="2844"/>
      <c r="AC174" s="2108">
        <v>53.756999999999998</v>
      </c>
      <c r="AD174" s="2108">
        <v>0.54299999999999993</v>
      </c>
      <c r="AE174" s="2844"/>
      <c r="AF174" s="2844">
        <v>0</v>
      </c>
      <c r="AG174" s="2108">
        <v>0</v>
      </c>
      <c r="AH174" s="2682"/>
      <c r="AI174" s="2682" t="s">
        <v>9941</v>
      </c>
      <c r="AJ174" s="2683">
        <v>0</v>
      </c>
    </row>
    <row r="175" spans="1:36" s="2696" customFormat="1" ht="63">
      <c r="A175" s="139">
        <v>3470</v>
      </c>
      <c r="B175" s="2674" t="s">
        <v>8302</v>
      </c>
      <c r="C175" s="2692" t="s">
        <v>8303</v>
      </c>
      <c r="D175" s="2673" t="s">
        <v>254</v>
      </c>
      <c r="E175" s="2695" t="s">
        <v>4124</v>
      </c>
      <c r="F175" s="2677" t="s">
        <v>8063</v>
      </c>
      <c r="G175" s="2709">
        <v>170.72300000000001</v>
      </c>
      <c r="H175" s="2678">
        <v>0</v>
      </c>
      <c r="I175" s="2705">
        <v>153.65</v>
      </c>
      <c r="J175" s="2680">
        <v>0</v>
      </c>
      <c r="K175" s="2680">
        <v>153.65</v>
      </c>
      <c r="L175" s="2680">
        <v>17.073000000000008</v>
      </c>
      <c r="M175" s="2706">
        <v>17.073000000000008</v>
      </c>
      <c r="N175" s="2681">
        <v>0</v>
      </c>
      <c r="O175" s="2682">
        <v>17.073000000000008</v>
      </c>
      <c r="P175" s="2682"/>
      <c r="Q175" s="2682"/>
      <c r="R175" s="2682"/>
      <c r="S175" s="2682"/>
      <c r="T175" s="2682"/>
      <c r="U175" s="2682"/>
      <c r="V175" s="2682"/>
      <c r="W175" s="2682"/>
      <c r="X175" s="2843">
        <v>17.073000000000008</v>
      </c>
      <c r="Y175" s="2843">
        <v>0</v>
      </c>
      <c r="Z175" s="2108">
        <v>17.073000000000008</v>
      </c>
      <c r="AA175" s="2844">
        <v>16.902270000000009</v>
      </c>
      <c r="AB175" s="2844"/>
      <c r="AC175" s="2108">
        <v>16.902270000000009</v>
      </c>
      <c r="AD175" s="2108">
        <v>0.17073000000000008</v>
      </c>
      <c r="AE175" s="2844"/>
      <c r="AF175" s="2844">
        <v>0</v>
      </c>
      <c r="AG175" s="2108">
        <v>0</v>
      </c>
      <c r="AH175" s="2682"/>
      <c r="AI175" s="2682" t="s">
        <v>9941</v>
      </c>
      <c r="AJ175" s="2683">
        <v>0</v>
      </c>
    </row>
    <row r="176" spans="1:36" s="2696" customFormat="1" ht="94.5">
      <c r="A176" s="139">
        <v>3471</v>
      </c>
      <c r="B176" s="2674" t="s">
        <v>8304</v>
      </c>
      <c r="C176" s="2692" t="s">
        <v>8305</v>
      </c>
      <c r="D176" s="2673" t="s">
        <v>254</v>
      </c>
      <c r="E176" s="2695" t="s">
        <v>8284</v>
      </c>
      <c r="F176" s="2677" t="s">
        <v>8063</v>
      </c>
      <c r="G176" s="2709">
        <v>50.456000000000003</v>
      </c>
      <c r="H176" s="2678">
        <v>0</v>
      </c>
      <c r="I176" s="2705">
        <v>12.5</v>
      </c>
      <c r="J176" s="2680">
        <v>0</v>
      </c>
      <c r="K176" s="2680">
        <v>12.5</v>
      </c>
      <c r="L176" s="2680">
        <v>37.956000000000003</v>
      </c>
      <c r="M176" s="2706">
        <v>37.956000000000003</v>
      </c>
      <c r="N176" s="2681">
        <v>0</v>
      </c>
      <c r="O176" s="2682">
        <v>37.956000000000003</v>
      </c>
      <c r="P176" s="2682"/>
      <c r="Q176" s="2682"/>
      <c r="R176" s="2682"/>
      <c r="S176" s="2682"/>
      <c r="T176" s="2682"/>
      <c r="U176" s="2682"/>
      <c r="V176" s="2682"/>
      <c r="W176" s="2682"/>
      <c r="X176" s="2843">
        <v>37.956000000000003</v>
      </c>
      <c r="Y176" s="2843">
        <v>0</v>
      </c>
      <c r="Z176" s="2108">
        <v>37.956000000000003</v>
      </c>
      <c r="AA176" s="2844">
        <v>37.576440000000005</v>
      </c>
      <c r="AB176" s="2844"/>
      <c r="AC176" s="2108">
        <v>37.576440000000005</v>
      </c>
      <c r="AD176" s="2108">
        <v>0.37956000000000001</v>
      </c>
      <c r="AE176" s="2844"/>
      <c r="AF176" s="2844">
        <v>0</v>
      </c>
      <c r="AG176" s="2108">
        <v>0</v>
      </c>
      <c r="AH176" s="2682"/>
      <c r="AI176" s="2682" t="s">
        <v>9941</v>
      </c>
      <c r="AJ176" s="2683">
        <v>0</v>
      </c>
    </row>
    <row r="177" spans="1:36" s="2696" customFormat="1" ht="78.75">
      <c r="A177" s="139">
        <v>3472</v>
      </c>
      <c r="B177" s="2674" t="s">
        <v>8306</v>
      </c>
      <c r="C177" s="2692" t="s">
        <v>8307</v>
      </c>
      <c r="D177" s="2673" t="s">
        <v>254</v>
      </c>
      <c r="E177" s="2695" t="s">
        <v>8284</v>
      </c>
      <c r="F177" s="2677" t="s">
        <v>8063</v>
      </c>
      <c r="G177" s="2709">
        <v>89.405000000000001</v>
      </c>
      <c r="H177" s="2678">
        <v>0</v>
      </c>
      <c r="I177" s="2705">
        <v>22.5</v>
      </c>
      <c r="J177" s="2680">
        <v>0</v>
      </c>
      <c r="K177" s="2680">
        <v>22.5</v>
      </c>
      <c r="L177" s="2680">
        <v>66.905000000000001</v>
      </c>
      <c r="M177" s="2706">
        <v>66.905000000000001</v>
      </c>
      <c r="N177" s="2681">
        <v>0</v>
      </c>
      <c r="O177" s="2682">
        <v>66.905000000000001</v>
      </c>
      <c r="P177" s="2682"/>
      <c r="Q177" s="2682"/>
      <c r="R177" s="2682"/>
      <c r="S177" s="2682"/>
      <c r="T177" s="2682"/>
      <c r="U177" s="2682"/>
      <c r="V177" s="2682"/>
      <c r="W177" s="2682"/>
      <c r="X177" s="2843">
        <v>66.905000000000001</v>
      </c>
      <c r="Y177" s="2843">
        <v>0</v>
      </c>
      <c r="Z177" s="2108">
        <v>66.905000000000001</v>
      </c>
      <c r="AA177" s="2844">
        <v>66.235950000000003</v>
      </c>
      <c r="AB177" s="2844"/>
      <c r="AC177" s="2108">
        <v>66.235950000000003</v>
      </c>
      <c r="AD177" s="2108">
        <v>0.66905000000000003</v>
      </c>
      <c r="AE177" s="2844"/>
      <c r="AF177" s="2844">
        <v>6.5340930000000004</v>
      </c>
      <c r="AG177" s="2108">
        <v>6.5340930000000004</v>
      </c>
      <c r="AH177" s="2682"/>
      <c r="AI177" s="2682" t="s">
        <v>9941</v>
      </c>
      <c r="AJ177" s="2683">
        <v>0</v>
      </c>
    </row>
    <row r="178" spans="1:36" s="2696" customFormat="1" ht="47.25">
      <c r="A178" s="139">
        <v>3473</v>
      </c>
      <c r="B178" s="2674" t="s">
        <v>8308</v>
      </c>
      <c r="C178" s="2692" t="s">
        <v>8309</v>
      </c>
      <c r="D178" s="2673" t="s">
        <v>254</v>
      </c>
      <c r="E178" s="2695" t="s">
        <v>8119</v>
      </c>
      <c r="F178" s="2677" t="s">
        <v>8063</v>
      </c>
      <c r="G178" s="2709">
        <v>109.825</v>
      </c>
      <c r="H178" s="2678">
        <v>0</v>
      </c>
      <c r="I178" s="2705">
        <v>27.5</v>
      </c>
      <c r="J178" s="2680">
        <v>0</v>
      </c>
      <c r="K178" s="2680">
        <v>27.5</v>
      </c>
      <c r="L178" s="2680">
        <v>82.325000000000003</v>
      </c>
      <c r="M178" s="2706">
        <v>82.325000000000003</v>
      </c>
      <c r="N178" s="2681">
        <v>0</v>
      </c>
      <c r="O178" s="2682">
        <v>82.325000000000003</v>
      </c>
      <c r="P178" s="2682"/>
      <c r="Q178" s="2682"/>
      <c r="R178" s="2682"/>
      <c r="S178" s="2682"/>
      <c r="T178" s="2682"/>
      <c r="U178" s="2682"/>
      <c r="V178" s="2682"/>
      <c r="W178" s="2682"/>
      <c r="X178" s="2843">
        <v>82.325000000000003</v>
      </c>
      <c r="Y178" s="2843">
        <v>0</v>
      </c>
      <c r="Z178" s="2108">
        <v>82.325000000000003</v>
      </c>
      <c r="AA178" s="2844">
        <v>81.501750000000001</v>
      </c>
      <c r="AB178" s="2844"/>
      <c r="AC178" s="2108">
        <v>81.501750000000001</v>
      </c>
      <c r="AD178" s="2108">
        <v>0.82325000000000004</v>
      </c>
      <c r="AE178" s="2844"/>
      <c r="AF178" s="2844">
        <v>0</v>
      </c>
      <c r="AG178" s="2108">
        <v>0</v>
      </c>
      <c r="AH178" s="2682"/>
      <c r="AI178" s="2682" t="s">
        <v>9941</v>
      </c>
      <c r="AJ178" s="2683">
        <v>0</v>
      </c>
    </row>
    <row r="179" spans="1:36" s="2696" customFormat="1" ht="63">
      <c r="A179" s="139">
        <v>3474</v>
      </c>
      <c r="B179" s="2674" t="s">
        <v>8310</v>
      </c>
      <c r="C179" s="2692" t="s">
        <v>8311</v>
      </c>
      <c r="D179" s="2673" t="s">
        <v>254</v>
      </c>
      <c r="E179" s="2695" t="s">
        <v>8284</v>
      </c>
      <c r="F179" s="2677" t="s">
        <v>8063</v>
      </c>
      <c r="G179" s="2709">
        <v>64.171999999999997</v>
      </c>
      <c r="H179" s="2678">
        <v>0</v>
      </c>
      <c r="I179" s="2705">
        <v>16.125</v>
      </c>
      <c r="J179" s="2680">
        <v>0</v>
      </c>
      <c r="K179" s="2680">
        <v>16.125</v>
      </c>
      <c r="L179" s="2680">
        <v>48.046999999999997</v>
      </c>
      <c r="M179" s="2706">
        <v>48.046999999999997</v>
      </c>
      <c r="N179" s="2681">
        <v>0</v>
      </c>
      <c r="O179" s="2682">
        <v>48.046999999999997</v>
      </c>
      <c r="P179" s="2682"/>
      <c r="Q179" s="2682"/>
      <c r="R179" s="2682"/>
      <c r="S179" s="2682"/>
      <c r="T179" s="2682"/>
      <c r="U179" s="2682"/>
      <c r="V179" s="2682"/>
      <c r="W179" s="2682"/>
      <c r="X179" s="2843">
        <v>48.046999999999997</v>
      </c>
      <c r="Y179" s="2843">
        <v>0</v>
      </c>
      <c r="Z179" s="2108">
        <v>48.046999999999997</v>
      </c>
      <c r="AA179" s="2844">
        <v>47.56653</v>
      </c>
      <c r="AB179" s="2844"/>
      <c r="AC179" s="2108">
        <v>47.56653</v>
      </c>
      <c r="AD179" s="2108">
        <v>0.48046999999999995</v>
      </c>
      <c r="AE179" s="2844"/>
      <c r="AF179" s="2844">
        <v>0</v>
      </c>
      <c r="AG179" s="2108">
        <v>0</v>
      </c>
      <c r="AH179" s="2682"/>
      <c r="AI179" s="2682" t="s">
        <v>10033</v>
      </c>
      <c r="AJ179" s="2683">
        <v>0</v>
      </c>
    </row>
    <row r="180" spans="1:36" s="2696" customFormat="1" ht="47.25">
      <c r="A180" s="139">
        <v>3475</v>
      </c>
      <c r="B180" s="2674" t="s">
        <v>8312</v>
      </c>
      <c r="C180" s="2692" t="s">
        <v>8313</v>
      </c>
      <c r="D180" s="2673" t="s">
        <v>254</v>
      </c>
      <c r="E180" s="2695" t="s">
        <v>8119</v>
      </c>
      <c r="F180" s="2677" t="s">
        <v>8063</v>
      </c>
      <c r="G180" s="2709">
        <v>152.75800000000001</v>
      </c>
      <c r="H180" s="2678">
        <v>0</v>
      </c>
      <c r="I180" s="2705">
        <v>137.482</v>
      </c>
      <c r="J180" s="2680">
        <v>0</v>
      </c>
      <c r="K180" s="2680">
        <v>137.482</v>
      </c>
      <c r="L180" s="2680">
        <v>15.27600000000001</v>
      </c>
      <c r="M180" s="2706">
        <v>15.27600000000001</v>
      </c>
      <c r="N180" s="2681">
        <v>0</v>
      </c>
      <c r="O180" s="2682">
        <v>15.27600000000001</v>
      </c>
      <c r="P180" s="2682"/>
      <c r="Q180" s="2682"/>
      <c r="R180" s="2682"/>
      <c r="S180" s="2682"/>
      <c r="T180" s="2682"/>
      <c r="U180" s="2682"/>
      <c r="V180" s="2682"/>
      <c r="W180" s="2682"/>
      <c r="X180" s="2843">
        <v>15.27600000000001</v>
      </c>
      <c r="Y180" s="2843">
        <v>0</v>
      </c>
      <c r="Z180" s="2108">
        <v>15.27600000000001</v>
      </c>
      <c r="AA180" s="2844">
        <v>15.12324000000001</v>
      </c>
      <c r="AB180" s="2844"/>
      <c r="AC180" s="2108">
        <v>15.12324000000001</v>
      </c>
      <c r="AD180" s="2108">
        <v>0.15276000000000012</v>
      </c>
      <c r="AE180" s="2844"/>
      <c r="AF180" s="2844">
        <v>0</v>
      </c>
      <c r="AG180" s="2108">
        <v>0</v>
      </c>
      <c r="AH180" s="2682"/>
      <c r="AI180" s="2682" t="s">
        <v>9941</v>
      </c>
      <c r="AJ180" s="2683">
        <v>0</v>
      </c>
    </row>
    <row r="181" spans="1:36" s="2696" customFormat="1" ht="47.25">
      <c r="A181" s="139">
        <v>3476</v>
      </c>
      <c r="B181" s="2674" t="s">
        <v>8314</v>
      </c>
      <c r="C181" s="2692" t="s">
        <v>8315</v>
      </c>
      <c r="D181" s="2673" t="s">
        <v>254</v>
      </c>
      <c r="E181" s="2694" t="s">
        <v>2870</v>
      </c>
      <c r="F181" s="2677" t="s">
        <v>8063</v>
      </c>
      <c r="G181" s="2709">
        <v>126.58499999999999</v>
      </c>
      <c r="H181" s="2678">
        <v>0</v>
      </c>
      <c r="I181" s="2705">
        <v>113.926</v>
      </c>
      <c r="J181" s="2680">
        <v>0</v>
      </c>
      <c r="K181" s="2680">
        <v>113.926</v>
      </c>
      <c r="L181" s="2680">
        <v>12.658999999999992</v>
      </c>
      <c r="M181" s="2706">
        <v>12.658999999999992</v>
      </c>
      <c r="N181" s="2681">
        <v>0</v>
      </c>
      <c r="O181" s="2682">
        <v>12.658999999999992</v>
      </c>
      <c r="P181" s="2682"/>
      <c r="Q181" s="2682"/>
      <c r="R181" s="2682"/>
      <c r="S181" s="2682"/>
      <c r="T181" s="2682"/>
      <c r="U181" s="2682"/>
      <c r="V181" s="2682"/>
      <c r="W181" s="2682"/>
      <c r="X181" s="2843">
        <v>12.658999999999992</v>
      </c>
      <c r="Y181" s="2843">
        <v>0</v>
      </c>
      <c r="Z181" s="2108">
        <v>12.658999999999992</v>
      </c>
      <c r="AA181" s="2844">
        <v>12.532409999999992</v>
      </c>
      <c r="AB181" s="2844"/>
      <c r="AC181" s="2108">
        <v>12.532409999999992</v>
      </c>
      <c r="AD181" s="2108">
        <v>0.12658999999999992</v>
      </c>
      <c r="AE181" s="2844"/>
      <c r="AF181" s="2844">
        <v>0</v>
      </c>
      <c r="AG181" s="2108">
        <v>0</v>
      </c>
      <c r="AH181" s="2682"/>
      <c r="AI181" s="2682" t="s">
        <v>9941</v>
      </c>
      <c r="AJ181" s="2683">
        <v>0</v>
      </c>
    </row>
    <row r="182" spans="1:36" s="2696" customFormat="1" ht="78.75">
      <c r="A182" s="139">
        <v>3477</v>
      </c>
      <c r="B182" s="2674" t="s">
        <v>8316</v>
      </c>
      <c r="C182" s="2692" t="s">
        <v>8317</v>
      </c>
      <c r="D182" s="2673" t="s">
        <v>254</v>
      </c>
      <c r="E182" s="2695" t="s">
        <v>8284</v>
      </c>
      <c r="F182" s="2677" t="s">
        <v>8063</v>
      </c>
      <c r="G182" s="2709">
        <v>81.584999999999994</v>
      </c>
      <c r="H182" s="2678">
        <v>0</v>
      </c>
      <c r="I182" s="2705">
        <v>18.75</v>
      </c>
      <c r="J182" s="2680">
        <v>0</v>
      </c>
      <c r="K182" s="2680">
        <v>18.75</v>
      </c>
      <c r="L182" s="2680">
        <v>62.834999999999994</v>
      </c>
      <c r="M182" s="2706">
        <v>62.834999999999994</v>
      </c>
      <c r="N182" s="2681">
        <v>0</v>
      </c>
      <c r="O182" s="2682">
        <v>62.834999999999994</v>
      </c>
      <c r="P182" s="2682"/>
      <c r="Q182" s="2682"/>
      <c r="R182" s="2682"/>
      <c r="S182" s="2682"/>
      <c r="T182" s="2682"/>
      <c r="U182" s="2682"/>
      <c r="V182" s="2682"/>
      <c r="W182" s="2682"/>
      <c r="X182" s="2843">
        <v>62.834999999999994</v>
      </c>
      <c r="Y182" s="2843">
        <v>0</v>
      </c>
      <c r="Z182" s="2108">
        <v>62.834999999999994</v>
      </c>
      <c r="AA182" s="2844">
        <v>62.206649999999996</v>
      </c>
      <c r="AB182" s="2844"/>
      <c r="AC182" s="2108">
        <v>62.206649999999996</v>
      </c>
      <c r="AD182" s="2108">
        <v>0.62834999999999996</v>
      </c>
      <c r="AE182" s="2844"/>
      <c r="AF182" s="2844">
        <v>0</v>
      </c>
      <c r="AG182" s="2108">
        <v>0</v>
      </c>
      <c r="AH182" s="2682"/>
      <c r="AI182" s="2682" t="s">
        <v>9941</v>
      </c>
      <c r="AJ182" s="2683">
        <v>0</v>
      </c>
    </row>
    <row r="183" spans="1:36" s="2696" customFormat="1" ht="63">
      <c r="A183" s="139">
        <v>3478</v>
      </c>
      <c r="B183" s="2674" t="s">
        <v>8318</v>
      </c>
      <c r="C183" s="2692" t="s">
        <v>8319</v>
      </c>
      <c r="D183" s="2673" t="s">
        <v>254</v>
      </c>
      <c r="E183" s="2694" t="s">
        <v>8299</v>
      </c>
      <c r="F183" s="2677" t="s">
        <v>8063</v>
      </c>
      <c r="G183" s="2709">
        <v>112.617</v>
      </c>
      <c r="H183" s="2678">
        <v>0</v>
      </c>
      <c r="I183" s="2705">
        <v>100.342</v>
      </c>
      <c r="J183" s="2680">
        <v>0</v>
      </c>
      <c r="K183" s="2680">
        <v>100.342</v>
      </c>
      <c r="L183" s="2680">
        <v>12.275000000000006</v>
      </c>
      <c r="M183" s="2706">
        <v>12.275000000000006</v>
      </c>
      <c r="N183" s="2681">
        <v>0</v>
      </c>
      <c r="O183" s="2682">
        <v>12.275000000000006</v>
      </c>
      <c r="P183" s="2682"/>
      <c r="Q183" s="2682"/>
      <c r="R183" s="2682"/>
      <c r="S183" s="2682"/>
      <c r="T183" s="2682"/>
      <c r="U183" s="2682"/>
      <c r="V183" s="2682"/>
      <c r="W183" s="2682"/>
      <c r="X183" s="2843">
        <v>12.275000000000006</v>
      </c>
      <c r="Y183" s="2843">
        <v>0</v>
      </c>
      <c r="Z183" s="2108">
        <v>12.275000000000006</v>
      </c>
      <c r="AA183" s="2844">
        <v>12.152250000000006</v>
      </c>
      <c r="AB183" s="2844"/>
      <c r="AC183" s="2108">
        <v>12.152250000000006</v>
      </c>
      <c r="AD183" s="2108">
        <v>0.12275000000000005</v>
      </c>
      <c r="AE183" s="2844"/>
      <c r="AF183" s="2844">
        <v>0</v>
      </c>
      <c r="AG183" s="2108">
        <v>0</v>
      </c>
      <c r="AH183" s="2682"/>
      <c r="AI183" s="2682" t="s">
        <v>9941</v>
      </c>
      <c r="AJ183" s="2683">
        <v>0</v>
      </c>
    </row>
    <row r="184" spans="1:36" s="2696" customFormat="1" ht="63">
      <c r="A184" s="139">
        <v>3479</v>
      </c>
      <c r="B184" s="2674" t="s">
        <v>8320</v>
      </c>
      <c r="C184" s="2692" t="s">
        <v>8321</v>
      </c>
      <c r="D184" s="2673" t="s">
        <v>254</v>
      </c>
      <c r="E184" s="2695" t="s">
        <v>8119</v>
      </c>
      <c r="F184" s="2677" t="s">
        <v>8063</v>
      </c>
      <c r="G184" s="2709">
        <v>111.876</v>
      </c>
      <c r="H184" s="2678">
        <v>0</v>
      </c>
      <c r="I184" s="2705">
        <v>26.25</v>
      </c>
      <c r="J184" s="2680">
        <v>0</v>
      </c>
      <c r="K184" s="2680">
        <v>26.25</v>
      </c>
      <c r="L184" s="2680">
        <v>85.626000000000005</v>
      </c>
      <c r="M184" s="2706">
        <v>85.626000000000005</v>
      </c>
      <c r="N184" s="2681">
        <v>0</v>
      </c>
      <c r="O184" s="2682">
        <v>85.626000000000005</v>
      </c>
      <c r="P184" s="2682"/>
      <c r="Q184" s="2682"/>
      <c r="R184" s="2682"/>
      <c r="S184" s="2682"/>
      <c r="T184" s="2682"/>
      <c r="U184" s="2682"/>
      <c r="V184" s="2682"/>
      <c r="W184" s="2682"/>
      <c r="X184" s="2843">
        <v>85.626000000000005</v>
      </c>
      <c r="Y184" s="2843">
        <v>0</v>
      </c>
      <c r="Z184" s="2108">
        <v>85.626000000000005</v>
      </c>
      <c r="AA184" s="2844">
        <v>84.769739999999999</v>
      </c>
      <c r="AB184" s="2844"/>
      <c r="AC184" s="2108">
        <v>84.769739999999999</v>
      </c>
      <c r="AD184" s="2108">
        <v>0.85626000000000002</v>
      </c>
      <c r="AE184" s="2844"/>
      <c r="AF184" s="2844">
        <v>0</v>
      </c>
      <c r="AG184" s="2108">
        <v>0</v>
      </c>
      <c r="AH184" s="2682"/>
      <c r="AI184" s="2682" t="s">
        <v>9941</v>
      </c>
      <c r="AJ184" s="2683">
        <v>0</v>
      </c>
    </row>
    <row r="185" spans="1:36" s="2696" customFormat="1" ht="47.25">
      <c r="A185" s="139">
        <v>3480</v>
      </c>
      <c r="B185" s="2674" t="s">
        <v>8322</v>
      </c>
      <c r="C185" s="2692" t="s">
        <v>8323</v>
      </c>
      <c r="D185" s="2673" t="s">
        <v>45</v>
      </c>
      <c r="E185" s="2694" t="s">
        <v>8069</v>
      </c>
      <c r="F185" s="2677" t="s">
        <v>8063</v>
      </c>
      <c r="G185" s="2709">
        <v>99.837000000000003</v>
      </c>
      <c r="H185" s="2678">
        <v>0</v>
      </c>
      <c r="I185" s="2705">
        <v>25</v>
      </c>
      <c r="J185" s="2680">
        <v>0</v>
      </c>
      <c r="K185" s="2680">
        <v>25</v>
      </c>
      <c r="L185" s="2680">
        <v>74.837000000000003</v>
      </c>
      <c r="M185" s="2706">
        <v>74.837000000000003</v>
      </c>
      <c r="N185" s="2681">
        <v>0</v>
      </c>
      <c r="O185" s="2682">
        <v>74.837000000000003</v>
      </c>
      <c r="P185" s="2682"/>
      <c r="Q185" s="2682"/>
      <c r="R185" s="2682"/>
      <c r="S185" s="2682"/>
      <c r="T185" s="2682"/>
      <c r="U185" s="2682"/>
      <c r="V185" s="2682"/>
      <c r="W185" s="2682"/>
      <c r="X185" s="2843">
        <v>74.837000000000003</v>
      </c>
      <c r="Y185" s="2843">
        <v>0</v>
      </c>
      <c r="Z185" s="2108">
        <v>74.837000000000003</v>
      </c>
      <c r="AA185" s="2844">
        <v>74.088630000000009</v>
      </c>
      <c r="AB185" s="2844"/>
      <c r="AC185" s="2108">
        <v>74.088630000000009</v>
      </c>
      <c r="AD185" s="2108">
        <v>0.74836999999999998</v>
      </c>
      <c r="AE185" s="2844"/>
      <c r="AF185" s="2844">
        <v>0</v>
      </c>
      <c r="AG185" s="2108">
        <v>0</v>
      </c>
      <c r="AH185" s="2682"/>
      <c r="AI185" s="2682" t="s">
        <v>9941</v>
      </c>
      <c r="AJ185" s="2683">
        <v>0</v>
      </c>
    </row>
    <row r="186" spans="1:36" s="2696" customFormat="1" ht="63">
      <c r="A186" s="139">
        <v>3481</v>
      </c>
      <c r="B186" s="2674" t="s">
        <v>8324</v>
      </c>
      <c r="C186" s="2692" t="s">
        <v>8325</v>
      </c>
      <c r="D186" s="2673" t="s">
        <v>45</v>
      </c>
      <c r="E186" s="2694" t="s">
        <v>8069</v>
      </c>
      <c r="F186" s="2677" t="s">
        <v>8063</v>
      </c>
      <c r="G186" s="2709">
        <v>49.633000000000003</v>
      </c>
      <c r="H186" s="2678">
        <v>0</v>
      </c>
      <c r="I186" s="2705">
        <v>12.657</v>
      </c>
      <c r="J186" s="2680">
        <v>0</v>
      </c>
      <c r="K186" s="2680">
        <v>12.657</v>
      </c>
      <c r="L186" s="2680">
        <v>36.975999999999999</v>
      </c>
      <c r="M186" s="2706">
        <v>36.975999999999999</v>
      </c>
      <c r="N186" s="2681">
        <v>0</v>
      </c>
      <c r="O186" s="2682">
        <v>36.975999999999999</v>
      </c>
      <c r="P186" s="2682"/>
      <c r="Q186" s="2682"/>
      <c r="R186" s="2682"/>
      <c r="S186" s="2682"/>
      <c r="T186" s="2682"/>
      <c r="U186" s="2682"/>
      <c r="V186" s="2682"/>
      <c r="W186" s="2682"/>
      <c r="X186" s="2843">
        <v>36.975999999999999</v>
      </c>
      <c r="Y186" s="2843">
        <v>0</v>
      </c>
      <c r="Z186" s="2108">
        <v>36.975999999999999</v>
      </c>
      <c r="AA186" s="2844">
        <v>36.60624</v>
      </c>
      <c r="AB186" s="2844"/>
      <c r="AC186" s="2108">
        <v>36.60624</v>
      </c>
      <c r="AD186" s="2108">
        <v>0.36975999999999998</v>
      </c>
      <c r="AE186" s="2844"/>
      <c r="AF186" s="2844">
        <v>0</v>
      </c>
      <c r="AG186" s="2108">
        <v>0</v>
      </c>
      <c r="AH186" s="2682"/>
      <c r="AI186" s="2682" t="s">
        <v>10033</v>
      </c>
      <c r="AJ186" s="2683">
        <v>0</v>
      </c>
    </row>
    <row r="187" spans="1:36" s="2696" customFormat="1" ht="47.25">
      <c r="A187" s="139">
        <v>3482</v>
      </c>
      <c r="B187" s="2674" t="s">
        <v>8326</v>
      </c>
      <c r="C187" s="2692" t="s">
        <v>8327</v>
      </c>
      <c r="D187" s="2673" t="s">
        <v>45</v>
      </c>
      <c r="E187" s="2694" t="s">
        <v>8328</v>
      </c>
      <c r="F187" s="2677" t="s">
        <v>8063</v>
      </c>
      <c r="G187" s="2709">
        <v>105.804</v>
      </c>
      <c r="H187" s="2678">
        <v>0</v>
      </c>
      <c r="I187" s="2705">
        <v>13.776</v>
      </c>
      <c r="J187" s="2680">
        <v>0</v>
      </c>
      <c r="K187" s="2680">
        <v>13.776</v>
      </c>
      <c r="L187" s="2680">
        <v>92.028000000000006</v>
      </c>
      <c r="M187" s="2706">
        <v>92.028000000000006</v>
      </c>
      <c r="N187" s="2681">
        <v>0</v>
      </c>
      <c r="O187" s="2682">
        <v>92.028000000000006</v>
      </c>
      <c r="P187" s="2682"/>
      <c r="Q187" s="2682"/>
      <c r="R187" s="2682"/>
      <c r="S187" s="2682"/>
      <c r="T187" s="2682"/>
      <c r="U187" s="2682"/>
      <c r="V187" s="2682"/>
      <c r="W187" s="2682"/>
      <c r="X187" s="2843">
        <v>92.028000000000006</v>
      </c>
      <c r="Y187" s="2843">
        <v>0</v>
      </c>
      <c r="Z187" s="2108">
        <v>92.028000000000006</v>
      </c>
      <c r="AA187" s="2844">
        <v>77.46947999999999</v>
      </c>
      <c r="AB187" s="2844"/>
      <c r="AC187" s="2108">
        <v>77.46947999999999</v>
      </c>
      <c r="AD187" s="2108">
        <v>0.78251999999999999</v>
      </c>
      <c r="AE187" s="2844"/>
      <c r="AF187" s="2844">
        <v>0</v>
      </c>
      <c r="AG187" s="2108">
        <v>0</v>
      </c>
      <c r="AH187" s="2682"/>
      <c r="AI187" s="2682" t="s">
        <v>9941</v>
      </c>
      <c r="AJ187" s="2683">
        <v>0</v>
      </c>
    </row>
    <row r="188" spans="1:36" s="2696" customFormat="1" ht="63">
      <c r="A188" s="139">
        <v>3483</v>
      </c>
      <c r="B188" s="2674" t="s">
        <v>8329</v>
      </c>
      <c r="C188" s="2692" t="s">
        <v>8330</v>
      </c>
      <c r="D188" s="2673" t="s">
        <v>45</v>
      </c>
      <c r="E188" s="2695" t="s">
        <v>4124</v>
      </c>
      <c r="F188" s="2677" t="s">
        <v>8063</v>
      </c>
      <c r="G188" s="2709">
        <v>123.33199999999999</v>
      </c>
      <c r="H188" s="2678">
        <v>0</v>
      </c>
      <c r="I188" s="2705">
        <v>29.436999999999998</v>
      </c>
      <c r="J188" s="2680">
        <v>0</v>
      </c>
      <c r="K188" s="2680">
        <v>29.436999999999998</v>
      </c>
      <c r="L188" s="2680">
        <v>93.894999999999996</v>
      </c>
      <c r="M188" s="2706">
        <v>93.894999999999996</v>
      </c>
      <c r="N188" s="2681">
        <v>0</v>
      </c>
      <c r="O188" s="2682">
        <v>93.894999999999996</v>
      </c>
      <c r="P188" s="2682"/>
      <c r="Q188" s="2682"/>
      <c r="R188" s="2682"/>
      <c r="S188" s="2682"/>
      <c r="T188" s="2682"/>
      <c r="U188" s="2682"/>
      <c r="V188" s="2682"/>
      <c r="W188" s="2682"/>
      <c r="X188" s="2843">
        <v>93.894999999999996</v>
      </c>
      <c r="Y188" s="2843">
        <v>0</v>
      </c>
      <c r="Z188" s="2108">
        <v>93.894999999999996</v>
      </c>
      <c r="AA188" s="2844">
        <v>92.956049999999991</v>
      </c>
      <c r="AB188" s="2844"/>
      <c r="AC188" s="2108">
        <v>92.956049999999991</v>
      </c>
      <c r="AD188" s="2108">
        <v>0.93894999999999995</v>
      </c>
      <c r="AE188" s="2844"/>
      <c r="AF188" s="2844">
        <v>0</v>
      </c>
      <c r="AG188" s="2108">
        <v>0</v>
      </c>
      <c r="AH188" s="2682"/>
      <c r="AI188" s="2682" t="s">
        <v>10033</v>
      </c>
      <c r="AJ188" s="2683">
        <v>0</v>
      </c>
    </row>
    <row r="189" spans="1:36" s="2696" customFormat="1" ht="48" customHeight="1">
      <c r="A189" s="139">
        <v>3484</v>
      </c>
      <c r="B189" s="2674" t="s">
        <v>8331</v>
      </c>
      <c r="C189" s="2692" t="s">
        <v>8332</v>
      </c>
      <c r="D189" s="2673" t="s">
        <v>45</v>
      </c>
      <c r="E189" s="2695" t="s">
        <v>4124</v>
      </c>
      <c r="F189" s="2677" t="s">
        <v>8063</v>
      </c>
      <c r="G189" s="2709">
        <v>149.63499999999999</v>
      </c>
      <c r="H189" s="2678">
        <v>0</v>
      </c>
      <c r="I189" s="2705">
        <v>37.5</v>
      </c>
      <c r="J189" s="2680">
        <v>0</v>
      </c>
      <c r="K189" s="2680">
        <v>37.5</v>
      </c>
      <c r="L189" s="2680">
        <v>112.13499999999999</v>
      </c>
      <c r="M189" s="2706">
        <v>112.13499999999999</v>
      </c>
      <c r="N189" s="2681">
        <v>0</v>
      </c>
      <c r="O189" s="2682">
        <v>112.13499999999999</v>
      </c>
      <c r="P189" s="2682"/>
      <c r="Q189" s="2682"/>
      <c r="R189" s="2682"/>
      <c r="S189" s="2682"/>
      <c r="T189" s="2682"/>
      <c r="U189" s="2682"/>
      <c r="V189" s="2682"/>
      <c r="W189" s="2682"/>
      <c r="X189" s="2843">
        <v>112.13499999999999</v>
      </c>
      <c r="Y189" s="2843">
        <v>0</v>
      </c>
      <c r="Z189" s="2108">
        <v>112.13499999999999</v>
      </c>
      <c r="AA189" s="2844">
        <v>55.506824999999992</v>
      </c>
      <c r="AB189" s="2844"/>
      <c r="AC189" s="2108">
        <v>55.506824999999992</v>
      </c>
      <c r="AD189" s="2108">
        <v>0.56067499999999992</v>
      </c>
      <c r="AE189" s="2844"/>
      <c r="AF189" s="2844">
        <v>0</v>
      </c>
      <c r="AG189" s="2108">
        <v>0</v>
      </c>
      <c r="AH189" s="2682"/>
      <c r="AI189" s="2682" t="s">
        <v>9941</v>
      </c>
      <c r="AJ189" s="2683">
        <v>0</v>
      </c>
    </row>
    <row r="190" spans="1:36" s="2696" customFormat="1" ht="48" customHeight="1">
      <c r="A190" s="139">
        <v>3485</v>
      </c>
      <c r="B190" s="2674" t="s">
        <v>8333</v>
      </c>
      <c r="C190" s="2692" t="s">
        <v>8334</v>
      </c>
      <c r="D190" s="2673" t="s">
        <v>389</v>
      </c>
      <c r="E190" s="2695" t="s">
        <v>8258</v>
      </c>
      <c r="F190" s="2677" t="s">
        <v>8063</v>
      </c>
      <c r="G190" s="2709">
        <v>99.27</v>
      </c>
      <c r="H190" s="2678">
        <v>0</v>
      </c>
      <c r="I190" s="2705">
        <v>25.049999999999997</v>
      </c>
      <c r="J190" s="2680">
        <v>0</v>
      </c>
      <c r="K190" s="2680">
        <v>25.049999999999997</v>
      </c>
      <c r="L190" s="2680">
        <v>74.22</v>
      </c>
      <c r="M190" s="2706">
        <v>74.22</v>
      </c>
      <c r="N190" s="2681">
        <v>0</v>
      </c>
      <c r="O190" s="2682">
        <v>74.22</v>
      </c>
      <c r="P190" s="2682"/>
      <c r="Q190" s="2682"/>
      <c r="R190" s="2682"/>
      <c r="S190" s="2682"/>
      <c r="T190" s="2682"/>
      <c r="U190" s="2682"/>
      <c r="V190" s="2682"/>
      <c r="W190" s="2682"/>
      <c r="X190" s="2843">
        <v>74.22</v>
      </c>
      <c r="Y190" s="2843">
        <v>0</v>
      </c>
      <c r="Z190" s="2108">
        <v>74.22</v>
      </c>
      <c r="AA190" s="2844">
        <v>73.477800000000002</v>
      </c>
      <c r="AB190" s="2844"/>
      <c r="AC190" s="2108">
        <v>73.477800000000002</v>
      </c>
      <c r="AD190" s="2108">
        <v>0.74219999999999997</v>
      </c>
      <c r="AE190" s="2844"/>
      <c r="AF190" s="2844">
        <v>0</v>
      </c>
      <c r="AG190" s="2108">
        <v>0</v>
      </c>
      <c r="AH190" s="2682"/>
      <c r="AI190" s="2682" t="s">
        <v>10033</v>
      </c>
      <c r="AJ190" s="2683">
        <v>0</v>
      </c>
    </row>
    <row r="191" spans="1:36" s="2696" customFormat="1" ht="48" customHeight="1">
      <c r="A191" s="139">
        <v>3486</v>
      </c>
      <c r="B191" s="2674" t="s">
        <v>8335</v>
      </c>
      <c r="C191" s="2692" t="s">
        <v>8336</v>
      </c>
      <c r="D191" s="2673" t="s">
        <v>389</v>
      </c>
      <c r="E191" s="2695" t="s">
        <v>8258</v>
      </c>
      <c r="F191" s="2677" t="s">
        <v>8063</v>
      </c>
      <c r="G191" s="2709">
        <v>99.198999999999998</v>
      </c>
      <c r="H191" s="2678">
        <v>0</v>
      </c>
      <c r="I191" s="2705">
        <v>25.2</v>
      </c>
      <c r="J191" s="2680">
        <v>0</v>
      </c>
      <c r="K191" s="2680">
        <v>25.2</v>
      </c>
      <c r="L191" s="2680">
        <v>73.998999999999995</v>
      </c>
      <c r="M191" s="2706">
        <v>73.998999999999995</v>
      </c>
      <c r="N191" s="2681">
        <v>0</v>
      </c>
      <c r="O191" s="2682">
        <v>73.998999999999995</v>
      </c>
      <c r="P191" s="2682"/>
      <c r="Q191" s="2682"/>
      <c r="R191" s="2682"/>
      <c r="S191" s="2682"/>
      <c r="T191" s="2682"/>
      <c r="U191" s="2682"/>
      <c r="V191" s="2682"/>
      <c r="W191" s="2682"/>
      <c r="X191" s="2843">
        <v>73.998999999999995</v>
      </c>
      <c r="Y191" s="2843">
        <v>0</v>
      </c>
      <c r="Z191" s="2108">
        <v>73.998999999999995</v>
      </c>
      <c r="AA191" s="2844">
        <v>73.259009999999989</v>
      </c>
      <c r="AB191" s="2844"/>
      <c r="AC191" s="2108">
        <v>73.259009999999989</v>
      </c>
      <c r="AD191" s="2108">
        <v>0.73998999999999993</v>
      </c>
      <c r="AE191" s="2844"/>
      <c r="AF191" s="2844">
        <v>0</v>
      </c>
      <c r="AG191" s="2108">
        <v>0</v>
      </c>
      <c r="AH191" s="2682"/>
      <c r="AI191" s="2682" t="s">
        <v>9941</v>
      </c>
      <c r="AJ191" s="2683">
        <v>0</v>
      </c>
    </row>
    <row r="192" spans="1:36" s="2701" customFormat="1" ht="48" customHeight="1">
      <c r="A192" s="139">
        <v>3487</v>
      </c>
      <c r="B192" s="2674" t="s">
        <v>8337</v>
      </c>
      <c r="C192" s="2692" t="s">
        <v>8338</v>
      </c>
      <c r="D192" s="2673" t="s">
        <v>389</v>
      </c>
      <c r="E192" s="2694" t="s">
        <v>8196</v>
      </c>
      <c r="F192" s="2677" t="s">
        <v>8063</v>
      </c>
      <c r="G192" s="2709">
        <v>185.95400000000001</v>
      </c>
      <c r="H192" s="2678">
        <v>0</v>
      </c>
      <c r="I192" s="2678">
        <v>95.45</v>
      </c>
      <c r="J192" s="2680">
        <v>0</v>
      </c>
      <c r="K192" s="2680">
        <v>95.45</v>
      </c>
      <c r="L192" s="2680">
        <v>90.504000000000005</v>
      </c>
      <c r="M192" s="2706">
        <v>90.504000000000005</v>
      </c>
      <c r="N192" s="2681">
        <v>0</v>
      </c>
      <c r="O192" s="2682">
        <v>90.504000000000005</v>
      </c>
      <c r="P192" s="2682"/>
      <c r="Q192" s="2682"/>
      <c r="R192" s="2682"/>
      <c r="S192" s="2682"/>
      <c r="T192" s="2682"/>
      <c r="U192" s="2682"/>
      <c r="V192" s="2682"/>
      <c r="W192" s="2682"/>
      <c r="X192" s="2843">
        <v>90.504000000000005</v>
      </c>
      <c r="Y192" s="2843">
        <v>0</v>
      </c>
      <c r="Z192" s="2108">
        <v>90.504000000000005</v>
      </c>
      <c r="AA192" s="2844">
        <v>89.598960000000005</v>
      </c>
      <c r="AB192" s="2844"/>
      <c r="AC192" s="2108">
        <v>89.598960000000005</v>
      </c>
      <c r="AD192" s="2108">
        <v>0.90504000000000007</v>
      </c>
      <c r="AE192" s="2844"/>
      <c r="AF192" s="2844">
        <v>0</v>
      </c>
      <c r="AG192" s="2108">
        <v>0</v>
      </c>
      <c r="AH192" s="2682"/>
      <c r="AI192" s="2682" t="s">
        <v>9941</v>
      </c>
      <c r="AJ192" s="2683">
        <v>0</v>
      </c>
    </row>
    <row r="193" spans="1:36" s="2701" customFormat="1" ht="63">
      <c r="A193" s="139">
        <v>3488</v>
      </c>
      <c r="B193" s="2674" t="s">
        <v>8339</v>
      </c>
      <c r="C193" s="2692" t="s">
        <v>8340</v>
      </c>
      <c r="D193" s="2673" t="s">
        <v>389</v>
      </c>
      <c r="E193" s="2695" t="s">
        <v>8258</v>
      </c>
      <c r="F193" s="2677" t="s">
        <v>8063</v>
      </c>
      <c r="G193" s="2709">
        <v>55.16</v>
      </c>
      <c r="H193" s="2678">
        <v>0</v>
      </c>
      <c r="I193" s="2705">
        <v>12.55</v>
      </c>
      <c r="J193" s="2680">
        <v>0</v>
      </c>
      <c r="K193" s="2680">
        <v>12.55</v>
      </c>
      <c r="L193" s="2680">
        <v>42.61</v>
      </c>
      <c r="M193" s="2706">
        <v>42.61</v>
      </c>
      <c r="N193" s="2681">
        <v>0</v>
      </c>
      <c r="O193" s="2682">
        <v>42.61</v>
      </c>
      <c r="P193" s="2682"/>
      <c r="Q193" s="2682"/>
      <c r="R193" s="2682"/>
      <c r="S193" s="2682"/>
      <c r="T193" s="2682"/>
      <c r="U193" s="2682"/>
      <c r="V193" s="2682"/>
      <c r="W193" s="2682"/>
      <c r="X193" s="2843">
        <v>42.61</v>
      </c>
      <c r="Y193" s="2843">
        <v>0</v>
      </c>
      <c r="Z193" s="2108">
        <v>42.61</v>
      </c>
      <c r="AA193" s="2844">
        <v>42.183900000000001</v>
      </c>
      <c r="AB193" s="2844"/>
      <c r="AC193" s="2108">
        <v>42.183900000000001</v>
      </c>
      <c r="AD193" s="2108">
        <v>0.42609999999999998</v>
      </c>
      <c r="AE193" s="2844"/>
      <c r="AF193" s="2844">
        <v>0</v>
      </c>
      <c r="AG193" s="2108">
        <v>0</v>
      </c>
      <c r="AH193" s="2682"/>
      <c r="AI193" s="2682" t="s">
        <v>9941</v>
      </c>
      <c r="AJ193" s="2683">
        <v>0</v>
      </c>
    </row>
    <row r="194" spans="1:36" s="2701" customFormat="1" ht="47.25">
      <c r="A194" s="139">
        <v>3489</v>
      </c>
      <c r="B194" s="2674" t="s">
        <v>8341</v>
      </c>
      <c r="C194" s="2692" t="s">
        <v>8342</v>
      </c>
      <c r="D194" s="2673" t="s">
        <v>389</v>
      </c>
      <c r="E194" s="2694" t="s">
        <v>8112</v>
      </c>
      <c r="F194" s="2677" t="s">
        <v>8063</v>
      </c>
      <c r="G194" s="2709">
        <v>285.697</v>
      </c>
      <c r="H194" s="2678">
        <v>0</v>
      </c>
      <c r="I194" s="2705">
        <v>116.25</v>
      </c>
      <c r="J194" s="2680">
        <v>0</v>
      </c>
      <c r="K194" s="2680">
        <v>116.25</v>
      </c>
      <c r="L194" s="2680">
        <v>169.447</v>
      </c>
      <c r="M194" s="2706">
        <v>169.447</v>
      </c>
      <c r="N194" s="2681">
        <v>0</v>
      </c>
      <c r="O194" s="2682">
        <v>169.447</v>
      </c>
      <c r="P194" s="2682"/>
      <c r="Q194" s="2682"/>
      <c r="R194" s="2682"/>
      <c r="S194" s="2682"/>
      <c r="T194" s="2682"/>
      <c r="U194" s="2682"/>
      <c r="V194" s="2682"/>
      <c r="W194" s="2682"/>
      <c r="X194" s="2843">
        <v>169.447</v>
      </c>
      <c r="Y194" s="2843">
        <v>0</v>
      </c>
      <c r="Z194" s="2108">
        <v>169.447</v>
      </c>
      <c r="AA194" s="2844">
        <v>83.876265000000004</v>
      </c>
      <c r="AB194" s="2844"/>
      <c r="AC194" s="2108">
        <v>83.876265000000004</v>
      </c>
      <c r="AD194" s="2108">
        <v>0.84723499999999996</v>
      </c>
      <c r="AE194" s="2844"/>
      <c r="AF194" s="2844">
        <v>0</v>
      </c>
      <c r="AG194" s="2108">
        <v>0</v>
      </c>
      <c r="AH194" s="2682"/>
      <c r="AI194" s="2682" t="s">
        <v>9941</v>
      </c>
      <c r="AJ194" s="2683">
        <v>0</v>
      </c>
    </row>
    <row r="195" spans="1:36" s="2701" customFormat="1" ht="47.25">
      <c r="A195" s="139">
        <v>3490</v>
      </c>
      <c r="B195" s="2674" t="s">
        <v>8343</v>
      </c>
      <c r="C195" s="2692" t="s">
        <v>8344</v>
      </c>
      <c r="D195" s="2673" t="s">
        <v>389</v>
      </c>
      <c r="E195" s="2695" t="s">
        <v>8258</v>
      </c>
      <c r="F195" s="2677" t="s">
        <v>8063</v>
      </c>
      <c r="G195" s="2709">
        <v>99.427999999999997</v>
      </c>
      <c r="H195" s="2678">
        <v>0</v>
      </c>
      <c r="I195" s="2705">
        <v>25</v>
      </c>
      <c r="J195" s="2680">
        <v>0</v>
      </c>
      <c r="K195" s="2680">
        <v>25</v>
      </c>
      <c r="L195" s="2680">
        <v>74.427999999999997</v>
      </c>
      <c r="M195" s="2706">
        <v>74.427999999999997</v>
      </c>
      <c r="N195" s="2681">
        <v>0</v>
      </c>
      <c r="O195" s="2682">
        <v>74.427999999999997</v>
      </c>
      <c r="P195" s="2682"/>
      <c r="Q195" s="2682"/>
      <c r="R195" s="2682"/>
      <c r="S195" s="2682"/>
      <c r="T195" s="2682"/>
      <c r="U195" s="2682"/>
      <c r="V195" s="2682"/>
      <c r="W195" s="2682"/>
      <c r="X195" s="2843">
        <v>74.427999999999997</v>
      </c>
      <c r="Y195" s="2843">
        <v>0</v>
      </c>
      <c r="Z195" s="2108">
        <v>74.427999999999997</v>
      </c>
      <c r="AA195" s="2844">
        <v>73.683719999999994</v>
      </c>
      <c r="AB195" s="2844"/>
      <c r="AC195" s="2108">
        <v>73.683719999999994</v>
      </c>
      <c r="AD195" s="2108">
        <v>0.74427999999999994</v>
      </c>
      <c r="AE195" s="2844"/>
      <c r="AF195" s="2844">
        <v>0</v>
      </c>
      <c r="AG195" s="2108">
        <v>0</v>
      </c>
      <c r="AH195" s="2682"/>
      <c r="AI195" s="2682" t="s">
        <v>9941</v>
      </c>
      <c r="AJ195" s="2683">
        <v>0</v>
      </c>
    </row>
    <row r="196" spans="1:36" s="2701" customFormat="1" ht="78.75">
      <c r="A196" s="139">
        <v>3491</v>
      </c>
      <c r="B196" s="2674" t="s">
        <v>8345</v>
      </c>
      <c r="C196" s="2692" t="s">
        <v>8346</v>
      </c>
      <c r="D196" s="2673" t="s">
        <v>389</v>
      </c>
      <c r="E196" s="2694" t="s">
        <v>8196</v>
      </c>
      <c r="F196" s="2677" t="s">
        <v>8063</v>
      </c>
      <c r="G196" s="2709">
        <v>150.63900000000001</v>
      </c>
      <c r="H196" s="2678">
        <v>0</v>
      </c>
      <c r="I196" s="2705">
        <v>86.5</v>
      </c>
      <c r="J196" s="2680">
        <v>0</v>
      </c>
      <c r="K196" s="2680">
        <v>86.5</v>
      </c>
      <c r="L196" s="2680">
        <v>64.13900000000001</v>
      </c>
      <c r="M196" s="2706">
        <v>64.13900000000001</v>
      </c>
      <c r="N196" s="2681">
        <v>0</v>
      </c>
      <c r="O196" s="2682">
        <v>64.13900000000001</v>
      </c>
      <c r="P196" s="2682"/>
      <c r="Q196" s="2682"/>
      <c r="R196" s="2682"/>
      <c r="S196" s="2682"/>
      <c r="T196" s="2682"/>
      <c r="U196" s="2682"/>
      <c r="V196" s="2682"/>
      <c r="W196" s="2682"/>
      <c r="X196" s="2843">
        <v>64.13900000000001</v>
      </c>
      <c r="Y196" s="2843">
        <v>0</v>
      </c>
      <c r="Z196" s="2108">
        <v>64.13900000000001</v>
      </c>
      <c r="AA196" s="2844">
        <v>63.497610000000009</v>
      </c>
      <c r="AB196" s="2844"/>
      <c r="AC196" s="2108">
        <v>63.497610000000009</v>
      </c>
      <c r="AD196" s="2108">
        <v>0.64139000000000013</v>
      </c>
      <c r="AE196" s="2844"/>
      <c r="AF196" s="2844">
        <v>0</v>
      </c>
      <c r="AG196" s="2108">
        <v>0</v>
      </c>
      <c r="AH196" s="2682"/>
      <c r="AI196" s="2682" t="s">
        <v>9941</v>
      </c>
      <c r="AJ196" s="2683">
        <v>0</v>
      </c>
    </row>
    <row r="197" spans="1:36" s="2701" customFormat="1" ht="47.25">
      <c r="A197" s="139">
        <v>3492</v>
      </c>
      <c r="B197" s="2674" t="s">
        <v>8347</v>
      </c>
      <c r="C197" s="2692" t="s">
        <v>8348</v>
      </c>
      <c r="D197" s="2673" t="s">
        <v>389</v>
      </c>
      <c r="E197" s="2694" t="s">
        <v>8196</v>
      </c>
      <c r="F197" s="2677" t="s">
        <v>8063</v>
      </c>
      <c r="G197" s="2709">
        <v>148.80000000000001</v>
      </c>
      <c r="H197" s="2678">
        <v>0</v>
      </c>
      <c r="I197" s="2705">
        <v>39.855000000000004</v>
      </c>
      <c r="J197" s="2680">
        <v>0</v>
      </c>
      <c r="K197" s="2680">
        <v>39.855000000000004</v>
      </c>
      <c r="L197" s="2680">
        <v>108.94500000000001</v>
      </c>
      <c r="M197" s="2706">
        <v>108.94500000000001</v>
      </c>
      <c r="N197" s="2681">
        <v>0</v>
      </c>
      <c r="O197" s="2682">
        <v>108.94500000000001</v>
      </c>
      <c r="P197" s="2682"/>
      <c r="Q197" s="2682"/>
      <c r="R197" s="2682"/>
      <c r="S197" s="2682"/>
      <c r="T197" s="2682"/>
      <c r="U197" s="2682"/>
      <c r="V197" s="2682"/>
      <c r="W197" s="2682"/>
      <c r="X197" s="2843">
        <v>108.94500000000001</v>
      </c>
      <c r="Y197" s="2843">
        <v>0</v>
      </c>
      <c r="Z197" s="2108">
        <v>108.94500000000001</v>
      </c>
      <c r="AA197" s="2844">
        <v>53.927775000000004</v>
      </c>
      <c r="AB197" s="2844"/>
      <c r="AC197" s="2108">
        <v>53.927775000000004</v>
      </c>
      <c r="AD197" s="2108">
        <v>0.54472500000000001</v>
      </c>
      <c r="AE197" s="2844"/>
      <c r="AF197" s="2844">
        <v>0</v>
      </c>
      <c r="AG197" s="2108">
        <v>0</v>
      </c>
      <c r="AH197" s="2682"/>
      <c r="AI197" s="2682" t="s">
        <v>9941</v>
      </c>
      <c r="AJ197" s="2683">
        <v>0</v>
      </c>
    </row>
    <row r="198" spans="1:36" s="2701" customFormat="1" ht="63">
      <c r="A198" s="139">
        <v>3493</v>
      </c>
      <c r="B198" s="2674" t="s">
        <v>8349</v>
      </c>
      <c r="C198" s="2692" t="s">
        <v>8350</v>
      </c>
      <c r="D198" s="2673" t="s">
        <v>389</v>
      </c>
      <c r="E198" s="2695" t="s">
        <v>8258</v>
      </c>
      <c r="F198" s="2677" t="s">
        <v>8063</v>
      </c>
      <c r="G198" s="2709">
        <v>97.602999999999994</v>
      </c>
      <c r="H198" s="2678">
        <v>0</v>
      </c>
      <c r="I198" s="2705">
        <v>25.237000000000002</v>
      </c>
      <c r="J198" s="2680">
        <v>0</v>
      </c>
      <c r="K198" s="2680">
        <v>25.237000000000002</v>
      </c>
      <c r="L198" s="2680">
        <v>72.365999999999985</v>
      </c>
      <c r="M198" s="2706">
        <v>72.365999999999985</v>
      </c>
      <c r="N198" s="2681">
        <v>0</v>
      </c>
      <c r="O198" s="2682">
        <v>72.365999999999985</v>
      </c>
      <c r="P198" s="2682"/>
      <c r="Q198" s="2682"/>
      <c r="R198" s="2682"/>
      <c r="S198" s="2682"/>
      <c r="T198" s="2682"/>
      <c r="U198" s="2682"/>
      <c r="V198" s="2682"/>
      <c r="W198" s="2682"/>
      <c r="X198" s="2843">
        <v>72.365999999999985</v>
      </c>
      <c r="Y198" s="2843">
        <v>0</v>
      </c>
      <c r="Z198" s="2108">
        <v>72.365999999999985</v>
      </c>
      <c r="AA198" s="2844">
        <v>71.64233999999999</v>
      </c>
      <c r="AB198" s="2844"/>
      <c r="AC198" s="2108">
        <v>71.64233999999999</v>
      </c>
      <c r="AD198" s="2108">
        <v>0.72365999999999986</v>
      </c>
      <c r="AE198" s="2844"/>
      <c r="AF198" s="2844">
        <v>0</v>
      </c>
      <c r="AG198" s="2108">
        <v>0</v>
      </c>
      <c r="AH198" s="2682"/>
      <c r="AI198" s="2682" t="s">
        <v>10033</v>
      </c>
      <c r="AJ198" s="2683">
        <v>0</v>
      </c>
    </row>
    <row r="199" spans="1:36" s="2701" customFormat="1" ht="47.25">
      <c r="A199" s="139">
        <v>3494</v>
      </c>
      <c r="B199" s="2674" t="s">
        <v>8351</v>
      </c>
      <c r="C199" s="2692" t="s">
        <v>8352</v>
      </c>
      <c r="D199" s="2673" t="s">
        <v>389</v>
      </c>
      <c r="E199" s="2695" t="s">
        <v>8112</v>
      </c>
      <c r="F199" s="2677" t="s">
        <v>8063</v>
      </c>
      <c r="G199" s="2709">
        <v>114.84099999999999</v>
      </c>
      <c r="H199" s="2678">
        <v>0</v>
      </c>
      <c r="I199" s="2705">
        <v>26.68</v>
      </c>
      <c r="J199" s="2680">
        <v>0</v>
      </c>
      <c r="K199" s="2680">
        <v>26.68</v>
      </c>
      <c r="L199" s="2680">
        <v>88.161000000000001</v>
      </c>
      <c r="M199" s="2706">
        <v>88.161000000000001</v>
      </c>
      <c r="N199" s="2681">
        <v>0</v>
      </c>
      <c r="O199" s="2682">
        <v>88.161000000000001</v>
      </c>
      <c r="P199" s="2682"/>
      <c r="Q199" s="2682"/>
      <c r="R199" s="2682"/>
      <c r="S199" s="2682"/>
      <c r="T199" s="2682"/>
      <c r="U199" s="2682"/>
      <c r="V199" s="2682"/>
      <c r="W199" s="2682"/>
      <c r="X199" s="2843">
        <v>88.161000000000001</v>
      </c>
      <c r="Y199" s="2843">
        <v>0</v>
      </c>
      <c r="Z199" s="2108">
        <v>88.161000000000001</v>
      </c>
      <c r="AA199" s="2844">
        <v>87.279390000000006</v>
      </c>
      <c r="AB199" s="2844"/>
      <c r="AC199" s="2108">
        <v>87.279390000000006</v>
      </c>
      <c r="AD199" s="2108">
        <v>0.88161</v>
      </c>
      <c r="AE199" s="2844"/>
      <c r="AF199" s="2844">
        <v>0</v>
      </c>
      <c r="AG199" s="2108">
        <v>0</v>
      </c>
      <c r="AH199" s="2682"/>
      <c r="AI199" s="2682" t="s">
        <v>9941</v>
      </c>
      <c r="AJ199" s="2683">
        <v>0</v>
      </c>
    </row>
    <row r="200" spans="1:36" s="2701" customFormat="1" ht="47.25">
      <c r="A200" s="139">
        <v>3495</v>
      </c>
      <c r="B200" s="2674" t="s">
        <v>8353</v>
      </c>
      <c r="C200" s="2692" t="s">
        <v>8354</v>
      </c>
      <c r="D200" s="2673" t="s">
        <v>389</v>
      </c>
      <c r="E200" s="2695" t="s">
        <v>8258</v>
      </c>
      <c r="F200" s="2677" t="s">
        <v>8063</v>
      </c>
      <c r="G200" s="2709">
        <v>88.536000000000001</v>
      </c>
      <c r="H200" s="2678">
        <v>0</v>
      </c>
      <c r="I200" s="2705">
        <v>20.672000000000001</v>
      </c>
      <c r="J200" s="2680">
        <v>0</v>
      </c>
      <c r="K200" s="2680">
        <v>20.672000000000001</v>
      </c>
      <c r="L200" s="2680">
        <v>67.864000000000004</v>
      </c>
      <c r="M200" s="2706">
        <v>67.864000000000004</v>
      </c>
      <c r="N200" s="2681">
        <v>0</v>
      </c>
      <c r="O200" s="2682">
        <v>67.864000000000004</v>
      </c>
      <c r="P200" s="2682"/>
      <c r="Q200" s="2682"/>
      <c r="R200" s="2682"/>
      <c r="S200" s="2682"/>
      <c r="T200" s="2682"/>
      <c r="U200" s="2682"/>
      <c r="V200" s="2682"/>
      <c r="W200" s="2682"/>
      <c r="X200" s="2843">
        <v>67.864000000000004</v>
      </c>
      <c r="Y200" s="2843">
        <v>0</v>
      </c>
      <c r="Z200" s="2108">
        <v>67.864000000000004</v>
      </c>
      <c r="AA200" s="2844">
        <v>67.185360000000003</v>
      </c>
      <c r="AB200" s="2844"/>
      <c r="AC200" s="2108">
        <v>67.185360000000003</v>
      </c>
      <c r="AD200" s="2108">
        <v>0.67864000000000002</v>
      </c>
      <c r="AE200" s="2844"/>
      <c r="AF200" s="2844">
        <v>0</v>
      </c>
      <c r="AG200" s="2108">
        <v>0</v>
      </c>
      <c r="AH200" s="2682"/>
      <c r="AI200" s="2682" t="s">
        <v>9941</v>
      </c>
      <c r="AJ200" s="2683">
        <v>0</v>
      </c>
    </row>
    <row r="201" spans="1:36" s="2701" customFormat="1" ht="47.25">
      <c r="A201" s="139">
        <v>3496</v>
      </c>
      <c r="B201" s="2674" t="s">
        <v>8355</v>
      </c>
      <c r="C201" s="2692" t="s">
        <v>8356</v>
      </c>
      <c r="D201" s="2673" t="s">
        <v>389</v>
      </c>
      <c r="E201" s="2695" t="s">
        <v>8258</v>
      </c>
      <c r="F201" s="2677" t="s">
        <v>8063</v>
      </c>
      <c r="G201" s="2709">
        <v>54.170999999999999</v>
      </c>
      <c r="H201" s="2678">
        <v>0</v>
      </c>
      <c r="I201" s="2705">
        <v>12.555999999999999</v>
      </c>
      <c r="J201" s="2680">
        <v>0</v>
      </c>
      <c r="K201" s="2680">
        <v>12.555999999999999</v>
      </c>
      <c r="L201" s="2680">
        <v>41.615000000000002</v>
      </c>
      <c r="M201" s="2706">
        <v>41.615000000000002</v>
      </c>
      <c r="N201" s="2681">
        <v>0</v>
      </c>
      <c r="O201" s="2682">
        <v>41.615000000000002</v>
      </c>
      <c r="P201" s="2682"/>
      <c r="Q201" s="2682"/>
      <c r="R201" s="2682"/>
      <c r="S201" s="2682"/>
      <c r="T201" s="2682"/>
      <c r="U201" s="2682"/>
      <c r="V201" s="2682"/>
      <c r="W201" s="2682"/>
      <c r="X201" s="2843">
        <v>41.615000000000002</v>
      </c>
      <c r="Y201" s="2843">
        <v>0</v>
      </c>
      <c r="Z201" s="2108">
        <v>41.615000000000002</v>
      </c>
      <c r="AA201" s="2844">
        <v>41.19885</v>
      </c>
      <c r="AB201" s="2844"/>
      <c r="AC201" s="2108">
        <v>41.19885</v>
      </c>
      <c r="AD201" s="2108">
        <v>0.41615000000000002</v>
      </c>
      <c r="AE201" s="2844"/>
      <c r="AF201" s="2844">
        <v>0</v>
      </c>
      <c r="AG201" s="2108">
        <v>0</v>
      </c>
      <c r="AH201" s="2682"/>
      <c r="AI201" s="2682" t="s">
        <v>9941</v>
      </c>
      <c r="AJ201" s="2683">
        <v>0</v>
      </c>
    </row>
    <row r="202" spans="1:36" s="2701" customFormat="1" ht="48" customHeight="1">
      <c r="A202" s="139">
        <v>3497</v>
      </c>
      <c r="B202" s="2674" t="s">
        <v>8357</v>
      </c>
      <c r="C202" s="2692" t="s">
        <v>8358</v>
      </c>
      <c r="D202" s="2673" t="s">
        <v>72</v>
      </c>
      <c r="E202" s="2695" t="s">
        <v>8359</v>
      </c>
      <c r="F202" s="2677" t="s">
        <v>8063</v>
      </c>
      <c r="G202" s="2709">
        <v>52.055</v>
      </c>
      <c r="H202" s="2678">
        <v>0</v>
      </c>
      <c r="I202" s="2705">
        <v>12.5</v>
      </c>
      <c r="J202" s="2680">
        <v>0</v>
      </c>
      <c r="K202" s="2680">
        <v>12.5</v>
      </c>
      <c r="L202" s="2680">
        <v>39.555</v>
      </c>
      <c r="M202" s="2706">
        <v>39.555</v>
      </c>
      <c r="N202" s="2681">
        <v>0</v>
      </c>
      <c r="O202" s="2682">
        <v>39.555</v>
      </c>
      <c r="P202" s="2682"/>
      <c r="Q202" s="2682"/>
      <c r="R202" s="2682"/>
      <c r="S202" s="2682"/>
      <c r="T202" s="2682"/>
      <c r="U202" s="2682"/>
      <c r="V202" s="2682"/>
      <c r="W202" s="2682"/>
      <c r="X202" s="2843">
        <v>39.555</v>
      </c>
      <c r="Y202" s="2843">
        <v>0</v>
      </c>
      <c r="Z202" s="2108">
        <v>39.555</v>
      </c>
      <c r="AA202" s="2844">
        <v>39.15945</v>
      </c>
      <c r="AB202" s="2844"/>
      <c r="AC202" s="2108">
        <v>39.15945</v>
      </c>
      <c r="AD202" s="2108">
        <v>0.39555000000000001</v>
      </c>
      <c r="AE202" s="2844"/>
      <c r="AF202" s="2844">
        <v>0</v>
      </c>
      <c r="AG202" s="2108">
        <v>0</v>
      </c>
      <c r="AH202" s="2682"/>
      <c r="AI202" s="2682" t="s">
        <v>9941</v>
      </c>
      <c r="AJ202" s="2683">
        <v>0</v>
      </c>
    </row>
    <row r="203" spans="1:36" s="2701" customFormat="1" ht="63">
      <c r="A203" s="139">
        <v>3498</v>
      </c>
      <c r="B203" s="2674" t="s">
        <v>8360</v>
      </c>
      <c r="C203" s="2692" t="s">
        <v>8361</v>
      </c>
      <c r="D203" s="2673" t="s">
        <v>205</v>
      </c>
      <c r="E203" s="2694" t="s">
        <v>8299</v>
      </c>
      <c r="F203" s="2677" t="s">
        <v>8063</v>
      </c>
      <c r="G203" s="2709">
        <v>179.62200000000001</v>
      </c>
      <c r="H203" s="2678">
        <v>0</v>
      </c>
      <c r="I203" s="2705">
        <v>20.841000000000001</v>
      </c>
      <c r="J203" s="2680">
        <v>0</v>
      </c>
      <c r="K203" s="2680">
        <v>20.841000000000001</v>
      </c>
      <c r="L203" s="2680">
        <v>158.78100000000001</v>
      </c>
      <c r="M203" s="2706">
        <v>158.78100000000001</v>
      </c>
      <c r="N203" s="2681">
        <v>0</v>
      </c>
      <c r="O203" s="2682">
        <v>158.78100000000001</v>
      </c>
      <c r="P203" s="2682"/>
      <c r="Q203" s="2682"/>
      <c r="R203" s="2682"/>
      <c r="S203" s="2682"/>
      <c r="T203" s="2682"/>
      <c r="U203" s="2682"/>
      <c r="V203" s="2682"/>
      <c r="W203" s="2682"/>
      <c r="X203" s="2843">
        <v>158.78100000000001</v>
      </c>
      <c r="Y203" s="2843">
        <v>0</v>
      </c>
      <c r="Z203" s="2108">
        <v>158.78100000000001</v>
      </c>
      <c r="AA203" s="2844">
        <v>78.596595000000008</v>
      </c>
      <c r="AB203" s="2844"/>
      <c r="AC203" s="2108">
        <v>78.596595000000008</v>
      </c>
      <c r="AD203" s="2108">
        <v>0.79390500000000008</v>
      </c>
      <c r="AE203" s="2844"/>
      <c r="AF203" s="2844">
        <v>0</v>
      </c>
      <c r="AG203" s="2108">
        <v>0</v>
      </c>
      <c r="AH203" s="2682"/>
      <c r="AI203" s="2682" t="s">
        <v>10033</v>
      </c>
      <c r="AJ203" s="2683">
        <v>0</v>
      </c>
    </row>
    <row r="204" spans="1:36" s="2701" customFormat="1" ht="47.25">
      <c r="A204" s="139">
        <v>3499</v>
      </c>
      <c r="B204" s="2674" t="s">
        <v>8362</v>
      </c>
      <c r="C204" s="2692" t="s">
        <v>8363</v>
      </c>
      <c r="D204" s="2673" t="s">
        <v>205</v>
      </c>
      <c r="E204" s="2695" t="s">
        <v>8212</v>
      </c>
      <c r="F204" s="2677" t="s">
        <v>8063</v>
      </c>
      <c r="G204" s="2709">
        <v>83.692999999999998</v>
      </c>
      <c r="H204" s="2678">
        <v>0</v>
      </c>
      <c r="I204" s="2705">
        <v>20.7</v>
      </c>
      <c r="J204" s="2680">
        <v>0</v>
      </c>
      <c r="K204" s="2680">
        <v>20.7</v>
      </c>
      <c r="L204" s="2680">
        <v>62.992999999999995</v>
      </c>
      <c r="M204" s="2706">
        <v>62.992999999999995</v>
      </c>
      <c r="N204" s="2681">
        <v>0</v>
      </c>
      <c r="O204" s="2682">
        <v>62.992999999999995</v>
      </c>
      <c r="P204" s="2682"/>
      <c r="Q204" s="2682"/>
      <c r="R204" s="2682"/>
      <c r="S204" s="2682"/>
      <c r="T204" s="2682"/>
      <c r="U204" s="2682"/>
      <c r="V204" s="2682"/>
      <c r="W204" s="2682"/>
      <c r="X204" s="2843">
        <v>62.992999999999995</v>
      </c>
      <c r="Y204" s="2843">
        <v>0</v>
      </c>
      <c r="Z204" s="2108">
        <v>62.992999999999995</v>
      </c>
      <c r="AA204" s="2844">
        <v>62.363069999999993</v>
      </c>
      <c r="AB204" s="2844"/>
      <c r="AC204" s="2108">
        <v>62.363069999999993</v>
      </c>
      <c r="AD204" s="2108">
        <v>0.62992999999999999</v>
      </c>
      <c r="AE204" s="2844"/>
      <c r="AF204" s="2844">
        <v>0</v>
      </c>
      <c r="AG204" s="2108">
        <v>0</v>
      </c>
      <c r="AH204" s="2682"/>
      <c r="AI204" s="2682" t="s">
        <v>9941</v>
      </c>
      <c r="AJ204" s="2683">
        <v>0</v>
      </c>
    </row>
    <row r="205" spans="1:36" s="2701" customFormat="1" ht="94.5">
      <c r="A205" s="139">
        <v>3500</v>
      </c>
      <c r="B205" s="2674" t="s">
        <v>8364</v>
      </c>
      <c r="C205" s="2692" t="s">
        <v>8365</v>
      </c>
      <c r="D205" s="2673" t="s">
        <v>205</v>
      </c>
      <c r="E205" s="2695" t="s">
        <v>8212</v>
      </c>
      <c r="F205" s="2677" t="s">
        <v>8063</v>
      </c>
      <c r="G205" s="2709">
        <v>74.135000000000005</v>
      </c>
      <c r="H205" s="2678">
        <v>0</v>
      </c>
      <c r="I205" s="2705">
        <v>18</v>
      </c>
      <c r="J205" s="2680">
        <v>0</v>
      </c>
      <c r="K205" s="2680">
        <v>18</v>
      </c>
      <c r="L205" s="2680">
        <v>56.135000000000005</v>
      </c>
      <c r="M205" s="2706">
        <v>56.135000000000005</v>
      </c>
      <c r="N205" s="2681">
        <v>0</v>
      </c>
      <c r="O205" s="2682">
        <v>56.135000000000005</v>
      </c>
      <c r="P205" s="2682"/>
      <c r="Q205" s="2682"/>
      <c r="R205" s="2682"/>
      <c r="S205" s="2682"/>
      <c r="T205" s="2682"/>
      <c r="U205" s="2682"/>
      <c r="V205" s="2682"/>
      <c r="W205" s="2682"/>
      <c r="X205" s="2843">
        <v>56.135000000000005</v>
      </c>
      <c r="Y205" s="2843">
        <v>0</v>
      </c>
      <c r="Z205" s="2108">
        <v>56.135000000000005</v>
      </c>
      <c r="AA205" s="2844">
        <v>55.573650000000008</v>
      </c>
      <c r="AB205" s="2844"/>
      <c r="AC205" s="2108">
        <v>55.573650000000008</v>
      </c>
      <c r="AD205" s="2108">
        <v>0.56135000000000002</v>
      </c>
      <c r="AE205" s="2844"/>
      <c r="AF205" s="2844">
        <v>0</v>
      </c>
      <c r="AG205" s="2108">
        <v>0</v>
      </c>
      <c r="AH205" s="2682"/>
      <c r="AI205" s="2682" t="s">
        <v>9941</v>
      </c>
      <c r="AJ205" s="2683">
        <v>0</v>
      </c>
    </row>
    <row r="206" spans="1:36" s="2701" customFormat="1" ht="63">
      <c r="A206" s="139">
        <v>3501</v>
      </c>
      <c r="B206" s="2674" t="s">
        <v>8366</v>
      </c>
      <c r="C206" s="2692" t="s">
        <v>8367</v>
      </c>
      <c r="D206" s="2673" t="s">
        <v>205</v>
      </c>
      <c r="E206" s="2695" t="s">
        <v>8212</v>
      </c>
      <c r="F206" s="2677" t="s">
        <v>8063</v>
      </c>
      <c r="G206" s="2709">
        <v>77.096000000000004</v>
      </c>
      <c r="H206" s="2678">
        <v>0</v>
      </c>
      <c r="I206" s="2705">
        <v>18.7</v>
      </c>
      <c r="J206" s="2680">
        <v>0</v>
      </c>
      <c r="K206" s="2680">
        <v>18.7</v>
      </c>
      <c r="L206" s="2680">
        <v>58.396000000000001</v>
      </c>
      <c r="M206" s="2706">
        <v>58.396000000000001</v>
      </c>
      <c r="N206" s="2681">
        <v>0</v>
      </c>
      <c r="O206" s="2682">
        <v>58.396000000000001</v>
      </c>
      <c r="P206" s="2682"/>
      <c r="Q206" s="2682"/>
      <c r="R206" s="2682"/>
      <c r="S206" s="2682"/>
      <c r="T206" s="2682"/>
      <c r="U206" s="2682"/>
      <c r="V206" s="2682"/>
      <c r="W206" s="2682"/>
      <c r="X206" s="2843">
        <v>58.396000000000001</v>
      </c>
      <c r="Y206" s="2843">
        <v>0</v>
      </c>
      <c r="Z206" s="2108">
        <v>58.396000000000001</v>
      </c>
      <c r="AA206" s="2844">
        <v>57.812040000000003</v>
      </c>
      <c r="AB206" s="2844"/>
      <c r="AC206" s="2108">
        <v>57.812040000000003</v>
      </c>
      <c r="AD206" s="2108">
        <v>0.58396000000000003</v>
      </c>
      <c r="AE206" s="2844"/>
      <c r="AF206" s="2844">
        <v>0</v>
      </c>
      <c r="AG206" s="2108">
        <v>0</v>
      </c>
      <c r="AH206" s="2682"/>
      <c r="AI206" s="2682" t="s">
        <v>9941</v>
      </c>
      <c r="AJ206" s="2683">
        <v>0</v>
      </c>
    </row>
    <row r="207" spans="1:36" s="2701" customFormat="1" ht="63">
      <c r="A207" s="139">
        <v>3502</v>
      </c>
      <c r="B207" s="2674" t="s">
        <v>8368</v>
      </c>
      <c r="C207" s="2692" t="s">
        <v>8369</v>
      </c>
      <c r="D207" s="2673" t="s">
        <v>205</v>
      </c>
      <c r="E207" s="2694" t="s">
        <v>8299</v>
      </c>
      <c r="F207" s="2677" t="s">
        <v>8063</v>
      </c>
      <c r="G207" s="2709">
        <v>140.73599999999999</v>
      </c>
      <c r="H207" s="2678">
        <v>0</v>
      </c>
      <c r="I207" s="2705">
        <v>17.5</v>
      </c>
      <c r="J207" s="2680">
        <v>0</v>
      </c>
      <c r="K207" s="2680">
        <v>17.5</v>
      </c>
      <c r="L207" s="2680">
        <v>123.23599999999999</v>
      </c>
      <c r="M207" s="2706">
        <v>123.23599999999999</v>
      </c>
      <c r="N207" s="2681">
        <v>0</v>
      </c>
      <c r="O207" s="2682">
        <v>123.23599999999999</v>
      </c>
      <c r="P207" s="2682"/>
      <c r="Q207" s="2682"/>
      <c r="R207" s="2682"/>
      <c r="S207" s="2682"/>
      <c r="T207" s="2682"/>
      <c r="U207" s="2682"/>
      <c r="V207" s="2682"/>
      <c r="W207" s="2682"/>
      <c r="X207" s="2843">
        <v>123.23599999999999</v>
      </c>
      <c r="Y207" s="2843">
        <v>0</v>
      </c>
      <c r="Z207" s="2108">
        <v>123.23599999999999</v>
      </c>
      <c r="AA207" s="2844">
        <v>61.001819999999995</v>
      </c>
      <c r="AB207" s="2844"/>
      <c r="AC207" s="2108">
        <v>61.001819999999995</v>
      </c>
      <c r="AD207" s="2108">
        <v>0.61617999999999995</v>
      </c>
      <c r="AE207" s="2844"/>
      <c r="AF207" s="2844">
        <v>0</v>
      </c>
      <c r="AG207" s="2108">
        <v>0</v>
      </c>
      <c r="AH207" s="2682"/>
      <c r="AI207" s="2682" t="s">
        <v>10033</v>
      </c>
      <c r="AJ207" s="2683">
        <v>0</v>
      </c>
    </row>
    <row r="208" spans="1:36" s="2701" customFormat="1" ht="47.25">
      <c r="A208" s="139">
        <v>3503</v>
      </c>
      <c r="B208" s="2674" t="s">
        <v>8370</v>
      </c>
      <c r="C208" s="2692" t="s">
        <v>8371</v>
      </c>
      <c r="D208" s="2673" t="s">
        <v>205</v>
      </c>
      <c r="E208" s="2694" t="s">
        <v>8299</v>
      </c>
      <c r="F208" s="2677" t="s">
        <v>8063</v>
      </c>
      <c r="G208" s="2709">
        <v>114.84399999999999</v>
      </c>
      <c r="H208" s="2678">
        <v>0</v>
      </c>
      <c r="I208" s="2705">
        <v>15.042999999999999</v>
      </c>
      <c r="J208" s="2680">
        <v>0</v>
      </c>
      <c r="K208" s="2680">
        <v>15.042999999999999</v>
      </c>
      <c r="L208" s="2680">
        <v>99.800999999999988</v>
      </c>
      <c r="M208" s="2706">
        <v>99.800999999999988</v>
      </c>
      <c r="N208" s="2681">
        <v>0</v>
      </c>
      <c r="O208" s="2682">
        <v>99.800999999999988</v>
      </c>
      <c r="P208" s="2682"/>
      <c r="Q208" s="2682"/>
      <c r="R208" s="2682"/>
      <c r="S208" s="2682"/>
      <c r="T208" s="2682"/>
      <c r="U208" s="2682"/>
      <c r="V208" s="2682"/>
      <c r="W208" s="2682"/>
      <c r="X208" s="2843">
        <v>99.800999999999988</v>
      </c>
      <c r="Y208" s="2843">
        <v>0</v>
      </c>
      <c r="Z208" s="2108">
        <v>99.800999999999988</v>
      </c>
      <c r="AA208" s="2844">
        <v>98.802989999999994</v>
      </c>
      <c r="AB208" s="2844"/>
      <c r="AC208" s="2108">
        <v>98.802989999999994</v>
      </c>
      <c r="AD208" s="2108">
        <v>0.99800999999999984</v>
      </c>
      <c r="AE208" s="2844"/>
      <c r="AF208" s="2844">
        <v>0</v>
      </c>
      <c r="AG208" s="2108">
        <v>0</v>
      </c>
      <c r="AH208" s="2682"/>
      <c r="AI208" s="2682" t="s">
        <v>9941</v>
      </c>
      <c r="AJ208" s="2683">
        <v>0</v>
      </c>
    </row>
    <row r="209" spans="1:36" s="2701" customFormat="1" ht="63">
      <c r="A209" s="139">
        <v>3504</v>
      </c>
      <c r="B209" s="2674" t="s">
        <v>8372</v>
      </c>
      <c r="C209" s="2692" t="s">
        <v>8373</v>
      </c>
      <c r="D209" s="2673" t="s">
        <v>205</v>
      </c>
      <c r="E209" s="2694" t="s">
        <v>8299</v>
      </c>
      <c r="F209" s="2677" t="s">
        <v>8063</v>
      </c>
      <c r="G209" s="2709">
        <v>146.80099999999999</v>
      </c>
      <c r="H209" s="2678">
        <v>0</v>
      </c>
      <c r="I209" s="2705">
        <v>36.451999999999998</v>
      </c>
      <c r="J209" s="2680">
        <v>0</v>
      </c>
      <c r="K209" s="2680">
        <v>36.451999999999998</v>
      </c>
      <c r="L209" s="2680">
        <v>110.34899999999999</v>
      </c>
      <c r="M209" s="2706">
        <v>110.34899999999999</v>
      </c>
      <c r="N209" s="2681">
        <v>0</v>
      </c>
      <c r="O209" s="2682">
        <v>110.34899999999999</v>
      </c>
      <c r="P209" s="2682"/>
      <c r="Q209" s="2682"/>
      <c r="R209" s="2682"/>
      <c r="S209" s="2682"/>
      <c r="T209" s="2682"/>
      <c r="U209" s="2682"/>
      <c r="V209" s="2682"/>
      <c r="W209" s="2682"/>
      <c r="X209" s="2843">
        <v>110.34899999999999</v>
      </c>
      <c r="Y209" s="2843">
        <v>0</v>
      </c>
      <c r="Z209" s="2108">
        <v>110.34899999999999</v>
      </c>
      <c r="AA209" s="2844">
        <v>54.622754999999998</v>
      </c>
      <c r="AB209" s="2844"/>
      <c r="AC209" s="2108">
        <v>54.622754999999998</v>
      </c>
      <c r="AD209" s="2108">
        <v>0.55174499999999993</v>
      </c>
      <c r="AE209" s="2844"/>
      <c r="AF209" s="2844">
        <v>0</v>
      </c>
      <c r="AG209" s="2108">
        <v>0</v>
      </c>
      <c r="AH209" s="2682"/>
      <c r="AI209" s="2682" t="s">
        <v>10033</v>
      </c>
      <c r="AJ209" s="2683">
        <v>0</v>
      </c>
    </row>
    <row r="210" spans="1:36" s="2701" customFormat="1" ht="78.75">
      <c r="A210" s="139">
        <v>3505</v>
      </c>
      <c r="B210" s="2674" t="s">
        <v>8374</v>
      </c>
      <c r="C210" s="2692" t="s">
        <v>8375</v>
      </c>
      <c r="D210" s="2673" t="s">
        <v>205</v>
      </c>
      <c r="E210" s="2695" t="s">
        <v>8112</v>
      </c>
      <c r="F210" s="2690" t="s">
        <v>43</v>
      </c>
      <c r="G210" s="2709">
        <v>119.123</v>
      </c>
      <c r="H210" s="2678">
        <v>0</v>
      </c>
      <c r="I210" s="2705">
        <v>27.5</v>
      </c>
      <c r="J210" s="2680">
        <v>0</v>
      </c>
      <c r="K210" s="2680">
        <v>27.5</v>
      </c>
      <c r="L210" s="2680">
        <v>91.623000000000005</v>
      </c>
      <c r="M210" s="2706">
        <v>32.061999999999998</v>
      </c>
      <c r="N210" s="2681">
        <v>0</v>
      </c>
      <c r="O210" s="2682">
        <v>32.061999999999998</v>
      </c>
      <c r="P210" s="2682"/>
      <c r="Q210" s="2682"/>
      <c r="R210" s="2682"/>
      <c r="S210" s="2682"/>
      <c r="T210" s="2682"/>
      <c r="U210" s="2682"/>
      <c r="V210" s="2682"/>
      <c r="W210" s="2682"/>
      <c r="X210" s="2843">
        <v>32.061999999999998</v>
      </c>
      <c r="Y210" s="2843">
        <v>0</v>
      </c>
      <c r="Z210" s="2108">
        <v>32.061999999999998</v>
      </c>
      <c r="AA210" s="2844">
        <v>7.935344999999999</v>
      </c>
      <c r="AB210" s="2844"/>
      <c r="AC210" s="2108">
        <v>7.935344999999999</v>
      </c>
      <c r="AD210" s="2108">
        <v>8.015499999999999E-2</v>
      </c>
      <c r="AE210" s="2844"/>
      <c r="AF210" s="2844">
        <v>0</v>
      </c>
      <c r="AG210" s="2108">
        <v>0</v>
      </c>
      <c r="AH210" s="2682"/>
      <c r="AI210" s="2682" t="s">
        <v>9941</v>
      </c>
      <c r="AJ210" s="2683">
        <v>0</v>
      </c>
    </row>
    <row r="211" spans="1:36" s="2701" customFormat="1" ht="63">
      <c r="A211" s="139">
        <v>3506</v>
      </c>
      <c r="B211" s="2674" t="s">
        <v>8376</v>
      </c>
      <c r="C211" s="2692" t="s">
        <v>8377</v>
      </c>
      <c r="D211" s="2697" t="s">
        <v>588</v>
      </c>
      <c r="E211" s="2695" t="s">
        <v>8284</v>
      </c>
      <c r="F211" s="2677" t="s">
        <v>8063</v>
      </c>
      <c r="G211" s="2709">
        <v>100</v>
      </c>
      <c r="H211" s="2678">
        <v>0</v>
      </c>
      <c r="I211" s="2705">
        <v>25</v>
      </c>
      <c r="J211" s="2680">
        <v>0</v>
      </c>
      <c r="K211" s="2680">
        <v>25</v>
      </c>
      <c r="L211" s="2680">
        <v>75</v>
      </c>
      <c r="M211" s="2706">
        <v>75</v>
      </c>
      <c r="N211" s="2681">
        <v>0</v>
      </c>
      <c r="O211" s="2682">
        <v>75</v>
      </c>
      <c r="P211" s="2682"/>
      <c r="Q211" s="2682"/>
      <c r="R211" s="2682"/>
      <c r="S211" s="2682"/>
      <c r="T211" s="2682"/>
      <c r="U211" s="2682"/>
      <c r="V211" s="2682"/>
      <c r="W211" s="2682"/>
      <c r="X211" s="2843">
        <v>75</v>
      </c>
      <c r="Y211" s="2843">
        <v>0</v>
      </c>
      <c r="Z211" s="2108">
        <v>75</v>
      </c>
      <c r="AA211" s="2844">
        <v>74.25</v>
      </c>
      <c r="AB211" s="2844"/>
      <c r="AC211" s="2108">
        <v>74.25</v>
      </c>
      <c r="AD211" s="2108">
        <v>0.75</v>
      </c>
      <c r="AE211" s="2844"/>
      <c r="AF211" s="2844">
        <v>0</v>
      </c>
      <c r="AG211" s="2108">
        <v>0</v>
      </c>
      <c r="AH211" s="2682"/>
      <c r="AI211" s="2682" t="s">
        <v>9941</v>
      </c>
      <c r="AJ211" s="2683">
        <v>0</v>
      </c>
    </row>
    <row r="212" spans="1:36" s="2701" customFormat="1" ht="78.75">
      <c r="A212" s="139">
        <v>3507</v>
      </c>
      <c r="B212" s="2674" t="s">
        <v>8378</v>
      </c>
      <c r="C212" s="2692" t="s">
        <v>8379</v>
      </c>
      <c r="D212" s="2697" t="s">
        <v>588</v>
      </c>
      <c r="E212" s="2695" t="s">
        <v>8284</v>
      </c>
      <c r="F212" s="2677" t="s">
        <v>8063</v>
      </c>
      <c r="G212" s="2709">
        <v>100</v>
      </c>
      <c r="H212" s="2678">
        <v>0</v>
      </c>
      <c r="I212" s="2705">
        <v>25</v>
      </c>
      <c r="J212" s="2680">
        <v>0</v>
      </c>
      <c r="K212" s="2680">
        <v>25</v>
      </c>
      <c r="L212" s="2680">
        <v>75</v>
      </c>
      <c r="M212" s="2706">
        <v>75</v>
      </c>
      <c r="N212" s="2681">
        <v>0</v>
      </c>
      <c r="O212" s="2682">
        <v>75</v>
      </c>
      <c r="P212" s="2682"/>
      <c r="Q212" s="2682"/>
      <c r="R212" s="2682"/>
      <c r="S212" s="2682"/>
      <c r="T212" s="2682"/>
      <c r="U212" s="2682"/>
      <c r="V212" s="2682"/>
      <c r="W212" s="2682"/>
      <c r="X212" s="2843">
        <v>75</v>
      </c>
      <c r="Y212" s="2843">
        <v>0</v>
      </c>
      <c r="Z212" s="2108">
        <v>75</v>
      </c>
      <c r="AA212" s="2844">
        <v>74.25</v>
      </c>
      <c r="AB212" s="2844"/>
      <c r="AC212" s="2108">
        <v>74.25</v>
      </c>
      <c r="AD212" s="2108">
        <v>0.75</v>
      </c>
      <c r="AE212" s="2844"/>
      <c r="AF212" s="2844">
        <v>0</v>
      </c>
      <c r="AG212" s="2108">
        <v>0</v>
      </c>
      <c r="AH212" s="2682"/>
      <c r="AI212" s="2682" t="s">
        <v>9941</v>
      </c>
      <c r="AJ212" s="2683">
        <v>0</v>
      </c>
    </row>
    <row r="213" spans="1:36" s="2701" customFormat="1" ht="47.25">
      <c r="A213" s="139">
        <v>3508</v>
      </c>
      <c r="B213" s="2674" t="s">
        <v>8380</v>
      </c>
      <c r="C213" s="2692" t="s">
        <v>8381</v>
      </c>
      <c r="D213" s="2697" t="s">
        <v>588</v>
      </c>
      <c r="E213" s="2695" t="s">
        <v>8284</v>
      </c>
      <c r="F213" s="2677" t="s">
        <v>8063</v>
      </c>
      <c r="G213" s="2709">
        <v>100</v>
      </c>
      <c r="H213" s="2678">
        <v>0</v>
      </c>
      <c r="I213" s="2705">
        <v>25</v>
      </c>
      <c r="J213" s="2680">
        <v>0</v>
      </c>
      <c r="K213" s="2680">
        <v>25</v>
      </c>
      <c r="L213" s="2680">
        <v>75</v>
      </c>
      <c r="M213" s="2706">
        <v>75</v>
      </c>
      <c r="N213" s="2681">
        <v>0</v>
      </c>
      <c r="O213" s="2682">
        <v>75</v>
      </c>
      <c r="P213" s="2682"/>
      <c r="Q213" s="2682"/>
      <c r="R213" s="2682"/>
      <c r="S213" s="2682"/>
      <c r="T213" s="2682"/>
      <c r="U213" s="2682"/>
      <c r="V213" s="2682"/>
      <c r="W213" s="2682"/>
      <c r="X213" s="2843">
        <v>75</v>
      </c>
      <c r="Y213" s="2843">
        <v>0</v>
      </c>
      <c r="Z213" s="2108">
        <v>75</v>
      </c>
      <c r="AA213" s="2844">
        <v>74.25</v>
      </c>
      <c r="AB213" s="2844"/>
      <c r="AC213" s="2108">
        <v>74.25</v>
      </c>
      <c r="AD213" s="2108">
        <v>0.75</v>
      </c>
      <c r="AE213" s="2844"/>
      <c r="AF213" s="2844">
        <v>0</v>
      </c>
      <c r="AG213" s="2108">
        <v>0</v>
      </c>
      <c r="AH213" s="2682"/>
      <c r="AI213" s="2682" t="s">
        <v>9941</v>
      </c>
      <c r="AJ213" s="2683">
        <v>0</v>
      </c>
    </row>
    <row r="214" spans="1:36" s="2701" customFormat="1" ht="63">
      <c r="A214" s="139">
        <v>3509</v>
      </c>
      <c r="B214" s="2674" t="s">
        <v>8382</v>
      </c>
      <c r="C214" s="2692" t="s">
        <v>8383</v>
      </c>
      <c r="D214" s="2697" t="s">
        <v>588</v>
      </c>
      <c r="E214" s="2695" t="s">
        <v>8284</v>
      </c>
      <c r="F214" s="2677" t="s">
        <v>8063</v>
      </c>
      <c r="G214" s="2709">
        <v>100</v>
      </c>
      <c r="H214" s="2678">
        <v>0</v>
      </c>
      <c r="I214" s="2705">
        <v>25</v>
      </c>
      <c r="J214" s="2680">
        <v>0</v>
      </c>
      <c r="K214" s="2680">
        <v>25</v>
      </c>
      <c r="L214" s="2680">
        <v>75</v>
      </c>
      <c r="M214" s="2706">
        <v>75</v>
      </c>
      <c r="N214" s="2681">
        <v>0</v>
      </c>
      <c r="O214" s="2682">
        <v>75</v>
      </c>
      <c r="P214" s="2682"/>
      <c r="Q214" s="2682"/>
      <c r="R214" s="2682"/>
      <c r="S214" s="2682"/>
      <c r="T214" s="2682"/>
      <c r="U214" s="2682"/>
      <c r="V214" s="2682"/>
      <c r="W214" s="2682"/>
      <c r="X214" s="2843">
        <v>75</v>
      </c>
      <c r="Y214" s="2843">
        <v>0</v>
      </c>
      <c r="Z214" s="2108">
        <v>75</v>
      </c>
      <c r="AA214" s="2844">
        <v>74.25</v>
      </c>
      <c r="AB214" s="2844"/>
      <c r="AC214" s="2108">
        <v>74.25</v>
      </c>
      <c r="AD214" s="2108">
        <v>0.75</v>
      </c>
      <c r="AE214" s="2844"/>
      <c r="AF214" s="2844">
        <v>0</v>
      </c>
      <c r="AG214" s="2108">
        <v>0</v>
      </c>
      <c r="AH214" s="2682"/>
      <c r="AI214" s="2682" t="s">
        <v>9941</v>
      </c>
      <c r="AJ214" s="2683">
        <v>0</v>
      </c>
    </row>
    <row r="215" spans="1:36" s="2701" customFormat="1" ht="94.5">
      <c r="A215" s="139">
        <v>3510</v>
      </c>
      <c r="B215" s="2674" t="s">
        <v>8384</v>
      </c>
      <c r="C215" s="2692" t="s">
        <v>8385</v>
      </c>
      <c r="D215" s="2697" t="s">
        <v>588</v>
      </c>
      <c r="E215" s="2695" t="s">
        <v>8284</v>
      </c>
      <c r="F215" s="2677" t="s">
        <v>8063</v>
      </c>
      <c r="G215" s="2709">
        <v>100</v>
      </c>
      <c r="H215" s="2678">
        <v>0</v>
      </c>
      <c r="I215" s="2705">
        <v>25</v>
      </c>
      <c r="J215" s="2680">
        <v>0</v>
      </c>
      <c r="K215" s="2680">
        <v>25</v>
      </c>
      <c r="L215" s="2680">
        <v>75</v>
      </c>
      <c r="M215" s="2706">
        <v>75</v>
      </c>
      <c r="N215" s="2681">
        <v>0</v>
      </c>
      <c r="O215" s="2682">
        <v>75</v>
      </c>
      <c r="P215" s="2682"/>
      <c r="Q215" s="2682"/>
      <c r="R215" s="2682"/>
      <c r="S215" s="2682"/>
      <c r="T215" s="2682"/>
      <c r="U215" s="2682"/>
      <c r="V215" s="2682"/>
      <c r="W215" s="2682"/>
      <c r="X215" s="2843">
        <v>75</v>
      </c>
      <c r="Y215" s="2843">
        <v>0</v>
      </c>
      <c r="Z215" s="2108">
        <v>75</v>
      </c>
      <c r="AA215" s="2844">
        <v>74.25</v>
      </c>
      <c r="AB215" s="2844"/>
      <c r="AC215" s="2108">
        <v>74.25</v>
      </c>
      <c r="AD215" s="2108">
        <v>0.75</v>
      </c>
      <c r="AE215" s="2844"/>
      <c r="AF215" s="2844">
        <v>0</v>
      </c>
      <c r="AG215" s="2108">
        <v>0</v>
      </c>
      <c r="AH215" s="2682"/>
      <c r="AI215" s="2682" t="s">
        <v>9941</v>
      </c>
      <c r="AJ215" s="2683">
        <v>0</v>
      </c>
    </row>
    <row r="216" spans="1:36" s="2701" customFormat="1" ht="110.25">
      <c r="A216" s="139">
        <v>3511</v>
      </c>
      <c r="B216" s="2674" t="s">
        <v>8386</v>
      </c>
      <c r="C216" s="2692" t="s">
        <v>8387</v>
      </c>
      <c r="D216" s="2697" t="s">
        <v>588</v>
      </c>
      <c r="E216" s="2695" t="s">
        <v>8284</v>
      </c>
      <c r="F216" s="2677" t="s">
        <v>8063</v>
      </c>
      <c r="G216" s="2709">
        <v>100</v>
      </c>
      <c r="H216" s="2678">
        <v>0</v>
      </c>
      <c r="I216" s="2705">
        <v>25</v>
      </c>
      <c r="J216" s="2680">
        <v>0</v>
      </c>
      <c r="K216" s="2680">
        <v>25</v>
      </c>
      <c r="L216" s="2680">
        <v>75</v>
      </c>
      <c r="M216" s="2706">
        <v>75</v>
      </c>
      <c r="N216" s="2681">
        <v>0</v>
      </c>
      <c r="O216" s="2682">
        <v>75</v>
      </c>
      <c r="P216" s="2682"/>
      <c r="Q216" s="2682"/>
      <c r="R216" s="2682"/>
      <c r="S216" s="2682"/>
      <c r="T216" s="2682"/>
      <c r="U216" s="2682"/>
      <c r="V216" s="2682"/>
      <c r="W216" s="2682"/>
      <c r="X216" s="2843">
        <v>75</v>
      </c>
      <c r="Y216" s="2843">
        <v>0</v>
      </c>
      <c r="Z216" s="2108">
        <v>75</v>
      </c>
      <c r="AA216" s="2844">
        <v>74.25</v>
      </c>
      <c r="AB216" s="2844"/>
      <c r="AC216" s="2108">
        <v>74.25</v>
      </c>
      <c r="AD216" s="2108">
        <v>0.75</v>
      </c>
      <c r="AE216" s="2844"/>
      <c r="AF216" s="2844">
        <v>0</v>
      </c>
      <c r="AG216" s="2108">
        <v>0</v>
      </c>
      <c r="AH216" s="2682"/>
      <c r="AI216" s="2682" t="s">
        <v>9941</v>
      </c>
      <c r="AJ216" s="2683">
        <v>0</v>
      </c>
    </row>
    <row r="217" spans="1:36" s="2701" customFormat="1" ht="126">
      <c r="A217" s="139">
        <v>3512</v>
      </c>
      <c r="B217" s="2674" t="s">
        <v>8388</v>
      </c>
      <c r="C217" s="2692" t="s">
        <v>8389</v>
      </c>
      <c r="D217" s="2697" t="s">
        <v>588</v>
      </c>
      <c r="E217" s="2695" t="s">
        <v>8284</v>
      </c>
      <c r="F217" s="2677" t="s">
        <v>8063</v>
      </c>
      <c r="G217" s="2709">
        <v>100</v>
      </c>
      <c r="H217" s="2678">
        <v>0</v>
      </c>
      <c r="I217" s="2705">
        <v>25</v>
      </c>
      <c r="J217" s="2680">
        <v>0</v>
      </c>
      <c r="K217" s="2680">
        <v>25</v>
      </c>
      <c r="L217" s="2680">
        <v>75</v>
      </c>
      <c r="M217" s="2706">
        <v>75</v>
      </c>
      <c r="N217" s="2681">
        <v>0</v>
      </c>
      <c r="O217" s="2682">
        <v>75</v>
      </c>
      <c r="P217" s="2682"/>
      <c r="Q217" s="2682"/>
      <c r="R217" s="2682"/>
      <c r="S217" s="2682"/>
      <c r="T217" s="2682"/>
      <c r="U217" s="2682"/>
      <c r="V217" s="2682"/>
      <c r="W217" s="2682"/>
      <c r="X217" s="2843">
        <v>75</v>
      </c>
      <c r="Y217" s="2843">
        <v>0</v>
      </c>
      <c r="Z217" s="2108">
        <v>75</v>
      </c>
      <c r="AA217" s="2844">
        <v>74.25</v>
      </c>
      <c r="AB217" s="2844"/>
      <c r="AC217" s="2108">
        <v>74.25</v>
      </c>
      <c r="AD217" s="2108">
        <v>0.75</v>
      </c>
      <c r="AE217" s="2844"/>
      <c r="AF217" s="2844">
        <v>0</v>
      </c>
      <c r="AG217" s="2108">
        <v>0</v>
      </c>
      <c r="AH217" s="2682"/>
      <c r="AI217" s="2682" t="s">
        <v>9941</v>
      </c>
      <c r="AJ217" s="2683">
        <v>0</v>
      </c>
    </row>
    <row r="218" spans="1:36" s="2701" customFormat="1" ht="110.25">
      <c r="A218" s="139">
        <v>3513</v>
      </c>
      <c r="B218" s="2674" t="s">
        <v>8390</v>
      </c>
      <c r="C218" s="2692" t="s">
        <v>8391</v>
      </c>
      <c r="D218" s="2697" t="s">
        <v>588</v>
      </c>
      <c r="E218" s="2695" t="s">
        <v>8284</v>
      </c>
      <c r="F218" s="2677" t="s">
        <v>8063</v>
      </c>
      <c r="G218" s="2709">
        <v>100</v>
      </c>
      <c r="H218" s="2678">
        <v>0</v>
      </c>
      <c r="I218" s="2705">
        <v>12.5</v>
      </c>
      <c r="J218" s="2680">
        <v>0</v>
      </c>
      <c r="K218" s="2680">
        <v>12.5</v>
      </c>
      <c r="L218" s="2680">
        <v>87.5</v>
      </c>
      <c r="M218" s="2706">
        <v>87.5</v>
      </c>
      <c r="N218" s="2681">
        <v>0</v>
      </c>
      <c r="O218" s="2682">
        <v>87.5</v>
      </c>
      <c r="P218" s="2682"/>
      <c r="Q218" s="2682"/>
      <c r="R218" s="2682"/>
      <c r="S218" s="2682"/>
      <c r="T218" s="2682"/>
      <c r="U218" s="2682"/>
      <c r="V218" s="2682"/>
      <c r="W218" s="2682"/>
      <c r="X218" s="2843">
        <v>87.5</v>
      </c>
      <c r="Y218" s="2843">
        <v>0</v>
      </c>
      <c r="Z218" s="2108">
        <v>87.5</v>
      </c>
      <c r="AA218" s="2844">
        <v>86.625</v>
      </c>
      <c r="AB218" s="2844"/>
      <c r="AC218" s="2108">
        <v>86.625</v>
      </c>
      <c r="AD218" s="2108">
        <v>0.875</v>
      </c>
      <c r="AE218" s="2844"/>
      <c r="AF218" s="2844">
        <v>0</v>
      </c>
      <c r="AG218" s="2108">
        <v>0</v>
      </c>
      <c r="AH218" s="2682"/>
      <c r="AI218" s="2682" t="s">
        <v>9941</v>
      </c>
      <c r="AJ218" s="2683">
        <v>0</v>
      </c>
    </row>
    <row r="219" spans="1:36" s="2701" customFormat="1" ht="94.5">
      <c r="A219" s="139">
        <v>3514</v>
      </c>
      <c r="B219" s="2674" t="s">
        <v>8392</v>
      </c>
      <c r="C219" s="2692" t="s">
        <v>8393</v>
      </c>
      <c r="D219" s="2697" t="s">
        <v>588</v>
      </c>
      <c r="E219" s="2695" t="s">
        <v>8284</v>
      </c>
      <c r="F219" s="2677" t="s">
        <v>8063</v>
      </c>
      <c r="G219" s="2709">
        <v>100</v>
      </c>
      <c r="H219" s="2678">
        <v>0</v>
      </c>
      <c r="I219" s="2705">
        <v>25</v>
      </c>
      <c r="J219" s="2680">
        <v>0</v>
      </c>
      <c r="K219" s="2680">
        <v>25</v>
      </c>
      <c r="L219" s="2680">
        <v>75</v>
      </c>
      <c r="M219" s="2706">
        <v>75</v>
      </c>
      <c r="N219" s="2681">
        <v>0</v>
      </c>
      <c r="O219" s="2682">
        <v>75</v>
      </c>
      <c r="P219" s="2682"/>
      <c r="Q219" s="2682"/>
      <c r="R219" s="2682"/>
      <c r="S219" s="2682"/>
      <c r="T219" s="2682"/>
      <c r="U219" s="2682"/>
      <c r="V219" s="2682"/>
      <c r="W219" s="2682"/>
      <c r="X219" s="2843">
        <v>75</v>
      </c>
      <c r="Y219" s="2843">
        <v>0</v>
      </c>
      <c r="Z219" s="2108">
        <v>75</v>
      </c>
      <c r="AA219" s="2844">
        <v>74.25</v>
      </c>
      <c r="AB219" s="2844"/>
      <c r="AC219" s="2108">
        <v>74.25</v>
      </c>
      <c r="AD219" s="2108">
        <v>0.75</v>
      </c>
      <c r="AE219" s="2844"/>
      <c r="AF219" s="2844">
        <v>0</v>
      </c>
      <c r="AG219" s="2108">
        <v>0</v>
      </c>
      <c r="AH219" s="2682"/>
      <c r="AI219" s="2682" t="s">
        <v>9941</v>
      </c>
      <c r="AJ219" s="2683">
        <v>0</v>
      </c>
    </row>
    <row r="220" spans="1:36" s="2701" customFormat="1" ht="78.75">
      <c r="A220" s="139">
        <v>3515</v>
      </c>
      <c r="B220" s="2674" t="s">
        <v>8394</v>
      </c>
      <c r="C220" s="2692" t="s">
        <v>8395</v>
      </c>
      <c r="D220" s="2697" t="s">
        <v>588</v>
      </c>
      <c r="E220" s="2695" t="s">
        <v>8284</v>
      </c>
      <c r="F220" s="2677" t="s">
        <v>8063</v>
      </c>
      <c r="G220" s="2709">
        <v>100</v>
      </c>
      <c r="H220" s="2678">
        <v>0</v>
      </c>
      <c r="I220" s="2705">
        <v>25</v>
      </c>
      <c r="J220" s="2680">
        <v>0</v>
      </c>
      <c r="K220" s="2680">
        <v>25</v>
      </c>
      <c r="L220" s="2680">
        <v>75</v>
      </c>
      <c r="M220" s="2706">
        <v>75</v>
      </c>
      <c r="N220" s="2681">
        <v>0</v>
      </c>
      <c r="O220" s="2682">
        <v>75</v>
      </c>
      <c r="P220" s="2682"/>
      <c r="Q220" s="2682"/>
      <c r="R220" s="2682"/>
      <c r="S220" s="2682"/>
      <c r="T220" s="2682"/>
      <c r="U220" s="2682"/>
      <c r="V220" s="2682"/>
      <c r="W220" s="2682"/>
      <c r="X220" s="2843">
        <v>75</v>
      </c>
      <c r="Y220" s="2843">
        <v>0</v>
      </c>
      <c r="Z220" s="2108">
        <v>75</v>
      </c>
      <c r="AA220" s="2844">
        <v>74.25</v>
      </c>
      <c r="AB220" s="2844"/>
      <c r="AC220" s="2108">
        <v>74.25</v>
      </c>
      <c r="AD220" s="2108">
        <v>0.75</v>
      </c>
      <c r="AE220" s="2844"/>
      <c r="AF220" s="2844">
        <v>0</v>
      </c>
      <c r="AG220" s="2108">
        <v>0</v>
      </c>
      <c r="AH220" s="2682"/>
      <c r="AI220" s="2682" t="s">
        <v>9941</v>
      </c>
      <c r="AJ220" s="2683">
        <v>0</v>
      </c>
    </row>
    <row r="221" spans="1:36" s="2701" customFormat="1" ht="94.5">
      <c r="A221" s="139">
        <v>3516</v>
      </c>
      <c r="B221" s="2674" t="s">
        <v>8396</v>
      </c>
      <c r="C221" s="2692" t="s">
        <v>8397</v>
      </c>
      <c r="D221" s="2697" t="s">
        <v>588</v>
      </c>
      <c r="E221" s="2695" t="s">
        <v>8284</v>
      </c>
      <c r="F221" s="2677" t="s">
        <v>8063</v>
      </c>
      <c r="G221" s="2709">
        <v>100</v>
      </c>
      <c r="H221" s="2678">
        <v>0</v>
      </c>
      <c r="I221" s="2705">
        <v>25</v>
      </c>
      <c r="J221" s="2680">
        <v>0</v>
      </c>
      <c r="K221" s="2680">
        <v>25</v>
      </c>
      <c r="L221" s="2680">
        <v>75</v>
      </c>
      <c r="M221" s="2706">
        <v>75</v>
      </c>
      <c r="N221" s="2681">
        <v>0</v>
      </c>
      <c r="O221" s="2682">
        <v>75</v>
      </c>
      <c r="P221" s="2682"/>
      <c r="Q221" s="2682"/>
      <c r="R221" s="2682"/>
      <c r="S221" s="2682"/>
      <c r="T221" s="2682"/>
      <c r="U221" s="2682"/>
      <c r="V221" s="2682"/>
      <c r="W221" s="2682"/>
      <c r="X221" s="2843">
        <v>75</v>
      </c>
      <c r="Y221" s="2843">
        <v>0</v>
      </c>
      <c r="Z221" s="2108">
        <v>75</v>
      </c>
      <c r="AA221" s="2844">
        <v>74.25</v>
      </c>
      <c r="AB221" s="2844"/>
      <c r="AC221" s="2108">
        <v>74.25</v>
      </c>
      <c r="AD221" s="2108">
        <v>0.75</v>
      </c>
      <c r="AE221" s="2844"/>
      <c r="AF221" s="2844">
        <v>0</v>
      </c>
      <c r="AG221" s="2108">
        <v>0</v>
      </c>
      <c r="AH221" s="2682"/>
      <c r="AI221" s="2682" t="s">
        <v>9941</v>
      </c>
      <c r="AJ221" s="2683">
        <v>0</v>
      </c>
    </row>
    <row r="222" spans="1:36" s="2701" customFormat="1" ht="78.75">
      <c r="A222" s="139">
        <v>3517</v>
      </c>
      <c r="B222" s="2674" t="s">
        <v>8398</v>
      </c>
      <c r="C222" s="2692" t="s">
        <v>8399</v>
      </c>
      <c r="D222" s="2697" t="s">
        <v>588</v>
      </c>
      <c r="E222" s="2695" t="s">
        <v>8284</v>
      </c>
      <c r="F222" s="2677" t="s">
        <v>8063</v>
      </c>
      <c r="G222" s="2709">
        <v>100</v>
      </c>
      <c r="H222" s="2678">
        <v>0</v>
      </c>
      <c r="I222" s="2705">
        <v>25</v>
      </c>
      <c r="J222" s="2680">
        <v>0</v>
      </c>
      <c r="K222" s="2680">
        <v>25</v>
      </c>
      <c r="L222" s="2680">
        <v>75</v>
      </c>
      <c r="M222" s="2706">
        <v>75</v>
      </c>
      <c r="N222" s="2681">
        <v>0</v>
      </c>
      <c r="O222" s="2682">
        <v>75</v>
      </c>
      <c r="P222" s="2682"/>
      <c r="Q222" s="2682"/>
      <c r="R222" s="2682"/>
      <c r="S222" s="2682"/>
      <c r="T222" s="2682"/>
      <c r="U222" s="2682"/>
      <c r="V222" s="2682"/>
      <c r="W222" s="2682"/>
      <c r="X222" s="2843">
        <v>75</v>
      </c>
      <c r="Y222" s="2843">
        <v>0</v>
      </c>
      <c r="Z222" s="2108">
        <v>75</v>
      </c>
      <c r="AA222" s="2844">
        <v>74.25</v>
      </c>
      <c r="AB222" s="2844"/>
      <c r="AC222" s="2108">
        <v>74.25</v>
      </c>
      <c r="AD222" s="2108">
        <v>0.75</v>
      </c>
      <c r="AE222" s="2844"/>
      <c r="AF222" s="2844">
        <v>0</v>
      </c>
      <c r="AG222" s="2108">
        <v>0</v>
      </c>
      <c r="AH222" s="2682"/>
      <c r="AI222" s="2682" t="s">
        <v>9941</v>
      </c>
      <c r="AJ222" s="2683">
        <v>0</v>
      </c>
    </row>
    <row r="223" spans="1:36" s="2701" customFormat="1" ht="63">
      <c r="A223" s="139">
        <v>3518</v>
      </c>
      <c r="B223" s="2674" t="s">
        <v>8400</v>
      </c>
      <c r="C223" s="2692" t="s">
        <v>8401</v>
      </c>
      <c r="D223" s="2673" t="s">
        <v>28</v>
      </c>
      <c r="E223" s="2694" t="s">
        <v>8176</v>
      </c>
      <c r="F223" s="2677" t="s">
        <v>8063</v>
      </c>
      <c r="G223" s="2709">
        <v>240.11699999999999</v>
      </c>
      <c r="H223" s="2678">
        <v>0</v>
      </c>
      <c r="I223" s="2705">
        <v>60</v>
      </c>
      <c r="J223" s="2680">
        <v>0</v>
      </c>
      <c r="K223" s="2680">
        <v>60</v>
      </c>
      <c r="L223" s="2680">
        <v>180.11699999999999</v>
      </c>
      <c r="M223" s="2706">
        <v>180.11699999999999</v>
      </c>
      <c r="N223" s="2681">
        <v>0</v>
      </c>
      <c r="O223" s="2682">
        <v>180.11699999999999</v>
      </c>
      <c r="P223" s="2682"/>
      <c r="Q223" s="2682"/>
      <c r="R223" s="2682"/>
      <c r="S223" s="2682"/>
      <c r="T223" s="2682"/>
      <c r="U223" s="2682"/>
      <c r="V223" s="2682"/>
      <c r="W223" s="2682"/>
      <c r="X223" s="2843">
        <v>180.11699999999999</v>
      </c>
      <c r="Y223" s="2843">
        <v>0</v>
      </c>
      <c r="Z223" s="2108">
        <v>180.11699999999999</v>
      </c>
      <c r="AA223" s="2844">
        <v>89.157914999999988</v>
      </c>
      <c r="AB223" s="2844"/>
      <c r="AC223" s="2108">
        <v>89.157914999999988</v>
      </c>
      <c r="AD223" s="2108">
        <v>0.90058499999999997</v>
      </c>
      <c r="AE223" s="2844"/>
      <c r="AF223" s="2844">
        <v>0</v>
      </c>
      <c r="AG223" s="2108">
        <v>0</v>
      </c>
      <c r="AH223" s="2682"/>
      <c r="AI223" s="2682" t="s">
        <v>9941</v>
      </c>
      <c r="AJ223" s="2683">
        <v>0</v>
      </c>
    </row>
    <row r="224" spans="1:36" s="2701" customFormat="1" ht="126">
      <c r="A224" s="139">
        <v>3519</v>
      </c>
      <c r="B224" s="2674" t="s">
        <v>8402</v>
      </c>
      <c r="C224" s="2692" t="s">
        <v>8403</v>
      </c>
      <c r="D224" s="2673" t="s">
        <v>28</v>
      </c>
      <c r="E224" s="2695" t="s">
        <v>8212</v>
      </c>
      <c r="F224" s="2677" t="s">
        <v>8063</v>
      </c>
      <c r="G224" s="2709">
        <v>64.423000000000002</v>
      </c>
      <c r="H224" s="2678">
        <v>0</v>
      </c>
      <c r="I224" s="2705">
        <v>7.5</v>
      </c>
      <c r="J224" s="2680">
        <v>0</v>
      </c>
      <c r="K224" s="2680">
        <v>7.5</v>
      </c>
      <c r="L224" s="2680">
        <v>56.923000000000002</v>
      </c>
      <c r="M224" s="2706">
        <v>56.923000000000002</v>
      </c>
      <c r="N224" s="2681">
        <v>0</v>
      </c>
      <c r="O224" s="2682">
        <v>56.923000000000002</v>
      </c>
      <c r="P224" s="2682"/>
      <c r="Q224" s="2682"/>
      <c r="R224" s="2682"/>
      <c r="S224" s="2682"/>
      <c r="T224" s="2682"/>
      <c r="U224" s="2682"/>
      <c r="V224" s="2682"/>
      <c r="W224" s="2682"/>
      <c r="X224" s="2843">
        <v>56.923000000000002</v>
      </c>
      <c r="Y224" s="2843">
        <v>0</v>
      </c>
      <c r="Z224" s="2108">
        <v>56.923000000000002</v>
      </c>
      <c r="AA224" s="2844">
        <v>56.353770000000004</v>
      </c>
      <c r="AB224" s="2844"/>
      <c r="AC224" s="2108">
        <v>56.353770000000004</v>
      </c>
      <c r="AD224" s="2108">
        <v>0.56923000000000001</v>
      </c>
      <c r="AE224" s="2844"/>
      <c r="AF224" s="2844">
        <v>0</v>
      </c>
      <c r="AG224" s="2108">
        <v>0</v>
      </c>
      <c r="AH224" s="2682"/>
      <c r="AI224" s="2682" t="s">
        <v>9941</v>
      </c>
      <c r="AJ224" s="2683">
        <v>0</v>
      </c>
    </row>
    <row r="225" spans="1:36" s="2701" customFormat="1" ht="47.25">
      <c r="A225" s="139">
        <v>3520</v>
      </c>
      <c r="B225" s="2674" t="s">
        <v>8404</v>
      </c>
      <c r="C225" s="2692" t="s">
        <v>8405</v>
      </c>
      <c r="D225" s="2673" t="s">
        <v>28</v>
      </c>
      <c r="E225" s="2695" t="s">
        <v>8212</v>
      </c>
      <c r="F225" s="2677" t="s">
        <v>8063</v>
      </c>
      <c r="G225" s="2709">
        <v>64.736000000000004</v>
      </c>
      <c r="H225" s="2678">
        <v>0</v>
      </c>
      <c r="I225" s="2705">
        <v>15</v>
      </c>
      <c r="J225" s="2680">
        <v>0</v>
      </c>
      <c r="K225" s="2680">
        <v>15</v>
      </c>
      <c r="L225" s="2680">
        <v>49.736000000000004</v>
      </c>
      <c r="M225" s="2706">
        <v>49.736000000000004</v>
      </c>
      <c r="N225" s="2681">
        <v>0</v>
      </c>
      <c r="O225" s="2682">
        <v>49.736000000000004</v>
      </c>
      <c r="P225" s="2682"/>
      <c r="Q225" s="2682"/>
      <c r="R225" s="2682"/>
      <c r="S225" s="2682"/>
      <c r="T225" s="2682"/>
      <c r="U225" s="2682"/>
      <c r="V225" s="2682"/>
      <c r="W225" s="2682"/>
      <c r="X225" s="2843">
        <v>49.736000000000004</v>
      </c>
      <c r="Y225" s="2843">
        <v>0</v>
      </c>
      <c r="Z225" s="2108">
        <v>49.736000000000004</v>
      </c>
      <c r="AA225" s="2844">
        <v>49.238640000000004</v>
      </c>
      <c r="AB225" s="2844"/>
      <c r="AC225" s="2108">
        <v>49.238640000000004</v>
      </c>
      <c r="AD225" s="2108">
        <v>0.49736000000000002</v>
      </c>
      <c r="AE225" s="2844"/>
      <c r="AF225" s="2844">
        <v>0</v>
      </c>
      <c r="AG225" s="2108">
        <v>0</v>
      </c>
      <c r="AH225" s="2682"/>
      <c r="AI225" s="2682" t="s">
        <v>9941</v>
      </c>
      <c r="AJ225" s="2683">
        <v>0</v>
      </c>
    </row>
    <row r="226" spans="1:36" s="2701" customFormat="1" ht="63">
      <c r="A226" s="139">
        <v>3521</v>
      </c>
      <c r="B226" s="2674" t="s">
        <v>8406</v>
      </c>
      <c r="C226" s="2692" t="s">
        <v>8407</v>
      </c>
      <c r="D226" s="2676" t="s">
        <v>542</v>
      </c>
      <c r="E226" s="2694" t="s">
        <v>8176</v>
      </c>
      <c r="F226" s="2677" t="s">
        <v>8063</v>
      </c>
      <c r="G226" s="2709">
        <v>139.76599999999999</v>
      </c>
      <c r="H226" s="2678">
        <v>0</v>
      </c>
      <c r="I226" s="2705">
        <v>17.5</v>
      </c>
      <c r="J226" s="2680">
        <v>0</v>
      </c>
      <c r="K226" s="2680">
        <v>17.5</v>
      </c>
      <c r="L226" s="2680">
        <v>122.26599999999999</v>
      </c>
      <c r="M226" s="2706">
        <v>122.26599999999999</v>
      </c>
      <c r="N226" s="2681">
        <v>0</v>
      </c>
      <c r="O226" s="2682">
        <v>122.26599999999999</v>
      </c>
      <c r="P226" s="2682"/>
      <c r="Q226" s="2682"/>
      <c r="R226" s="2682"/>
      <c r="S226" s="2682"/>
      <c r="T226" s="2682"/>
      <c r="U226" s="2682"/>
      <c r="V226" s="2682"/>
      <c r="W226" s="2682"/>
      <c r="X226" s="2843">
        <v>122.26599999999999</v>
      </c>
      <c r="Y226" s="2843">
        <v>0</v>
      </c>
      <c r="Z226" s="2108">
        <v>122.26599999999999</v>
      </c>
      <c r="AA226" s="2844">
        <v>60.521669999999993</v>
      </c>
      <c r="AB226" s="2844"/>
      <c r="AC226" s="2108">
        <v>60.521669999999993</v>
      </c>
      <c r="AD226" s="2108">
        <v>0.61132999999999993</v>
      </c>
      <c r="AE226" s="2844"/>
      <c r="AF226" s="2844">
        <v>0</v>
      </c>
      <c r="AG226" s="2108">
        <v>0</v>
      </c>
      <c r="AH226" s="2682"/>
      <c r="AI226" s="2682" t="s">
        <v>10033</v>
      </c>
      <c r="AJ226" s="2683">
        <v>0</v>
      </c>
    </row>
    <row r="227" spans="1:36" s="2701" customFormat="1" ht="47.25">
      <c r="A227" s="139">
        <v>3522</v>
      </c>
      <c r="B227" s="2674" t="s">
        <v>8408</v>
      </c>
      <c r="C227" s="2692" t="s">
        <v>8409</v>
      </c>
      <c r="D227" s="2676" t="s">
        <v>542</v>
      </c>
      <c r="E227" s="2694" t="s">
        <v>8328</v>
      </c>
      <c r="F227" s="2677" t="s">
        <v>8063</v>
      </c>
      <c r="G227" s="2709">
        <v>139.999</v>
      </c>
      <c r="H227" s="2678">
        <v>0</v>
      </c>
      <c r="I227" s="2705">
        <v>0</v>
      </c>
      <c r="J227" s="2680">
        <v>0</v>
      </c>
      <c r="K227" s="2680">
        <v>0</v>
      </c>
      <c r="L227" s="2680">
        <v>139.999</v>
      </c>
      <c r="M227" s="2706">
        <v>139.999</v>
      </c>
      <c r="N227" s="2681">
        <v>0</v>
      </c>
      <c r="O227" s="2682">
        <v>139.999</v>
      </c>
      <c r="P227" s="2682"/>
      <c r="Q227" s="2682"/>
      <c r="R227" s="2682"/>
      <c r="S227" s="2682"/>
      <c r="T227" s="2682"/>
      <c r="U227" s="2682"/>
      <c r="V227" s="2682"/>
      <c r="W227" s="2682"/>
      <c r="X227" s="2843">
        <v>139.999</v>
      </c>
      <c r="Y227" s="2843">
        <v>0</v>
      </c>
      <c r="Z227" s="2108">
        <v>139.999</v>
      </c>
      <c r="AA227" s="2844">
        <v>69.299504999999996</v>
      </c>
      <c r="AB227" s="2844"/>
      <c r="AC227" s="2108">
        <v>69.299504999999996</v>
      </c>
      <c r="AD227" s="2108">
        <v>0.69999499999999992</v>
      </c>
      <c r="AE227" s="2844"/>
      <c r="AF227" s="2844">
        <v>0</v>
      </c>
      <c r="AG227" s="2108">
        <v>0</v>
      </c>
      <c r="AH227" s="2682"/>
      <c r="AI227" s="2682" t="s">
        <v>9941</v>
      </c>
      <c r="AJ227" s="2683">
        <v>0</v>
      </c>
    </row>
    <row r="228" spans="1:36" s="2701" customFormat="1" ht="47.25">
      <c r="A228" s="139">
        <v>3523</v>
      </c>
      <c r="B228" s="2674" t="s">
        <v>8410</v>
      </c>
      <c r="C228" s="2692" t="s">
        <v>8411</v>
      </c>
      <c r="D228" s="2676" t="s">
        <v>542</v>
      </c>
      <c r="E228" s="2694" t="s">
        <v>8412</v>
      </c>
      <c r="F228" s="2677" t="s">
        <v>8063</v>
      </c>
      <c r="G228" s="2709">
        <v>77.914000000000001</v>
      </c>
      <c r="H228" s="2678">
        <v>0</v>
      </c>
      <c r="I228" s="2705">
        <v>9.75</v>
      </c>
      <c r="J228" s="2680">
        <v>0</v>
      </c>
      <c r="K228" s="2680">
        <v>9.75</v>
      </c>
      <c r="L228" s="2680">
        <v>68.164000000000001</v>
      </c>
      <c r="M228" s="2706">
        <v>68.164000000000001</v>
      </c>
      <c r="N228" s="2681">
        <v>0</v>
      </c>
      <c r="O228" s="2682">
        <v>68.164000000000001</v>
      </c>
      <c r="P228" s="2682"/>
      <c r="Q228" s="2682"/>
      <c r="R228" s="2682"/>
      <c r="S228" s="2682"/>
      <c r="T228" s="2682"/>
      <c r="U228" s="2682"/>
      <c r="V228" s="2682"/>
      <c r="W228" s="2682"/>
      <c r="X228" s="2843">
        <v>68.164000000000001</v>
      </c>
      <c r="Y228" s="2843">
        <v>0</v>
      </c>
      <c r="Z228" s="2108">
        <v>68.164000000000001</v>
      </c>
      <c r="AA228" s="2844">
        <v>67.48236</v>
      </c>
      <c r="AB228" s="2844"/>
      <c r="AC228" s="2108">
        <v>67.48236</v>
      </c>
      <c r="AD228" s="2108">
        <v>0.68164000000000002</v>
      </c>
      <c r="AE228" s="2844"/>
      <c r="AF228" s="2844">
        <v>0</v>
      </c>
      <c r="AG228" s="2108">
        <v>0</v>
      </c>
      <c r="AH228" s="2682"/>
      <c r="AI228" s="2682" t="s">
        <v>9941</v>
      </c>
      <c r="AJ228" s="2683">
        <v>0</v>
      </c>
    </row>
    <row r="229" spans="1:36" s="2701" customFormat="1" ht="47.25">
      <c r="A229" s="139">
        <v>3524</v>
      </c>
      <c r="B229" s="2674" t="s">
        <v>8413</v>
      </c>
      <c r="C229" s="2692" t="s">
        <v>8414</v>
      </c>
      <c r="D229" s="2676" t="s">
        <v>542</v>
      </c>
      <c r="E229" s="2694" t="s">
        <v>8412</v>
      </c>
      <c r="F229" s="2677" t="s">
        <v>8063</v>
      </c>
      <c r="G229" s="2709">
        <v>51.975000000000001</v>
      </c>
      <c r="H229" s="2678">
        <v>0</v>
      </c>
      <c r="I229" s="2705">
        <v>6.5</v>
      </c>
      <c r="J229" s="2680">
        <v>0</v>
      </c>
      <c r="K229" s="2680">
        <v>6.5</v>
      </c>
      <c r="L229" s="2680">
        <v>45.475000000000001</v>
      </c>
      <c r="M229" s="2706">
        <v>45.475000000000001</v>
      </c>
      <c r="N229" s="2681">
        <v>0</v>
      </c>
      <c r="O229" s="2682">
        <v>45.475000000000001</v>
      </c>
      <c r="P229" s="2682"/>
      <c r="Q229" s="2682"/>
      <c r="R229" s="2682"/>
      <c r="S229" s="2682"/>
      <c r="T229" s="2682"/>
      <c r="U229" s="2682"/>
      <c r="V229" s="2682"/>
      <c r="W229" s="2682"/>
      <c r="X229" s="2843">
        <v>45.475000000000001</v>
      </c>
      <c r="Y229" s="2843">
        <v>0</v>
      </c>
      <c r="Z229" s="2108">
        <v>45.475000000000001</v>
      </c>
      <c r="AA229" s="2844">
        <v>38.585250000000002</v>
      </c>
      <c r="AB229" s="2844"/>
      <c r="AC229" s="2108">
        <v>38.585250000000002</v>
      </c>
      <c r="AD229" s="2108">
        <v>0.38975000000000004</v>
      </c>
      <c r="AE229" s="2844"/>
      <c r="AF229" s="2844">
        <v>0</v>
      </c>
      <c r="AG229" s="2108">
        <v>0</v>
      </c>
      <c r="AH229" s="2682"/>
      <c r="AI229" s="2682" t="s">
        <v>9941</v>
      </c>
      <c r="AJ229" s="2683">
        <v>0</v>
      </c>
    </row>
    <row r="230" spans="1:36" s="2701" customFormat="1" ht="47.25">
      <c r="A230" s="139">
        <v>3525</v>
      </c>
      <c r="B230" s="2674" t="s">
        <v>8415</v>
      </c>
      <c r="C230" s="2692" t="s">
        <v>8416</v>
      </c>
      <c r="D230" s="2676" t="s">
        <v>542</v>
      </c>
      <c r="E230" s="2694" t="s">
        <v>8412</v>
      </c>
      <c r="F230" s="2677" t="s">
        <v>8063</v>
      </c>
      <c r="G230" s="2709">
        <v>90.522999999999996</v>
      </c>
      <c r="H230" s="2678">
        <v>0</v>
      </c>
      <c r="I230" s="2705">
        <v>22.5</v>
      </c>
      <c r="J230" s="2680">
        <v>0</v>
      </c>
      <c r="K230" s="2680">
        <v>22.5</v>
      </c>
      <c r="L230" s="2680">
        <v>68.022999999999996</v>
      </c>
      <c r="M230" s="2706">
        <v>68.022999999999996</v>
      </c>
      <c r="N230" s="2681">
        <v>0</v>
      </c>
      <c r="O230" s="2682">
        <v>68.022999999999996</v>
      </c>
      <c r="P230" s="2682"/>
      <c r="Q230" s="2682"/>
      <c r="R230" s="2682"/>
      <c r="S230" s="2682"/>
      <c r="T230" s="2682"/>
      <c r="U230" s="2682"/>
      <c r="V230" s="2682"/>
      <c r="W230" s="2682"/>
      <c r="X230" s="2843">
        <v>68.022999999999996</v>
      </c>
      <c r="Y230" s="2843">
        <v>0</v>
      </c>
      <c r="Z230" s="2108">
        <v>68.022999999999996</v>
      </c>
      <c r="AA230" s="2844">
        <v>67.342770000000002</v>
      </c>
      <c r="AB230" s="2844"/>
      <c r="AC230" s="2108">
        <v>67.342770000000002</v>
      </c>
      <c r="AD230" s="2108">
        <v>0.68023</v>
      </c>
      <c r="AE230" s="2844"/>
      <c r="AF230" s="2844">
        <v>0</v>
      </c>
      <c r="AG230" s="2108">
        <v>0</v>
      </c>
      <c r="AH230" s="2682"/>
      <c r="AI230" s="2682" t="s">
        <v>9941</v>
      </c>
      <c r="AJ230" s="2683">
        <v>0</v>
      </c>
    </row>
    <row r="231" spans="1:36" s="2701" customFormat="1" ht="63">
      <c r="A231" s="139">
        <v>3526</v>
      </c>
      <c r="B231" s="2674" t="s">
        <v>8417</v>
      </c>
      <c r="C231" s="2692" t="s">
        <v>8418</v>
      </c>
      <c r="D231" s="2676" t="s">
        <v>542</v>
      </c>
      <c r="E231" s="2694" t="s">
        <v>8062</v>
      </c>
      <c r="F231" s="2677" t="s">
        <v>8063</v>
      </c>
      <c r="G231" s="2709">
        <v>70.805999999999997</v>
      </c>
      <c r="H231" s="2678">
        <v>0</v>
      </c>
      <c r="I231" s="2705">
        <v>17.738</v>
      </c>
      <c r="J231" s="2680">
        <v>0</v>
      </c>
      <c r="K231" s="2680">
        <v>17.738</v>
      </c>
      <c r="L231" s="2680">
        <v>53.067999999999998</v>
      </c>
      <c r="M231" s="2706">
        <v>53.067999999999998</v>
      </c>
      <c r="N231" s="2681">
        <v>0</v>
      </c>
      <c r="O231" s="2682">
        <v>53.067999999999998</v>
      </c>
      <c r="P231" s="2682"/>
      <c r="Q231" s="2682"/>
      <c r="R231" s="2682"/>
      <c r="S231" s="2682"/>
      <c r="T231" s="2682"/>
      <c r="U231" s="2682"/>
      <c r="V231" s="2682"/>
      <c r="W231" s="2682"/>
      <c r="X231" s="2843">
        <v>53.067999999999998</v>
      </c>
      <c r="Y231" s="2843">
        <v>0</v>
      </c>
      <c r="Z231" s="2108">
        <v>53.067999999999998</v>
      </c>
      <c r="AA231" s="2844">
        <v>52.537320000000001</v>
      </c>
      <c r="AB231" s="2844"/>
      <c r="AC231" s="2108">
        <v>52.537320000000001</v>
      </c>
      <c r="AD231" s="2108">
        <v>0.53067999999999993</v>
      </c>
      <c r="AE231" s="2844"/>
      <c r="AF231" s="2844">
        <v>0</v>
      </c>
      <c r="AG231" s="2108">
        <v>0</v>
      </c>
      <c r="AH231" s="2682"/>
      <c r="AI231" s="2682" t="s">
        <v>10033</v>
      </c>
      <c r="AJ231" s="2683">
        <v>0</v>
      </c>
    </row>
    <row r="232" spans="1:36" s="2701" customFormat="1" ht="48" customHeight="1">
      <c r="A232" s="139">
        <v>3527</v>
      </c>
      <c r="B232" s="2674" t="s">
        <v>8419</v>
      </c>
      <c r="C232" s="2692" t="s">
        <v>8420</v>
      </c>
      <c r="D232" s="2673" t="s">
        <v>209</v>
      </c>
      <c r="E232" s="2694" t="s">
        <v>8199</v>
      </c>
      <c r="F232" s="2677" t="s">
        <v>8063</v>
      </c>
      <c r="G232" s="2709">
        <v>121.9</v>
      </c>
      <c r="H232" s="2678">
        <v>0</v>
      </c>
      <c r="I232" s="2705">
        <v>30.677</v>
      </c>
      <c r="J232" s="2680">
        <v>0</v>
      </c>
      <c r="K232" s="2680">
        <v>30.677</v>
      </c>
      <c r="L232" s="2680">
        <v>91.223000000000013</v>
      </c>
      <c r="M232" s="2706">
        <v>91.223000000000013</v>
      </c>
      <c r="N232" s="2681">
        <v>0</v>
      </c>
      <c r="O232" s="2682">
        <v>91.223000000000013</v>
      </c>
      <c r="P232" s="2682"/>
      <c r="Q232" s="2682"/>
      <c r="R232" s="2682"/>
      <c r="S232" s="2682"/>
      <c r="T232" s="2682"/>
      <c r="U232" s="2682"/>
      <c r="V232" s="2682"/>
      <c r="W232" s="2682"/>
      <c r="X232" s="2843">
        <v>91.223000000000013</v>
      </c>
      <c r="Y232" s="2843">
        <v>0</v>
      </c>
      <c r="Z232" s="2108">
        <v>91.223000000000013</v>
      </c>
      <c r="AA232" s="2844">
        <v>90.310770000000019</v>
      </c>
      <c r="AB232" s="2844"/>
      <c r="AC232" s="2108">
        <v>90.310770000000019</v>
      </c>
      <c r="AD232" s="2108">
        <v>0.9122300000000001</v>
      </c>
      <c r="AE232" s="2844"/>
      <c r="AF232" s="2844">
        <v>0</v>
      </c>
      <c r="AG232" s="2108">
        <v>0</v>
      </c>
      <c r="AH232" s="2682"/>
      <c r="AI232" s="2682" t="s">
        <v>10033</v>
      </c>
      <c r="AJ232" s="2683">
        <v>0</v>
      </c>
    </row>
    <row r="233" spans="1:36" s="2701" customFormat="1" ht="48" customHeight="1">
      <c r="A233" s="139">
        <v>3528</v>
      </c>
      <c r="B233" s="2674" t="s">
        <v>8421</v>
      </c>
      <c r="C233" s="2692" t="s">
        <v>8422</v>
      </c>
      <c r="D233" s="2673" t="s">
        <v>209</v>
      </c>
      <c r="E233" s="2694" t="s">
        <v>8196</v>
      </c>
      <c r="F233" s="2677" t="s">
        <v>8063</v>
      </c>
      <c r="G233" s="2709">
        <v>151.87</v>
      </c>
      <c r="H233" s="2678">
        <v>0</v>
      </c>
      <c r="I233" s="2705">
        <v>38.055</v>
      </c>
      <c r="J233" s="2680">
        <v>0</v>
      </c>
      <c r="K233" s="2680">
        <v>38.055</v>
      </c>
      <c r="L233" s="2680">
        <v>113.815</v>
      </c>
      <c r="M233" s="2706">
        <v>113.815</v>
      </c>
      <c r="N233" s="2681">
        <v>0</v>
      </c>
      <c r="O233" s="2682">
        <v>113.815</v>
      </c>
      <c r="P233" s="2682"/>
      <c r="Q233" s="2682"/>
      <c r="R233" s="2682"/>
      <c r="S233" s="2682"/>
      <c r="T233" s="2682"/>
      <c r="U233" s="2682"/>
      <c r="V233" s="2682"/>
      <c r="W233" s="2682"/>
      <c r="X233" s="2843">
        <v>113.815</v>
      </c>
      <c r="Y233" s="2843">
        <v>0</v>
      </c>
      <c r="Z233" s="2108">
        <v>113.815</v>
      </c>
      <c r="AA233" s="2844">
        <v>56.338425000000001</v>
      </c>
      <c r="AB233" s="2844"/>
      <c r="AC233" s="2108">
        <v>56.338425000000001</v>
      </c>
      <c r="AD233" s="2108">
        <v>0.569075</v>
      </c>
      <c r="AE233" s="2844"/>
      <c r="AF233" s="2844">
        <v>0</v>
      </c>
      <c r="AG233" s="2108">
        <v>0</v>
      </c>
      <c r="AH233" s="2682"/>
      <c r="AI233" s="2682" t="s">
        <v>9941</v>
      </c>
      <c r="AJ233" s="2683">
        <v>0</v>
      </c>
    </row>
    <row r="234" spans="1:36" s="2701" customFormat="1" ht="47.25">
      <c r="A234" s="139">
        <v>3529</v>
      </c>
      <c r="B234" s="2674" t="s">
        <v>8423</v>
      </c>
      <c r="C234" s="2692" t="s">
        <v>8424</v>
      </c>
      <c r="D234" s="2673" t="s">
        <v>209</v>
      </c>
      <c r="E234" s="2694" t="s">
        <v>8157</v>
      </c>
      <c r="F234" s="2677" t="s">
        <v>8063</v>
      </c>
      <c r="G234" s="2709">
        <v>99.781999999999996</v>
      </c>
      <c r="H234" s="2678">
        <v>0</v>
      </c>
      <c r="I234" s="2705">
        <v>25.036999999999999</v>
      </c>
      <c r="J234" s="2680">
        <v>0</v>
      </c>
      <c r="K234" s="2680">
        <v>25.036999999999999</v>
      </c>
      <c r="L234" s="2680">
        <v>74.745000000000005</v>
      </c>
      <c r="M234" s="2706">
        <v>74.745000000000005</v>
      </c>
      <c r="N234" s="2681">
        <v>0</v>
      </c>
      <c r="O234" s="2682">
        <v>74.745000000000005</v>
      </c>
      <c r="P234" s="2682"/>
      <c r="Q234" s="2682"/>
      <c r="R234" s="2682"/>
      <c r="S234" s="2682"/>
      <c r="T234" s="2682"/>
      <c r="U234" s="2682"/>
      <c r="V234" s="2682"/>
      <c r="W234" s="2682"/>
      <c r="X234" s="2843">
        <v>74.745000000000005</v>
      </c>
      <c r="Y234" s="2843">
        <v>0</v>
      </c>
      <c r="Z234" s="2108">
        <v>74.745000000000005</v>
      </c>
      <c r="AA234" s="2844">
        <v>73.997550000000004</v>
      </c>
      <c r="AB234" s="2844"/>
      <c r="AC234" s="2108">
        <v>73.997550000000004</v>
      </c>
      <c r="AD234" s="2108">
        <v>0.74745000000000006</v>
      </c>
      <c r="AE234" s="2844"/>
      <c r="AF234" s="2844">
        <v>50.633347000000001</v>
      </c>
      <c r="AG234" s="2108">
        <v>50.633347000000001</v>
      </c>
      <c r="AH234" s="2682"/>
      <c r="AI234" s="2682" t="s">
        <v>9941</v>
      </c>
      <c r="AJ234" s="2683">
        <v>0</v>
      </c>
    </row>
    <row r="235" spans="1:36" s="2701" customFormat="1" ht="63">
      <c r="A235" s="139">
        <v>3530</v>
      </c>
      <c r="B235" s="2674" t="s">
        <v>8425</v>
      </c>
      <c r="C235" s="2692" t="s">
        <v>8426</v>
      </c>
      <c r="D235" s="2673" t="s">
        <v>209</v>
      </c>
      <c r="E235" s="2694" t="s">
        <v>8199</v>
      </c>
      <c r="F235" s="2677" t="s">
        <v>8063</v>
      </c>
      <c r="G235" s="2709">
        <v>124.66</v>
      </c>
      <c r="H235" s="2678">
        <v>0</v>
      </c>
      <c r="I235" s="2705">
        <v>31.23</v>
      </c>
      <c r="J235" s="2680">
        <v>0</v>
      </c>
      <c r="K235" s="2680">
        <v>31.23</v>
      </c>
      <c r="L235" s="2680">
        <v>93.429999999999993</v>
      </c>
      <c r="M235" s="2706">
        <v>93.429999999999993</v>
      </c>
      <c r="N235" s="2681">
        <v>0</v>
      </c>
      <c r="O235" s="2682">
        <v>93.429999999999993</v>
      </c>
      <c r="P235" s="2682"/>
      <c r="Q235" s="2682"/>
      <c r="R235" s="2682"/>
      <c r="S235" s="2682"/>
      <c r="T235" s="2682"/>
      <c r="U235" s="2682"/>
      <c r="V235" s="2682"/>
      <c r="W235" s="2682"/>
      <c r="X235" s="2843">
        <v>93.429999999999993</v>
      </c>
      <c r="Y235" s="2843">
        <v>0</v>
      </c>
      <c r="Z235" s="2108">
        <v>93.429999999999993</v>
      </c>
      <c r="AA235" s="2844">
        <v>92.495699999999999</v>
      </c>
      <c r="AB235" s="2844"/>
      <c r="AC235" s="2108">
        <v>92.495699999999999</v>
      </c>
      <c r="AD235" s="2108">
        <v>0.93429999999999991</v>
      </c>
      <c r="AE235" s="2844"/>
      <c r="AF235" s="2844">
        <v>0</v>
      </c>
      <c r="AG235" s="2108">
        <v>0</v>
      </c>
      <c r="AH235" s="2682"/>
      <c r="AI235" s="2682" t="s">
        <v>9941</v>
      </c>
      <c r="AJ235" s="2683">
        <v>0</v>
      </c>
    </row>
    <row r="236" spans="1:36" s="2701" customFormat="1" ht="47.25">
      <c r="A236" s="139">
        <v>3531</v>
      </c>
      <c r="B236" s="2674" t="s">
        <v>8427</v>
      </c>
      <c r="C236" s="2692" t="s">
        <v>8428</v>
      </c>
      <c r="D236" s="2673" t="s">
        <v>209</v>
      </c>
      <c r="E236" s="2694" t="s">
        <v>8157</v>
      </c>
      <c r="F236" s="2677" t="s">
        <v>8063</v>
      </c>
      <c r="G236" s="2709">
        <v>96.224000000000004</v>
      </c>
      <c r="H236" s="2678">
        <v>0</v>
      </c>
      <c r="I236" s="2705">
        <v>24.953000000000003</v>
      </c>
      <c r="J236" s="2680">
        <v>0</v>
      </c>
      <c r="K236" s="2680">
        <v>24.953000000000003</v>
      </c>
      <c r="L236" s="2680">
        <v>71.271000000000001</v>
      </c>
      <c r="M236" s="2706">
        <v>71.271000000000001</v>
      </c>
      <c r="N236" s="2681">
        <v>0</v>
      </c>
      <c r="O236" s="2682">
        <v>71.271000000000001</v>
      </c>
      <c r="P236" s="2682"/>
      <c r="Q236" s="2682"/>
      <c r="R236" s="2682"/>
      <c r="S236" s="2682"/>
      <c r="T236" s="2682"/>
      <c r="U236" s="2682"/>
      <c r="V236" s="2682"/>
      <c r="W236" s="2682"/>
      <c r="X236" s="2843">
        <v>71.271000000000001</v>
      </c>
      <c r="Y236" s="2843">
        <v>0</v>
      </c>
      <c r="Z236" s="2108">
        <v>71.271000000000001</v>
      </c>
      <c r="AA236" s="2844">
        <v>70.55829</v>
      </c>
      <c r="AB236" s="2844"/>
      <c r="AC236" s="2108">
        <v>70.55829</v>
      </c>
      <c r="AD236" s="2108">
        <v>0.71270999999999995</v>
      </c>
      <c r="AE236" s="2844"/>
      <c r="AF236" s="2844">
        <v>0</v>
      </c>
      <c r="AG236" s="2108">
        <v>0</v>
      </c>
      <c r="AH236" s="2682"/>
      <c r="AI236" s="2682" t="s">
        <v>9941</v>
      </c>
      <c r="AJ236" s="2683">
        <v>0</v>
      </c>
    </row>
    <row r="237" spans="1:36" s="2701" customFormat="1" ht="63">
      <c r="A237" s="139">
        <v>3532</v>
      </c>
      <c r="B237" s="2674" t="s">
        <v>8429</v>
      </c>
      <c r="C237" s="2692" t="s">
        <v>8430</v>
      </c>
      <c r="D237" s="2673" t="s">
        <v>209</v>
      </c>
      <c r="E237" s="2694" t="s">
        <v>8196</v>
      </c>
      <c r="F237" s="2677" t="s">
        <v>8063</v>
      </c>
      <c r="G237" s="2709">
        <v>104.62</v>
      </c>
      <c r="H237" s="2678">
        <v>0</v>
      </c>
      <c r="I237" s="2705">
        <v>74.98</v>
      </c>
      <c r="J237" s="2680">
        <v>0</v>
      </c>
      <c r="K237" s="2680">
        <v>74.98</v>
      </c>
      <c r="L237" s="2680">
        <v>29.64</v>
      </c>
      <c r="M237" s="2706">
        <v>29.64</v>
      </c>
      <c r="N237" s="2681">
        <v>0</v>
      </c>
      <c r="O237" s="2682">
        <v>29.64</v>
      </c>
      <c r="P237" s="2682"/>
      <c r="Q237" s="2682"/>
      <c r="R237" s="2682"/>
      <c r="S237" s="2682"/>
      <c r="T237" s="2682"/>
      <c r="U237" s="2682"/>
      <c r="V237" s="2682"/>
      <c r="W237" s="2682"/>
      <c r="X237" s="2843">
        <v>29.64</v>
      </c>
      <c r="Y237" s="2843">
        <v>0</v>
      </c>
      <c r="Z237" s="2108">
        <v>29.64</v>
      </c>
      <c r="AA237" s="2844">
        <v>29.343600000000002</v>
      </c>
      <c r="AB237" s="2844"/>
      <c r="AC237" s="2108">
        <v>29.343600000000002</v>
      </c>
      <c r="AD237" s="2108">
        <v>0.2964</v>
      </c>
      <c r="AE237" s="2844"/>
      <c r="AF237" s="2844">
        <v>0</v>
      </c>
      <c r="AG237" s="2108">
        <v>0</v>
      </c>
      <c r="AH237" s="2682"/>
      <c r="AI237" s="2682" t="s">
        <v>9941</v>
      </c>
      <c r="AJ237" s="2683">
        <v>0</v>
      </c>
    </row>
    <row r="238" spans="1:36" s="2701" customFormat="1" ht="63">
      <c r="A238" s="139">
        <v>3533</v>
      </c>
      <c r="B238" s="2674" t="s">
        <v>8431</v>
      </c>
      <c r="C238" s="2692" t="s">
        <v>8432</v>
      </c>
      <c r="D238" s="2673" t="s">
        <v>209</v>
      </c>
      <c r="E238" s="2695" t="s">
        <v>8157</v>
      </c>
      <c r="F238" s="2677" t="s">
        <v>8063</v>
      </c>
      <c r="G238" s="2709">
        <v>96.483000000000004</v>
      </c>
      <c r="H238" s="2678">
        <v>0</v>
      </c>
      <c r="I238" s="2705">
        <v>74.995000000000005</v>
      </c>
      <c r="J238" s="2680">
        <v>0</v>
      </c>
      <c r="K238" s="2680">
        <v>74.995000000000005</v>
      </c>
      <c r="L238" s="2680">
        <v>21.488</v>
      </c>
      <c r="M238" s="2706">
        <v>21.488</v>
      </c>
      <c r="N238" s="2681">
        <v>0</v>
      </c>
      <c r="O238" s="2682">
        <v>21.488</v>
      </c>
      <c r="P238" s="2682"/>
      <c r="Q238" s="2682"/>
      <c r="R238" s="2682"/>
      <c r="S238" s="2682"/>
      <c r="T238" s="2682"/>
      <c r="U238" s="2682"/>
      <c r="V238" s="2682"/>
      <c r="W238" s="2682"/>
      <c r="X238" s="2843">
        <v>21.488</v>
      </c>
      <c r="Y238" s="2843">
        <v>0</v>
      </c>
      <c r="Z238" s="2108">
        <v>21.488</v>
      </c>
      <c r="AA238" s="2844">
        <v>21.273119999999999</v>
      </c>
      <c r="AB238" s="2844"/>
      <c r="AC238" s="2108">
        <v>21.273119999999999</v>
      </c>
      <c r="AD238" s="2108">
        <v>0.21487999999999999</v>
      </c>
      <c r="AE238" s="2844"/>
      <c r="AF238" s="2844">
        <v>0</v>
      </c>
      <c r="AG238" s="2108">
        <v>0</v>
      </c>
      <c r="AH238" s="2682"/>
      <c r="AI238" s="2682" t="s">
        <v>10033</v>
      </c>
      <c r="AJ238" s="2683">
        <v>0</v>
      </c>
    </row>
    <row r="239" spans="1:36" s="2701" customFormat="1" ht="47.25">
      <c r="A239" s="139">
        <v>3534</v>
      </c>
      <c r="B239" s="2674" t="s">
        <v>8433</v>
      </c>
      <c r="C239" s="2692" t="s">
        <v>8434</v>
      </c>
      <c r="D239" s="2673" t="s">
        <v>209</v>
      </c>
      <c r="E239" s="2695" t="s">
        <v>8157</v>
      </c>
      <c r="F239" s="2677" t="s">
        <v>8063</v>
      </c>
      <c r="G239" s="2709">
        <v>96.412999999999997</v>
      </c>
      <c r="H239" s="2678">
        <v>0</v>
      </c>
      <c r="I239" s="2705">
        <v>24.972999999999999</v>
      </c>
      <c r="J239" s="2680">
        <v>0</v>
      </c>
      <c r="K239" s="2680">
        <v>24.972999999999999</v>
      </c>
      <c r="L239" s="2680">
        <v>71.44</v>
      </c>
      <c r="M239" s="2706">
        <v>71.44</v>
      </c>
      <c r="N239" s="2681">
        <v>0</v>
      </c>
      <c r="O239" s="2682">
        <v>71.44</v>
      </c>
      <c r="P239" s="2682"/>
      <c r="Q239" s="2682"/>
      <c r="R239" s="2682"/>
      <c r="S239" s="2682"/>
      <c r="T239" s="2682"/>
      <c r="U239" s="2682"/>
      <c r="V239" s="2682"/>
      <c r="W239" s="2682"/>
      <c r="X239" s="2843">
        <v>71.44</v>
      </c>
      <c r="Y239" s="2843">
        <v>0</v>
      </c>
      <c r="Z239" s="2108">
        <v>71.44</v>
      </c>
      <c r="AA239" s="2844">
        <v>70.7256</v>
      </c>
      <c r="AB239" s="2844"/>
      <c r="AC239" s="2108">
        <v>70.7256</v>
      </c>
      <c r="AD239" s="2108">
        <v>0.71439999999999992</v>
      </c>
      <c r="AE239" s="2844"/>
      <c r="AF239" s="2844">
        <v>0</v>
      </c>
      <c r="AG239" s="2108">
        <v>0</v>
      </c>
      <c r="AH239" s="2682"/>
      <c r="AI239" s="2682" t="s">
        <v>9941</v>
      </c>
      <c r="AJ239" s="2683">
        <v>0</v>
      </c>
    </row>
    <row r="240" spans="1:36" s="2701" customFormat="1" ht="63">
      <c r="A240" s="139">
        <v>3535</v>
      </c>
      <c r="B240" s="2674" t="s">
        <v>8435</v>
      </c>
      <c r="C240" s="2692" t="s">
        <v>8436</v>
      </c>
      <c r="D240" s="2673" t="s">
        <v>209</v>
      </c>
      <c r="E240" s="2695" t="s">
        <v>8157</v>
      </c>
      <c r="F240" s="2677" t="s">
        <v>8063</v>
      </c>
      <c r="G240" s="2709">
        <v>96.554000000000002</v>
      </c>
      <c r="H240" s="2678">
        <v>0</v>
      </c>
      <c r="I240" s="2705">
        <v>24.990000000000002</v>
      </c>
      <c r="J240" s="2680">
        <v>0</v>
      </c>
      <c r="K240" s="2680">
        <v>24.990000000000002</v>
      </c>
      <c r="L240" s="2680">
        <v>71.563999999999993</v>
      </c>
      <c r="M240" s="2706">
        <v>71.563999999999993</v>
      </c>
      <c r="N240" s="2681">
        <v>0</v>
      </c>
      <c r="O240" s="2682">
        <v>71.563999999999993</v>
      </c>
      <c r="P240" s="2682"/>
      <c r="Q240" s="2682"/>
      <c r="R240" s="2682"/>
      <c r="S240" s="2682"/>
      <c r="T240" s="2682"/>
      <c r="U240" s="2682"/>
      <c r="V240" s="2682"/>
      <c r="W240" s="2682"/>
      <c r="X240" s="2843">
        <v>71.563999999999993</v>
      </c>
      <c r="Y240" s="2843">
        <v>0</v>
      </c>
      <c r="Z240" s="2108">
        <v>71.563999999999993</v>
      </c>
      <c r="AA240" s="2844">
        <v>70.84836</v>
      </c>
      <c r="AB240" s="2844"/>
      <c r="AC240" s="2108">
        <v>70.84836</v>
      </c>
      <c r="AD240" s="2108">
        <v>0.71563999999999994</v>
      </c>
      <c r="AE240" s="2844"/>
      <c r="AF240" s="2844">
        <v>0</v>
      </c>
      <c r="AG240" s="2108">
        <v>0</v>
      </c>
      <c r="AH240" s="2682"/>
      <c r="AI240" s="2682" t="s">
        <v>9941</v>
      </c>
      <c r="AJ240" s="2683">
        <v>0</v>
      </c>
    </row>
    <row r="241" spans="1:36" s="2701" customFormat="1" ht="48" customHeight="1">
      <c r="A241" s="139">
        <v>3536</v>
      </c>
      <c r="B241" s="2674" t="s">
        <v>8437</v>
      </c>
      <c r="C241" s="2692" t="s">
        <v>8438</v>
      </c>
      <c r="D241" s="2673" t="s">
        <v>209</v>
      </c>
      <c r="E241" s="2694" t="s">
        <v>8157</v>
      </c>
      <c r="F241" s="2677" t="s">
        <v>8063</v>
      </c>
      <c r="G241" s="2709">
        <v>99.67</v>
      </c>
      <c r="H241" s="2678">
        <v>0</v>
      </c>
      <c r="I241" s="2705">
        <v>25.75</v>
      </c>
      <c r="J241" s="2680">
        <v>0</v>
      </c>
      <c r="K241" s="2680">
        <v>25.75</v>
      </c>
      <c r="L241" s="2680">
        <v>73.92</v>
      </c>
      <c r="M241" s="2706">
        <v>73.92</v>
      </c>
      <c r="N241" s="2681">
        <v>0</v>
      </c>
      <c r="O241" s="2682">
        <v>73.92</v>
      </c>
      <c r="P241" s="2682"/>
      <c r="Q241" s="2682"/>
      <c r="R241" s="2682"/>
      <c r="S241" s="2682"/>
      <c r="T241" s="2682"/>
      <c r="U241" s="2682"/>
      <c r="V241" s="2682"/>
      <c r="W241" s="2682"/>
      <c r="X241" s="2843">
        <v>73.92</v>
      </c>
      <c r="Y241" s="2843">
        <v>0</v>
      </c>
      <c r="Z241" s="2108">
        <v>73.92</v>
      </c>
      <c r="AA241" s="2844">
        <v>73.180800000000005</v>
      </c>
      <c r="AB241" s="2844"/>
      <c r="AC241" s="2108">
        <v>73.180800000000005</v>
      </c>
      <c r="AD241" s="2108">
        <v>0.73919999999999997</v>
      </c>
      <c r="AE241" s="2844"/>
      <c r="AF241" s="2844">
        <v>0</v>
      </c>
      <c r="AG241" s="2108">
        <v>0</v>
      </c>
      <c r="AH241" s="2682"/>
      <c r="AI241" s="2682" t="s">
        <v>9941</v>
      </c>
      <c r="AJ241" s="2683">
        <v>0</v>
      </c>
    </row>
    <row r="242" spans="1:36" s="2701" customFormat="1" ht="110.25">
      <c r="A242" s="139">
        <v>3537</v>
      </c>
      <c r="B242" s="2674" t="s">
        <v>8439</v>
      </c>
      <c r="C242" s="2692" t="s">
        <v>8440</v>
      </c>
      <c r="D242" s="2673" t="s">
        <v>209</v>
      </c>
      <c r="E242" s="2694" t="s">
        <v>8112</v>
      </c>
      <c r="F242" s="2677" t="s">
        <v>8063</v>
      </c>
      <c r="G242" s="2709">
        <v>124.24</v>
      </c>
      <c r="H242" s="2678">
        <v>0</v>
      </c>
      <c r="I242" s="2705">
        <v>31.25</v>
      </c>
      <c r="J242" s="2680">
        <v>0</v>
      </c>
      <c r="K242" s="2680">
        <v>31.25</v>
      </c>
      <c r="L242" s="2680">
        <v>92.99</v>
      </c>
      <c r="M242" s="2706">
        <v>92.99</v>
      </c>
      <c r="N242" s="2681">
        <v>0</v>
      </c>
      <c r="O242" s="2682">
        <v>92.99</v>
      </c>
      <c r="P242" s="2682"/>
      <c r="Q242" s="2682"/>
      <c r="R242" s="2682"/>
      <c r="S242" s="2682"/>
      <c r="T242" s="2682"/>
      <c r="U242" s="2682"/>
      <c r="V242" s="2682"/>
      <c r="W242" s="2682"/>
      <c r="X242" s="2843">
        <v>92.99</v>
      </c>
      <c r="Y242" s="2843">
        <v>0</v>
      </c>
      <c r="Z242" s="2108">
        <v>92.99</v>
      </c>
      <c r="AA242" s="2844">
        <v>92.060099999999991</v>
      </c>
      <c r="AB242" s="2844"/>
      <c r="AC242" s="2108">
        <v>92.060099999999991</v>
      </c>
      <c r="AD242" s="2108">
        <v>0.92989999999999995</v>
      </c>
      <c r="AE242" s="2844"/>
      <c r="AF242" s="2844">
        <v>0</v>
      </c>
      <c r="AG242" s="2108">
        <v>0</v>
      </c>
      <c r="AH242" s="2682"/>
      <c r="AI242" s="2682" t="s">
        <v>9941</v>
      </c>
      <c r="AJ242" s="2683">
        <v>0</v>
      </c>
    </row>
    <row r="243" spans="1:36" s="2701" customFormat="1" ht="48" customHeight="1">
      <c r="A243" s="139">
        <v>3538</v>
      </c>
      <c r="B243" s="2674" t="s">
        <v>8441</v>
      </c>
      <c r="C243" s="2692" t="s">
        <v>8442</v>
      </c>
      <c r="D243" s="2673" t="s">
        <v>209</v>
      </c>
      <c r="E243" s="2694" t="s">
        <v>8196</v>
      </c>
      <c r="F243" s="2677" t="s">
        <v>8063</v>
      </c>
      <c r="G243" s="2709">
        <v>114.71</v>
      </c>
      <c r="H243" s="2678">
        <v>0</v>
      </c>
      <c r="I243" s="2705">
        <v>89.944999999999993</v>
      </c>
      <c r="J243" s="2680">
        <v>0</v>
      </c>
      <c r="K243" s="2680">
        <v>89.944999999999993</v>
      </c>
      <c r="L243" s="2680">
        <v>24.765000000000001</v>
      </c>
      <c r="M243" s="2706">
        <v>24.765000000000001</v>
      </c>
      <c r="N243" s="2681">
        <v>0</v>
      </c>
      <c r="O243" s="2682">
        <v>24.765000000000001</v>
      </c>
      <c r="P243" s="2682"/>
      <c r="Q243" s="2682"/>
      <c r="R243" s="2682"/>
      <c r="S243" s="2682"/>
      <c r="T243" s="2682"/>
      <c r="U243" s="2682"/>
      <c r="V243" s="2682"/>
      <c r="W243" s="2682"/>
      <c r="X243" s="2843">
        <v>24.765000000000001</v>
      </c>
      <c r="Y243" s="2843">
        <v>0</v>
      </c>
      <c r="Z243" s="2108">
        <v>24.765000000000001</v>
      </c>
      <c r="AA243" s="2844">
        <v>24.51735</v>
      </c>
      <c r="AB243" s="2844"/>
      <c r="AC243" s="2108">
        <v>24.51735</v>
      </c>
      <c r="AD243" s="2108">
        <v>0.24765000000000001</v>
      </c>
      <c r="AE243" s="2844"/>
      <c r="AF243" s="2844">
        <v>0</v>
      </c>
      <c r="AG243" s="2108">
        <v>0</v>
      </c>
      <c r="AH243" s="2682"/>
      <c r="AI243" s="2682" t="s">
        <v>9941</v>
      </c>
      <c r="AJ243" s="2683">
        <v>0</v>
      </c>
    </row>
    <row r="244" spans="1:36" s="2701" customFormat="1" ht="47.25">
      <c r="A244" s="139">
        <v>3539</v>
      </c>
      <c r="B244" s="2674" t="s">
        <v>8443</v>
      </c>
      <c r="C244" s="2692" t="s">
        <v>8444</v>
      </c>
      <c r="D244" s="2673" t="s">
        <v>209</v>
      </c>
      <c r="E244" s="2695" t="s">
        <v>8157</v>
      </c>
      <c r="F244" s="2677" t="s">
        <v>8063</v>
      </c>
      <c r="G244" s="2709">
        <v>99.75</v>
      </c>
      <c r="H244" s="2678">
        <v>0</v>
      </c>
      <c r="I244" s="2705">
        <v>25</v>
      </c>
      <c r="J244" s="2680">
        <v>0</v>
      </c>
      <c r="K244" s="2680">
        <v>25</v>
      </c>
      <c r="L244" s="2680">
        <v>74.75</v>
      </c>
      <c r="M244" s="2706">
        <v>74.75</v>
      </c>
      <c r="N244" s="2681">
        <v>0</v>
      </c>
      <c r="O244" s="2682">
        <v>74.75</v>
      </c>
      <c r="P244" s="2682"/>
      <c r="Q244" s="2682"/>
      <c r="R244" s="2682"/>
      <c r="S244" s="2682"/>
      <c r="T244" s="2682"/>
      <c r="U244" s="2682"/>
      <c r="V244" s="2682"/>
      <c r="W244" s="2682"/>
      <c r="X244" s="2843">
        <v>74.75</v>
      </c>
      <c r="Y244" s="2843">
        <v>0</v>
      </c>
      <c r="Z244" s="2108">
        <v>74.75</v>
      </c>
      <c r="AA244" s="2844">
        <v>74.002499999999998</v>
      </c>
      <c r="AB244" s="2844"/>
      <c r="AC244" s="2108">
        <v>74.002499999999998</v>
      </c>
      <c r="AD244" s="2108">
        <v>0.74750000000000005</v>
      </c>
      <c r="AE244" s="2844"/>
      <c r="AF244" s="2844">
        <v>50.141070999999997</v>
      </c>
      <c r="AG244" s="2108">
        <v>50.141070999999997</v>
      </c>
      <c r="AH244" s="2682"/>
      <c r="AI244" s="2682" t="s">
        <v>9941</v>
      </c>
      <c r="AJ244" s="2683">
        <v>0</v>
      </c>
    </row>
    <row r="245" spans="1:36" s="2701" customFormat="1" ht="47.25">
      <c r="A245" s="139">
        <v>3540</v>
      </c>
      <c r="B245" s="2674" t="s">
        <v>8445</v>
      </c>
      <c r="C245" s="2692" t="s">
        <v>8446</v>
      </c>
      <c r="D245" s="2673" t="s">
        <v>209</v>
      </c>
      <c r="E245" s="2695" t="s">
        <v>8157</v>
      </c>
      <c r="F245" s="2677" t="s">
        <v>8063</v>
      </c>
      <c r="G245" s="2709">
        <v>99.59</v>
      </c>
      <c r="H245" s="2678">
        <v>0</v>
      </c>
      <c r="I245" s="2705">
        <v>25</v>
      </c>
      <c r="J245" s="2680">
        <v>0</v>
      </c>
      <c r="K245" s="2680">
        <v>25</v>
      </c>
      <c r="L245" s="2680">
        <v>74.59</v>
      </c>
      <c r="M245" s="2706">
        <v>74.59</v>
      </c>
      <c r="N245" s="2681">
        <v>0</v>
      </c>
      <c r="O245" s="2682">
        <v>74.59</v>
      </c>
      <c r="P245" s="2682"/>
      <c r="Q245" s="2682"/>
      <c r="R245" s="2682"/>
      <c r="S245" s="2682"/>
      <c r="T245" s="2682"/>
      <c r="U245" s="2682"/>
      <c r="V245" s="2682"/>
      <c r="W245" s="2682"/>
      <c r="X245" s="2843">
        <v>74.59</v>
      </c>
      <c r="Y245" s="2843">
        <v>0</v>
      </c>
      <c r="Z245" s="2108">
        <v>74.59</v>
      </c>
      <c r="AA245" s="2844">
        <v>73.844099999999997</v>
      </c>
      <c r="AB245" s="2844"/>
      <c r="AC245" s="2108">
        <v>73.844099999999997</v>
      </c>
      <c r="AD245" s="2108">
        <v>0.74590000000000001</v>
      </c>
      <c r="AE245" s="2844"/>
      <c r="AF245" s="2844">
        <v>50.000005999999999</v>
      </c>
      <c r="AG245" s="2108">
        <v>50.000005999999999</v>
      </c>
      <c r="AH245" s="2682"/>
      <c r="AI245" s="2682" t="s">
        <v>9941</v>
      </c>
      <c r="AJ245" s="2683">
        <v>0</v>
      </c>
    </row>
    <row r="246" spans="1:36" s="2701" customFormat="1" ht="47.25">
      <c r="A246" s="139">
        <v>3541</v>
      </c>
      <c r="B246" s="2674" t="s">
        <v>8447</v>
      </c>
      <c r="C246" s="2692" t="s">
        <v>8448</v>
      </c>
      <c r="D246" s="2673" t="s">
        <v>209</v>
      </c>
      <c r="E246" s="2695" t="s">
        <v>8157</v>
      </c>
      <c r="F246" s="2677" t="s">
        <v>8063</v>
      </c>
      <c r="G246" s="2709">
        <v>99.81</v>
      </c>
      <c r="H246" s="2678">
        <v>0</v>
      </c>
      <c r="I246" s="2705">
        <v>25</v>
      </c>
      <c r="J246" s="2680">
        <v>0</v>
      </c>
      <c r="K246" s="2680">
        <v>25</v>
      </c>
      <c r="L246" s="2680">
        <v>74.81</v>
      </c>
      <c r="M246" s="2706">
        <v>74.81</v>
      </c>
      <c r="N246" s="2681">
        <v>0</v>
      </c>
      <c r="O246" s="2682">
        <v>74.81</v>
      </c>
      <c r="P246" s="2682"/>
      <c r="Q246" s="2682"/>
      <c r="R246" s="2682"/>
      <c r="S246" s="2682"/>
      <c r="T246" s="2682"/>
      <c r="U246" s="2682"/>
      <c r="V246" s="2682"/>
      <c r="W246" s="2682"/>
      <c r="X246" s="2843">
        <v>74.81</v>
      </c>
      <c r="Y246" s="2843">
        <v>0</v>
      </c>
      <c r="Z246" s="2108">
        <v>74.81</v>
      </c>
      <c r="AA246" s="2844">
        <v>74.061900000000009</v>
      </c>
      <c r="AB246" s="2844"/>
      <c r="AC246" s="2108">
        <v>74.061900000000009</v>
      </c>
      <c r="AD246" s="2108">
        <v>0.74809999999999999</v>
      </c>
      <c r="AE246" s="2844"/>
      <c r="AF246" s="2844">
        <v>50.128754999999998</v>
      </c>
      <c r="AG246" s="2108">
        <v>50.128754999999998</v>
      </c>
      <c r="AH246" s="2682"/>
      <c r="AI246" s="2682" t="s">
        <v>9941</v>
      </c>
      <c r="AJ246" s="2683">
        <v>0</v>
      </c>
    </row>
    <row r="247" spans="1:36" s="2701" customFormat="1" ht="47.25">
      <c r="A247" s="139">
        <v>3542</v>
      </c>
      <c r="B247" s="2674" t="s">
        <v>8449</v>
      </c>
      <c r="C247" s="2692" t="s">
        <v>8450</v>
      </c>
      <c r="D247" s="2673" t="s">
        <v>209</v>
      </c>
      <c r="E247" s="2695" t="s">
        <v>8157</v>
      </c>
      <c r="F247" s="2677" t="s">
        <v>8063</v>
      </c>
      <c r="G247" s="2709">
        <v>99.95</v>
      </c>
      <c r="H247" s="2678">
        <v>0</v>
      </c>
      <c r="I247" s="2705">
        <v>75</v>
      </c>
      <c r="J247" s="2680">
        <v>0</v>
      </c>
      <c r="K247" s="2680">
        <v>75</v>
      </c>
      <c r="L247" s="2680">
        <v>24.950000000000003</v>
      </c>
      <c r="M247" s="2706">
        <v>24.950000000000003</v>
      </c>
      <c r="N247" s="2681">
        <v>0</v>
      </c>
      <c r="O247" s="2682">
        <v>24.950000000000003</v>
      </c>
      <c r="P247" s="2682"/>
      <c r="Q247" s="2682"/>
      <c r="R247" s="2682"/>
      <c r="S247" s="2682"/>
      <c r="T247" s="2682"/>
      <c r="U247" s="2682"/>
      <c r="V247" s="2682"/>
      <c r="W247" s="2682"/>
      <c r="X247" s="2843">
        <v>24.950000000000003</v>
      </c>
      <c r="Y247" s="2843">
        <v>0</v>
      </c>
      <c r="Z247" s="2108">
        <v>24.950000000000003</v>
      </c>
      <c r="AA247" s="2844">
        <v>24.700500000000002</v>
      </c>
      <c r="AB247" s="2844"/>
      <c r="AC247" s="2108">
        <v>24.700500000000002</v>
      </c>
      <c r="AD247" s="2108">
        <v>0.24950000000000003</v>
      </c>
      <c r="AE247" s="2844"/>
      <c r="AF247" s="2844">
        <v>0</v>
      </c>
      <c r="AG247" s="2108">
        <v>0</v>
      </c>
      <c r="AH247" s="2682"/>
      <c r="AI247" s="2682" t="s">
        <v>9941</v>
      </c>
      <c r="AJ247" s="2683">
        <v>0</v>
      </c>
    </row>
    <row r="248" spans="1:36" s="2701" customFormat="1" ht="63">
      <c r="A248" s="139">
        <v>3543</v>
      </c>
      <c r="B248" s="2674" t="s">
        <v>8451</v>
      </c>
      <c r="C248" s="2692" t="s">
        <v>8452</v>
      </c>
      <c r="D248" s="2673" t="s">
        <v>209</v>
      </c>
      <c r="E248" s="2694" t="s">
        <v>8157</v>
      </c>
      <c r="F248" s="2677" t="s">
        <v>8063</v>
      </c>
      <c r="G248" s="2709">
        <v>96.1</v>
      </c>
      <c r="H248" s="2678">
        <v>0</v>
      </c>
      <c r="I248" s="2705">
        <v>12.5</v>
      </c>
      <c r="J248" s="2680">
        <v>0</v>
      </c>
      <c r="K248" s="2680">
        <v>12.5</v>
      </c>
      <c r="L248" s="2680">
        <v>83.6</v>
      </c>
      <c r="M248" s="2706">
        <v>83.6</v>
      </c>
      <c r="N248" s="2681">
        <v>0</v>
      </c>
      <c r="O248" s="2682">
        <v>83.6</v>
      </c>
      <c r="P248" s="2682"/>
      <c r="Q248" s="2682"/>
      <c r="R248" s="2682"/>
      <c r="S248" s="2682"/>
      <c r="T248" s="2682"/>
      <c r="U248" s="2682"/>
      <c r="V248" s="2682"/>
      <c r="W248" s="2682"/>
      <c r="X248" s="2843">
        <v>83.6</v>
      </c>
      <c r="Y248" s="2843">
        <v>0</v>
      </c>
      <c r="Z248" s="2108">
        <v>83.6</v>
      </c>
      <c r="AA248" s="2844">
        <v>82.763999999999996</v>
      </c>
      <c r="AB248" s="2844"/>
      <c r="AC248" s="2108">
        <v>82.763999999999996</v>
      </c>
      <c r="AD248" s="2108">
        <v>0.83599999999999997</v>
      </c>
      <c r="AE248" s="2844"/>
      <c r="AF248" s="2844">
        <v>0</v>
      </c>
      <c r="AG248" s="2108">
        <v>0</v>
      </c>
      <c r="AH248" s="2682"/>
      <c r="AI248" s="2682" t="s">
        <v>9941</v>
      </c>
      <c r="AJ248" s="2683">
        <v>0</v>
      </c>
    </row>
    <row r="249" spans="1:36" s="2701" customFormat="1" ht="48" customHeight="1">
      <c r="A249" s="139">
        <v>3544</v>
      </c>
      <c r="B249" s="2674" t="s">
        <v>8453</v>
      </c>
      <c r="C249" s="2692" t="s">
        <v>8454</v>
      </c>
      <c r="D249" s="2673" t="s">
        <v>209</v>
      </c>
      <c r="E249" s="2694" t="s">
        <v>8112</v>
      </c>
      <c r="F249" s="2677" t="s">
        <v>8063</v>
      </c>
      <c r="G249" s="2709">
        <v>135.22</v>
      </c>
      <c r="H249" s="2678">
        <v>0</v>
      </c>
      <c r="I249" s="2705">
        <v>100.80500000000001</v>
      </c>
      <c r="J249" s="2680">
        <v>0</v>
      </c>
      <c r="K249" s="2680">
        <v>100.80500000000001</v>
      </c>
      <c r="L249" s="2680">
        <v>34.414999999999992</v>
      </c>
      <c r="M249" s="2706">
        <v>34.414999999999992</v>
      </c>
      <c r="N249" s="2681">
        <v>0</v>
      </c>
      <c r="O249" s="2682">
        <v>34.414999999999992</v>
      </c>
      <c r="P249" s="2682"/>
      <c r="Q249" s="2682"/>
      <c r="R249" s="2682"/>
      <c r="S249" s="2682"/>
      <c r="T249" s="2682"/>
      <c r="U249" s="2682"/>
      <c r="V249" s="2682"/>
      <c r="W249" s="2682"/>
      <c r="X249" s="2843">
        <v>34.414999999999992</v>
      </c>
      <c r="Y249" s="2843">
        <v>0</v>
      </c>
      <c r="Z249" s="2108">
        <v>34.414999999999992</v>
      </c>
      <c r="AA249" s="2844">
        <v>34.070849999999993</v>
      </c>
      <c r="AB249" s="2844"/>
      <c r="AC249" s="2108">
        <v>34.070849999999993</v>
      </c>
      <c r="AD249" s="2108">
        <v>0.3441499999999999</v>
      </c>
      <c r="AE249" s="2844"/>
      <c r="AF249" s="2844">
        <v>0</v>
      </c>
      <c r="AG249" s="2108">
        <v>0</v>
      </c>
      <c r="AH249" s="2682"/>
      <c r="AI249" s="2682" t="s">
        <v>10033</v>
      </c>
      <c r="AJ249" s="2683">
        <v>0</v>
      </c>
    </row>
    <row r="250" spans="1:36" s="2701" customFormat="1" ht="94.5">
      <c r="A250" s="139">
        <v>3545</v>
      </c>
      <c r="B250" s="2674" t="s">
        <v>8455</v>
      </c>
      <c r="C250" s="2692" t="s">
        <v>8456</v>
      </c>
      <c r="D250" s="2673" t="s">
        <v>209</v>
      </c>
      <c r="E250" s="2694" t="s">
        <v>8157</v>
      </c>
      <c r="F250" s="2677" t="s">
        <v>8063</v>
      </c>
      <c r="G250" s="2709">
        <v>77.441000000000003</v>
      </c>
      <c r="H250" s="2678">
        <v>0</v>
      </c>
      <c r="I250" s="2705">
        <v>21.9</v>
      </c>
      <c r="J250" s="2680">
        <v>0</v>
      </c>
      <c r="K250" s="2680">
        <v>21.9</v>
      </c>
      <c r="L250" s="2680">
        <v>55.541000000000004</v>
      </c>
      <c r="M250" s="2706">
        <v>55.541000000000004</v>
      </c>
      <c r="N250" s="2681">
        <v>0</v>
      </c>
      <c r="O250" s="2682">
        <v>55.541000000000004</v>
      </c>
      <c r="P250" s="2682"/>
      <c r="Q250" s="2682"/>
      <c r="R250" s="2682"/>
      <c r="S250" s="2682"/>
      <c r="T250" s="2682"/>
      <c r="U250" s="2682"/>
      <c r="V250" s="2682"/>
      <c r="W250" s="2682"/>
      <c r="X250" s="2843">
        <v>55.541000000000004</v>
      </c>
      <c r="Y250" s="2843">
        <v>0</v>
      </c>
      <c r="Z250" s="2108">
        <v>55.541000000000004</v>
      </c>
      <c r="AA250" s="2844">
        <v>54.985590000000002</v>
      </c>
      <c r="AB250" s="2844"/>
      <c r="AC250" s="2108">
        <v>54.985590000000002</v>
      </c>
      <c r="AD250" s="2108">
        <v>0.55541000000000007</v>
      </c>
      <c r="AE250" s="2844"/>
      <c r="AF250" s="2844">
        <v>0</v>
      </c>
      <c r="AG250" s="2108">
        <v>0</v>
      </c>
      <c r="AH250" s="2682"/>
      <c r="AI250" s="2682" t="s">
        <v>9941</v>
      </c>
      <c r="AJ250" s="2683">
        <v>0</v>
      </c>
    </row>
    <row r="251" spans="1:36" s="2701" customFormat="1" ht="110.25">
      <c r="A251" s="139">
        <v>3546</v>
      </c>
      <c r="B251" s="2674" t="s">
        <v>8457</v>
      </c>
      <c r="C251" s="2692" t="s">
        <v>8458</v>
      </c>
      <c r="D251" s="2673" t="s">
        <v>209</v>
      </c>
      <c r="E251" s="2694" t="s">
        <v>8112</v>
      </c>
      <c r="F251" s="2677" t="s">
        <v>8063</v>
      </c>
      <c r="G251" s="2709">
        <v>255.87</v>
      </c>
      <c r="H251" s="2678">
        <v>0</v>
      </c>
      <c r="I251" s="2705">
        <v>207.274</v>
      </c>
      <c r="J251" s="2680">
        <v>0</v>
      </c>
      <c r="K251" s="2680">
        <v>207.274</v>
      </c>
      <c r="L251" s="2680">
        <v>48.596000000000004</v>
      </c>
      <c r="M251" s="2706">
        <v>48.596000000000004</v>
      </c>
      <c r="N251" s="2681">
        <v>0</v>
      </c>
      <c r="O251" s="2682">
        <v>48.596000000000004</v>
      </c>
      <c r="P251" s="2682"/>
      <c r="Q251" s="2682"/>
      <c r="R251" s="2682"/>
      <c r="S251" s="2682"/>
      <c r="T251" s="2682"/>
      <c r="U251" s="2682"/>
      <c r="V251" s="2682"/>
      <c r="W251" s="2682"/>
      <c r="X251" s="2843">
        <v>48.596000000000004</v>
      </c>
      <c r="Y251" s="2843">
        <v>0</v>
      </c>
      <c r="Z251" s="2108">
        <v>48.596000000000004</v>
      </c>
      <c r="AA251" s="2844">
        <v>48.110040000000005</v>
      </c>
      <c r="AB251" s="2844"/>
      <c r="AC251" s="2108">
        <v>48.110040000000005</v>
      </c>
      <c r="AD251" s="2108">
        <v>0.48596000000000006</v>
      </c>
      <c r="AE251" s="2844"/>
      <c r="AF251" s="2844">
        <v>0</v>
      </c>
      <c r="AG251" s="2108">
        <v>0</v>
      </c>
      <c r="AH251" s="2682"/>
      <c r="AI251" s="2682" t="s">
        <v>9941</v>
      </c>
      <c r="AJ251" s="2683">
        <v>0</v>
      </c>
    </row>
    <row r="252" spans="1:36" s="2701" customFormat="1" ht="63">
      <c r="A252" s="139">
        <v>3547</v>
      </c>
      <c r="B252" s="2674" t="s">
        <v>8459</v>
      </c>
      <c r="C252" s="2692" t="s">
        <v>8460</v>
      </c>
      <c r="D252" s="2673" t="s">
        <v>257</v>
      </c>
      <c r="E252" s="2694" t="s">
        <v>8119</v>
      </c>
      <c r="F252" s="2677" t="s">
        <v>8063</v>
      </c>
      <c r="G252" s="2709">
        <v>165.363</v>
      </c>
      <c r="H252" s="2678">
        <v>0</v>
      </c>
      <c r="I252" s="2705">
        <v>41.344999999999999</v>
      </c>
      <c r="J252" s="2680">
        <v>0</v>
      </c>
      <c r="K252" s="2680">
        <v>41.344999999999999</v>
      </c>
      <c r="L252" s="2680">
        <v>124.018</v>
      </c>
      <c r="M252" s="2706">
        <v>124.018</v>
      </c>
      <c r="N252" s="2681">
        <v>0</v>
      </c>
      <c r="O252" s="2682">
        <v>124.018</v>
      </c>
      <c r="P252" s="2682"/>
      <c r="Q252" s="2682"/>
      <c r="R252" s="2682"/>
      <c r="S252" s="2682"/>
      <c r="T252" s="2682"/>
      <c r="U252" s="2682"/>
      <c r="V252" s="2682"/>
      <c r="W252" s="2682"/>
      <c r="X252" s="2843">
        <v>124.018</v>
      </c>
      <c r="Y252" s="2843">
        <v>0</v>
      </c>
      <c r="Z252" s="2108">
        <v>124.018</v>
      </c>
      <c r="AA252" s="2844">
        <v>61.388910000000003</v>
      </c>
      <c r="AB252" s="2844"/>
      <c r="AC252" s="2108">
        <v>61.388910000000003</v>
      </c>
      <c r="AD252" s="2108">
        <v>0.62009000000000003</v>
      </c>
      <c r="AE252" s="2844"/>
      <c r="AF252" s="2844">
        <v>0</v>
      </c>
      <c r="AG252" s="2108">
        <v>0</v>
      </c>
      <c r="AH252" s="2682"/>
      <c r="AI252" s="2682" t="s">
        <v>10033</v>
      </c>
      <c r="AJ252" s="2683">
        <v>0</v>
      </c>
    </row>
    <row r="253" spans="1:36" s="2701" customFormat="1" ht="47.25">
      <c r="A253" s="139">
        <v>3548</v>
      </c>
      <c r="B253" s="2674" t="s">
        <v>8461</v>
      </c>
      <c r="C253" s="2692" t="s">
        <v>8462</v>
      </c>
      <c r="D253" s="2673" t="s">
        <v>257</v>
      </c>
      <c r="E253" s="2694" t="s">
        <v>8258</v>
      </c>
      <c r="F253" s="2677" t="s">
        <v>8063</v>
      </c>
      <c r="G253" s="2709">
        <v>99.994</v>
      </c>
      <c r="H253" s="2678">
        <v>0</v>
      </c>
      <c r="I253" s="2705">
        <v>25</v>
      </c>
      <c r="J253" s="2680">
        <v>0</v>
      </c>
      <c r="K253" s="2680">
        <v>25</v>
      </c>
      <c r="L253" s="2680">
        <v>74.994</v>
      </c>
      <c r="M253" s="2706">
        <v>74.994</v>
      </c>
      <c r="N253" s="2681">
        <v>0</v>
      </c>
      <c r="O253" s="2682">
        <v>74.994</v>
      </c>
      <c r="P253" s="2682"/>
      <c r="Q253" s="2682"/>
      <c r="R253" s="2682"/>
      <c r="S253" s="2682"/>
      <c r="T253" s="2682"/>
      <c r="U253" s="2682"/>
      <c r="V253" s="2682"/>
      <c r="W253" s="2682"/>
      <c r="X253" s="2843">
        <v>74.994</v>
      </c>
      <c r="Y253" s="2843">
        <v>0</v>
      </c>
      <c r="Z253" s="2108">
        <v>74.994</v>
      </c>
      <c r="AA253" s="2844">
        <v>74.244060000000005</v>
      </c>
      <c r="AB253" s="2844"/>
      <c r="AC253" s="2108">
        <v>74.244060000000005</v>
      </c>
      <c r="AD253" s="2108">
        <v>0.74994000000000005</v>
      </c>
      <c r="AE253" s="2844"/>
      <c r="AF253" s="2844">
        <v>0</v>
      </c>
      <c r="AG253" s="2108">
        <v>0</v>
      </c>
      <c r="AH253" s="2682"/>
      <c r="AI253" s="2682" t="s">
        <v>9941</v>
      </c>
      <c r="AJ253" s="2683">
        <v>0</v>
      </c>
    </row>
    <row r="254" spans="1:36" s="2701" customFormat="1" ht="63">
      <c r="A254" s="139">
        <v>3549</v>
      </c>
      <c r="B254" s="2674" t="s">
        <v>8463</v>
      </c>
      <c r="C254" s="2692" t="s">
        <v>8464</v>
      </c>
      <c r="D254" s="2673" t="s">
        <v>257</v>
      </c>
      <c r="E254" s="2694" t="s">
        <v>8258</v>
      </c>
      <c r="F254" s="2677" t="s">
        <v>8063</v>
      </c>
      <c r="G254" s="2709">
        <v>73.953999999999994</v>
      </c>
      <c r="H254" s="2678">
        <v>0</v>
      </c>
      <c r="I254" s="2705">
        <v>18.490000000000002</v>
      </c>
      <c r="J254" s="2680">
        <v>0</v>
      </c>
      <c r="K254" s="2680">
        <v>18.490000000000002</v>
      </c>
      <c r="L254" s="2680">
        <v>55.463999999999992</v>
      </c>
      <c r="M254" s="2706">
        <v>55.463999999999992</v>
      </c>
      <c r="N254" s="2681">
        <v>0</v>
      </c>
      <c r="O254" s="2682">
        <v>55.463999999999992</v>
      </c>
      <c r="P254" s="2682"/>
      <c r="Q254" s="2682"/>
      <c r="R254" s="2682"/>
      <c r="S254" s="2682"/>
      <c r="T254" s="2682"/>
      <c r="U254" s="2682"/>
      <c r="V254" s="2682"/>
      <c r="W254" s="2682"/>
      <c r="X254" s="2843">
        <v>55.463999999999992</v>
      </c>
      <c r="Y254" s="2843">
        <v>0</v>
      </c>
      <c r="Z254" s="2108">
        <v>55.463999999999992</v>
      </c>
      <c r="AA254" s="2844">
        <v>54.909359999999992</v>
      </c>
      <c r="AB254" s="2844"/>
      <c r="AC254" s="2108">
        <v>54.909359999999992</v>
      </c>
      <c r="AD254" s="2108">
        <v>0.55463999999999991</v>
      </c>
      <c r="AE254" s="2844"/>
      <c r="AF254" s="2844">
        <v>0</v>
      </c>
      <c r="AG254" s="2108">
        <v>0</v>
      </c>
      <c r="AH254" s="2682"/>
      <c r="AI254" s="2682" t="s">
        <v>10033</v>
      </c>
      <c r="AJ254" s="2683">
        <v>0</v>
      </c>
    </row>
    <row r="255" spans="1:36" s="2701" customFormat="1" ht="47.25">
      <c r="A255" s="139">
        <v>3550</v>
      </c>
      <c r="B255" s="2674" t="s">
        <v>8465</v>
      </c>
      <c r="C255" s="2692" t="s">
        <v>8466</v>
      </c>
      <c r="D255" s="2673" t="s">
        <v>257</v>
      </c>
      <c r="E255" s="2694" t="s">
        <v>8258</v>
      </c>
      <c r="F255" s="2677" t="s">
        <v>8063</v>
      </c>
      <c r="G255" s="2709">
        <v>70</v>
      </c>
      <c r="H255" s="2678">
        <v>0</v>
      </c>
      <c r="I255" s="2705">
        <v>17.5</v>
      </c>
      <c r="J255" s="2680">
        <v>0</v>
      </c>
      <c r="K255" s="2680">
        <v>17.5</v>
      </c>
      <c r="L255" s="2680">
        <v>52.5</v>
      </c>
      <c r="M255" s="2706">
        <v>52.5</v>
      </c>
      <c r="N255" s="2681">
        <v>0</v>
      </c>
      <c r="O255" s="2682">
        <v>52.5</v>
      </c>
      <c r="P255" s="2682"/>
      <c r="Q255" s="2682"/>
      <c r="R255" s="2682"/>
      <c r="S255" s="2682"/>
      <c r="T255" s="2682"/>
      <c r="U255" s="2682"/>
      <c r="V255" s="2682"/>
      <c r="W255" s="2682"/>
      <c r="X255" s="2843">
        <v>52.5</v>
      </c>
      <c r="Y255" s="2843">
        <v>0</v>
      </c>
      <c r="Z255" s="2108">
        <v>52.5</v>
      </c>
      <c r="AA255" s="2844">
        <v>51.975000000000001</v>
      </c>
      <c r="AB255" s="2844"/>
      <c r="AC255" s="2108">
        <v>51.975000000000001</v>
      </c>
      <c r="AD255" s="2108">
        <v>0.52500000000000002</v>
      </c>
      <c r="AE255" s="2844"/>
      <c r="AF255" s="2844">
        <v>0</v>
      </c>
      <c r="AG255" s="2108">
        <v>0</v>
      </c>
      <c r="AH255" s="2682"/>
      <c r="AI255" s="2682" t="s">
        <v>9941</v>
      </c>
      <c r="AJ255" s="2683">
        <v>0</v>
      </c>
    </row>
    <row r="256" spans="1:36" s="2701" customFormat="1" ht="47.25">
      <c r="A256" s="139">
        <v>3551</v>
      </c>
      <c r="B256" s="2674" t="s">
        <v>8467</v>
      </c>
      <c r="C256" s="2692" t="s">
        <v>8468</v>
      </c>
      <c r="D256" s="2673" t="s">
        <v>257</v>
      </c>
      <c r="E256" s="2694" t="s">
        <v>8258</v>
      </c>
      <c r="F256" s="2677" t="s">
        <v>8063</v>
      </c>
      <c r="G256" s="2709">
        <v>76.448999999999998</v>
      </c>
      <c r="H256" s="2678">
        <v>0</v>
      </c>
      <c r="I256" s="2705">
        <v>8.75</v>
      </c>
      <c r="J256" s="2680">
        <v>0</v>
      </c>
      <c r="K256" s="2680">
        <v>8.75</v>
      </c>
      <c r="L256" s="2680">
        <v>67.698999999999998</v>
      </c>
      <c r="M256" s="2706">
        <v>67.698999999999998</v>
      </c>
      <c r="N256" s="2681">
        <v>0</v>
      </c>
      <c r="O256" s="2682">
        <v>67.698999999999998</v>
      </c>
      <c r="P256" s="2682"/>
      <c r="Q256" s="2682"/>
      <c r="R256" s="2682"/>
      <c r="S256" s="2682"/>
      <c r="T256" s="2682"/>
      <c r="U256" s="2682"/>
      <c r="V256" s="2682"/>
      <c r="W256" s="2682"/>
      <c r="X256" s="2843">
        <v>67.698999999999998</v>
      </c>
      <c r="Y256" s="2843">
        <v>0</v>
      </c>
      <c r="Z256" s="2108">
        <v>67.698999999999998</v>
      </c>
      <c r="AA256" s="2844">
        <v>58.360500000000002</v>
      </c>
      <c r="AB256" s="2844"/>
      <c r="AC256" s="2108">
        <v>58.360500000000002</v>
      </c>
      <c r="AD256" s="2108">
        <v>0.58950000000000002</v>
      </c>
      <c r="AE256" s="2844"/>
      <c r="AF256" s="2844">
        <v>0</v>
      </c>
      <c r="AG256" s="2108">
        <v>0</v>
      </c>
      <c r="AH256" s="2682"/>
      <c r="AI256" s="2682" t="s">
        <v>9941</v>
      </c>
      <c r="AJ256" s="2683">
        <v>0</v>
      </c>
    </row>
    <row r="257" spans="1:36" s="2701" customFormat="1" ht="63">
      <c r="A257" s="139">
        <v>3552</v>
      </c>
      <c r="B257" s="2674" t="s">
        <v>8469</v>
      </c>
      <c r="C257" s="2692" t="s">
        <v>8470</v>
      </c>
      <c r="D257" s="2673" t="s">
        <v>257</v>
      </c>
      <c r="E257" s="2694" t="s">
        <v>8258</v>
      </c>
      <c r="F257" s="2677" t="s">
        <v>8063</v>
      </c>
      <c r="G257" s="2709">
        <v>69.933000000000007</v>
      </c>
      <c r="H257" s="2678">
        <v>0</v>
      </c>
      <c r="I257" s="2705">
        <v>17.5</v>
      </c>
      <c r="J257" s="2680">
        <v>0</v>
      </c>
      <c r="K257" s="2680">
        <v>17.5</v>
      </c>
      <c r="L257" s="2680">
        <v>52.433000000000007</v>
      </c>
      <c r="M257" s="2706">
        <v>52.433000000000007</v>
      </c>
      <c r="N257" s="2681">
        <v>0</v>
      </c>
      <c r="O257" s="2682">
        <v>52.433000000000007</v>
      </c>
      <c r="P257" s="2682"/>
      <c r="Q257" s="2682"/>
      <c r="R257" s="2682"/>
      <c r="S257" s="2682"/>
      <c r="T257" s="2682"/>
      <c r="U257" s="2682"/>
      <c r="V257" s="2682"/>
      <c r="W257" s="2682"/>
      <c r="X257" s="2843">
        <v>52.433000000000007</v>
      </c>
      <c r="Y257" s="2843">
        <v>0</v>
      </c>
      <c r="Z257" s="2108">
        <v>52.433000000000007</v>
      </c>
      <c r="AA257" s="2844">
        <v>51.908670000000008</v>
      </c>
      <c r="AB257" s="2844"/>
      <c r="AC257" s="2108">
        <v>51.908670000000008</v>
      </c>
      <c r="AD257" s="2108">
        <v>0.52433000000000007</v>
      </c>
      <c r="AE257" s="2844"/>
      <c r="AF257" s="2844">
        <v>0</v>
      </c>
      <c r="AG257" s="2108">
        <v>0</v>
      </c>
      <c r="AH257" s="2682"/>
      <c r="AI257" s="2682" t="s">
        <v>10033</v>
      </c>
      <c r="AJ257" s="2683">
        <v>0</v>
      </c>
    </row>
    <row r="258" spans="1:36" s="2701" customFormat="1" ht="78.75">
      <c r="A258" s="139">
        <v>3553</v>
      </c>
      <c r="B258" s="2674" t="s">
        <v>8471</v>
      </c>
      <c r="C258" s="2692" t="s">
        <v>8472</v>
      </c>
      <c r="D258" s="2673" t="s">
        <v>257</v>
      </c>
      <c r="E258" s="2694" t="s">
        <v>8119</v>
      </c>
      <c r="F258" s="2677" t="s">
        <v>8063</v>
      </c>
      <c r="G258" s="2709">
        <v>100.08</v>
      </c>
      <c r="H258" s="2678">
        <v>0</v>
      </c>
      <c r="I258" s="2705">
        <v>12.51</v>
      </c>
      <c r="J258" s="2680">
        <v>0</v>
      </c>
      <c r="K258" s="2680">
        <v>12.51</v>
      </c>
      <c r="L258" s="2680">
        <v>87.57</v>
      </c>
      <c r="M258" s="2706">
        <v>87.57</v>
      </c>
      <c r="N258" s="2681">
        <v>0</v>
      </c>
      <c r="O258" s="2682">
        <v>87.57</v>
      </c>
      <c r="P258" s="2682"/>
      <c r="Q258" s="2682"/>
      <c r="R258" s="2682"/>
      <c r="S258" s="2682"/>
      <c r="T258" s="2682"/>
      <c r="U258" s="2682"/>
      <c r="V258" s="2682"/>
      <c r="W258" s="2682"/>
      <c r="X258" s="2843">
        <v>87.57</v>
      </c>
      <c r="Y258" s="2843">
        <v>0</v>
      </c>
      <c r="Z258" s="2108">
        <v>87.57</v>
      </c>
      <c r="AA258" s="2844">
        <v>86.694299999999998</v>
      </c>
      <c r="AB258" s="2844"/>
      <c r="AC258" s="2108">
        <v>86.694299999999998</v>
      </c>
      <c r="AD258" s="2108">
        <v>0.87569999999999992</v>
      </c>
      <c r="AE258" s="2844"/>
      <c r="AF258" s="2844">
        <v>0</v>
      </c>
      <c r="AG258" s="2108">
        <v>0</v>
      </c>
      <c r="AH258" s="2682"/>
      <c r="AI258" s="2682" t="s">
        <v>9941</v>
      </c>
      <c r="AJ258" s="2683">
        <v>0</v>
      </c>
    </row>
    <row r="259" spans="1:36" s="2701" customFormat="1" ht="78.75">
      <c r="A259" s="139">
        <v>3554</v>
      </c>
      <c r="B259" s="2674" t="s">
        <v>8473</v>
      </c>
      <c r="C259" s="2692" t="s">
        <v>8474</v>
      </c>
      <c r="D259" s="2673" t="s">
        <v>429</v>
      </c>
      <c r="E259" s="2694" t="s">
        <v>8258</v>
      </c>
      <c r="F259" s="2677" t="s">
        <v>8063</v>
      </c>
      <c r="G259" s="2709">
        <v>99.894999999999996</v>
      </c>
      <c r="H259" s="2678">
        <v>0</v>
      </c>
      <c r="I259" s="2705">
        <v>25.038</v>
      </c>
      <c r="J259" s="2680">
        <v>0</v>
      </c>
      <c r="K259" s="2680">
        <v>25.038</v>
      </c>
      <c r="L259" s="2680">
        <v>74.856999999999999</v>
      </c>
      <c r="M259" s="2706">
        <v>74.856999999999999</v>
      </c>
      <c r="N259" s="2681">
        <v>0</v>
      </c>
      <c r="O259" s="2682">
        <v>74.856999999999999</v>
      </c>
      <c r="P259" s="2682"/>
      <c r="Q259" s="2682"/>
      <c r="R259" s="2682"/>
      <c r="S259" s="2682"/>
      <c r="T259" s="2682"/>
      <c r="U259" s="2682"/>
      <c r="V259" s="2682"/>
      <c r="W259" s="2682"/>
      <c r="X259" s="2843">
        <v>74.856999999999999</v>
      </c>
      <c r="Y259" s="2843">
        <v>0</v>
      </c>
      <c r="Z259" s="2108">
        <v>74.856999999999999</v>
      </c>
      <c r="AA259" s="2844">
        <v>74.108429999999998</v>
      </c>
      <c r="AB259" s="2844"/>
      <c r="AC259" s="2108">
        <v>74.108429999999998</v>
      </c>
      <c r="AD259" s="2108">
        <v>0.74856999999999996</v>
      </c>
      <c r="AE259" s="2844"/>
      <c r="AF259" s="2844">
        <v>0</v>
      </c>
      <c r="AG259" s="2108">
        <v>0</v>
      </c>
      <c r="AH259" s="2682"/>
      <c r="AI259" s="2682" t="s">
        <v>9941</v>
      </c>
      <c r="AJ259" s="2683">
        <v>0</v>
      </c>
    </row>
    <row r="260" spans="1:36" s="2701" customFormat="1" ht="63">
      <c r="A260" s="139">
        <v>3555</v>
      </c>
      <c r="B260" s="2674" t="s">
        <v>8475</v>
      </c>
      <c r="C260" s="2692" t="s">
        <v>8476</v>
      </c>
      <c r="D260" s="2673" t="s">
        <v>429</v>
      </c>
      <c r="E260" s="2694" t="s">
        <v>8258</v>
      </c>
      <c r="F260" s="2677" t="s">
        <v>8063</v>
      </c>
      <c r="G260" s="2709">
        <v>68.570999999999998</v>
      </c>
      <c r="H260" s="2678">
        <v>0</v>
      </c>
      <c r="I260" s="2705">
        <v>17.146000000000001</v>
      </c>
      <c r="J260" s="2680">
        <v>0</v>
      </c>
      <c r="K260" s="2680">
        <v>17.146000000000001</v>
      </c>
      <c r="L260" s="2680">
        <v>51.424999999999997</v>
      </c>
      <c r="M260" s="2706">
        <v>51.424999999999997</v>
      </c>
      <c r="N260" s="2681">
        <v>0</v>
      </c>
      <c r="O260" s="2682">
        <v>51.424999999999997</v>
      </c>
      <c r="P260" s="2682"/>
      <c r="Q260" s="2682"/>
      <c r="R260" s="2682"/>
      <c r="S260" s="2682"/>
      <c r="T260" s="2682"/>
      <c r="U260" s="2682"/>
      <c r="V260" s="2682"/>
      <c r="W260" s="2682"/>
      <c r="X260" s="2843">
        <v>51.424999999999997</v>
      </c>
      <c r="Y260" s="2843">
        <v>0</v>
      </c>
      <c r="Z260" s="2108">
        <v>51.424999999999997</v>
      </c>
      <c r="AA260" s="2844">
        <v>50.91075</v>
      </c>
      <c r="AB260" s="2844"/>
      <c r="AC260" s="2108">
        <v>50.91075</v>
      </c>
      <c r="AD260" s="2108">
        <v>0.51424999999999998</v>
      </c>
      <c r="AE260" s="2844"/>
      <c r="AF260" s="2844">
        <v>0</v>
      </c>
      <c r="AG260" s="2108">
        <v>0</v>
      </c>
      <c r="AH260" s="2682"/>
      <c r="AI260" s="2682" t="s">
        <v>10033</v>
      </c>
      <c r="AJ260" s="2683">
        <v>0</v>
      </c>
    </row>
    <row r="261" spans="1:36" s="2701" customFormat="1" ht="63">
      <c r="A261" s="139">
        <v>3556</v>
      </c>
      <c r="B261" s="2674" t="s">
        <v>8477</v>
      </c>
      <c r="C261" s="2692" t="s">
        <v>8478</v>
      </c>
      <c r="D261" s="2673" t="s">
        <v>429</v>
      </c>
      <c r="E261" s="2694" t="s">
        <v>8258</v>
      </c>
      <c r="F261" s="2677" t="s">
        <v>8063</v>
      </c>
      <c r="G261" s="2709">
        <v>50.420999999999999</v>
      </c>
      <c r="H261" s="2678">
        <v>0</v>
      </c>
      <c r="I261" s="2705">
        <v>12.61</v>
      </c>
      <c r="J261" s="2680">
        <v>0</v>
      </c>
      <c r="K261" s="2680">
        <v>12.61</v>
      </c>
      <c r="L261" s="2680">
        <v>37.811</v>
      </c>
      <c r="M261" s="2706">
        <v>37.811</v>
      </c>
      <c r="N261" s="2681">
        <v>0</v>
      </c>
      <c r="O261" s="2682">
        <v>37.811</v>
      </c>
      <c r="P261" s="2682"/>
      <c r="Q261" s="2682"/>
      <c r="R261" s="2682"/>
      <c r="S261" s="2682"/>
      <c r="T261" s="2682"/>
      <c r="U261" s="2682"/>
      <c r="V261" s="2682"/>
      <c r="W261" s="2682"/>
      <c r="X261" s="2843">
        <v>37.811</v>
      </c>
      <c r="Y261" s="2843">
        <v>0</v>
      </c>
      <c r="Z261" s="2108">
        <v>37.811</v>
      </c>
      <c r="AA261" s="2844">
        <v>37.43289</v>
      </c>
      <c r="AB261" s="2844"/>
      <c r="AC261" s="2108">
        <v>37.43289</v>
      </c>
      <c r="AD261" s="2108">
        <v>0.37811</v>
      </c>
      <c r="AE261" s="2844"/>
      <c r="AF261" s="2844">
        <v>0</v>
      </c>
      <c r="AG261" s="2108">
        <v>0</v>
      </c>
      <c r="AH261" s="2682"/>
      <c r="AI261" s="2682" t="s">
        <v>10033</v>
      </c>
      <c r="AJ261" s="2683">
        <v>0</v>
      </c>
    </row>
    <row r="262" spans="1:36" s="2701" customFormat="1" ht="63">
      <c r="A262" s="139">
        <v>3557</v>
      </c>
      <c r="B262" s="2674" t="s">
        <v>8479</v>
      </c>
      <c r="C262" s="2692" t="s">
        <v>8480</v>
      </c>
      <c r="D262" s="2673" t="s">
        <v>429</v>
      </c>
      <c r="E262" s="2694" t="s">
        <v>8251</v>
      </c>
      <c r="F262" s="2677" t="s">
        <v>8063</v>
      </c>
      <c r="G262" s="2709">
        <v>449.88499999999999</v>
      </c>
      <c r="H262" s="2678">
        <v>0</v>
      </c>
      <c r="I262" s="2705">
        <v>412.5</v>
      </c>
      <c r="J262" s="2680">
        <v>0</v>
      </c>
      <c r="K262" s="2680">
        <v>412.5</v>
      </c>
      <c r="L262" s="2680">
        <v>37.384999999999991</v>
      </c>
      <c r="M262" s="2706">
        <v>37.384999999999991</v>
      </c>
      <c r="N262" s="2681">
        <v>0</v>
      </c>
      <c r="O262" s="2682">
        <v>37.384999999999991</v>
      </c>
      <c r="P262" s="2682"/>
      <c r="Q262" s="2682"/>
      <c r="R262" s="2682"/>
      <c r="S262" s="2682"/>
      <c r="T262" s="2682"/>
      <c r="U262" s="2682"/>
      <c r="V262" s="2682"/>
      <c r="W262" s="2682"/>
      <c r="X262" s="2843">
        <v>37.384999999999991</v>
      </c>
      <c r="Y262" s="2843">
        <v>0</v>
      </c>
      <c r="Z262" s="2108">
        <v>37.384999999999991</v>
      </c>
      <c r="AA262" s="2844">
        <v>37.011149999999994</v>
      </c>
      <c r="AB262" s="2844"/>
      <c r="AC262" s="2108">
        <v>37.011149999999994</v>
      </c>
      <c r="AD262" s="2108">
        <v>0.3738499999999999</v>
      </c>
      <c r="AE262" s="2844"/>
      <c r="AF262" s="2844">
        <v>0</v>
      </c>
      <c r="AG262" s="2108">
        <v>0</v>
      </c>
      <c r="AH262" s="2682"/>
      <c r="AI262" s="2682" t="s">
        <v>9941</v>
      </c>
      <c r="AJ262" s="2683">
        <v>0</v>
      </c>
    </row>
    <row r="263" spans="1:36" s="2701" customFormat="1" ht="47.25">
      <c r="A263" s="139">
        <v>3558</v>
      </c>
      <c r="B263" s="2674" t="s">
        <v>8481</v>
      </c>
      <c r="C263" s="2692" t="s">
        <v>8482</v>
      </c>
      <c r="D263" s="2673" t="s">
        <v>429</v>
      </c>
      <c r="E263" s="2694" t="s">
        <v>8258</v>
      </c>
      <c r="F263" s="2677" t="s">
        <v>8063</v>
      </c>
      <c r="G263" s="2709">
        <v>49.984000000000002</v>
      </c>
      <c r="H263" s="2678">
        <v>0</v>
      </c>
      <c r="I263" s="2705">
        <v>12.5</v>
      </c>
      <c r="J263" s="2680">
        <v>0</v>
      </c>
      <c r="K263" s="2680">
        <v>12.5</v>
      </c>
      <c r="L263" s="2680">
        <v>37.484000000000002</v>
      </c>
      <c r="M263" s="2706">
        <v>37.484000000000002</v>
      </c>
      <c r="N263" s="2681">
        <v>0</v>
      </c>
      <c r="O263" s="2682">
        <v>37.484000000000002</v>
      </c>
      <c r="P263" s="2682"/>
      <c r="Q263" s="2682"/>
      <c r="R263" s="2682"/>
      <c r="S263" s="2682"/>
      <c r="T263" s="2682"/>
      <c r="U263" s="2682"/>
      <c r="V263" s="2682"/>
      <c r="W263" s="2682"/>
      <c r="X263" s="2843">
        <v>37.484000000000002</v>
      </c>
      <c r="Y263" s="2843">
        <v>0</v>
      </c>
      <c r="Z263" s="2108">
        <v>37.484000000000002</v>
      </c>
      <c r="AA263" s="2844">
        <v>37.109160000000003</v>
      </c>
      <c r="AB263" s="2844"/>
      <c r="AC263" s="2108">
        <v>37.109160000000003</v>
      </c>
      <c r="AD263" s="2108">
        <v>0.37484000000000001</v>
      </c>
      <c r="AE263" s="2844"/>
      <c r="AF263" s="2844">
        <v>0</v>
      </c>
      <c r="AG263" s="2108">
        <v>0</v>
      </c>
      <c r="AH263" s="2682"/>
      <c r="AI263" s="2682" t="s">
        <v>9941</v>
      </c>
      <c r="AJ263" s="2683">
        <v>0</v>
      </c>
    </row>
    <row r="264" spans="1:36" s="2701" customFormat="1" ht="78.75">
      <c r="A264" s="139">
        <v>3559</v>
      </c>
      <c r="B264" s="2674" t="s">
        <v>8483</v>
      </c>
      <c r="C264" s="2692" t="s">
        <v>8484</v>
      </c>
      <c r="D264" s="2673" t="s">
        <v>226</v>
      </c>
      <c r="E264" s="2695" t="s">
        <v>8212</v>
      </c>
      <c r="F264" s="2677" t="s">
        <v>8063</v>
      </c>
      <c r="G264" s="2709">
        <v>99.98</v>
      </c>
      <c r="H264" s="2678">
        <v>0</v>
      </c>
      <c r="I264" s="2705">
        <v>12.5</v>
      </c>
      <c r="J264" s="2680">
        <v>0</v>
      </c>
      <c r="K264" s="2680">
        <v>12.5</v>
      </c>
      <c r="L264" s="2680">
        <v>87.48</v>
      </c>
      <c r="M264" s="2706">
        <v>87.48</v>
      </c>
      <c r="N264" s="2681">
        <v>0</v>
      </c>
      <c r="O264" s="2682">
        <v>87.48</v>
      </c>
      <c r="P264" s="2682"/>
      <c r="Q264" s="2682"/>
      <c r="R264" s="2682"/>
      <c r="S264" s="2682"/>
      <c r="T264" s="2682"/>
      <c r="U264" s="2682"/>
      <c r="V264" s="2682"/>
      <c r="W264" s="2682"/>
      <c r="X264" s="2843">
        <v>87.48</v>
      </c>
      <c r="Y264" s="2843">
        <v>0</v>
      </c>
      <c r="Z264" s="2108">
        <v>87.48</v>
      </c>
      <c r="AA264" s="2844">
        <v>86.605200000000011</v>
      </c>
      <c r="AB264" s="2844"/>
      <c r="AC264" s="2108">
        <v>86.605200000000011</v>
      </c>
      <c r="AD264" s="2108">
        <v>0.87480000000000002</v>
      </c>
      <c r="AE264" s="2844"/>
      <c r="AF264" s="2844">
        <v>1.4696340000000001</v>
      </c>
      <c r="AG264" s="2108">
        <v>1.4696340000000001</v>
      </c>
      <c r="AH264" s="2682"/>
      <c r="AI264" s="2682" t="s">
        <v>10033</v>
      </c>
      <c r="AJ264" s="2683">
        <v>0</v>
      </c>
    </row>
    <row r="265" spans="1:36" s="2701" customFormat="1" ht="63">
      <c r="A265" s="139">
        <v>3560</v>
      </c>
      <c r="B265" s="2674" t="s">
        <v>8485</v>
      </c>
      <c r="C265" s="2692" t="s">
        <v>8486</v>
      </c>
      <c r="D265" s="2673" t="s">
        <v>226</v>
      </c>
      <c r="E265" s="2694" t="s">
        <v>8487</v>
      </c>
      <c r="F265" s="2677" t="s">
        <v>8063</v>
      </c>
      <c r="G265" s="2709">
        <v>112.651</v>
      </c>
      <c r="H265" s="2678">
        <v>0</v>
      </c>
      <c r="I265" s="2705">
        <v>26.914999999999999</v>
      </c>
      <c r="J265" s="2680">
        <v>0</v>
      </c>
      <c r="K265" s="2680">
        <v>26.914999999999999</v>
      </c>
      <c r="L265" s="2680">
        <v>85.73599999999999</v>
      </c>
      <c r="M265" s="2706">
        <v>85.73599999999999</v>
      </c>
      <c r="N265" s="2681">
        <v>0</v>
      </c>
      <c r="O265" s="2682">
        <v>85.73599999999999</v>
      </c>
      <c r="P265" s="2682"/>
      <c r="Q265" s="2682"/>
      <c r="R265" s="2682"/>
      <c r="S265" s="2682"/>
      <c r="T265" s="2682"/>
      <c r="U265" s="2682"/>
      <c r="V265" s="2682"/>
      <c r="W265" s="2682"/>
      <c r="X265" s="2843">
        <v>85.73599999999999</v>
      </c>
      <c r="Y265" s="2843">
        <v>0</v>
      </c>
      <c r="Z265" s="2108">
        <v>85.73599999999999</v>
      </c>
      <c r="AA265" s="2844">
        <v>84.87863999999999</v>
      </c>
      <c r="AB265" s="2844"/>
      <c r="AC265" s="2108">
        <v>84.87863999999999</v>
      </c>
      <c r="AD265" s="2108">
        <v>0.8573599999999999</v>
      </c>
      <c r="AE265" s="2844"/>
      <c r="AF265" s="2844">
        <v>7.9772790000000002</v>
      </c>
      <c r="AG265" s="2108">
        <v>7.9772790000000002</v>
      </c>
      <c r="AH265" s="2682"/>
      <c r="AI265" s="2682" t="s">
        <v>10033</v>
      </c>
      <c r="AJ265" s="2683">
        <v>0</v>
      </c>
    </row>
    <row r="266" spans="1:36" s="2701" customFormat="1" ht="63">
      <c r="A266" s="139">
        <v>3561</v>
      </c>
      <c r="B266" s="2674" t="s">
        <v>8488</v>
      </c>
      <c r="C266" s="2692" t="s">
        <v>8489</v>
      </c>
      <c r="D266" s="2673" t="s">
        <v>226</v>
      </c>
      <c r="E266" s="2695" t="s">
        <v>8212</v>
      </c>
      <c r="F266" s="2677" t="s">
        <v>8063</v>
      </c>
      <c r="G266" s="2709">
        <v>50.16</v>
      </c>
      <c r="H266" s="2678">
        <v>0</v>
      </c>
      <c r="I266" s="2705">
        <v>6.25</v>
      </c>
      <c r="J266" s="2680">
        <v>0</v>
      </c>
      <c r="K266" s="2680">
        <v>6.25</v>
      </c>
      <c r="L266" s="2680">
        <v>43.91</v>
      </c>
      <c r="M266" s="2706">
        <v>43.91</v>
      </c>
      <c r="N266" s="2681">
        <v>0</v>
      </c>
      <c r="O266" s="2682">
        <v>43.91</v>
      </c>
      <c r="P266" s="2682"/>
      <c r="Q266" s="2682"/>
      <c r="R266" s="2682"/>
      <c r="S266" s="2682"/>
      <c r="T266" s="2682"/>
      <c r="U266" s="2682"/>
      <c r="V266" s="2682"/>
      <c r="W266" s="2682"/>
      <c r="X266" s="2843">
        <v>43.91</v>
      </c>
      <c r="Y266" s="2843">
        <v>0</v>
      </c>
      <c r="Z266" s="2108">
        <v>43.91</v>
      </c>
      <c r="AA266" s="2844">
        <v>43.470899999999993</v>
      </c>
      <c r="AB266" s="2844"/>
      <c r="AC266" s="2108">
        <v>43.470899999999993</v>
      </c>
      <c r="AD266" s="2108">
        <v>0.43909999999999999</v>
      </c>
      <c r="AE266" s="2844"/>
      <c r="AF266" s="2844">
        <v>0.58597900000000003</v>
      </c>
      <c r="AG266" s="2108">
        <v>0.58597900000000003</v>
      </c>
      <c r="AH266" s="2682"/>
      <c r="AI266" s="2682" t="s">
        <v>9941</v>
      </c>
      <c r="AJ266" s="2683">
        <v>0</v>
      </c>
    </row>
    <row r="267" spans="1:36" s="2701" customFormat="1" ht="141.75">
      <c r="A267" s="139">
        <v>3562</v>
      </c>
      <c r="B267" s="2674" t="s">
        <v>8490</v>
      </c>
      <c r="C267" s="2692" t="s">
        <v>8491</v>
      </c>
      <c r="D267" s="2673" t="s">
        <v>226</v>
      </c>
      <c r="E267" s="2694" t="s">
        <v>8487</v>
      </c>
      <c r="F267" s="2677" t="s">
        <v>8063</v>
      </c>
      <c r="G267" s="2709">
        <v>301.39699999999999</v>
      </c>
      <c r="H267" s="2678">
        <v>0</v>
      </c>
      <c r="I267" s="2705">
        <v>36.25</v>
      </c>
      <c r="J267" s="2680">
        <v>0</v>
      </c>
      <c r="K267" s="2680">
        <v>36.25</v>
      </c>
      <c r="L267" s="2680">
        <v>265.14699999999999</v>
      </c>
      <c r="M267" s="2706">
        <v>265.14699999999999</v>
      </c>
      <c r="N267" s="2681">
        <v>0</v>
      </c>
      <c r="O267" s="2682">
        <v>265.14699999999999</v>
      </c>
      <c r="P267" s="2682"/>
      <c r="Q267" s="2682"/>
      <c r="R267" s="2682"/>
      <c r="S267" s="2682"/>
      <c r="T267" s="2682"/>
      <c r="U267" s="2682"/>
      <c r="V267" s="2682"/>
      <c r="W267" s="2682"/>
      <c r="X267" s="2843">
        <v>265.14699999999999</v>
      </c>
      <c r="Y267" s="2843">
        <v>0</v>
      </c>
      <c r="Z267" s="2108">
        <v>265.14699999999999</v>
      </c>
      <c r="AA267" s="2844">
        <v>131.24776499999999</v>
      </c>
      <c r="AB267" s="2844"/>
      <c r="AC267" s="2108">
        <v>131.24776499999999</v>
      </c>
      <c r="AD267" s="2108">
        <v>1.3257349999999999</v>
      </c>
      <c r="AE267" s="2844"/>
      <c r="AF267" s="2844">
        <v>0</v>
      </c>
      <c r="AG267" s="2108">
        <v>0</v>
      </c>
      <c r="AH267" s="2682"/>
      <c r="AI267" s="2682" t="s">
        <v>9941</v>
      </c>
      <c r="AJ267" s="2683">
        <v>0</v>
      </c>
    </row>
    <row r="268" spans="1:36" s="2701" customFormat="1" ht="63">
      <c r="A268" s="139">
        <v>3563</v>
      </c>
      <c r="B268" s="2674" t="s">
        <v>8492</v>
      </c>
      <c r="C268" s="2692" t="s">
        <v>8493</v>
      </c>
      <c r="D268" s="2673" t="s">
        <v>226</v>
      </c>
      <c r="E268" s="2695" t="s">
        <v>8212</v>
      </c>
      <c r="F268" s="2677" t="s">
        <v>8063</v>
      </c>
      <c r="G268" s="2709">
        <v>72.057000000000002</v>
      </c>
      <c r="H268" s="2678">
        <v>0</v>
      </c>
      <c r="I268" s="2705">
        <v>17.988</v>
      </c>
      <c r="J268" s="2680">
        <v>0</v>
      </c>
      <c r="K268" s="2680">
        <v>17.988</v>
      </c>
      <c r="L268" s="2680">
        <v>54.069000000000003</v>
      </c>
      <c r="M268" s="2706">
        <v>54.069000000000003</v>
      </c>
      <c r="N268" s="2681">
        <v>0</v>
      </c>
      <c r="O268" s="2682">
        <v>54.069000000000003</v>
      </c>
      <c r="P268" s="2682"/>
      <c r="Q268" s="2682"/>
      <c r="R268" s="2682"/>
      <c r="S268" s="2682"/>
      <c r="T268" s="2682"/>
      <c r="U268" s="2682"/>
      <c r="V268" s="2682"/>
      <c r="W268" s="2682"/>
      <c r="X268" s="2843">
        <v>54.069000000000003</v>
      </c>
      <c r="Y268" s="2843">
        <v>0</v>
      </c>
      <c r="Z268" s="2108">
        <v>54.069000000000003</v>
      </c>
      <c r="AA268" s="2844">
        <v>53.528310000000005</v>
      </c>
      <c r="AB268" s="2844"/>
      <c r="AC268" s="2108">
        <v>53.528310000000005</v>
      </c>
      <c r="AD268" s="2108">
        <v>0.54069</v>
      </c>
      <c r="AE268" s="2844"/>
      <c r="AF268" s="2844">
        <v>0</v>
      </c>
      <c r="AG268" s="2108">
        <v>0</v>
      </c>
      <c r="AH268" s="2682"/>
      <c r="AI268" s="2682" t="s">
        <v>10033</v>
      </c>
      <c r="AJ268" s="2683">
        <v>0</v>
      </c>
    </row>
    <row r="269" spans="1:36" s="2701" customFormat="1" ht="63">
      <c r="A269" s="139">
        <v>3564</v>
      </c>
      <c r="B269" s="2674" t="s">
        <v>8494</v>
      </c>
      <c r="C269" s="2692" t="s">
        <v>8495</v>
      </c>
      <c r="D269" s="2673" t="s">
        <v>226</v>
      </c>
      <c r="E269" s="2695" t="s">
        <v>8212</v>
      </c>
      <c r="F269" s="2677" t="s">
        <v>8063</v>
      </c>
      <c r="G269" s="2709">
        <v>50.606999999999999</v>
      </c>
      <c r="H269" s="2678">
        <v>0</v>
      </c>
      <c r="I269" s="2705">
        <v>13.75</v>
      </c>
      <c r="J269" s="2680">
        <v>0</v>
      </c>
      <c r="K269" s="2680">
        <v>13.75</v>
      </c>
      <c r="L269" s="2680">
        <v>36.856999999999999</v>
      </c>
      <c r="M269" s="2706">
        <v>36.856999999999999</v>
      </c>
      <c r="N269" s="2681">
        <v>0</v>
      </c>
      <c r="O269" s="2682">
        <v>36.856999999999999</v>
      </c>
      <c r="P269" s="2682"/>
      <c r="Q269" s="2682"/>
      <c r="R269" s="2682"/>
      <c r="S269" s="2682"/>
      <c r="T269" s="2682"/>
      <c r="U269" s="2682"/>
      <c r="V269" s="2682"/>
      <c r="W269" s="2682"/>
      <c r="X269" s="2843">
        <v>36.856999999999999</v>
      </c>
      <c r="Y269" s="2843">
        <v>0</v>
      </c>
      <c r="Z269" s="2108">
        <v>36.856999999999999</v>
      </c>
      <c r="AA269" s="2844">
        <v>36.488430000000001</v>
      </c>
      <c r="AB269" s="2844"/>
      <c r="AC269" s="2108">
        <v>36.488430000000001</v>
      </c>
      <c r="AD269" s="2108">
        <v>0.36857000000000001</v>
      </c>
      <c r="AE269" s="2844"/>
      <c r="AF269" s="2844">
        <v>0</v>
      </c>
      <c r="AG269" s="2108">
        <v>0</v>
      </c>
      <c r="AH269" s="2682"/>
      <c r="AI269" s="2682" t="s">
        <v>10033</v>
      </c>
      <c r="AJ269" s="2683">
        <v>0</v>
      </c>
    </row>
    <row r="270" spans="1:36" s="2701" customFormat="1" ht="157.5">
      <c r="A270" s="139">
        <v>3565</v>
      </c>
      <c r="B270" s="2674" t="s">
        <v>8496</v>
      </c>
      <c r="C270" s="2692" t="s">
        <v>8497</v>
      </c>
      <c r="D270" s="2673" t="s">
        <v>226</v>
      </c>
      <c r="E270" s="2694" t="s">
        <v>8487</v>
      </c>
      <c r="F270" s="2677" t="s">
        <v>8063</v>
      </c>
      <c r="G270" s="2709">
        <v>173.60499999999999</v>
      </c>
      <c r="H270" s="2678">
        <v>0</v>
      </c>
      <c r="I270" s="2705">
        <v>21.63</v>
      </c>
      <c r="J270" s="2680">
        <v>0</v>
      </c>
      <c r="K270" s="2680">
        <v>21.63</v>
      </c>
      <c r="L270" s="2680">
        <v>151.97499999999999</v>
      </c>
      <c r="M270" s="2706">
        <v>151.97499999999999</v>
      </c>
      <c r="N270" s="2681">
        <v>0</v>
      </c>
      <c r="O270" s="2682">
        <v>151.97499999999999</v>
      </c>
      <c r="P270" s="2682"/>
      <c r="Q270" s="2682"/>
      <c r="R270" s="2682"/>
      <c r="S270" s="2682"/>
      <c r="T270" s="2682"/>
      <c r="U270" s="2682"/>
      <c r="V270" s="2682"/>
      <c r="W270" s="2682"/>
      <c r="X270" s="2843">
        <v>151.97499999999999</v>
      </c>
      <c r="Y270" s="2843">
        <v>0</v>
      </c>
      <c r="Z270" s="2108">
        <v>151.97499999999999</v>
      </c>
      <c r="AA270" s="2844">
        <v>75.227625000000003</v>
      </c>
      <c r="AB270" s="2844"/>
      <c r="AC270" s="2108">
        <v>75.227625000000003</v>
      </c>
      <c r="AD270" s="2108">
        <v>0.75987499999999997</v>
      </c>
      <c r="AE270" s="2844"/>
      <c r="AF270" s="2844">
        <v>0</v>
      </c>
      <c r="AG270" s="2108">
        <v>0</v>
      </c>
      <c r="AH270" s="2682"/>
      <c r="AI270" s="2682" t="s">
        <v>10033</v>
      </c>
      <c r="AJ270" s="2683">
        <v>0</v>
      </c>
    </row>
    <row r="271" spans="1:36" s="2701" customFormat="1" ht="63">
      <c r="A271" s="139">
        <v>3566</v>
      </c>
      <c r="B271" s="2674" t="s">
        <v>8498</v>
      </c>
      <c r="C271" s="2692" t="s">
        <v>8499</v>
      </c>
      <c r="D271" s="2673" t="s">
        <v>226</v>
      </c>
      <c r="E271" s="2695" t="s">
        <v>8212</v>
      </c>
      <c r="F271" s="2677" t="s">
        <v>8063</v>
      </c>
      <c r="G271" s="2709">
        <v>99.78</v>
      </c>
      <c r="H271" s="2678">
        <v>0</v>
      </c>
      <c r="I271" s="2705">
        <v>25</v>
      </c>
      <c r="J271" s="2680">
        <v>0</v>
      </c>
      <c r="K271" s="2680">
        <v>25</v>
      </c>
      <c r="L271" s="2680">
        <v>74.78</v>
      </c>
      <c r="M271" s="2706">
        <v>74.78</v>
      </c>
      <c r="N271" s="2681">
        <v>0</v>
      </c>
      <c r="O271" s="2682">
        <v>74.78</v>
      </c>
      <c r="P271" s="2682"/>
      <c r="Q271" s="2682"/>
      <c r="R271" s="2682"/>
      <c r="S271" s="2682"/>
      <c r="T271" s="2682"/>
      <c r="U271" s="2682"/>
      <c r="V271" s="2682"/>
      <c r="W271" s="2682"/>
      <c r="X271" s="2843">
        <v>74.78</v>
      </c>
      <c r="Y271" s="2843">
        <v>0</v>
      </c>
      <c r="Z271" s="2108">
        <v>74.78</v>
      </c>
      <c r="AA271" s="2844">
        <v>74.032200000000003</v>
      </c>
      <c r="AB271" s="2844"/>
      <c r="AC271" s="2108">
        <v>74.032200000000003</v>
      </c>
      <c r="AD271" s="2108">
        <v>0.74780000000000002</v>
      </c>
      <c r="AE271" s="2844"/>
      <c r="AF271" s="2844">
        <v>0</v>
      </c>
      <c r="AG271" s="2108">
        <v>0</v>
      </c>
      <c r="AH271" s="2682"/>
      <c r="AI271" s="2682" t="s">
        <v>10033</v>
      </c>
      <c r="AJ271" s="2683">
        <v>0</v>
      </c>
    </row>
    <row r="272" spans="1:36" s="2701" customFormat="1" ht="47.25">
      <c r="A272" s="139">
        <v>3567</v>
      </c>
      <c r="B272" s="2674" t="s">
        <v>8500</v>
      </c>
      <c r="C272" s="2692" t="s">
        <v>8501</v>
      </c>
      <c r="D272" s="2673" t="s">
        <v>400</v>
      </c>
      <c r="E272" s="2694" t="s">
        <v>8412</v>
      </c>
      <c r="F272" s="2677" t="s">
        <v>8063</v>
      </c>
      <c r="G272" s="2709">
        <v>97.882000000000005</v>
      </c>
      <c r="H272" s="2678">
        <v>0</v>
      </c>
      <c r="I272" s="2705">
        <v>25</v>
      </c>
      <c r="J272" s="2680">
        <v>0</v>
      </c>
      <c r="K272" s="2680">
        <v>25</v>
      </c>
      <c r="L272" s="2680">
        <v>72.882000000000005</v>
      </c>
      <c r="M272" s="2706">
        <v>72.882000000000005</v>
      </c>
      <c r="N272" s="2681">
        <v>0</v>
      </c>
      <c r="O272" s="2682">
        <v>72.882000000000005</v>
      </c>
      <c r="P272" s="2682"/>
      <c r="Q272" s="2682"/>
      <c r="R272" s="2682"/>
      <c r="S272" s="2682"/>
      <c r="T272" s="2682"/>
      <c r="U272" s="2682"/>
      <c r="V272" s="2682"/>
      <c r="W272" s="2682"/>
      <c r="X272" s="2843">
        <v>72.882000000000005</v>
      </c>
      <c r="Y272" s="2843">
        <v>0</v>
      </c>
      <c r="Z272" s="2108">
        <v>72.882000000000005</v>
      </c>
      <c r="AA272" s="2844">
        <v>72.153180000000006</v>
      </c>
      <c r="AB272" s="2844"/>
      <c r="AC272" s="2108">
        <v>72.153180000000006</v>
      </c>
      <c r="AD272" s="2108">
        <v>0.72882000000000002</v>
      </c>
      <c r="AE272" s="2844"/>
      <c r="AF272" s="2844">
        <v>0</v>
      </c>
      <c r="AG272" s="2108">
        <v>0</v>
      </c>
      <c r="AH272" s="2682"/>
      <c r="AI272" s="2682" t="s">
        <v>9941</v>
      </c>
      <c r="AJ272" s="2683">
        <v>0</v>
      </c>
    </row>
    <row r="273" spans="1:36" s="2701" customFormat="1" ht="78.75">
      <c r="A273" s="139">
        <v>3568</v>
      </c>
      <c r="B273" s="2674" t="s">
        <v>8502</v>
      </c>
      <c r="C273" s="2692" t="s">
        <v>8503</v>
      </c>
      <c r="D273" s="2673" t="s">
        <v>400</v>
      </c>
      <c r="E273" s="2694" t="s">
        <v>8412</v>
      </c>
      <c r="F273" s="2677" t="s">
        <v>8063</v>
      </c>
      <c r="G273" s="2709">
        <v>99.533000000000001</v>
      </c>
      <c r="H273" s="2678">
        <v>0</v>
      </c>
      <c r="I273" s="2705">
        <v>25</v>
      </c>
      <c r="J273" s="2680">
        <v>0</v>
      </c>
      <c r="K273" s="2680">
        <v>25</v>
      </c>
      <c r="L273" s="2680">
        <v>74.533000000000001</v>
      </c>
      <c r="M273" s="2706">
        <v>74.533000000000001</v>
      </c>
      <c r="N273" s="2681">
        <v>0</v>
      </c>
      <c r="O273" s="2682">
        <v>74.533000000000001</v>
      </c>
      <c r="P273" s="2682"/>
      <c r="Q273" s="2682"/>
      <c r="R273" s="2682"/>
      <c r="S273" s="2682"/>
      <c r="T273" s="2682"/>
      <c r="U273" s="2682"/>
      <c r="V273" s="2682"/>
      <c r="W273" s="2682"/>
      <c r="X273" s="2843">
        <v>74.533000000000001</v>
      </c>
      <c r="Y273" s="2843">
        <v>0</v>
      </c>
      <c r="Z273" s="2108">
        <v>74.533000000000001</v>
      </c>
      <c r="AA273" s="2844">
        <v>73.787670000000006</v>
      </c>
      <c r="AB273" s="2844"/>
      <c r="AC273" s="2108">
        <v>73.787670000000006</v>
      </c>
      <c r="AD273" s="2108">
        <v>0.74533000000000005</v>
      </c>
      <c r="AE273" s="2844"/>
      <c r="AF273" s="2844">
        <v>0</v>
      </c>
      <c r="AG273" s="2108">
        <v>0</v>
      </c>
      <c r="AH273" s="2682"/>
      <c r="AI273" s="2682" t="s">
        <v>9941</v>
      </c>
      <c r="AJ273" s="2683">
        <v>0</v>
      </c>
    </row>
    <row r="274" spans="1:36" s="2701" customFormat="1" ht="94.5">
      <c r="A274" s="139">
        <v>3569</v>
      </c>
      <c r="B274" s="2674" t="s">
        <v>8504</v>
      </c>
      <c r="C274" s="2692" t="s">
        <v>8505</v>
      </c>
      <c r="D274" s="2673" t="s">
        <v>400</v>
      </c>
      <c r="E274" s="2694" t="s">
        <v>8412</v>
      </c>
      <c r="F274" s="2677" t="s">
        <v>8063</v>
      </c>
      <c r="G274" s="2709">
        <v>99.287999999999997</v>
      </c>
      <c r="H274" s="2678">
        <v>0</v>
      </c>
      <c r="I274" s="2705">
        <v>25</v>
      </c>
      <c r="J274" s="2680">
        <v>0</v>
      </c>
      <c r="K274" s="2680">
        <v>25</v>
      </c>
      <c r="L274" s="2680">
        <v>74.287999999999997</v>
      </c>
      <c r="M274" s="2706">
        <v>74.287999999999997</v>
      </c>
      <c r="N274" s="2681">
        <v>0</v>
      </c>
      <c r="O274" s="2682">
        <v>74.287999999999997</v>
      </c>
      <c r="P274" s="2682"/>
      <c r="Q274" s="2682"/>
      <c r="R274" s="2682"/>
      <c r="S274" s="2682"/>
      <c r="T274" s="2682"/>
      <c r="U274" s="2682"/>
      <c r="V274" s="2682"/>
      <c r="W274" s="2682"/>
      <c r="X274" s="2843">
        <v>74.287999999999997</v>
      </c>
      <c r="Y274" s="2843">
        <v>0</v>
      </c>
      <c r="Z274" s="2108">
        <v>74.287999999999997</v>
      </c>
      <c r="AA274" s="2844">
        <v>73.545119999999997</v>
      </c>
      <c r="AB274" s="2844"/>
      <c r="AC274" s="2108">
        <v>73.545119999999997</v>
      </c>
      <c r="AD274" s="2108">
        <v>0.74287999999999998</v>
      </c>
      <c r="AE274" s="2844"/>
      <c r="AF274" s="2844">
        <v>0</v>
      </c>
      <c r="AG274" s="2108">
        <v>0</v>
      </c>
      <c r="AH274" s="2682"/>
      <c r="AI274" s="2682" t="s">
        <v>9941</v>
      </c>
      <c r="AJ274" s="2683">
        <v>0</v>
      </c>
    </row>
    <row r="275" spans="1:36" s="2701" customFormat="1" ht="47.25">
      <c r="A275" s="139">
        <v>3570</v>
      </c>
      <c r="B275" s="2674" t="s">
        <v>8506</v>
      </c>
      <c r="C275" s="2692" t="s">
        <v>8507</v>
      </c>
      <c r="D275" s="2673" t="s">
        <v>400</v>
      </c>
      <c r="E275" s="2694" t="s">
        <v>8412</v>
      </c>
      <c r="F275" s="2677" t="s">
        <v>8063</v>
      </c>
      <c r="G275" s="2709">
        <v>99.275999999999996</v>
      </c>
      <c r="H275" s="2678">
        <v>0</v>
      </c>
      <c r="I275" s="2705">
        <v>25</v>
      </c>
      <c r="J275" s="2680">
        <v>0</v>
      </c>
      <c r="K275" s="2680">
        <v>25</v>
      </c>
      <c r="L275" s="2680">
        <v>74.275999999999996</v>
      </c>
      <c r="M275" s="2706">
        <v>74.275999999999996</v>
      </c>
      <c r="N275" s="2681">
        <v>0</v>
      </c>
      <c r="O275" s="2682">
        <v>74.275999999999996</v>
      </c>
      <c r="P275" s="2682"/>
      <c r="Q275" s="2682"/>
      <c r="R275" s="2682"/>
      <c r="S275" s="2682"/>
      <c r="T275" s="2682"/>
      <c r="U275" s="2682"/>
      <c r="V275" s="2682"/>
      <c r="W275" s="2682"/>
      <c r="X275" s="2843">
        <v>74.275999999999996</v>
      </c>
      <c r="Y275" s="2843">
        <v>0</v>
      </c>
      <c r="Z275" s="2108">
        <v>74.275999999999996</v>
      </c>
      <c r="AA275" s="2844">
        <v>73.533239999999992</v>
      </c>
      <c r="AB275" s="2844"/>
      <c r="AC275" s="2108">
        <v>73.533239999999992</v>
      </c>
      <c r="AD275" s="2108">
        <v>0.74275999999999998</v>
      </c>
      <c r="AE275" s="2844"/>
      <c r="AF275" s="2844">
        <v>0</v>
      </c>
      <c r="AG275" s="2108">
        <v>0</v>
      </c>
      <c r="AH275" s="2682"/>
      <c r="AI275" s="2682" t="s">
        <v>9941</v>
      </c>
      <c r="AJ275" s="2683">
        <v>0</v>
      </c>
    </row>
    <row r="276" spans="1:36" s="2701" customFormat="1" ht="94.5">
      <c r="A276" s="139">
        <v>3571</v>
      </c>
      <c r="B276" s="2674" t="s">
        <v>8508</v>
      </c>
      <c r="C276" s="2692" t="s">
        <v>8509</v>
      </c>
      <c r="D276" s="2673" t="s">
        <v>400</v>
      </c>
      <c r="E276" s="2694" t="s">
        <v>8412</v>
      </c>
      <c r="F276" s="2677" t="s">
        <v>8063</v>
      </c>
      <c r="G276" s="2709">
        <v>98.135999999999996</v>
      </c>
      <c r="H276" s="2678">
        <v>0</v>
      </c>
      <c r="I276" s="2705">
        <v>25</v>
      </c>
      <c r="J276" s="2680">
        <v>0</v>
      </c>
      <c r="K276" s="2680">
        <v>25</v>
      </c>
      <c r="L276" s="2680">
        <v>73.135999999999996</v>
      </c>
      <c r="M276" s="2706">
        <v>73.135999999999996</v>
      </c>
      <c r="N276" s="2681">
        <v>0</v>
      </c>
      <c r="O276" s="2682">
        <v>73.135999999999996</v>
      </c>
      <c r="P276" s="2682"/>
      <c r="Q276" s="2682"/>
      <c r="R276" s="2682"/>
      <c r="S276" s="2682"/>
      <c r="T276" s="2682"/>
      <c r="U276" s="2682"/>
      <c r="V276" s="2682"/>
      <c r="W276" s="2682"/>
      <c r="X276" s="2843">
        <v>73.135999999999996</v>
      </c>
      <c r="Y276" s="2843">
        <v>0</v>
      </c>
      <c r="Z276" s="2108">
        <v>73.135999999999996</v>
      </c>
      <c r="AA276" s="2844">
        <v>72.404640000000001</v>
      </c>
      <c r="AB276" s="2844"/>
      <c r="AC276" s="2108">
        <v>72.404640000000001</v>
      </c>
      <c r="AD276" s="2108">
        <v>0.73136000000000001</v>
      </c>
      <c r="AE276" s="2844"/>
      <c r="AF276" s="2844">
        <v>0</v>
      </c>
      <c r="AG276" s="2108">
        <v>0</v>
      </c>
      <c r="AH276" s="2682"/>
      <c r="AI276" s="2682" t="s">
        <v>9941</v>
      </c>
      <c r="AJ276" s="2683">
        <v>0</v>
      </c>
    </row>
    <row r="277" spans="1:36" s="2701" customFormat="1" ht="94.5">
      <c r="A277" s="139">
        <v>3572</v>
      </c>
      <c r="B277" s="2674" t="s">
        <v>8510</v>
      </c>
      <c r="C277" s="2692" t="s">
        <v>8511</v>
      </c>
      <c r="D277" s="2673" t="s">
        <v>400</v>
      </c>
      <c r="E277" s="2695" t="s">
        <v>8412</v>
      </c>
      <c r="F277" s="2677" t="s">
        <v>8063</v>
      </c>
      <c r="G277" s="2709">
        <v>98.308999999999997</v>
      </c>
      <c r="H277" s="2678">
        <v>0</v>
      </c>
      <c r="I277" s="2705">
        <v>25</v>
      </c>
      <c r="J277" s="2680">
        <v>0</v>
      </c>
      <c r="K277" s="2680">
        <v>25</v>
      </c>
      <c r="L277" s="2680">
        <v>73.308999999999997</v>
      </c>
      <c r="M277" s="2706">
        <v>73.308999999999997</v>
      </c>
      <c r="N277" s="2681">
        <v>0</v>
      </c>
      <c r="O277" s="2682">
        <v>73.308999999999997</v>
      </c>
      <c r="P277" s="2682"/>
      <c r="Q277" s="2682"/>
      <c r="R277" s="2682"/>
      <c r="S277" s="2682"/>
      <c r="T277" s="2682"/>
      <c r="U277" s="2682"/>
      <c r="V277" s="2682"/>
      <c r="W277" s="2682"/>
      <c r="X277" s="2843">
        <v>73.308999999999997</v>
      </c>
      <c r="Y277" s="2843">
        <v>0</v>
      </c>
      <c r="Z277" s="2108">
        <v>73.308999999999997</v>
      </c>
      <c r="AA277" s="2844">
        <v>72.575909999999993</v>
      </c>
      <c r="AB277" s="2844"/>
      <c r="AC277" s="2108">
        <v>72.575909999999993</v>
      </c>
      <c r="AD277" s="2108">
        <v>0.73309000000000002</v>
      </c>
      <c r="AE277" s="2844"/>
      <c r="AF277" s="2844">
        <v>0</v>
      </c>
      <c r="AG277" s="2108">
        <v>0</v>
      </c>
      <c r="AH277" s="2682"/>
      <c r="AI277" s="2682" t="s">
        <v>9941</v>
      </c>
      <c r="AJ277" s="2683">
        <v>0</v>
      </c>
    </row>
    <row r="278" spans="1:36" s="2701" customFormat="1" ht="63">
      <c r="A278" s="139">
        <v>3573</v>
      </c>
      <c r="B278" s="2674" t="s">
        <v>8512</v>
      </c>
      <c r="C278" s="2692" t="s">
        <v>8513</v>
      </c>
      <c r="D278" s="2673" t="s">
        <v>400</v>
      </c>
      <c r="E278" s="2695" t="s">
        <v>8412</v>
      </c>
      <c r="F278" s="2677" t="s">
        <v>8063</v>
      </c>
      <c r="G278" s="2709">
        <v>47.307000000000002</v>
      </c>
      <c r="H278" s="2678">
        <v>0</v>
      </c>
      <c r="I278" s="2705">
        <v>12.5</v>
      </c>
      <c r="J278" s="2680">
        <v>0</v>
      </c>
      <c r="K278" s="2680">
        <v>12.5</v>
      </c>
      <c r="L278" s="2680">
        <v>34.807000000000002</v>
      </c>
      <c r="M278" s="2706">
        <v>34.807000000000002</v>
      </c>
      <c r="N278" s="2681">
        <v>0</v>
      </c>
      <c r="O278" s="2682">
        <v>34.807000000000002</v>
      </c>
      <c r="P278" s="2682"/>
      <c r="Q278" s="2682"/>
      <c r="R278" s="2682"/>
      <c r="S278" s="2682"/>
      <c r="T278" s="2682"/>
      <c r="U278" s="2682"/>
      <c r="V278" s="2682"/>
      <c r="W278" s="2682"/>
      <c r="X278" s="2843">
        <v>34.807000000000002</v>
      </c>
      <c r="Y278" s="2843">
        <v>0</v>
      </c>
      <c r="Z278" s="2108">
        <v>34.807000000000002</v>
      </c>
      <c r="AA278" s="2844">
        <v>34.458930000000002</v>
      </c>
      <c r="AB278" s="2844"/>
      <c r="AC278" s="2108">
        <v>34.458930000000002</v>
      </c>
      <c r="AD278" s="2108">
        <v>0.34807000000000005</v>
      </c>
      <c r="AE278" s="2844"/>
      <c r="AF278" s="2844">
        <v>9.4456500000000005</v>
      </c>
      <c r="AG278" s="2108">
        <v>9.4456500000000005</v>
      </c>
      <c r="AH278" s="2682"/>
      <c r="AI278" s="2682" t="s">
        <v>9941</v>
      </c>
      <c r="AJ278" s="2683">
        <v>0</v>
      </c>
    </row>
    <row r="279" spans="1:36" s="2701" customFormat="1" ht="63">
      <c r="A279" s="139">
        <v>3574</v>
      </c>
      <c r="B279" s="2674" t="s">
        <v>8514</v>
      </c>
      <c r="C279" s="2692" t="s">
        <v>8515</v>
      </c>
      <c r="D279" s="2673" t="s">
        <v>400</v>
      </c>
      <c r="E279" s="2694" t="s">
        <v>8412</v>
      </c>
      <c r="F279" s="2677" t="s">
        <v>8063</v>
      </c>
      <c r="G279" s="2709">
        <v>99.989000000000004</v>
      </c>
      <c r="H279" s="2678">
        <v>0</v>
      </c>
      <c r="I279" s="2705">
        <v>25</v>
      </c>
      <c r="J279" s="2680">
        <v>0</v>
      </c>
      <c r="K279" s="2680">
        <v>25</v>
      </c>
      <c r="L279" s="2680">
        <v>74.989000000000004</v>
      </c>
      <c r="M279" s="2706">
        <v>74.989000000000004</v>
      </c>
      <c r="N279" s="2681">
        <v>0</v>
      </c>
      <c r="O279" s="2682">
        <v>74.989000000000004</v>
      </c>
      <c r="P279" s="2682"/>
      <c r="Q279" s="2682"/>
      <c r="R279" s="2682"/>
      <c r="S279" s="2682"/>
      <c r="T279" s="2682"/>
      <c r="U279" s="2682"/>
      <c r="V279" s="2682"/>
      <c r="W279" s="2682"/>
      <c r="X279" s="2843">
        <v>74.989000000000004</v>
      </c>
      <c r="Y279" s="2843">
        <v>0</v>
      </c>
      <c r="Z279" s="2108">
        <v>74.989000000000004</v>
      </c>
      <c r="AA279" s="2844">
        <v>74.239110000000011</v>
      </c>
      <c r="AB279" s="2844"/>
      <c r="AC279" s="2108">
        <v>74.239110000000011</v>
      </c>
      <c r="AD279" s="2108">
        <v>0.74989000000000006</v>
      </c>
      <c r="AE279" s="2844"/>
      <c r="AF279" s="2844">
        <v>0</v>
      </c>
      <c r="AG279" s="2108">
        <v>0</v>
      </c>
      <c r="AH279" s="2682"/>
      <c r="AI279" s="2682" t="s">
        <v>9941</v>
      </c>
      <c r="AJ279" s="2683">
        <v>0</v>
      </c>
    </row>
    <row r="280" spans="1:36" s="2701" customFormat="1" ht="63">
      <c r="A280" s="139">
        <v>3575</v>
      </c>
      <c r="B280" s="2674" t="s">
        <v>8516</v>
      </c>
      <c r="C280" s="2692" t="s">
        <v>8517</v>
      </c>
      <c r="D280" s="2673" t="s">
        <v>400</v>
      </c>
      <c r="E280" s="2694" t="s">
        <v>8412</v>
      </c>
      <c r="F280" s="2677" t="s">
        <v>8063</v>
      </c>
      <c r="G280" s="2709">
        <v>99.840999999999994</v>
      </c>
      <c r="H280" s="2678">
        <v>0</v>
      </c>
      <c r="I280" s="2705">
        <v>25</v>
      </c>
      <c r="J280" s="2680">
        <v>0</v>
      </c>
      <c r="K280" s="2680">
        <v>25</v>
      </c>
      <c r="L280" s="2680">
        <v>74.840999999999994</v>
      </c>
      <c r="M280" s="2706">
        <v>74.840999999999994</v>
      </c>
      <c r="N280" s="2681">
        <v>0</v>
      </c>
      <c r="O280" s="2682">
        <v>74.840999999999994</v>
      </c>
      <c r="P280" s="2682"/>
      <c r="Q280" s="2682"/>
      <c r="R280" s="2682"/>
      <c r="S280" s="2682"/>
      <c r="T280" s="2682"/>
      <c r="U280" s="2682"/>
      <c r="V280" s="2682"/>
      <c r="W280" s="2682"/>
      <c r="X280" s="2843">
        <v>74.840999999999994</v>
      </c>
      <c r="Y280" s="2843">
        <v>0</v>
      </c>
      <c r="Z280" s="2108">
        <v>74.840999999999994</v>
      </c>
      <c r="AA280" s="2844">
        <v>74.092589999999987</v>
      </c>
      <c r="AB280" s="2844"/>
      <c r="AC280" s="2108">
        <v>74.092589999999987</v>
      </c>
      <c r="AD280" s="2108">
        <v>0.74840999999999991</v>
      </c>
      <c r="AE280" s="2844"/>
      <c r="AF280" s="2844">
        <v>19.35707</v>
      </c>
      <c r="AG280" s="2108">
        <v>19.35707</v>
      </c>
      <c r="AH280" s="2682"/>
      <c r="AI280" s="2682" t="s">
        <v>9941</v>
      </c>
      <c r="AJ280" s="2683">
        <v>0</v>
      </c>
    </row>
    <row r="281" spans="1:36" s="2701" customFormat="1" ht="63">
      <c r="A281" s="139">
        <v>3576</v>
      </c>
      <c r="B281" s="2674" t="s">
        <v>8518</v>
      </c>
      <c r="C281" s="2692" t="s">
        <v>8519</v>
      </c>
      <c r="D281" s="2673" t="s">
        <v>400</v>
      </c>
      <c r="E281" s="2695" t="s">
        <v>8412</v>
      </c>
      <c r="F281" s="2677" t="s">
        <v>8063</v>
      </c>
      <c r="G281" s="2709">
        <v>99.007999999999996</v>
      </c>
      <c r="H281" s="2678">
        <v>0</v>
      </c>
      <c r="I281" s="2705">
        <v>25</v>
      </c>
      <c r="J281" s="2680">
        <v>0</v>
      </c>
      <c r="K281" s="2680">
        <v>25</v>
      </c>
      <c r="L281" s="2680">
        <v>74.007999999999996</v>
      </c>
      <c r="M281" s="2706">
        <v>74.007999999999996</v>
      </c>
      <c r="N281" s="2681">
        <v>0</v>
      </c>
      <c r="O281" s="2682">
        <v>74.007999999999996</v>
      </c>
      <c r="P281" s="2682"/>
      <c r="Q281" s="2682"/>
      <c r="R281" s="2682"/>
      <c r="S281" s="2682"/>
      <c r="T281" s="2682"/>
      <c r="U281" s="2682"/>
      <c r="V281" s="2682"/>
      <c r="W281" s="2682"/>
      <c r="X281" s="2843">
        <v>74.007999999999996</v>
      </c>
      <c r="Y281" s="2843">
        <v>0</v>
      </c>
      <c r="Z281" s="2108">
        <v>74.007999999999996</v>
      </c>
      <c r="AA281" s="2844">
        <v>73.267919999999989</v>
      </c>
      <c r="AB281" s="2844"/>
      <c r="AC281" s="2108">
        <v>73.267919999999989</v>
      </c>
      <c r="AD281" s="2108">
        <v>0.74007999999999996</v>
      </c>
      <c r="AE281" s="2844"/>
      <c r="AF281" s="2844">
        <v>18.226641000000001</v>
      </c>
      <c r="AG281" s="2108">
        <v>18.226641000000001</v>
      </c>
      <c r="AH281" s="2682"/>
      <c r="AI281" s="2682" t="s">
        <v>9941</v>
      </c>
      <c r="AJ281" s="2683">
        <v>0</v>
      </c>
    </row>
    <row r="282" spans="1:36" s="2701" customFormat="1" ht="47.25">
      <c r="A282" s="139">
        <v>3577</v>
      </c>
      <c r="B282" s="2674" t="s">
        <v>8520</v>
      </c>
      <c r="C282" s="2692" t="s">
        <v>8521</v>
      </c>
      <c r="D282" s="2673" t="s">
        <v>400</v>
      </c>
      <c r="E282" s="2695" t="s">
        <v>8412</v>
      </c>
      <c r="F282" s="2677" t="s">
        <v>8063</v>
      </c>
      <c r="G282" s="2709">
        <v>97.808999999999997</v>
      </c>
      <c r="H282" s="2678">
        <v>0</v>
      </c>
      <c r="I282" s="2705">
        <v>25</v>
      </c>
      <c r="J282" s="2680">
        <v>0</v>
      </c>
      <c r="K282" s="2680">
        <v>25</v>
      </c>
      <c r="L282" s="2680">
        <v>72.808999999999997</v>
      </c>
      <c r="M282" s="2706">
        <v>72.808999999999997</v>
      </c>
      <c r="N282" s="2681">
        <v>0</v>
      </c>
      <c r="O282" s="2682">
        <v>72.808999999999997</v>
      </c>
      <c r="P282" s="2682"/>
      <c r="Q282" s="2682"/>
      <c r="R282" s="2682"/>
      <c r="S282" s="2682"/>
      <c r="T282" s="2682"/>
      <c r="U282" s="2682"/>
      <c r="V282" s="2682"/>
      <c r="W282" s="2682"/>
      <c r="X282" s="2843">
        <v>72.808999999999997</v>
      </c>
      <c r="Y282" s="2843">
        <v>0</v>
      </c>
      <c r="Z282" s="2108">
        <v>72.808999999999997</v>
      </c>
      <c r="AA282" s="2844">
        <v>72.080910000000003</v>
      </c>
      <c r="AB282" s="2844"/>
      <c r="AC282" s="2108">
        <v>72.080910000000003</v>
      </c>
      <c r="AD282" s="2108">
        <v>0.72809000000000001</v>
      </c>
      <c r="AE282" s="2844"/>
      <c r="AF282" s="2844">
        <v>0</v>
      </c>
      <c r="AG282" s="2108">
        <v>0</v>
      </c>
      <c r="AH282" s="2682"/>
      <c r="AI282" s="2682" t="s">
        <v>9941</v>
      </c>
      <c r="AJ282" s="2683">
        <v>0</v>
      </c>
    </row>
    <row r="283" spans="1:36" s="2701" customFormat="1" ht="63">
      <c r="A283" s="139">
        <v>3578</v>
      </c>
      <c r="B283" s="2674" t="s">
        <v>8522</v>
      </c>
      <c r="C283" s="2692" t="s">
        <v>8523</v>
      </c>
      <c r="D283" s="2673" t="s">
        <v>400</v>
      </c>
      <c r="E283" s="2695" t="s">
        <v>8412</v>
      </c>
      <c r="F283" s="2677" t="s">
        <v>8063</v>
      </c>
      <c r="G283" s="2709">
        <v>98.153000000000006</v>
      </c>
      <c r="H283" s="2678">
        <v>0</v>
      </c>
      <c r="I283" s="2705">
        <v>25</v>
      </c>
      <c r="J283" s="2680">
        <v>0</v>
      </c>
      <c r="K283" s="2680">
        <v>25</v>
      </c>
      <c r="L283" s="2680">
        <v>73.153000000000006</v>
      </c>
      <c r="M283" s="2706">
        <v>73.153000000000006</v>
      </c>
      <c r="N283" s="2681">
        <v>0</v>
      </c>
      <c r="O283" s="2682">
        <v>73.153000000000006</v>
      </c>
      <c r="P283" s="2682"/>
      <c r="Q283" s="2682"/>
      <c r="R283" s="2682"/>
      <c r="S283" s="2682"/>
      <c r="T283" s="2682"/>
      <c r="U283" s="2682"/>
      <c r="V283" s="2682"/>
      <c r="W283" s="2682"/>
      <c r="X283" s="2843">
        <v>73.153000000000006</v>
      </c>
      <c r="Y283" s="2843">
        <v>0</v>
      </c>
      <c r="Z283" s="2108">
        <v>73.153000000000006</v>
      </c>
      <c r="AA283" s="2844">
        <v>72.421469999999999</v>
      </c>
      <c r="AB283" s="2844"/>
      <c r="AC283" s="2108">
        <v>72.421469999999999</v>
      </c>
      <c r="AD283" s="2108">
        <v>0.73153000000000001</v>
      </c>
      <c r="AE283" s="2844"/>
      <c r="AF283" s="2844">
        <v>0</v>
      </c>
      <c r="AG283" s="2108">
        <v>0</v>
      </c>
      <c r="AH283" s="2682"/>
      <c r="AI283" s="2682" t="s">
        <v>9941</v>
      </c>
      <c r="AJ283" s="2683">
        <v>0</v>
      </c>
    </row>
    <row r="284" spans="1:36" s="2701" customFormat="1" ht="141.75">
      <c r="A284" s="139">
        <v>3579</v>
      </c>
      <c r="B284" s="2674" t="s">
        <v>8524</v>
      </c>
      <c r="C284" s="2692" t="s">
        <v>8525</v>
      </c>
      <c r="D284" s="2673" t="s">
        <v>400</v>
      </c>
      <c r="E284" s="2695" t="s">
        <v>8412</v>
      </c>
      <c r="F284" s="2677" t="s">
        <v>8063</v>
      </c>
      <c r="G284" s="2709">
        <v>99.86</v>
      </c>
      <c r="H284" s="2678">
        <v>0</v>
      </c>
      <c r="I284" s="2705">
        <v>25</v>
      </c>
      <c r="J284" s="2680">
        <v>0</v>
      </c>
      <c r="K284" s="2680">
        <v>25</v>
      </c>
      <c r="L284" s="2680">
        <v>74.86</v>
      </c>
      <c r="M284" s="2706">
        <v>74.86</v>
      </c>
      <c r="N284" s="2681">
        <v>0</v>
      </c>
      <c r="O284" s="2682">
        <v>74.86</v>
      </c>
      <c r="P284" s="2682"/>
      <c r="Q284" s="2682"/>
      <c r="R284" s="2682"/>
      <c r="S284" s="2682"/>
      <c r="T284" s="2682"/>
      <c r="U284" s="2682"/>
      <c r="V284" s="2682"/>
      <c r="W284" s="2682"/>
      <c r="X284" s="2843">
        <v>74.86</v>
      </c>
      <c r="Y284" s="2843">
        <v>0</v>
      </c>
      <c r="Z284" s="2108">
        <v>74.86</v>
      </c>
      <c r="AA284" s="2844">
        <v>74.111400000000003</v>
      </c>
      <c r="AB284" s="2844"/>
      <c r="AC284" s="2108">
        <v>74.111400000000003</v>
      </c>
      <c r="AD284" s="2108">
        <v>0.74860000000000004</v>
      </c>
      <c r="AE284" s="2844"/>
      <c r="AF284" s="2844">
        <v>0</v>
      </c>
      <c r="AG284" s="2108">
        <v>0</v>
      </c>
      <c r="AH284" s="2682"/>
      <c r="AI284" s="2682" t="s">
        <v>9941</v>
      </c>
      <c r="AJ284" s="2683">
        <v>0</v>
      </c>
    </row>
    <row r="285" spans="1:36" s="2701" customFormat="1" ht="63">
      <c r="A285" s="139">
        <v>3580</v>
      </c>
      <c r="B285" s="2674" t="s">
        <v>8526</v>
      </c>
      <c r="C285" s="2692" t="s">
        <v>8527</v>
      </c>
      <c r="D285" s="2673" t="s">
        <v>400</v>
      </c>
      <c r="E285" s="2695" t="s">
        <v>8412</v>
      </c>
      <c r="F285" s="2677" t="s">
        <v>8063</v>
      </c>
      <c r="G285" s="2709">
        <v>95.664000000000001</v>
      </c>
      <c r="H285" s="2678">
        <v>0</v>
      </c>
      <c r="I285" s="2705">
        <v>25</v>
      </c>
      <c r="J285" s="2680">
        <v>0</v>
      </c>
      <c r="K285" s="2680">
        <v>25</v>
      </c>
      <c r="L285" s="2680">
        <v>70.664000000000001</v>
      </c>
      <c r="M285" s="2706">
        <v>70.664000000000001</v>
      </c>
      <c r="N285" s="2681">
        <v>0</v>
      </c>
      <c r="O285" s="2682">
        <v>70.664000000000001</v>
      </c>
      <c r="P285" s="2682"/>
      <c r="Q285" s="2682"/>
      <c r="R285" s="2682"/>
      <c r="S285" s="2682"/>
      <c r="T285" s="2682"/>
      <c r="U285" s="2682"/>
      <c r="V285" s="2682"/>
      <c r="W285" s="2682"/>
      <c r="X285" s="2843">
        <v>70.664000000000001</v>
      </c>
      <c r="Y285" s="2843">
        <v>0</v>
      </c>
      <c r="Z285" s="2108">
        <v>70.664000000000001</v>
      </c>
      <c r="AA285" s="2844">
        <v>69.957360000000008</v>
      </c>
      <c r="AB285" s="2844"/>
      <c r="AC285" s="2108">
        <v>69.957360000000008</v>
      </c>
      <c r="AD285" s="2108">
        <v>0.70664000000000005</v>
      </c>
      <c r="AE285" s="2844"/>
      <c r="AF285" s="2844">
        <v>0</v>
      </c>
      <c r="AG285" s="2108">
        <v>0</v>
      </c>
      <c r="AH285" s="2682"/>
      <c r="AI285" s="2682" t="s">
        <v>9941</v>
      </c>
      <c r="AJ285" s="2683">
        <v>0</v>
      </c>
    </row>
    <row r="286" spans="1:36" s="2701" customFormat="1" ht="78.75">
      <c r="A286" s="139">
        <v>3581</v>
      </c>
      <c r="B286" s="2674" t="s">
        <v>8528</v>
      </c>
      <c r="C286" s="2692" t="s">
        <v>8529</v>
      </c>
      <c r="D286" s="2673" t="s">
        <v>400</v>
      </c>
      <c r="E286" s="2695" t="s">
        <v>8412</v>
      </c>
      <c r="F286" s="2677" t="s">
        <v>8063</v>
      </c>
      <c r="G286" s="2709">
        <v>49.076999999999998</v>
      </c>
      <c r="H286" s="2678">
        <v>0</v>
      </c>
      <c r="I286" s="2705">
        <v>12.5</v>
      </c>
      <c r="J286" s="2680">
        <v>0</v>
      </c>
      <c r="K286" s="2680">
        <v>12.5</v>
      </c>
      <c r="L286" s="2680">
        <v>36.576999999999998</v>
      </c>
      <c r="M286" s="2706">
        <v>36.576999999999998</v>
      </c>
      <c r="N286" s="2681">
        <v>0</v>
      </c>
      <c r="O286" s="2682">
        <v>36.576999999999998</v>
      </c>
      <c r="P286" s="2682"/>
      <c r="Q286" s="2682"/>
      <c r="R286" s="2682"/>
      <c r="S286" s="2682"/>
      <c r="T286" s="2682"/>
      <c r="U286" s="2682"/>
      <c r="V286" s="2682"/>
      <c r="W286" s="2682"/>
      <c r="X286" s="2843">
        <v>36.576999999999998</v>
      </c>
      <c r="Y286" s="2843">
        <v>0</v>
      </c>
      <c r="Z286" s="2108">
        <v>36.576999999999998</v>
      </c>
      <c r="AA286" s="2844">
        <v>36.21123</v>
      </c>
      <c r="AB286" s="2844"/>
      <c r="AC286" s="2108">
        <v>36.21123</v>
      </c>
      <c r="AD286" s="2108">
        <v>0.36576999999999998</v>
      </c>
      <c r="AE286" s="2844"/>
      <c r="AF286" s="2844">
        <v>0</v>
      </c>
      <c r="AG286" s="2108">
        <v>0</v>
      </c>
      <c r="AH286" s="2682"/>
      <c r="AI286" s="2682" t="s">
        <v>9941</v>
      </c>
      <c r="AJ286" s="2683">
        <v>0</v>
      </c>
    </row>
    <row r="287" spans="1:36" s="2701" customFormat="1" ht="48" customHeight="1">
      <c r="A287" s="139">
        <v>3582</v>
      </c>
      <c r="B287" s="2674" t="s">
        <v>8530</v>
      </c>
      <c r="C287" s="2692" t="s">
        <v>8531</v>
      </c>
      <c r="D287" s="2673" t="s">
        <v>400</v>
      </c>
      <c r="E287" s="2695" t="s">
        <v>8412</v>
      </c>
      <c r="F287" s="2677" t="s">
        <v>8063</v>
      </c>
      <c r="G287" s="2709">
        <v>95.686000000000007</v>
      </c>
      <c r="H287" s="2678">
        <v>0</v>
      </c>
      <c r="I287" s="2705">
        <v>12.5</v>
      </c>
      <c r="J287" s="2680">
        <v>0</v>
      </c>
      <c r="K287" s="2680">
        <v>12.5</v>
      </c>
      <c r="L287" s="2680">
        <v>83.186000000000007</v>
      </c>
      <c r="M287" s="2706">
        <v>83.186000000000007</v>
      </c>
      <c r="N287" s="2681">
        <v>0</v>
      </c>
      <c r="O287" s="2682">
        <v>83.186000000000007</v>
      </c>
      <c r="P287" s="2682"/>
      <c r="Q287" s="2682"/>
      <c r="R287" s="2682"/>
      <c r="S287" s="2682"/>
      <c r="T287" s="2682"/>
      <c r="U287" s="2682"/>
      <c r="V287" s="2682"/>
      <c r="W287" s="2682"/>
      <c r="X287" s="2843">
        <v>83.186000000000007</v>
      </c>
      <c r="Y287" s="2843">
        <v>0</v>
      </c>
      <c r="Z287" s="2108">
        <v>83.186000000000007</v>
      </c>
      <c r="AA287" s="2844">
        <v>82.354140000000001</v>
      </c>
      <c r="AB287" s="2844"/>
      <c r="AC287" s="2108">
        <v>82.354140000000001</v>
      </c>
      <c r="AD287" s="2108">
        <v>0.83186000000000004</v>
      </c>
      <c r="AE287" s="2844"/>
      <c r="AF287" s="2844">
        <v>0</v>
      </c>
      <c r="AG287" s="2108">
        <v>0</v>
      </c>
      <c r="AH287" s="2682"/>
      <c r="AI287" s="2682" t="s">
        <v>9941</v>
      </c>
      <c r="AJ287" s="2683">
        <v>0</v>
      </c>
    </row>
    <row r="288" spans="1:36" s="2701" customFormat="1" ht="47.25">
      <c r="A288" s="139">
        <v>3583</v>
      </c>
      <c r="B288" s="2674" t="s">
        <v>8532</v>
      </c>
      <c r="C288" s="2692" t="s">
        <v>8533</v>
      </c>
      <c r="D288" s="2673" t="s">
        <v>400</v>
      </c>
      <c r="E288" s="2695" t="s">
        <v>8412</v>
      </c>
      <c r="F288" s="2677" t="s">
        <v>8063</v>
      </c>
      <c r="G288" s="2709">
        <v>98.994</v>
      </c>
      <c r="H288" s="2678">
        <v>0</v>
      </c>
      <c r="I288" s="2705">
        <v>25</v>
      </c>
      <c r="J288" s="2680">
        <v>0</v>
      </c>
      <c r="K288" s="2680">
        <v>25</v>
      </c>
      <c r="L288" s="2680">
        <v>73.994</v>
      </c>
      <c r="M288" s="2706">
        <v>73.994</v>
      </c>
      <c r="N288" s="2681">
        <v>0</v>
      </c>
      <c r="O288" s="2682">
        <v>73.994</v>
      </c>
      <c r="P288" s="2682"/>
      <c r="Q288" s="2682"/>
      <c r="R288" s="2682"/>
      <c r="S288" s="2682"/>
      <c r="T288" s="2682"/>
      <c r="U288" s="2682"/>
      <c r="V288" s="2682"/>
      <c r="W288" s="2682"/>
      <c r="X288" s="2843">
        <v>73.994</v>
      </c>
      <c r="Y288" s="2843">
        <v>0</v>
      </c>
      <c r="Z288" s="2108">
        <v>73.994</v>
      </c>
      <c r="AA288" s="2844">
        <v>73.254059999999996</v>
      </c>
      <c r="AB288" s="2844"/>
      <c r="AC288" s="2108">
        <v>73.254059999999996</v>
      </c>
      <c r="AD288" s="2108">
        <v>0.73994000000000004</v>
      </c>
      <c r="AE288" s="2844"/>
      <c r="AF288" s="2844">
        <v>18.610865</v>
      </c>
      <c r="AG288" s="2108">
        <v>18.610865</v>
      </c>
      <c r="AH288" s="2682"/>
      <c r="AI288" s="2682" t="s">
        <v>9941</v>
      </c>
      <c r="AJ288" s="2683">
        <v>0</v>
      </c>
    </row>
    <row r="289" spans="1:36" s="2701" customFormat="1" ht="47.25">
      <c r="A289" s="139">
        <v>3584</v>
      </c>
      <c r="B289" s="2674" t="s">
        <v>8534</v>
      </c>
      <c r="C289" s="2692" t="s">
        <v>8535</v>
      </c>
      <c r="D289" s="2673" t="s">
        <v>400</v>
      </c>
      <c r="E289" s="2695" t="s">
        <v>8412</v>
      </c>
      <c r="F289" s="2677" t="s">
        <v>8063</v>
      </c>
      <c r="G289" s="2709">
        <v>47.466000000000001</v>
      </c>
      <c r="H289" s="2678">
        <v>0</v>
      </c>
      <c r="I289" s="2705">
        <v>12.5</v>
      </c>
      <c r="J289" s="2680">
        <v>0</v>
      </c>
      <c r="K289" s="2680">
        <v>12.5</v>
      </c>
      <c r="L289" s="2680">
        <v>34.966000000000001</v>
      </c>
      <c r="M289" s="2706">
        <v>34.966000000000001</v>
      </c>
      <c r="N289" s="2681">
        <v>0</v>
      </c>
      <c r="O289" s="2682">
        <v>34.966000000000001</v>
      </c>
      <c r="P289" s="2682"/>
      <c r="Q289" s="2682"/>
      <c r="R289" s="2682"/>
      <c r="S289" s="2682"/>
      <c r="T289" s="2682"/>
      <c r="U289" s="2682"/>
      <c r="V289" s="2682"/>
      <c r="W289" s="2682"/>
      <c r="X289" s="2843">
        <v>34.966000000000001</v>
      </c>
      <c r="Y289" s="2843">
        <v>0</v>
      </c>
      <c r="Z289" s="2108">
        <v>34.966000000000001</v>
      </c>
      <c r="AA289" s="2844">
        <v>34.616340000000001</v>
      </c>
      <c r="AB289" s="2844"/>
      <c r="AC289" s="2108">
        <v>34.616340000000001</v>
      </c>
      <c r="AD289" s="2108">
        <v>0.34966000000000003</v>
      </c>
      <c r="AE289" s="2844"/>
      <c r="AF289" s="2844">
        <v>0</v>
      </c>
      <c r="AG289" s="2108">
        <v>0</v>
      </c>
      <c r="AH289" s="2682"/>
      <c r="AI289" s="2682" t="s">
        <v>9941</v>
      </c>
      <c r="AJ289" s="2683">
        <v>0</v>
      </c>
    </row>
    <row r="290" spans="1:36" ht="78.75">
      <c r="A290" s="139">
        <v>3585</v>
      </c>
      <c r="B290" s="2710" t="s">
        <v>8536</v>
      </c>
      <c r="C290" s="2711" t="s">
        <v>8537</v>
      </c>
      <c r="D290" s="2712" t="s">
        <v>393</v>
      </c>
      <c r="E290" s="2712" t="s">
        <v>8538</v>
      </c>
      <c r="F290" s="2690" t="s">
        <v>43</v>
      </c>
      <c r="G290" s="2713">
        <v>316.596</v>
      </c>
      <c r="H290" s="2680">
        <v>0</v>
      </c>
      <c r="I290" s="2678">
        <v>19.783999999999999</v>
      </c>
      <c r="J290" s="2680">
        <v>0</v>
      </c>
      <c r="K290" s="2680">
        <v>19.783999999999999</v>
      </c>
      <c r="L290" s="2680">
        <v>296.81200000000001</v>
      </c>
      <c r="M290" s="2680">
        <v>79.149000000000001</v>
      </c>
      <c r="N290" s="2681">
        <v>0</v>
      </c>
      <c r="O290" s="2682">
        <v>79.149000000000001</v>
      </c>
      <c r="P290" s="2682"/>
      <c r="Q290" s="2682"/>
      <c r="R290" s="2682"/>
      <c r="S290" s="2682"/>
      <c r="T290" s="2682"/>
      <c r="U290" s="2682"/>
      <c r="V290" s="2682"/>
      <c r="W290" s="2682"/>
      <c r="X290" s="2843">
        <v>79.149000000000001</v>
      </c>
      <c r="Y290" s="2843">
        <v>0</v>
      </c>
      <c r="Z290" s="2108">
        <v>79.149000000000001</v>
      </c>
      <c r="AA290" s="2844">
        <v>19.589377500000001</v>
      </c>
      <c r="AB290" s="2844"/>
      <c r="AC290" s="2108">
        <v>19.589377500000001</v>
      </c>
      <c r="AD290" s="2108">
        <v>0.19787250000000001</v>
      </c>
      <c r="AE290" s="2844"/>
      <c r="AF290" s="2844">
        <v>0</v>
      </c>
      <c r="AG290" s="2108">
        <v>0</v>
      </c>
      <c r="AH290" s="2682"/>
      <c r="AI290" s="2682" t="s">
        <v>9941</v>
      </c>
      <c r="AJ290" s="2683">
        <v>0</v>
      </c>
    </row>
    <row r="291" spans="1:36" ht="78.75">
      <c r="A291" s="139">
        <v>3586</v>
      </c>
      <c r="B291" s="2710" t="s">
        <v>8539</v>
      </c>
      <c r="C291" s="2714" t="s">
        <v>8540</v>
      </c>
      <c r="D291" s="2676" t="s">
        <v>542</v>
      </c>
      <c r="E291" s="2715" t="s">
        <v>8176</v>
      </c>
      <c r="F291" s="2690" t="s">
        <v>43</v>
      </c>
      <c r="G291" s="2716">
        <v>212.34200000000001</v>
      </c>
      <c r="H291" s="2680">
        <v>0</v>
      </c>
      <c r="I291" s="2680">
        <v>0</v>
      </c>
      <c r="J291" s="2680">
        <v>0</v>
      </c>
      <c r="K291" s="2680">
        <v>0</v>
      </c>
      <c r="L291" s="2680">
        <v>212.34200000000001</v>
      </c>
      <c r="M291" s="2680">
        <v>53.085999999999999</v>
      </c>
      <c r="N291" s="2681">
        <v>0</v>
      </c>
      <c r="O291" s="2682">
        <v>53.085999999999999</v>
      </c>
      <c r="P291" s="2682"/>
      <c r="Q291" s="2682"/>
      <c r="R291" s="2682"/>
      <c r="S291" s="2682"/>
      <c r="T291" s="2682"/>
      <c r="U291" s="2682"/>
      <c r="V291" s="2682"/>
      <c r="W291" s="2682"/>
      <c r="X291" s="2843">
        <v>53.085999999999999</v>
      </c>
      <c r="Y291" s="2843">
        <v>0</v>
      </c>
      <c r="Z291" s="2108">
        <v>53.085999999999999</v>
      </c>
      <c r="AA291" s="2844">
        <v>13.138784999999999</v>
      </c>
      <c r="AB291" s="2844"/>
      <c r="AC291" s="2108">
        <v>13.138784999999999</v>
      </c>
      <c r="AD291" s="2108">
        <v>0.13271499999999997</v>
      </c>
      <c r="AE291" s="2844"/>
      <c r="AF291" s="2844">
        <v>0</v>
      </c>
      <c r="AG291" s="2108">
        <v>0</v>
      </c>
      <c r="AH291" s="2682"/>
      <c r="AI291" s="2682" t="s">
        <v>9941</v>
      </c>
      <c r="AJ291" s="2683">
        <v>0</v>
      </c>
    </row>
    <row r="292" spans="1:36" ht="47.25">
      <c r="A292" s="139">
        <v>3587</v>
      </c>
      <c r="B292" s="2710" t="s">
        <v>8541</v>
      </c>
      <c r="C292" s="2714" t="s">
        <v>8542</v>
      </c>
      <c r="D292" s="2676" t="s">
        <v>542</v>
      </c>
      <c r="E292" s="2715" t="s">
        <v>8176</v>
      </c>
      <c r="F292" s="2690" t="s">
        <v>43</v>
      </c>
      <c r="G292" s="2716">
        <v>60.265999999999998</v>
      </c>
      <c r="H292" s="2680">
        <v>0</v>
      </c>
      <c r="I292" s="2680">
        <v>0</v>
      </c>
      <c r="J292" s="2680">
        <v>0</v>
      </c>
      <c r="K292" s="2680">
        <v>0</v>
      </c>
      <c r="L292" s="2680">
        <v>60.265999999999998</v>
      </c>
      <c r="M292" s="2680">
        <v>15.067</v>
      </c>
      <c r="N292" s="2681">
        <v>0</v>
      </c>
      <c r="O292" s="2682">
        <v>15.067</v>
      </c>
      <c r="P292" s="2682"/>
      <c r="Q292" s="2682"/>
      <c r="R292" s="2682"/>
      <c r="S292" s="2682"/>
      <c r="T292" s="2682"/>
      <c r="U292" s="2682"/>
      <c r="V292" s="2682"/>
      <c r="W292" s="2682"/>
      <c r="X292" s="2843">
        <v>15.067</v>
      </c>
      <c r="Y292" s="2843">
        <v>0</v>
      </c>
      <c r="Z292" s="2108">
        <v>15.067</v>
      </c>
      <c r="AA292" s="2844">
        <v>3.7290825000000001</v>
      </c>
      <c r="AB292" s="2844"/>
      <c r="AC292" s="2108">
        <v>3.7290825000000001</v>
      </c>
      <c r="AD292" s="2108">
        <v>3.76675E-2</v>
      </c>
      <c r="AE292" s="2844"/>
      <c r="AF292" s="2844">
        <v>0</v>
      </c>
      <c r="AG292" s="2108">
        <v>0</v>
      </c>
      <c r="AH292" s="2682"/>
      <c r="AI292" s="2682" t="s">
        <v>9941</v>
      </c>
      <c r="AJ292" s="2683">
        <v>0</v>
      </c>
    </row>
    <row r="293" spans="1:36" ht="63">
      <c r="A293" s="139">
        <v>3588</v>
      </c>
      <c r="B293" s="2710" t="s">
        <v>8543</v>
      </c>
      <c r="C293" s="2675" t="s">
        <v>8544</v>
      </c>
      <c r="D293" s="2697" t="s">
        <v>254</v>
      </c>
      <c r="E293" s="2712" t="s">
        <v>3138</v>
      </c>
      <c r="F293" s="2677" t="s">
        <v>8063</v>
      </c>
      <c r="G293" s="2717">
        <v>3339.6289999999999</v>
      </c>
      <c r="H293" s="2680">
        <v>0</v>
      </c>
      <c r="I293" s="2680">
        <v>834.96</v>
      </c>
      <c r="J293" s="2680">
        <v>0</v>
      </c>
      <c r="K293" s="2680">
        <v>834.96</v>
      </c>
      <c r="L293" s="2680">
        <v>2504.6689999999999</v>
      </c>
      <c r="M293" s="2680">
        <v>2504.6689999999999</v>
      </c>
      <c r="N293" s="2681">
        <v>0</v>
      </c>
      <c r="O293" s="2682">
        <v>2504.6689999999999</v>
      </c>
      <c r="P293" s="2682"/>
      <c r="Q293" s="2682"/>
      <c r="R293" s="2682"/>
      <c r="S293" s="2682"/>
      <c r="T293" s="2682"/>
      <c r="U293" s="2682"/>
      <c r="V293" s="2682"/>
      <c r="W293" s="2682"/>
      <c r="X293" s="2843">
        <v>2504.6689999999999</v>
      </c>
      <c r="Y293" s="2843">
        <v>0</v>
      </c>
      <c r="Z293" s="2108">
        <v>2504.6689999999999</v>
      </c>
      <c r="AA293" s="2844">
        <v>1239.8111549999999</v>
      </c>
      <c r="AB293" s="2844"/>
      <c r="AC293" s="2108">
        <v>1239.8111549999999</v>
      </c>
      <c r="AD293" s="2108">
        <v>12.523344999999999</v>
      </c>
      <c r="AE293" s="2844"/>
      <c r="AF293" s="2844">
        <v>0</v>
      </c>
      <c r="AG293" s="2108">
        <v>0</v>
      </c>
      <c r="AH293" s="2682"/>
      <c r="AI293" s="2682" t="s">
        <v>10033</v>
      </c>
      <c r="AJ293" s="2683">
        <v>0</v>
      </c>
    </row>
    <row r="294" spans="1:36" ht="63">
      <c r="A294" s="139">
        <v>3589</v>
      </c>
      <c r="B294" s="2710" t="s">
        <v>8545</v>
      </c>
      <c r="C294" s="2675" t="s">
        <v>8546</v>
      </c>
      <c r="D294" s="2697" t="s">
        <v>588</v>
      </c>
      <c r="E294" s="2712" t="s">
        <v>8547</v>
      </c>
      <c r="F294" s="2690" t="s">
        <v>43</v>
      </c>
      <c r="G294" s="2718">
        <v>127.96</v>
      </c>
      <c r="H294" s="2680">
        <v>0</v>
      </c>
      <c r="I294" s="2680">
        <v>0</v>
      </c>
      <c r="J294" s="2680">
        <v>0</v>
      </c>
      <c r="K294" s="2680">
        <v>0</v>
      </c>
      <c r="L294" s="2680">
        <v>127.96</v>
      </c>
      <c r="M294" s="2680">
        <v>31.989999999999995</v>
      </c>
      <c r="N294" s="2681">
        <v>0</v>
      </c>
      <c r="O294" s="2682">
        <v>31.989999999999995</v>
      </c>
      <c r="P294" s="2682"/>
      <c r="Q294" s="2682"/>
      <c r="R294" s="2682"/>
      <c r="S294" s="2682"/>
      <c r="T294" s="2682"/>
      <c r="U294" s="2682"/>
      <c r="V294" s="2682"/>
      <c r="W294" s="2682"/>
      <c r="X294" s="2843">
        <v>31.989999999999995</v>
      </c>
      <c r="Y294" s="2843">
        <v>0</v>
      </c>
      <c r="Z294" s="2108">
        <v>31.989999999999995</v>
      </c>
      <c r="AA294" s="2844">
        <v>7.9175249999999986</v>
      </c>
      <c r="AB294" s="2844"/>
      <c r="AC294" s="2108">
        <v>7.9175249999999986</v>
      </c>
      <c r="AD294" s="2108">
        <v>7.9974999999999991E-2</v>
      </c>
      <c r="AE294" s="2844"/>
      <c r="AF294" s="2844">
        <v>0</v>
      </c>
      <c r="AG294" s="2108">
        <v>0</v>
      </c>
      <c r="AH294" s="2682"/>
      <c r="AI294" s="2682" t="s">
        <v>9941</v>
      </c>
      <c r="AJ294" s="2683">
        <v>0</v>
      </c>
    </row>
    <row r="295" spans="1:36" ht="78.75">
      <c r="A295" s="139">
        <v>3590</v>
      </c>
      <c r="B295" s="2710" t="s">
        <v>8548</v>
      </c>
      <c r="C295" s="2675" t="s">
        <v>8549</v>
      </c>
      <c r="D295" s="2697" t="s">
        <v>588</v>
      </c>
      <c r="E295" s="2712" t="s">
        <v>8547</v>
      </c>
      <c r="F295" s="2690" t="s">
        <v>43</v>
      </c>
      <c r="G295" s="2717">
        <v>43.682000000000002</v>
      </c>
      <c r="H295" s="2680">
        <v>0</v>
      </c>
      <c r="I295" s="2680">
        <v>0</v>
      </c>
      <c r="J295" s="2680">
        <v>0</v>
      </c>
      <c r="K295" s="2680">
        <v>0</v>
      </c>
      <c r="L295" s="2680">
        <v>43.682000000000002</v>
      </c>
      <c r="M295" s="2680">
        <v>10.920999999999999</v>
      </c>
      <c r="N295" s="2681">
        <v>0</v>
      </c>
      <c r="O295" s="2682">
        <v>10.920999999999999</v>
      </c>
      <c r="P295" s="2682"/>
      <c r="Q295" s="2682"/>
      <c r="R295" s="2682"/>
      <c r="S295" s="2682"/>
      <c r="T295" s="2682"/>
      <c r="U295" s="2682"/>
      <c r="V295" s="2682"/>
      <c r="W295" s="2682"/>
      <c r="X295" s="2843">
        <v>10.920999999999999</v>
      </c>
      <c r="Y295" s="2843">
        <v>0</v>
      </c>
      <c r="Z295" s="2108">
        <v>10.920999999999999</v>
      </c>
      <c r="AA295" s="2844">
        <v>2.7029475000000001</v>
      </c>
      <c r="AB295" s="2844"/>
      <c r="AC295" s="2108">
        <v>2.7029475000000001</v>
      </c>
      <c r="AD295" s="2108">
        <v>2.7302499999999997E-2</v>
      </c>
      <c r="AE295" s="2844"/>
      <c r="AF295" s="2844">
        <v>0</v>
      </c>
      <c r="AG295" s="2108">
        <v>0</v>
      </c>
      <c r="AH295" s="2682"/>
      <c r="AI295" s="2682" t="s">
        <v>9941</v>
      </c>
      <c r="AJ295" s="2683">
        <v>0</v>
      </c>
    </row>
    <row r="296" spans="1:36" ht="78.75">
      <c r="A296" s="139">
        <v>3591</v>
      </c>
      <c r="B296" s="2710" t="s">
        <v>8550</v>
      </c>
      <c r="C296" s="2675" t="s">
        <v>8551</v>
      </c>
      <c r="D296" s="2697" t="s">
        <v>588</v>
      </c>
      <c r="E296" s="2712" t="s">
        <v>8328</v>
      </c>
      <c r="F296" s="2690" t="s">
        <v>43</v>
      </c>
      <c r="G296" s="2717">
        <v>195.75700000000001</v>
      </c>
      <c r="H296" s="2680">
        <v>0</v>
      </c>
      <c r="I296" s="2680">
        <v>0</v>
      </c>
      <c r="J296" s="2680">
        <v>0</v>
      </c>
      <c r="K296" s="2680">
        <v>0</v>
      </c>
      <c r="L296" s="2680">
        <v>195.75700000000001</v>
      </c>
      <c r="M296" s="2680">
        <v>114.426</v>
      </c>
      <c r="N296" s="2681">
        <v>0</v>
      </c>
      <c r="O296" s="2682">
        <v>114.426</v>
      </c>
      <c r="P296" s="2682"/>
      <c r="Q296" s="2682"/>
      <c r="R296" s="2682"/>
      <c r="S296" s="2682"/>
      <c r="T296" s="2682"/>
      <c r="U296" s="2682"/>
      <c r="V296" s="2682"/>
      <c r="W296" s="2682"/>
      <c r="X296" s="2843">
        <v>114.426</v>
      </c>
      <c r="Y296" s="2843">
        <v>0</v>
      </c>
      <c r="Z296" s="2108">
        <v>114.426</v>
      </c>
      <c r="AA296" s="2844">
        <v>28.320435</v>
      </c>
      <c r="AB296" s="2844"/>
      <c r="AC296" s="2108">
        <v>28.320435</v>
      </c>
      <c r="AD296" s="2108">
        <v>0.28606500000000001</v>
      </c>
      <c r="AE296" s="2844"/>
      <c r="AF296" s="2844">
        <v>0</v>
      </c>
      <c r="AG296" s="2108">
        <v>0</v>
      </c>
      <c r="AH296" s="2682"/>
      <c r="AI296" s="2682" t="s">
        <v>9941</v>
      </c>
      <c r="AJ296" s="2683">
        <v>0</v>
      </c>
    </row>
    <row r="297" spans="1:36" ht="94.5">
      <c r="A297" s="139">
        <v>3592</v>
      </c>
      <c r="B297" s="2710" t="s">
        <v>8552</v>
      </c>
      <c r="C297" s="2675" t="s">
        <v>8553</v>
      </c>
      <c r="D297" s="2697" t="s">
        <v>588</v>
      </c>
      <c r="E297" s="2712" t="s">
        <v>8328</v>
      </c>
      <c r="F297" s="2690" t="s">
        <v>43</v>
      </c>
      <c r="G297" s="2717">
        <v>75.284999999999997</v>
      </c>
      <c r="H297" s="2680">
        <v>0</v>
      </c>
      <c r="I297" s="2680">
        <v>0</v>
      </c>
      <c r="J297" s="2680">
        <v>0</v>
      </c>
      <c r="K297" s="2680">
        <v>0</v>
      </c>
      <c r="L297" s="2680">
        <v>75.284999999999997</v>
      </c>
      <c r="M297" s="2680">
        <v>18.821000000000002</v>
      </c>
      <c r="N297" s="2681">
        <v>0</v>
      </c>
      <c r="O297" s="2682">
        <v>18.821000000000002</v>
      </c>
      <c r="P297" s="2682"/>
      <c r="Q297" s="2682"/>
      <c r="R297" s="2682"/>
      <c r="S297" s="2682"/>
      <c r="T297" s="2682"/>
      <c r="U297" s="2682"/>
      <c r="V297" s="2682"/>
      <c r="W297" s="2682"/>
      <c r="X297" s="2843">
        <v>18.821000000000002</v>
      </c>
      <c r="Y297" s="2843">
        <v>0</v>
      </c>
      <c r="Z297" s="2108">
        <v>18.821000000000002</v>
      </c>
      <c r="AA297" s="2844">
        <v>4.6581975</v>
      </c>
      <c r="AB297" s="2844"/>
      <c r="AC297" s="2108">
        <v>4.6581975</v>
      </c>
      <c r="AD297" s="2108">
        <v>4.7052500000000004E-2</v>
      </c>
      <c r="AE297" s="2844"/>
      <c r="AF297" s="2844">
        <v>0</v>
      </c>
      <c r="AG297" s="2108">
        <v>0</v>
      </c>
      <c r="AH297" s="2682"/>
      <c r="AI297" s="2682" t="s">
        <v>9941</v>
      </c>
      <c r="AJ297" s="2683">
        <v>0</v>
      </c>
    </row>
    <row r="298" spans="1:36" ht="110.25">
      <c r="A298" s="139">
        <v>3593</v>
      </c>
      <c r="B298" s="2710" t="s">
        <v>8554</v>
      </c>
      <c r="C298" s="2675" t="s">
        <v>8555</v>
      </c>
      <c r="D298" s="2697" t="s">
        <v>588</v>
      </c>
      <c r="E298" s="2712" t="s">
        <v>8547</v>
      </c>
      <c r="F298" s="2690" t="s">
        <v>43</v>
      </c>
      <c r="G298" s="2717">
        <v>130.06</v>
      </c>
      <c r="H298" s="2680">
        <v>0</v>
      </c>
      <c r="I298" s="2680">
        <v>0</v>
      </c>
      <c r="J298" s="2680">
        <v>0</v>
      </c>
      <c r="K298" s="2680">
        <v>0</v>
      </c>
      <c r="L298" s="2680">
        <v>130.06</v>
      </c>
      <c r="M298" s="2680">
        <v>32.515000000000001</v>
      </c>
      <c r="N298" s="2681">
        <v>0</v>
      </c>
      <c r="O298" s="2682">
        <v>32.515000000000001</v>
      </c>
      <c r="P298" s="2682"/>
      <c r="Q298" s="2682"/>
      <c r="R298" s="2682"/>
      <c r="S298" s="2682"/>
      <c r="T298" s="2682"/>
      <c r="U298" s="2682"/>
      <c r="V298" s="2682"/>
      <c r="W298" s="2682"/>
      <c r="X298" s="2843">
        <v>32.515000000000001</v>
      </c>
      <c r="Y298" s="2843">
        <v>0</v>
      </c>
      <c r="Z298" s="2108">
        <v>32.515000000000001</v>
      </c>
      <c r="AA298" s="2844">
        <v>8.0474625</v>
      </c>
      <c r="AB298" s="2844"/>
      <c r="AC298" s="2108">
        <v>8.0474625</v>
      </c>
      <c r="AD298" s="2108">
        <v>8.1287499999999999E-2</v>
      </c>
      <c r="AE298" s="2844"/>
      <c r="AF298" s="2844">
        <v>0</v>
      </c>
      <c r="AG298" s="2108">
        <v>0</v>
      </c>
      <c r="AH298" s="2682"/>
      <c r="AI298" s="2682" t="s">
        <v>9941</v>
      </c>
      <c r="AJ298" s="2683">
        <v>0</v>
      </c>
    </row>
    <row r="299" spans="1:36" ht="63">
      <c r="A299" s="139">
        <v>3594</v>
      </c>
      <c r="B299" s="2710" t="s">
        <v>8556</v>
      </c>
      <c r="C299" s="2675" t="s">
        <v>8557</v>
      </c>
      <c r="D299" s="2697" t="s">
        <v>588</v>
      </c>
      <c r="E299" s="2712" t="s">
        <v>8547</v>
      </c>
      <c r="F299" s="2690" t="s">
        <v>43</v>
      </c>
      <c r="G299" s="2717">
        <v>20.035</v>
      </c>
      <c r="H299" s="2680">
        <v>0</v>
      </c>
      <c r="I299" s="2680">
        <v>0</v>
      </c>
      <c r="J299" s="2680">
        <v>0</v>
      </c>
      <c r="K299" s="2680">
        <v>0</v>
      </c>
      <c r="L299" s="2680">
        <v>20.035</v>
      </c>
      <c r="M299" s="2680">
        <v>5.0090000000000003</v>
      </c>
      <c r="N299" s="2681">
        <v>0</v>
      </c>
      <c r="O299" s="2682">
        <v>5.0090000000000003</v>
      </c>
      <c r="P299" s="2682"/>
      <c r="Q299" s="2682"/>
      <c r="R299" s="2682"/>
      <c r="S299" s="2682"/>
      <c r="T299" s="2682"/>
      <c r="U299" s="2682"/>
      <c r="V299" s="2682"/>
      <c r="W299" s="2682"/>
      <c r="X299" s="2843">
        <v>5.0090000000000003</v>
      </c>
      <c r="Y299" s="2843">
        <v>0</v>
      </c>
      <c r="Z299" s="2108">
        <v>5.0090000000000003</v>
      </c>
      <c r="AA299" s="2844">
        <v>1.2397275000000001</v>
      </c>
      <c r="AB299" s="2844"/>
      <c r="AC299" s="2108">
        <v>1.2397275000000001</v>
      </c>
      <c r="AD299" s="2108">
        <v>1.2522500000000001E-2</v>
      </c>
      <c r="AE299" s="2844"/>
      <c r="AF299" s="2844">
        <v>0</v>
      </c>
      <c r="AG299" s="2108">
        <v>0</v>
      </c>
      <c r="AH299" s="2682"/>
      <c r="AI299" s="2682" t="s">
        <v>9941</v>
      </c>
      <c r="AJ299" s="2683">
        <v>0</v>
      </c>
    </row>
    <row r="300" spans="1:36" ht="78.75">
      <c r="A300" s="139">
        <v>3595</v>
      </c>
      <c r="B300" s="2710" t="s">
        <v>8558</v>
      </c>
      <c r="C300" s="2675" t="s">
        <v>8559</v>
      </c>
      <c r="D300" s="2697" t="s">
        <v>588</v>
      </c>
      <c r="E300" s="2712" t="s">
        <v>8547</v>
      </c>
      <c r="F300" s="2690" t="s">
        <v>43</v>
      </c>
      <c r="G300" s="2717">
        <v>34.234999999999999</v>
      </c>
      <c r="H300" s="2680">
        <v>0</v>
      </c>
      <c r="I300" s="2680">
        <v>0</v>
      </c>
      <c r="J300" s="2680">
        <v>0</v>
      </c>
      <c r="K300" s="2680">
        <v>0</v>
      </c>
      <c r="L300" s="2680">
        <v>34.234999999999999</v>
      </c>
      <c r="M300" s="2680">
        <v>8.5589999999999993</v>
      </c>
      <c r="N300" s="2681">
        <v>0</v>
      </c>
      <c r="O300" s="2682">
        <v>8.5589999999999993</v>
      </c>
      <c r="P300" s="2682"/>
      <c r="Q300" s="2682"/>
      <c r="R300" s="2682"/>
      <c r="S300" s="2682"/>
      <c r="T300" s="2682"/>
      <c r="U300" s="2682"/>
      <c r="V300" s="2682"/>
      <c r="W300" s="2682"/>
      <c r="X300" s="2843">
        <v>8.5589999999999993</v>
      </c>
      <c r="Y300" s="2843">
        <v>0</v>
      </c>
      <c r="Z300" s="2108">
        <v>8.5589999999999993</v>
      </c>
      <c r="AA300" s="2844">
        <v>2.1183524999999999</v>
      </c>
      <c r="AB300" s="2844"/>
      <c r="AC300" s="2108">
        <v>2.1183524999999999</v>
      </c>
      <c r="AD300" s="2108">
        <v>2.13975E-2</v>
      </c>
      <c r="AE300" s="2844"/>
      <c r="AF300" s="2844">
        <v>0</v>
      </c>
      <c r="AG300" s="2108">
        <v>0</v>
      </c>
      <c r="AH300" s="2682"/>
      <c r="AI300" s="2682" t="s">
        <v>9941</v>
      </c>
      <c r="AJ300" s="2683">
        <v>0</v>
      </c>
    </row>
    <row r="301" spans="1:36" ht="47.25">
      <c r="A301" s="139">
        <v>3596</v>
      </c>
      <c r="B301" s="2710" t="s">
        <v>8560</v>
      </c>
      <c r="C301" s="2675" t="s">
        <v>8561</v>
      </c>
      <c r="D301" s="2673" t="s">
        <v>393</v>
      </c>
      <c r="E301" s="2703" t="s">
        <v>2111</v>
      </c>
      <c r="F301" s="2690" t="s">
        <v>43</v>
      </c>
      <c r="G301" s="2678">
        <v>306.60300000000001</v>
      </c>
      <c r="H301" s="2680">
        <v>0</v>
      </c>
      <c r="I301" s="2680">
        <v>37.366</v>
      </c>
      <c r="J301" s="2680">
        <v>0</v>
      </c>
      <c r="K301" s="2680">
        <v>37.366</v>
      </c>
      <c r="L301" s="2680">
        <v>269.23700000000002</v>
      </c>
      <c r="M301" s="2680">
        <v>76.650999999999996</v>
      </c>
      <c r="N301" s="2681">
        <v>0</v>
      </c>
      <c r="O301" s="2682">
        <v>76.650999999999996</v>
      </c>
      <c r="P301" s="2682"/>
      <c r="Q301" s="2682"/>
      <c r="R301" s="2682"/>
      <c r="S301" s="2682"/>
      <c r="T301" s="2682"/>
      <c r="U301" s="2682"/>
      <c r="V301" s="2682"/>
      <c r="W301" s="2682"/>
      <c r="X301" s="2843">
        <v>76.650999999999996</v>
      </c>
      <c r="Y301" s="2843">
        <v>0</v>
      </c>
      <c r="Z301" s="2108">
        <v>76.650999999999996</v>
      </c>
      <c r="AA301" s="2844">
        <v>18.9711225</v>
      </c>
      <c r="AB301" s="2844"/>
      <c r="AC301" s="2108">
        <v>18.9711225</v>
      </c>
      <c r="AD301" s="2108">
        <v>0.19162749999999998</v>
      </c>
      <c r="AE301" s="2844"/>
      <c r="AF301" s="2844">
        <v>0</v>
      </c>
      <c r="AG301" s="2108">
        <v>0</v>
      </c>
      <c r="AH301" s="2682"/>
      <c r="AI301" s="2682" t="s">
        <v>9941</v>
      </c>
      <c r="AJ301" s="2683">
        <v>0</v>
      </c>
    </row>
    <row r="302" spans="1:36" ht="63">
      <c r="A302" s="139">
        <v>3597</v>
      </c>
      <c r="B302" s="2710" t="s">
        <v>8562</v>
      </c>
      <c r="C302" s="2675" t="s">
        <v>8563</v>
      </c>
      <c r="D302" s="2673" t="s">
        <v>209</v>
      </c>
      <c r="E302" s="2703" t="s">
        <v>2111</v>
      </c>
      <c r="F302" s="2690" t="s">
        <v>43</v>
      </c>
      <c r="G302" s="2678">
        <v>100</v>
      </c>
      <c r="H302" s="2680">
        <v>0</v>
      </c>
      <c r="I302" s="2680">
        <v>12.375</v>
      </c>
      <c r="J302" s="2680">
        <v>0</v>
      </c>
      <c r="K302" s="2680">
        <v>12.375</v>
      </c>
      <c r="L302" s="2680">
        <v>87.625</v>
      </c>
      <c r="M302" s="2680">
        <v>25</v>
      </c>
      <c r="N302" s="2681">
        <v>0</v>
      </c>
      <c r="O302" s="2682">
        <v>25</v>
      </c>
      <c r="P302" s="2682"/>
      <c r="Q302" s="2682"/>
      <c r="R302" s="2682"/>
      <c r="S302" s="2682"/>
      <c r="T302" s="2682"/>
      <c r="U302" s="2682"/>
      <c r="V302" s="2682"/>
      <c r="W302" s="2682"/>
      <c r="X302" s="2843">
        <v>25</v>
      </c>
      <c r="Y302" s="2843">
        <v>0</v>
      </c>
      <c r="Z302" s="2108">
        <v>25</v>
      </c>
      <c r="AA302" s="2844">
        <v>6.1875</v>
      </c>
      <c r="AB302" s="2844"/>
      <c r="AC302" s="2108">
        <v>6.1875</v>
      </c>
      <c r="AD302" s="2108">
        <v>6.25E-2</v>
      </c>
      <c r="AE302" s="2844"/>
      <c r="AF302" s="2844">
        <v>0</v>
      </c>
      <c r="AG302" s="2108">
        <v>0</v>
      </c>
      <c r="AH302" s="2682"/>
      <c r="AI302" s="2682" t="s">
        <v>9941</v>
      </c>
      <c r="AJ302" s="2683">
        <v>0</v>
      </c>
    </row>
    <row r="303" spans="1:36" ht="63">
      <c r="A303" s="139">
        <v>3598</v>
      </c>
      <c r="B303" s="2710" t="s">
        <v>8564</v>
      </c>
      <c r="C303" s="2675" t="s">
        <v>8565</v>
      </c>
      <c r="D303" s="2673" t="s">
        <v>588</v>
      </c>
      <c r="E303" s="2684" t="s">
        <v>8547</v>
      </c>
      <c r="F303" s="2677" t="s">
        <v>8063</v>
      </c>
      <c r="G303" s="2678">
        <v>1060.0509999999999</v>
      </c>
      <c r="H303" s="2680">
        <v>0</v>
      </c>
      <c r="I303" s="2680">
        <v>131.18100000000001</v>
      </c>
      <c r="J303" s="2680">
        <v>0</v>
      </c>
      <c r="K303" s="2680">
        <v>131.18100000000001</v>
      </c>
      <c r="L303" s="2680">
        <v>928.86999999999989</v>
      </c>
      <c r="M303" s="2680">
        <v>928.87</v>
      </c>
      <c r="N303" s="2681">
        <v>0</v>
      </c>
      <c r="O303" s="2682">
        <v>928.87</v>
      </c>
      <c r="P303" s="2682"/>
      <c r="Q303" s="2682"/>
      <c r="R303" s="2682"/>
      <c r="S303" s="2682"/>
      <c r="T303" s="2682"/>
      <c r="U303" s="2682"/>
      <c r="V303" s="2682"/>
      <c r="W303" s="2682"/>
      <c r="X303" s="2843">
        <v>928.87</v>
      </c>
      <c r="Y303" s="2843">
        <v>0</v>
      </c>
      <c r="Z303" s="2108">
        <v>928.87</v>
      </c>
      <c r="AA303" s="2844">
        <v>459.79065000000003</v>
      </c>
      <c r="AB303" s="2844"/>
      <c r="AC303" s="2108">
        <v>459.79065000000003</v>
      </c>
      <c r="AD303" s="2108">
        <v>4.6443500000000002</v>
      </c>
      <c r="AE303" s="2844"/>
      <c r="AF303" s="2844">
        <v>0</v>
      </c>
      <c r="AG303" s="2108">
        <v>0</v>
      </c>
      <c r="AH303" s="2682"/>
      <c r="AI303" s="2682" t="s">
        <v>10033</v>
      </c>
      <c r="AJ303" s="2683">
        <v>0</v>
      </c>
    </row>
    <row r="304" spans="1:36" ht="63">
      <c r="A304" s="139">
        <v>3599</v>
      </c>
      <c r="B304" s="2710" t="s">
        <v>8566</v>
      </c>
      <c r="C304" s="2675" t="s">
        <v>8567</v>
      </c>
      <c r="D304" s="2673" t="s">
        <v>254</v>
      </c>
      <c r="E304" s="2684" t="s">
        <v>8547</v>
      </c>
      <c r="F304" s="2677" t="s">
        <v>8063</v>
      </c>
      <c r="G304" s="2678">
        <v>957.45</v>
      </c>
      <c r="H304" s="2680">
        <v>0</v>
      </c>
      <c r="I304" s="2680">
        <v>118.486</v>
      </c>
      <c r="J304" s="2680">
        <v>0</v>
      </c>
      <c r="K304" s="2680">
        <v>118.486</v>
      </c>
      <c r="L304" s="2680">
        <v>838.96400000000006</v>
      </c>
      <c r="M304" s="2680">
        <v>838.96400000000006</v>
      </c>
      <c r="N304" s="2681">
        <v>0</v>
      </c>
      <c r="O304" s="2682">
        <v>838.96400000000006</v>
      </c>
      <c r="P304" s="2682"/>
      <c r="Q304" s="2682"/>
      <c r="R304" s="2682"/>
      <c r="S304" s="2682"/>
      <c r="T304" s="2682"/>
      <c r="U304" s="2682"/>
      <c r="V304" s="2682"/>
      <c r="W304" s="2682"/>
      <c r="X304" s="2843">
        <v>838.96400000000006</v>
      </c>
      <c r="Y304" s="2843">
        <v>0</v>
      </c>
      <c r="Z304" s="2108">
        <v>838.96400000000006</v>
      </c>
      <c r="AA304" s="2844">
        <v>415.28718000000003</v>
      </c>
      <c r="AB304" s="2844"/>
      <c r="AC304" s="2108">
        <v>415.28718000000003</v>
      </c>
      <c r="AD304" s="2108">
        <v>4.19482</v>
      </c>
      <c r="AE304" s="2844"/>
      <c r="AF304" s="2844">
        <v>0</v>
      </c>
      <c r="AG304" s="2108">
        <v>0</v>
      </c>
      <c r="AH304" s="2682"/>
      <c r="AI304" s="2682" t="s">
        <v>10033</v>
      </c>
      <c r="AJ304" s="2683">
        <v>0</v>
      </c>
    </row>
    <row r="305" spans="1:36" ht="63">
      <c r="A305" s="139">
        <v>3600</v>
      </c>
      <c r="B305" s="2710" t="s">
        <v>8568</v>
      </c>
      <c r="C305" s="2675" t="s">
        <v>8569</v>
      </c>
      <c r="D305" s="2673" t="s">
        <v>254</v>
      </c>
      <c r="E305" s="2684" t="s">
        <v>8547</v>
      </c>
      <c r="F305" s="2677" t="s">
        <v>8063</v>
      </c>
      <c r="G305" s="2678">
        <v>554.87400000000002</v>
      </c>
      <c r="H305" s="2680">
        <v>0</v>
      </c>
      <c r="I305" s="2680">
        <v>68.662000000000006</v>
      </c>
      <c r="J305" s="2680">
        <v>0</v>
      </c>
      <c r="K305" s="2680">
        <v>68.662000000000006</v>
      </c>
      <c r="L305" s="2680">
        <v>486.21199999999999</v>
      </c>
      <c r="M305" s="2680">
        <v>486.21199999999999</v>
      </c>
      <c r="N305" s="2681">
        <v>0</v>
      </c>
      <c r="O305" s="2682">
        <v>486.21199999999999</v>
      </c>
      <c r="P305" s="2682"/>
      <c r="Q305" s="2682"/>
      <c r="R305" s="2682"/>
      <c r="S305" s="2682"/>
      <c r="T305" s="2682"/>
      <c r="U305" s="2682"/>
      <c r="V305" s="2682"/>
      <c r="W305" s="2682"/>
      <c r="X305" s="2843">
        <v>486.21199999999999</v>
      </c>
      <c r="Y305" s="2843">
        <v>0</v>
      </c>
      <c r="Z305" s="2108">
        <v>486.21199999999999</v>
      </c>
      <c r="AA305" s="2844">
        <v>240.67493999999999</v>
      </c>
      <c r="AB305" s="2844"/>
      <c r="AC305" s="2108">
        <v>240.67493999999999</v>
      </c>
      <c r="AD305" s="2108">
        <v>2.43106</v>
      </c>
      <c r="AE305" s="2844"/>
      <c r="AF305" s="2844">
        <v>0</v>
      </c>
      <c r="AG305" s="2108">
        <v>0</v>
      </c>
      <c r="AH305" s="2682"/>
      <c r="AI305" s="2682" t="s">
        <v>10033</v>
      </c>
      <c r="AJ305" s="2683">
        <v>0</v>
      </c>
    </row>
    <row r="306" spans="1:36" ht="63">
      <c r="A306" s="139">
        <v>3601</v>
      </c>
      <c r="B306" s="2710" t="s">
        <v>8570</v>
      </c>
      <c r="C306" s="2719" t="s">
        <v>8571</v>
      </c>
      <c r="D306" s="2720" t="s">
        <v>429</v>
      </c>
      <c r="E306" s="2703" t="s">
        <v>2111</v>
      </c>
      <c r="F306" s="2690" t="s">
        <v>43</v>
      </c>
      <c r="G306" s="2721">
        <v>149.03200000000001</v>
      </c>
      <c r="H306" s="2680">
        <v>0</v>
      </c>
      <c r="I306" s="2680">
        <v>17.324999999999999</v>
      </c>
      <c r="J306" s="2680">
        <v>0</v>
      </c>
      <c r="K306" s="2680">
        <v>17.324999999999999</v>
      </c>
      <c r="L306" s="2680">
        <v>131.70700000000002</v>
      </c>
      <c r="M306" s="2680">
        <v>37.258000000000003</v>
      </c>
      <c r="N306" s="2681">
        <v>0</v>
      </c>
      <c r="O306" s="2682">
        <v>37.258000000000003</v>
      </c>
      <c r="P306" s="2682"/>
      <c r="Q306" s="2682"/>
      <c r="R306" s="2682"/>
      <c r="S306" s="2682"/>
      <c r="T306" s="2682"/>
      <c r="U306" s="2682"/>
      <c r="V306" s="2682"/>
      <c r="W306" s="2682"/>
      <c r="X306" s="2843">
        <v>37.258000000000003</v>
      </c>
      <c r="Y306" s="2843">
        <v>0</v>
      </c>
      <c r="Z306" s="2108">
        <v>37.258000000000003</v>
      </c>
      <c r="AA306" s="2844">
        <v>9.2213550000000009</v>
      </c>
      <c r="AB306" s="2844"/>
      <c r="AC306" s="2108">
        <v>9.2213550000000009</v>
      </c>
      <c r="AD306" s="2108">
        <v>9.3145000000000006E-2</v>
      </c>
      <c r="AE306" s="2844"/>
      <c r="AF306" s="2844">
        <v>0</v>
      </c>
      <c r="AG306" s="2108">
        <v>0</v>
      </c>
      <c r="AH306" s="2682"/>
      <c r="AI306" s="2682" t="s">
        <v>9941</v>
      </c>
      <c r="AJ306" s="2683">
        <v>0</v>
      </c>
    </row>
    <row r="307" spans="1:36" ht="63">
      <c r="A307" s="139">
        <v>3602</v>
      </c>
      <c r="B307" s="2710" t="s">
        <v>8572</v>
      </c>
      <c r="C307" s="2719" t="s">
        <v>8573</v>
      </c>
      <c r="D307" s="2720" t="s">
        <v>429</v>
      </c>
      <c r="E307" s="2703" t="s">
        <v>2111</v>
      </c>
      <c r="F307" s="2677" t="s">
        <v>8063</v>
      </c>
      <c r="G307" s="2721">
        <v>428.18700000000001</v>
      </c>
      <c r="H307" s="2680">
        <v>0</v>
      </c>
      <c r="I307" s="2680">
        <v>61.813000000000002</v>
      </c>
      <c r="J307" s="2680">
        <v>0</v>
      </c>
      <c r="K307" s="2680">
        <v>61.813000000000002</v>
      </c>
      <c r="L307" s="2680">
        <v>366.37400000000002</v>
      </c>
      <c r="M307" s="2680">
        <v>366.37400000000002</v>
      </c>
      <c r="N307" s="2681">
        <v>0</v>
      </c>
      <c r="O307" s="2682">
        <v>366.37400000000002</v>
      </c>
      <c r="P307" s="2682"/>
      <c r="Q307" s="2682"/>
      <c r="R307" s="2682"/>
      <c r="S307" s="2682"/>
      <c r="T307" s="2682"/>
      <c r="U307" s="2682"/>
      <c r="V307" s="2682"/>
      <c r="W307" s="2682"/>
      <c r="X307" s="2843">
        <v>366.37400000000002</v>
      </c>
      <c r="Y307" s="2843">
        <v>0</v>
      </c>
      <c r="Z307" s="2108">
        <v>366.37400000000002</v>
      </c>
      <c r="AA307" s="2844">
        <v>181.35513</v>
      </c>
      <c r="AB307" s="2844"/>
      <c r="AC307" s="2108">
        <v>181.35513</v>
      </c>
      <c r="AD307" s="2108">
        <v>1.8318700000000001</v>
      </c>
      <c r="AE307" s="2844"/>
      <c r="AF307" s="2844">
        <v>0</v>
      </c>
      <c r="AG307" s="2108">
        <v>0</v>
      </c>
      <c r="AH307" s="2682"/>
      <c r="AI307" s="2682" t="s">
        <v>10033</v>
      </c>
      <c r="AJ307" s="2683">
        <v>0</v>
      </c>
    </row>
    <row r="308" spans="1:36" ht="63">
      <c r="A308" s="139">
        <v>3603</v>
      </c>
      <c r="B308" s="2710" t="s">
        <v>8574</v>
      </c>
      <c r="C308" s="2722" t="s">
        <v>8575</v>
      </c>
      <c r="D308" s="2673" t="s">
        <v>588</v>
      </c>
      <c r="E308" s="2703" t="s">
        <v>4517</v>
      </c>
      <c r="F308" s="2690" t="s">
        <v>43</v>
      </c>
      <c r="G308" s="2723">
        <v>34.658000000000001</v>
      </c>
      <c r="H308" s="2680">
        <v>0</v>
      </c>
      <c r="I308" s="2680">
        <v>0</v>
      </c>
      <c r="J308" s="2680">
        <v>0</v>
      </c>
      <c r="K308" s="2680">
        <v>0</v>
      </c>
      <c r="L308" s="2680">
        <v>34.658000000000001</v>
      </c>
      <c r="M308" s="2680">
        <v>8.6649999999999991</v>
      </c>
      <c r="N308" s="2681">
        <v>0</v>
      </c>
      <c r="O308" s="2682">
        <v>8.6649999999999991</v>
      </c>
      <c r="P308" s="2682"/>
      <c r="Q308" s="2682"/>
      <c r="R308" s="2682"/>
      <c r="S308" s="2682"/>
      <c r="T308" s="2682"/>
      <c r="U308" s="2682"/>
      <c r="V308" s="2682"/>
      <c r="W308" s="2682"/>
      <c r="X308" s="2843">
        <v>8.6649999999999991</v>
      </c>
      <c r="Y308" s="2843">
        <v>0</v>
      </c>
      <c r="Z308" s="2108">
        <v>8.6649999999999991</v>
      </c>
      <c r="AA308" s="2844">
        <v>2.1445874999999996</v>
      </c>
      <c r="AB308" s="2844"/>
      <c r="AC308" s="2108">
        <v>2.1445874999999996</v>
      </c>
      <c r="AD308" s="2108">
        <v>2.1662499999999998E-2</v>
      </c>
      <c r="AE308" s="2844"/>
      <c r="AF308" s="2844">
        <v>0</v>
      </c>
      <c r="AG308" s="2108">
        <v>0</v>
      </c>
      <c r="AH308" s="2682"/>
      <c r="AI308" s="2682" t="s">
        <v>9941</v>
      </c>
      <c r="AJ308" s="2683">
        <v>0</v>
      </c>
    </row>
    <row r="309" spans="1:36" ht="47.25">
      <c r="A309" s="139">
        <v>3604</v>
      </c>
      <c r="B309" s="2710" t="s">
        <v>8576</v>
      </c>
      <c r="C309" s="2675" t="s">
        <v>8577</v>
      </c>
      <c r="D309" s="2673" t="s">
        <v>588</v>
      </c>
      <c r="E309" s="2703" t="s">
        <v>4517</v>
      </c>
      <c r="F309" s="2690" t="s">
        <v>43</v>
      </c>
      <c r="G309" s="2723">
        <v>53.335000000000001</v>
      </c>
      <c r="H309" s="2680">
        <v>0</v>
      </c>
      <c r="I309" s="2680">
        <v>0</v>
      </c>
      <c r="J309" s="2680">
        <v>0</v>
      </c>
      <c r="K309" s="2680">
        <v>0</v>
      </c>
      <c r="L309" s="2680">
        <v>53.335000000000001</v>
      </c>
      <c r="M309" s="2680">
        <v>13.334</v>
      </c>
      <c r="N309" s="2681">
        <v>0</v>
      </c>
      <c r="O309" s="2682">
        <v>13.334</v>
      </c>
      <c r="P309" s="2682"/>
      <c r="Q309" s="2682"/>
      <c r="R309" s="2682"/>
      <c r="S309" s="2682"/>
      <c r="T309" s="2682"/>
      <c r="U309" s="2682"/>
      <c r="V309" s="2682"/>
      <c r="W309" s="2682"/>
      <c r="X309" s="2843">
        <v>13.334</v>
      </c>
      <c r="Y309" s="2843">
        <v>0</v>
      </c>
      <c r="Z309" s="2108">
        <v>13.334</v>
      </c>
      <c r="AA309" s="2844">
        <v>3.3001649999999993</v>
      </c>
      <c r="AB309" s="2844"/>
      <c r="AC309" s="2108">
        <v>3.3001649999999993</v>
      </c>
      <c r="AD309" s="2108">
        <v>3.3334999999999997E-2</v>
      </c>
      <c r="AE309" s="2844"/>
      <c r="AF309" s="2844">
        <v>0</v>
      </c>
      <c r="AG309" s="2108">
        <v>0</v>
      </c>
      <c r="AH309" s="2682"/>
      <c r="AI309" s="2682" t="s">
        <v>9941</v>
      </c>
      <c r="AJ309" s="2683">
        <v>0</v>
      </c>
    </row>
    <row r="310" spans="1:36" ht="63">
      <c r="A310" s="139">
        <v>3605</v>
      </c>
      <c r="B310" s="2710" t="s">
        <v>8578</v>
      </c>
      <c r="C310" s="2675" t="s">
        <v>8579</v>
      </c>
      <c r="D310" s="2673" t="s">
        <v>389</v>
      </c>
      <c r="E310" s="2703" t="s">
        <v>2111</v>
      </c>
      <c r="F310" s="2677" t="s">
        <v>8063</v>
      </c>
      <c r="G310" s="2678">
        <v>679.55100000000004</v>
      </c>
      <c r="H310" s="2680">
        <v>0</v>
      </c>
      <c r="I310" s="2680">
        <v>86.009</v>
      </c>
      <c r="J310" s="2680">
        <v>0</v>
      </c>
      <c r="K310" s="2680">
        <v>86.009</v>
      </c>
      <c r="L310" s="2680">
        <v>593.54200000000003</v>
      </c>
      <c r="M310" s="2680">
        <v>593.54200000000003</v>
      </c>
      <c r="N310" s="2681">
        <v>0</v>
      </c>
      <c r="O310" s="2682">
        <v>593.54200000000003</v>
      </c>
      <c r="P310" s="2682"/>
      <c r="Q310" s="2682"/>
      <c r="R310" s="2682"/>
      <c r="S310" s="2682"/>
      <c r="T310" s="2682"/>
      <c r="U310" s="2682"/>
      <c r="V310" s="2682"/>
      <c r="W310" s="2682"/>
      <c r="X310" s="2843">
        <v>593.54200000000003</v>
      </c>
      <c r="Y310" s="2843">
        <v>0</v>
      </c>
      <c r="Z310" s="2108">
        <v>593.54200000000003</v>
      </c>
      <c r="AA310" s="2844">
        <v>293.80329</v>
      </c>
      <c r="AB310" s="2844"/>
      <c r="AC310" s="2108">
        <v>293.80329</v>
      </c>
      <c r="AD310" s="2108">
        <v>2.9677100000000003</v>
      </c>
      <c r="AE310" s="2844"/>
      <c r="AF310" s="2844">
        <v>0</v>
      </c>
      <c r="AG310" s="2108">
        <v>0</v>
      </c>
      <c r="AH310" s="2682"/>
      <c r="AI310" s="2682" t="s">
        <v>10033</v>
      </c>
      <c r="AJ310" s="2683">
        <v>0</v>
      </c>
    </row>
    <row r="311" spans="1:36" ht="63">
      <c r="A311" s="139">
        <v>3606</v>
      </c>
      <c r="B311" s="2710" t="s">
        <v>8580</v>
      </c>
      <c r="C311" s="2675" t="s">
        <v>8581</v>
      </c>
      <c r="D311" s="2673" t="s">
        <v>389</v>
      </c>
      <c r="E311" s="2703" t="s">
        <v>2111</v>
      </c>
      <c r="F311" s="2677" t="s">
        <v>8063</v>
      </c>
      <c r="G311" s="2678">
        <v>758.89400000000001</v>
      </c>
      <c r="H311" s="2680">
        <v>0</v>
      </c>
      <c r="I311" s="2680">
        <v>93.912999999999997</v>
      </c>
      <c r="J311" s="2680">
        <v>0</v>
      </c>
      <c r="K311" s="2680">
        <v>93.912999999999997</v>
      </c>
      <c r="L311" s="2680">
        <v>664.98099999999999</v>
      </c>
      <c r="M311" s="2680">
        <v>664.98099999999999</v>
      </c>
      <c r="N311" s="2681">
        <v>0</v>
      </c>
      <c r="O311" s="2682">
        <v>664.98099999999999</v>
      </c>
      <c r="P311" s="2682"/>
      <c r="Q311" s="2682"/>
      <c r="R311" s="2682"/>
      <c r="S311" s="2682"/>
      <c r="T311" s="2682"/>
      <c r="U311" s="2682"/>
      <c r="V311" s="2682"/>
      <c r="W311" s="2682"/>
      <c r="X311" s="2843">
        <v>664.98099999999999</v>
      </c>
      <c r="Y311" s="2843">
        <v>0</v>
      </c>
      <c r="Z311" s="2108">
        <v>664.98099999999999</v>
      </c>
      <c r="AA311" s="2844">
        <v>329.165595</v>
      </c>
      <c r="AB311" s="2844"/>
      <c r="AC311" s="2108">
        <v>329.165595</v>
      </c>
      <c r="AD311" s="2108">
        <v>3.3249049999999998</v>
      </c>
      <c r="AE311" s="2844"/>
      <c r="AF311" s="2844">
        <v>0</v>
      </c>
      <c r="AG311" s="2108">
        <v>0</v>
      </c>
      <c r="AH311" s="2682"/>
      <c r="AI311" s="2682" t="s">
        <v>10033</v>
      </c>
      <c r="AJ311" s="2683">
        <v>0</v>
      </c>
    </row>
    <row r="312" spans="1:36" ht="63">
      <c r="A312" s="139">
        <v>3607</v>
      </c>
      <c r="B312" s="2710" t="s">
        <v>8582</v>
      </c>
      <c r="C312" s="2675" t="s">
        <v>8583</v>
      </c>
      <c r="D312" s="2673" t="s">
        <v>389</v>
      </c>
      <c r="E312" s="2703" t="s">
        <v>2111</v>
      </c>
      <c r="F312" s="2677" t="s">
        <v>8063</v>
      </c>
      <c r="G312" s="2678">
        <v>1745.963</v>
      </c>
      <c r="H312" s="2680">
        <v>0</v>
      </c>
      <c r="I312" s="2680">
        <v>216.06</v>
      </c>
      <c r="J312" s="2680">
        <v>0</v>
      </c>
      <c r="K312" s="2680">
        <v>216.06</v>
      </c>
      <c r="L312" s="2680">
        <v>1529.903</v>
      </c>
      <c r="M312" s="2680">
        <v>1529.93</v>
      </c>
      <c r="N312" s="2681">
        <v>0</v>
      </c>
      <c r="O312" s="2682">
        <v>1529.93</v>
      </c>
      <c r="P312" s="2682"/>
      <c r="Q312" s="2682"/>
      <c r="R312" s="2682"/>
      <c r="S312" s="2682"/>
      <c r="T312" s="2682"/>
      <c r="U312" s="2682"/>
      <c r="V312" s="2682"/>
      <c r="W312" s="2682"/>
      <c r="X312" s="2843">
        <v>1529.93</v>
      </c>
      <c r="Y312" s="2843">
        <v>0</v>
      </c>
      <c r="Z312" s="2108">
        <v>1529.93</v>
      </c>
      <c r="AA312" s="2844">
        <v>757.31535000000008</v>
      </c>
      <c r="AB312" s="2844"/>
      <c r="AC312" s="2108">
        <v>757.31535000000008</v>
      </c>
      <c r="AD312" s="2108">
        <v>7.6496500000000003</v>
      </c>
      <c r="AE312" s="2844"/>
      <c r="AF312" s="2844">
        <v>0</v>
      </c>
      <c r="AG312" s="2108">
        <v>0</v>
      </c>
      <c r="AH312" s="2682"/>
      <c r="AI312" s="2682" t="s">
        <v>10033</v>
      </c>
      <c r="AJ312" s="2683">
        <v>0</v>
      </c>
    </row>
    <row r="313" spans="1:36" ht="63">
      <c r="A313" s="139">
        <v>3608</v>
      </c>
      <c r="B313" s="2710" t="s">
        <v>8584</v>
      </c>
      <c r="C313" s="2675" t="s">
        <v>8585</v>
      </c>
      <c r="D313" s="2673" t="s">
        <v>393</v>
      </c>
      <c r="E313" s="2703" t="s">
        <v>2111</v>
      </c>
      <c r="F313" s="2677" t="s">
        <v>8063</v>
      </c>
      <c r="G313" s="2678">
        <v>819.45799999999997</v>
      </c>
      <c r="H313" s="2680">
        <v>0</v>
      </c>
      <c r="I313" s="2680">
        <v>202.816</v>
      </c>
      <c r="J313" s="2680">
        <v>0</v>
      </c>
      <c r="K313" s="2680">
        <v>202.816</v>
      </c>
      <c r="L313" s="2680">
        <v>616.64199999999994</v>
      </c>
      <c r="M313" s="2680">
        <v>616.64200000000005</v>
      </c>
      <c r="N313" s="2681">
        <v>0</v>
      </c>
      <c r="O313" s="2682">
        <v>616.64200000000005</v>
      </c>
      <c r="P313" s="2682"/>
      <c r="Q313" s="2682"/>
      <c r="R313" s="2682"/>
      <c r="S313" s="2682"/>
      <c r="T313" s="2682"/>
      <c r="U313" s="2682"/>
      <c r="V313" s="2682"/>
      <c r="W313" s="2682"/>
      <c r="X313" s="2843">
        <v>616.64200000000005</v>
      </c>
      <c r="Y313" s="2843">
        <v>0</v>
      </c>
      <c r="Z313" s="2108">
        <v>616.64200000000005</v>
      </c>
      <c r="AA313" s="2844">
        <v>305.23779000000002</v>
      </c>
      <c r="AB313" s="2844"/>
      <c r="AC313" s="2108">
        <v>305.23779000000002</v>
      </c>
      <c r="AD313" s="2108">
        <v>3.0832100000000002</v>
      </c>
      <c r="AE313" s="2844"/>
      <c r="AF313" s="2844">
        <v>0</v>
      </c>
      <c r="AG313" s="2108">
        <v>0</v>
      </c>
      <c r="AH313" s="2682"/>
      <c r="AI313" s="2682" t="s">
        <v>10033</v>
      </c>
      <c r="AJ313" s="2683">
        <v>0</v>
      </c>
    </row>
    <row r="314" spans="1:36" ht="63">
      <c r="A314" s="139">
        <v>3609</v>
      </c>
      <c r="B314" s="2710" t="s">
        <v>8586</v>
      </c>
      <c r="C314" s="2675" t="s">
        <v>8587</v>
      </c>
      <c r="D314" s="2673" t="s">
        <v>393</v>
      </c>
      <c r="E314" s="2703" t="s">
        <v>2111</v>
      </c>
      <c r="F314" s="2677" t="s">
        <v>8063</v>
      </c>
      <c r="G314" s="2678">
        <v>847.28899999999999</v>
      </c>
      <c r="H314" s="2680">
        <v>0</v>
      </c>
      <c r="I314" s="2680">
        <v>104.852</v>
      </c>
      <c r="J314" s="2680">
        <v>0</v>
      </c>
      <c r="K314" s="2680">
        <v>104.852</v>
      </c>
      <c r="L314" s="2680">
        <v>742.43700000000001</v>
      </c>
      <c r="M314" s="2680">
        <v>742.43700000000001</v>
      </c>
      <c r="N314" s="2681">
        <v>0</v>
      </c>
      <c r="O314" s="2682">
        <v>742.43700000000001</v>
      </c>
      <c r="P314" s="2682"/>
      <c r="Q314" s="2682"/>
      <c r="R314" s="2682"/>
      <c r="S314" s="2682"/>
      <c r="T314" s="2682"/>
      <c r="U314" s="2682"/>
      <c r="V314" s="2682"/>
      <c r="W314" s="2682"/>
      <c r="X314" s="2843">
        <v>742.43700000000001</v>
      </c>
      <c r="Y314" s="2843">
        <v>0</v>
      </c>
      <c r="Z314" s="2108">
        <v>742.43700000000001</v>
      </c>
      <c r="AA314" s="2844">
        <v>367.50631500000003</v>
      </c>
      <c r="AB314" s="2844"/>
      <c r="AC314" s="2108">
        <v>367.50631500000003</v>
      </c>
      <c r="AD314" s="2108">
        <v>3.7121849999999998</v>
      </c>
      <c r="AE314" s="2844"/>
      <c r="AF314" s="2844">
        <v>0</v>
      </c>
      <c r="AG314" s="2108">
        <v>0</v>
      </c>
      <c r="AH314" s="2682"/>
      <c r="AI314" s="2682" t="s">
        <v>10033</v>
      </c>
      <c r="AJ314" s="2683">
        <v>0</v>
      </c>
    </row>
    <row r="315" spans="1:36" ht="63">
      <c r="A315" s="139">
        <v>3610</v>
      </c>
      <c r="B315" s="2710" t="s">
        <v>8588</v>
      </c>
      <c r="C315" s="2675" t="s">
        <v>8589</v>
      </c>
      <c r="D315" s="2673" t="s">
        <v>1279</v>
      </c>
      <c r="E315" s="2703" t="s">
        <v>2111</v>
      </c>
      <c r="F315" s="2677" t="s">
        <v>8063</v>
      </c>
      <c r="G315" s="2678">
        <v>666.45100000000002</v>
      </c>
      <c r="H315" s="2680">
        <v>0</v>
      </c>
      <c r="I315" s="2680">
        <v>82.472999999999999</v>
      </c>
      <c r="J315" s="2680">
        <v>0</v>
      </c>
      <c r="K315" s="2680">
        <v>82.472999999999999</v>
      </c>
      <c r="L315" s="2680">
        <v>583.97800000000007</v>
      </c>
      <c r="M315" s="2680">
        <v>583.97799999999995</v>
      </c>
      <c r="N315" s="2681">
        <v>0</v>
      </c>
      <c r="O315" s="2682">
        <v>583.97799999999995</v>
      </c>
      <c r="P315" s="2682"/>
      <c r="Q315" s="2682"/>
      <c r="R315" s="2682"/>
      <c r="S315" s="2682"/>
      <c r="T315" s="2682"/>
      <c r="U315" s="2682"/>
      <c r="V315" s="2682"/>
      <c r="W315" s="2682"/>
      <c r="X315" s="2843">
        <v>583.97799999999995</v>
      </c>
      <c r="Y315" s="2843">
        <v>0</v>
      </c>
      <c r="Z315" s="2108">
        <v>583.97799999999995</v>
      </c>
      <c r="AA315" s="2844">
        <v>289.06910999999997</v>
      </c>
      <c r="AB315" s="2844"/>
      <c r="AC315" s="2108">
        <v>289.06910999999997</v>
      </c>
      <c r="AD315" s="2108">
        <v>2.9198899999999997</v>
      </c>
      <c r="AE315" s="2844"/>
      <c r="AF315" s="2844">
        <v>0</v>
      </c>
      <c r="AG315" s="2108">
        <v>0</v>
      </c>
      <c r="AH315" s="2682"/>
      <c r="AI315" s="2682" t="s">
        <v>10033</v>
      </c>
      <c r="AJ315" s="2683">
        <v>0</v>
      </c>
    </row>
    <row r="316" spans="1:36" ht="63">
      <c r="A316" s="139">
        <v>3611</v>
      </c>
      <c r="B316" s="2710" t="s">
        <v>8590</v>
      </c>
      <c r="C316" s="2675" t="s">
        <v>8591</v>
      </c>
      <c r="D316" s="2673" t="s">
        <v>1279</v>
      </c>
      <c r="E316" s="2703" t="s">
        <v>2111</v>
      </c>
      <c r="F316" s="2677" t="s">
        <v>8063</v>
      </c>
      <c r="G316" s="2678">
        <v>1360.624</v>
      </c>
      <c r="H316" s="2680">
        <v>0</v>
      </c>
      <c r="I316" s="2680">
        <v>168.37700000000001</v>
      </c>
      <c r="J316" s="2680">
        <v>0</v>
      </c>
      <c r="K316" s="2680">
        <v>168.37700000000001</v>
      </c>
      <c r="L316" s="2680">
        <v>1192.2470000000001</v>
      </c>
      <c r="M316" s="2680">
        <v>1192.2470000000001</v>
      </c>
      <c r="N316" s="2681">
        <v>0</v>
      </c>
      <c r="O316" s="2682">
        <v>1192.2470000000001</v>
      </c>
      <c r="P316" s="2682"/>
      <c r="Q316" s="2682"/>
      <c r="R316" s="2682"/>
      <c r="S316" s="2682"/>
      <c r="T316" s="2682"/>
      <c r="U316" s="2682"/>
      <c r="V316" s="2682"/>
      <c r="W316" s="2682"/>
      <c r="X316" s="2843">
        <v>1192.2470000000001</v>
      </c>
      <c r="Y316" s="2843">
        <v>0</v>
      </c>
      <c r="Z316" s="2108">
        <v>1192.2470000000001</v>
      </c>
      <c r="AA316" s="2844">
        <v>590.16226500000005</v>
      </c>
      <c r="AB316" s="2844"/>
      <c r="AC316" s="2108">
        <v>590.16226500000005</v>
      </c>
      <c r="AD316" s="2108">
        <v>5.9612350000000003</v>
      </c>
      <c r="AE316" s="2844"/>
      <c r="AF316" s="2844">
        <v>150.64773700000001</v>
      </c>
      <c r="AG316" s="2108">
        <v>150.64773700000001</v>
      </c>
      <c r="AH316" s="2682"/>
      <c r="AI316" s="2682" t="s">
        <v>10033</v>
      </c>
      <c r="AJ316" s="2683">
        <v>0</v>
      </c>
    </row>
    <row r="317" spans="1:36" ht="63">
      <c r="A317" s="139">
        <v>3612</v>
      </c>
      <c r="B317" s="2710" t="s">
        <v>8592</v>
      </c>
      <c r="C317" s="2675" t="s">
        <v>8593</v>
      </c>
      <c r="D317" s="2673" t="s">
        <v>1279</v>
      </c>
      <c r="E317" s="2703" t="s">
        <v>2111</v>
      </c>
      <c r="F317" s="2677" t="s">
        <v>8063</v>
      </c>
      <c r="G317" s="2678">
        <v>494.87900000000002</v>
      </c>
      <c r="H317" s="2680">
        <v>0</v>
      </c>
      <c r="I317" s="2680">
        <v>61.703000000000003</v>
      </c>
      <c r="J317" s="2680">
        <v>0</v>
      </c>
      <c r="K317" s="2680">
        <v>61.703000000000003</v>
      </c>
      <c r="L317" s="2680">
        <v>433.17600000000004</v>
      </c>
      <c r="M317" s="2680">
        <v>433.17599999999999</v>
      </c>
      <c r="N317" s="2681">
        <v>0</v>
      </c>
      <c r="O317" s="2682">
        <v>433.17599999999999</v>
      </c>
      <c r="P317" s="2682"/>
      <c r="Q317" s="2682"/>
      <c r="R317" s="2682"/>
      <c r="S317" s="2682"/>
      <c r="T317" s="2682"/>
      <c r="U317" s="2682"/>
      <c r="V317" s="2682"/>
      <c r="W317" s="2682"/>
      <c r="X317" s="2843">
        <v>433.17599999999999</v>
      </c>
      <c r="Y317" s="2843">
        <v>0</v>
      </c>
      <c r="Z317" s="2108">
        <v>433.17599999999999</v>
      </c>
      <c r="AA317" s="2844">
        <v>214.42212000000001</v>
      </c>
      <c r="AB317" s="2844"/>
      <c r="AC317" s="2108">
        <v>214.42212000000001</v>
      </c>
      <c r="AD317" s="2108">
        <v>2.16588</v>
      </c>
      <c r="AE317" s="2844"/>
      <c r="AF317" s="2844">
        <v>0</v>
      </c>
      <c r="AG317" s="2108">
        <v>0</v>
      </c>
      <c r="AH317" s="2682"/>
      <c r="AI317" s="2682" t="s">
        <v>10033</v>
      </c>
      <c r="AJ317" s="2683">
        <v>0</v>
      </c>
    </row>
    <row r="318" spans="1:36" ht="47.25">
      <c r="A318" s="139">
        <v>3613</v>
      </c>
      <c r="B318" s="2710" t="s">
        <v>8594</v>
      </c>
      <c r="C318" s="2675" t="s">
        <v>8595</v>
      </c>
      <c r="D318" s="2673" t="s">
        <v>72</v>
      </c>
      <c r="E318" s="2703" t="s">
        <v>2111</v>
      </c>
      <c r="F318" s="2690" t="s">
        <v>43</v>
      </c>
      <c r="G318" s="2678">
        <v>1076.4469999999999</v>
      </c>
      <c r="H318" s="2680">
        <v>0</v>
      </c>
      <c r="I318" s="2680">
        <v>133.21</v>
      </c>
      <c r="J318" s="2680">
        <v>0</v>
      </c>
      <c r="K318" s="2680">
        <v>133.21</v>
      </c>
      <c r="L318" s="2680">
        <v>943.23699999999985</v>
      </c>
      <c r="M318" s="2680">
        <v>934.23699999999997</v>
      </c>
      <c r="N318" s="2681">
        <v>0</v>
      </c>
      <c r="O318" s="2682">
        <v>934.23699999999997</v>
      </c>
      <c r="P318" s="2682"/>
      <c r="Q318" s="2682"/>
      <c r="R318" s="2682"/>
      <c r="S318" s="2682"/>
      <c r="T318" s="2682"/>
      <c r="U318" s="2682"/>
      <c r="V318" s="2682"/>
      <c r="W318" s="2682"/>
      <c r="X318" s="2843">
        <v>934.23699999999997</v>
      </c>
      <c r="Y318" s="2843">
        <v>0</v>
      </c>
      <c r="Z318" s="2108">
        <v>934.23699999999997</v>
      </c>
      <c r="AA318" s="2844">
        <v>231.2236575</v>
      </c>
      <c r="AB318" s="2844"/>
      <c r="AC318" s="2108">
        <v>231.2236575</v>
      </c>
      <c r="AD318" s="2108">
        <v>2.3355924999999997</v>
      </c>
      <c r="AE318" s="2844"/>
      <c r="AF318" s="2844">
        <v>0</v>
      </c>
      <c r="AG318" s="2108">
        <v>0</v>
      </c>
      <c r="AH318" s="2682"/>
      <c r="AI318" s="2682" t="s">
        <v>9941</v>
      </c>
      <c r="AJ318" s="2683">
        <v>0</v>
      </c>
    </row>
    <row r="319" spans="1:36" ht="63">
      <c r="A319" s="139">
        <v>3614</v>
      </c>
      <c r="B319" s="2710" t="s">
        <v>8596</v>
      </c>
      <c r="C319" s="2675" t="s">
        <v>8597</v>
      </c>
      <c r="D319" s="2673" t="s">
        <v>72</v>
      </c>
      <c r="E319" s="2684" t="s">
        <v>8547</v>
      </c>
      <c r="F319" s="2677" t="s">
        <v>8063</v>
      </c>
      <c r="G319" s="2678">
        <v>3008.864</v>
      </c>
      <c r="H319" s="2680">
        <v>0</v>
      </c>
      <c r="I319" s="2680">
        <v>660.91700000000003</v>
      </c>
      <c r="J319" s="2680">
        <v>0</v>
      </c>
      <c r="K319" s="2680">
        <v>660.91700000000003</v>
      </c>
      <c r="L319" s="2680">
        <v>2347.9470000000001</v>
      </c>
      <c r="M319" s="2680">
        <v>2347.9470000000001</v>
      </c>
      <c r="N319" s="2681">
        <v>0</v>
      </c>
      <c r="O319" s="2682">
        <v>2347.9470000000001</v>
      </c>
      <c r="P319" s="2682"/>
      <c r="Q319" s="2682"/>
      <c r="R319" s="2682"/>
      <c r="S319" s="2682"/>
      <c r="T319" s="2682"/>
      <c r="U319" s="2682"/>
      <c r="V319" s="2682"/>
      <c r="W319" s="2682"/>
      <c r="X319" s="2843">
        <v>2347.9470000000001</v>
      </c>
      <c r="Y319" s="2843">
        <v>0</v>
      </c>
      <c r="Z319" s="2108">
        <v>2347.9470000000001</v>
      </c>
      <c r="AA319" s="2844">
        <v>1162.2337649999999</v>
      </c>
      <c r="AB319" s="2844"/>
      <c r="AC319" s="2108">
        <v>1162.2337649999999</v>
      </c>
      <c r="AD319" s="2108">
        <v>11.739735000000001</v>
      </c>
      <c r="AE319" s="2844"/>
      <c r="AF319" s="2844">
        <v>0</v>
      </c>
      <c r="AG319" s="2108">
        <v>0</v>
      </c>
      <c r="AH319" s="2682"/>
      <c r="AI319" s="2682" t="s">
        <v>10033</v>
      </c>
      <c r="AJ319" s="2683">
        <v>0</v>
      </c>
    </row>
    <row r="320" spans="1:36" ht="47.25">
      <c r="A320" s="139">
        <v>3615</v>
      </c>
      <c r="B320" s="2710" t="s">
        <v>8598</v>
      </c>
      <c r="C320" s="2675" t="s">
        <v>8599</v>
      </c>
      <c r="D320" s="2673" t="s">
        <v>72</v>
      </c>
      <c r="E320" s="2684" t="s">
        <v>8547</v>
      </c>
      <c r="F320" s="2690" t="s">
        <v>43</v>
      </c>
      <c r="G320" s="2678">
        <v>147.74100000000001</v>
      </c>
      <c r="H320" s="2680">
        <v>0</v>
      </c>
      <c r="I320" s="2680">
        <v>17.998999999999999</v>
      </c>
      <c r="J320" s="2680">
        <v>0</v>
      </c>
      <c r="K320" s="2680">
        <v>17.998999999999999</v>
      </c>
      <c r="L320" s="2680">
        <v>129.74200000000002</v>
      </c>
      <c r="M320" s="2680">
        <v>73.870999999999995</v>
      </c>
      <c r="N320" s="2681">
        <v>0</v>
      </c>
      <c r="O320" s="2682">
        <v>73.870999999999995</v>
      </c>
      <c r="P320" s="2682"/>
      <c r="Q320" s="2682"/>
      <c r="R320" s="2682"/>
      <c r="S320" s="2682"/>
      <c r="T320" s="2682"/>
      <c r="U320" s="2682"/>
      <c r="V320" s="2682"/>
      <c r="W320" s="2682"/>
      <c r="X320" s="2843">
        <v>73.870999999999995</v>
      </c>
      <c r="Y320" s="2843">
        <v>0</v>
      </c>
      <c r="Z320" s="2108">
        <v>73.870999999999995</v>
      </c>
      <c r="AA320" s="2844">
        <v>18.283072499999999</v>
      </c>
      <c r="AB320" s="2844"/>
      <c r="AC320" s="2108">
        <v>18.283072499999999</v>
      </c>
      <c r="AD320" s="2108">
        <v>0.18467749999999999</v>
      </c>
      <c r="AE320" s="2844"/>
      <c r="AF320" s="2844">
        <v>0</v>
      </c>
      <c r="AG320" s="2108">
        <v>0</v>
      </c>
      <c r="AH320" s="2682"/>
      <c r="AI320" s="2682" t="s">
        <v>9941</v>
      </c>
      <c r="AJ320" s="2683">
        <v>0</v>
      </c>
    </row>
    <row r="321" spans="1:38" ht="63">
      <c r="A321" s="139">
        <v>3616</v>
      </c>
      <c r="B321" s="2710" t="s">
        <v>8600</v>
      </c>
      <c r="C321" s="2675" t="s">
        <v>8601</v>
      </c>
      <c r="D321" s="2673" t="s">
        <v>72</v>
      </c>
      <c r="E321" s="2684" t="s">
        <v>8547</v>
      </c>
      <c r="F321" s="2677" t="s">
        <v>8063</v>
      </c>
      <c r="G321" s="2678">
        <v>760.63699999999994</v>
      </c>
      <c r="H321" s="2680">
        <v>0</v>
      </c>
      <c r="I321" s="2680">
        <v>94.128</v>
      </c>
      <c r="J321" s="2680">
        <v>0</v>
      </c>
      <c r="K321" s="2680">
        <v>94.128</v>
      </c>
      <c r="L321" s="2680">
        <v>666.5089999999999</v>
      </c>
      <c r="M321" s="2680">
        <v>666.50900000000001</v>
      </c>
      <c r="N321" s="2681">
        <v>0</v>
      </c>
      <c r="O321" s="2682">
        <v>666.50900000000001</v>
      </c>
      <c r="P321" s="2682"/>
      <c r="Q321" s="2682"/>
      <c r="R321" s="2682"/>
      <c r="S321" s="2682"/>
      <c r="T321" s="2682"/>
      <c r="U321" s="2682"/>
      <c r="V321" s="2682"/>
      <c r="W321" s="2682"/>
      <c r="X321" s="2843">
        <v>666.50900000000001</v>
      </c>
      <c r="Y321" s="2843">
        <v>0</v>
      </c>
      <c r="Z321" s="2108">
        <v>666.50900000000001</v>
      </c>
      <c r="AA321" s="2844">
        <v>329.92195500000003</v>
      </c>
      <c r="AB321" s="2844"/>
      <c r="AC321" s="2108">
        <v>329.92195500000003</v>
      </c>
      <c r="AD321" s="2108">
        <v>3.3325450000000001</v>
      </c>
      <c r="AE321" s="2844"/>
      <c r="AF321" s="2844">
        <v>0</v>
      </c>
      <c r="AG321" s="2108">
        <v>0</v>
      </c>
      <c r="AH321" s="2682"/>
      <c r="AI321" s="2682" t="s">
        <v>10033</v>
      </c>
      <c r="AJ321" s="2683">
        <v>0</v>
      </c>
    </row>
    <row r="322" spans="1:38" ht="47.25">
      <c r="A322" s="139">
        <v>3617</v>
      </c>
      <c r="B322" s="2710" t="s">
        <v>8602</v>
      </c>
      <c r="C322" s="2675" t="s">
        <v>8603</v>
      </c>
      <c r="D322" s="2673" t="s">
        <v>429</v>
      </c>
      <c r="E322" s="2684" t="s">
        <v>8547</v>
      </c>
      <c r="F322" s="2690" t="s">
        <v>43</v>
      </c>
      <c r="G322" s="2678">
        <v>440.51900000000001</v>
      </c>
      <c r="H322" s="2680">
        <v>0</v>
      </c>
      <c r="I322" s="2680">
        <v>0</v>
      </c>
      <c r="J322" s="2680">
        <v>0</v>
      </c>
      <c r="K322" s="2680">
        <v>0</v>
      </c>
      <c r="L322" s="2680">
        <v>440.51900000000001</v>
      </c>
      <c r="M322" s="2680">
        <v>220.26</v>
      </c>
      <c r="N322" s="2681">
        <v>0</v>
      </c>
      <c r="O322" s="2682">
        <v>220.26</v>
      </c>
      <c r="P322" s="2682"/>
      <c r="Q322" s="2682"/>
      <c r="R322" s="2682"/>
      <c r="S322" s="2682"/>
      <c r="T322" s="2682"/>
      <c r="U322" s="2682"/>
      <c r="V322" s="2682"/>
      <c r="W322" s="2682"/>
      <c r="X322" s="2843">
        <v>220.26</v>
      </c>
      <c r="Y322" s="2843">
        <v>0</v>
      </c>
      <c r="Z322" s="2108">
        <v>220.26</v>
      </c>
      <c r="AA322" s="2844">
        <v>54.51435</v>
      </c>
      <c r="AB322" s="2844"/>
      <c r="AC322" s="2108">
        <v>54.51435</v>
      </c>
      <c r="AD322" s="2108">
        <v>0.55064999999999997</v>
      </c>
      <c r="AE322" s="2844"/>
      <c r="AF322" s="2844">
        <v>0</v>
      </c>
      <c r="AG322" s="2108">
        <v>0</v>
      </c>
      <c r="AH322" s="2682"/>
      <c r="AI322" s="2682" t="s">
        <v>9941</v>
      </c>
      <c r="AJ322" s="2683">
        <v>0</v>
      </c>
    </row>
    <row r="323" spans="1:38" ht="63">
      <c r="A323" s="139">
        <v>3618</v>
      </c>
      <c r="B323" s="2710" t="s">
        <v>8604</v>
      </c>
      <c r="C323" s="2675" t="s">
        <v>8605</v>
      </c>
      <c r="D323" s="2673" t="s">
        <v>429</v>
      </c>
      <c r="E323" s="2684" t="s">
        <v>8547</v>
      </c>
      <c r="F323" s="2677" t="s">
        <v>8063</v>
      </c>
      <c r="G323" s="2678">
        <v>500</v>
      </c>
      <c r="H323" s="2680">
        <v>0</v>
      </c>
      <c r="I323" s="2680">
        <v>61.875</v>
      </c>
      <c r="J323" s="2680">
        <v>0</v>
      </c>
      <c r="K323" s="2680">
        <v>61.875</v>
      </c>
      <c r="L323" s="2680">
        <v>438.125</v>
      </c>
      <c r="M323" s="2680">
        <v>438.125</v>
      </c>
      <c r="N323" s="2681">
        <v>0</v>
      </c>
      <c r="O323" s="2682">
        <v>438.125</v>
      </c>
      <c r="P323" s="2682"/>
      <c r="Q323" s="2682"/>
      <c r="R323" s="2682"/>
      <c r="S323" s="2682"/>
      <c r="T323" s="2682"/>
      <c r="U323" s="2682"/>
      <c r="V323" s="2682"/>
      <c r="W323" s="2682"/>
      <c r="X323" s="2843">
        <v>438.125</v>
      </c>
      <c r="Y323" s="2843">
        <v>0</v>
      </c>
      <c r="Z323" s="2108">
        <v>438.125</v>
      </c>
      <c r="AA323" s="2844">
        <v>216.87187499999999</v>
      </c>
      <c r="AB323" s="2844"/>
      <c r="AC323" s="2108">
        <v>216.87187499999999</v>
      </c>
      <c r="AD323" s="2108">
        <v>2.1906249999999998</v>
      </c>
      <c r="AE323" s="2844"/>
      <c r="AF323" s="2844">
        <v>0</v>
      </c>
      <c r="AG323" s="2108">
        <v>0</v>
      </c>
      <c r="AH323" s="2682"/>
      <c r="AI323" s="2682" t="s">
        <v>10033</v>
      </c>
      <c r="AJ323" s="2683">
        <v>0</v>
      </c>
    </row>
    <row r="324" spans="1:38" ht="78.75">
      <c r="A324" s="139">
        <v>3619</v>
      </c>
      <c r="B324" s="2710" t="s">
        <v>8606</v>
      </c>
      <c r="C324" s="2675" t="s">
        <v>8607</v>
      </c>
      <c r="D324" s="2673" t="s">
        <v>429</v>
      </c>
      <c r="E324" s="2684" t="s">
        <v>8547</v>
      </c>
      <c r="F324" s="2677" t="s">
        <v>8063</v>
      </c>
      <c r="G324" s="2678">
        <v>491.14800000000002</v>
      </c>
      <c r="H324" s="2680">
        <v>0</v>
      </c>
      <c r="I324" s="2680">
        <v>0</v>
      </c>
      <c r="J324" s="2680">
        <v>0</v>
      </c>
      <c r="K324" s="2680">
        <v>0</v>
      </c>
      <c r="L324" s="2680">
        <v>491.14800000000002</v>
      </c>
      <c r="M324" s="2680">
        <v>491.14800000000002</v>
      </c>
      <c r="N324" s="2681">
        <v>0</v>
      </c>
      <c r="O324" s="2682">
        <v>491.14800000000002</v>
      </c>
      <c r="P324" s="2682"/>
      <c r="Q324" s="2682"/>
      <c r="R324" s="2682"/>
      <c r="S324" s="2682"/>
      <c r="T324" s="2682"/>
      <c r="U324" s="2682"/>
      <c r="V324" s="2682"/>
      <c r="W324" s="2682"/>
      <c r="X324" s="2843">
        <v>491.14800000000002</v>
      </c>
      <c r="Y324" s="2843">
        <v>0</v>
      </c>
      <c r="Z324" s="2108">
        <v>491.14800000000002</v>
      </c>
      <c r="AA324" s="2844">
        <v>243.11826000000002</v>
      </c>
      <c r="AB324" s="2844"/>
      <c r="AC324" s="2108">
        <v>243.11826000000002</v>
      </c>
      <c r="AD324" s="2108">
        <v>2.45574</v>
      </c>
      <c r="AE324" s="2844"/>
      <c r="AF324" s="2844">
        <v>0</v>
      </c>
      <c r="AG324" s="2108">
        <v>0</v>
      </c>
      <c r="AH324" s="2682"/>
      <c r="AI324" s="2682" t="s">
        <v>9941</v>
      </c>
      <c r="AJ324" s="2683">
        <v>0</v>
      </c>
    </row>
    <row r="325" spans="1:38" ht="47.25">
      <c r="A325" s="139">
        <v>3620</v>
      </c>
      <c r="B325" s="2710" t="s">
        <v>8608</v>
      </c>
      <c r="C325" s="2675" t="s">
        <v>8609</v>
      </c>
      <c r="D325" s="2673" t="s">
        <v>66</v>
      </c>
      <c r="E325" s="2703" t="s">
        <v>2111</v>
      </c>
      <c r="F325" s="2690" t="s">
        <v>43</v>
      </c>
      <c r="G325" s="2678">
        <v>35.052999999999997</v>
      </c>
      <c r="H325" s="2680">
        <v>0</v>
      </c>
      <c r="I325" s="2680">
        <v>4.3380000000000001</v>
      </c>
      <c r="J325" s="2680">
        <v>0</v>
      </c>
      <c r="K325" s="2680">
        <v>4.3380000000000001</v>
      </c>
      <c r="L325" s="2680">
        <v>30.714999999999996</v>
      </c>
      <c r="M325" s="2680">
        <v>8.7629999999999999</v>
      </c>
      <c r="N325" s="2681">
        <v>0</v>
      </c>
      <c r="O325" s="2682">
        <v>8.7629999999999999</v>
      </c>
      <c r="P325" s="2682"/>
      <c r="Q325" s="2682"/>
      <c r="R325" s="2682"/>
      <c r="S325" s="2682"/>
      <c r="T325" s="2682"/>
      <c r="U325" s="2682"/>
      <c r="V325" s="2682"/>
      <c r="W325" s="2682"/>
      <c r="X325" s="2843">
        <v>8.7629999999999999</v>
      </c>
      <c r="Y325" s="2843">
        <v>0</v>
      </c>
      <c r="Z325" s="2108">
        <v>8.7629999999999999</v>
      </c>
      <c r="AA325" s="2844">
        <v>2.1688424999999998</v>
      </c>
      <c r="AB325" s="2844"/>
      <c r="AC325" s="2108">
        <v>2.1688424999999998</v>
      </c>
      <c r="AD325" s="2108">
        <v>2.19075E-2</v>
      </c>
      <c r="AE325" s="2844"/>
      <c r="AF325" s="2844">
        <v>0</v>
      </c>
      <c r="AG325" s="2108">
        <v>0</v>
      </c>
      <c r="AH325" s="2682"/>
      <c r="AI325" s="2682" t="s">
        <v>9941</v>
      </c>
      <c r="AJ325" s="2683">
        <v>0</v>
      </c>
    </row>
    <row r="326" spans="1:38" s="2701" customFormat="1" ht="16.5" thickBot="1">
      <c r="A326" s="139" t="s">
        <v>188</v>
      </c>
      <c r="C326" s="2692"/>
      <c r="D326" s="2673"/>
      <c r="E326" s="2695"/>
      <c r="F326" s="2724"/>
      <c r="G326" s="2709"/>
      <c r="H326" s="2678"/>
      <c r="I326" s="2678"/>
      <c r="J326" s="2678"/>
      <c r="K326" s="2681"/>
      <c r="L326" s="2681"/>
      <c r="M326" s="2681"/>
      <c r="N326" s="2678"/>
      <c r="O326" s="2683"/>
      <c r="P326" s="2683"/>
      <c r="Q326" s="2683"/>
      <c r="R326" s="2683"/>
      <c r="S326" s="2683"/>
      <c r="T326" s="2683"/>
      <c r="U326" s="2683"/>
      <c r="V326" s="2683"/>
      <c r="W326" s="2683"/>
      <c r="X326" s="2683"/>
      <c r="Y326" s="2683"/>
      <c r="Z326" s="2683"/>
      <c r="AA326" s="2683"/>
      <c r="AB326" s="2683"/>
      <c r="AC326" s="2683"/>
      <c r="AD326" s="2683"/>
      <c r="AE326" s="2683"/>
      <c r="AF326" s="2683"/>
      <c r="AG326" s="2683"/>
      <c r="AH326" s="2683"/>
      <c r="AI326" s="2683"/>
      <c r="AJ326" s="2682"/>
    </row>
    <row r="327" spans="1:38" s="2701" customFormat="1" ht="23.25" customHeight="1" thickBot="1">
      <c r="A327" s="139" t="s">
        <v>188</v>
      </c>
      <c r="C327" s="2685" t="s">
        <v>8610</v>
      </c>
      <c r="D327" s="2686"/>
      <c r="E327" s="2725"/>
      <c r="F327" s="2726"/>
      <c r="G327" s="2727">
        <v>78188.69799999996</v>
      </c>
      <c r="H327" s="2727">
        <v>11461.129500000003</v>
      </c>
      <c r="I327" s="2727">
        <v>17863.594000000001</v>
      </c>
      <c r="J327" s="2727">
        <v>0</v>
      </c>
      <c r="K327" s="2727">
        <v>29324.723500000026</v>
      </c>
      <c r="L327" s="2727">
        <v>48863.974500000011</v>
      </c>
      <c r="M327" s="2727">
        <v>41604.746000000006</v>
      </c>
      <c r="N327" s="2727">
        <v>0</v>
      </c>
      <c r="O327" s="2728">
        <v>41604.746000000006</v>
      </c>
      <c r="P327" s="2728">
        <v>0</v>
      </c>
      <c r="Q327" s="2728">
        <v>0</v>
      </c>
      <c r="R327" s="2728">
        <v>0</v>
      </c>
      <c r="S327" s="2728">
        <v>0</v>
      </c>
      <c r="T327" s="2728">
        <v>0</v>
      </c>
      <c r="U327" s="2728">
        <v>0</v>
      </c>
      <c r="V327" s="2728">
        <v>0</v>
      </c>
      <c r="W327" s="2728">
        <v>0</v>
      </c>
      <c r="X327" s="2728">
        <v>41604.746000000006</v>
      </c>
      <c r="Y327" s="2728">
        <v>0</v>
      </c>
      <c r="Z327" s="2728">
        <v>41604.746000000006</v>
      </c>
      <c r="AA327" s="2728">
        <v>24897.932762500008</v>
      </c>
      <c r="AB327" s="2728">
        <v>0</v>
      </c>
      <c r="AC327" s="2728">
        <v>24897.932762500008</v>
      </c>
      <c r="AD327" s="2728">
        <v>251.49498750000009</v>
      </c>
      <c r="AE327" s="2728">
        <v>0</v>
      </c>
      <c r="AF327" s="2728">
        <v>2268.9031000000004</v>
      </c>
      <c r="AG327" s="2728">
        <v>2268.9031000000004</v>
      </c>
      <c r="AH327" s="2728"/>
      <c r="AI327" s="2728"/>
      <c r="AJ327" s="2728">
        <v>0</v>
      </c>
    </row>
    <row r="328" spans="1:38" s="2701" customFormat="1">
      <c r="A328" s="139" t="s">
        <v>188</v>
      </c>
      <c r="C328" s="2692"/>
      <c r="D328" s="2673"/>
      <c r="E328" s="2695"/>
      <c r="F328" s="2724"/>
      <c r="G328" s="2709"/>
      <c r="H328" s="2678"/>
      <c r="I328" s="2678"/>
      <c r="J328" s="2678"/>
      <c r="K328" s="2681"/>
      <c r="L328" s="2681"/>
      <c r="M328" s="2681"/>
      <c r="N328" s="2678"/>
      <c r="O328" s="2683"/>
      <c r="P328" s="2683"/>
      <c r="Q328" s="2683"/>
      <c r="R328" s="2683"/>
      <c r="S328" s="2683"/>
      <c r="T328" s="2683"/>
      <c r="U328" s="2683"/>
      <c r="V328" s="2683"/>
      <c r="W328" s="2683"/>
      <c r="X328" s="2683"/>
      <c r="Y328" s="2683"/>
      <c r="Z328" s="2683"/>
      <c r="AA328" s="2683"/>
      <c r="AB328" s="2683"/>
      <c r="AC328" s="2683"/>
      <c r="AD328" s="2683"/>
      <c r="AE328" s="2683"/>
      <c r="AF328" s="2683"/>
      <c r="AG328" s="2683"/>
      <c r="AH328" s="2683"/>
      <c r="AI328" s="2683"/>
      <c r="AJ328" s="2682"/>
    </row>
    <row r="329" spans="1:38" s="2657" customFormat="1">
      <c r="A329" s="139" t="s">
        <v>188</v>
      </c>
      <c r="C329" s="2672" t="s">
        <v>8611</v>
      </c>
      <c r="D329" s="2666"/>
      <c r="E329" s="2666"/>
      <c r="F329" s="2666"/>
      <c r="G329" s="2668"/>
      <c r="H329" s="2668"/>
      <c r="I329" s="2668"/>
      <c r="J329" s="2668"/>
      <c r="K329" s="2668"/>
      <c r="L329" s="2668"/>
      <c r="M329" s="2668"/>
      <c r="N329" s="2668"/>
      <c r="O329" s="2670"/>
      <c r="P329" s="2670"/>
      <c r="Q329" s="2670"/>
      <c r="R329" s="2670"/>
      <c r="S329" s="2670"/>
      <c r="T329" s="2670"/>
      <c r="U329" s="2670"/>
      <c r="V329" s="2670"/>
      <c r="W329" s="2670"/>
      <c r="X329" s="2670"/>
      <c r="Y329" s="2670"/>
      <c r="Z329" s="2670"/>
      <c r="AA329" s="2670"/>
      <c r="AB329" s="2670"/>
      <c r="AC329" s="2670"/>
      <c r="AD329" s="2670"/>
      <c r="AE329" s="2670"/>
      <c r="AF329" s="2670"/>
      <c r="AG329" s="2670"/>
      <c r="AH329" s="2670"/>
      <c r="AI329" s="2670"/>
      <c r="AJ329" s="2670"/>
    </row>
    <row r="330" spans="1:38" s="2657" customFormat="1">
      <c r="A330" s="139" t="s">
        <v>188</v>
      </c>
      <c r="C330" s="2729"/>
      <c r="D330" s="2666"/>
      <c r="E330" s="2666"/>
      <c r="F330" s="2666"/>
      <c r="G330" s="2668"/>
      <c r="H330" s="2668"/>
      <c r="I330" s="2668"/>
      <c r="J330" s="2668"/>
      <c r="K330" s="2668"/>
      <c r="L330" s="2668"/>
      <c r="M330" s="2668"/>
      <c r="N330" s="2668"/>
      <c r="O330" s="2670"/>
      <c r="P330" s="2670"/>
      <c r="Q330" s="2670"/>
      <c r="R330" s="2670"/>
      <c r="S330" s="2670"/>
      <c r="T330" s="2670"/>
      <c r="U330" s="2670"/>
      <c r="V330" s="2670"/>
      <c r="W330" s="2670"/>
      <c r="X330" s="2670"/>
      <c r="Y330" s="2670"/>
      <c r="Z330" s="2670"/>
      <c r="AA330" s="2670"/>
      <c r="AB330" s="2670"/>
      <c r="AC330" s="2670"/>
      <c r="AD330" s="2670"/>
      <c r="AE330" s="2670"/>
      <c r="AF330" s="2670"/>
      <c r="AG330" s="2670"/>
      <c r="AH330" s="2670"/>
      <c r="AI330" s="2670"/>
      <c r="AJ330" s="2670"/>
    </row>
    <row r="331" spans="1:38" s="2657" customFormat="1" ht="47.25">
      <c r="A331" s="139">
        <v>3621</v>
      </c>
      <c r="B331" s="2710" t="s">
        <v>8612</v>
      </c>
      <c r="C331" s="2702" t="s">
        <v>8613</v>
      </c>
      <c r="D331" s="2703" t="s">
        <v>187</v>
      </c>
      <c r="E331" s="2703" t="s">
        <v>3245</v>
      </c>
      <c r="F331" s="2677" t="s">
        <v>8063</v>
      </c>
      <c r="G331" s="2680">
        <v>100</v>
      </c>
      <c r="H331" s="2680">
        <v>0</v>
      </c>
      <c r="I331" s="2705">
        <v>0</v>
      </c>
      <c r="J331" s="2680">
        <v>0</v>
      </c>
      <c r="K331" s="2680">
        <v>0</v>
      </c>
      <c r="L331" s="2680">
        <v>100</v>
      </c>
      <c r="M331" s="2706">
        <v>25</v>
      </c>
      <c r="N331" s="2681">
        <v>0</v>
      </c>
      <c r="O331" s="2682">
        <v>25</v>
      </c>
      <c r="P331" s="2682"/>
      <c r="Q331" s="2682"/>
      <c r="R331" s="2682"/>
      <c r="S331" s="2682"/>
      <c r="T331" s="2682"/>
      <c r="U331" s="2682"/>
      <c r="V331" s="2682"/>
      <c r="W331" s="2682"/>
      <c r="X331" s="2843">
        <v>25</v>
      </c>
      <c r="Y331" s="2843">
        <v>0</v>
      </c>
      <c r="Z331" s="2108">
        <v>25</v>
      </c>
      <c r="AA331" s="2844"/>
      <c r="AB331" s="2844"/>
      <c r="AC331" s="2108">
        <v>0</v>
      </c>
      <c r="AD331" s="2108"/>
      <c r="AE331" s="2844"/>
      <c r="AF331" s="2844">
        <v>0</v>
      </c>
      <c r="AG331" s="2108">
        <v>0</v>
      </c>
      <c r="AH331" s="2682"/>
      <c r="AI331" s="2682"/>
      <c r="AJ331" s="2683">
        <v>0</v>
      </c>
    </row>
    <row r="332" spans="1:38" s="2657" customFormat="1" ht="47.25">
      <c r="A332" s="139">
        <v>3622</v>
      </c>
      <c r="B332" s="2710" t="s">
        <v>8614</v>
      </c>
      <c r="C332" s="2702" t="s">
        <v>8615</v>
      </c>
      <c r="D332" s="2703" t="s">
        <v>577</v>
      </c>
      <c r="E332" s="2703" t="s">
        <v>3245</v>
      </c>
      <c r="F332" s="2677" t="s">
        <v>8063</v>
      </c>
      <c r="G332" s="2680">
        <v>80</v>
      </c>
      <c r="H332" s="2680">
        <v>0</v>
      </c>
      <c r="I332" s="2705">
        <v>0</v>
      </c>
      <c r="J332" s="2680">
        <v>0</v>
      </c>
      <c r="K332" s="2680">
        <v>0</v>
      </c>
      <c r="L332" s="2680">
        <v>80</v>
      </c>
      <c r="M332" s="2706">
        <v>20</v>
      </c>
      <c r="N332" s="2681">
        <v>0</v>
      </c>
      <c r="O332" s="2682">
        <v>20</v>
      </c>
      <c r="P332" s="2682"/>
      <c r="Q332" s="2682"/>
      <c r="R332" s="2682"/>
      <c r="S332" s="2682"/>
      <c r="T332" s="2682"/>
      <c r="U332" s="2682"/>
      <c r="V332" s="2682"/>
      <c r="W332" s="2682"/>
      <c r="X332" s="2843">
        <v>20</v>
      </c>
      <c r="Y332" s="2843">
        <v>0</v>
      </c>
      <c r="Z332" s="2108">
        <v>20</v>
      </c>
      <c r="AA332" s="2844"/>
      <c r="AB332" s="2844"/>
      <c r="AC332" s="2108">
        <v>0</v>
      </c>
      <c r="AD332" s="2108"/>
      <c r="AE332" s="2844"/>
      <c r="AF332" s="2844">
        <v>0</v>
      </c>
      <c r="AG332" s="2108">
        <v>0</v>
      </c>
      <c r="AH332" s="2682"/>
      <c r="AI332" s="2682"/>
      <c r="AJ332" s="2683">
        <v>0</v>
      </c>
    </row>
    <row r="333" spans="1:38" s="2657" customFormat="1" ht="47.25">
      <c r="A333" s="139">
        <v>3623</v>
      </c>
      <c r="B333" s="2710" t="s">
        <v>8616</v>
      </c>
      <c r="C333" s="2702" t="s">
        <v>8617</v>
      </c>
      <c r="D333" s="2703" t="s">
        <v>577</v>
      </c>
      <c r="E333" s="2703" t="s">
        <v>3245</v>
      </c>
      <c r="F333" s="2677" t="s">
        <v>8063</v>
      </c>
      <c r="G333" s="2680">
        <v>67</v>
      </c>
      <c r="H333" s="2680">
        <v>0</v>
      </c>
      <c r="I333" s="2705">
        <v>0</v>
      </c>
      <c r="J333" s="2680">
        <v>0</v>
      </c>
      <c r="K333" s="2680">
        <v>0</v>
      </c>
      <c r="L333" s="2680">
        <v>67</v>
      </c>
      <c r="M333" s="2706">
        <v>16.75</v>
      </c>
      <c r="N333" s="2681">
        <v>0</v>
      </c>
      <c r="O333" s="2682">
        <v>16.75</v>
      </c>
      <c r="P333" s="2682"/>
      <c r="Q333" s="2682"/>
      <c r="R333" s="2682"/>
      <c r="S333" s="2682"/>
      <c r="T333" s="2682"/>
      <c r="U333" s="2682"/>
      <c r="V333" s="2682"/>
      <c r="W333" s="2682"/>
      <c r="X333" s="2843">
        <v>16.75</v>
      </c>
      <c r="Y333" s="2843">
        <v>0</v>
      </c>
      <c r="Z333" s="2108">
        <v>16.75</v>
      </c>
      <c r="AA333" s="2844"/>
      <c r="AB333" s="2844"/>
      <c r="AC333" s="2108">
        <v>0</v>
      </c>
      <c r="AD333" s="2108"/>
      <c r="AE333" s="2844"/>
      <c r="AF333" s="2844">
        <v>0</v>
      </c>
      <c r="AG333" s="2108">
        <v>0</v>
      </c>
      <c r="AH333" s="2682"/>
      <c r="AI333" s="2682"/>
      <c r="AJ333" s="2683">
        <v>0</v>
      </c>
    </row>
    <row r="334" spans="1:38" s="2657" customFormat="1" ht="47.25">
      <c r="A334" s="139">
        <v>3624</v>
      </c>
      <c r="B334" s="2710" t="s">
        <v>8618</v>
      </c>
      <c r="C334" s="2730" t="s">
        <v>8619</v>
      </c>
      <c r="D334" s="2731" t="s">
        <v>226</v>
      </c>
      <c r="E334" s="2703" t="s">
        <v>3245</v>
      </c>
      <c r="F334" s="2690" t="s">
        <v>43</v>
      </c>
      <c r="G334" s="2732">
        <v>410.08600000000001</v>
      </c>
      <c r="H334" s="2680">
        <v>0</v>
      </c>
      <c r="I334" s="2680">
        <v>0</v>
      </c>
      <c r="J334" s="2680">
        <v>0</v>
      </c>
      <c r="K334" s="2680">
        <v>0</v>
      </c>
      <c r="L334" s="2680">
        <v>410.08600000000001</v>
      </c>
      <c r="M334" s="2680">
        <v>102.52200000000001</v>
      </c>
      <c r="N334" s="2681">
        <v>0</v>
      </c>
      <c r="O334" s="2682">
        <v>102.52200000000001</v>
      </c>
      <c r="P334" s="2682"/>
      <c r="Q334" s="2682"/>
      <c r="R334" s="2682"/>
      <c r="S334" s="2682"/>
      <c r="T334" s="2682"/>
      <c r="U334" s="2682"/>
      <c r="V334" s="2682"/>
      <c r="W334" s="2682"/>
      <c r="X334" s="2843">
        <v>102.52200000000001</v>
      </c>
      <c r="Y334" s="2843">
        <v>0</v>
      </c>
      <c r="Z334" s="2108">
        <v>102.52200000000001</v>
      </c>
      <c r="AA334" s="2844"/>
      <c r="AB334" s="2844"/>
      <c r="AC334" s="2108">
        <v>0</v>
      </c>
      <c r="AD334" s="2108"/>
      <c r="AE334" s="2844"/>
      <c r="AF334" s="2844">
        <v>0</v>
      </c>
      <c r="AG334" s="2108">
        <v>0</v>
      </c>
      <c r="AH334" s="2682"/>
      <c r="AI334" s="2682"/>
      <c r="AJ334" s="2683">
        <v>0</v>
      </c>
      <c r="AK334" s="2656"/>
      <c r="AL334" s="2656"/>
    </row>
    <row r="335" spans="1:38" s="2657" customFormat="1" ht="63">
      <c r="A335" s="139">
        <v>3625</v>
      </c>
      <c r="B335" s="2710" t="s">
        <v>8620</v>
      </c>
      <c r="C335" s="2675" t="s">
        <v>8621</v>
      </c>
      <c r="D335" s="2697" t="s">
        <v>88</v>
      </c>
      <c r="E335" s="2703" t="s">
        <v>3245</v>
      </c>
      <c r="F335" s="2690" t="s">
        <v>43</v>
      </c>
      <c r="G335" s="2717">
        <v>205.42699999999999</v>
      </c>
      <c r="H335" s="2680">
        <v>0</v>
      </c>
      <c r="I335" s="2680">
        <v>0</v>
      </c>
      <c r="J335" s="2680">
        <v>0</v>
      </c>
      <c r="K335" s="2680">
        <v>0</v>
      </c>
      <c r="L335" s="2680">
        <v>205.42699999999999</v>
      </c>
      <c r="M335" s="2680">
        <v>51.356999999999999</v>
      </c>
      <c r="N335" s="2681">
        <v>0</v>
      </c>
      <c r="O335" s="2682">
        <v>51.356999999999999</v>
      </c>
      <c r="P335" s="2682"/>
      <c r="Q335" s="2682"/>
      <c r="R335" s="2682"/>
      <c r="S335" s="2682"/>
      <c r="T335" s="2682"/>
      <c r="U335" s="2682"/>
      <c r="V335" s="2682"/>
      <c r="W335" s="2682"/>
      <c r="X335" s="2843">
        <v>51.356999999999999</v>
      </c>
      <c r="Y335" s="2843">
        <v>0</v>
      </c>
      <c r="Z335" s="2108">
        <v>51.356999999999999</v>
      </c>
      <c r="AA335" s="2844"/>
      <c r="AB335" s="2844"/>
      <c r="AC335" s="2108">
        <v>0</v>
      </c>
      <c r="AD335" s="2108"/>
      <c r="AE335" s="2844"/>
      <c r="AF335" s="2844">
        <v>0</v>
      </c>
      <c r="AG335" s="2108">
        <v>0</v>
      </c>
      <c r="AH335" s="2682"/>
      <c r="AI335" s="2682"/>
      <c r="AJ335" s="2683">
        <v>0</v>
      </c>
    </row>
    <row r="336" spans="1:38" s="2701" customFormat="1" ht="47.25">
      <c r="A336" s="139">
        <v>3626</v>
      </c>
      <c r="B336" s="2710" t="s">
        <v>8622</v>
      </c>
      <c r="C336" s="2707" t="s">
        <v>8623</v>
      </c>
      <c r="D336" s="2674" t="s">
        <v>564</v>
      </c>
      <c r="E336" s="2733" t="s">
        <v>3245</v>
      </c>
      <c r="F336" s="2734" t="s">
        <v>43</v>
      </c>
      <c r="G336" s="2735">
        <v>100</v>
      </c>
      <c r="H336" s="2736">
        <v>0</v>
      </c>
      <c r="I336" s="2735">
        <v>0</v>
      </c>
      <c r="J336" s="2737">
        <v>0</v>
      </c>
      <c r="K336" s="2706">
        <v>0</v>
      </c>
      <c r="L336" s="2680">
        <v>100</v>
      </c>
      <c r="M336" s="2706">
        <v>25</v>
      </c>
      <c r="N336" s="2738">
        <v>0</v>
      </c>
      <c r="O336" s="2739">
        <v>25</v>
      </c>
      <c r="P336" s="2739"/>
      <c r="Q336" s="2739"/>
      <c r="R336" s="2739"/>
      <c r="S336" s="2739"/>
      <c r="T336" s="2739"/>
      <c r="U336" s="2739"/>
      <c r="V336" s="2739"/>
      <c r="W336" s="2739"/>
      <c r="X336" s="2843">
        <v>25</v>
      </c>
      <c r="Y336" s="2843">
        <v>0</v>
      </c>
      <c r="Z336" s="2108">
        <v>25</v>
      </c>
      <c r="AA336" s="2844"/>
      <c r="AB336" s="2844"/>
      <c r="AC336" s="2108">
        <v>0</v>
      </c>
      <c r="AD336" s="2108"/>
      <c r="AE336" s="2844"/>
      <c r="AF336" s="2844">
        <v>0</v>
      </c>
      <c r="AG336" s="2108">
        <v>0</v>
      </c>
      <c r="AH336" s="2739"/>
      <c r="AI336" s="2739"/>
      <c r="AJ336" s="2738">
        <v>0</v>
      </c>
    </row>
    <row r="337" spans="1:36" s="2701" customFormat="1" ht="63">
      <c r="A337" s="139">
        <v>3627</v>
      </c>
      <c r="B337" s="2710" t="s">
        <v>8624</v>
      </c>
      <c r="C337" s="2707" t="s">
        <v>8625</v>
      </c>
      <c r="D337" s="2674" t="s">
        <v>564</v>
      </c>
      <c r="E337" s="2733" t="s">
        <v>3245</v>
      </c>
      <c r="F337" s="2734" t="s">
        <v>43</v>
      </c>
      <c r="G337" s="2735">
        <v>60</v>
      </c>
      <c r="H337" s="2736">
        <v>0</v>
      </c>
      <c r="I337" s="2735">
        <v>0</v>
      </c>
      <c r="J337" s="2737">
        <v>0</v>
      </c>
      <c r="K337" s="2706">
        <v>0</v>
      </c>
      <c r="L337" s="2680">
        <v>60</v>
      </c>
      <c r="M337" s="2706">
        <v>15</v>
      </c>
      <c r="N337" s="2738">
        <v>0</v>
      </c>
      <c r="O337" s="2739">
        <v>15</v>
      </c>
      <c r="P337" s="2739"/>
      <c r="Q337" s="2739"/>
      <c r="R337" s="2739"/>
      <c r="S337" s="2739"/>
      <c r="T337" s="2739"/>
      <c r="U337" s="2739"/>
      <c r="V337" s="2739"/>
      <c r="W337" s="2739"/>
      <c r="X337" s="2843">
        <v>15</v>
      </c>
      <c r="Y337" s="2843">
        <v>0</v>
      </c>
      <c r="Z337" s="2108">
        <v>15</v>
      </c>
      <c r="AA337" s="2844"/>
      <c r="AB337" s="2844"/>
      <c r="AC337" s="2108">
        <v>0</v>
      </c>
      <c r="AD337" s="2108"/>
      <c r="AE337" s="2844"/>
      <c r="AF337" s="2844">
        <v>0</v>
      </c>
      <c r="AG337" s="2108">
        <v>0</v>
      </c>
      <c r="AH337" s="2739"/>
      <c r="AI337" s="2739"/>
      <c r="AJ337" s="2738">
        <v>0</v>
      </c>
    </row>
    <row r="338" spans="1:36" s="2701" customFormat="1" ht="236.25">
      <c r="A338" s="139">
        <v>3628</v>
      </c>
      <c r="B338" s="2710" t="s">
        <v>8626</v>
      </c>
      <c r="C338" s="2707" t="s">
        <v>8627</v>
      </c>
      <c r="D338" s="2674" t="s">
        <v>564</v>
      </c>
      <c r="E338" s="2733" t="s">
        <v>3245</v>
      </c>
      <c r="F338" s="2734" t="s">
        <v>43</v>
      </c>
      <c r="G338" s="2735">
        <v>190</v>
      </c>
      <c r="H338" s="2736">
        <v>0</v>
      </c>
      <c r="I338" s="2735">
        <v>0</v>
      </c>
      <c r="J338" s="2737">
        <v>0</v>
      </c>
      <c r="K338" s="2706">
        <v>0</v>
      </c>
      <c r="L338" s="2680">
        <v>190</v>
      </c>
      <c r="M338" s="2706">
        <v>47.5</v>
      </c>
      <c r="N338" s="2738">
        <v>0</v>
      </c>
      <c r="O338" s="2739">
        <v>47.5</v>
      </c>
      <c r="P338" s="2739"/>
      <c r="Q338" s="2739"/>
      <c r="R338" s="2739"/>
      <c r="S338" s="2739"/>
      <c r="T338" s="2739"/>
      <c r="U338" s="2739"/>
      <c r="V338" s="2739"/>
      <c r="W338" s="2739"/>
      <c r="X338" s="2843">
        <v>47.5</v>
      </c>
      <c r="Y338" s="2843">
        <v>0</v>
      </c>
      <c r="Z338" s="2108">
        <v>47.5</v>
      </c>
      <c r="AA338" s="2844"/>
      <c r="AB338" s="2844"/>
      <c r="AC338" s="2108">
        <v>0</v>
      </c>
      <c r="AD338" s="2108"/>
      <c r="AE338" s="2844"/>
      <c r="AF338" s="2844">
        <v>0</v>
      </c>
      <c r="AG338" s="2108">
        <v>0</v>
      </c>
      <c r="AH338" s="2739"/>
      <c r="AI338" s="2739"/>
      <c r="AJ338" s="2738">
        <v>0</v>
      </c>
    </row>
    <row r="339" spans="1:36" s="2701" customFormat="1" ht="47.25">
      <c r="A339" s="139">
        <v>3629</v>
      </c>
      <c r="B339" s="2710" t="s">
        <v>8628</v>
      </c>
      <c r="C339" s="2707" t="s">
        <v>8629</v>
      </c>
      <c r="D339" s="2674" t="s">
        <v>187</v>
      </c>
      <c r="E339" s="2733" t="s">
        <v>3245</v>
      </c>
      <c r="F339" s="2734" t="s">
        <v>43</v>
      </c>
      <c r="G339" s="2735">
        <v>235</v>
      </c>
      <c r="H339" s="2736">
        <v>0</v>
      </c>
      <c r="I339" s="2735">
        <v>0</v>
      </c>
      <c r="J339" s="2737">
        <v>0</v>
      </c>
      <c r="K339" s="2706">
        <v>0</v>
      </c>
      <c r="L339" s="2680">
        <v>235</v>
      </c>
      <c r="M339" s="2706">
        <v>58.75</v>
      </c>
      <c r="N339" s="2738">
        <v>0</v>
      </c>
      <c r="O339" s="2739">
        <v>58.75</v>
      </c>
      <c r="P339" s="2739"/>
      <c r="Q339" s="2739"/>
      <c r="R339" s="2739"/>
      <c r="S339" s="2739"/>
      <c r="T339" s="2739"/>
      <c r="U339" s="2739"/>
      <c r="V339" s="2739"/>
      <c r="W339" s="2739"/>
      <c r="X339" s="2843">
        <v>58.75</v>
      </c>
      <c r="Y339" s="2843">
        <v>0</v>
      </c>
      <c r="Z339" s="2108">
        <v>58.75</v>
      </c>
      <c r="AA339" s="2844"/>
      <c r="AB339" s="2844"/>
      <c r="AC339" s="2108">
        <v>0</v>
      </c>
      <c r="AD339" s="2108"/>
      <c r="AE339" s="2844"/>
      <c r="AF339" s="2844">
        <v>0</v>
      </c>
      <c r="AG339" s="2108">
        <v>0</v>
      </c>
      <c r="AH339" s="2739"/>
      <c r="AI339" s="2739"/>
      <c r="AJ339" s="2738">
        <v>0</v>
      </c>
    </row>
    <row r="340" spans="1:36" s="2701" customFormat="1" ht="47.25">
      <c r="A340" s="139">
        <v>3630</v>
      </c>
      <c r="B340" s="2710" t="s">
        <v>8630</v>
      </c>
      <c r="C340" s="2707" t="s">
        <v>8631</v>
      </c>
      <c r="D340" s="2674" t="s">
        <v>187</v>
      </c>
      <c r="E340" s="2733" t="s">
        <v>3245</v>
      </c>
      <c r="F340" s="2734" t="s">
        <v>43</v>
      </c>
      <c r="G340" s="2735">
        <v>245</v>
      </c>
      <c r="H340" s="2736">
        <v>0</v>
      </c>
      <c r="I340" s="2735">
        <v>0</v>
      </c>
      <c r="J340" s="2737">
        <v>0</v>
      </c>
      <c r="K340" s="2706">
        <v>0</v>
      </c>
      <c r="L340" s="2680">
        <v>245</v>
      </c>
      <c r="M340" s="2706">
        <v>61.250000000000007</v>
      </c>
      <c r="N340" s="2738">
        <v>0</v>
      </c>
      <c r="O340" s="2739">
        <v>61.250000000000007</v>
      </c>
      <c r="P340" s="2739"/>
      <c r="Q340" s="2739"/>
      <c r="R340" s="2739"/>
      <c r="S340" s="2739"/>
      <c r="T340" s="2739"/>
      <c r="U340" s="2739"/>
      <c r="V340" s="2739"/>
      <c r="W340" s="2739"/>
      <c r="X340" s="2843">
        <v>61.250000000000007</v>
      </c>
      <c r="Y340" s="2843">
        <v>0</v>
      </c>
      <c r="Z340" s="2108">
        <v>61.250000000000007</v>
      </c>
      <c r="AA340" s="2844"/>
      <c r="AB340" s="2844"/>
      <c r="AC340" s="2108">
        <v>0</v>
      </c>
      <c r="AD340" s="2108"/>
      <c r="AE340" s="2844"/>
      <c r="AF340" s="2844">
        <v>0</v>
      </c>
      <c r="AG340" s="2108">
        <v>0</v>
      </c>
      <c r="AH340" s="2739"/>
      <c r="AI340" s="2739"/>
      <c r="AJ340" s="2738">
        <v>0</v>
      </c>
    </row>
    <row r="341" spans="1:36" s="2701" customFormat="1" ht="47.25">
      <c r="A341" s="139">
        <v>3631</v>
      </c>
      <c r="B341" s="2710" t="s">
        <v>8632</v>
      </c>
      <c r="C341" s="2707" t="s">
        <v>8633</v>
      </c>
      <c r="D341" s="2674" t="s">
        <v>187</v>
      </c>
      <c r="E341" s="2733" t="s">
        <v>3245</v>
      </c>
      <c r="F341" s="2734" t="s">
        <v>43</v>
      </c>
      <c r="G341" s="2735">
        <v>25</v>
      </c>
      <c r="H341" s="2736">
        <v>0</v>
      </c>
      <c r="I341" s="2735">
        <v>0</v>
      </c>
      <c r="J341" s="2737">
        <v>0</v>
      </c>
      <c r="K341" s="2706">
        <v>0</v>
      </c>
      <c r="L341" s="2680">
        <v>25</v>
      </c>
      <c r="M341" s="2706">
        <v>6.25</v>
      </c>
      <c r="N341" s="2738">
        <v>0</v>
      </c>
      <c r="O341" s="2739">
        <v>6.25</v>
      </c>
      <c r="P341" s="2739"/>
      <c r="Q341" s="2739"/>
      <c r="R341" s="2739"/>
      <c r="S341" s="2739"/>
      <c r="T341" s="2739"/>
      <c r="U341" s="2739"/>
      <c r="V341" s="2739"/>
      <c r="W341" s="2739"/>
      <c r="X341" s="2843">
        <v>6.25</v>
      </c>
      <c r="Y341" s="2843">
        <v>0</v>
      </c>
      <c r="Z341" s="2108">
        <v>6.25</v>
      </c>
      <c r="AA341" s="2844"/>
      <c r="AB341" s="2844"/>
      <c r="AC341" s="2108">
        <v>0</v>
      </c>
      <c r="AD341" s="2108"/>
      <c r="AE341" s="2844"/>
      <c r="AF341" s="2844">
        <v>0</v>
      </c>
      <c r="AG341" s="2108">
        <v>0</v>
      </c>
      <c r="AH341" s="2739"/>
      <c r="AI341" s="2739"/>
      <c r="AJ341" s="2738">
        <v>0</v>
      </c>
    </row>
    <row r="342" spans="1:36" s="2701" customFormat="1" ht="47.25">
      <c r="A342" s="139">
        <v>3632</v>
      </c>
      <c r="B342" s="2710" t="s">
        <v>8634</v>
      </c>
      <c r="C342" s="2707" t="s">
        <v>8635</v>
      </c>
      <c r="D342" s="2674" t="s">
        <v>561</v>
      </c>
      <c r="E342" s="2733" t="s">
        <v>3245</v>
      </c>
      <c r="F342" s="2734" t="s">
        <v>43</v>
      </c>
      <c r="G342" s="2740">
        <v>133.30000000000001</v>
      </c>
      <c r="H342" s="2736">
        <v>0</v>
      </c>
      <c r="I342" s="2735">
        <v>0</v>
      </c>
      <c r="J342" s="2737">
        <v>0</v>
      </c>
      <c r="K342" s="2706">
        <v>0</v>
      </c>
      <c r="L342" s="2680">
        <v>133.30000000000001</v>
      </c>
      <c r="M342" s="2706">
        <v>33.325000000000003</v>
      </c>
      <c r="N342" s="2738">
        <v>0</v>
      </c>
      <c r="O342" s="2739">
        <v>33.325000000000003</v>
      </c>
      <c r="P342" s="2739"/>
      <c r="Q342" s="2739"/>
      <c r="R342" s="2739"/>
      <c r="S342" s="2739"/>
      <c r="T342" s="2739"/>
      <c r="U342" s="2739"/>
      <c r="V342" s="2739"/>
      <c r="W342" s="2739"/>
      <c r="X342" s="2843">
        <v>33.325000000000003</v>
      </c>
      <c r="Y342" s="2843">
        <v>0</v>
      </c>
      <c r="Z342" s="2108">
        <v>33.325000000000003</v>
      </c>
      <c r="AA342" s="2844"/>
      <c r="AB342" s="2844"/>
      <c r="AC342" s="2108">
        <v>0</v>
      </c>
      <c r="AD342" s="2108"/>
      <c r="AE342" s="2844"/>
      <c r="AF342" s="2844">
        <v>0</v>
      </c>
      <c r="AG342" s="2108">
        <v>0</v>
      </c>
      <c r="AH342" s="2739"/>
      <c r="AI342" s="2739"/>
      <c r="AJ342" s="2738">
        <v>0</v>
      </c>
    </row>
    <row r="343" spans="1:36" s="2701" customFormat="1" ht="63">
      <c r="A343" s="139">
        <v>3633</v>
      </c>
      <c r="B343" s="2710" t="s">
        <v>8636</v>
      </c>
      <c r="C343" s="2707" t="s">
        <v>8637</v>
      </c>
      <c r="D343" s="2674" t="s">
        <v>561</v>
      </c>
      <c r="E343" s="2733" t="s">
        <v>3245</v>
      </c>
      <c r="F343" s="2734" t="s">
        <v>43</v>
      </c>
      <c r="G343" s="2740">
        <v>68.900000000000006</v>
      </c>
      <c r="H343" s="2736">
        <v>0</v>
      </c>
      <c r="I343" s="2735">
        <v>0</v>
      </c>
      <c r="J343" s="2737">
        <v>0</v>
      </c>
      <c r="K343" s="2706">
        <v>0</v>
      </c>
      <c r="L343" s="2680">
        <v>68.900000000000006</v>
      </c>
      <c r="M343" s="2706">
        <v>17.225000000000001</v>
      </c>
      <c r="N343" s="2738">
        <v>0</v>
      </c>
      <c r="O343" s="2739">
        <v>17.225000000000001</v>
      </c>
      <c r="P343" s="2739"/>
      <c r="Q343" s="2739"/>
      <c r="R343" s="2739"/>
      <c r="S343" s="2739"/>
      <c r="T343" s="2739"/>
      <c r="U343" s="2739"/>
      <c r="V343" s="2739"/>
      <c r="W343" s="2739"/>
      <c r="X343" s="2843">
        <v>17.225000000000001</v>
      </c>
      <c r="Y343" s="2843">
        <v>0</v>
      </c>
      <c r="Z343" s="2108">
        <v>17.225000000000001</v>
      </c>
      <c r="AA343" s="2844"/>
      <c r="AB343" s="2844"/>
      <c r="AC343" s="2108">
        <v>0</v>
      </c>
      <c r="AD343" s="2108"/>
      <c r="AE343" s="2844"/>
      <c r="AF343" s="2844">
        <v>0</v>
      </c>
      <c r="AG343" s="2108">
        <v>0</v>
      </c>
      <c r="AH343" s="2739"/>
      <c r="AI343" s="2739"/>
      <c r="AJ343" s="2738">
        <v>0</v>
      </c>
    </row>
    <row r="344" spans="1:36" s="2701" customFormat="1" ht="110.25">
      <c r="A344" s="139">
        <v>3634</v>
      </c>
      <c r="B344" s="2710" t="s">
        <v>8638</v>
      </c>
      <c r="C344" s="2707" t="s">
        <v>8639</v>
      </c>
      <c r="D344" s="2674" t="s">
        <v>561</v>
      </c>
      <c r="E344" s="2733" t="s">
        <v>3245</v>
      </c>
      <c r="F344" s="2734" t="s">
        <v>43</v>
      </c>
      <c r="G344" s="2740">
        <v>85</v>
      </c>
      <c r="H344" s="2736">
        <v>0</v>
      </c>
      <c r="I344" s="2735">
        <v>0</v>
      </c>
      <c r="J344" s="2737">
        <v>0</v>
      </c>
      <c r="K344" s="2706">
        <v>0</v>
      </c>
      <c r="L344" s="2680">
        <v>85</v>
      </c>
      <c r="M344" s="2706">
        <v>21.25</v>
      </c>
      <c r="N344" s="2738">
        <v>0</v>
      </c>
      <c r="O344" s="2739">
        <v>21.25</v>
      </c>
      <c r="P344" s="2739"/>
      <c r="Q344" s="2739"/>
      <c r="R344" s="2739"/>
      <c r="S344" s="2739"/>
      <c r="T344" s="2739"/>
      <c r="U344" s="2739"/>
      <c r="V344" s="2739"/>
      <c r="W344" s="2739"/>
      <c r="X344" s="2843">
        <v>21.25</v>
      </c>
      <c r="Y344" s="2843">
        <v>0</v>
      </c>
      <c r="Z344" s="2108">
        <v>21.25</v>
      </c>
      <c r="AA344" s="2844"/>
      <c r="AB344" s="2844"/>
      <c r="AC344" s="2108">
        <v>0</v>
      </c>
      <c r="AD344" s="2108"/>
      <c r="AE344" s="2844"/>
      <c r="AF344" s="2844">
        <v>0</v>
      </c>
      <c r="AG344" s="2108">
        <v>0</v>
      </c>
      <c r="AH344" s="2739"/>
      <c r="AI344" s="2739"/>
      <c r="AJ344" s="2738">
        <v>0</v>
      </c>
    </row>
    <row r="345" spans="1:36" s="2701" customFormat="1" ht="110.25">
      <c r="A345" s="139">
        <v>3635</v>
      </c>
      <c r="B345" s="2710" t="s">
        <v>8640</v>
      </c>
      <c r="C345" s="2707" t="s">
        <v>8641</v>
      </c>
      <c r="D345" s="2674" t="s">
        <v>577</v>
      </c>
      <c r="E345" s="2733" t="s">
        <v>3245</v>
      </c>
      <c r="F345" s="2734" t="s">
        <v>43</v>
      </c>
      <c r="G345" s="2735">
        <v>500</v>
      </c>
      <c r="H345" s="2736">
        <v>0</v>
      </c>
      <c r="I345" s="2735">
        <v>0</v>
      </c>
      <c r="J345" s="2737">
        <v>0</v>
      </c>
      <c r="K345" s="2706">
        <v>0</v>
      </c>
      <c r="L345" s="2680">
        <v>500</v>
      </c>
      <c r="M345" s="2706">
        <v>125</v>
      </c>
      <c r="N345" s="2738">
        <v>0</v>
      </c>
      <c r="O345" s="2739">
        <v>125</v>
      </c>
      <c r="P345" s="2739"/>
      <c r="Q345" s="2739"/>
      <c r="R345" s="2739"/>
      <c r="S345" s="2739"/>
      <c r="T345" s="2739"/>
      <c r="U345" s="2739"/>
      <c r="V345" s="2739"/>
      <c r="W345" s="2739"/>
      <c r="X345" s="2843">
        <v>125</v>
      </c>
      <c r="Y345" s="2843">
        <v>0</v>
      </c>
      <c r="Z345" s="2108">
        <v>125</v>
      </c>
      <c r="AA345" s="2844"/>
      <c r="AB345" s="2844"/>
      <c r="AC345" s="2108">
        <v>0</v>
      </c>
      <c r="AD345" s="2108"/>
      <c r="AE345" s="2844"/>
      <c r="AF345" s="2844">
        <v>0</v>
      </c>
      <c r="AG345" s="2108">
        <v>0</v>
      </c>
      <c r="AH345" s="2739"/>
      <c r="AI345" s="2739"/>
      <c r="AJ345" s="2738">
        <v>0</v>
      </c>
    </row>
    <row r="346" spans="1:36" s="2701" customFormat="1" ht="110.25">
      <c r="A346" s="139">
        <v>3636</v>
      </c>
      <c r="B346" s="2710" t="s">
        <v>8642</v>
      </c>
      <c r="C346" s="2707" t="s">
        <v>8643</v>
      </c>
      <c r="D346" s="2674" t="s">
        <v>384</v>
      </c>
      <c r="E346" s="2733" t="s">
        <v>3245</v>
      </c>
      <c r="F346" s="2734" t="s">
        <v>43</v>
      </c>
      <c r="G346" s="2735">
        <v>150</v>
      </c>
      <c r="H346" s="2736">
        <v>0</v>
      </c>
      <c r="I346" s="2735">
        <v>0</v>
      </c>
      <c r="J346" s="2737">
        <v>0</v>
      </c>
      <c r="K346" s="2706">
        <v>0</v>
      </c>
      <c r="L346" s="2680">
        <v>150</v>
      </c>
      <c r="M346" s="2706">
        <v>37.5</v>
      </c>
      <c r="N346" s="2738">
        <v>0</v>
      </c>
      <c r="O346" s="2739">
        <v>37.5</v>
      </c>
      <c r="P346" s="2739"/>
      <c r="Q346" s="2739"/>
      <c r="R346" s="2739"/>
      <c r="S346" s="2739"/>
      <c r="T346" s="2739"/>
      <c r="U346" s="2739"/>
      <c r="V346" s="2739"/>
      <c r="W346" s="2739"/>
      <c r="X346" s="2843">
        <v>37.5</v>
      </c>
      <c r="Y346" s="2843">
        <v>0</v>
      </c>
      <c r="Z346" s="2108">
        <v>37.5</v>
      </c>
      <c r="AA346" s="2844"/>
      <c r="AB346" s="2844"/>
      <c r="AC346" s="2108">
        <v>0</v>
      </c>
      <c r="AD346" s="2108"/>
      <c r="AE346" s="2844"/>
      <c r="AF346" s="2844">
        <v>0</v>
      </c>
      <c r="AG346" s="2108">
        <v>0</v>
      </c>
      <c r="AH346" s="2739"/>
      <c r="AI346" s="2739"/>
      <c r="AJ346" s="2738">
        <v>0</v>
      </c>
    </row>
    <row r="347" spans="1:36" s="2701" customFormat="1" ht="220.5">
      <c r="A347" s="139">
        <v>3637</v>
      </c>
      <c r="B347" s="2710" t="s">
        <v>8644</v>
      </c>
      <c r="C347" s="2707" t="s">
        <v>8645</v>
      </c>
      <c r="D347" s="2674" t="s">
        <v>213</v>
      </c>
      <c r="E347" s="2733" t="s">
        <v>3245</v>
      </c>
      <c r="F347" s="2734" t="s">
        <v>43</v>
      </c>
      <c r="G347" s="2735">
        <v>114</v>
      </c>
      <c r="H347" s="2736">
        <v>0</v>
      </c>
      <c r="I347" s="2735">
        <v>0</v>
      </c>
      <c r="J347" s="2737">
        <v>0</v>
      </c>
      <c r="K347" s="2706">
        <v>0</v>
      </c>
      <c r="L347" s="2680">
        <v>114</v>
      </c>
      <c r="M347" s="2706">
        <v>28.499999999999996</v>
      </c>
      <c r="N347" s="2738">
        <v>0</v>
      </c>
      <c r="O347" s="2739">
        <v>28.499999999999996</v>
      </c>
      <c r="P347" s="2739"/>
      <c r="Q347" s="2739"/>
      <c r="R347" s="2739"/>
      <c r="S347" s="2739"/>
      <c r="T347" s="2739"/>
      <c r="U347" s="2739"/>
      <c r="V347" s="2739"/>
      <c r="W347" s="2739"/>
      <c r="X347" s="2843">
        <v>28.499999999999996</v>
      </c>
      <c r="Y347" s="2843">
        <v>0</v>
      </c>
      <c r="Z347" s="2108">
        <v>28.499999999999996</v>
      </c>
      <c r="AA347" s="2844"/>
      <c r="AB347" s="2844"/>
      <c r="AC347" s="2108">
        <v>0</v>
      </c>
      <c r="AD347" s="2108"/>
      <c r="AE347" s="2844"/>
      <c r="AF347" s="2844">
        <v>0</v>
      </c>
      <c r="AG347" s="2108">
        <v>0</v>
      </c>
      <c r="AH347" s="2739"/>
      <c r="AI347" s="2739"/>
      <c r="AJ347" s="2738">
        <v>0</v>
      </c>
    </row>
    <row r="348" spans="1:36" s="2701" customFormat="1" ht="47.25">
      <c r="A348" s="139">
        <v>3638</v>
      </c>
      <c r="B348" s="2710" t="s">
        <v>8646</v>
      </c>
      <c r="C348" s="2741" t="s">
        <v>8647</v>
      </c>
      <c r="D348" s="2676" t="s">
        <v>221</v>
      </c>
      <c r="E348" s="2733" t="s">
        <v>3245</v>
      </c>
      <c r="F348" s="2734" t="s">
        <v>43</v>
      </c>
      <c r="G348" s="2735">
        <v>90</v>
      </c>
      <c r="H348" s="2736">
        <v>0</v>
      </c>
      <c r="I348" s="2735">
        <v>0</v>
      </c>
      <c r="J348" s="2737">
        <v>0</v>
      </c>
      <c r="K348" s="2706">
        <v>0</v>
      </c>
      <c r="L348" s="2680">
        <v>90</v>
      </c>
      <c r="M348" s="2706">
        <v>22.5</v>
      </c>
      <c r="N348" s="2738">
        <v>0</v>
      </c>
      <c r="O348" s="2739">
        <v>22.5</v>
      </c>
      <c r="P348" s="2739"/>
      <c r="Q348" s="2739"/>
      <c r="R348" s="2739"/>
      <c r="S348" s="2739"/>
      <c r="T348" s="2739"/>
      <c r="U348" s="2739"/>
      <c r="V348" s="2739"/>
      <c r="W348" s="2739"/>
      <c r="X348" s="2843">
        <v>22.5</v>
      </c>
      <c r="Y348" s="2843">
        <v>0</v>
      </c>
      <c r="Z348" s="2108">
        <v>22.5</v>
      </c>
      <c r="AA348" s="2844"/>
      <c r="AB348" s="2844"/>
      <c r="AC348" s="2108">
        <v>0</v>
      </c>
      <c r="AD348" s="2108"/>
      <c r="AE348" s="2844"/>
      <c r="AF348" s="2844">
        <v>0</v>
      </c>
      <c r="AG348" s="2108">
        <v>0</v>
      </c>
      <c r="AH348" s="2739"/>
      <c r="AI348" s="2739"/>
      <c r="AJ348" s="2738">
        <v>0</v>
      </c>
    </row>
    <row r="349" spans="1:36" s="2701" customFormat="1" ht="47.25">
      <c r="A349" s="139">
        <v>3639</v>
      </c>
      <c r="B349" s="2710" t="s">
        <v>8648</v>
      </c>
      <c r="C349" s="2741" t="s">
        <v>8649</v>
      </c>
      <c r="D349" s="2676" t="s">
        <v>221</v>
      </c>
      <c r="E349" s="2733" t="s">
        <v>3245</v>
      </c>
      <c r="F349" s="2734" t="s">
        <v>43</v>
      </c>
      <c r="G349" s="2735">
        <v>140</v>
      </c>
      <c r="H349" s="2736">
        <v>0</v>
      </c>
      <c r="I349" s="2735">
        <v>0</v>
      </c>
      <c r="J349" s="2737">
        <v>0</v>
      </c>
      <c r="K349" s="2706">
        <v>0</v>
      </c>
      <c r="L349" s="2680">
        <v>140</v>
      </c>
      <c r="M349" s="2706">
        <v>35</v>
      </c>
      <c r="N349" s="2738">
        <v>0</v>
      </c>
      <c r="O349" s="2739">
        <v>35</v>
      </c>
      <c r="P349" s="2739"/>
      <c r="Q349" s="2739"/>
      <c r="R349" s="2739"/>
      <c r="S349" s="2739"/>
      <c r="T349" s="2739"/>
      <c r="U349" s="2739"/>
      <c r="V349" s="2739"/>
      <c r="W349" s="2739"/>
      <c r="X349" s="2843">
        <v>35</v>
      </c>
      <c r="Y349" s="2843">
        <v>0</v>
      </c>
      <c r="Z349" s="2108">
        <v>35</v>
      </c>
      <c r="AA349" s="2844"/>
      <c r="AB349" s="2844"/>
      <c r="AC349" s="2108">
        <v>0</v>
      </c>
      <c r="AD349" s="2108"/>
      <c r="AE349" s="2844"/>
      <c r="AF349" s="2844">
        <v>0</v>
      </c>
      <c r="AG349" s="2108">
        <v>0</v>
      </c>
      <c r="AH349" s="2739"/>
      <c r="AI349" s="2739"/>
      <c r="AJ349" s="2738">
        <v>0</v>
      </c>
    </row>
    <row r="350" spans="1:36" s="2701" customFormat="1" ht="47.25">
      <c r="A350" s="139">
        <v>3640</v>
      </c>
      <c r="B350" s="2710" t="s">
        <v>8650</v>
      </c>
      <c r="C350" s="2741" t="s">
        <v>8651</v>
      </c>
      <c r="D350" s="2676" t="s">
        <v>221</v>
      </c>
      <c r="E350" s="2733" t="s">
        <v>3245</v>
      </c>
      <c r="F350" s="2734" t="s">
        <v>43</v>
      </c>
      <c r="G350" s="2735">
        <v>70</v>
      </c>
      <c r="H350" s="2736">
        <v>0</v>
      </c>
      <c r="I350" s="2735">
        <v>0</v>
      </c>
      <c r="J350" s="2737">
        <v>0</v>
      </c>
      <c r="K350" s="2706">
        <v>0</v>
      </c>
      <c r="L350" s="2680">
        <v>70</v>
      </c>
      <c r="M350" s="2706">
        <v>17.5</v>
      </c>
      <c r="N350" s="2738">
        <v>0</v>
      </c>
      <c r="O350" s="2739">
        <v>17.5</v>
      </c>
      <c r="P350" s="2739"/>
      <c r="Q350" s="2739"/>
      <c r="R350" s="2739"/>
      <c r="S350" s="2739"/>
      <c r="T350" s="2739"/>
      <c r="U350" s="2739"/>
      <c r="V350" s="2739"/>
      <c r="W350" s="2739"/>
      <c r="X350" s="2843">
        <v>17.5</v>
      </c>
      <c r="Y350" s="2843">
        <v>0</v>
      </c>
      <c r="Z350" s="2108">
        <v>17.5</v>
      </c>
      <c r="AA350" s="2844"/>
      <c r="AB350" s="2844"/>
      <c r="AC350" s="2108">
        <v>0</v>
      </c>
      <c r="AD350" s="2108"/>
      <c r="AE350" s="2844"/>
      <c r="AF350" s="2844">
        <v>0</v>
      </c>
      <c r="AG350" s="2108">
        <v>0</v>
      </c>
      <c r="AH350" s="2739"/>
      <c r="AI350" s="2739"/>
      <c r="AJ350" s="2738">
        <v>0</v>
      </c>
    </row>
    <row r="351" spans="1:36" s="2701" customFormat="1" ht="63">
      <c r="A351" s="139">
        <v>3641</v>
      </c>
      <c r="B351" s="2710" t="s">
        <v>8652</v>
      </c>
      <c r="C351" s="2741" t="s">
        <v>8653</v>
      </c>
      <c r="D351" s="2676" t="s">
        <v>221</v>
      </c>
      <c r="E351" s="2733" t="s">
        <v>3245</v>
      </c>
      <c r="F351" s="2734" t="s">
        <v>43</v>
      </c>
      <c r="G351" s="2735">
        <v>100</v>
      </c>
      <c r="H351" s="2736">
        <v>0</v>
      </c>
      <c r="I351" s="2735">
        <v>0</v>
      </c>
      <c r="J351" s="2737">
        <v>0</v>
      </c>
      <c r="K351" s="2706">
        <v>0</v>
      </c>
      <c r="L351" s="2680">
        <v>100</v>
      </c>
      <c r="M351" s="2706">
        <v>25</v>
      </c>
      <c r="N351" s="2738">
        <v>0</v>
      </c>
      <c r="O351" s="2739">
        <v>25</v>
      </c>
      <c r="P351" s="2739"/>
      <c r="Q351" s="2739"/>
      <c r="R351" s="2739"/>
      <c r="S351" s="2739"/>
      <c r="T351" s="2739"/>
      <c r="U351" s="2739"/>
      <c r="V351" s="2739"/>
      <c r="W351" s="2739"/>
      <c r="X351" s="2843">
        <v>25</v>
      </c>
      <c r="Y351" s="2843">
        <v>0</v>
      </c>
      <c r="Z351" s="2108">
        <v>25</v>
      </c>
      <c r="AA351" s="2844"/>
      <c r="AB351" s="2844"/>
      <c r="AC351" s="2108">
        <v>0</v>
      </c>
      <c r="AD351" s="2108"/>
      <c r="AE351" s="2844"/>
      <c r="AF351" s="2844">
        <v>0</v>
      </c>
      <c r="AG351" s="2108">
        <v>0</v>
      </c>
      <c r="AH351" s="2739"/>
      <c r="AI351" s="2739"/>
      <c r="AJ351" s="2738">
        <v>0</v>
      </c>
    </row>
    <row r="352" spans="1:36" s="2701" customFormat="1" ht="78.75">
      <c r="A352" s="139">
        <v>3642</v>
      </c>
      <c r="B352" s="2710" t="s">
        <v>8654</v>
      </c>
      <c r="C352" s="2707" t="s">
        <v>8655</v>
      </c>
      <c r="D352" s="2674" t="s">
        <v>393</v>
      </c>
      <c r="E352" s="2733" t="s">
        <v>3245</v>
      </c>
      <c r="F352" s="2734" t="s">
        <v>43</v>
      </c>
      <c r="G352" s="2735">
        <v>73.887</v>
      </c>
      <c r="H352" s="2736">
        <v>0</v>
      </c>
      <c r="I352" s="2735">
        <v>0</v>
      </c>
      <c r="J352" s="2737">
        <v>0</v>
      </c>
      <c r="K352" s="2706">
        <v>0</v>
      </c>
      <c r="L352" s="2680">
        <v>73.887</v>
      </c>
      <c r="M352" s="2706">
        <v>18.472000000000001</v>
      </c>
      <c r="N352" s="2738">
        <v>0</v>
      </c>
      <c r="O352" s="2739">
        <v>18.472000000000001</v>
      </c>
      <c r="P352" s="2739"/>
      <c r="Q352" s="2739"/>
      <c r="R352" s="2739"/>
      <c r="S352" s="2739"/>
      <c r="T352" s="2739"/>
      <c r="U352" s="2739"/>
      <c r="V352" s="2739"/>
      <c r="W352" s="2739"/>
      <c r="X352" s="2843">
        <v>18.472000000000001</v>
      </c>
      <c r="Y352" s="2843">
        <v>0</v>
      </c>
      <c r="Z352" s="2108">
        <v>18.472000000000001</v>
      </c>
      <c r="AA352" s="2844"/>
      <c r="AB352" s="2844"/>
      <c r="AC352" s="2108">
        <v>0</v>
      </c>
      <c r="AD352" s="2108"/>
      <c r="AE352" s="2844"/>
      <c r="AF352" s="2844">
        <v>0</v>
      </c>
      <c r="AG352" s="2108">
        <v>0</v>
      </c>
      <c r="AH352" s="2739"/>
      <c r="AI352" s="2739"/>
      <c r="AJ352" s="2738">
        <v>0</v>
      </c>
    </row>
    <row r="353" spans="1:36" s="2701" customFormat="1" ht="63">
      <c r="A353" s="139">
        <v>3643</v>
      </c>
      <c r="B353" s="2710" t="s">
        <v>8656</v>
      </c>
      <c r="C353" s="2707" t="s">
        <v>8657</v>
      </c>
      <c r="D353" s="2674" t="s">
        <v>393</v>
      </c>
      <c r="E353" s="2733" t="s">
        <v>3245</v>
      </c>
      <c r="F353" s="2734" t="s">
        <v>43</v>
      </c>
      <c r="G353" s="2735">
        <v>100</v>
      </c>
      <c r="H353" s="2736">
        <v>0</v>
      </c>
      <c r="I353" s="2735">
        <v>0</v>
      </c>
      <c r="J353" s="2737">
        <v>0</v>
      </c>
      <c r="K353" s="2706">
        <v>0</v>
      </c>
      <c r="L353" s="2680">
        <v>100</v>
      </c>
      <c r="M353" s="2706">
        <v>25</v>
      </c>
      <c r="N353" s="2738">
        <v>0</v>
      </c>
      <c r="O353" s="2739">
        <v>25</v>
      </c>
      <c r="P353" s="2739"/>
      <c r="Q353" s="2739"/>
      <c r="R353" s="2739"/>
      <c r="S353" s="2739"/>
      <c r="T353" s="2739"/>
      <c r="U353" s="2739"/>
      <c r="V353" s="2739"/>
      <c r="W353" s="2739"/>
      <c r="X353" s="2843">
        <v>25</v>
      </c>
      <c r="Y353" s="2843">
        <v>0</v>
      </c>
      <c r="Z353" s="2108">
        <v>25</v>
      </c>
      <c r="AA353" s="2844"/>
      <c r="AB353" s="2844"/>
      <c r="AC353" s="2108">
        <v>0</v>
      </c>
      <c r="AD353" s="2108"/>
      <c r="AE353" s="2844"/>
      <c r="AF353" s="2844">
        <v>0</v>
      </c>
      <c r="AG353" s="2108">
        <v>0</v>
      </c>
      <c r="AH353" s="2739"/>
      <c r="AI353" s="2739"/>
      <c r="AJ353" s="2738">
        <v>0</v>
      </c>
    </row>
    <row r="354" spans="1:36" s="2701" customFormat="1" ht="47.25">
      <c r="A354" s="139">
        <v>3644</v>
      </c>
      <c r="B354" s="2710" t="s">
        <v>8658</v>
      </c>
      <c r="C354" s="2707" t="s">
        <v>8659</v>
      </c>
      <c r="D354" s="2674" t="s">
        <v>254</v>
      </c>
      <c r="E354" s="2733" t="s">
        <v>3245</v>
      </c>
      <c r="F354" s="2734" t="s">
        <v>43</v>
      </c>
      <c r="G354" s="2735">
        <v>135</v>
      </c>
      <c r="H354" s="2736">
        <v>0</v>
      </c>
      <c r="I354" s="2735">
        <v>0</v>
      </c>
      <c r="J354" s="2737">
        <v>0</v>
      </c>
      <c r="K354" s="2706">
        <v>0</v>
      </c>
      <c r="L354" s="2680">
        <v>135</v>
      </c>
      <c r="M354" s="2706">
        <v>33.75</v>
      </c>
      <c r="N354" s="2738">
        <v>0</v>
      </c>
      <c r="O354" s="2739">
        <v>33.75</v>
      </c>
      <c r="P354" s="2739"/>
      <c r="Q354" s="2739"/>
      <c r="R354" s="2739"/>
      <c r="S354" s="2739"/>
      <c r="T354" s="2739"/>
      <c r="U354" s="2739"/>
      <c r="V354" s="2739"/>
      <c r="W354" s="2739"/>
      <c r="X354" s="2843">
        <v>33.75</v>
      </c>
      <c r="Y354" s="2843">
        <v>0</v>
      </c>
      <c r="Z354" s="2108">
        <v>33.75</v>
      </c>
      <c r="AA354" s="2844"/>
      <c r="AB354" s="2844"/>
      <c r="AC354" s="2108">
        <v>0</v>
      </c>
      <c r="AD354" s="2108"/>
      <c r="AE354" s="2844"/>
      <c r="AF354" s="2844">
        <v>0</v>
      </c>
      <c r="AG354" s="2108">
        <v>0</v>
      </c>
      <c r="AH354" s="2739"/>
      <c r="AI354" s="2739"/>
      <c r="AJ354" s="2738">
        <v>0</v>
      </c>
    </row>
    <row r="355" spans="1:36" s="2701" customFormat="1" ht="63">
      <c r="A355" s="139">
        <v>3645</v>
      </c>
      <c r="B355" s="2710" t="s">
        <v>8660</v>
      </c>
      <c r="C355" s="2707" t="s">
        <v>8661</v>
      </c>
      <c r="D355" s="2674" t="s">
        <v>254</v>
      </c>
      <c r="E355" s="2733" t="s">
        <v>3245</v>
      </c>
      <c r="F355" s="2734" t="s">
        <v>43</v>
      </c>
      <c r="G355" s="2735">
        <v>70</v>
      </c>
      <c r="H355" s="2736">
        <v>0</v>
      </c>
      <c r="I355" s="2735">
        <v>0</v>
      </c>
      <c r="J355" s="2737">
        <v>0</v>
      </c>
      <c r="K355" s="2706">
        <v>0</v>
      </c>
      <c r="L355" s="2680">
        <v>70</v>
      </c>
      <c r="M355" s="2706">
        <v>17.5</v>
      </c>
      <c r="N355" s="2738">
        <v>0</v>
      </c>
      <c r="O355" s="2739">
        <v>17.5</v>
      </c>
      <c r="P355" s="2739"/>
      <c r="Q355" s="2739"/>
      <c r="R355" s="2739"/>
      <c r="S355" s="2739"/>
      <c r="T355" s="2739"/>
      <c r="U355" s="2739"/>
      <c r="V355" s="2739"/>
      <c r="W355" s="2739"/>
      <c r="X355" s="2843">
        <v>17.5</v>
      </c>
      <c r="Y355" s="2843">
        <v>0</v>
      </c>
      <c r="Z355" s="2108">
        <v>17.5</v>
      </c>
      <c r="AA355" s="2844"/>
      <c r="AB355" s="2844"/>
      <c r="AC355" s="2108">
        <v>0</v>
      </c>
      <c r="AD355" s="2108"/>
      <c r="AE355" s="2844"/>
      <c r="AF355" s="2844">
        <v>0</v>
      </c>
      <c r="AG355" s="2108">
        <v>0</v>
      </c>
      <c r="AH355" s="2739"/>
      <c r="AI355" s="2739"/>
      <c r="AJ355" s="2738">
        <v>0</v>
      </c>
    </row>
    <row r="356" spans="1:36" s="2701" customFormat="1" ht="141.75">
      <c r="A356" s="139">
        <v>3646</v>
      </c>
      <c r="B356" s="2710" t="s">
        <v>8662</v>
      </c>
      <c r="C356" s="2707" t="s">
        <v>8663</v>
      </c>
      <c r="D356" s="2674" t="s">
        <v>254</v>
      </c>
      <c r="E356" s="2733" t="s">
        <v>3245</v>
      </c>
      <c r="F356" s="2734" t="s">
        <v>43</v>
      </c>
      <c r="G356" s="2735">
        <v>132.5</v>
      </c>
      <c r="H356" s="2736">
        <v>0</v>
      </c>
      <c r="I356" s="2735">
        <v>0</v>
      </c>
      <c r="J356" s="2737">
        <v>0</v>
      </c>
      <c r="K356" s="2706">
        <v>0</v>
      </c>
      <c r="L356" s="2680">
        <v>132.5</v>
      </c>
      <c r="M356" s="2706">
        <v>33.125</v>
      </c>
      <c r="N356" s="2738">
        <v>0</v>
      </c>
      <c r="O356" s="2739">
        <v>33.125</v>
      </c>
      <c r="P356" s="2739"/>
      <c r="Q356" s="2739"/>
      <c r="R356" s="2739"/>
      <c r="S356" s="2739"/>
      <c r="T356" s="2739"/>
      <c r="U356" s="2739"/>
      <c r="V356" s="2739"/>
      <c r="W356" s="2739"/>
      <c r="X356" s="2843">
        <v>33.125</v>
      </c>
      <c r="Y356" s="2843">
        <v>0</v>
      </c>
      <c r="Z356" s="2108">
        <v>33.125</v>
      </c>
      <c r="AA356" s="2844"/>
      <c r="AB356" s="2844"/>
      <c r="AC356" s="2108">
        <v>0</v>
      </c>
      <c r="AD356" s="2108"/>
      <c r="AE356" s="2844"/>
      <c r="AF356" s="2844">
        <v>0</v>
      </c>
      <c r="AG356" s="2108">
        <v>0</v>
      </c>
      <c r="AH356" s="2739"/>
      <c r="AI356" s="2739"/>
      <c r="AJ356" s="2738">
        <v>0</v>
      </c>
    </row>
    <row r="357" spans="1:36" s="2701" customFormat="1" ht="126">
      <c r="A357" s="139">
        <v>3647</v>
      </c>
      <c r="B357" s="2710" t="s">
        <v>8664</v>
      </c>
      <c r="C357" s="2707" t="s">
        <v>8665</v>
      </c>
      <c r="D357" s="2674" t="s">
        <v>254</v>
      </c>
      <c r="E357" s="2733" t="s">
        <v>3245</v>
      </c>
      <c r="F357" s="2734" t="s">
        <v>43</v>
      </c>
      <c r="G357" s="2735">
        <v>127.5</v>
      </c>
      <c r="H357" s="2736">
        <v>0</v>
      </c>
      <c r="I357" s="2735">
        <v>0</v>
      </c>
      <c r="J357" s="2737">
        <v>0</v>
      </c>
      <c r="K357" s="2706">
        <v>0</v>
      </c>
      <c r="L357" s="2680">
        <v>127.5</v>
      </c>
      <c r="M357" s="2706">
        <v>31.874999999999996</v>
      </c>
      <c r="N357" s="2738">
        <v>0</v>
      </c>
      <c r="O357" s="2739">
        <v>31.874999999999996</v>
      </c>
      <c r="P357" s="2739"/>
      <c r="Q357" s="2739"/>
      <c r="R357" s="2739"/>
      <c r="S357" s="2739"/>
      <c r="T357" s="2739"/>
      <c r="U357" s="2739"/>
      <c r="V357" s="2739"/>
      <c r="W357" s="2739"/>
      <c r="X357" s="2843">
        <v>31.874999999999996</v>
      </c>
      <c r="Y357" s="2843">
        <v>0</v>
      </c>
      <c r="Z357" s="2108">
        <v>31.874999999999996</v>
      </c>
      <c r="AA357" s="2844"/>
      <c r="AB357" s="2844"/>
      <c r="AC357" s="2108">
        <v>0</v>
      </c>
      <c r="AD357" s="2108"/>
      <c r="AE357" s="2844"/>
      <c r="AF357" s="2844">
        <v>0</v>
      </c>
      <c r="AG357" s="2108">
        <v>0</v>
      </c>
      <c r="AH357" s="2739"/>
      <c r="AI357" s="2739"/>
      <c r="AJ357" s="2738">
        <v>0</v>
      </c>
    </row>
    <row r="358" spans="1:36" s="2701" customFormat="1" ht="173.25">
      <c r="A358" s="139">
        <v>3648</v>
      </c>
      <c r="B358" s="2710" t="s">
        <v>8666</v>
      </c>
      <c r="C358" s="2707" t="s">
        <v>8667</v>
      </c>
      <c r="D358" s="2674" t="s">
        <v>254</v>
      </c>
      <c r="E358" s="2733" t="s">
        <v>3245</v>
      </c>
      <c r="F358" s="2734" t="s">
        <v>43</v>
      </c>
      <c r="G358" s="2735">
        <v>100</v>
      </c>
      <c r="H358" s="2736">
        <v>0</v>
      </c>
      <c r="I358" s="2735">
        <v>0</v>
      </c>
      <c r="J358" s="2737">
        <v>0</v>
      </c>
      <c r="K358" s="2706">
        <v>0</v>
      </c>
      <c r="L358" s="2680">
        <v>100</v>
      </c>
      <c r="M358" s="2706">
        <v>25</v>
      </c>
      <c r="N358" s="2738">
        <v>0</v>
      </c>
      <c r="O358" s="2739">
        <v>25</v>
      </c>
      <c r="P358" s="2739"/>
      <c r="Q358" s="2739"/>
      <c r="R358" s="2739"/>
      <c r="S358" s="2739"/>
      <c r="T358" s="2739"/>
      <c r="U358" s="2739"/>
      <c r="V358" s="2739"/>
      <c r="W358" s="2739"/>
      <c r="X358" s="2843">
        <v>25</v>
      </c>
      <c r="Y358" s="2843">
        <v>0</v>
      </c>
      <c r="Z358" s="2108">
        <v>25</v>
      </c>
      <c r="AA358" s="2844"/>
      <c r="AB358" s="2844"/>
      <c r="AC358" s="2108">
        <v>0</v>
      </c>
      <c r="AD358" s="2108"/>
      <c r="AE358" s="2844"/>
      <c r="AF358" s="2844">
        <v>0</v>
      </c>
      <c r="AG358" s="2108">
        <v>0</v>
      </c>
      <c r="AH358" s="2739"/>
      <c r="AI358" s="2739"/>
      <c r="AJ358" s="2738">
        <v>0</v>
      </c>
    </row>
    <row r="359" spans="1:36" s="2701" customFormat="1" ht="157.5">
      <c r="A359" s="139">
        <v>3649</v>
      </c>
      <c r="B359" s="2710" t="s">
        <v>8668</v>
      </c>
      <c r="C359" s="2707" t="s">
        <v>8669</v>
      </c>
      <c r="D359" s="2674" t="s">
        <v>254</v>
      </c>
      <c r="E359" s="2733" t="s">
        <v>3245</v>
      </c>
      <c r="F359" s="2734" t="s">
        <v>43</v>
      </c>
      <c r="G359" s="2735">
        <v>140</v>
      </c>
      <c r="H359" s="2736">
        <v>0</v>
      </c>
      <c r="I359" s="2735">
        <v>0</v>
      </c>
      <c r="J359" s="2737">
        <v>0</v>
      </c>
      <c r="K359" s="2706">
        <v>0</v>
      </c>
      <c r="L359" s="2680">
        <v>140</v>
      </c>
      <c r="M359" s="2706">
        <v>35</v>
      </c>
      <c r="N359" s="2738">
        <v>0</v>
      </c>
      <c r="O359" s="2739">
        <v>35</v>
      </c>
      <c r="P359" s="2739"/>
      <c r="Q359" s="2739"/>
      <c r="R359" s="2739"/>
      <c r="S359" s="2739"/>
      <c r="T359" s="2739"/>
      <c r="U359" s="2739"/>
      <c r="V359" s="2739"/>
      <c r="W359" s="2739"/>
      <c r="X359" s="2843">
        <v>35</v>
      </c>
      <c r="Y359" s="2843">
        <v>0</v>
      </c>
      <c r="Z359" s="2108">
        <v>35</v>
      </c>
      <c r="AA359" s="2844"/>
      <c r="AB359" s="2844"/>
      <c r="AC359" s="2108">
        <v>0</v>
      </c>
      <c r="AD359" s="2108"/>
      <c r="AE359" s="2844"/>
      <c r="AF359" s="2844">
        <v>0</v>
      </c>
      <c r="AG359" s="2108">
        <v>0</v>
      </c>
      <c r="AH359" s="2739"/>
      <c r="AI359" s="2739"/>
      <c r="AJ359" s="2738">
        <v>0</v>
      </c>
    </row>
    <row r="360" spans="1:36" s="2701" customFormat="1" ht="47.25">
      <c r="A360" s="139">
        <v>3650</v>
      </c>
      <c r="B360" s="2710" t="s">
        <v>8670</v>
      </c>
      <c r="C360" s="2707" t="s">
        <v>8671</v>
      </c>
      <c r="D360" s="2674" t="s">
        <v>45</v>
      </c>
      <c r="E360" s="2733" t="s">
        <v>3245</v>
      </c>
      <c r="F360" s="2734" t="s">
        <v>43</v>
      </c>
      <c r="G360" s="2735">
        <v>450</v>
      </c>
      <c r="H360" s="2736">
        <v>0</v>
      </c>
      <c r="I360" s="2735">
        <v>0</v>
      </c>
      <c r="J360" s="2737">
        <v>0</v>
      </c>
      <c r="K360" s="2706">
        <v>0</v>
      </c>
      <c r="L360" s="2680">
        <v>450</v>
      </c>
      <c r="M360" s="2706">
        <v>112.5</v>
      </c>
      <c r="N360" s="2738">
        <v>0</v>
      </c>
      <c r="O360" s="2739">
        <v>112.5</v>
      </c>
      <c r="P360" s="2739"/>
      <c r="Q360" s="2739"/>
      <c r="R360" s="2739"/>
      <c r="S360" s="2739"/>
      <c r="T360" s="2739"/>
      <c r="U360" s="2739"/>
      <c r="V360" s="2739"/>
      <c r="W360" s="2739"/>
      <c r="X360" s="2843">
        <v>112.5</v>
      </c>
      <c r="Y360" s="2843">
        <v>0</v>
      </c>
      <c r="Z360" s="2108">
        <v>112.5</v>
      </c>
      <c r="AA360" s="2844"/>
      <c r="AB360" s="2844"/>
      <c r="AC360" s="2108">
        <v>0</v>
      </c>
      <c r="AD360" s="2108"/>
      <c r="AE360" s="2844"/>
      <c r="AF360" s="2844">
        <v>0</v>
      </c>
      <c r="AG360" s="2108">
        <v>0</v>
      </c>
      <c r="AH360" s="2739"/>
      <c r="AI360" s="2739"/>
      <c r="AJ360" s="2738">
        <v>0</v>
      </c>
    </row>
    <row r="361" spans="1:36" s="2701" customFormat="1" ht="47.25">
      <c r="A361" s="139">
        <v>3651</v>
      </c>
      <c r="B361" s="2710" t="s">
        <v>8672</v>
      </c>
      <c r="C361" s="2707" t="s">
        <v>8673</v>
      </c>
      <c r="D361" s="2674" t="s">
        <v>389</v>
      </c>
      <c r="E361" s="2733" t="s">
        <v>3245</v>
      </c>
      <c r="F361" s="2734" t="s">
        <v>43</v>
      </c>
      <c r="G361" s="2735">
        <v>170</v>
      </c>
      <c r="H361" s="2736">
        <v>0</v>
      </c>
      <c r="I361" s="2735">
        <v>0</v>
      </c>
      <c r="J361" s="2737">
        <v>0</v>
      </c>
      <c r="K361" s="2706">
        <v>0</v>
      </c>
      <c r="L361" s="2680">
        <v>170</v>
      </c>
      <c r="M361" s="2706">
        <v>42.5</v>
      </c>
      <c r="N361" s="2738">
        <v>0</v>
      </c>
      <c r="O361" s="2739">
        <v>42.5</v>
      </c>
      <c r="P361" s="2739"/>
      <c r="Q361" s="2739"/>
      <c r="R361" s="2739"/>
      <c r="S361" s="2739"/>
      <c r="T361" s="2739"/>
      <c r="U361" s="2739"/>
      <c r="V361" s="2739"/>
      <c r="W361" s="2739"/>
      <c r="X361" s="2843">
        <v>42.5</v>
      </c>
      <c r="Y361" s="2843">
        <v>0</v>
      </c>
      <c r="Z361" s="2108">
        <v>42.5</v>
      </c>
      <c r="AA361" s="2844"/>
      <c r="AB361" s="2844"/>
      <c r="AC361" s="2108">
        <v>0</v>
      </c>
      <c r="AD361" s="2108"/>
      <c r="AE361" s="2844"/>
      <c r="AF361" s="2844">
        <v>0</v>
      </c>
      <c r="AG361" s="2108">
        <v>0</v>
      </c>
      <c r="AH361" s="2739"/>
      <c r="AI361" s="2739"/>
      <c r="AJ361" s="2738">
        <v>0</v>
      </c>
    </row>
    <row r="362" spans="1:36" s="2701" customFormat="1" ht="47.25">
      <c r="A362" s="139">
        <v>3652</v>
      </c>
      <c r="B362" s="2710" t="s">
        <v>8674</v>
      </c>
      <c r="C362" s="2707" t="s">
        <v>8675</v>
      </c>
      <c r="D362" s="2674" t="s">
        <v>389</v>
      </c>
      <c r="E362" s="2733" t="s">
        <v>3245</v>
      </c>
      <c r="F362" s="2734" t="s">
        <v>43</v>
      </c>
      <c r="G362" s="2735">
        <v>130</v>
      </c>
      <c r="H362" s="2736">
        <v>0</v>
      </c>
      <c r="I362" s="2735">
        <v>0</v>
      </c>
      <c r="J362" s="2737">
        <v>0</v>
      </c>
      <c r="K362" s="2706">
        <v>0</v>
      </c>
      <c r="L362" s="2680">
        <v>130</v>
      </c>
      <c r="M362" s="2706">
        <v>32.5</v>
      </c>
      <c r="N362" s="2738">
        <v>0</v>
      </c>
      <c r="O362" s="2739">
        <v>32.5</v>
      </c>
      <c r="P362" s="2739"/>
      <c r="Q362" s="2739"/>
      <c r="R362" s="2739"/>
      <c r="S362" s="2739"/>
      <c r="T362" s="2739"/>
      <c r="U362" s="2739"/>
      <c r="V362" s="2739"/>
      <c r="W362" s="2739"/>
      <c r="X362" s="2843">
        <v>32.5</v>
      </c>
      <c r="Y362" s="2843">
        <v>0</v>
      </c>
      <c r="Z362" s="2108">
        <v>32.5</v>
      </c>
      <c r="AA362" s="2844"/>
      <c r="AB362" s="2844"/>
      <c r="AC362" s="2108">
        <v>0</v>
      </c>
      <c r="AD362" s="2108"/>
      <c r="AE362" s="2844"/>
      <c r="AF362" s="2844">
        <v>0</v>
      </c>
      <c r="AG362" s="2108">
        <v>0</v>
      </c>
      <c r="AH362" s="2739"/>
      <c r="AI362" s="2739"/>
      <c r="AJ362" s="2738">
        <v>0</v>
      </c>
    </row>
    <row r="363" spans="1:36" s="2701" customFormat="1" ht="47.25">
      <c r="A363" s="139">
        <v>3653</v>
      </c>
      <c r="B363" s="2710" t="s">
        <v>8676</v>
      </c>
      <c r="C363" s="2707" t="s">
        <v>8677</v>
      </c>
      <c r="D363" s="2674" t="s">
        <v>389</v>
      </c>
      <c r="E363" s="2733" t="s">
        <v>3245</v>
      </c>
      <c r="F363" s="2734" t="s">
        <v>43</v>
      </c>
      <c r="G363" s="2735">
        <v>50</v>
      </c>
      <c r="H363" s="2736">
        <v>0</v>
      </c>
      <c r="I363" s="2735">
        <v>0</v>
      </c>
      <c r="J363" s="2737">
        <v>0</v>
      </c>
      <c r="K363" s="2706">
        <v>0</v>
      </c>
      <c r="L363" s="2680">
        <v>50</v>
      </c>
      <c r="M363" s="2706">
        <v>12.5</v>
      </c>
      <c r="N363" s="2738">
        <v>0</v>
      </c>
      <c r="O363" s="2739">
        <v>12.5</v>
      </c>
      <c r="P363" s="2739"/>
      <c r="Q363" s="2739"/>
      <c r="R363" s="2739"/>
      <c r="S363" s="2739"/>
      <c r="T363" s="2739"/>
      <c r="U363" s="2739"/>
      <c r="V363" s="2739"/>
      <c r="W363" s="2739"/>
      <c r="X363" s="2843">
        <v>12.5</v>
      </c>
      <c r="Y363" s="2843">
        <v>0</v>
      </c>
      <c r="Z363" s="2108">
        <v>12.5</v>
      </c>
      <c r="AA363" s="2844"/>
      <c r="AB363" s="2844"/>
      <c r="AC363" s="2108">
        <v>0</v>
      </c>
      <c r="AD363" s="2108"/>
      <c r="AE363" s="2844"/>
      <c r="AF363" s="2844">
        <v>0</v>
      </c>
      <c r="AG363" s="2108">
        <v>0</v>
      </c>
      <c r="AH363" s="2739"/>
      <c r="AI363" s="2739"/>
      <c r="AJ363" s="2738">
        <v>0</v>
      </c>
    </row>
    <row r="364" spans="1:36" s="2701" customFormat="1" ht="47.25">
      <c r="A364" s="139">
        <v>3654</v>
      </c>
      <c r="B364" s="2710" t="s">
        <v>8678</v>
      </c>
      <c r="C364" s="2707" t="s">
        <v>8679</v>
      </c>
      <c r="D364" s="2674" t="s">
        <v>389</v>
      </c>
      <c r="E364" s="2733" t="s">
        <v>3245</v>
      </c>
      <c r="F364" s="2734" t="s">
        <v>43</v>
      </c>
      <c r="G364" s="2735">
        <v>50</v>
      </c>
      <c r="H364" s="2736">
        <v>0</v>
      </c>
      <c r="I364" s="2735">
        <v>0</v>
      </c>
      <c r="J364" s="2737">
        <v>0</v>
      </c>
      <c r="K364" s="2706">
        <v>0</v>
      </c>
      <c r="L364" s="2680">
        <v>50</v>
      </c>
      <c r="M364" s="2706">
        <v>12.5</v>
      </c>
      <c r="N364" s="2738">
        <v>0</v>
      </c>
      <c r="O364" s="2739">
        <v>12.5</v>
      </c>
      <c r="P364" s="2739"/>
      <c r="Q364" s="2739"/>
      <c r="R364" s="2739"/>
      <c r="S364" s="2739"/>
      <c r="T364" s="2739"/>
      <c r="U364" s="2739"/>
      <c r="V364" s="2739"/>
      <c r="W364" s="2739"/>
      <c r="X364" s="2843">
        <v>12.5</v>
      </c>
      <c r="Y364" s="2843">
        <v>0</v>
      </c>
      <c r="Z364" s="2108">
        <v>12.5</v>
      </c>
      <c r="AA364" s="2844"/>
      <c r="AB364" s="2844"/>
      <c r="AC364" s="2108">
        <v>0</v>
      </c>
      <c r="AD364" s="2108"/>
      <c r="AE364" s="2844"/>
      <c r="AF364" s="2844">
        <v>0</v>
      </c>
      <c r="AG364" s="2108">
        <v>0</v>
      </c>
      <c r="AH364" s="2739"/>
      <c r="AI364" s="2739"/>
      <c r="AJ364" s="2738">
        <v>0</v>
      </c>
    </row>
    <row r="365" spans="1:36" s="2701" customFormat="1" ht="47.25">
      <c r="A365" s="139">
        <v>3655</v>
      </c>
      <c r="B365" s="2710" t="s">
        <v>8680</v>
      </c>
      <c r="C365" s="2707" t="s">
        <v>8681</v>
      </c>
      <c r="D365" s="2674" t="s">
        <v>389</v>
      </c>
      <c r="E365" s="2733" t="s">
        <v>3245</v>
      </c>
      <c r="F365" s="2734" t="s">
        <v>43</v>
      </c>
      <c r="G365" s="2735">
        <v>100</v>
      </c>
      <c r="H365" s="2736">
        <v>0</v>
      </c>
      <c r="I365" s="2735">
        <v>0</v>
      </c>
      <c r="J365" s="2737">
        <v>0</v>
      </c>
      <c r="K365" s="2706">
        <v>0</v>
      </c>
      <c r="L365" s="2680">
        <v>100</v>
      </c>
      <c r="M365" s="2706">
        <v>25</v>
      </c>
      <c r="N365" s="2738">
        <v>0</v>
      </c>
      <c r="O365" s="2739">
        <v>25</v>
      </c>
      <c r="P365" s="2739"/>
      <c r="Q365" s="2739"/>
      <c r="R365" s="2739"/>
      <c r="S365" s="2739"/>
      <c r="T365" s="2739"/>
      <c r="U365" s="2739"/>
      <c r="V365" s="2739"/>
      <c r="W365" s="2739"/>
      <c r="X365" s="2843">
        <v>25</v>
      </c>
      <c r="Y365" s="2843">
        <v>0</v>
      </c>
      <c r="Z365" s="2108">
        <v>25</v>
      </c>
      <c r="AA365" s="2844"/>
      <c r="AB365" s="2844"/>
      <c r="AC365" s="2108">
        <v>0</v>
      </c>
      <c r="AD365" s="2108"/>
      <c r="AE365" s="2844"/>
      <c r="AF365" s="2844">
        <v>0</v>
      </c>
      <c r="AG365" s="2108">
        <v>0</v>
      </c>
      <c r="AH365" s="2739"/>
      <c r="AI365" s="2739"/>
      <c r="AJ365" s="2738">
        <v>0</v>
      </c>
    </row>
    <row r="366" spans="1:36" s="2701" customFormat="1" ht="78.75">
      <c r="A366" s="139">
        <v>3656</v>
      </c>
      <c r="B366" s="2710" t="s">
        <v>8682</v>
      </c>
      <c r="C366" s="2707" t="s">
        <v>8683</v>
      </c>
      <c r="D366" s="2674" t="s">
        <v>588</v>
      </c>
      <c r="E366" s="2733" t="s">
        <v>3245</v>
      </c>
      <c r="F366" s="2734" t="s">
        <v>43</v>
      </c>
      <c r="G366" s="2735">
        <v>100</v>
      </c>
      <c r="H366" s="2736">
        <v>0</v>
      </c>
      <c r="I366" s="2735">
        <v>0</v>
      </c>
      <c r="J366" s="2737">
        <v>0</v>
      </c>
      <c r="K366" s="2706">
        <v>0</v>
      </c>
      <c r="L366" s="2680">
        <v>100</v>
      </c>
      <c r="M366" s="2706">
        <v>25</v>
      </c>
      <c r="N366" s="2738">
        <v>0</v>
      </c>
      <c r="O366" s="2739">
        <v>25</v>
      </c>
      <c r="P366" s="2739"/>
      <c r="Q366" s="2739"/>
      <c r="R366" s="2739"/>
      <c r="S366" s="2739"/>
      <c r="T366" s="2739"/>
      <c r="U366" s="2739"/>
      <c r="V366" s="2739"/>
      <c r="W366" s="2739"/>
      <c r="X366" s="2843">
        <v>25</v>
      </c>
      <c r="Y366" s="2843">
        <v>0</v>
      </c>
      <c r="Z366" s="2108">
        <v>25</v>
      </c>
      <c r="AA366" s="2844"/>
      <c r="AB366" s="2844"/>
      <c r="AC366" s="2108">
        <v>0</v>
      </c>
      <c r="AD366" s="2108"/>
      <c r="AE366" s="2844"/>
      <c r="AF366" s="2844">
        <v>0</v>
      </c>
      <c r="AG366" s="2108">
        <v>0</v>
      </c>
      <c r="AH366" s="2739"/>
      <c r="AI366" s="2739"/>
      <c r="AJ366" s="2738">
        <v>0</v>
      </c>
    </row>
    <row r="367" spans="1:36" s="2701" customFormat="1" ht="47.25">
      <c r="A367" s="139">
        <v>3657</v>
      </c>
      <c r="B367" s="2710" t="s">
        <v>8684</v>
      </c>
      <c r="C367" s="2707" t="s">
        <v>8685</v>
      </c>
      <c r="D367" s="2674" t="s">
        <v>542</v>
      </c>
      <c r="E367" s="2733" t="s">
        <v>3245</v>
      </c>
      <c r="F367" s="2734" t="s">
        <v>43</v>
      </c>
      <c r="G367" s="2735">
        <v>215</v>
      </c>
      <c r="H367" s="2736">
        <v>0</v>
      </c>
      <c r="I367" s="2735">
        <v>0</v>
      </c>
      <c r="J367" s="2737">
        <v>0</v>
      </c>
      <c r="K367" s="2706">
        <v>0</v>
      </c>
      <c r="L367" s="2680">
        <v>215</v>
      </c>
      <c r="M367" s="2706">
        <v>53.75</v>
      </c>
      <c r="N367" s="2738">
        <v>0</v>
      </c>
      <c r="O367" s="2739">
        <v>53.75</v>
      </c>
      <c r="P367" s="2739"/>
      <c r="Q367" s="2739"/>
      <c r="R367" s="2739"/>
      <c r="S367" s="2739"/>
      <c r="T367" s="2739"/>
      <c r="U367" s="2739"/>
      <c r="V367" s="2739"/>
      <c r="W367" s="2739"/>
      <c r="X367" s="2843">
        <v>53.75</v>
      </c>
      <c r="Y367" s="2843">
        <v>0</v>
      </c>
      <c r="Z367" s="2108">
        <v>53.75</v>
      </c>
      <c r="AA367" s="2844"/>
      <c r="AB367" s="2844"/>
      <c r="AC367" s="2108">
        <v>0</v>
      </c>
      <c r="AD367" s="2108"/>
      <c r="AE367" s="2844"/>
      <c r="AF367" s="2844">
        <v>0</v>
      </c>
      <c r="AG367" s="2108">
        <v>0</v>
      </c>
      <c r="AH367" s="2739"/>
      <c r="AI367" s="2739"/>
      <c r="AJ367" s="2738">
        <v>0</v>
      </c>
    </row>
    <row r="368" spans="1:36" s="2701" customFormat="1" ht="47.25">
      <c r="A368" s="139">
        <v>3658</v>
      </c>
      <c r="B368" s="2710" t="s">
        <v>8686</v>
      </c>
      <c r="C368" s="2742" t="s">
        <v>8687</v>
      </c>
      <c r="D368" s="2743" t="s">
        <v>209</v>
      </c>
      <c r="E368" s="2733" t="s">
        <v>3245</v>
      </c>
      <c r="F368" s="2734" t="s">
        <v>43</v>
      </c>
      <c r="G368" s="2744">
        <v>100</v>
      </c>
      <c r="H368" s="2736">
        <v>0</v>
      </c>
      <c r="I368" s="2735">
        <v>0</v>
      </c>
      <c r="J368" s="2737">
        <v>0</v>
      </c>
      <c r="K368" s="2706">
        <v>0</v>
      </c>
      <c r="L368" s="2680">
        <v>100</v>
      </c>
      <c r="M368" s="2706">
        <v>25</v>
      </c>
      <c r="N368" s="2738">
        <v>0</v>
      </c>
      <c r="O368" s="2739">
        <v>25</v>
      </c>
      <c r="P368" s="2739"/>
      <c r="Q368" s="2739"/>
      <c r="R368" s="2739"/>
      <c r="S368" s="2739"/>
      <c r="T368" s="2739"/>
      <c r="U368" s="2739"/>
      <c r="V368" s="2739"/>
      <c r="W368" s="2739"/>
      <c r="X368" s="2843">
        <v>25</v>
      </c>
      <c r="Y368" s="2843">
        <v>0</v>
      </c>
      <c r="Z368" s="2108">
        <v>25</v>
      </c>
      <c r="AA368" s="2844"/>
      <c r="AB368" s="2844"/>
      <c r="AC368" s="2108">
        <v>0</v>
      </c>
      <c r="AD368" s="2108"/>
      <c r="AE368" s="2844"/>
      <c r="AF368" s="2844">
        <v>0</v>
      </c>
      <c r="AG368" s="2108">
        <v>0</v>
      </c>
      <c r="AH368" s="2739"/>
      <c r="AI368" s="2739"/>
      <c r="AJ368" s="2738">
        <v>0</v>
      </c>
    </row>
    <row r="369" spans="1:36" s="2701" customFormat="1" ht="63">
      <c r="A369" s="139">
        <v>3659</v>
      </c>
      <c r="B369" s="2710" t="s">
        <v>8688</v>
      </c>
      <c r="C369" s="2742" t="s">
        <v>8689</v>
      </c>
      <c r="D369" s="2743" t="s">
        <v>209</v>
      </c>
      <c r="E369" s="2733" t="s">
        <v>3245</v>
      </c>
      <c r="F369" s="2734" t="s">
        <v>43</v>
      </c>
      <c r="G369" s="2744">
        <v>100</v>
      </c>
      <c r="H369" s="2736">
        <v>0</v>
      </c>
      <c r="I369" s="2735">
        <v>0</v>
      </c>
      <c r="J369" s="2737">
        <v>0</v>
      </c>
      <c r="K369" s="2706">
        <v>0</v>
      </c>
      <c r="L369" s="2680">
        <v>100</v>
      </c>
      <c r="M369" s="2706">
        <v>25</v>
      </c>
      <c r="N369" s="2738">
        <v>0</v>
      </c>
      <c r="O369" s="2739">
        <v>25</v>
      </c>
      <c r="P369" s="2739"/>
      <c r="Q369" s="2739"/>
      <c r="R369" s="2739"/>
      <c r="S369" s="2739"/>
      <c r="T369" s="2739"/>
      <c r="U369" s="2739"/>
      <c r="V369" s="2739"/>
      <c r="W369" s="2739"/>
      <c r="X369" s="2843">
        <v>25</v>
      </c>
      <c r="Y369" s="2843">
        <v>0</v>
      </c>
      <c r="Z369" s="2108">
        <v>25</v>
      </c>
      <c r="AA369" s="2844"/>
      <c r="AB369" s="2844"/>
      <c r="AC369" s="2108">
        <v>0</v>
      </c>
      <c r="AD369" s="2108"/>
      <c r="AE369" s="2844"/>
      <c r="AF369" s="2844">
        <v>0</v>
      </c>
      <c r="AG369" s="2108">
        <v>0</v>
      </c>
      <c r="AH369" s="2739"/>
      <c r="AI369" s="2739"/>
      <c r="AJ369" s="2738">
        <v>0</v>
      </c>
    </row>
    <row r="370" spans="1:36" s="2701" customFormat="1" ht="47.25">
      <c r="A370" s="139">
        <v>3660</v>
      </c>
      <c r="B370" s="2710" t="s">
        <v>8690</v>
      </c>
      <c r="C370" s="2707" t="s">
        <v>8691</v>
      </c>
      <c r="D370" s="2674" t="s">
        <v>226</v>
      </c>
      <c r="E370" s="2733" t="s">
        <v>3245</v>
      </c>
      <c r="F370" s="2734" t="s">
        <v>43</v>
      </c>
      <c r="G370" s="2735">
        <v>89.998000000000005</v>
      </c>
      <c r="H370" s="2736">
        <v>0</v>
      </c>
      <c r="I370" s="2735">
        <v>0</v>
      </c>
      <c r="J370" s="2737">
        <v>0</v>
      </c>
      <c r="K370" s="2706">
        <v>0</v>
      </c>
      <c r="L370" s="2680">
        <v>89.998000000000005</v>
      </c>
      <c r="M370" s="2706">
        <v>22.5</v>
      </c>
      <c r="N370" s="2738">
        <v>0</v>
      </c>
      <c r="O370" s="2739">
        <v>22.5</v>
      </c>
      <c r="P370" s="2739"/>
      <c r="Q370" s="2739"/>
      <c r="R370" s="2739"/>
      <c r="S370" s="2739"/>
      <c r="T370" s="2739"/>
      <c r="U370" s="2739"/>
      <c r="V370" s="2739"/>
      <c r="W370" s="2739"/>
      <c r="X370" s="2843">
        <v>22.5</v>
      </c>
      <c r="Y370" s="2843">
        <v>0</v>
      </c>
      <c r="Z370" s="2108">
        <v>22.5</v>
      </c>
      <c r="AA370" s="2844"/>
      <c r="AB370" s="2844"/>
      <c r="AC370" s="2108">
        <v>0</v>
      </c>
      <c r="AD370" s="2108"/>
      <c r="AE370" s="2844"/>
      <c r="AF370" s="2844">
        <v>0</v>
      </c>
      <c r="AG370" s="2108">
        <v>0</v>
      </c>
      <c r="AH370" s="2739"/>
      <c r="AI370" s="2739"/>
      <c r="AJ370" s="2738">
        <v>0</v>
      </c>
    </row>
    <row r="371" spans="1:36" s="2701" customFormat="1" ht="47.25">
      <c r="A371" s="139">
        <v>3661</v>
      </c>
      <c r="B371" s="2710" t="s">
        <v>8692</v>
      </c>
      <c r="C371" s="2707" t="s">
        <v>8693</v>
      </c>
      <c r="D371" s="2674" t="s">
        <v>213</v>
      </c>
      <c r="E371" s="2733" t="s">
        <v>3245</v>
      </c>
      <c r="F371" s="2734" t="s">
        <v>43</v>
      </c>
      <c r="G371" s="2735">
        <v>100</v>
      </c>
      <c r="H371" s="2736">
        <v>0</v>
      </c>
      <c r="I371" s="2735">
        <v>0</v>
      </c>
      <c r="J371" s="2737">
        <v>0</v>
      </c>
      <c r="K371" s="2706">
        <v>0</v>
      </c>
      <c r="L371" s="2680">
        <v>100</v>
      </c>
      <c r="M371" s="2706">
        <v>25</v>
      </c>
      <c r="N371" s="2738">
        <v>0</v>
      </c>
      <c r="O371" s="2739">
        <v>25</v>
      </c>
      <c r="P371" s="2739"/>
      <c r="Q371" s="2739"/>
      <c r="R371" s="2739"/>
      <c r="S371" s="2739"/>
      <c r="T371" s="2739"/>
      <c r="U371" s="2739"/>
      <c r="V371" s="2739"/>
      <c r="W371" s="2739"/>
      <c r="X371" s="2843">
        <v>25</v>
      </c>
      <c r="Y371" s="2843">
        <v>0</v>
      </c>
      <c r="Z371" s="2108">
        <v>25</v>
      </c>
      <c r="AA371" s="2844"/>
      <c r="AB371" s="2844"/>
      <c r="AC371" s="2108">
        <v>0</v>
      </c>
      <c r="AD371" s="2108"/>
      <c r="AE371" s="2844"/>
      <c r="AF371" s="2844">
        <v>0</v>
      </c>
      <c r="AG371" s="2108">
        <v>0</v>
      </c>
      <c r="AH371" s="2739"/>
      <c r="AI371" s="2739"/>
      <c r="AJ371" s="2738">
        <v>0</v>
      </c>
    </row>
    <row r="372" spans="1:36" s="2701" customFormat="1" ht="47.25">
      <c r="A372" s="139">
        <v>3662</v>
      </c>
      <c r="B372" s="2710" t="s">
        <v>8694</v>
      </c>
      <c r="C372" s="2707" t="s">
        <v>8695</v>
      </c>
      <c r="D372" s="2674" t="s">
        <v>4520</v>
      </c>
      <c r="E372" s="2733" t="s">
        <v>3245</v>
      </c>
      <c r="F372" s="2734" t="s">
        <v>43</v>
      </c>
      <c r="G372" s="2735">
        <v>82</v>
      </c>
      <c r="H372" s="2736">
        <v>0</v>
      </c>
      <c r="I372" s="2735">
        <v>0</v>
      </c>
      <c r="J372" s="2737">
        <v>0</v>
      </c>
      <c r="K372" s="2706">
        <v>0</v>
      </c>
      <c r="L372" s="2680">
        <v>82</v>
      </c>
      <c r="M372" s="2706">
        <v>20.5</v>
      </c>
      <c r="N372" s="2738">
        <v>0</v>
      </c>
      <c r="O372" s="2739">
        <v>20.5</v>
      </c>
      <c r="P372" s="2739"/>
      <c r="Q372" s="2739"/>
      <c r="R372" s="2739"/>
      <c r="S372" s="2739"/>
      <c r="T372" s="2739"/>
      <c r="U372" s="2739"/>
      <c r="V372" s="2739"/>
      <c r="W372" s="2739"/>
      <c r="X372" s="2843">
        <v>20.5</v>
      </c>
      <c r="Y372" s="2843">
        <v>0</v>
      </c>
      <c r="Z372" s="2108">
        <v>20.5</v>
      </c>
      <c r="AA372" s="2844"/>
      <c r="AB372" s="2844"/>
      <c r="AC372" s="2108">
        <v>0</v>
      </c>
      <c r="AD372" s="2108"/>
      <c r="AE372" s="2844"/>
      <c r="AF372" s="2844">
        <v>0</v>
      </c>
      <c r="AG372" s="2108">
        <v>0</v>
      </c>
      <c r="AH372" s="2739"/>
      <c r="AI372" s="2739"/>
      <c r="AJ372" s="2738">
        <v>0</v>
      </c>
    </row>
    <row r="373" spans="1:36" s="2701" customFormat="1" ht="47.25">
      <c r="A373" s="139">
        <v>3663</v>
      </c>
      <c r="B373" s="2710" t="s">
        <v>8696</v>
      </c>
      <c r="C373" s="2707" t="s">
        <v>8697</v>
      </c>
      <c r="D373" s="2674" t="s">
        <v>56</v>
      </c>
      <c r="E373" s="2733" t="s">
        <v>3245</v>
      </c>
      <c r="F373" s="2734" t="s">
        <v>43</v>
      </c>
      <c r="G373" s="2735">
        <v>60</v>
      </c>
      <c r="H373" s="2736">
        <v>0</v>
      </c>
      <c r="I373" s="2735">
        <v>0</v>
      </c>
      <c r="J373" s="2737">
        <v>0</v>
      </c>
      <c r="K373" s="2706">
        <v>0</v>
      </c>
      <c r="L373" s="2680">
        <v>60</v>
      </c>
      <c r="M373" s="2706">
        <v>15</v>
      </c>
      <c r="N373" s="2738">
        <v>0</v>
      </c>
      <c r="O373" s="2739">
        <v>15</v>
      </c>
      <c r="P373" s="2739"/>
      <c r="Q373" s="2739"/>
      <c r="R373" s="2739"/>
      <c r="S373" s="2739"/>
      <c r="T373" s="2739"/>
      <c r="U373" s="2739"/>
      <c r="V373" s="2739"/>
      <c r="W373" s="2739"/>
      <c r="X373" s="2843">
        <v>15</v>
      </c>
      <c r="Y373" s="2843">
        <v>0</v>
      </c>
      <c r="Z373" s="2108">
        <v>15</v>
      </c>
      <c r="AA373" s="2844"/>
      <c r="AB373" s="2844"/>
      <c r="AC373" s="2108">
        <v>0</v>
      </c>
      <c r="AD373" s="2108"/>
      <c r="AE373" s="2844"/>
      <c r="AF373" s="2844">
        <v>0</v>
      </c>
      <c r="AG373" s="2108">
        <v>0</v>
      </c>
      <c r="AH373" s="2739"/>
      <c r="AI373" s="2739"/>
      <c r="AJ373" s="2738">
        <v>0</v>
      </c>
    </row>
    <row r="374" spans="1:36" s="2701" customFormat="1" ht="63">
      <c r="A374" s="139">
        <v>3664</v>
      </c>
      <c r="B374" s="2710" t="s">
        <v>8698</v>
      </c>
      <c r="C374" s="2707" t="s">
        <v>8699</v>
      </c>
      <c r="D374" s="2674" t="s">
        <v>66</v>
      </c>
      <c r="E374" s="2733" t="s">
        <v>3245</v>
      </c>
      <c r="F374" s="2734" t="s">
        <v>43</v>
      </c>
      <c r="G374" s="2735">
        <v>130</v>
      </c>
      <c r="H374" s="2736">
        <v>0</v>
      </c>
      <c r="I374" s="2735">
        <v>0</v>
      </c>
      <c r="J374" s="2737">
        <v>0</v>
      </c>
      <c r="K374" s="2706">
        <v>0</v>
      </c>
      <c r="L374" s="2680">
        <v>130</v>
      </c>
      <c r="M374" s="2706">
        <v>32.5</v>
      </c>
      <c r="N374" s="2738">
        <v>0</v>
      </c>
      <c r="O374" s="2739">
        <v>32.5</v>
      </c>
      <c r="P374" s="2739"/>
      <c r="Q374" s="2739"/>
      <c r="R374" s="2739"/>
      <c r="S374" s="2739"/>
      <c r="T374" s="2739"/>
      <c r="U374" s="2739"/>
      <c r="V374" s="2739"/>
      <c r="W374" s="2739"/>
      <c r="X374" s="2843">
        <v>32.5</v>
      </c>
      <c r="Y374" s="2843">
        <v>0</v>
      </c>
      <c r="Z374" s="2108">
        <v>32.5</v>
      </c>
      <c r="AA374" s="2844"/>
      <c r="AB374" s="2844"/>
      <c r="AC374" s="2108">
        <v>0</v>
      </c>
      <c r="AD374" s="2108"/>
      <c r="AE374" s="2844"/>
      <c r="AF374" s="2844">
        <v>0</v>
      </c>
      <c r="AG374" s="2108">
        <v>0</v>
      </c>
      <c r="AH374" s="2739"/>
      <c r="AI374" s="2739"/>
      <c r="AJ374" s="2738">
        <v>0</v>
      </c>
    </row>
    <row r="375" spans="1:36" s="2701" customFormat="1" ht="47.25">
      <c r="A375" s="139">
        <v>3665</v>
      </c>
      <c r="B375" s="2710" t="s">
        <v>8700</v>
      </c>
      <c r="C375" s="2707" t="s">
        <v>8701</v>
      </c>
      <c r="D375" s="2674" t="s">
        <v>564</v>
      </c>
      <c r="E375" s="2733" t="s">
        <v>3245</v>
      </c>
      <c r="F375" s="2734" t="s">
        <v>43</v>
      </c>
      <c r="G375" s="2735">
        <v>100</v>
      </c>
      <c r="H375" s="2736">
        <v>0</v>
      </c>
      <c r="I375" s="2735">
        <v>0</v>
      </c>
      <c r="J375" s="2737">
        <v>0</v>
      </c>
      <c r="K375" s="2706">
        <v>0</v>
      </c>
      <c r="L375" s="2680">
        <v>100</v>
      </c>
      <c r="M375" s="2706">
        <v>25</v>
      </c>
      <c r="N375" s="2738">
        <v>0</v>
      </c>
      <c r="O375" s="2739">
        <v>25</v>
      </c>
      <c r="P375" s="2739"/>
      <c r="Q375" s="2739"/>
      <c r="R375" s="2739"/>
      <c r="S375" s="2739"/>
      <c r="T375" s="2739"/>
      <c r="U375" s="2739"/>
      <c r="V375" s="2739"/>
      <c r="W375" s="2739"/>
      <c r="X375" s="2843">
        <v>25</v>
      </c>
      <c r="Y375" s="2843">
        <v>0</v>
      </c>
      <c r="Z375" s="2108">
        <v>25</v>
      </c>
      <c r="AA375" s="2844"/>
      <c r="AB375" s="2844"/>
      <c r="AC375" s="2108">
        <v>0</v>
      </c>
      <c r="AD375" s="2108"/>
      <c r="AE375" s="2844"/>
      <c r="AF375" s="2844">
        <v>0</v>
      </c>
      <c r="AG375" s="2108">
        <v>0</v>
      </c>
      <c r="AH375" s="2739"/>
      <c r="AI375" s="2739"/>
      <c r="AJ375" s="2738">
        <v>0</v>
      </c>
    </row>
    <row r="376" spans="1:36" s="2701" customFormat="1" ht="47.25">
      <c r="A376" s="139">
        <v>3666</v>
      </c>
      <c r="B376" s="2710" t="s">
        <v>8702</v>
      </c>
      <c r="C376" s="2707" t="s">
        <v>8703</v>
      </c>
      <c r="D376" s="2674" t="s">
        <v>564</v>
      </c>
      <c r="E376" s="2733" t="s">
        <v>3245</v>
      </c>
      <c r="F376" s="2734" t="s">
        <v>43</v>
      </c>
      <c r="G376" s="2735">
        <v>100</v>
      </c>
      <c r="H376" s="2736">
        <v>0</v>
      </c>
      <c r="I376" s="2735">
        <v>0</v>
      </c>
      <c r="J376" s="2737">
        <v>0</v>
      </c>
      <c r="K376" s="2706">
        <v>0</v>
      </c>
      <c r="L376" s="2680">
        <v>100</v>
      </c>
      <c r="M376" s="2706">
        <v>25</v>
      </c>
      <c r="N376" s="2738">
        <v>0</v>
      </c>
      <c r="O376" s="2739">
        <v>25</v>
      </c>
      <c r="P376" s="2739"/>
      <c r="Q376" s="2739"/>
      <c r="R376" s="2739"/>
      <c r="S376" s="2739"/>
      <c r="T376" s="2739"/>
      <c r="U376" s="2739"/>
      <c r="V376" s="2739"/>
      <c r="W376" s="2739"/>
      <c r="X376" s="2843">
        <v>25</v>
      </c>
      <c r="Y376" s="2843">
        <v>0</v>
      </c>
      <c r="Z376" s="2108">
        <v>25</v>
      </c>
      <c r="AA376" s="2844"/>
      <c r="AB376" s="2844"/>
      <c r="AC376" s="2108">
        <v>0</v>
      </c>
      <c r="AD376" s="2108"/>
      <c r="AE376" s="2844"/>
      <c r="AF376" s="2844">
        <v>0</v>
      </c>
      <c r="AG376" s="2108">
        <v>0</v>
      </c>
      <c r="AH376" s="2739"/>
      <c r="AI376" s="2739"/>
      <c r="AJ376" s="2738">
        <v>0</v>
      </c>
    </row>
    <row r="377" spans="1:36" s="2701" customFormat="1" ht="47.25">
      <c r="A377" s="139">
        <v>3667</v>
      </c>
      <c r="B377" s="2710" t="s">
        <v>8704</v>
      </c>
      <c r="C377" s="2707" t="s">
        <v>8705</v>
      </c>
      <c r="D377" s="2674" t="s">
        <v>564</v>
      </c>
      <c r="E377" s="2733" t="s">
        <v>3245</v>
      </c>
      <c r="F377" s="2734" t="s">
        <v>43</v>
      </c>
      <c r="G377" s="2735">
        <v>100</v>
      </c>
      <c r="H377" s="2736">
        <v>0</v>
      </c>
      <c r="I377" s="2735">
        <v>0</v>
      </c>
      <c r="J377" s="2737">
        <v>0</v>
      </c>
      <c r="K377" s="2706">
        <v>0</v>
      </c>
      <c r="L377" s="2680">
        <v>100</v>
      </c>
      <c r="M377" s="2706">
        <v>25</v>
      </c>
      <c r="N377" s="2738">
        <v>0</v>
      </c>
      <c r="O377" s="2739">
        <v>25</v>
      </c>
      <c r="P377" s="2739"/>
      <c r="Q377" s="2739"/>
      <c r="R377" s="2739"/>
      <c r="S377" s="2739"/>
      <c r="T377" s="2739"/>
      <c r="U377" s="2739"/>
      <c r="V377" s="2739"/>
      <c r="W377" s="2739"/>
      <c r="X377" s="2843">
        <v>25</v>
      </c>
      <c r="Y377" s="2843">
        <v>0</v>
      </c>
      <c r="Z377" s="2108">
        <v>25</v>
      </c>
      <c r="AA377" s="2844"/>
      <c r="AB377" s="2844"/>
      <c r="AC377" s="2108">
        <v>0</v>
      </c>
      <c r="AD377" s="2108"/>
      <c r="AE377" s="2844"/>
      <c r="AF377" s="2844">
        <v>0</v>
      </c>
      <c r="AG377" s="2108">
        <v>0</v>
      </c>
      <c r="AH377" s="2739"/>
      <c r="AI377" s="2739"/>
      <c r="AJ377" s="2738">
        <v>0</v>
      </c>
    </row>
    <row r="378" spans="1:36" s="2701" customFormat="1" ht="47.25">
      <c r="A378" s="139">
        <v>3668</v>
      </c>
      <c r="B378" s="2710" t="s">
        <v>8706</v>
      </c>
      <c r="C378" s="2707" t="s">
        <v>8707</v>
      </c>
      <c r="D378" s="2674" t="s">
        <v>564</v>
      </c>
      <c r="E378" s="2733" t="s">
        <v>3245</v>
      </c>
      <c r="F378" s="2734" t="s">
        <v>43</v>
      </c>
      <c r="G378" s="2735">
        <v>100</v>
      </c>
      <c r="H378" s="2736">
        <v>0</v>
      </c>
      <c r="I378" s="2735">
        <v>0</v>
      </c>
      <c r="J378" s="2737">
        <v>0</v>
      </c>
      <c r="K378" s="2706">
        <v>0</v>
      </c>
      <c r="L378" s="2680">
        <v>100</v>
      </c>
      <c r="M378" s="2706">
        <v>25</v>
      </c>
      <c r="N378" s="2738">
        <v>0</v>
      </c>
      <c r="O378" s="2739">
        <v>25</v>
      </c>
      <c r="P378" s="2739"/>
      <c r="Q378" s="2739"/>
      <c r="R378" s="2739"/>
      <c r="S378" s="2739"/>
      <c r="T378" s="2739"/>
      <c r="U378" s="2739"/>
      <c r="V378" s="2739"/>
      <c r="W378" s="2739"/>
      <c r="X378" s="2843">
        <v>25</v>
      </c>
      <c r="Y378" s="2843">
        <v>0</v>
      </c>
      <c r="Z378" s="2108">
        <v>25</v>
      </c>
      <c r="AA378" s="2844"/>
      <c r="AB378" s="2844"/>
      <c r="AC378" s="2108">
        <v>0</v>
      </c>
      <c r="AD378" s="2108"/>
      <c r="AE378" s="2844"/>
      <c r="AF378" s="2844">
        <v>0</v>
      </c>
      <c r="AG378" s="2108">
        <v>0</v>
      </c>
      <c r="AH378" s="2739"/>
      <c r="AI378" s="2739"/>
      <c r="AJ378" s="2738">
        <v>0</v>
      </c>
    </row>
    <row r="379" spans="1:36" s="2701" customFormat="1" ht="47.25">
      <c r="A379" s="139">
        <v>3669</v>
      </c>
      <c r="B379" s="2710" t="s">
        <v>8708</v>
      </c>
      <c r="C379" s="2707" t="s">
        <v>8709</v>
      </c>
      <c r="D379" s="2674" t="s">
        <v>564</v>
      </c>
      <c r="E379" s="2733" t="s">
        <v>3245</v>
      </c>
      <c r="F379" s="2734" t="s">
        <v>43</v>
      </c>
      <c r="G379" s="2735">
        <v>100</v>
      </c>
      <c r="H379" s="2736">
        <v>0</v>
      </c>
      <c r="I379" s="2735">
        <v>0</v>
      </c>
      <c r="J379" s="2737">
        <v>0</v>
      </c>
      <c r="K379" s="2706">
        <v>0</v>
      </c>
      <c r="L379" s="2680">
        <v>100</v>
      </c>
      <c r="M379" s="2706">
        <v>25</v>
      </c>
      <c r="N379" s="2738">
        <v>0</v>
      </c>
      <c r="O379" s="2739">
        <v>25</v>
      </c>
      <c r="P379" s="2739"/>
      <c r="Q379" s="2739"/>
      <c r="R379" s="2739"/>
      <c r="S379" s="2739"/>
      <c r="T379" s="2739"/>
      <c r="U379" s="2739"/>
      <c r="V379" s="2739"/>
      <c r="W379" s="2739"/>
      <c r="X379" s="2843">
        <v>25</v>
      </c>
      <c r="Y379" s="2843">
        <v>0</v>
      </c>
      <c r="Z379" s="2108">
        <v>25</v>
      </c>
      <c r="AA379" s="2844"/>
      <c r="AB379" s="2844"/>
      <c r="AC379" s="2108">
        <v>0</v>
      </c>
      <c r="AD379" s="2108"/>
      <c r="AE379" s="2844"/>
      <c r="AF379" s="2844">
        <v>0</v>
      </c>
      <c r="AG379" s="2108">
        <v>0</v>
      </c>
      <c r="AH379" s="2739"/>
      <c r="AI379" s="2739"/>
      <c r="AJ379" s="2738">
        <v>0</v>
      </c>
    </row>
    <row r="380" spans="1:36" s="2701" customFormat="1" ht="47.25">
      <c r="A380" s="139">
        <v>3670</v>
      </c>
      <c r="B380" s="2710" t="s">
        <v>8710</v>
      </c>
      <c r="C380" s="2707" t="s">
        <v>8711</v>
      </c>
      <c r="D380" s="2674" t="s">
        <v>187</v>
      </c>
      <c r="E380" s="2733" t="s">
        <v>3245</v>
      </c>
      <c r="F380" s="2734" t="s">
        <v>43</v>
      </c>
      <c r="G380" s="2735">
        <v>245</v>
      </c>
      <c r="H380" s="2736">
        <v>0</v>
      </c>
      <c r="I380" s="2735">
        <v>0</v>
      </c>
      <c r="J380" s="2737">
        <v>0</v>
      </c>
      <c r="K380" s="2706">
        <v>0</v>
      </c>
      <c r="L380" s="2680">
        <v>245</v>
      </c>
      <c r="M380" s="2706">
        <v>61.250000000000007</v>
      </c>
      <c r="N380" s="2738">
        <v>0</v>
      </c>
      <c r="O380" s="2739">
        <v>61.250000000000007</v>
      </c>
      <c r="P380" s="2739"/>
      <c r="Q380" s="2739"/>
      <c r="R380" s="2739"/>
      <c r="S380" s="2739"/>
      <c r="T380" s="2739"/>
      <c r="U380" s="2739"/>
      <c r="V380" s="2739"/>
      <c r="W380" s="2739"/>
      <c r="X380" s="2843">
        <v>61.250000000000007</v>
      </c>
      <c r="Y380" s="2843">
        <v>0</v>
      </c>
      <c r="Z380" s="2108">
        <v>61.250000000000007</v>
      </c>
      <c r="AA380" s="2844"/>
      <c r="AB380" s="2844"/>
      <c r="AC380" s="2108">
        <v>0</v>
      </c>
      <c r="AD380" s="2108"/>
      <c r="AE380" s="2844"/>
      <c r="AF380" s="2844">
        <v>0</v>
      </c>
      <c r="AG380" s="2108">
        <v>0</v>
      </c>
      <c r="AH380" s="2739"/>
      <c r="AI380" s="2739"/>
      <c r="AJ380" s="2738">
        <v>0</v>
      </c>
    </row>
    <row r="381" spans="1:36" s="2701" customFormat="1" ht="47.25">
      <c r="A381" s="139">
        <v>3671</v>
      </c>
      <c r="B381" s="2710" t="s">
        <v>8712</v>
      </c>
      <c r="C381" s="2707" t="s">
        <v>8713</v>
      </c>
      <c r="D381" s="2674" t="s">
        <v>187</v>
      </c>
      <c r="E381" s="2733" t="s">
        <v>3245</v>
      </c>
      <c r="F381" s="2734" t="s">
        <v>43</v>
      </c>
      <c r="G381" s="2735">
        <v>35</v>
      </c>
      <c r="H381" s="2736">
        <v>0</v>
      </c>
      <c r="I381" s="2735">
        <v>0</v>
      </c>
      <c r="J381" s="2737">
        <v>0</v>
      </c>
      <c r="K381" s="2706">
        <v>0</v>
      </c>
      <c r="L381" s="2680">
        <v>35</v>
      </c>
      <c r="M381" s="2706">
        <v>8.75</v>
      </c>
      <c r="N381" s="2738">
        <v>0</v>
      </c>
      <c r="O381" s="2739">
        <v>8.75</v>
      </c>
      <c r="P381" s="2739"/>
      <c r="Q381" s="2739"/>
      <c r="R381" s="2739"/>
      <c r="S381" s="2739"/>
      <c r="T381" s="2739"/>
      <c r="U381" s="2739"/>
      <c r="V381" s="2739"/>
      <c r="W381" s="2739"/>
      <c r="X381" s="2843">
        <v>8.75</v>
      </c>
      <c r="Y381" s="2843">
        <v>0</v>
      </c>
      <c r="Z381" s="2108">
        <v>8.75</v>
      </c>
      <c r="AA381" s="2844"/>
      <c r="AB381" s="2844"/>
      <c r="AC381" s="2108">
        <v>0</v>
      </c>
      <c r="AD381" s="2108"/>
      <c r="AE381" s="2844"/>
      <c r="AF381" s="2844">
        <v>0</v>
      </c>
      <c r="AG381" s="2108">
        <v>0</v>
      </c>
      <c r="AH381" s="2739"/>
      <c r="AI381" s="2739"/>
      <c r="AJ381" s="2738">
        <v>0</v>
      </c>
    </row>
    <row r="382" spans="1:36" s="2701" customFormat="1" ht="63">
      <c r="A382" s="139">
        <v>3672</v>
      </c>
      <c r="B382" s="2710" t="s">
        <v>8714</v>
      </c>
      <c r="C382" s="2707" t="s">
        <v>8715</v>
      </c>
      <c r="D382" s="2674" t="s">
        <v>187</v>
      </c>
      <c r="E382" s="2733" t="s">
        <v>3245</v>
      </c>
      <c r="F382" s="2734" t="s">
        <v>43</v>
      </c>
      <c r="G382" s="2735">
        <v>30</v>
      </c>
      <c r="H382" s="2736">
        <v>0</v>
      </c>
      <c r="I382" s="2735">
        <v>0</v>
      </c>
      <c r="J382" s="2737">
        <v>0</v>
      </c>
      <c r="K382" s="2706">
        <v>0</v>
      </c>
      <c r="L382" s="2680">
        <v>30</v>
      </c>
      <c r="M382" s="2706">
        <v>7.5</v>
      </c>
      <c r="N382" s="2738">
        <v>0</v>
      </c>
      <c r="O382" s="2739">
        <v>7.5</v>
      </c>
      <c r="P382" s="2739"/>
      <c r="Q382" s="2739"/>
      <c r="R382" s="2739"/>
      <c r="S382" s="2739"/>
      <c r="T382" s="2739"/>
      <c r="U382" s="2739"/>
      <c r="V382" s="2739"/>
      <c r="W382" s="2739"/>
      <c r="X382" s="2843">
        <v>7.5</v>
      </c>
      <c r="Y382" s="2843">
        <v>0</v>
      </c>
      <c r="Z382" s="2108">
        <v>7.5</v>
      </c>
      <c r="AA382" s="2844"/>
      <c r="AB382" s="2844"/>
      <c r="AC382" s="2108">
        <v>0</v>
      </c>
      <c r="AD382" s="2108"/>
      <c r="AE382" s="2844"/>
      <c r="AF382" s="2844">
        <v>0</v>
      </c>
      <c r="AG382" s="2108">
        <v>0</v>
      </c>
      <c r="AH382" s="2739"/>
      <c r="AI382" s="2739"/>
      <c r="AJ382" s="2738">
        <v>0</v>
      </c>
    </row>
    <row r="383" spans="1:36" s="2701" customFormat="1" ht="47.25">
      <c r="A383" s="139">
        <v>3673</v>
      </c>
      <c r="B383" s="2710" t="s">
        <v>8716</v>
      </c>
      <c r="C383" s="2707" t="s">
        <v>8717</v>
      </c>
      <c r="D383" s="2674" t="s">
        <v>187</v>
      </c>
      <c r="E383" s="2733" t="s">
        <v>3245</v>
      </c>
      <c r="F383" s="2734" t="s">
        <v>43</v>
      </c>
      <c r="G383" s="2735">
        <v>20</v>
      </c>
      <c r="H383" s="2736">
        <v>0</v>
      </c>
      <c r="I383" s="2735">
        <v>0</v>
      </c>
      <c r="J383" s="2737">
        <v>0</v>
      </c>
      <c r="K383" s="2706">
        <v>0</v>
      </c>
      <c r="L383" s="2680">
        <v>20</v>
      </c>
      <c r="M383" s="2706">
        <v>5</v>
      </c>
      <c r="N383" s="2738">
        <v>0</v>
      </c>
      <c r="O383" s="2739">
        <v>5</v>
      </c>
      <c r="P383" s="2739"/>
      <c r="Q383" s="2739"/>
      <c r="R383" s="2739"/>
      <c r="S383" s="2739"/>
      <c r="T383" s="2739"/>
      <c r="U383" s="2739"/>
      <c r="V383" s="2739"/>
      <c r="W383" s="2739"/>
      <c r="X383" s="2843">
        <v>5</v>
      </c>
      <c r="Y383" s="2843">
        <v>0</v>
      </c>
      <c r="Z383" s="2108">
        <v>5</v>
      </c>
      <c r="AA383" s="2844"/>
      <c r="AB383" s="2844"/>
      <c r="AC383" s="2108">
        <v>0</v>
      </c>
      <c r="AD383" s="2108"/>
      <c r="AE383" s="2844"/>
      <c r="AF383" s="2844">
        <v>0</v>
      </c>
      <c r="AG383" s="2108">
        <v>0</v>
      </c>
      <c r="AH383" s="2739"/>
      <c r="AI383" s="2739"/>
      <c r="AJ383" s="2738">
        <v>0</v>
      </c>
    </row>
    <row r="384" spans="1:36" s="2701" customFormat="1" ht="47.25">
      <c r="A384" s="139">
        <v>3674</v>
      </c>
      <c r="B384" s="2710" t="s">
        <v>8718</v>
      </c>
      <c r="C384" s="2707" t="s">
        <v>8719</v>
      </c>
      <c r="D384" s="2674" t="s">
        <v>561</v>
      </c>
      <c r="E384" s="2733" t="s">
        <v>3245</v>
      </c>
      <c r="F384" s="2734" t="s">
        <v>43</v>
      </c>
      <c r="G384" s="2735">
        <v>150</v>
      </c>
      <c r="H384" s="2736">
        <v>0</v>
      </c>
      <c r="I384" s="2735">
        <v>0</v>
      </c>
      <c r="J384" s="2737">
        <v>0</v>
      </c>
      <c r="K384" s="2706">
        <v>0</v>
      </c>
      <c r="L384" s="2680">
        <v>150</v>
      </c>
      <c r="M384" s="2706">
        <v>37.5</v>
      </c>
      <c r="N384" s="2738">
        <v>0</v>
      </c>
      <c r="O384" s="2739">
        <v>37.5</v>
      </c>
      <c r="P384" s="2739"/>
      <c r="Q384" s="2739"/>
      <c r="R384" s="2739"/>
      <c r="S384" s="2739"/>
      <c r="T384" s="2739"/>
      <c r="U384" s="2739"/>
      <c r="V384" s="2739"/>
      <c r="W384" s="2739"/>
      <c r="X384" s="2843">
        <v>37.5</v>
      </c>
      <c r="Y384" s="2843">
        <v>0</v>
      </c>
      <c r="Z384" s="2108">
        <v>37.5</v>
      </c>
      <c r="AA384" s="2844"/>
      <c r="AB384" s="2844"/>
      <c r="AC384" s="2108">
        <v>0</v>
      </c>
      <c r="AD384" s="2108"/>
      <c r="AE384" s="2844"/>
      <c r="AF384" s="2844">
        <v>0</v>
      </c>
      <c r="AG384" s="2108">
        <v>0</v>
      </c>
      <c r="AH384" s="2739"/>
      <c r="AI384" s="2739"/>
      <c r="AJ384" s="2738">
        <v>0</v>
      </c>
    </row>
    <row r="385" spans="1:36" s="2701" customFormat="1" ht="47.25">
      <c r="A385" s="139">
        <v>3675</v>
      </c>
      <c r="B385" s="2710" t="s">
        <v>8720</v>
      </c>
      <c r="C385" s="2707" t="s">
        <v>8721</v>
      </c>
      <c r="D385" s="2674" t="s">
        <v>561</v>
      </c>
      <c r="E385" s="2733" t="s">
        <v>3245</v>
      </c>
      <c r="F385" s="2734" t="s">
        <v>43</v>
      </c>
      <c r="G385" s="2735">
        <v>100</v>
      </c>
      <c r="H385" s="2736">
        <v>0</v>
      </c>
      <c r="I385" s="2735">
        <v>0</v>
      </c>
      <c r="J385" s="2737">
        <v>0</v>
      </c>
      <c r="K385" s="2706">
        <v>0</v>
      </c>
      <c r="L385" s="2680">
        <v>100</v>
      </c>
      <c r="M385" s="2706">
        <v>25</v>
      </c>
      <c r="N385" s="2738">
        <v>0</v>
      </c>
      <c r="O385" s="2739">
        <v>25</v>
      </c>
      <c r="P385" s="2739"/>
      <c r="Q385" s="2739"/>
      <c r="R385" s="2739"/>
      <c r="S385" s="2739"/>
      <c r="T385" s="2739"/>
      <c r="U385" s="2739"/>
      <c r="V385" s="2739"/>
      <c r="W385" s="2739"/>
      <c r="X385" s="2843">
        <v>25</v>
      </c>
      <c r="Y385" s="2843">
        <v>0</v>
      </c>
      <c r="Z385" s="2108">
        <v>25</v>
      </c>
      <c r="AA385" s="2844"/>
      <c r="AB385" s="2844"/>
      <c r="AC385" s="2108">
        <v>0</v>
      </c>
      <c r="AD385" s="2108"/>
      <c r="AE385" s="2844"/>
      <c r="AF385" s="2844">
        <v>0</v>
      </c>
      <c r="AG385" s="2108">
        <v>0</v>
      </c>
      <c r="AH385" s="2739"/>
      <c r="AI385" s="2739"/>
      <c r="AJ385" s="2738">
        <v>0</v>
      </c>
    </row>
    <row r="386" spans="1:36" s="2701" customFormat="1" ht="47.25">
      <c r="A386" s="139">
        <v>3676</v>
      </c>
      <c r="B386" s="2710" t="s">
        <v>8722</v>
      </c>
      <c r="C386" s="2745" t="s">
        <v>8723</v>
      </c>
      <c r="D386" s="2746" t="s">
        <v>577</v>
      </c>
      <c r="E386" s="2733" t="s">
        <v>3245</v>
      </c>
      <c r="F386" s="2734" t="s">
        <v>43</v>
      </c>
      <c r="G386" s="2747">
        <v>50</v>
      </c>
      <c r="H386" s="2736">
        <v>0</v>
      </c>
      <c r="I386" s="2735">
        <v>0</v>
      </c>
      <c r="J386" s="2737">
        <v>0</v>
      </c>
      <c r="K386" s="2706">
        <v>0</v>
      </c>
      <c r="L386" s="2680">
        <v>50</v>
      </c>
      <c r="M386" s="2706">
        <v>12.5</v>
      </c>
      <c r="N386" s="2738">
        <v>0</v>
      </c>
      <c r="O386" s="2739">
        <v>12.5</v>
      </c>
      <c r="P386" s="2739"/>
      <c r="Q386" s="2739"/>
      <c r="R386" s="2739"/>
      <c r="S386" s="2739"/>
      <c r="T386" s="2739"/>
      <c r="U386" s="2739"/>
      <c r="V386" s="2739"/>
      <c r="W386" s="2739"/>
      <c r="X386" s="2843">
        <v>12.5</v>
      </c>
      <c r="Y386" s="2843">
        <v>0</v>
      </c>
      <c r="Z386" s="2108">
        <v>12.5</v>
      </c>
      <c r="AA386" s="2844"/>
      <c r="AB386" s="2844"/>
      <c r="AC386" s="2108">
        <v>0</v>
      </c>
      <c r="AD386" s="2108"/>
      <c r="AE386" s="2844"/>
      <c r="AF386" s="2844">
        <v>0</v>
      </c>
      <c r="AG386" s="2108">
        <v>0</v>
      </c>
      <c r="AH386" s="2739"/>
      <c r="AI386" s="2739"/>
      <c r="AJ386" s="2738">
        <v>0</v>
      </c>
    </row>
    <row r="387" spans="1:36" s="2701" customFormat="1" ht="126">
      <c r="A387" s="139">
        <v>3677</v>
      </c>
      <c r="B387" s="2710" t="s">
        <v>8724</v>
      </c>
      <c r="C387" s="2707" t="s">
        <v>8725</v>
      </c>
      <c r="D387" s="2674" t="s">
        <v>577</v>
      </c>
      <c r="E387" s="2733" t="s">
        <v>3245</v>
      </c>
      <c r="F387" s="2734" t="s">
        <v>43</v>
      </c>
      <c r="G387" s="2735">
        <v>100</v>
      </c>
      <c r="H387" s="2736">
        <v>0</v>
      </c>
      <c r="I387" s="2735">
        <v>0</v>
      </c>
      <c r="J387" s="2737">
        <v>0</v>
      </c>
      <c r="K387" s="2706">
        <v>0</v>
      </c>
      <c r="L387" s="2680">
        <v>100</v>
      </c>
      <c r="M387" s="2706">
        <v>25</v>
      </c>
      <c r="N387" s="2738">
        <v>0</v>
      </c>
      <c r="O387" s="2739">
        <v>25</v>
      </c>
      <c r="P387" s="2739"/>
      <c r="Q387" s="2739"/>
      <c r="R387" s="2739"/>
      <c r="S387" s="2739"/>
      <c r="T387" s="2739"/>
      <c r="U387" s="2739"/>
      <c r="V387" s="2739"/>
      <c r="W387" s="2739"/>
      <c r="X387" s="2843">
        <v>25</v>
      </c>
      <c r="Y387" s="2843">
        <v>0</v>
      </c>
      <c r="Z387" s="2108">
        <v>25</v>
      </c>
      <c r="AA387" s="2844"/>
      <c r="AB387" s="2844"/>
      <c r="AC387" s="2108">
        <v>0</v>
      </c>
      <c r="AD387" s="2108"/>
      <c r="AE387" s="2844"/>
      <c r="AF387" s="2844">
        <v>0</v>
      </c>
      <c r="AG387" s="2108">
        <v>0</v>
      </c>
      <c r="AH387" s="2739"/>
      <c r="AI387" s="2739"/>
      <c r="AJ387" s="2738">
        <v>0</v>
      </c>
    </row>
    <row r="388" spans="1:36" s="2701" customFormat="1" ht="47.25">
      <c r="A388" s="139">
        <v>3678</v>
      </c>
      <c r="B388" s="2710" t="s">
        <v>8726</v>
      </c>
      <c r="C388" s="2707" t="s">
        <v>8727</v>
      </c>
      <c r="D388" s="2674" t="s">
        <v>577</v>
      </c>
      <c r="E388" s="2733" t="s">
        <v>3245</v>
      </c>
      <c r="F388" s="2734" t="s">
        <v>43</v>
      </c>
      <c r="G388" s="2735">
        <v>52.5</v>
      </c>
      <c r="H388" s="2736">
        <v>0</v>
      </c>
      <c r="I388" s="2735">
        <v>0</v>
      </c>
      <c r="J388" s="2737">
        <v>0</v>
      </c>
      <c r="K388" s="2706">
        <v>0</v>
      </c>
      <c r="L388" s="2680">
        <v>52.5</v>
      </c>
      <c r="M388" s="2706">
        <v>13.125</v>
      </c>
      <c r="N388" s="2738">
        <v>0</v>
      </c>
      <c r="O388" s="2739">
        <v>13.125</v>
      </c>
      <c r="P388" s="2739"/>
      <c r="Q388" s="2739"/>
      <c r="R388" s="2739"/>
      <c r="S388" s="2739"/>
      <c r="T388" s="2739"/>
      <c r="U388" s="2739"/>
      <c r="V388" s="2739"/>
      <c r="W388" s="2739"/>
      <c r="X388" s="2843">
        <v>13.125</v>
      </c>
      <c r="Y388" s="2843">
        <v>0</v>
      </c>
      <c r="Z388" s="2108">
        <v>13.125</v>
      </c>
      <c r="AA388" s="2844"/>
      <c r="AB388" s="2844"/>
      <c r="AC388" s="2108">
        <v>0</v>
      </c>
      <c r="AD388" s="2108"/>
      <c r="AE388" s="2844"/>
      <c r="AF388" s="2844">
        <v>0</v>
      </c>
      <c r="AG388" s="2108">
        <v>0</v>
      </c>
      <c r="AH388" s="2739"/>
      <c r="AI388" s="2739"/>
      <c r="AJ388" s="2738">
        <v>0</v>
      </c>
    </row>
    <row r="389" spans="1:36" s="2701" customFormat="1" ht="63">
      <c r="A389" s="139">
        <v>3679</v>
      </c>
      <c r="B389" s="2710" t="s">
        <v>8728</v>
      </c>
      <c r="C389" s="2745" t="s">
        <v>8729</v>
      </c>
      <c r="D389" s="2746" t="s">
        <v>577</v>
      </c>
      <c r="E389" s="2733" t="s">
        <v>3245</v>
      </c>
      <c r="F389" s="2734" t="s">
        <v>43</v>
      </c>
      <c r="G389" s="2748">
        <v>100</v>
      </c>
      <c r="H389" s="2736">
        <v>0</v>
      </c>
      <c r="I389" s="2735">
        <v>0</v>
      </c>
      <c r="J389" s="2737">
        <v>0</v>
      </c>
      <c r="K389" s="2706">
        <v>0</v>
      </c>
      <c r="L389" s="2680">
        <v>100</v>
      </c>
      <c r="M389" s="2706">
        <v>25</v>
      </c>
      <c r="N389" s="2738">
        <v>0</v>
      </c>
      <c r="O389" s="2739">
        <v>25</v>
      </c>
      <c r="P389" s="2739"/>
      <c r="Q389" s="2739"/>
      <c r="R389" s="2739"/>
      <c r="S389" s="2739"/>
      <c r="T389" s="2739"/>
      <c r="U389" s="2739"/>
      <c r="V389" s="2739"/>
      <c r="W389" s="2739"/>
      <c r="X389" s="2843">
        <v>25</v>
      </c>
      <c r="Y389" s="2843">
        <v>0</v>
      </c>
      <c r="Z389" s="2108">
        <v>25</v>
      </c>
      <c r="AA389" s="2844"/>
      <c r="AB389" s="2844"/>
      <c r="AC389" s="2108">
        <v>0</v>
      </c>
      <c r="AD389" s="2108"/>
      <c r="AE389" s="2844"/>
      <c r="AF389" s="2844">
        <v>0</v>
      </c>
      <c r="AG389" s="2108">
        <v>0</v>
      </c>
      <c r="AH389" s="2739"/>
      <c r="AI389" s="2739"/>
      <c r="AJ389" s="2738">
        <v>0</v>
      </c>
    </row>
    <row r="390" spans="1:36" s="2701" customFormat="1" ht="47.25">
      <c r="A390" s="139">
        <v>3680</v>
      </c>
      <c r="B390" s="2710" t="s">
        <v>8730</v>
      </c>
      <c r="C390" s="2745" t="s">
        <v>8731</v>
      </c>
      <c r="D390" s="2746" t="s">
        <v>577</v>
      </c>
      <c r="E390" s="2733" t="s">
        <v>3245</v>
      </c>
      <c r="F390" s="2734" t="s">
        <v>43</v>
      </c>
      <c r="G390" s="2748">
        <v>37</v>
      </c>
      <c r="H390" s="2736">
        <v>0</v>
      </c>
      <c r="I390" s="2735">
        <v>0</v>
      </c>
      <c r="J390" s="2737">
        <v>0</v>
      </c>
      <c r="K390" s="2706">
        <v>0</v>
      </c>
      <c r="L390" s="2680">
        <v>37</v>
      </c>
      <c r="M390" s="2706">
        <v>9.25</v>
      </c>
      <c r="N390" s="2738">
        <v>0</v>
      </c>
      <c r="O390" s="2739">
        <v>9.25</v>
      </c>
      <c r="P390" s="2739"/>
      <c r="Q390" s="2739"/>
      <c r="R390" s="2739"/>
      <c r="S390" s="2739"/>
      <c r="T390" s="2739"/>
      <c r="U390" s="2739"/>
      <c r="V390" s="2739"/>
      <c r="W390" s="2739"/>
      <c r="X390" s="2843">
        <v>9.25</v>
      </c>
      <c r="Y390" s="2843">
        <v>0</v>
      </c>
      <c r="Z390" s="2108">
        <v>9.25</v>
      </c>
      <c r="AA390" s="2844"/>
      <c r="AB390" s="2844"/>
      <c r="AC390" s="2108">
        <v>0</v>
      </c>
      <c r="AD390" s="2108"/>
      <c r="AE390" s="2844"/>
      <c r="AF390" s="2844">
        <v>0</v>
      </c>
      <c r="AG390" s="2108">
        <v>0</v>
      </c>
      <c r="AH390" s="2739"/>
      <c r="AI390" s="2739"/>
      <c r="AJ390" s="2738">
        <v>0</v>
      </c>
    </row>
    <row r="391" spans="1:36" s="2701" customFormat="1" ht="63">
      <c r="A391" s="139">
        <v>3681</v>
      </c>
      <c r="B391" s="2710" t="s">
        <v>8732</v>
      </c>
      <c r="C391" s="2707" t="s">
        <v>8733</v>
      </c>
      <c r="D391" s="2674" t="s">
        <v>577</v>
      </c>
      <c r="E391" s="2733" t="s">
        <v>3245</v>
      </c>
      <c r="F391" s="2734" t="s">
        <v>43</v>
      </c>
      <c r="G391" s="2735">
        <v>100</v>
      </c>
      <c r="H391" s="2736">
        <v>0</v>
      </c>
      <c r="I391" s="2735">
        <v>0</v>
      </c>
      <c r="J391" s="2737">
        <v>0</v>
      </c>
      <c r="K391" s="2706">
        <v>0</v>
      </c>
      <c r="L391" s="2680">
        <v>100</v>
      </c>
      <c r="M391" s="2706">
        <v>25</v>
      </c>
      <c r="N391" s="2738">
        <v>0</v>
      </c>
      <c r="O391" s="2739">
        <v>25</v>
      </c>
      <c r="P391" s="2739"/>
      <c r="Q391" s="2739"/>
      <c r="R391" s="2739"/>
      <c r="S391" s="2739"/>
      <c r="T391" s="2739"/>
      <c r="U391" s="2739"/>
      <c r="V391" s="2739"/>
      <c r="W391" s="2739"/>
      <c r="X391" s="2843">
        <v>25</v>
      </c>
      <c r="Y391" s="2843">
        <v>0</v>
      </c>
      <c r="Z391" s="2108">
        <v>25</v>
      </c>
      <c r="AA391" s="2844"/>
      <c r="AB391" s="2844"/>
      <c r="AC391" s="2108">
        <v>0</v>
      </c>
      <c r="AD391" s="2108"/>
      <c r="AE391" s="2844"/>
      <c r="AF391" s="2844">
        <v>0</v>
      </c>
      <c r="AG391" s="2108">
        <v>0</v>
      </c>
      <c r="AH391" s="2739"/>
      <c r="AI391" s="2739"/>
      <c r="AJ391" s="2738">
        <v>0</v>
      </c>
    </row>
    <row r="392" spans="1:36" s="2701" customFormat="1" ht="94.5">
      <c r="A392" s="139">
        <v>3682</v>
      </c>
      <c r="B392" s="2710" t="s">
        <v>8734</v>
      </c>
      <c r="C392" s="2707" t="s">
        <v>8735</v>
      </c>
      <c r="D392" s="2674" t="s">
        <v>577</v>
      </c>
      <c r="E392" s="2733" t="s">
        <v>3245</v>
      </c>
      <c r="F392" s="2734" t="s">
        <v>43</v>
      </c>
      <c r="G392" s="2735">
        <v>100</v>
      </c>
      <c r="H392" s="2736">
        <v>0</v>
      </c>
      <c r="I392" s="2735">
        <v>0</v>
      </c>
      <c r="J392" s="2737">
        <v>0</v>
      </c>
      <c r="K392" s="2706">
        <v>0</v>
      </c>
      <c r="L392" s="2680">
        <v>100</v>
      </c>
      <c r="M392" s="2706">
        <v>25</v>
      </c>
      <c r="N392" s="2738">
        <v>0</v>
      </c>
      <c r="O392" s="2739">
        <v>25</v>
      </c>
      <c r="P392" s="2739"/>
      <c r="Q392" s="2739"/>
      <c r="R392" s="2739"/>
      <c r="S392" s="2739"/>
      <c r="T392" s="2739"/>
      <c r="U392" s="2739"/>
      <c r="V392" s="2739"/>
      <c r="W392" s="2739"/>
      <c r="X392" s="2843">
        <v>25</v>
      </c>
      <c r="Y392" s="2843">
        <v>0</v>
      </c>
      <c r="Z392" s="2108">
        <v>25</v>
      </c>
      <c r="AA392" s="2844"/>
      <c r="AB392" s="2844"/>
      <c r="AC392" s="2108">
        <v>0</v>
      </c>
      <c r="AD392" s="2108"/>
      <c r="AE392" s="2844"/>
      <c r="AF392" s="2844">
        <v>0</v>
      </c>
      <c r="AG392" s="2108">
        <v>0</v>
      </c>
      <c r="AH392" s="2739"/>
      <c r="AI392" s="2739"/>
      <c r="AJ392" s="2738">
        <v>0</v>
      </c>
    </row>
    <row r="393" spans="1:36" s="2701" customFormat="1" ht="63">
      <c r="A393" s="139">
        <v>3683</v>
      </c>
      <c r="B393" s="2710" t="s">
        <v>8736</v>
      </c>
      <c r="C393" s="2707" t="s">
        <v>8737</v>
      </c>
      <c r="D393" s="2674" t="s">
        <v>577</v>
      </c>
      <c r="E393" s="2733" t="s">
        <v>3245</v>
      </c>
      <c r="F393" s="2734" t="s">
        <v>43</v>
      </c>
      <c r="G393" s="2735">
        <v>100</v>
      </c>
      <c r="H393" s="2736">
        <v>0</v>
      </c>
      <c r="I393" s="2735">
        <v>0</v>
      </c>
      <c r="J393" s="2737">
        <v>0</v>
      </c>
      <c r="K393" s="2706">
        <v>0</v>
      </c>
      <c r="L393" s="2680">
        <v>100</v>
      </c>
      <c r="M393" s="2706">
        <v>25</v>
      </c>
      <c r="N393" s="2738">
        <v>0</v>
      </c>
      <c r="O393" s="2739">
        <v>25</v>
      </c>
      <c r="P393" s="2739"/>
      <c r="Q393" s="2739"/>
      <c r="R393" s="2739"/>
      <c r="S393" s="2739"/>
      <c r="T393" s="2739"/>
      <c r="U393" s="2739"/>
      <c r="V393" s="2739"/>
      <c r="W393" s="2739"/>
      <c r="X393" s="2843">
        <v>25</v>
      </c>
      <c r="Y393" s="2843">
        <v>0</v>
      </c>
      <c r="Z393" s="2108">
        <v>25</v>
      </c>
      <c r="AA393" s="2844"/>
      <c r="AB393" s="2844"/>
      <c r="AC393" s="2108">
        <v>0</v>
      </c>
      <c r="AD393" s="2108"/>
      <c r="AE393" s="2844"/>
      <c r="AF393" s="2844">
        <v>0</v>
      </c>
      <c r="AG393" s="2108">
        <v>0</v>
      </c>
      <c r="AH393" s="2739"/>
      <c r="AI393" s="2739"/>
      <c r="AJ393" s="2738">
        <v>0</v>
      </c>
    </row>
    <row r="394" spans="1:36" s="2701" customFormat="1" ht="47.25">
      <c r="A394" s="139">
        <v>3684</v>
      </c>
      <c r="B394" s="2710" t="s">
        <v>8738</v>
      </c>
      <c r="C394" s="2707" t="s">
        <v>8739</v>
      </c>
      <c r="D394" s="2674" t="s">
        <v>577</v>
      </c>
      <c r="E394" s="2733" t="s">
        <v>3245</v>
      </c>
      <c r="F394" s="2734" t="s">
        <v>43</v>
      </c>
      <c r="G394" s="2735">
        <v>100</v>
      </c>
      <c r="H394" s="2736">
        <v>0</v>
      </c>
      <c r="I394" s="2735">
        <v>0</v>
      </c>
      <c r="J394" s="2737">
        <v>0</v>
      </c>
      <c r="K394" s="2706">
        <v>0</v>
      </c>
      <c r="L394" s="2680">
        <v>100</v>
      </c>
      <c r="M394" s="2706">
        <v>25</v>
      </c>
      <c r="N394" s="2738">
        <v>0</v>
      </c>
      <c r="O394" s="2739">
        <v>25</v>
      </c>
      <c r="P394" s="2739"/>
      <c r="Q394" s="2739"/>
      <c r="R394" s="2739"/>
      <c r="S394" s="2739"/>
      <c r="T394" s="2739"/>
      <c r="U394" s="2739"/>
      <c r="V394" s="2739"/>
      <c r="W394" s="2739"/>
      <c r="X394" s="2843">
        <v>25</v>
      </c>
      <c r="Y394" s="2843">
        <v>0</v>
      </c>
      <c r="Z394" s="2108">
        <v>25</v>
      </c>
      <c r="AA394" s="2844"/>
      <c r="AB394" s="2844"/>
      <c r="AC394" s="2108">
        <v>0</v>
      </c>
      <c r="AD394" s="2108"/>
      <c r="AE394" s="2844"/>
      <c r="AF394" s="2844">
        <v>0</v>
      </c>
      <c r="AG394" s="2108">
        <v>0</v>
      </c>
      <c r="AH394" s="2739"/>
      <c r="AI394" s="2739"/>
      <c r="AJ394" s="2738">
        <v>0</v>
      </c>
    </row>
    <row r="395" spans="1:36" s="2701" customFormat="1" ht="78.75">
      <c r="A395" s="139">
        <v>3685</v>
      </c>
      <c r="B395" s="2710" t="s">
        <v>8740</v>
      </c>
      <c r="C395" s="2707" t="s">
        <v>8741</v>
      </c>
      <c r="D395" s="2674" t="s">
        <v>577</v>
      </c>
      <c r="E395" s="2733" t="s">
        <v>3245</v>
      </c>
      <c r="F395" s="2734" t="s">
        <v>43</v>
      </c>
      <c r="G395" s="2735">
        <v>100</v>
      </c>
      <c r="H395" s="2736">
        <v>0</v>
      </c>
      <c r="I395" s="2735">
        <v>0</v>
      </c>
      <c r="J395" s="2737">
        <v>0</v>
      </c>
      <c r="K395" s="2706">
        <v>0</v>
      </c>
      <c r="L395" s="2680">
        <v>100</v>
      </c>
      <c r="M395" s="2706">
        <v>25</v>
      </c>
      <c r="N395" s="2738">
        <v>0</v>
      </c>
      <c r="O395" s="2739">
        <v>25</v>
      </c>
      <c r="P395" s="2739"/>
      <c r="Q395" s="2739"/>
      <c r="R395" s="2739"/>
      <c r="S395" s="2739"/>
      <c r="T395" s="2739"/>
      <c r="U395" s="2739"/>
      <c r="V395" s="2739"/>
      <c r="W395" s="2739"/>
      <c r="X395" s="2843">
        <v>25</v>
      </c>
      <c r="Y395" s="2843">
        <v>0</v>
      </c>
      <c r="Z395" s="2108">
        <v>25</v>
      </c>
      <c r="AA395" s="2844"/>
      <c r="AB395" s="2844"/>
      <c r="AC395" s="2108">
        <v>0</v>
      </c>
      <c r="AD395" s="2108"/>
      <c r="AE395" s="2844"/>
      <c r="AF395" s="2844">
        <v>0</v>
      </c>
      <c r="AG395" s="2108">
        <v>0</v>
      </c>
      <c r="AH395" s="2739"/>
      <c r="AI395" s="2739"/>
      <c r="AJ395" s="2738">
        <v>0</v>
      </c>
    </row>
    <row r="396" spans="1:36" s="2701" customFormat="1" ht="236.25">
      <c r="A396" s="139">
        <v>3686</v>
      </c>
      <c r="B396" s="2710" t="s">
        <v>8742</v>
      </c>
      <c r="C396" s="2707" t="s">
        <v>8743</v>
      </c>
      <c r="D396" s="2674" t="s">
        <v>213</v>
      </c>
      <c r="E396" s="2733" t="s">
        <v>3245</v>
      </c>
      <c r="F396" s="2734" t="s">
        <v>43</v>
      </c>
      <c r="G396" s="2735">
        <v>140</v>
      </c>
      <c r="H396" s="2736">
        <v>0</v>
      </c>
      <c r="I396" s="2735">
        <v>0</v>
      </c>
      <c r="J396" s="2737">
        <v>0</v>
      </c>
      <c r="K396" s="2706">
        <v>0</v>
      </c>
      <c r="L396" s="2680">
        <v>140</v>
      </c>
      <c r="M396" s="2706">
        <v>35</v>
      </c>
      <c r="N396" s="2738">
        <v>0</v>
      </c>
      <c r="O396" s="2739">
        <v>35</v>
      </c>
      <c r="P396" s="2739"/>
      <c r="Q396" s="2739"/>
      <c r="R396" s="2739"/>
      <c r="S396" s="2739"/>
      <c r="T396" s="2739"/>
      <c r="U396" s="2739"/>
      <c r="V396" s="2739"/>
      <c r="W396" s="2739"/>
      <c r="X396" s="2843">
        <v>35</v>
      </c>
      <c r="Y396" s="2843">
        <v>0</v>
      </c>
      <c r="Z396" s="2108">
        <v>35</v>
      </c>
      <c r="AA396" s="2844"/>
      <c r="AB396" s="2844"/>
      <c r="AC396" s="2108">
        <v>0</v>
      </c>
      <c r="AD396" s="2108"/>
      <c r="AE396" s="2844"/>
      <c r="AF396" s="2844">
        <v>0</v>
      </c>
      <c r="AG396" s="2108">
        <v>0</v>
      </c>
      <c r="AH396" s="2739"/>
      <c r="AI396" s="2739"/>
      <c r="AJ396" s="2738">
        <v>0</v>
      </c>
    </row>
    <row r="397" spans="1:36" s="2701" customFormat="1" ht="78.75">
      <c r="A397" s="139">
        <v>3687</v>
      </c>
      <c r="B397" s="2710" t="s">
        <v>8744</v>
      </c>
      <c r="C397" s="2707" t="s">
        <v>8745</v>
      </c>
      <c r="D397" s="2674" t="s">
        <v>213</v>
      </c>
      <c r="E397" s="2733" t="s">
        <v>3245</v>
      </c>
      <c r="F397" s="2734" t="s">
        <v>43</v>
      </c>
      <c r="G397" s="2735">
        <v>126.5</v>
      </c>
      <c r="H397" s="2736">
        <v>0</v>
      </c>
      <c r="I397" s="2735">
        <v>0</v>
      </c>
      <c r="J397" s="2737">
        <v>0</v>
      </c>
      <c r="K397" s="2706">
        <v>0</v>
      </c>
      <c r="L397" s="2680">
        <v>126.5</v>
      </c>
      <c r="M397" s="2706">
        <v>31.624999999999996</v>
      </c>
      <c r="N397" s="2738">
        <v>0</v>
      </c>
      <c r="O397" s="2739">
        <v>31.624999999999996</v>
      </c>
      <c r="P397" s="2739"/>
      <c r="Q397" s="2739"/>
      <c r="R397" s="2739"/>
      <c r="S397" s="2739"/>
      <c r="T397" s="2739"/>
      <c r="U397" s="2739"/>
      <c r="V397" s="2739"/>
      <c r="W397" s="2739"/>
      <c r="X397" s="2843">
        <v>31.624999999999996</v>
      </c>
      <c r="Y397" s="2843">
        <v>0</v>
      </c>
      <c r="Z397" s="2108">
        <v>31.624999999999996</v>
      </c>
      <c r="AA397" s="2844"/>
      <c r="AB397" s="2844"/>
      <c r="AC397" s="2108">
        <v>0</v>
      </c>
      <c r="AD397" s="2108"/>
      <c r="AE397" s="2844"/>
      <c r="AF397" s="2844">
        <v>0</v>
      </c>
      <c r="AG397" s="2108">
        <v>0</v>
      </c>
      <c r="AH397" s="2739"/>
      <c r="AI397" s="2739"/>
      <c r="AJ397" s="2738">
        <v>0</v>
      </c>
    </row>
    <row r="398" spans="1:36" s="2701" customFormat="1" ht="110.25">
      <c r="A398" s="139">
        <v>3688</v>
      </c>
      <c r="B398" s="2710" t="s">
        <v>8746</v>
      </c>
      <c r="C398" s="2707" t="s">
        <v>8747</v>
      </c>
      <c r="D398" s="2674" t="s">
        <v>213</v>
      </c>
      <c r="E398" s="2733" t="s">
        <v>3245</v>
      </c>
      <c r="F398" s="2734" t="s">
        <v>43</v>
      </c>
      <c r="G398" s="2735">
        <v>143.5</v>
      </c>
      <c r="H398" s="2736">
        <v>0</v>
      </c>
      <c r="I398" s="2735">
        <v>0</v>
      </c>
      <c r="J398" s="2737">
        <v>0</v>
      </c>
      <c r="K398" s="2706">
        <v>0</v>
      </c>
      <c r="L398" s="2680">
        <v>143.5</v>
      </c>
      <c r="M398" s="2706">
        <v>35.875</v>
      </c>
      <c r="N398" s="2738">
        <v>0</v>
      </c>
      <c r="O398" s="2739">
        <v>35.875</v>
      </c>
      <c r="P398" s="2739"/>
      <c r="Q398" s="2739"/>
      <c r="R398" s="2739"/>
      <c r="S398" s="2739"/>
      <c r="T398" s="2739"/>
      <c r="U398" s="2739"/>
      <c r="V398" s="2739"/>
      <c r="W398" s="2739"/>
      <c r="X398" s="2843">
        <v>35.875</v>
      </c>
      <c r="Y398" s="2843">
        <v>0</v>
      </c>
      <c r="Z398" s="2108">
        <v>35.875</v>
      </c>
      <c r="AA398" s="2844"/>
      <c r="AB398" s="2844"/>
      <c r="AC398" s="2108">
        <v>0</v>
      </c>
      <c r="AD398" s="2108"/>
      <c r="AE398" s="2844"/>
      <c r="AF398" s="2844">
        <v>0</v>
      </c>
      <c r="AG398" s="2108">
        <v>0</v>
      </c>
      <c r="AH398" s="2739"/>
      <c r="AI398" s="2739"/>
      <c r="AJ398" s="2738">
        <v>0</v>
      </c>
    </row>
    <row r="399" spans="1:36" s="2701" customFormat="1" ht="78.75">
      <c r="A399" s="139">
        <v>3689</v>
      </c>
      <c r="B399" s="2710" t="s">
        <v>8748</v>
      </c>
      <c r="C399" s="2707" t="s">
        <v>8749</v>
      </c>
      <c r="D399" s="2674" t="s">
        <v>213</v>
      </c>
      <c r="E399" s="2733" t="s">
        <v>3245</v>
      </c>
      <c r="F399" s="2734" t="s">
        <v>43</v>
      </c>
      <c r="G399" s="2735">
        <v>60</v>
      </c>
      <c r="H399" s="2736">
        <v>0</v>
      </c>
      <c r="I399" s="2735">
        <v>0</v>
      </c>
      <c r="J399" s="2737">
        <v>0</v>
      </c>
      <c r="K399" s="2706">
        <v>0</v>
      </c>
      <c r="L399" s="2680">
        <v>60</v>
      </c>
      <c r="M399" s="2706">
        <v>15</v>
      </c>
      <c r="N399" s="2738">
        <v>0</v>
      </c>
      <c r="O399" s="2739">
        <v>15</v>
      </c>
      <c r="P399" s="2739"/>
      <c r="Q399" s="2739"/>
      <c r="R399" s="2739"/>
      <c r="S399" s="2739"/>
      <c r="T399" s="2739"/>
      <c r="U399" s="2739"/>
      <c r="V399" s="2739"/>
      <c r="W399" s="2739"/>
      <c r="X399" s="2843">
        <v>15</v>
      </c>
      <c r="Y399" s="2843">
        <v>0</v>
      </c>
      <c r="Z399" s="2108">
        <v>15</v>
      </c>
      <c r="AA399" s="2844"/>
      <c r="AB399" s="2844"/>
      <c r="AC399" s="2108">
        <v>0</v>
      </c>
      <c r="AD399" s="2108"/>
      <c r="AE399" s="2844"/>
      <c r="AF399" s="2844">
        <v>0</v>
      </c>
      <c r="AG399" s="2108">
        <v>0</v>
      </c>
      <c r="AH399" s="2739"/>
      <c r="AI399" s="2739"/>
      <c r="AJ399" s="2738">
        <v>0</v>
      </c>
    </row>
    <row r="400" spans="1:36" s="2701" customFormat="1" ht="78.75">
      <c r="A400" s="139">
        <v>3690</v>
      </c>
      <c r="B400" s="2710" t="s">
        <v>8750</v>
      </c>
      <c r="C400" s="2707" t="s">
        <v>8751</v>
      </c>
      <c r="D400" s="2674" t="s">
        <v>213</v>
      </c>
      <c r="E400" s="2733" t="s">
        <v>3245</v>
      </c>
      <c r="F400" s="2734" t="s">
        <v>43</v>
      </c>
      <c r="G400" s="2735">
        <v>70</v>
      </c>
      <c r="H400" s="2736">
        <v>0</v>
      </c>
      <c r="I400" s="2735">
        <v>0</v>
      </c>
      <c r="J400" s="2737">
        <v>0</v>
      </c>
      <c r="K400" s="2706">
        <v>0</v>
      </c>
      <c r="L400" s="2680">
        <v>70</v>
      </c>
      <c r="M400" s="2706">
        <v>17.5</v>
      </c>
      <c r="N400" s="2738">
        <v>0</v>
      </c>
      <c r="O400" s="2739">
        <v>17.5</v>
      </c>
      <c r="P400" s="2739"/>
      <c r="Q400" s="2739"/>
      <c r="R400" s="2739"/>
      <c r="S400" s="2739"/>
      <c r="T400" s="2739"/>
      <c r="U400" s="2739"/>
      <c r="V400" s="2739"/>
      <c r="W400" s="2739"/>
      <c r="X400" s="2843">
        <v>17.5</v>
      </c>
      <c r="Y400" s="2843">
        <v>0</v>
      </c>
      <c r="Z400" s="2108">
        <v>17.5</v>
      </c>
      <c r="AA400" s="2844"/>
      <c r="AB400" s="2844"/>
      <c r="AC400" s="2108">
        <v>0</v>
      </c>
      <c r="AD400" s="2108"/>
      <c r="AE400" s="2844"/>
      <c r="AF400" s="2844">
        <v>0</v>
      </c>
      <c r="AG400" s="2108">
        <v>0</v>
      </c>
      <c r="AH400" s="2739"/>
      <c r="AI400" s="2739"/>
      <c r="AJ400" s="2738">
        <v>0</v>
      </c>
    </row>
    <row r="401" spans="1:36" s="2701" customFormat="1" ht="78.75">
      <c r="A401" s="139">
        <v>3691</v>
      </c>
      <c r="B401" s="2710" t="s">
        <v>8752</v>
      </c>
      <c r="C401" s="2707" t="s">
        <v>8753</v>
      </c>
      <c r="D401" s="2674" t="s">
        <v>213</v>
      </c>
      <c r="E401" s="2733" t="s">
        <v>3245</v>
      </c>
      <c r="F401" s="2734" t="s">
        <v>43</v>
      </c>
      <c r="G401" s="2735">
        <v>150</v>
      </c>
      <c r="H401" s="2736">
        <v>0</v>
      </c>
      <c r="I401" s="2735">
        <v>0</v>
      </c>
      <c r="J401" s="2737">
        <v>0</v>
      </c>
      <c r="K401" s="2706">
        <v>0</v>
      </c>
      <c r="L401" s="2680">
        <v>150</v>
      </c>
      <c r="M401" s="2706">
        <v>37.5</v>
      </c>
      <c r="N401" s="2738">
        <v>0</v>
      </c>
      <c r="O401" s="2739">
        <v>37.5</v>
      </c>
      <c r="P401" s="2739"/>
      <c r="Q401" s="2739"/>
      <c r="R401" s="2739"/>
      <c r="S401" s="2739"/>
      <c r="T401" s="2739"/>
      <c r="U401" s="2739"/>
      <c r="V401" s="2739"/>
      <c r="W401" s="2739"/>
      <c r="X401" s="2843">
        <v>37.5</v>
      </c>
      <c r="Y401" s="2843">
        <v>0</v>
      </c>
      <c r="Z401" s="2108">
        <v>37.5</v>
      </c>
      <c r="AA401" s="2844"/>
      <c r="AB401" s="2844"/>
      <c r="AC401" s="2108">
        <v>0</v>
      </c>
      <c r="AD401" s="2108"/>
      <c r="AE401" s="2844"/>
      <c r="AF401" s="2844">
        <v>0</v>
      </c>
      <c r="AG401" s="2108">
        <v>0</v>
      </c>
      <c r="AH401" s="2739"/>
      <c r="AI401" s="2739"/>
      <c r="AJ401" s="2738">
        <v>0</v>
      </c>
    </row>
    <row r="402" spans="1:36" s="2701" customFormat="1" ht="63">
      <c r="A402" s="139">
        <v>3692</v>
      </c>
      <c r="B402" s="2710" t="s">
        <v>8754</v>
      </c>
      <c r="C402" s="2707" t="s">
        <v>8755</v>
      </c>
      <c r="D402" s="2674" t="s">
        <v>213</v>
      </c>
      <c r="E402" s="2733" t="s">
        <v>3245</v>
      </c>
      <c r="F402" s="2734" t="s">
        <v>43</v>
      </c>
      <c r="G402" s="2735">
        <v>120</v>
      </c>
      <c r="H402" s="2736">
        <v>0</v>
      </c>
      <c r="I402" s="2735">
        <v>0</v>
      </c>
      <c r="J402" s="2737">
        <v>0</v>
      </c>
      <c r="K402" s="2706">
        <v>0</v>
      </c>
      <c r="L402" s="2680">
        <v>120</v>
      </c>
      <c r="M402" s="2706">
        <v>30</v>
      </c>
      <c r="N402" s="2738">
        <v>0</v>
      </c>
      <c r="O402" s="2739">
        <v>30</v>
      </c>
      <c r="P402" s="2739"/>
      <c r="Q402" s="2739"/>
      <c r="R402" s="2739"/>
      <c r="S402" s="2739"/>
      <c r="T402" s="2739"/>
      <c r="U402" s="2739"/>
      <c r="V402" s="2739"/>
      <c r="W402" s="2739"/>
      <c r="X402" s="2843">
        <v>30</v>
      </c>
      <c r="Y402" s="2843">
        <v>0</v>
      </c>
      <c r="Z402" s="2108">
        <v>30</v>
      </c>
      <c r="AA402" s="2844"/>
      <c r="AB402" s="2844"/>
      <c r="AC402" s="2108">
        <v>0</v>
      </c>
      <c r="AD402" s="2108"/>
      <c r="AE402" s="2844"/>
      <c r="AF402" s="2844">
        <v>0</v>
      </c>
      <c r="AG402" s="2108">
        <v>0</v>
      </c>
      <c r="AH402" s="2739"/>
      <c r="AI402" s="2739"/>
      <c r="AJ402" s="2738">
        <v>0</v>
      </c>
    </row>
    <row r="403" spans="1:36" s="2701" customFormat="1" ht="94.5">
      <c r="A403" s="139">
        <v>3693</v>
      </c>
      <c r="B403" s="2710" t="s">
        <v>8756</v>
      </c>
      <c r="C403" s="2707" t="s">
        <v>8757</v>
      </c>
      <c r="D403" s="2674" t="s">
        <v>213</v>
      </c>
      <c r="E403" s="2733" t="s">
        <v>3245</v>
      </c>
      <c r="F403" s="2734" t="s">
        <v>43</v>
      </c>
      <c r="G403" s="2735">
        <v>173</v>
      </c>
      <c r="H403" s="2736">
        <v>0</v>
      </c>
      <c r="I403" s="2735">
        <v>0</v>
      </c>
      <c r="J403" s="2737">
        <v>0</v>
      </c>
      <c r="K403" s="2706">
        <v>0</v>
      </c>
      <c r="L403" s="2680">
        <v>173</v>
      </c>
      <c r="M403" s="2706">
        <v>43.25</v>
      </c>
      <c r="N403" s="2738">
        <v>0</v>
      </c>
      <c r="O403" s="2739">
        <v>43.25</v>
      </c>
      <c r="P403" s="2739"/>
      <c r="Q403" s="2739"/>
      <c r="R403" s="2739"/>
      <c r="S403" s="2739"/>
      <c r="T403" s="2739"/>
      <c r="U403" s="2739"/>
      <c r="V403" s="2739"/>
      <c r="W403" s="2739"/>
      <c r="X403" s="2843">
        <v>43.25</v>
      </c>
      <c r="Y403" s="2843">
        <v>0</v>
      </c>
      <c r="Z403" s="2108">
        <v>43.25</v>
      </c>
      <c r="AA403" s="2844"/>
      <c r="AB403" s="2844"/>
      <c r="AC403" s="2108">
        <v>0</v>
      </c>
      <c r="AD403" s="2108"/>
      <c r="AE403" s="2844"/>
      <c r="AF403" s="2844">
        <v>0</v>
      </c>
      <c r="AG403" s="2108">
        <v>0</v>
      </c>
      <c r="AH403" s="2739"/>
      <c r="AI403" s="2739"/>
      <c r="AJ403" s="2738">
        <v>0</v>
      </c>
    </row>
    <row r="404" spans="1:36" s="2701" customFormat="1" ht="47.25">
      <c r="A404" s="139">
        <v>3694</v>
      </c>
      <c r="B404" s="2710" t="s">
        <v>8758</v>
      </c>
      <c r="C404" s="2707" t="s">
        <v>8759</v>
      </c>
      <c r="D404" s="2674" t="s">
        <v>213</v>
      </c>
      <c r="E404" s="2733" t="s">
        <v>3245</v>
      </c>
      <c r="F404" s="2734" t="s">
        <v>43</v>
      </c>
      <c r="G404" s="2735">
        <v>160</v>
      </c>
      <c r="H404" s="2736">
        <v>0</v>
      </c>
      <c r="I404" s="2735">
        <v>0</v>
      </c>
      <c r="J404" s="2737">
        <v>0</v>
      </c>
      <c r="K404" s="2706">
        <v>0</v>
      </c>
      <c r="L404" s="2680">
        <v>160</v>
      </c>
      <c r="M404" s="2706">
        <v>40</v>
      </c>
      <c r="N404" s="2738">
        <v>0</v>
      </c>
      <c r="O404" s="2739">
        <v>40</v>
      </c>
      <c r="P404" s="2739"/>
      <c r="Q404" s="2739"/>
      <c r="R404" s="2739"/>
      <c r="S404" s="2739"/>
      <c r="T404" s="2739"/>
      <c r="U404" s="2739"/>
      <c r="V404" s="2739"/>
      <c r="W404" s="2739"/>
      <c r="X404" s="2843">
        <v>40</v>
      </c>
      <c r="Y404" s="2843">
        <v>0</v>
      </c>
      <c r="Z404" s="2108">
        <v>40</v>
      </c>
      <c r="AA404" s="2844"/>
      <c r="AB404" s="2844"/>
      <c r="AC404" s="2108">
        <v>0</v>
      </c>
      <c r="AD404" s="2108"/>
      <c r="AE404" s="2844"/>
      <c r="AF404" s="2844">
        <v>0</v>
      </c>
      <c r="AG404" s="2108">
        <v>0</v>
      </c>
      <c r="AH404" s="2739"/>
      <c r="AI404" s="2739"/>
      <c r="AJ404" s="2738">
        <v>0</v>
      </c>
    </row>
    <row r="405" spans="1:36" s="2701" customFormat="1" ht="173.25">
      <c r="A405" s="139">
        <v>3695</v>
      </c>
      <c r="B405" s="2710" t="s">
        <v>8760</v>
      </c>
      <c r="C405" s="2707" t="s">
        <v>8761</v>
      </c>
      <c r="D405" s="2674" t="s">
        <v>213</v>
      </c>
      <c r="E405" s="2733" t="s">
        <v>3245</v>
      </c>
      <c r="F405" s="2734" t="s">
        <v>43</v>
      </c>
      <c r="G405" s="2735">
        <v>140</v>
      </c>
      <c r="H405" s="2736">
        <v>0</v>
      </c>
      <c r="I405" s="2735">
        <v>0</v>
      </c>
      <c r="J405" s="2737">
        <v>0</v>
      </c>
      <c r="K405" s="2706">
        <v>0</v>
      </c>
      <c r="L405" s="2680">
        <v>140</v>
      </c>
      <c r="M405" s="2706">
        <v>35</v>
      </c>
      <c r="N405" s="2738">
        <v>0</v>
      </c>
      <c r="O405" s="2739">
        <v>35</v>
      </c>
      <c r="P405" s="2739"/>
      <c r="Q405" s="2739"/>
      <c r="R405" s="2739"/>
      <c r="S405" s="2739"/>
      <c r="T405" s="2739"/>
      <c r="U405" s="2739"/>
      <c r="V405" s="2739"/>
      <c r="W405" s="2739"/>
      <c r="X405" s="2843">
        <v>35</v>
      </c>
      <c r="Y405" s="2843">
        <v>0</v>
      </c>
      <c r="Z405" s="2108">
        <v>35</v>
      </c>
      <c r="AA405" s="2844"/>
      <c r="AB405" s="2844"/>
      <c r="AC405" s="2108">
        <v>0</v>
      </c>
      <c r="AD405" s="2108"/>
      <c r="AE405" s="2844"/>
      <c r="AF405" s="2844">
        <v>0</v>
      </c>
      <c r="AG405" s="2108">
        <v>0</v>
      </c>
      <c r="AH405" s="2739"/>
      <c r="AI405" s="2739"/>
      <c r="AJ405" s="2738">
        <v>0</v>
      </c>
    </row>
    <row r="406" spans="1:36" s="2701" customFormat="1" ht="78.75">
      <c r="A406" s="139">
        <v>3696</v>
      </c>
      <c r="B406" s="2710" t="s">
        <v>8762</v>
      </c>
      <c r="C406" s="2707" t="s">
        <v>8763</v>
      </c>
      <c r="D406" s="2674" t="s">
        <v>213</v>
      </c>
      <c r="E406" s="2733" t="s">
        <v>3245</v>
      </c>
      <c r="F406" s="2734" t="s">
        <v>43</v>
      </c>
      <c r="G406" s="2735">
        <v>130</v>
      </c>
      <c r="H406" s="2736">
        <v>0</v>
      </c>
      <c r="I406" s="2735">
        <v>0</v>
      </c>
      <c r="J406" s="2737">
        <v>0</v>
      </c>
      <c r="K406" s="2706">
        <v>0</v>
      </c>
      <c r="L406" s="2680">
        <v>130</v>
      </c>
      <c r="M406" s="2706">
        <v>32.5</v>
      </c>
      <c r="N406" s="2738">
        <v>0</v>
      </c>
      <c r="O406" s="2739">
        <v>32.5</v>
      </c>
      <c r="P406" s="2739"/>
      <c r="Q406" s="2739"/>
      <c r="R406" s="2739"/>
      <c r="S406" s="2739"/>
      <c r="T406" s="2739"/>
      <c r="U406" s="2739"/>
      <c r="V406" s="2739"/>
      <c r="W406" s="2739"/>
      <c r="X406" s="2843">
        <v>32.5</v>
      </c>
      <c r="Y406" s="2843">
        <v>0</v>
      </c>
      <c r="Z406" s="2108">
        <v>32.5</v>
      </c>
      <c r="AA406" s="2844"/>
      <c r="AB406" s="2844"/>
      <c r="AC406" s="2108">
        <v>0</v>
      </c>
      <c r="AD406" s="2108"/>
      <c r="AE406" s="2844"/>
      <c r="AF406" s="2844">
        <v>0</v>
      </c>
      <c r="AG406" s="2108">
        <v>0</v>
      </c>
      <c r="AH406" s="2739"/>
      <c r="AI406" s="2739"/>
      <c r="AJ406" s="2738">
        <v>0</v>
      </c>
    </row>
    <row r="407" spans="1:36" s="2701" customFormat="1" ht="63">
      <c r="A407" s="139">
        <v>3697</v>
      </c>
      <c r="B407" s="2710" t="s">
        <v>8764</v>
      </c>
      <c r="C407" s="2707" t="s">
        <v>8765</v>
      </c>
      <c r="D407" s="2674" t="s">
        <v>213</v>
      </c>
      <c r="E407" s="2733" t="s">
        <v>3245</v>
      </c>
      <c r="F407" s="2734" t="s">
        <v>43</v>
      </c>
      <c r="G407" s="2735">
        <v>140</v>
      </c>
      <c r="H407" s="2736">
        <v>0</v>
      </c>
      <c r="I407" s="2735">
        <v>0</v>
      </c>
      <c r="J407" s="2737">
        <v>0</v>
      </c>
      <c r="K407" s="2706">
        <v>0</v>
      </c>
      <c r="L407" s="2680">
        <v>140</v>
      </c>
      <c r="M407" s="2706">
        <v>35</v>
      </c>
      <c r="N407" s="2738">
        <v>0</v>
      </c>
      <c r="O407" s="2739">
        <v>35</v>
      </c>
      <c r="P407" s="2739"/>
      <c r="Q407" s="2739"/>
      <c r="R407" s="2739"/>
      <c r="S407" s="2739"/>
      <c r="T407" s="2739"/>
      <c r="U407" s="2739"/>
      <c r="V407" s="2739"/>
      <c r="W407" s="2739"/>
      <c r="X407" s="2843">
        <v>35</v>
      </c>
      <c r="Y407" s="2843">
        <v>0</v>
      </c>
      <c r="Z407" s="2108">
        <v>35</v>
      </c>
      <c r="AA407" s="2844"/>
      <c r="AB407" s="2844"/>
      <c r="AC407" s="2108">
        <v>0</v>
      </c>
      <c r="AD407" s="2108"/>
      <c r="AE407" s="2844"/>
      <c r="AF407" s="2844">
        <v>0</v>
      </c>
      <c r="AG407" s="2108">
        <v>0</v>
      </c>
      <c r="AH407" s="2739"/>
      <c r="AI407" s="2739"/>
      <c r="AJ407" s="2738">
        <v>0</v>
      </c>
    </row>
    <row r="408" spans="1:36" s="2701" customFormat="1" ht="78.75">
      <c r="A408" s="139">
        <v>3698</v>
      </c>
      <c r="B408" s="2710" t="s">
        <v>8766</v>
      </c>
      <c r="C408" s="2707" t="s">
        <v>8767</v>
      </c>
      <c r="D408" s="2674" t="s">
        <v>213</v>
      </c>
      <c r="E408" s="2733" t="s">
        <v>3245</v>
      </c>
      <c r="F408" s="2734" t="s">
        <v>43</v>
      </c>
      <c r="G408" s="2735">
        <v>80</v>
      </c>
      <c r="H408" s="2736">
        <v>0</v>
      </c>
      <c r="I408" s="2735">
        <v>0</v>
      </c>
      <c r="J408" s="2737">
        <v>0</v>
      </c>
      <c r="K408" s="2706">
        <v>0</v>
      </c>
      <c r="L408" s="2680">
        <v>80</v>
      </c>
      <c r="M408" s="2706">
        <v>20</v>
      </c>
      <c r="N408" s="2738">
        <v>0</v>
      </c>
      <c r="O408" s="2739">
        <v>20</v>
      </c>
      <c r="P408" s="2739"/>
      <c r="Q408" s="2739"/>
      <c r="R408" s="2739"/>
      <c r="S408" s="2739"/>
      <c r="T408" s="2739"/>
      <c r="U408" s="2739"/>
      <c r="V408" s="2739"/>
      <c r="W408" s="2739"/>
      <c r="X408" s="2843">
        <v>20</v>
      </c>
      <c r="Y408" s="2843">
        <v>0</v>
      </c>
      <c r="Z408" s="2108">
        <v>20</v>
      </c>
      <c r="AA408" s="2844"/>
      <c r="AB408" s="2844"/>
      <c r="AC408" s="2108">
        <v>0</v>
      </c>
      <c r="AD408" s="2108"/>
      <c r="AE408" s="2844"/>
      <c r="AF408" s="2844">
        <v>0</v>
      </c>
      <c r="AG408" s="2108">
        <v>0</v>
      </c>
      <c r="AH408" s="2739"/>
      <c r="AI408" s="2739"/>
      <c r="AJ408" s="2738">
        <v>0</v>
      </c>
    </row>
    <row r="409" spans="1:36" s="2701" customFormat="1" ht="47.25">
      <c r="A409" s="139">
        <v>3699</v>
      </c>
      <c r="B409" s="2710" t="s">
        <v>8768</v>
      </c>
      <c r="C409" s="2707" t="s">
        <v>8769</v>
      </c>
      <c r="D409" s="2674" t="s">
        <v>213</v>
      </c>
      <c r="E409" s="2733" t="s">
        <v>3245</v>
      </c>
      <c r="F409" s="2734" t="s">
        <v>43</v>
      </c>
      <c r="G409" s="2735">
        <v>100</v>
      </c>
      <c r="H409" s="2736">
        <v>0</v>
      </c>
      <c r="I409" s="2735">
        <v>0</v>
      </c>
      <c r="J409" s="2737">
        <v>0</v>
      </c>
      <c r="K409" s="2706">
        <v>0</v>
      </c>
      <c r="L409" s="2680">
        <v>100</v>
      </c>
      <c r="M409" s="2706">
        <v>25</v>
      </c>
      <c r="N409" s="2738">
        <v>0</v>
      </c>
      <c r="O409" s="2739">
        <v>25</v>
      </c>
      <c r="P409" s="2739"/>
      <c r="Q409" s="2739"/>
      <c r="R409" s="2739"/>
      <c r="S409" s="2739"/>
      <c r="T409" s="2739"/>
      <c r="U409" s="2739"/>
      <c r="V409" s="2739"/>
      <c r="W409" s="2739"/>
      <c r="X409" s="2843">
        <v>25</v>
      </c>
      <c r="Y409" s="2843">
        <v>0</v>
      </c>
      <c r="Z409" s="2108">
        <v>25</v>
      </c>
      <c r="AA409" s="2844"/>
      <c r="AB409" s="2844"/>
      <c r="AC409" s="2108">
        <v>0</v>
      </c>
      <c r="AD409" s="2108"/>
      <c r="AE409" s="2844"/>
      <c r="AF409" s="2844">
        <v>0</v>
      </c>
      <c r="AG409" s="2108">
        <v>0</v>
      </c>
      <c r="AH409" s="2739"/>
      <c r="AI409" s="2739"/>
      <c r="AJ409" s="2738">
        <v>0</v>
      </c>
    </row>
    <row r="410" spans="1:36" s="2701" customFormat="1" ht="78.75">
      <c r="A410" s="139">
        <v>3700</v>
      </c>
      <c r="B410" s="2710" t="s">
        <v>8770</v>
      </c>
      <c r="C410" s="2742" t="s">
        <v>8771</v>
      </c>
      <c r="D410" s="2674" t="s">
        <v>213</v>
      </c>
      <c r="E410" s="2733" t="s">
        <v>3245</v>
      </c>
      <c r="F410" s="2734" t="s">
        <v>43</v>
      </c>
      <c r="G410" s="2744">
        <v>99.5</v>
      </c>
      <c r="H410" s="2736">
        <v>0</v>
      </c>
      <c r="I410" s="2735">
        <v>0</v>
      </c>
      <c r="J410" s="2737">
        <v>0</v>
      </c>
      <c r="K410" s="2706">
        <v>0</v>
      </c>
      <c r="L410" s="2680">
        <v>99.5</v>
      </c>
      <c r="M410" s="2706">
        <v>24.875</v>
      </c>
      <c r="N410" s="2738">
        <v>0</v>
      </c>
      <c r="O410" s="2739">
        <v>24.875</v>
      </c>
      <c r="P410" s="2739"/>
      <c r="Q410" s="2739"/>
      <c r="R410" s="2739"/>
      <c r="S410" s="2739"/>
      <c r="T410" s="2739"/>
      <c r="U410" s="2739"/>
      <c r="V410" s="2739"/>
      <c r="W410" s="2739"/>
      <c r="X410" s="2843">
        <v>24.875</v>
      </c>
      <c r="Y410" s="2843">
        <v>0</v>
      </c>
      <c r="Z410" s="2108">
        <v>24.875</v>
      </c>
      <c r="AA410" s="2844"/>
      <c r="AB410" s="2844"/>
      <c r="AC410" s="2108">
        <v>0</v>
      </c>
      <c r="AD410" s="2108"/>
      <c r="AE410" s="2844"/>
      <c r="AF410" s="2844">
        <v>0</v>
      </c>
      <c r="AG410" s="2108">
        <v>0</v>
      </c>
      <c r="AH410" s="2739"/>
      <c r="AI410" s="2739"/>
      <c r="AJ410" s="2738">
        <v>0</v>
      </c>
    </row>
    <row r="411" spans="1:36" s="2701" customFormat="1" ht="63">
      <c r="A411" s="139">
        <v>3701</v>
      </c>
      <c r="B411" s="2710" t="s">
        <v>8772</v>
      </c>
      <c r="C411" s="2742" t="s">
        <v>8773</v>
      </c>
      <c r="D411" s="2674" t="s">
        <v>213</v>
      </c>
      <c r="E411" s="2733" t="s">
        <v>3245</v>
      </c>
      <c r="F411" s="2734" t="s">
        <v>43</v>
      </c>
      <c r="G411" s="2744">
        <v>50</v>
      </c>
      <c r="H411" s="2736">
        <v>0</v>
      </c>
      <c r="I411" s="2735">
        <v>0</v>
      </c>
      <c r="J411" s="2737">
        <v>0</v>
      </c>
      <c r="K411" s="2706">
        <v>0</v>
      </c>
      <c r="L411" s="2680">
        <v>50</v>
      </c>
      <c r="M411" s="2706">
        <v>12.5</v>
      </c>
      <c r="N411" s="2738">
        <v>0</v>
      </c>
      <c r="O411" s="2739">
        <v>12.5</v>
      </c>
      <c r="P411" s="2739"/>
      <c r="Q411" s="2739"/>
      <c r="R411" s="2739"/>
      <c r="S411" s="2739"/>
      <c r="T411" s="2739"/>
      <c r="U411" s="2739"/>
      <c r="V411" s="2739"/>
      <c r="W411" s="2739"/>
      <c r="X411" s="2843">
        <v>12.5</v>
      </c>
      <c r="Y411" s="2843">
        <v>0</v>
      </c>
      <c r="Z411" s="2108">
        <v>12.5</v>
      </c>
      <c r="AA411" s="2844"/>
      <c r="AB411" s="2844"/>
      <c r="AC411" s="2108">
        <v>0</v>
      </c>
      <c r="AD411" s="2108"/>
      <c r="AE411" s="2844"/>
      <c r="AF411" s="2844">
        <v>0</v>
      </c>
      <c r="AG411" s="2108">
        <v>0</v>
      </c>
      <c r="AH411" s="2739"/>
      <c r="AI411" s="2739"/>
      <c r="AJ411" s="2738">
        <v>0</v>
      </c>
    </row>
    <row r="412" spans="1:36" s="2701" customFormat="1" ht="94.5">
      <c r="A412" s="139">
        <v>3702</v>
      </c>
      <c r="B412" s="2710" t="s">
        <v>8774</v>
      </c>
      <c r="C412" s="2742" t="s">
        <v>8775</v>
      </c>
      <c r="D412" s="2674" t="s">
        <v>213</v>
      </c>
      <c r="E412" s="2733" t="s">
        <v>3245</v>
      </c>
      <c r="F412" s="2734" t="s">
        <v>43</v>
      </c>
      <c r="G412" s="2744">
        <v>100.5</v>
      </c>
      <c r="H412" s="2736">
        <v>0</v>
      </c>
      <c r="I412" s="2735">
        <v>0</v>
      </c>
      <c r="J412" s="2737">
        <v>0</v>
      </c>
      <c r="K412" s="2706">
        <v>0</v>
      </c>
      <c r="L412" s="2680">
        <v>100.5</v>
      </c>
      <c r="M412" s="2706">
        <v>25.124999999999996</v>
      </c>
      <c r="N412" s="2738">
        <v>0</v>
      </c>
      <c r="O412" s="2739">
        <v>25.124999999999996</v>
      </c>
      <c r="P412" s="2739"/>
      <c r="Q412" s="2739"/>
      <c r="R412" s="2739"/>
      <c r="S412" s="2739"/>
      <c r="T412" s="2739"/>
      <c r="U412" s="2739"/>
      <c r="V412" s="2739"/>
      <c r="W412" s="2739"/>
      <c r="X412" s="2843">
        <v>25.124999999999996</v>
      </c>
      <c r="Y412" s="2843">
        <v>0</v>
      </c>
      <c r="Z412" s="2108">
        <v>25.124999999999996</v>
      </c>
      <c r="AA412" s="2844"/>
      <c r="AB412" s="2844"/>
      <c r="AC412" s="2108">
        <v>0</v>
      </c>
      <c r="AD412" s="2108"/>
      <c r="AE412" s="2844"/>
      <c r="AF412" s="2844">
        <v>0</v>
      </c>
      <c r="AG412" s="2108">
        <v>0</v>
      </c>
      <c r="AH412" s="2739"/>
      <c r="AI412" s="2739"/>
      <c r="AJ412" s="2738">
        <v>0</v>
      </c>
    </row>
    <row r="413" spans="1:36" s="2701" customFormat="1" ht="63">
      <c r="A413" s="139">
        <v>3703</v>
      </c>
      <c r="B413" s="2710" t="s">
        <v>8776</v>
      </c>
      <c r="C413" s="2707" t="s">
        <v>8777</v>
      </c>
      <c r="D413" s="2674" t="s">
        <v>213</v>
      </c>
      <c r="E413" s="2733" t="s">
        <v>3245</v>
      </c>
      <c r="F413" s="2734" t="s">
        <v>43</v>
      </c>
      <c r="G413" s="2735">
        <v>100</v>
      </c>
      <c r="H413" s="2736">
        <v>0</v>
      </c>
      <c r="I413" s="2735">
        <v>0</v>
      </c>
      <c r="J413" s="2737">
        <v>0</v>
      </c>
      <c r="K413" s="2706">
        <v>0</v>
      </c>
      <c r="L413" s="2680">
        <v>100</v>
      </c>
      <c r="M413" s="2706">
        <v>25</v>
      </c>
      <c r="N413" s="2738">
        <v>0</v>
      </c>
      <c r="O413" s="2739">
        <v>25</v>
      </c>
      <c r="P413" s="2739"/>
      <c r="Q413" s="2739"/>
      <c r="R413" s="2739"/>
      <c r="S413" s="2739"/>
      <c r="T413" s="2739"/>
      <c r="U413" s="2739"/>
      <c r="V413" s="2739"/>
      <c r="W413" s="2739"/>
      <c r="X413" s="2843">
        <v>25</v>
      </c>
      <c r="Y413" s="2843">
        <v>0</v>
      </c>
      <c r="Z413" s="2108">
        <v>25</v>
      </c>
      <c r="AA413" s="2844"/>
      <c r="AB413" s="2844"/>
      <c r="AC413" s="2108">
        <v>0</v>
      </c>
      <c r="AD413" s="2108"/>
      <c r="AE413" s="2844"/>
      <c r="AF413" s="2844">
        <v>0</v>
      </c>
      <c r="AG413" s="2108">
        <v>0</v>
      </c>
      <c r="AH413" s="2739"/>
      <c r="AI413" s="2739"/>
      <c r="AJ413" s="2738">
        <v>0</v>
      </c>
    </row>
    <row r="414" spans="1:36" s="2701" customFormat="1" ht="94.5">
      <c r="A414" s="139">
        <v>3704</v>
      </c>
      <c r="B414" s="2710" t="s">
        <v>8778</v>
      </c>
      <c r="C414" s="2707" t="s">
        <v>8779</v>
      </c>
      <c r="D414" s="2674" t="s">
        <v>213</v>
      </c>
      <c r="E414" s="2733" t="s">
        <v>3245</v>
      </c>
      <c r="F414" s="2734" t="s">
        <v>43</v>
      </c>
      <c r="G414" s="2735">
        <v>60</v>
      </c>
      <c r="H414" s="2736">
        <v>0</v>
      </c>
      <c r="I414" s="2735">
        <v>0</v>
      </c>
      <c r="J414" s="2737">
        <v>0</v>
      </c>
      <c r="K414" s="2706">
        <v>0</v>
      </c>
      <c r="L414" s="2680">
        <v>60</v>
      </c>
      <c r="M414" s="2706">
        <v>15</v>
      </c>
      <c r="N414" s="2738">
        <v>0</v>
      </c>
      <c r="O414" s="2739">
        <v>15</v>
      </c>
      <c r="P414" s="2739"/>
      <c r="Q414" s="2739"/>
      <c r="R414" s="2739"/>
      <c r="S414" s="2739"/>
      <c r="T414" s="2739"/>
      <c r="U414" s="2739"/>
      <c r="V414" s="2739"/>
      <c r="W414" s="2739"/>
      <c r="X414" s="2843">
        <v>15</v>
      </c>
      <c r="Y414" s="2843">
        <v>0</v>
      </c>
      <c r="Z414" s="2108">
        <v>15</v>
      </c>
      <c r="AA414" s="2844"/>
      <c r="AB414" s="2844"/>
      <c r="AC414" s="2108">
        <v>0</v>
      </c>
      <c r="AD414" s="2108"/>
      <c r="AE414" s="2844"/>
      <c r="AF414" s="2844">
        <v>0</v>
      </c>
      <c r="AG414" s="2108">
        <v>0</v>
      </c>
      <c r="AH414" s="2739"/>
      <c r="AI414" s="2739"/>
      <c r="AJ414" s="2738">
        <v>0</v>
      </c>
    </row>
    <row r="415" spans="1:36" s="2701" customFormat="1" ht="126">
      <c r="A415" s="139">
        <v>3705</v>
      </c>
      <c r="B415" s="2710" t="s">
        <v>8780</v>
      </c>
      <c r="C415" s="2707" t="s">
        <v>8781</v>
      </c>
      <c r="D415" s="2674" t="s">
        <v>213</v>
      </c>
      <c r="E415" s="2733" t="s">
        <v>3245</v>
      </c>
      <c r="F415" s="2734" t="s">
        <v>43</v>
      </c>
      <c r="G415" s="2735">
        <v>90</v>
      </c>
      <c r="H415" s="2736">
        <v>0</v>
      </c>
      <c r="I415" s="2735">
        <v>0</v>
      </c>
      <c r="J415" s="2737">
        <v>0</v>
      </c>
      <c r="K415" s="2706">
        <v>0</v>
      </c>
      <c r="L415" s="2680">
        <v>90</v>
      </c>
      <c r="M415" s="2706">
        <v>22.5</v>
      </c>
      <c r="N415" s="2738">
        <v>0</v>
      </c>
      <c r="O415" s="2739">
        <v>22.5</v>
      </c>
      <c r="P415" s="2739"/>
      <c r="Q415" s="2739"/>
      <c r="R415" s="2739"/>
      <c r="S415" s="2739"/>
      <c r="T415" s="2739"/>
      <c r="U415" s="2739"/>
      <c r="V415" s="2739"/>
      <c r="W415" s="2739"/>
      <c r="X415" s="2843">
        <v>22.5</v>
      </c>
      <c r="Y415" s="2843">
        <v>0</v>
      </c>
      <c r="Z415" s="2108">
        <v>22.5</v>
      </c>
      <c r="AA415" s="2844"/>
      <c r="AB415" s="2844"/>
      <c r="AC415" s="2108">
        <v>0</v>
      </c>
      <c r="AD415" s="2108"/>
      <c r="AE415" s="2844"/>
      <c r="AF415" s="2844">
        <v>0</v>
      </c>
      <c r="AG415" s="2108">
        <v>0</v>
      </c>
      <c r="AH415" s="2739"/>
      <c r="AI415" s="2739"/>
      <c r="AJ415" s="2738">
        <v>0</v>
      </c>
    </row>
    <row r="416" spans="1:36" s="2749" customFormat="1" ht="141.75">
      <c r="A416" s="139">
        <v>3706</v>
      </c>
      <c r="B416" s="2710" t="s">
        <v>8782</v>
      </c>
      <c r="C416" s="2707" t="s">
        <v>8783</v>
      </c>
      <c r="D416" s="2676" t="s">
        <v>221</v>
      </c>
      <c r="E416" s="2733" t="s">
        <v>3245</v>
      </c>
      <c r="F416" s="2734" t="s">
        <v>43</v>
      </c>
      <c r="G416" s="2735">
        <v>100</v>
      </c>
      <c r="H416" s="2736">
        <v>0</v>
      </c>
      <c r="I416" s="2735">
        <v>0</v>
      </c>
      <c r="J416" s="2737">
        <v>0</v>
      </c>
      <c r="K416" s="2706">
        <v>0</v>
      </c>
      <c r="L416" s="2680">
        <v>100</v>
      </c>
      <c r="M416" s="2706">
        <v>25</v>
      </c>
      <c r="N416" s="2738">
        <v>0</v>
      </c>
      <c r="O416" s="2739">
        <v>25</v>
      </c>
      <c r="P416" s="2739"/>
      <c r="Q416" s="2739"/>
      <c r="R416" s="2739"/>
      <c r="S416" s="2739"/>
      <c r="T416" s="2739"/>
      <c r="U416" s="2739"/>
      <c r="V416" s="2739"/>
      <c r="W416" s="2739"/>
      <c r="X416" s="2843">
        <v>25</v>
      </c>
      <c r="Y416" s="2843">
        <v>0</v>
      </c>
      <c r="Z416" s="2108">
        <v>25</v>
      </c>
      <c r="AA416" s="2844"/>
      <c r="AB416" s="2844"/>
      <c r="AC416" s="2108">
        <v>0</v>
      </c>
      <c r="AD416" s="2108"/>
      <c r="AE416" s="2844"/>
      <c r="AF416" s="2844">
        <v>0</v>
      </c>
      <c r="AG416" s="2108">
        <v>0</v>
      </c>
      <c r="AH416" s="2739"/>
      <c r="AI416" s="2739"/>
      <c r="AJ416" s="2738">
        <v>0</v>
      </c>
    </row>
    <row r="417" spans="1:36" s="2701" customFormat="1" ht="110.25">
      <c r="A417" s="139">
        <v>3707</v>
      </c>
      <c r="B417" s="2710" t="s">
        <v>8784</v>
      </c>
      <c r="C417" s="2707" t="s">
        <v>8785</v>
      </c>
      <c r="D417" s="2676" t="s">
        <v>221</v>
      </c>
      <c r="E417" s="2733" t="s">
        <v>3245</v>
      </c>
      <c r="F417" s="2734" t="s">
        <v>43</v>
      </c>
      <c r="G417" s="2735">
        <v>100</v>
      </c>
      <c r="H417" s="2736">
        <v>0</v>
      </c>
      <c r="I417" s="2735">
        <v>0</v>
      </c>
      <c r="J417" s="2737">
        <v>0</v>
      </c>
      <c r="K417" s="2706">
        <v>0</v>
      </c>
      <c r="L417" s="2680">
        <v>100</v>
      </c>
      <c r="M417" s="2706">
        <v>25</v>
      </c>
      <c r="N417" s="2738">
        <v>0</v>
      </c>
      <c r="O417" s="2739">
        <v>25</v>
      </c>
      <c r="P417" s="2739"/>
      <c r="Q417" s="2739"/>
      <c r="R417" s="2739"/>
      <c r="S417" s="2739"/>
      <c r="T417" s="2739"/>
      <c r="U417" s="2739"/>
      <c r="V417" s="2739"/>
      <c r="W417" s="2739"/>
      <c r="X417" s="2843">
        <v>25</v>
      </c>
      <c r="Y417" s="2843">
        <v>0</v>
      </c>
      <c r="Z417" s="2108">
        <v>25</v>
      </c>
      <c r="AA417" s="2844"/>
      <c r="AB417" s="2844"/>
      <c r="AC417" s="2108">
        <v>0</v>
      </c>
      <c r="AD417" s="2108"/>
      <c r="AE417" s="2844"/>
      <c r="AF417" s="2844">
        <v>0</v>
      </c>
      <c r="AG417" s="2108">
        <v>0</v>
      </c>
      <c r="AH417" s="2739"/>
      <c r="AI417" s="2739"/>
      <c r="AJ417" s="2738">
        <v>0</v>
      </c>
    </row>
    <row r="418" spans="1:36" s="2701" customFormat="1" ht="47.25">
      <c r="A418" s="139">
        <v>3708</v>
      </c>
      <c r="B418" s="2710" t="s">
        <v>8786</v>
      </c>
      <c r="C418" s="2707" t="s">
        <v>8787</v>
      </c>
      <c r="D418" s="2676" t="s">
        <v>221</v>
      </c>
      <c r="E418" s="2733" t="s">
        <v>3245</v>
      </c>
      <c r="F418" s="2734" t="s">
        <v>43</v>
      </c>
      <c r="G418" s="2735">
        <v>150</v>
      </c>
      <c r="H418" s="2736">
        <v>0</v>
      </c>
      <c r="I418" s="2735">
        <v>0</v>
      </c>
      <c r="J418" s="2737">
        <v>0</v>
      </c>
      <c r="K418" s="2706">
        <v>0</v>
      </c>
      <c r="L418" s="2680">
        <v>150</v>
      </c>
      <c r="M418" s="2706">
        <v>37.5</v>
      </c>
      <c r="N418" s="2738">
        <v>0</v>
      </c>
      <c r="O418" s="2739">
        <v>37.5</v>
      </c>
      <c r="P418" s="2739"/>
      <c r="Q418" s="2739"/>
      <c r="R418" s="2739"/>
      <c r="S418" s="2739"/>
      <c r="T418" s="2739"/>
      <c r="U418" s="2739"/>
      <c r="V418" s="2739"/>
      <c r="W418" s="2739"/>
      <c r="X418" s="2843">
        <v>37.5</v>
      </c>
      <c r="Y418" s="2843">
        <v>0</v>
      </c>
      <c r="Z418" s="2108">
        <v>37.5</v>
      </c>
      <c r="AA418" s="2844"/>
      <c r="AB418" s="2844"/>
      <c r="AC418" s="2108">
        <v>0</v>
      </c>
      <c r="AD418" s="2108"/>
      <c r="AE418" s="2844"/>
      <c r="AF418" s="2844">
        <v>0</v>
      </c>
      <c r="AG418" s="2108">
        <v>0</v>
      </c>
      <c r="AH418" s="2739"/>
      <c r="AI418" s="2739"/>
      <c r="AJ418" s="2738">
        <v>0</v>
      </c>
    </row>
    <row r="419" spans="1:36" s="2701" customFormat="1" ht="94.5">
      <c r="A419" s="139">
        <v>3709</v>
      </c>
      <c r="B419" s="2710" t="s">
        <v>8788</v>
      </c>
      <c r="C419" s="2707" t="s">
        <v>8789</v>
      </c>
      <c r="D419" s="2676" t="s">
        <v>221</v>
      </c>
      <c r="E419" s="2733" t="s">
        <v>3245</v>
      </c>
      <c r="F419" s="2734" t="s">
        <v>43</v>
      </c>
      <c r="G419" s="2735">
        <v>100</v>
      </c>
      <c r="H419" s="2736">
        <v>0</v>
      </c>
      <c r="I419" s="2735">
        <v>0</v>
      </c>
      <c r="J419" s="2737">
        <v>0</v>
      </c>
      <c r="K419" s="2706">
        <v>0</v>
      </c>
      <c r="L419" s="2680">
        <v>100</v>
      </c>
      <c r="M419" s="2706">
        <v>25</v>
      </c>
      <c r="N419" s="2738">
        <v>0</v>
      </c>
      <c r="O419" s="2739">
        <v>25</v>
      </c>
      <c r="P419" s="2739"/>
      <c r="Q419" s="2739"/>
      <c r="R419" s="2739"/>
      <c r="S419" s="2739"/>
      <c r="T419" s="2739"/>
      <c r="U419" s="2739"/>
      <c r="V419" s="2739"/>
      <c r="W419" s="2739"/>
      <c r="X419" s="2843">
        <v>25</v>
      </c>
      <c r="Y419" s="2843">
        <v>0</v>
      </c>
      <c r="Z419" s="2108">
        <v>25</v>
      </c>
      <c r="AA419" s="2844"/>
      <c r="AB419" s="2844"/>
      <c r="AC419" s="2108">
        <v>0</v>
      </c>
      <c r="AD419" s="2108"/>
      <c r="AE419" s="2844"/>
      <c r="AF419" s="2844">
        <v>0</v>
      </c>
      <c r="AG419" s="2108">
        <v>0</v>
      </c>
      <c r="AH419" s="2739"/>
      <c r="AI419" s="2739"/>
      <c r="AJ419" s="2738">
        <v>0</v>
      </c>
    </row>
    <row r="420" spans="1:36" s="2701" customFormat="1" ht="47.25">
      <c r="A420" s="139">
        <v>3710</v>
      </c>
      <c r="B420" s="2710" t="s">
        <v>8790</v>
      </c>
      <c r="C420" s="2707" t="s">
        <v>8791</v>
      </c>
      <c r="D420" s="2674" t="s">
        <v>393</v>
      </c>
      <c r="E420" s="2733" t="s">
        <v>3245</v>
      </c>
      <c r="F420" s="2734" t="s">
        <v>43</v>
      </c>
      <c r="G420" s="2735">
        <v>100</v>
      </c>
      <c r="H420" s="2736">
        <v>0</v>
      </c>
      <c r="I420" s="2735">
        <v>0</v>
      </c>
      <c r="J420" s="2737">
        <v>0</v>
      </c>
      <c r="K420" s="2706">
        <v>0</v>
      </c>
      <c r="L420" s="2680">
        <v>100</v>
      </c>
      <c r="M420" s="2706">
        <v>25</v>
      </c>
      <c r="N420" s="2738">
        <v>0</v>
      </c>
      <c r="O420" s="2739">
        <v>25</v>
      </c>
      <c r="P420" s="2739"/>
      <c r="Q420" s="2739"/>
      <c r="R420" s="2739"/>
      <c r="S420" s="2739"/>
      <c r="T420" s="2739"/>
      <c r="U420" s="2739"/>
      <c r="V420" s="2739"/>
      <c r="W420" s="2739"/>
      <c r="X420" s="2843">
        <v>25</v>
      </c>
      <c r="Y420" s="2843">
        <v>0</v>
      </c>
      <c r="Z420" s="2108">
        <v>25</v>
      </c>
      <c r="AA420" s="2844"/>
      <c r="AB420" s="2844"/>
      <c r="AC420" s="2108">
        <v>0</v>
      </c>
      <c r="AD420" s="2108"/>
      <c r="AE420" s="2844"/>
      <c r="AF420" s="2844">
        <v>0</v>
      </c>
      <c r="AG420" s="2108">
        <v>0</v>
      </c>
      <c r="AH420" s="2739"/>
      <c r="AI420" s="2739"/>
      <c r="AJ420" s="2738">
        <v>0</v>
      </c>
    </row>
    <row r="421" spans="1:36" s="2701" customFormat="1" ht="189">
      <c r="A421" s="139">
        <v>3711</v>
      </c>
      <c r="B421" s="2710" t="s">
        <v>8792</v>
      </c>
      <c r="C421" s="2707" t="s">
        <v>8793</v>
      </c>
      <c r="D421" s="2674" t="s">
        <v>393</v>
      </c>
      <c r="E421" s="2733" t="s">
        <v>3245</v>
      </c>
      <c r="F421" s="2734" t="s">
        <v>43</v>
      </c>
      <c r="G421" s="2735">
        <v>296.27800000000002</v>
      </c>
      <c r="H421" s="2736">
        <v>0</v>
      </c>
      <c r="I421" s="2735">
        <v>0</v>
      </c>
      <c r="J421" s="2737">
        <v>0</v>
      </c>
      <c r="K421" s="2706">
        <v>0</v>
      </c>
      <c r="L421" s="2680">
        <v>296.27800000000002</v>
      </c>
      <c r="M421" s="2706">
        <v>74.069999999999993</v>
      </c>
      <c r="N421" s="2738">
        <v>0</v>
      </c>
      <c r="O421" s="2739">
        <v>74.069999999999993</v>
      </c>
      <c r="P421" s="2739"/>
      <c r="Q421" s="2739"/>
      <c r="R421" s="2739"/>
      <c r="S421" s="2739"/>
      <c r="T421" s="2739"/>
      <c r="U421" s="2739"/>
      <c r="V421" s="2739"/>
      <c r="W421" s="2739"/>
      <c r="X421" s="2843">
        <v>74.069999999999993</v>
      </c>
      <c r="Y421" s="2843">
        <v>0</v>
      </c>
      <c r="Z421" s="2108">
        <v>74.069999999999993</v>
      </c>
      <c r="AA421" s="2844"/>
      <c r="AB421" s="2844"/>
      <c r="AC421" s="2108">
        <v>0</v>
      </c>
      <c r="AD421" s="2108"/>
      <c r="AE421" s="2844"/>
      <c r="AF421" s="2844">
        <v>0</v>
      </c>
      <c r="AG421" s="2108">
        <v>0</v>
      </c>
      <c r="AH421" s="2739"/>
      <c r="AI421" s="2739"/>
      <c r="AJ421" s="2738">
        <v>0</v>
      </c>
    </row>
    <row r="422" spans="1:36" s="2701" customFormat="1" ht="141.75">
      <c r="A422" s="139">
        <v>3712</v>
      </c>
      <c r="B422" s="2710" t="s">
        <v>8794</v>
      </c>
      <c r="C422" s="2707" t="s">
        <v>8795</v>
      </c>
      <c r="D422" s="2674" t="s">
        <v>393</v>
      </c>
      <c r="E422" s="2733" t="s">
        <v>3245</v>
      </c>
      <c r="F422" s="2734" t="s">
        <v>43</v>
      </c>
      <c r="G422" s="2735">
        <v>277.56099999999998</v>
      </c>
      <c r="H422" s="2736">
        <v>0</v>
      </c>
      <c r="I422" s="2735">
        <v>0</v>
      </c>
      <c r="J422" s="2737">
        <v>0</v>
      </c>
      <c r="K422" s="2706">
        <v>0</v>
      </c>
      <c r="L422" s="2680">
        <v>277.56099999999998</v>
      </c>
      <c r="M422" s="2706">
        <v>69.39</v>
      </c>
      <c r="N422" s="2738">
        <v>0</v>
      </c>
      <c r="O422" s="2739">
        <v>69.39</v>
      </c>
      <c r="P422" s="2739"/>
      <c r="Q422" s="2739"/>
      <c r="R422" s="2739"/>
      <c r="S422" s="2739"/>
      <c r="T422" s="2739"/>
      <c r="U422" s="2739"/>
      <c r="V422" s="2739"/>
      <c r="W422" s="2739"/>
      <c r="X422" s="2843">
        <v>69.39</v>
      </c>
      <c r="Y422" s="2843">
        <v>0</v>
      </c>
      <c r="Z422" s="2108">
        <v>69.39</v>
      </c>
      <c r="AA422" s="2844"/>
      <c r="AB422" s="2844"/>
      <c r="AC422" s="2108">
        <v>0</v>
      </c>
      <c r="AD422" s="2108"/>
      <c r="AE422" s="2844"/>
      <c r="AF422" s="2844">
        <v>0</v>
      </c>
      <c r="AG422" s="2108">
        <v>0</v>
      </c>
      <c r="AH422" s="2739"/>
      <c r="AI422" s="2739"/>
      <c r="AJ422" s="2738">
        <v>0</v>
      </c>
    </row>
    <row r="423" spans="1:36" s="2701" customFormat="1" ht="126">
      <c r="A423" s="139">
        <v>3713</v>
      </c>
      <c r="B423" s="2710" t="s">
        <v>8796</v>
      </c>
      <c r="C423" s="2707" t="s">
        <v>8797</v>
      </c>
      <c r="D423" s="2674" t="s">
        <v>393</v>
      </c>
      <c r="E423" s="2733" t="s">
        <v>3245</v>
      </c>
      <c r="F423" s="2734" t="s">
        <v>43</v>
      </c>
      <c r="G423" s="2735">
        <v>100</v>
      </c>
      <c r="H423" s="2736">
        <v>0</v>
      </c>
      <c r="I423" s="2735">
        <v>0</v>
      </c>
      <c r="J423" s="2737">
        <v>0</v>
      </c>
      <c r="K423" s="2706">
        <v>0</v>
      </c>
      <c r="L423" s="2680">
        <v>100</v>
      </c>
      <c r="M423" s="2706">
        <v>25</v>
      </c>
      <c r="N423" s="2738">
        <v>0</v>
      </c>
      <c r="O423" s="2739">
        <v>25</v>
      </c>
      <c r="P423" s="2739"/>
      <c r="Q423" s="2739"/>
      <c r="R423" s="2739"/>
      <c r="S423" s="2739"/>
      <c r="T423" s="2739"/>
      <c r="U423" s="2739"/>
      <c r="V423" s="2739"/>
      <c r="W423" s="2739"/>
      <c r="X423" s="2843">
        <v>25</v>
      </c>
      <c r="Y423" s="2843">
        <v>0</v>
      </c>
      <c r="Z423" s="2108">
        <v>25</v>
      </c>
      <c r="AA423" s="2844"/>
      <c r="AB423" s="2844"/>
      <c r="AC423" s="2108">
        <v>0</v>
      </c>
      <c r="AD423" s="2108"/>
      <c r="AE423" s="2844"/>
      <c r="AF423" s="2844">
        <v>0</v>
      </c>
      <c r="AG423" s="2108">
        <v>0</v>
      </c>
      <c r="AH423" s="2739"/>
      <c r="AI423" s="2739"/>
      <c r="AJ423" s="2738">
        <v>0</v>
      </c>
    </row>
    <row r="424" spans="1:36" s="2701" customFormat="1" ht="157.5">
      <c r="A424" s="139">
        <v>3714</v>
      </c>
      <c r="B424" s="2710" t="s">
        <v>8798</v>
      </c>
      <c r="C424" s="2707" t="s">
        <v>8799</v>
      </c>
      <c r="D424" s="2674" t="s">
        <v>254</v>
      </c>
      <c r="E424" s="2733" t="s">
        <v>3245</v>
      </c>
      <c r="F424" s="2734" t="s">
        <v>43</v>
      </c>
      <c r="G424" s="2735">
        <v>126.88</v>
      </c>
      <c r="H424" s="2736">
        <v>0</v>
      </c>
      <c r="I424" s="2735">
        <v>0</v>
      </c>
      <c r="J424" s="2737">
        <v>0</v>
      </c>
      <c r="K424" s="2706">
        <v>0</v>
      </c>
      <c r="L424" s="2680">
        <v>126.88</v>
      </c>
      <c r="M424" s="2706">
        <v>31.72</v>
      </c>
      <c r="N424" s="2738">
        <v>0</v>
      </c>
      <c r="O424" s="2739">
        <v>31.72</v>
      </c>
      <c r="P424" s="2739"/>
      <c r="Q424" s="2739"/>
      <c r="R424" s="2739"/>
      <c r="S424" s="2739"/>
      <c r="T424" s="2739"/>
      <c r="U424" s="2739"/>
      <c r="V424" s="2739"/>
      <c r="W424" s="2739"/>
      <c r="X424" s="2843">
        <v>31.72</v>
      </c>
      <c r="Y424" s="2843">
        <v>0</v>
      </c>
      <c r="Z424" s="2108">
        <v>31.72</v>
      </c>
      <c r="AA424" s="2844"/>
      <c r="AB424" s="2844"/>
      <c r="AC424" s="2108">
        <v>0</v>
      </c>
      <c r="AD424" s="2108"/>
      <c r="AE424" s="2844"/>
      <c r="AF424" s="2844">
        <v>0</v>
      </c>
      <c r="AG424" s="2108">
        <v>0</v>
      </c>
      <c r="AH424" s="2739"/>
      <c r="AI424" s="2739"/>
      <c r="AJ424" s="2738">
        <v>0</v>
      </c>
    </row>
    <row r="425" spans="1:36" s="2701" customFormat="1" ht="78.75">
      <c r="A425" s="139">
        <v>3715</v>
      </c>
      <c r="B425" s="2710" t="s">
        <v>8800</v>
      </c>
      <c r="C425" s="2707" t="s">
        <v>8801</v>
      </c>
      <c r="D425" s="2674" t="s">
        <v>254</v>
      </c>
      <c r="E425" s="2733" t="s">
        <v>3245</v>
      </c>
      <c r="F425" s="2734" t="s">
        <v>43</v>
      </c>
      <c r="G425" s="2735">
        <v>60</v>
      </c>
      <c r="H425" s="2736">
        <v>0</v>
      </c>
      <c r="I425" s="2735">
        <v>0</v>
      </c>
      <c r="J425" s="2737">
        <v>0</v>
      </c>
      <c r="K425" s="2706">
        <v>0</v>
      </c>
      <c r="L425" s="2680">
        <v>60</v>
      </c>
      <c r="M425" s="2706">
        <v>15</v>
      </c>
      <c r="N425" s="2738">
        <v>0</v>
      </c>
      <c r="O425" s="2739">
        <v>15</v>
      </c>
      <c r="P425" s="2739"/>
      <c r="Q425" s="2739"/>
      <c r="R425" s="2739"/>
      <c r="S425" s="2739"/>
      <c r="T425" s="2739"/>
      <c r="U425" s="2739"/>
      <c r="V425" s="2739"/>
      <c r="W425" s="2739"/>
      <c r="X425" s="2843">
        <v>15</v>
      </c>
      <c r="Y425" s="2843">
        <v>0</v>
      </c>
      <c r="Z425" s="2108">
        <v>15</v>
      </c>
      <c r="AA425" s="2844"/>
      <c r="AB425" s="2844"/>
      <c r="AC425" s="2108">
        <v>0</v>
      </c>
      <c r="AD425" s="2108"/>
      <c r="AE425" s="2844"/>
      <c r="AF425" s="2844">
        <v>0</v>
      </c>
      <c r="AG425" s="2108">
        <v>0</v>
      </c>
      <c r="AH425" s="2739"/>
      <c r="AI425" s="2739"/>
      <c r="AJ425" s="2738">
        <v>0</v>
      </c>
    </row>
    <row r="426" spans="1:36" s="2701" customFormat="1" ht="63">
      <c r="A426" s="139">
        <v>3716</v>
      </c>
      <c r="B426" s="2710" t="s">
        <v>8802</v>
      </c>
      <c r="C426" s="2707" t="s">
        <v>8803</v>
      </c>
      <c r="D426" s="2674" t="s">
        <v>254</v>
      </c>
      <c r="E426" s="2733" t="s">
        <v>3245</v>
      </c>
      <c r="F426" s="2734" t="s">
        <v>43</v>
      </c>
      <c r="G426" s="2735">
        <v>140</v>
      </c>
      <c r="H426" s="2736">
        <v>0</v>
      </c>
      <c r="I426" s="2735">
        <v>0</v>
      </c>
      <c r="J426" s="2737">
        <v>0</v>
      </c>
      <c r="K426" s="2706">
        <v>0</v>
      </c>
      <c r="L426" s="2680">
        <v>140</v>
      </c>
      <c r="M426" s="2706">
        <v>35</v>
      </c>
      <c r="N426" s="2738">
        <v>0</v>
      </c>
      <c r="O426" s="2739">
        <v>35</v>
      </c>
      <c r="P426" s="2739"/>
      <c r="Q426" s="2739"/>
      <c r="R426" s="2739"/>
      <c r="S426" s="2739"/>
      <c r="T426" s="2739"/>
      <c r="U426" s="2739"/>
      <c r="V426" s="2739"/>
      <c r="W426" s="2739"/>
      <c r="X426" s="2843">
        <v>35</v>
      </c>
      <c r="Y426" s="2843">
        <v>0</v>
      </c>
      <c r="Z426" s="2108">
        <v>35</v>
      </c>
      <c r="AA426" s="2844"/>
      <c r="AB426" s="2844"/>
      <c r="AC426" s="2108">
        <v>0</v>
      </c>
      <c r="AD426" s="2108"/>
      <c r="AE426" s="2844"/>
      <c r="AF426" s="2844">
        <v>0</v>
      </c>
      <c r="AG426" s="2108">
        <v>0</v>
      </c>
      <c r="AH426" s="2739"/>
      <c r="AI426" s="2739"/>
      <c r="AJ426" s="2738">
        <v>0</v>
      </c>
    </row>
    <row r="427" spans="1:36" s="2701" customFormat="1" ht="47.25">
      <c r="A427" s="139">
        <v>3717</v>
      </c>
      <c r="B427" s="2710" t="s">
        <v>8804</v>
      </c>
      <c r="C427" s="2707" t="s">
        <v>8805</v>
      </c>
      <c r="D427" s="2674" t="s">
        <v>254</v>
      </c>
      <c r="E427" s="2733" t="s">
        <v>3245</v>
      </c>
      <c r="F427" s="2734" t="s">
        <v>43</v>
      </c>
      <c r="G427" s="2735">
        <v>150</v>
      </c>
      <c r="H427" s="2736">
        <v>0</v>
      </c>
      <c r="I427" s="2735">
        <v>0</v>
      </c>
      <c r="J427" s="2737">
        <v>0</v>
      </c>
      <c r="K427" s="2706">
        <v>0</v>
      </c>
      <c r="L427" s="2680">
        <v>150</v>
      </c>
      <c r="M427" s="2706">
        <v>37.5</v>
      </c>
      <c r="N427" s="2738">
        <v>0</v>
      </c>
      <c r="O427" s="2739">
        <v>37.5</v>
      </c>
      <c r="P427" s="2739"/>
      <c r="Q427" s="2739"/>
      <c r="R427" s="2739"/>
      <c r="S427" s="2739"/>
      <c r="T427" s="2739"/>
      <c r="U427" s="2739"/>
      <c r="V427" s="2739"/>
      <c r="W427" s="2739"/>
      <c r="X427" s="2843">
        <v>37.5</v>
      </c>
      <c r="Y427" s="2843">
        <v>0</v>
      </c>
      <c r="Z427" s="2108">
        <v>37.5</v>
      </c>
      <c r="AA427" s="2844"/>
      <c r="AB427" s="2844"/>
      <c r="AC427" s="2108">
        <v>0</v>
      </c>
      <c r="AD427" s="2108"/>
      <c r="AE427" s="2844"/>
      <c r="AF427" s="2844">
        <v>0</v>
      </c>
      <c r="AG427" s="2108">
        <v>0</v>
      </c>
      <c r="AH427" s="2739"/>
      <c r="AI427" s="2739"/>
      <c r="AJ427" s="2738">
        <v>0</v>
      </c>
    </row>
    <row r="428" spans="1:36" s="2701" customFormat="1" ht="63">
      <c r="A428" s="139">
        <v>3718</v>
      </c>
      <c r="B428" s="2710" t="s">
        <v>8806</v>
      </c>
      <c r="C428" s="2707" t="s">
        <v>8807</v>
      </c>
      <c r="D428" s="2674" t="s">
        <v>254</v>
      </c>
      <c r="E428" s="2733" t="s">
        <v>3245</v>
      </c>
      <c r="F428" s="2734" t="s">
        <v>43</v>
      </c>
      <c r="G428" s="2735">
        <v>50</v>
      </c>
      <c r="H428" s="2736">
        <v>0</v>
      </c>
      <c r="I428" s="2735">
        <v>0</v>
      </c>
      <c r="J428" s="2737">
        <v>0</v>
      </c>
      <c r="K428" s="2706">
        <v>0</v>
      </c>
      <c r="L428" s="2680">
        <v>50</v>
      </c>
      <c r="M428" s="2706">
        <v>12.5</v>
      </c>
      <c r="N428" s="2738">
        <v>0</v>
      </c>
      <c r="O428" s="2739">
        <v>12.5</v>
      </c>
      <c r="P428" s="2739"/>
      <c r="Q428" s="2739"/>
      <c r="R428" s="2739"/>
      <c r="S428" s="2739"/>
      <c r="T428" s="2739"/>
      <c r="U428" s="2739"/>
      <c r="V428" s="2739"/>
      <c r="W428" s="2739"/>
      <c r="X428" s="2843">
        <v>12.5</v>
      </c>
      <c r="Y428" s="2843">
        <v>0</v>
      </c>
      <c r="Z428" s="2108">
        <v>12.5</v>
      </c>
      <c r="AA428" s="2844"/>
      <c r="AB428" s="2844"/>
      <c r="AC428" s="2108">
        <v>0</v>
      </c>
      <c r="AD428" s="2108"/>
      <c r="AE428" s="2844"/>
      <c r="AF428" s="2844">
        <v>0</v>
      </c>
      <c r="AG428" s="2108">
        <v>0</v>
      </c>
      <c r="AH428" s="2739"/>
      <c r="AI428" s="2739"/>
      <c r="AJ428" s="2738">
        <v>0</v>
      </c>
    </row>
    <row r="429" spans="1:36" s="2701" customFormat="1" ht="94.5">
      <c r="A429" s="139">
        <v>3719</v>
      </c>
      <c r="B429" s="2710" t="s">
        <v>8808</v>
      </c>
      <c r="C429" s="2707" t="s">
        <v>8809</v>
      </c>
      <c r="D429" s="2674" t="s">
        <v>254</v>
      </c>
      <c r="E429" s="2733" t="s">
        <v>3245</v>
      </c>
      <c r="F429" s="2734" t="s">
        <v>43</v>
      </c>
      <c r="G429" s="2735">
        <v>100</v>
      </c>
      <c r="H429" s="2736">
        <v>0</v>
      </c>
      <c r="I429" s="2735">
        <v>0</v>
      </c>
      <c r="J429" s="2737">
        <v>0</v>
      </c>
      <c r="K429" s="2706">
        <v>0</v>
      </c>
      <c r="L429" s="2680">
        <v>100</v>
      </c>
      <c r="M429" s="2706">
        <v>25</v>
      </c>
      <c r="N429" s="2738">
        <v>0</v>
      </c>
      <c r="O429" s="2739">
        <v>25</v>
      </c>
      <c r="P429" s="2739"/>
      <c r="Q429" s="2739"/>
      <c r="R429" s="2739"/>
      <c r="S429" s="2739"/>
      <c r="T429" s="2739"/>
      <c r="U429" s="2739"/>
      <c r="V429" s="2739"/>
      <c r="W429" s="2739"/>
      <c r="X429" s="2843">
        <v>25</v>
      </c>
      <c r="Y429" s="2843">
        <v>0</v>
      </c>
      <c r="Z429" s="2108">
        <v>25</v>
      </c>
      <c r="AA429" s="2844"/>
      <c r="AB429" s="2844"/>
      <c r="AC429" s="2108">
        <v>0</v>
      </c>
      <c r="AD429" s="2108"/>
      <c r="AE429" s="2844"/>
      <c r="AF429" s="2844">
        <v>0</v>
      </c>
      <c r="AG429" s="2108">
        <v>0</v>
      </c>
      <c r="AH429" s="2739"/>
      <c r="AI429" s="2739"/>
      <c r="AJ429" s="2738">
        <v>0</v>
      </c>
    </row>
    <row r="430" spans="1:36" s="2701" customFormat="1" ht="94.5">
      <c r="A430" s="139">
        <v>3720</v>
      </c>
      <c r="B430" s="2710" t="s">
        <v>8810</v>
      </c>
      <c r="C430" s="2707" t="s">
        <v>8811</v>
      </c>
      <c r="D430" s="2674" t="s">
        <v>254</v>
      </c>
      <c r="E430" s="2733" t="s">
        <v>3245</v>
      </c>
      <c r="F430" s="2734" t="s">
        <v>43</v>
      </c>
      <c r="G430" s="2735">
        <v>150</v>
      </c>
      <c r="H430" s="2736">
        <v>0</v>
      </c>
      <c r="I430" s="2735">
        <v>0</v>
      </c>
      <c r="J430" s="2737">
        <v>0</v>
      </c>
      <c r="K430" s="2706">
        <v>0</v>
      </c>
      <c r="L430" s="2680">
        <v>150</v>
      </c>
      <c r="M430" s="2706">
        <v>37.5</v>
      </c>
      <c r="N430" s="2738">
        <v>0</v>
      </c>
      <c r="O430" s="2739">
        <v>37.5</v>
      </c>
      <c r="P430" s="2739"/>
      <c r="Q430" s="2739"/>
      <c r="R430" s="2739"/>
      <c r="S430" s="2739"/>
      <c r="T430" s="2739"/>
      <c r="U430" s="2739"/>
      <c r="V430" s="2739"/>
      <c r="W430" s="2739"/>
      <c r="X430" s="2843">
        <v>37.5</v>
      </c>
      <c r="Y430" s="2843">
        <v>0</v>
      </c>
      <c r="Z430" s="2108">
        <v>37.5</v>
      </c>
      <c r="AA430" s="2844"/>
      <c r="AB430" s="2844"/>
      <c r="AC430" s="2108">
        <v>0</v>
      </c>
      <c r="AD430" s="2108"/>
      <c r="AE430" s="2844"/>
      <c r="AF430" s="2844">
        <v>0</v>
      </c>
      <c r="AG430" s="2108">
        <v>0</v>
      </c>
      <c r="AH430" s="2739"/>
      <c r="AI430" s="2739"/>
      <c r="AJ430" s="2738">
        <v>0</v>
      </c>
    </row>
    <row r="431" spans="1:36" s="2701" customFormat="1" ht="78.75">
      <c r="A431" s="139">
        <v>3721</v>
      </c>
      <c r="B431" s="2710" t="s">
        <v>8812</v>
      </c>
      <c r="C431" s="2707" t="s">
        <v>8813</v>
      </c>
      <c r="D431" s="2674" t="s">
        <v>254</v>
      </c>
      <c r="E431" s="2733" t="s">
        <v>3245</v>
      </c>
      <c r="F431" s="2734" t="s">
        <v>43</v>
      </c>
      <c r="G431" s="2735">
        <v>75</v>
      </c>
      <c r="H431" s="2736">
        <v>0</v>
      </c>
      <c r="I431" s="2735">
        <v>0</v>
      </c>
      <c r="J431" s="2737">
        <v>0</v>
      </c>
      <c r="K431" s="2706">
        <v>0</v>
      </c>
      <c r="L431" s="2680">
        <v>75</v>
      </c>
      <c r="M431" s="2706">
        <v>18.75</v>
      </c>
      <c r="N431" s="2738">
        <v>0</v>
      </c>
      <c r="O431" s="2739">
        <v>18.75</v>
      </c>
      <c r="P431" s="2739"/>
      <c r="Q431" s="2739"/>
      <c r="R431" s="2739"/>
      <c r="S431" s="2739"/>
      <c r="T431" s="2739"/>
      <c r="U431" s="2739"/>
      <c r="V431" s="2739"/>
      <c r="W431" s="2739"/>
      <c r="X431" s="2843">
        <v>18.75</v>
      </c>
      <c r="Y431" s="2843">
        <v>0</v>
      </c>
      <c r="Z431" s="2108">
        <v>18.75</v>
      </c>
      <c r="AA431" s="2844"/>
      <c r="AB431" s="2844"/>
      <c r="AC431" s="2108">
        <v>0</v>
      </c>
      <c r="AD431" s="2108"/>
      <c r="AE431" s="2844"/>
      <c r="AF431" s="2844">
        <v>0</v>
      </c>
      <c r="AG431" s="2108">
        <v>0</v>
      </c>
      <c r="AH431" s="2739"/>
      <c r="AI431" s="2739"/>
      <c r="AJ431" s="2738">
        <v>0</v>
      </c>
    </row>
    <row r="432" spans="1:36" s="2701" customFormat="1" ht="78.75">
      <c r="A432" s="139">
        <v>3722</v>
      </c>
      <c r="B432" s="2710" t="s">
        <v>8814</v>
      </c>
      <c r="C432" s="2707" t="s">
        <v>8815</v>
      </c>
      <c r="D432" s="2674" t="s">
        <v>254</v>
      </c>
      <c r="E432" s="2733" t="s">
        <v>3245</v>
      </c>
      <c r="F432" s="2734" t="s">
        <v>43</v>
      </c>
      <c r="G432" s="2735">
        <v>75</v>
      </c>
      <c r="H432" s="2736">
        <v>0</v>
      </c>
      <c r="I432" s="2735">
        <v>0</v>
      </c>
      <c r="J432" s="2737">
        <v>0</v>
      </c>
      <c r="K432" s="2706">
        <v>0</v>
      </c>
      <c r="L432" s="2680">
        <v>75</v>
      </c>
      <c r="M432" s="2706">
        <v>18.75</v>
      </c>
      <c r="N432" s="2738">
        <v>0</v>
      </c>
      <c r="O432" s="2739">
        <v>18.75</v>
      </c>
      <c r="P432" s="2739"/>
      <c r="Q432" s="2739"/>
      <c r="R432" s="2739"/>
      <c r="S432" s="2739"/>
      <c r="T432" s="2739"/>
      <c r="U432" s="2739"/>
      <c r="V432" s="2739"/>
      <c r="W432" s="2739"/>
      <c r="X432" s="2843">
        <v>18.75</v>
      </c>
      <c r="Y432" s="2843">
        <v>0</v>
      </c>
      <c r="Z432" s="2108">
        <v>18.75</v>
      </c>
      <c r="AA432" s="2844"/>
      <c r="AB432" s="2844"/>
      <c r="AC432" s="2108">
        <v>0</v>
      </c>
      <c r="AD432" s="2108"/>
      <c r="AE432" s="2844"/>
      <c r="AF432" s="2844">
        <v>0</v>
      </c>
      <c r="AG432" s="2108">
        <v>0</v>
      </c>
      <c r="AH432" s="2739"/>
      <c r="AI432" s="2739"/>
      <c r="AJ432" s="2738">
        <v>0</v>
      </c>
    </row>
    <row r="433" spans="1:36" s="2701" customFormat="1" ht="78.75">
      <c r="A433" s="139">
        <v>3723</v>
      </c>
      <c r="B433" s="2710" t="s">
        <v>8816</v>
      </c>
      <c r="C433" s="2707" t="s">
        <v>8817</v>
      </c>
      <c r="D433" s="2674" t="s">
        <v>254</v>
      </c>
      <c r="E433" s="2733" t="s">
        <v>3245</v>
      </c>
      <c r="F433" s="2734" t="s">
        <v>43</v>
      </c>
      <c r="G433" s="2735">
        <v>100</v>
      </c>
      <c r="H433" s="2736">
        <v>0</v>
      </c>
      <c r="I433" s="2735">
        <v>0</v>
      </c>
      <c r="J433" s="2737">
        <v>0</v>
      </c>
      <c r="K433" s="2706">
        <v>0</v>
      </c>
      <c r="L433" s="2680">
        <v>100</v>
      </c>
      <c r="M433" s="2706">
        <v>25</v>
      </c>
      <c r="N433" s="2738">
        <v>0</v>
      </c>
      <c r="O433" s="2739">
        <v>25</v>
      </c>
      <c r="P433" s="2739"/>
      <c r="Q433" s="2739"/>
      <c r="R433" s="2739"/>
      <c r="S433" s="2739"/>
      <c r="T433" s="2739"/>
      <c r="U433" s="2739"/>
      <c r="V433" s="2739"/>
      <c r="W433" s="2739"/>
      <c r="X433" s="2843">
        <v>25</v>
      </c>
      <c r="Y433" s="2843">
        <v>0</v>
      </c>
      <c r="Z433" s="2108">
        <v>25</v>
      </c>
      <c r="AA433" s="2844"/>
      <c r="AB433" s="2844"/>
      <c r="AC433" s="2108">
        <v>0</v>
      </c>
      <c r="AD433" s="2108"/>
      <c r="AE433" s="2844"/>
      <c r="AF433" s="2844">
        <v>0</v>
      </c>
      <c r="AG433" s="2108">
        <v>0</v>
      </c>
      <c r="AH433" s="2739"/>
      <c r="AI433" s="2739"/>
      <c r="AJ433" s="2738">
        <v>0</v>
      </c>
    </row>
    <row r="434" spans="1:36" s="2701" customFormat="1" ht="63">
      <c r="A434" s="139">
        <v>3724</v>
      </c>
      <c r="B434" s="2710" t="s">
        <v>8818</v>
      </c>
      <c r="C434" s="2707" t="s">
        <v>8819</v>
      </c>
      <c r="D434" s="2674" t="s">
        <v>254</v>
      </c>
      <c r="E434" s="2733" t="s">
        <v>3245</v>
      </c>
      <c r="F434" s="2734" t="s">
        <v>43</v>
      </c>
      <c r="G434" s="2735">
        <v>100</v>
      </c>
      <c r="H434" s="2736">
        <v>0</v>
      </c>
      <c r="I434" s="2735">
        <v>0</v>
      </c>
      <c r="J434" s="2737">
        <v>0</v>
      </c>
      <c r="K434" s="2706">
        <v>0</v>
      </c>
      <c r="L434" s="2680">
        <v>100</v>
      </c>
      <c r="M434" s="2706">
        <v>25</v>
      </c>
      <c r="N434" s="2738">
        <v>0</v>
      </c>
      <c r="O434" s="2739">
        <v>25</v>
      </c>
      <c r="P434" s="2739"/>
      <c r="Q434" s="2739"/>
      <c r="R434" s="2739"/>
      <c r="S434" s="2739"/>
      <c r="T434" s="2739"/>
      <c r="U434" s="2739"/>
      <c r="V434" s="2739"/>
      <c r="W434" s="2739"/>
      <c r="X434" s="2843">
        <v>25</v>
      </c>
      <c r="Y434" s="2843">
        <v>0</v>
      </c>
      <c r="Z434" s="2108">
        <v>25</v>
      </c>
      <c r="AA434" s="2844"/>
      <c r="AB434" s="2844"/>
      <c r="AC434" s="2108">
        <v>0</v>
      </c>
      <c r="AD434" s="2108"/>
      <c r="AE434" s="2844"/>
      <c r="AF434" s="2844">
        <v>0</v>
      </c>
      <c r="AG434" s="2108">
        <v>0</v>
      </c>
      <c r="AH434" s="2739"/>
      <c r="AI434" s="2739"/>
      <c r="AJ434" s="2738">
        <v>0</v>
      </c>
    </row>
    <row r="435" spans="1:36" s="2701" customFormat="1" ht="78.75">
      <c r="A435" s="139">
        <v>3725</v>
      </c>
      <c r="B435" s="2710" t="s">
        <v>8820</v>
      </c>
      <c r="C435" s="2707" t="s">
        <v>8821</v>
      </c>
      <c r="D435" s="2674" t="s">
        <v>254</v>
      </c>
      <c r="E435" s="2733" t="s">
        <v>3245</v>
      </c>
      <c r="F435" s="2734" t="s">
        <v>43</v>
      </c>
      <c r="G435" s="2735">
        <v>100</v>
      </c>
      <c r="H435" s="2736">
        <v>0</v>
      </c>
      <c r="I435" s="2735">
        <v>0</v>
      </c>
      <c r="J435" s="2737">
        <v>0</v>
      </c>
      <c r="K435" s="2706">
        <v>0</v>
      </c>
      <c r="L435" s="2680">
        <v>100</v>
      </c>
      <c r="M435" s="2706">
        <v>25</v>
      </c>
      <c r="N435" s="2738">
        <v>0</v>
      </c>
      <c r="O435" s="2739">
        <v>25</v>
      </c>
      <c r="P435" s="2739"/>
      <c r="Q435" s="2739"/>
      <c r="R435" s="2739"/>
      <c r="S435" s="2739"/>
      <c r="T435" s="2739"/>
      <c r="U435" s="2739"/>
      <c r="V435" s="2739"/>
      <c r="W435" s="2739"/>
      <c r="X435" s="2843">
        <v>25</v>
      </c>
      <c r="Y435" s="2843">
        <v>0</v>
      </c>
      <c r="Z435" s="2108">
        <v>25</v>
      </c>
      <c r="AA435" s="2844"/>
      <c r="AB435" s="2844"/>
      <c r="AC435" s="2108">
        <v>0</v>
      </c>
      <c r="AD435" s="2108"/>
      <c r="AE435" s="2844"/>
      <c r="AF435" s="2844">
        <v>0</v>
      </c>
      <c r="AG435" s="2108">
        <v>0</v>
      </c>
      <c r="AH435" s="2739"/>
      <c r="AI435" s="2739"/>
      <c r="AJ435" s="2738">
        <v>0</v>
      </c>
    </row>
    <row r="436" spans="1:36" s="2701" customFormat="1" ht="47.25">
      <c r="A436" s="139">
        <v>3726</v>
      </c>
      <c r="B436" s="2710" t="s">
        <v>8822</v>
      </c>
      <c r="C436" s="2707" t="s">
        <v>8823</v>
      </c>
      <c r="D436" s="2674" t="s">
        <v>254</v>
      </c>
      <c r="E436" s="2733" t="s">
        <v>3245</v>
      </c>
      <c r="F436" s="2734" t="s">
        <v>43</v>
      </c>
      <c r="G436" s="2735">
        <v>105</v>
      </c>
      <c r="H436" s="2736">
        <v>0</v>
      </c>
      <c r="I436" s="2735">
        <v>0</v>
      </c>
      <c r="J436" s="2737">
        <v>0</v>
      </c>
      <c r="K436" s="2706">
        <v>0</v>
      </c>
      <c r="L436" s="2680">
        <v>105</v>
      </c>
      <c r="M436" s="2706">
        <v>26.25</v>
      </c>
      <c r="N436" s="2738">
        <v>0</v>
      </c>
      <c r="O436" s="2739">
        <v>26.25</v>
      </c>
      <c r="P436" s="2739"/>
      <c r="Q436" s="2739"/>
      <c r="R436" s="2739"/>
      <c r="S436" s="2739"/>
      <c r="T436" s="2739"/>
      <c r="U436" s="2739"/>
      <c r="V436" s="2739"/>
      <c r="W436" s="2739"/>
      <c r="X436" s="2843">
        <v>26.25</v>
      </c>
      <c r="Y436" s="2843">
        <v>0</v>
      </c>
      <c r="Z436" s="2108">
        <v>26.25</v>
      </c>
      <c r="AA436" s="2844"/>
      <c r="AB436" s="2844"/>
      <c r="AC436" s="2108">
        <v>0</v>
      </c>
      <c r="AD436" s="2108"/>
      <c r="AE436" s="2844"/>
      <c r="AF436" s="2844">
        <v>0</v>
      </c>
      <c r="AG436" s="2108">
        <v>0</v>
      </c>
      <c r="AH436" s="2739"/>
      <c r="AI436" s="2739"/>
      <c r="AJ436" s="2738">
        <v>0</v>
      </c>
    </row>
    <row r="437" spans="1:36" s="2701" customFormat="1" ht="47.25">
      <c r="A437" s="139">
        <v>3727</v>
      </c>
      <c r="B437" s="2710" t="s">
        <v>8824</v>
      </c>
      <c r="C437" s="2707" t="s">
        <v>8825</v>
      </c>
      <c r="D437" s="2674" t="s">
        <v>254</v>
      </c>
      <c r="E437" s="2733" t="s">
        <v>3245</v>
      </c>
      <c r="F437" s="2734" t="s">
        <v>43</v>
      </c>
      <c r="G437" s="2735">
        <v>195</v>
      </c>
      <c r="H437" s="2736">
        <v>0</v>
      </c>
      <c r="I437" s="2735">
        <v>0</v>
      </c>
      <c r="J437" s="2737">
        <v>0</v>
      </c>
      <c r="K437" s="2706">
        <v>0</v>
      </c>
      <c r="L437" s="2680">
        <v>195</v>
      </c>
      <c r="M437" s="2706">
        <v>48.75</v>
      </c>
      <c r="N437" s="2738">
        <v>0</v>
      </c>
      <c r="O437" s="2739">
        <v>48.75</v>
      </c>
      <c r="P437" s="2739"/>
      <c r="Q437" s="2739"/>
      <c r="R437" s="2739"/>
      <c r="S437" s="2739"/>
      <c r="T437" s="2739"/>
      <c r="U437" s="2739"/>
      <c r="V437" s="2739"/>
      <c r="W437" s="2739"/>
      <c r="X437" s="2843">
        <v>48.75</v>
      </c>
      <c r="Y437" s="2843">
        <v>0</v>
      </c>
      <c r="Z437" s="2108">
        <v>48.75</v>
      </c>
      <c r="AA437" s="2844"/>
      <c r="AB437" s="2844"/>
      <c r="AC437" s="2108">
        <v>0</v>
      </c>
      <c r="AD437" s="2108"/>
      <c r="AE437" s="2844"/>
      <c r="AF437" s="2844">
        <v>0</v>
      </c>
      <c r="AG437" s="2108">
        <v>0</v>
      </c>
      <c r="AH437" s="2739"/>
      <c r="AI437" s="2739"/>
      <c r="AJ437" s="2738">
        <v>0</v>
      </c>
    </row>
    <row r="438" spans="1:36" s="2701" customFormat="1" ht="141.75">
      <c r="A438" s="139">
        <v>3728</v>
      </c>
      <c r="B438" s="2710" t="s">
        <v>8826</v>
      </c>
      <c r="C438" s="2707" t="s">
        <v>8827</v>
      </c>
      <c r="D438" s="2674" t="s">
        <v>45</v>
      </c>
      <c r="E438" s="2733" t="s">
        <v>3245</v>
      </c>
      <c r="F438" s="2734" t="s">
        <v>43</v>
      </c>
      <c r="G438" s="2735">
        <v>89.25</v>
      </c>
      <c r="H438" s="2736">
        <v>0</v>
      </c>
      <c r="I438" s="2735">
        <v>0</v>
      </c>
      <c r="J438" s="2737">
        <v>0</v>
      </c>
      <c r="K438" s="2706">
        <v>0</v>
      </c>
      <c r="L438" s="2680">
        <v>89.25</v>
      </c>
      <c r="M438" s="2706">
        <v>22.312999999999999</v>
      </c>
      <c r="N438" s="2738">
        <v>0</v>
      </c>
      <c r="O438" s="2739">
        <v>22.312999999999999</v>
      </c>
      <c r="P438" s="2739"/>
      <c r="Q438" s="2739"/>
      <c r="R438" s="2739"/>
      <c r="S438" s="2739"/>
      <c r="T438" s="2739"/>
      <c r="U438" s="2739"/>
      <c r="V438" s="2739"/>
      <c r="W438" s="2739"/>
      <c r="X438" s="2843">
        <v>22.312999999999999</v>
      </c>
      <c r="Y438" s="2843">
        <v>0</v>
      </c>
      <c r="Z438" s="2108">
        <v>22.312999999999999</v>
      </c>
      <c r="AA438" s="2844"/>
      <c r="AB438" s="2844"/>
      <c r="AC438" s="2108">
        <v>0</v>
      </c>
      <c r="AD438" s="2108"/>
      <c r="AE438" s="2844"/>
      <c r="AF438" s="2844">
        <v>0</v>
      </c>
      <c r="AG438" s="2108">
        <v>0</v>
      </c>
      <c r="AH438" s="2739"/>
      <c r="AI438" s="2739"/>
      <c r="AJ438" s="2738">
        <v>0</v>
      </c>
    </row>
    <row r="439" spans="1:36" s="2701" customFormat="1" ht="47.25">
      <c r="A439" s="139">
        <v>3729</v>
      </c>
      <c r="B439" s="2710" t="s">
        <v>8828</v>
      </c>
      <c r="C439" s="2707" t="s">
        <v>8829</v>
      </c>
      <c r="D439" s="2674" t="s">
        <v>45</v>
      </c>
      <c r="E439" s="2733" t="s">
        <v>3245</v>
      </c>
      <c r="F439" s="2734" t="s">
        <v>43</v>
      </c>
      <c r="G439" s="2735">
        <v>94.86</v>
      </c>
      <c r="H439" s="2736">
        <v>0</v>
      </c>
      <c r="I439" s="2735">
        <v>0</v>
      </c>
      <c r="J439" s="2737">
        <v>0</v>
      </c>
      <c r="K439" s="2706">
        <v>0</v>
      </c>
      <c r="L439" s="2680">
        <v>94.86</v>
      </c>
      <c r="M439" s="2706">
        <v>23.715</v>
      </c>
      <c r="N439" s="2738">
        <v>0</v>
      </c>
      <c r="O439" s="2739">
        <v>23.715</v>
      </c>
      <c r="P439" s="2739"/>
      <c r="Q439" s="2739"/>
      <c r="R439" s="2739"/>
      <c r="S439" s="2739"/>
      <c r="T439" s="2739"/>
      <c r="U439" s="2739"/>
      <c r="V439" s="2739"/>
      <c r="W439" s="2739"/>
      <c r="X439" s="2843">
        <v>23.715</v>
      </c>
      <c r="Y439" s="2843">
        <v>0</v>
      </c>
      <c r="Z439" s="2108">
        <v>23.715</v>
      </c>
      <c r="AA439" s="2844"/>
      <c r="AB439" s="2844"/>
      <c r="AC439" s="2108">
        <v>0</v>
      </c>
      <c r="AD439" s="2108"/>
      <c r="AE439" s="2844"/>
      <c r="AF439" s="2844">
        <v>0</v>
      </c>
      <c r="AG439" s="2108">
        <v>0</v>
      </c>
      <c r="AH439" s="2739"/>
      <c r="AI439" s="2739"/>
      <c r="AJ439" s="2738">
        <v>0</v>
      </c>
    </row>
    <row r="440" spans="1:36" s="2701" customFormat="1" ht="47.25">
      <c r="A440" s="139">
        <v>3730</v>
      </c>
      <c r="B440" s="2710" t="s">
        <v>8830</v>
      </c>
      <c r="C440" s="2707" t="s">
        <v>8831</v>
      </c>
      <c r="D440" s="2674" t="s">
        <v>45</v>
      </c>
      <c r="E440" s="2733" t="s">
        <v>3245</v>
      </c>
      <c r="F440" s="2734" t="s">
        <v>43</v>
      </c>
      <c r="G440" s="2735">
        <v>209.58</v>
      </c>
      <c r="H440" s="2736">
        <v>0</v>
      </c>
      <c r="I440" s="2735">
        <v>0</v>
      </c>
      <c r="J440" s="2737">
        <v>0</v>
      </c>
      <c r="K440" s="2706">
        <v>0</v>
      </c>
      <c r="L440" s="2680">
        <v>209.58</v>
      </c>
      <c r="M440" s="2706">
        <v>52.395000000000003</v>
      </c>
      <c r="N440" s="2738">
        <v>0</v>
      </c>
      <c r="O440" s="2739">
        <v>52.395000000000003</v>
      </c>
      <c r="P440" s="2739"/>
      <c r="Q440" s="2739"/>
      <c r="R440" s="2739"/>
      <c r="S440" s="2739"/>
      <c r="T440" s="2739"/>
      <c r="U440" s="2739"/>
      <c r="V440" s="2739"/>
      <c r="W440" s="2739"/>
      <c r="X440" s="2843">
        <v>52.395000000000003</v>
      </c>
      <c r="Y440" s="2843">
        <v>0</v>
      </c>
      <c r="Z440" s="2108">
        <v>52.395000000000003</v>
      </c>
      <c r="AA440" s="2844"/>
      <c r="AB440" s="2844"/>
      <c r="AC440" s="2108">
        <v>0</v>
      </c>
      <c r="AD440" s="2108"/>
      <c r="AE440" s="2844"/>
      <c r="AF440" s="2844">
        <v>0</v>
      </c>
      <c r="AG440" s="2108">
        <v>0</v>
      </c>
      <c r="AH440" s="2739"/>
      <c r="AI440" s="2739"/>
      <c r="AJ440" s="2738">
        <v>0</v>
      </c>
    </row>
    <row r="441" spans="1:36" s="2701" customFormat="1" ht="47.25">
      <c r="A441" s="139">
        <v>3731</v>
      </c>
      <c r="B441" s="2710" t="s">
        <v>8832</v>
      </c>
      <c r="C441" s="2707" t="s">
        <v>8833</v>
      </c>
      <c r="D441" s="2674" t="s">
        <v>389</v>
      </c>
      <c r="E441" s="2733" t="s">
        <v>3245</v>
      </c>
      <c r="F441" s="2734" t="s">
        <v>43</v>
      </c>
      <c r="G441" s="2735">
        <v>187</v>
      </c>
      <c r="H441" s="2736">
        <v>0</v>
      </c>
      <c r="I441" s="2735">
        <v>0</v>
      </c>
      <c r="J441" s="2737">
        <v>0</v>
      </c>
      <c r="K441" s="2706">
        <v>0</v>
      </c>
      <c r="L441" s="2680">
        <v>187</v>
      </c>
      <c r="M441" s="2706">
        <v>46.75</v>
      </c>
      <c r="N441" s="2738">
        <v>0</v>
      </c>
      <c r="O441" s="2739">
        <v>46.75</v>
      </c>
      <c r="P441" s="2739"/>
      <c r="Q441" s="2739"/>
      <c r="R441" s="2739"/>
      <c r="S441" s="2739"/>
      <c r="T441" s="2739"/>
      <c r="U441" s="2739"/>
      <c r="V441" s="2739"/>
      <c r="W441" s="2739"/>
      <c r="X441" s="2843">
        <v>46.75</v>
      </c>
      <c r="Y441" s="2843">
        <v>0</v>
      </c>
      <c r="Z441" s="2108">
        <v>46.75</v>
      </c>
      <c r="AA441" s="2844"/>
      <c r="AB441" s="2844"/>
      <c r="AC441" s="2108">
        <v>0</v>
      </c>
      <c r="AD441" s="2108"/>
      <c r="AE441" s="2844"/>
      <c r="AF441" s="2844">
        <v>0</v>
      </c>
      <c r="AG441" s="2108">
        <v>0</v>
      </c>
      <c r="AH441" s="2739"/>
      <c r="AI441" s="2739"/>
      <c r="AJ441" s="2738">
        <v>0</v>
      </c>
    </row>
    <row r="442" spans="1:36" s="2701" customFormat="1" ht="78.75">
      <c r="A442" s="139">
        <v>3732</v>
      </c>
      <c r="B442" s="2710" t="s">
        <v>8834</v>
      </c>
      <c r="C442" s="2707" t="s">
        <v>8835</v>
      </c>
      <c r="D442" s="2674" t="s">
        <v>389</v>
      </c>
      <c r="E442" s="2733" t="s">
        <v>3245</v>
      </c>
      <c r="F442" s="2734" t="s">
        <v>43</v>
      </c>
      <c r="G442" s="2735">
        <v>102</v>
      </c>
      <c r="H442" s="2736">
        <v>0</v>
      </c>
      <c r="I442" s="2735">
        <v>0</v>
      </c>
      <c r="J442" s="2737">
        <v>0</v>
      </c>
      <c r="K442" s="2706">
        <v>0</v>
      </c>
      <c r="L442" s="2680">
        <v>102</v>
      </c>
      <c r="M442" s="2706">
        <v>25.5</v>
      </c>
      <c r="N442" s="2738">
        <v>0</v>
      </c>
      <c r="O442" s="2739">
        <v>25.5</v>
      </c>
      <c r="P442" s="2739"/>
      <c r="Q442" s="2739"/>
      <c r="R442" s="2739"/>
      <c r="S442" s="2739"/>
      <c r="T442" s="2739"/>
      <c r="U442" s="2739"/>
      <c r="V442" s="2739"/>
      <c r="W442" s="2739"/>
      <c r="X442" s="2843">
        <v>25.5</v>
      </c>
      <c r="Y442" s="2843">
        <v>0</v>
      </c>
      <c r="Z442" s="2108">
        <v>25.5</v>
      </c>
      <c r="AA442" s="2844"/>
      <c r="AB442" s="2844"/>
      <c r="AC442" s="2108">
        <v>0</v>
      </c>
      <c r="AD442" s="2108"/>
      <c r="AE442" s="2844"/>
      <c r="AF442" s="2844">
        <v>0</v>
      </c>
      <c r="AG442" s="2108">
        <v>0</v>
      </c>
      <c r="AH442" s="2739"/>
      <c r="AI442" s="2739"/>
      <c r="AJ442" s="2738">
        <v>0</v>
      </c>
    </row>
    <row r="443" spans="1:36" s="2701" customFormat="1" ht="63">
      <c r="A443" s="139">
        <v>3733</v>
      </c>
      <c r="B443" s="2710" t="s">
        <v>8836</v>
      </c>
      <c r="C443" s="2707" t="s">
        <v>8837</v>
      </c>
      <c r="D443" s="2674" t="s">
        <v>389</v>
      </c>
      <c r="E443" s="2733" t="s">
        <v>3245</v>
      </c>
      <c r="F443" s="2734" t="s">
        <v>43</v>
      </c>
      <c r="G443" s="2735">
        <v>80</v>
      </c>
      <c r="H443" s="2736">
        <v>0</v>
      </c>
      <c r="I443" s="2735">
        <v>0</v>
      </c>
      <c r="J443" s="2737">
        <v>0</v>
      </c>
      <c r="K443" s="2706">
        <v>0</v>
      </c>
      <c r="L443" s="2680">
        <v>80</v>
      </c>
      <c r="M443" s="2706">
        <v>20</v>
      </c>
      <c r="N443" s="2738">
        <v>0</v>
      </c>
      <c r="O443" s="2739">
        <v>20</v>
      </c>
      <c r="P443" s="2739"/>
      <c r="Q443" s="2739"/>
      <c r="R443" s="2739"/>
      <c r="S443" s="2739"/>
      <c r="T443" s="2739"/>
      <c r="U443" s="2739"/>
      <c r="V443" s="2739"/>
      <c r="W443" s="2739"/>
      <c r="X443" s="2843">
        <v>20</v>
      </c>
      <c r="Y443" s="2843">
        <v>0</v>
      </c>
      <c r="Z443" s="2108">
        <v>20</v>
      </c>
      <c r="AA443" s="2844"/>
      <c r="AB443" s="2844"/>
      <c r="AC443" s="2108">
        <v>0</v>
      </c>
      <c r="AD443" s="2108"/>
      <c r="AE443" s="2844"/>
      <c r="AF443" s="2844">
        <v>0</v>
      </c>
      <c r="AG443" s="2108">
        <v>0</v>
      </c>
      <c r="AH443" s="2739"/>
      <c r="AI443" s="2739"/>
      <c r="AJ443" s="2738">
        <v>0</v>
      </c>
    </row>
    <row r="444" spans="1:36" s="2701" customFormat="1" ht="47.25">
      <c r="A444" s="139">
        <v>3734</v>
      </c>
      <c r="B444" s="2710" t="s">
        <v>8838</v>
      </c>
      <c r="C444" s="2707" t="s">
        <v>8839</v>
      </c>
      <c r="D444" s="2674" t="s">
        <v>389</v>
      </c>
      <c r="E444" s="2733" t="s">
        <v>3245</v>
      </c>
      <c r="F444" s="2734" t="s">
        <v>43</v>
      </c>
      <c r="G444" s="2735">
        <v>90</v>
      </c>
      <c r="H444" s="2736">
        <v>0</v>
      </c>
      <c r="I444" s="2735">
        <v>0</v>
      </c>
      <c r="J444" s="2737">
        <v>0</v>
      </c>
      <c r="K444" s="2706">
        <v>0</v>
      </c>
      <c r="L444" s="2680">
        <v>90</v>
      </c>
      <c r="M444" s="2706">
        <v>22.5</v>
      </c>
      <c r="N444" s="2738">
        <v>0</v>
      </c>
      <c r="O444" s="2739">
        <v>22.5</v>
      </c>
      <c r="P444" s="2739"/>
      <c r="Q444" s="2739"/>
      <c r="R444" s="2739"/>
      <c r="S444" s="2739"/>
      <c r="T444" s="2739"/>
      <c r="U444" s="2739"/>
      <c r="V444" s="2739"/>
      <c r="W444" s="2739"/>
      <c r="X444" s="2843">
        <v>22.5</v>
      </c>
      <c r="Y444" s="2843">
        <v>0</v>
      </c>
      <c r="Z444" s="2108">
        <v>22.5</v>
      </c>
      <c r="AA444" s="2844"/>
      <c r="AB444" s="2844"/>
      <c r="AC444" s="2108">
        <v>0</v>
      </c>
      <c r="AD444" s="2108"/>
      <c r="AE444" s="2844"/>
      <c r="AF444" s="2844">
        <v>0</v>
      </c>
      <c r="AG444" s="2108">
        <v>0</v>
      </c>
      <c r="AH444" s="2739"/>
      <c r="AI444" s="2739"/>
      <c r="AJ444" s="2738">
        <v>0</v>
      </c>
    </row>
    <row r="445" spans="1:36" s="2701" customFormat="1" ht="47.25">
      <c r="A445" s="139">
        <v>3735</v>
      </c>
      <c r="B445" s="2710" t="s">
        <v>8840</v>
      </c>
      <c r="C445" s="2707" t="s">
        <v>8841</v>
      </c>
      <c r="D445" s="2674" t="s">
        <v>389</v>
      </c>
      <c r="E445" s="2733" t="s">
        <v>3245</v>
      </c>
      <c r="F445" s="2734" t="s">
        <v>43</v>
      </c>
      <c r="G445" s="2735">
        <v>170</v>
      </c>
      <c r="H445" s="2736">
        <v>0</v>
      </c>
      <c r="I445" s="2735">
        <v>0</v>
      </c>
      <c r="J445" s="2737">
        <v>0</v>
      </c>
      <c r="K445" s="2706">
        <v>0</v>
      </c>
      <c r="L445" s="2680">
        <v>170</v>
      </c>
      <c r="M445" s="2706">
        <v>42.5</v>
      </c>
      <c r="N445" s="2738">
        <v>0</v>
      </c>
      <c r="O445" s="2739">
        <v>42.5</v>
      </c>
      <c r="P445" s="2739"/>
      <c r="Q445" s="2739"/>
      <c r="R445" s="2739"/>
      <c r="S445" s="2739"/>
      <c r="T445" s="2739"/>
      <c r="U445" s="2739"/>
      <c r="V445" s="2739"/>
      <c r="W445" s="2739"/>
      <c r="X445" s="2843">
        <v>42.5</v>
      </c>
      <c r="Y445" s="2843">
        <v>0</v>
      </c>
      <c r="Z445" s="2108">
        <v>42.5</v>
      </c>
      <c r="AA445" s="2844"/>
      <c r="AB445" s="2844"/>
      <c r="AC445" s="2108">
        <v>0</v>
      </c>
      <c r="AD445" s="2108"/>
      <c r="AE445" s="2844"/>
      <c r="AF445" s="2844">
        <v>0</v>
      </c>
      <c r="AG445" s="2108">
        <v>0</v>
      </c>
      <c r="AH445" s="2739"/>
      <c r="AI445" s="2739"/>
      <c r="AJ445" s="2738">
        <v>0</v>
      </c>
    </row>
    <row r="446" spans="1:36" s="2701" customFormat="1" ht="47.25">
      <c r="A446" s="139">
        <v>3736</v>
      </c>
      <c r="B446" s="2710" t="s">
        <v>8842</v>
      </c>
      <c r="C446" s="2707" t="s">
        <v>8843</v>
      </c>
      <c r="D446" s="2674" t="s">
        <v>389</v>
      </c>
      <c r="E446" s="2733" t="s">
        <v>3245</v>
      </c>
      <c r="F446" s="2734" t="s">
        <v>43</v>
      </c>
      <c r="G446" s="2735">
        <v>90</v>
      </c>
      <c r="H446" s="2736">
        <v>0</v>
      </c>
      <c r="I446" s="2735">
        <v>0</v>
      </c>
      <c r="J446" s="2737">
        <v>0</v>
      </c>
      <c r="K446" s="2706">
        <v>0</v>
      </c>
      <c r="L446" s="2680">
        <v>90</v>
      </c>
      <c r="M446" s="2706">
        <v>22.5</v>
      </c>
      <c r="N446" s="2738">
        <v>0</v>
      </c>
      <c r="O446" s="2739">
        <v>22.5</v>
      </c>
      <c r="P446" s="2739"/>
      <c r="Q446" s="2739"/>
      <c r="R446" s="2739"/>
      <c r="S446" s="2739"/>
      <c r="T446" s="2739"/>
      <c r="U446" s="2739"/>
      <c r="V446" s="2739"/>
      <c r="W446" s="2739"/>
      <c r="X446" s="2843">
        <v>22.5</v>
      </c>
      <c r="Y446" s="2843">
        <v>0</v>
      </c>
      <c r="Z446" s="2108">
        <v>22.5</v>
      </c>
      <c r="AA446" s="2844"/>
      <c r="AB446" s="2844"/>
      <c r="AC446" s="2108">
        <v>0</v>
      </c>
      <c r="AD446" s="2108"/>
      <c r="AE446" s="2844"/>
      <c r="AF446" s="2844">
        <v>0</v>
      </c>
      <c r="AG446" s="2108">
        <v>0</v>
      </c>
      <c r="AH446" s="2739"/>
      <c r="AI446" s="2739"/>
      <c r="AJ446" s="2738">
        <v>0</v>
      </c>
    </row>
    <row r="447" spans="1:36" s="2701" customFormat="1" ht="47.25">
      <c r="A447" s="139">
        <v>3737</v>
      </c>
      <c r="B447" s="2710" t="s">
        <v>8844</v>
      </c>
      <c r="C447" s="2707" t="s">
        <v>8845</v>
      </c>
      <c r="D447" s="2674" t="s">
        <v>389</v>
      </c>
      <c r="E447" s="2733" t="s">
        <v>3245</v>
      </c>
      <c r="F447" s="2734" t="s">
        <v>43</v>
      </c>
      <c r="G447" s="2735">
        <v>150</v>
      </c>
      <c r="H447" s="2736">
        <v>0</v>
      </c>
      <c r="I447" s="2735">
        <v>0</v>
      </c>
      <c r="J447" s="2737">
        <v>0</v>
      </c>
      <c r="K447" s="2706">
        <v>0</v>
      </c>
      <c r="L447" s="2680">
        <v>150</v>
      </c>
      <c r="M447" s="2706">
        <v>37.5</v>
      </c>
      <c r="N447" s="2738">
        <v>0</v>
      </c>
      <c r="O447" s="2739">
        <v>37.5</v>
      </c>
      <c r="P447" s="2739"/>
      <c r="Q447" s="2739"/>
      <c r="R447" s="2739"/>
      <c r="S447" s="2739"/>
      <c r="T447" s="2739"/>
      <c r="U447" s="2739"/>
      <c r="V447" s="2739"/>
      <c r="W447" s="2739"/>
      <c r="X447" s="2843">
        <v>37.5</v>
      </c>
      <c r="Y447" s="2843">
        <v>0</v>
      </c>
      <c r="Z447" s="2108">
        <v>37.5</v>
      </c>
      <c r="AA447" s="2844"/>
      <c r="AB447" s="2844"/>
      <c r="AC447" s="2108">
        <v>0</v>
      </c>
      <c r="AD447" s="2108"/>
      <c r="AE447" s="2844"/>
      <c r="AF447" s="2844">
        <v>0</v>
      </c>
      <c r="AG447" s="2108">
        <v>0</v>
      </c>
      <c r="AH447" s="2739"/>
      <c r="AI447" s="2739"/>
      <c r="AJ447" s="2738">
        <v>0</v>
      </c>
    </row>
    <row r="448" spans="1:36" s="2701" customFormat="1" ht="47.25">
      <c r="A448" s="139">
        <v>3738</v>
      </c>
      <c r="B448" s="2710" t="s">
        <v>8846</v>
      </c>
      <c r="C448" s="2707" t="s">
        <v>8847</v>
      </c>
      <c r="D448" s="2674" t="s">
        <v>205</v>
      </c>
      <c r="E448" s="2733" t="s">
        <v>3245</v>
      </c>
      <c r="F448" s="2734" t="s">
        <v>43</v>
      </c>
      <c r="G448" s="2735">
        <v>160</v>
      </c>
      <c r="H448" s="2736">
        <v>0</v>
      </c>
      <c r="I448" s="2735">
        <v>0</v>
      </c>
      <c r="J448" s="2737">
        <v>0</v>
      </c>
      <c r="K448" s="2706">
        <v>0</v>
      </c>
      <c r="L448" s="2680">
        <v>160</v>
      </c>
      <c r="M448" s="2706">
        <v>40</v>
      </c>
      <c r="N448" s="2738">
        <v>0</v>
      </c>
      <c r="O448" s="2739">
        <v>40</v>
      </c>
      <c r="P448" s="2739"/>
      <c r="Q448" s="2739"/>
      <c r="R448" s="2739"/>
      <c r="S448" s="2739"/>
      <c r="T448" s="2739"/>
      <c r="U448" s="2739"/>
      <c r="V448" s="2739"/>
      <c r="W448" s="2739"/>
      <c r="X448" s="2843">
        <v>40</v>
      </c>
      <c r="Y448" s="2843">
        <v>0</v>
      </c>
      <c r="Z448" s="2108">
        <v>40</v>
      </c>
      <c r="AA448" s="2844"/>
      <c r="AB448" s="2844"/>
      <c r="AC448" s="2108">
        <v>0</v>
      </c>
      <c r="AD448" s="2108"/>
      <c r="AE448" s="2844"/>
      <c r="AF448" s="2844">
        <v>0</v>
      </c>
      <c r="AG448" s="2108">
        <v>0</v>
      </c>
      <c r="AH448" s="2739"/>
      <c r="AI448" s="2739"/>
      <c r="AJ448" s="2738">
        <v>0</v>
      </c>
    </row>
    <row r="449" spans="1:36" s="2701" customFormat="1" ht="63">
      <c r="A449" s="139">
        <v>3739</v>
      </c>
      <c r="B449" s="2710" t="s">
        <v>8848</v>
      </c>
      <c r="C449" s="2707" t="s">
        <v>8849</v>
      </c>
      <c r="D449" s="2674" t="s">
        <v>205</v>
      </c>
      <c r="E449" s="2733" t="s">
        <v>3245</v>
      </c>
      <c r="F449" s="2734" t="s">
        <v>43</v>
      </c>
      <c r="G449" s="2735">
        <v>80</v>
      </c>
      <c r="H449" s="2736">
        <v>0</v>
      </c>
      <c r="I449" s="2735">
        <v>0</v>
      </c>
      <c r="J449" s="2737">
        <v>0</v>
      </c>
      <c r="K449" s="2706">
        <v>0</v>
      </c>
      <c r="L449" s="2680">
        <v>80</v>
      </c>
      <c r="M449" s="2706">
        <v>20</v>
      </c>
      <c r="N449" s="2738">
        <v>0</v>
      </c>
      <c r="O449" s="2739">
        <v>20</v>
      </c>
      <c r="P449" s="2739"/>
      <c r="Q449" s="2739"/>
      <c r="R449" s="2739"/>
      <c r="S449" s="2739"/>
      <c r="T449" s="2739"/>
      <c r="U449" s="2739"/>
      <c r="V449" s="2739"/>
      <c r="W449" s="2739"/>
      <c r="X449" s="2843">
        <v>20</v>
      </c>
      <c r="Y449" s="2843">
        <v>0</v>
      </c>
      <c r="Z449" s="2108">
        <v>20</v>
      </c>
      <c r="AA449" s="2844"/>
      <c r="AB449" s="2844"/>
      <c r="AC449" s="2108">
        <v>0</v>
      </c>
      <c r="AD449" s="2108"/>
      <c r="AE449" s="2844"/>
      <c r="AF449" s="2844">
        <v>0</v>
      </c>
      <c r="AG449" s="2108">
        <v>0</v>
      </c>
      <c r="AH449" s="2739"/>
      <c r="AI449" s="2739"/>
      <c r="AJ449" s="2738">
        <v>0</v>
      </c>
    </row>
    <row r="450" spans="1:36" s="2701" customFormat="1" ht="47.25">
      <c r="A450" s="139">
        <v>3740</v>
      </c>
      <c r="B450" s="2710" t="s">
        <v>8850</v>
      </c>
      <c r="C450" s="2707" t="s">
        <v>8851</v>
      </c>
      <c r="D450" s="2674" t="s">
        <v>205</v>
      </c>
      <c r="E450" s="2733" t="s">
        <v>3245</v>
      </c>
      <c r="F450" s="2734" t="s">
        <v>43</v>
      </c>
      <c r="G450" s="2735">
        <v>160</v>
      </c>
      <c r="H450" s="2736">
        <v>0</v>
      </c>
      <c r="I450" s="2735">
        <v>0</v>
      </c>
      <c r="J450" s="2737">
        <v>0</v>
      </c>
      <c r="K450" s="2706">
        <v>0</v>
      </c>
      <c r="L450" s="2680">
        <v>160</v>
      </c>
      <c r="M450" s="2706">
        <v>40</v>
      </c>
      <c r="N450" s="2738">
        <v>0</v>
      </c>
      <c r="O450" s="2739">
        <v>40</v>
      </c>
      <c r="P450" s="2739"/>
      <c r="Q450" s="2739"/>
      <c r="R450" s="2739"/>
      <c r="S450" s="2739"/>
      <c r="T450" s="2739"/>
      <c r="U450" s="2739"/>
      <c r="V450" s="2739"/>
      <c r="W450" s="2739"/>
      <c r="X450" s="2843">
        <v>40</v>
      </c>
      <c r="Y450" s="2843">
        <v>0</v>
      </c>
      <c r="Z450" s="2108">
        <v>40</v>
      </c>
      <c r="AA450" s="2844"/>
      <c r="AB450" s="2844"/>
      <c r="AC450" s="2108">
        <v>0</v>
      </c>
      <c r="AD450" s="2108"/>
      <c r="AE450" s="2844"/>
      <c r="AF450" s="2844">
        <v>0</v>
      </c>
      <c r="AG450" s="2108">
        <v>0</v>
      </c>
      <c r="AH450" s="2739"/>
      <c r="AI450" s="2739"/>
      <c r="AJ450" s="2738">
        <v>0</v>
      </c>
    </row>
    <row r="451" spans="1:36" s="2701" customFormat="1" ht="78.75">
      <c r="A451" s="139">
        <v>3741</v>
      </c>
      <c r="B451" s="2710" t="s">
        <v>8852</v>
      </c>
      <c r="C451" s="2707" t="s">
        <v>8853</v>
      </c>
      <c r="D451" s="2674" t="s">
        <v>28</v>
      </c>
      <c r="E451" s="2733" t="s">
        <v>3245</v>
      </c>
      <c r="F451" s="2734" t="s">
        <v>43</v>
      </c>
      <c r="G451" s="2735">
        <v>60</v>
      </c>
      <c r="H451" s="2736">
        <v>0</v>
      </c>
      <c r="I451" s="2735">
        <v>0</v>
      </c>
      <c r="J451" s="2737">
        <v>0</v>
      </c>
      <c r="K451" s="2706">
        <v>0</v>
      </c>
      <c r="L451" s="2680">
        <v>60</v>
      </c>
      <c r="M451" s="2706">
        <v>15</v>
      </c>
      <c r="N451" s="2738">
        <v>0</v>
      </c>
      <c r="O451" s="2739">
        <v>15</v>
      </c>
      <c r="P451" s="2739"/>
      <c r="Q451" s="2739"/>
      <c r="R451" s="2739"/>
      <c r="S451" s="2739"/>
      <c r="T451" s="2739"/>
      <c r="U451" s="2739"/>
      <c r="V451" s="2739"/>
      <c r="W451" s="2739"/>
      <c r="X451" s="2843">
        <v>15</v>
      </c>
      <c r="Y451" s="2843">
        <v>0</v>
      </c>
      <c r="Z451" s="2108">
        <v>15</v>
      </c>
      <c r="AA451" s="2844"/>
      <c r="AB451" s="2844"/>
      <c r="AC451" s="2108">
        <v>0</v>
      </c>
      <c r="AD451" s="2108"/>
      <c r="AE451" s="2844"/>
      <c r="AF451" s="2844">
        <v>0</v>
      </c>
      <c r="AG451" s="2108">
        <v>0</v>
      </c>
      <c r="AH451" s="2739"/>
      <c r="AI451" s="2739"/>
      <c r="AJ451" s="2738">
        <v>0</v>
      </c>
    </row>
    <row r="452" spans="1:36" s="2701" customFormat="1" ht="78.75">
      <c r="A452" s="139">
        <v>3742</v>
      </c>
      <c r="B452" s="2710" t="s">
        <v>8854</v>
      </c>
      <c r="C452" s="2707" t="s">
        <v>8855</v>
      </c>
      <c r="D452" s="2674" t="s">
        <v>542</v>
      </c>
      <c r="E452" s="2733" t="s">
        <v>3245</v>
      </c>
      <c r="F452" s="2734" t="s">
        <v>43</v>
      </c>
      <c r="G452" s="2735">
        <v>100</v>
      </c>
      <c r="H452" s="2736">
        <v>0</v>
      </c>
      <c r="I452" s="2735">
        <v>0</v>
      </c>
      <c r="J452" s="2737">
        <v>0</v>
      </c>
      <c r="K452" s="2706">
        <v>0</v>
      </c>
      <c r="L452" s="2680">
        <v>100</v>
      </c>
      <c r="M452" s="2706">
        <v>25</v>
      </c>
      <c r="N452" s="2738">
        <v>0</v>
      </c>
      <c r="O452" s="2739">
        <v>25</v>
      </c>
      <c r="P452" s="2739"/>
      <c r="Q452" s="2739"/>
      <c r="R452" s="2739"/>
      <c r="S452" s="2739"/>
      <c r="T452" s="2739"/>
      <c r="U452" s="2739"/>
      <c r="V452" s="2739"/>
      <c r="W452" s="2739"/>
      <c r="X452" s="2843">
        <v>25</v>
      </c>
      <c r="Y452" s="2843">
        <v>0</v>
      </c>
      <c r="Z452" s="2108">
        <v>25</v>
      </c>
      <c r="AA452" s="2844"/>
      <c r="AB452" s="2844"/>
      <c r="AC452" s="2108">
        <v>0</v>
      </c>
      <c r="AD452" s="2108"/>
      <c r="AE452" s="2844"/>
      <c r="AF452" s="2844">
        <v>0</v>
      </c>
      <c r="AG452" s="2108">
        <v>0</v>
      </c>
      <c r="AH452" s="2739"/>
      <c r="AI452" s="2739"/>
      <c r="AJ452" s="2738">
        <v>0</v>
      </c>
    </row>
    <row r="453" spans="1:36" s="2701" customFormat="1" ht="47.25">
      <c r="A453" s="139">
        <v>3743</v>
      </c>
      <c r="B453" s="2710" t="s">
        <v>8856</v>
      </c>
      <c r="C453" s="2707" t="s">
        <v>8857</v>
      </c>
      <c r="D453" s="2674" t="s">
        <v>542</v>
      </c>
      <c r="E453" s="2733" t="s">
        <v>3245</v>
      </c>
      <c r="F453" s="2734" t="s">
        <v>43</v>
      </c>
      <c r="G453" s="2735">
        <v>54</v>
      </c>
      <c r="H453" s="2736">
        <v>0</v>
      </c>
      <c r="I453" s="2735">
        <v>0</v>
      </c>
      <c r="J453" s="2737">
        <v>0</v>
      </c>
      <c r="K453" s="2706">
        <v>0</v>
      </c>
      <c r="L453" s="2680">
        <v>54</v>
      </c>
      <c r="M453" s="2706">
        <v>13.5</v>
      </c>
      <c r="N453" s="2738">
        <v>0</v>
      </c>
      <c r="O453" s="2739">
        <v>13.5</v>
      </c>
      <c r="P453" s="2739"/>
      <c r="Q453" s="2739"/>
      <c r="R453" s="2739"/>
      <c r="S453" s="2739"/>
      <c r="T453" s="2739"/>
      <c r="U453" s="2739"/>
      <c r="V453" s="2739"/>
      <c r="W453" s="2739"/>
      <c r="X453" s="2843">
        <v>13.5</v>
      </c>
      <c r="Y453" s="2843">
        <v>0</v>
      </c>
      <c r="Z453" s="2108">
        <v>13.5</v>
      </c>
      <c r="AA453" s="2844"/>
      <c r="AB453" s="2844"/>
      <c r="AC453" s="2108">
        <v>0</v>
      </c>
      <c r="AD453" s="2108"/>
      <c r="AE453" s="2844"/>
      <c r="AF453" s="2844">
        <v>0</v>
      </c>
      <c r="AG453" s="2108">
        <v>0</v>
      </c>
      <c r="AH453" s="2739"/>
      <c r="AI453" s="2739"/>
      <c r="AJ453" s="2738">
        <v>0</v>
      </c>
    </row>
    <row r="454" spans="1:36" s="2701" customFormat="1" ht="47.25">
      <c r="A454" s="139">
        <v>3744</v>
      </c>
      <c r="B454" s="2710" t="s">
        <v>8858</v>
      </c>
      <c r="C454" s="2707" t="s">
        <v>8859</v>
      </c>
      <c r="D454" s="2674" t="s">
        <v>209</v>
      </c>
      <c r="E454" s="2733" t="s">
        <v>3245</v>
      </c>
      <c r="F454" s="2734" t="s">
        <v>43</v>
      </c>
      <c r="G454" s="2735">
        <v>100</v>
      </c>
      <c r="H454" s="2736">
        <v>0</v>
      </c>
      <c r="I454" s="2735">
        <v>0</v>
      </c>
      <c r="J454" s="2737">
        <v>0</v>
      </c>
      <c r="K454" s="2706">
        <v>0</v>
      </c>
      <c r="L454" s="2680">
        <v>100</v>
      </c>
      <c r="M454" s="2706">
        <v>25</v>
      </c>
      <c r="N454" s="2738">
        <v>0</v>
      </c>
      <c r="O454" s="2739">
        <v>25</v>
      </c>
      <c r="P454" s="2739"/>
      <c r="Q454" s="2739"/>
      <c r="R454" s="2739"/>
      <c r="S454" s="2739"/>
      <c r="T454" s="2739"/>
      <c r="U454" s="2739"/>
      <c r="V454" s="2739"/>
      <c r="W454" s="2739"/>
      <c r="X454" s="2843">
        <v>25</v>
      </c>
      <c r="Y454" s="2843">
        <v>0</v>
      </c>
      <c r="Z454" s="2108">
        <v>25</v>
      </c>
      <c r="AA454" s="2844"/>
      <c r="AB454" s="2844"/>
      <c r="AC454" s="2108">
        <v>0</v>
      </c>
      <c r="AD454" s="2108"/>
      <c r="AE454" s="2844"/>
      <c r="AF454" s="2844">
        <v>0</v>
      </c>
      <c r="AG454" s="2108">
        <v>0</v>
      </c>
      <c r="AH454" s="2739"/>
      <c r="AI454" s="2739"/>
      <c r="AJ454" s="2738">
        <v>0</v>
      </c>
    </row>
    <row r="455" spans="1:36" s="2701" customFormat="1" ht="63">
      <c r="A455" s="139">
        <v>3745</v>
      </c>
      <c r="B455" s="2710" t="s">
        <v>8860</v>
      </c>
      <c r="C455" s="2707" t="s">
        <v>8861</v>
      </c>
      <c r="D455" s="2674" t="s">
        <v>209</v>
      </c>
      <c r="E455" s="2733" t="s">
        <v>3245</v>
      </c>
      <c r="F455" s="2734" t="s">
        <v>43</v>
      </c>
      <c r="G455" s="2735">
        <v>100</v>
      </c>
      <c r="H455" s="2736">
        <v>0</v>
      </c>
      <c r="I455" s="2735">
        <v>0</v>
      </c>
      <c r="J455" s="2737">
        <v>0</v>
      </c>
      <c r="K455" s="2706">
        <v>0</v>
      </c>
      <c r="L455" s="2680">
        <v>100</v>
      </c>
      <c r="M455" s="2706">
        <v>25</v>
      </c>
      <c r="N455" s="2738">
        <v>0</v>
      </c>
      <c r="O455" s="2739">
        <v>25</v>
      </c>
      <c r="P455" s="2739"/>
      <c r="Q455" s="2739"/>
      <c r="R455" s="2739"/>
      <c r="S455" s="2739"/>
      <c r="T455" s="2739"/>
      <c r="U455" s="2739"/>
      <c r="V455" s="2739"/>
      <c r="W455" s="2739"/>
      <c r="X455" s="2843">
        <v>25</v>
      </c>
      <c r="Y455" s="2843">
        <v>0</v>
      </c>
      <c r="Z455" s="2108">
        <v>25</v>
      </c>
      <c r="AA455" s="2844"/>
      <c r="AB455" s="2844"/>
      <c r="AC455" s="2108">
        <v>0</v>
      </c>
      <c r="AD455" s="2108"/>
      <c r="AE455" s="2844"/>
      <c r="AF455" s="2844">
        <v>0</v>
      </c>
      <c r="AG455" s="2108">
        <v>0</v>
      </c>
      <c r="AH455" s="2739"/>
      <c r="AI455" s="2739"/>
      <c r="AJ455" s="2738">
        <v>0</v>
      </c>
    </row>
    <row r="456" spans="1:36" s="2701" customFormat="1" ht="47.25">
      <c r="A456" s="139">
        <v>3746</v>
      </c>
      <c r="B456" s="2710" t="s">
        <v>8862</v>
      </c>
      <c r="C456" s="2707" t="s">
        <v>8863</v>
      </c>
      <c r="D456" s="2674" t="s">
        <v>209</v>
      </c>
      <c r="E456" s="2733" t="s">
        <v>3245</v>
      </c>
      <c r="F456" s="2734" t="s">
        <v>43</v>
      </c>
      <c r="G456" s="2735">
        <v>100</v>
      </c>
      <c r="H456" s="2736">
        <v>0</v>
      </c>
      <c r="I456" s="2735">
        <v>0</v>
      </c>
      <c r="J456" s="2737">
        <v>0</v>
      </c>
      <c r="K456" s="2706">
        <v>0</v>
      </c>
      <c r="L456" s="2680">
        <v>100</v>
      </c>
      <c r="M456" s="2706">
        <v>25</v>
      </c>
      <c r="N456" s="2738">
        <v>0</v>
      </c>
      <c r="O456" s="2739">
        <v>25</v>
      </c>
      <c r="P456" s="2739"/>
      <c r="Q456" s="2739"/>
      <c r="R456" s="2739"/>
      <c r="S456" s="2739"/>
      <c r="T456" s="2739"/>
      <c r="U456" s="2739"/>
      <c r="V456" s="2739"/>
      <c r="W456" s="2739"/>
      <c r="X456" s="2843">
        <v>25</v>
      </c>
      <c r="Y456" s="2843">
        <v>0</v>
      </c>
      <c r="Z456" s="2108">
        <v>25</v>
      </c>
      <c r="AA456" s="2844"/>
      <c r="AB456" s="2844"/>
      <c r="AC456" s="2108">
        <v>0</v>
      </c>
      <c r="AD456" s="2108"/>
      <c r="AE456" s="2844"/>
      <c r="AF456" s="2844">
        <v>0</v>
      </c>
      <c r="AG456" s="2108">
        <v>0</v>
      </c>
      <c r="AH456" s="2739"/>
      <c r="AI456" s="2739"/>
      <c r="AJ456" s="2738">
        <v>0</v>
      </c>
    </row>
    <row r="457" spans="1:36" s="2701" customFormat="1" ht="94.5">
      <c r="A457" s="139">
        <v>3747</v>
      </c>
      <c r="B457" s="2710" t="s">
        <v>8864</v>
      </c>
      <c r="C457" s="2707" t="s">
        <v>8865</v>
      </c>
      <c r="D457" s="2674" t="s">
        <v>209</v>
      </c>
      <c r="E457" s="2733" t="s">
        <v>3245</v>
      </c>
      <c r="F457" s="2734" t="s">
        <v>43</v>
      </c>
      <c r="G457" s="2735">
        <v>100</v>
      </c>
      <c r="H457" s="2736">
        <v>0</v>
      </c>
      <c r="I457" s="2735">
        <v>0</v>
      </c>
      <c r="J457" s="2737">
        <v>0</v>
      </c>
      <c r="K457" s="2706">
        <v>0</v>
      </c>
      <c r="L457" s="2680">
        <v>100</v>
      </c>
      <c r="M457" s="2706">
        <v>25</v>
      </c>
      <c r="N457" s="2738">
        <v>0</v>
      </c>
      <c r="O457" s="2739">
        <v>25</v>
      </c>
      <c r="P457" s="2739"/>
      <c r="Q457" s="2739"/>
      <c r="R457" s="2739"/>
      <c r="S457" s="2739"/>
      <c r="T457" s="2739"/>
      <c r="U457" s="2739"/>
      <c r="V457" s="2739"/>
      <c r="W457" s="2739"/>
      <c r="X457" s="2843">
        <v>25</v>
      </c>
      <c r="Y457" s="2843">
        <v>0</v>
      </c>
      <c r="Z457" s="2108">
        <v>25</v>
      </c>
      <c r="AA457" s="2844"/>
      <c r="AB457" s="2844"/>
      <c r="AC457" s="2108">
        <v>0</v>
      </c>
      <c r="AD457" s="2108"/>
      <c r="AE457" s="2844"/>
      <c r="AF457" s="2844">
        <v>0</v>
      </c>
      <c r="AG457" s="2108">
        <v>0</v>
      </c>
      <c r="AH457" s="2739"/>
      <c r="AI457" s="2739"/>
      <c r="AJ457" s="2738">
        <v>0</v>
      </c>
    </row>
    <row r="458" spans="1:36" s="2701" customFormat="1" ht="78.75">
      <c r="A458" s="139">
        <v>3748</v>
      </c>
      <c r="B458" s="2710" t="s">
        <v>8866</v>
      </c>
      <c r="C458" s="2707" t="s">
        <v>8867</v>
      </c>
      <c r="D458" s="2674" t="s">
        <v>209</v>
      </c>
      <c r="E458" s="2733" t="s">
        <v>3245</v>
      </c>
      <c r="F458" s="2734" t="s">
        <v>43</v>
      </c>
      <c r="G458" s="2735">
        <v>70</v>
      </c>
      <c r="H458" s="2736">
        <v>0</v>
      </c>
      <c r="I458" s="2735">
        <v>0</v>
      </c>
      <c r="J458" s="2737">
        <v>0</v>
      </c>
      <c r="K458" s="2706">
        <v>0</v>
      </c>
      <c r="L458" s="2680">
        <v>70</v>
      </c>
      <c r="M458" s="2706">
        <v>17.5</v>
      </c>
      <c r="N458" s="2738">
        <v>0</v>
      </c>
      <c r="O458" s="2739">
        <v>17.5</v>
      </c>
      <c r="P458" s="2739"/>
      <c r="Q458" s="2739"/>
      <c r="R458" s="2739"/>
      <c r="S458" s="2739"/>
      <c r="T458" s="2739"/>
      <c r="U458" s="2739"/>
      <c r="V458" s="2739"/>
      <c r="W458" s="2739"/>
      <c r="X458" s="2843">
        <v>17.5</v>
      </c>
      <c r="Y458" s="2843">
        <v>0</v>
      </c>
      <c r="Z458" s="2108">
        <v>17.5</v>
      </c>
      <c r="AA458" s="2844"/>
      <c r="AB458" s="2844"/>
      <c r="AC458" s="2108">
        <v>0</v>
      </c>
      <c r="AD458" s="2108"/>
      <c r="AE458" s="2844"/>
      <c r="AF458" s="2844">
        <v>0</v>
      </c>
      <c r="AG458" s="2108">
        <v>0</v>
      </c>
      <c r="AH458" s="2739"/>
      <c r="AI458" s="2739"/>
      <c r="AJ458" s="2738">
        <v>0</v>
      </c>
    </row>
    <row r="459" spans="1:36" s="2701" customFormat="1" ht="47.25">
      <c r="A459" s="139">
        <v>3749</v>
      </c>
      <c r="B459" s="2710" t="s">
        <v>8868</v>
      </c>
      <c r="C459" s="2707" t="s">
        <v>8869</v>
      </c>
      <c r="D459" s="2674" t="s">
        <v>429</v>
      </c>
      <c r="E459" s="2733" t="s">
        <v>3245</v>
      </c>
      <c r="F459" s="2734" t="s">
        <v>43</v>
      </c>
      <c r="G459" s="2735">
        <v>67.5</v>
      </c>
      <c r="H459" s="2736">
        <v>0</v>
      </c>
      <c r="I459" s="2735">
        <v>0</v>
      </c>
      <c r="J459" s="2737">
        <v>0</v>
      </c>
      <c r="K459" s="2706">
        <v>0</v>
      </c>
      <c r="L459" s="2680">
        <v>67.5</v>
      </c>
      <c r="M459" s="2706">
        <v>16.875</v>
      </c>
      <c r="N459" s="2738">
        <v>0</v>
      </c>
      <c r="O459" s="2739">
        <v>16.875</v>
      </c>
      <c r="P459" s="2739"/>
      <c r="Q459" s="2739"/>
      <c r="R459" s="2739"/>
      <c r="S459" s="2739"/>
      <c r="T459" s="2739"/>
      <c r="U459" s="2739"/>
      <c r="V459" s="2739"/>
      <c r="W459" s="2739"/>
      <c r="X459" s="2843">
        <v>16.875</v>
      </c>
      <c r="Y459" s="2843">
        <v>0</v>
      </c>
      <c r="Z459" s="2108">
        <v>16.875</v>
      </c>
      <c r="AA459" s="2844"/>
      <c r="AB459" s="2844"/>
      <c r="AC459" s="2108">
        <v>0</v>
      </c>
      <c r="AD459" s="2108"/>
      <c r="AE459" s="2844"/>
      <c r="AF459" s="2844">
        <v>0</v>
      </c>
      <c r="AG459" s="2108">
        <v>0</v>
      </c>
      <c r="AH459" s="2739"/>
      <c r="AI459" s="2739"/>
      <c r="AJ459" s="2738">
        <v>0</v>
      </c>
    </row>
    <row r="460" spans="1:36" s="2701" customFormat="1" ht="47.25">
      <c r="A460" s="139">
        <v>3750</v>
      </c>
      <c r="B460" s="2710" t="s">
        <v>8870</v>
      </c>
      <c r="C460" s="2707" t="s">
        <v>8871</v>
      </c>
      <c r="D460" s="2674" t="s">
        <v>429</v>
      </c>
      <c r="E460" s="2733" t="s">
        <v>3245</v>
      </c>
      <c r="F460" s="2734" t="s">
        <v>43</v>
      </c>
      <c r="G460" s="2735">
        <v>222.5</v>
      </c>
      <c r="H460" s="2736">
        <v>0</v>
      </c>
      <c r="I460" s="2735">
        <v>0</v>
      </c>
      <c r="J460" s="2737">
        <v>0</v>
      </c>
      <c r="K460" s="2706">
        <v>0</v>
      </c>
      <c r="L460" s="2680">
        <v>222.5</v>
      </c>
      <c r="M460" s="2706">
        <v>55.625</v>
      </c>
      <c r="N460" s="2738">
        <v>0</v>
      </c>
      <c r="O460" s="2739">
        <v>55.625</v>
      </c>
      <c r="P460" s="2739"/>
      <c r="Q460" s="2739"/>
      <c r="R460" s="2739"/>
      <c r="S460" s="2739"/>
      <c r="T460" s="2739"/>
      <c r="U460" s="2739"/>
      <c r="V460" s="2739"/>
      <c r="W460" s="2739"/>
      <c r="X460" s="2843">
        <v>55.625</v>
      </c>
      <c r="Y460" s="2843">
        <v>0</v>
      </c>
      <c r="Z460" s="2108">
        <v>55.625</v>
      </c>
      <c r="AA460" s="2844"/>
      <c r="AB460" s="2844"/>
      <c r="AC460" s="2108">
        <v>0</v>
      </c>
      <c r="AD460" s="2108"/>
      <c r="AE460" s="2844"/>
      <c r="AF460" s="2844">
        <v>0</v>
      </c>
      <c r="AG460" s="2108">
        <v>0</v>
      </c>
      <c r="AH460" s="2739"/>
      <c r="AI460" s="2739"/>
      <c r="AJ460" s="2738">
        <v>0</v>
      </c>
    </row>
    <row r="461" spans="1:36" s="2701" customFormat="1" ht="47.25">
      <c r="A461" s="139">
        <v>3751</v>
      </c>
      <c r="B461" s="2710" t="s">
        <v>8872</v>
      </c>
      <c r="C461" s="2707" t="s">
        <v>8873</v>
      </c>
      <c r="D461" s="2674" t="s">
        <v>429</v>
      </c>
      <c r="E461" s="2733" t="s">
        <v>3245</v>
      </c>
      <c r="F461" s="2734" t="s">
        <v>43</v>
      </c>
      <c r="G461" s="2735">
        <v>120</v>
      </c>
      <c r="H461" s="2736">
        <v>0</v>
      </c>
      <c r="I461" s="2735">
        <v>0</v>
      </c>
      <c r="J461" s="2737">
        <v>0</v>
      </c>
      <c r="K461" s="2706">
        <v>0</v>
      </c>
      <c r="L461" s="2680">
        <v>120</v>
      </c>
      <c r="M461" s="2706">
        <v>30</v>
      </c>
      <c r="N461" s="2738">
        <v>0</v>
      </c>
      <c r="O461" s="2739">
        <v>30</v>
      </c>
      <c r="P461" s="2739"/>
      <c r="Q461" s="2739"/>
      <c r="R461" s="2739"/>
      <c r="S461" s="2739"/>
      <c r="T461" s="2739"/>
      <c r="U461" s="2739"/>
      <c r="V461" s="2739"/>
      <c r="W461" s="2739"/>
      <c r="X461" s="2843">
        <v>30</v>
      </c>
      <c r="Y461" s="2843">
        <v>0</v>
      </c>
      <c r="Z461" s="2108">
        <v>30</v>
      </c>
      <c r="AA461" s="2844"/>
      <c r="AB461" s="2844"/>
      <c r="AC461" s="2108">
        <v>0</v>
      </c>
      <c r="AD461" s="2108"/>
      <c r="AE461" s="2844"/>
      <c r="AF461" s="2844">
        <v>0</v>
      </c>
      <c r="AG461" s="2108">
        <v>0</v>
      </c>
      <c r="AH461" s="2739"/>
      <c r="AI461" s="2739"/>
      <c r="AJ461" s="2738">
        <v>0</v>
      </c>
    </row>
    <row r="462" spans="1:36" s="2701" customFormat="1" ht="47.25">
      <c r="A462" s="139">
        <v>3752</v>
      </c>
      <c r="B462" s="2710" t="s">
        <v>8874</v>
      </c>
      <c r="C462" s="2707" t="s">
        <v>8875</v>
      </c>
      <c r="D462" s="2674" t="s">
        <v>429</v>
      </c>
      <c r="E462" s="2733" t="s">
        <v>3245</v>
      </c>
      <c r="F462" s="2734" t="s">
        <v>43</v>
      </c>
      <c r="G462" s="2735">
        <v>90</v>
      </c>
      <c r="H462" s="2736">
        <v>0</v>
      </c>
      <c r="I462" s="2735">
        <v>0</v>
      </c>
      <c r="J462" s="2737">
        <v>0</v>
      </c>
      <c r="K462" s="2706">
        <v>0</v>
      </c>
      <c r="L462" s="2680">
        <v>90</v>
      </c>
      <c r="M462" s="2706">
        <v>22.5</v>
      </c>
      <c r="N462" s="2738">
        <v>0</v>
      </c>
      <c r="O462" s="2739">
        <v>22.5</v>
      </c>
      <c r="P462" s="2739"/>
      <c r="Q462" s="2739"/>
      <c r="R462" s="2739"/>
      <c r="S462" s="2739"/>
      <c r="T462" s="2739"/>
      <c r="U462" s="2739"/>
      <c r="V462" s="2739"/>
      <c r="W462" s="2739"/>
      <c r="X462" s="2843">
        <v>22.5</v>
      </c>
      <c r="Y462" s="2843">
        <v>0</v>
      </c>
      <c r="Z462" s="2108">
        <v>22.5</v>
      </c>
      <c r="AA462" s="2844"/>
      <c r="AB462" s="2844"/>
      <c r="AC462" s="2108">
        <v>0</v>
      </c>
      <c r="AD462" s="2108"/>
      <c r="AE462" s="2844"/>
      <c r="AF462" s="2844">
        <v>0</v>
      </c>
      <c r="AG462" s="2108">
        <v>0</v>
      </c>
      <c r="AH462" s="2739"/>
      <c r="AI462" s="2739"/>
      <c r="AJ462" s="2738">
        <v>0</v>
      </c>
    </row>
    <row r="463" spans="1:36" s="2701" customFormat="1" ht="63">
      <c r="A463" s="139">
        <v>3753</v>
      </c>
      <c r="B463" s="2710" t="s">
        <v>8876</v>
      </c>
      <c r="C463" s="2707" t="s">
        <v>8877</v>
      </c>
      <c r="D463" s="2674" t="s">
        <v>226</v>
      </c>
      <c r="E463" s="2733" t="s">
        <v>3245</v>
      </c>
      <c r="F463" s="2734" t="s">
        <v>43</v>
      </c>
      <c r="G463" s="2735">
        <v>70</v>
      </c>
      <c r="H463" s="2736">
        <v>0</v>
      </c>
      <c r="I463" s="2735">
        <v>0</v>
      </c>
      <c r="J463" s="2737">
        <v>0</v>
      </c>
      <c r="K463" s="2706">
        <v>0</v>
      </c>
      <c r="L463" s="2680">
        <v>70</v>
      </c>
      <c r="M463" s="2706">
        <v>17.5</v>
      </c>
      <c r="N463" s="2738">
        <v>0</v>
      </c>
      <c r="O463" s="2739">
        <v>17.5</v>
      </c>
      <c r="P463" s="2739"/>
      <c r="Q463" s="2739"/>
      <c r="R463" s="2739"/>
      <c r="S463" s="2739"/>
      <c r="T463" s="2739"/>
      <c r="U463" s="2739"/>
      <c r="V463" s="2739"/>
      <c r="W463" s="2739"/>
      <c r="X463" s="2843">
        <v>17.5</v>
      </c>
      <c r="Y463" s="2843">
        <v>0</v>
      </c>
      <c r="Z463" s="2108">
        <v>17.5</v>
      </c>
      <c r="AA463" s="2844"/>
      <c r="AB463" s="2844"/>
      <c r="AC463" s="2108">
        <v>0</v>
      </c>
      <c r="AD463" s="2108"/>
      <c r="AE463" s="2844"/>
      <c r="AF463" s="2844">
        <v>0</v>
      </c>
      <c r="AG463" s="2108">
        <v>0</v>
      </c>
      <c r="AH463" s="2739"/>
      <c r="AI463" s="2739"/>
      <c r="AJ463" s="2738">
        <v>0</v>
      </c>
    </row>
    <row r="464" spans="1:36" s="2701" customFormat="1" ht="63">
      <c r="A464" s="139">
        <v>3754</v>
      </c>
      <c r="B464" s="2710" t="s">
        <v>8878</v>
      </c>
      <c r="C464" s="2707" t="s">
        <v>8879</v>
      </c>
      <c r="D464" s="2674" t="s">
        <v>226</v>
      </c>
      <c r="E464" s="2733" t="s">
        <v>3245</v>
      </c>
      <c r="F464" s="2734" t="s">
        <v>43</v>
      </c>
      <c r="G464" s="2735">
        <v>100</v>
      </c>
      <c r="H464" s="2736">
        <v>0</v>
      </c>
      <c r="I464" s="2735">
        <v>0</v>
      </c>
      <c r="J464" s="2737">
        <v>0</v>
      </c>
      <c r="K464" s="2706">
        <v>0</v>
      </c>
      <c r="L464" s="2680">
        <v>100</v>
      </c>
      <c r="M464" s="2706">
        <v>25</v>
      </c>
      <c r="N464" s="2738">
        <v>0</v>
      </c>
      <c r="O464" s="2739">
        <v>25</v>
      </c>
      <c r="P464" s="2739"/>
      <c r="Q464" s="2739"/>
      <c r="R464" s="2739"/>
      <c r="S464" s="2739"/>
      <c r="T464" s="2739"/>
      <c r="U464" s="2739"/>
      <c r="V464" s="2739"/>
      <c r="W464" s="2739"/>
      <c r="X464" s="2843">
        <v>25</v>
      </c>
      <c r="Y464" s="2843">
        <v>0</v>
      </c>
      <c r="Z464" s="2108">
        <v>25</v>
      </c>
      <c r="AA464" s="2844"/>
      <c r="AB464" s="2844"/>
      <c r="AC464" s="2108">
        <v>0</v>
      </c>
      <c r="AD464" s="2108"/>
      <c r="AE464" s="2844"/>
      <c r="AF464" s="2844">
        <v>0</v>
      </c>
      <c r="AG464" s="2108">
        <v>0</v>
      </c>
      <c r="AH464" s="2739"/>
      <c r="AI464" s="2739"/>
      <c r="AJ464" s="2738">
        <v>0</v>
      </c>
    </row>
    <row r="465" spans="1:36" s="2701" customFormat="1" ht="157.5">
      <c r="A465" s="139">
        <v>3755</v>
      </c>
      <c r="B465" s="2710" t="s">
        <v>8880</v>
      </c>
      <c r="C465" s="2707" t="s">
        <v>8881</v>
      </c>
      <c r="D465" s="2674" t="s">
        <v>226</v>
      </c>
      <c r="E465" s="2733" t="s">
        <v>3245</v>
      </c>
      <c r="F465" s="2734" t="s">
        <v>43</v>
      </c>
      <c r="G465" s="2735">
        <v>65</v>
      </c>
      <c r="H465" s="2736">
        <v>0</v>
      </c>
      <c r="I465" s="2735">
        <v>0</v>
      </c>
      <c r="J465" s="2737">
        <v>0</v>
      </c>
      <c r="K465" s="2706">
        <v>0</v>
      </c>
      <c r="L465" s="2680">
        <v>65</v>
      </c>
      <c r="M465" s="2706">
        <v>16.25</v>
      </c>
      <c r="N465" s="2738">
        <v>0</v>
      </c>
      <c r="O465" s="2739">
        <v>16.25</v>
      </c>
      <c r="P465" s="2739"/>
      <c r="Q465" s="2739"/>
      <c r="R465" s="2739"/>
      <c r="S465" s="2739"/>
      <c r="T465" s="2739"/>
      <c r="U465" s="2739"/>
      <c r="V465" s="2739"/>
      <c r="W465" s="2739"/>
      <c r="X465" s="2843">
        <v>16.25</v>
      </c>
      <c r="Y465" s="2843">
        <v>0</v>
      </c>
      <c r="Z465" s="2108">
        <v>16.25</v>
      </c>
      <c r="AA465" s="2844"/>
      <c r="AB465" s="2844"/>
      <c r="AC465" s="2108">
        <v>0</v>
      </c>
      <c r="AD465" s="2108"/>
      <c r="AE465" s="2844"/>
      <c r="AF465" s="2844">
        <v>0</v>
      </c>
      <c r="AG465" s="2108">
        <v>0</v>
      </c>
      <c r="AH465" s="2739"/>
      <c r="AI465" s="2739"/>
      <c r="AJ465" s="2738">
        <v>0</v>
      </c>
    </row>
    <row r="466" spans="1:36" s="2701" customFormat="1" ht="47.25">
      <c r="A466" s="139">
        <v>3756</v>
      </c>
      <c r="B466" s="2710" t="s">
        <v>8882</v>
      </c>
      <c r="C466" s="2707" t="s">
        <v>8883</v>
      </c>
      <c r="D466" s="2674" t="s">
        <v>8884</v>
      </c>
      <c r="E466" s="2733" t="s">
        <v>3245</v>
      </c>
      <c r="F466" s="2734" t="s">
        <v>43</v>
      </c>
      <c r="G466" s="2735">
        <v>80</v>
      </c>
      <c r="H466" s="2736">
        <v>0</v>
      </c>
      <c r="I466" s="2735">
        <v>0</v>
      </c>
      <c r="J466" s="2737">
        <v>0</v>
      </c>
      <c r="K466" s="2706">
        <v>0</v>
      </c>
      <c r="L466" s="2680">
        <v>80</v>
      </c>
      <c r="M466" s="2706">
        <v>20</v>
      </c>
      <c r="N466" s="2738">
        <v>0</v>
      </c>
      <c r="O466" s="2739">
        <v>20</v>
      </c>
      <c r="P466" s="2739"/>
      <c r="Q466" s="2739"/>
      <c r="R466" s="2739"/>
      <c r="S466" s="2739"/>
      <c r="T466" s="2739"/>
      <c r="U466" s="2739"/>
      <c r="V466" s="2739"/>
      <c r="W466" s="2739"/>
      <c r="X466" s="2843">
        <v>20</v>
      </c>
      <c r="Y466" s="2843">
        <v>0</v>
      </c>
      <c r="Z466" s="2108">
        <v>20</v>
      </c>
      <c r="AA466" s="2844"/>
      <c r="AB466" s="2844"/>
      <c r="AC466" s="2108">
        <v>0</v>
      </c>
      <c r="AD466" s="2108"/>
      <c r="AE466" s="2844"/>
      <c r="AF466" s="2844">
        <v>0</v>
      </c>
      <c r="AG466" s="2108">
        <v>0</v>
      </c>
      <c r="AH466" s="2739"/>
      <c r="AI466" s="2739"/>
      <c r="AJ466" s="2738">
        <v>0</v>
      </c>
    </row>
    <row r="467" spans="1:36" s="2701" customFormat="1" ht="78.75">
      <c r="A467" s="139">
        <v>3757</v>
      </c>
      <c r="B467" s="2710" t="s">
        <v>8885</v>
      </c>
      <c r="C467" s="2707" t="s">
        <v>8886</v>
      </c>
      <c r="D467" s="2674" t="s">
        <v>187</v>
      </c>
      <c r="E467" s="2733" t="s">
        <v>3245</v>
      </c>
      <c r="F467" s="2734" t="s">
        <v>43</v>
      </c>
      <c r="G467" s="2735">
        <v>98</v>
      </c>
      <c r="H467" s="2736">
        <v>0</v>
      </c>
      <c r="I467" s="2735">
        <v>0</v>
      </c>
      <c r="J467" s="2737">
        <v>0</v>
      </c>
      <c r="K467" s="2706">
        <v>0</v>
      </c>
      <c r="L467" s="2680">
        <v>98</v>
      </c>
      <c r="M467" s="2706">
        <v>24.5</v>
      </c>
      <c r="N467" s="2738">
        <v>0</v>
      </c>
      <c r="O467" s="2739">
        <v>24.5</v>
      </c>
      <c r="P467" s="2739"/>
      <c r="Q467" s="2739"/>
      <c r="R467" s="2739"/>
      <c r="S467" s="2739"/>
      <c r="T467" s="2739"/>
      <c r="U467" s="2739"/>
      <c r="V467" s="2739"/>
      <c r="W467" s="2739"/>
      <c r="X467" s="2843">
        <v>24.5</v>
      </c>
      <c r="Y467" s="2843">
        <v>0</v>
      </c>
      <c r="Z467" s="2108">
        <v>24.5</v>
      </c>
      <c r="AA467" s="2844"/>
      <c r="AB467" s="2844"/>
      <c r="AC467" s="2108">
        <v>0</v>
      </c>
      <c r="AD467" s="2108"/>
      <c r="AE467" s="2844"/>
      <c r="AF467" s="2844">
        <v>0</v>
      </c>
      <c r="AG467" s="2108">
        <v>0</v>
      </c>
      <c r="AH467" s="2739"/>
      <c r="AI467" s="2739"/>
      <c r="AJ467" s="2738">
        <v>0</v>
      </c>
    </row>
    <row r="468" spans="1:36" s="2701" customFormat="1" ht="47.25">
      <c r="A468" s="139">
        <v>3758</v>
      </c>
      <c r="B468" s="2710" t="s">
        <v>8887</v>
      </c>
      <c r="C468" s="2707" t="s">
        <v>8888</v>
      </c>
      <c r="D468" s="2674" t="s">
        <v>187</v>
      </c>
      <c r="E468" s="2733" t="s">
        <v>3245</v>
      </c>
      <c r="F468" s="2734" t="s">
        <v>43</v>
      </c>
      <c r="G468" s="2735">
        <v>52</v>
      </c>
      <c r="H468" s="2736">
        <v>0</v>
      </c>
      <c r="I468" s="2735">
        <v>0</v>
      </c>
      <c r="J468" s="2737">
        <v>0</v>
      </c>
      <c r="K468" s="2706">
        <v>0</v>
      </c>
      <c r="L468" s="2680">
        <v>52</v>
      </c>
      <c r="M468" s="2706">
        <v>13</v>
      </c>
      <c r="N468" s="2738">
        <v>0</v>
      </c>
      <c r="O468" s="2739">
        <v>13</v>
      </c>
      <c r="P468" s="2739"/>
      <c r="Q468" s="2739"/>
      <c r="R468" s="2739"/>
      <c r="S468" s="2739"/>
      <c r="T468" s="2739"/>
      <c r="U468" s="2739"/>
      <c r="V468" s="2739"/>
      <c r="W468" s="2739"/>
      <c r="X468" s="2843">
        <v>13</v>
      </c>
      <c r="Y468" s="2843">
        <v>0</v>
      </c>
      <c r="Z468" s="2108">
        <v>13</v>
      </c>
      <c r="AA468" s="2844"/>
      <c r="AB468" s="2844"/>
      <c r="AC468" s="2108">
        <v>0</v>
      </c>
      <c r="AD468" s="2108"/>
      <c r="AE468" s="2844"/>
      <c r="AF468" s="2844">
        <v>0</v>
      </c>
      <c r="AG468" s="2108">
        <v>0</v>
      </c>
      <c r="AH468" s="2739"/>
      <c r="AI468" s="2739"/>
      <c r="AJ468" s="2738">
        <v>0</v>
      </c>
    </row>
    <row r="469" spans="1:36" s="2701" customFormat="1" ht="47.25">
      <c r="A469" s="139">
        <v>3759</v>
      </c>
      <c r="B469" s="2710" t="s">
        <v>8889</v>
      </c>
      <c r="C469" s="2707" t="s">
        <v>8890</v>
      </c>
      <c r="D469" s="2674" t="s">
        <v>187</v>
      </c>
      <c r="E469" s="2733" t="s">
        <v>3245</v>
      </c>
      <c r="F469" s="2734" t="s">
        <v>43</v>
      </c>
      <c r="G469" s="2735">
        <v>50</v>
      </c>
      <c r="H469" s="2736">
        <v>0</v>
      </c>
      <c r="I469" s="2735">
        <v>0</v>
      </c>
      <c r="J469" s="2737">
        <v>0</v>
      </c>
      <c r="K469" s="2706">
        <v>0</v>
      </c>
      <c r="L469" s="2680">
        <v>50</v>
      </c>
      <c r="M469" s="2706">
        <v>12.5</v>
      </c>
      <c r="N469" s="2738">
        <v>0</v>
      </c>
      <c r="O469" s="2739">
        <v>12.5</v>
      </c>
      <c r="P469" s="2739"/>
      <c r="Q469" s="2739"/>
      <c r="R469" s="2739"/>
      <c r="S469" s="2739"/>
      <c r="T469" s="2739"/>
      <c r="U469" s="2739"/>
      <c r="V469" s="2739"/>
      <c r="W469" s="2739"/>
      <c r="X469" s="2843">
        <v>12.5</v>
      </c>
      <c r="Y469" s="2843">
        <v>0</v>
      </c>
      <c r="Z469" s="2108">
        <v>12.5</v>
      </c>
      <c r="AA469" s="2844"/>
      <c r="AB469" s="2844"/>
      <c r="AC469" s="2108">
        <v>0</v>
      </c>
      <c r="AD469" s="2108"/>
      <c r="AE469" s="2844"/>
      <c r="AF469" s="2844">
        <v>0</v>
      </c>
      <c r="AG469" s="2108">
        <v>0</v>
      </c>
      <c r="AH469" s="2739"/>
      <c r="AI469" s="2739"/>
      <c r="AJ469" s="2738">
        <v>0</v>
      </c>
    </row>
    <row r="470" spans="1:36" s="2701" customFormat="1" ht="157.5">
      <c r="A470" s="139">
        <v>3760</v>
      </c>
      <c r="B470" s="2710" t="s">
        <v>8891</v>
      </c>
      <c r="C470" s="2707" t="s">
        <v>8892</v>
      </c>
      <c r="D470" s="2674" t="s">
        <v>213</v>
      </c>
      <c r="E470" s="2733" t="s">
        <v>3245</v>
      </c>
      <c r="F470" s="2734" t="s">
        <v>43</v>
      </c>
      <c r="G470" s="2735">
        <v>100</v>
      </c>
      <c r="H470" s="2736">
        <v>0</v>
      </c>
      <c r="I470" s="2735">
        <v>0</v>
      </c>
      <c r="J470" s="2737">
        <v>0</v>
      </c>
      <c r="K470" s="2706">
        <v>0</v>
      </c>
      <c r="L470" s="2680">
        <v>100</v>
      </c>
      <c r="M470" s="2706">
        <v>25</v>
      </c>
      <c r="N470" s="2738">
        <v>0</v>
      </c>
      <c r="O470" s="2739">
        <v>25</v>
      </c>
      <c r="P470" s="2739"/>
      <c r="Q470" s="2739"/>
      <c r="R470" s="2739"/>
      <c r="S470" s="2739"/>
      <c r="T470" s="2739"/>
      <c r="U470" s="2739"/>
      <c r="V470" s="2739"/>
      <c r="W470" s="2739"/>
      <c r="X470" s="2843">
        <v>25</v>
      </c>
      <c r="Y470" s="2843">
        <v>0</v>
      </c>
      <c r="Z470" s="2108">
        <v>25</v>
      </c>
      <c r="AA470" s="2844"/>
      <c r="AB470" s="2844"/>
      <c r="AC470" s="2108">
        <v>0</v>
      </c>
      <c r="AD470" s="2108"/>
      <c r="AE470" s="2844"/>
      <c r="AF470" s="2844">
        <v>0</v>
      </c>
      <c r="AG470" s="2108">
        <v>0</v>
      </c>
      <c r="AH470" s="2739"/>
      <c r="AI470" s="2739"/>
      <c r="AJ470" s="2738">
        <v>0</v>
      </c>
    </row>
    <row r="471" spans="1:36" s="2701" customFormat="1" ht="63">
      <c r="A471" s="139">
        <v>3761</v>
      </c>
      <c r="B471" s="2710" t="s">
        <v>8893</v>
      </c>
      <c r="C471" s="2745" t="s">
        <v>8894</v>
      </c>
      <c r="D471" s="2674" t="s">
        <v>187</v>
      </c>
      <c r="E471" s="2733" t="s">
        <v>3245</v>
      </c>
      <c r="F471" s="2734" t="s">
        <v>43</v>
      </c>
      <c r="G471" s="2748">
        <v>75</v>
      </c>
      <c r="H471" s="2736">
        <v>0</v>
      </c>
      <c r="I471" s="2735">
        <v>0</v>
      </c>
      <c r="J471" s="2737">
        <v>0</v>
      </c>
      <c r="K471" s="2706">
        <v>0</v>
      </c>
      <c r="L471" s="2680">
        <v>75</v>
      </c>
      <c r="M471" s="2706">
        <v>18.75</v>
      </c>
      <c r="N471" s="2738">
        <v>0</v>
      </c>
      <c r="O471" s="2739">
        <v>18.75</v>
      </c>
      <c r="P471" s="2739"/>
      <c r="Q471" s="2739"/>
      <c r="R471" s="2739"/>
      <c r="S471" s="2739"/>
      <c r="T471" s="2739"/>
      <c r="U471" s="2739"/>
      <c r="V471" s="2739"/>
      <c r="W471" s="2739"/>
      <c r="X471" s="2843">
        <v>18.75</v>
      </c>
      <c r="Y471" s="2843">
        <v>0</v>
      </c>
      <c r="Z471" s="2108">
        <v>18.75</v>
      </c>
      <c r="AA471" s="2844"/>
      <c r="AB471" s="2844"/>
      <c r="AC471" s="2108">
        <v>0</v>
      </c>
      <c r="AD471" s="2108"/>
      <c r="AE471" s="2844"/>
      <c r="AF471" s="2844">
        <v>0</v>
      </c>
      <c r="AG471" s="2108">
        <v>0</v>
      </c>
      <c r="AH471" s="2739"/>
      <c r="AI471" s="2739"/>
      <c r="AJ471" s="2738">
        <v>0</v>
      </c>
    </row>
    <row r="472" spans="1:36" s="2701" customFormat="1" ht="47.25">
      <c r="A472" s="139">
        <v>3762</v>
      </c>
      <c r="B472" s="2710" t="s">
        <v>8895</v>
      </c>
      <c r="C472" s="2745" t="s">
        <v>8896</v>
      </c>
      <c r="D472" s="2746" t="s">
        <v>577</v>
      </c>
      <c r="E472" s="2733" t="s">
        <v>3245</v>
      </c>
      <c r="F472" s="2734" t="s">
        <v>43</v>
      </c>
      <c r="G472" s="2748">
        <v>140</v>
      </c>
      <c r="H472" s="2736">
        <v>0</v>
      </c>
      <c r="I472" s="2735">
        <v>0</v>
      </c>
      <c r="J472" s="2737">
        <v>0</v>
      </c>
      <c r="K472" s="2706">
        <v>0</v>
      </c>
      <c r="L472" s="2680">
        <v>140</v>
      </c>
      <c r="M472" s="2706">
        <v>35</v>
      </c>
      <c r="N472" s="2738">
        <v>0</v>
      </c>
      <c r="O472" s="2739">
        <v>35</v>
      </c>
      <c r="P472" s="2739"/>
      <c r="Q472" s="2739"/>
      <c r="R472" s="2739"/>
      <c r="S472" s="2739"/>
      <c r="T472" s="2739"/>
      <c r="U472" s="2739"/>
      <c r="V472" s="2739"/>
      <c r="W472" s="2739"/>
      <c r="X472" s="2843">
        <v>35</v>
      </c>
      <c r="Y472" s="2843">
        <v>0</v>
      </c>
      <c r="Z472" s="2108">
        <v>35</v>
      </c>
      <c r="AA472" s="2844"/>
      <c r="AB472" s="2844"/>
      <c r="AC472" s="2108">
        <v>0</v>
      </c>
      <c r="AD472" s="2108"/>
      <c r="AE472" s="2844"/>
      <c r="AF472" s="2844">
        <v>0</v>
      </c>
      <c r="AG472" s="2108">
        <v>0</v>
      </c>
      <c r="AH472" s="2739"/>
      <c r="AI472" s="2739"/>
      <c r="AJ472" s="2738">
        <v>0</v>
      </c>
    </row>
    <row r="473" spans="1:36" s="2701" customFormat="1" ht="47.25">
      <c r="A473" s="139">
        <v>3763</v>
      </c>
      <c r="B473" s="2710" t="s">
        <v>8897</v>
      </c>
      <c r="C473" s="2745" t="s">
        <v>8898</v>
      </c>
      <c r="D473" s="2746" t="s">
        <v>577</v>
      </c>
      <c r="E473" s="2733" t="s">
        <v>3245</v>
      </c>
      <c r="F473" s="2734" t="s">
        <v>43</v>
      </c>
      <c r="G473" s="2748">
        <v>90</v>
      </c>
      <c r="H473" s="2736">
        <v>0</v>
      </c>
      <c r="I473" s="2735">
        <v>0</v>
      </c>
      <c r="J473" s="2737">
        <v>0</v>
      </c>
      <c r="K473" s="2706">
        <v>0</v>
      </c>
      <c r="L473" s="2680">
        <v>90</v>
      </c>
      <c r="M473" s="2706">
        <v>22.5</v>
      </c>
      <c r="N473" s="2738">
        <v>0</v>
      </c>
      <c r="O473" s="2739">
        <v>22.5</v>
      </c>
      <c r="P473" s="2739"/>
      <c r="Q473" s="2739"/>
      <c r="R473" s="2739"/>
      <c r="S473" s="2739"/>
      <c r="T473" s="2739"/>
      <c r="U473" s="2739"/>
      <c r="V473" s="2739"/>
      <c r="W473" s="2739"/>
      <c r="X473" s="2843">
        <v>22.5</v>
      </c>
      <c r="Y473" s="2843">
        <v>0</v>
      </c>
      <c r="Z473" s="2108">
        <v>22.5</v>
      </c>
      <c r="AA473" s="2844"/>
      <c r="AB473" s="2844"/>
      <c r="AC473" s="2108">
        <v>0</v>
      </c>
      <c r="AD473" s="2108"/>
      <c r="AE473" s="2844"/>
      <c r="AF473" s="2844">
        <v>0</v>
      </c>
      <c r="AG473" s="2108">
        <v>0</v>
      </c>
      <c r="AH473" s="2739"/>
      <c r="AI473" s="2739"/>
      <c r="AJ473" s="2738">
        <v>0</v>
      </c>
    </row>
    <row r="474" spans="1:36" s="2701" customFormat="1" ht="63">
      <c r="A474" s="139">
        <v>3764</v>
      </c>
      <c r="B474" s="2710" t="s">
        <v>8899</v>
      </c>
      <c r="C474" s="2745" t="s">
        <v>8900</v>
      </c>
      <c r="D474" s="2746" t="s">
        <v>577</v>
      </c>
      <c r="E474" s="2733" t="s">
        <v>3245</v>
      </c>
      <c r="F474" s="2734" t="s">
        <v>43</v>
      </c>
      <c r="G474" s="2748">
        <v>65</v>
      </c>
      <c r="H474" s="2736">
        <v>0</v>
      </c>
      <c r="I474" s="2735">
        <v>0</v>
      </c>
      <c r="J474" s="2737">
        <v>0</v>
      </c>
      <c r="K474" s="2706">
        <v>0</v>
      </c>
      <c r="L474" s="2680">
        <v>65</v>
      </c>
      <c r="M474" s="2706">
        <v>16.25</v>
      </c>
      <c r="N474" s="2738">
        <v>0</v>
      </c>
      <c r="O474" s="2739">
        <v>16.25</v>
      </c>
      <c r="P474" s="2739"/>
      <c r="Q474" s="2739"/>
      <c r="R474" s="2739"/>
      <c r="S474" s="2739"/>
      <c r="T474" s="2739"/>
      <c r="U474" s="2739"/>
      <c r="V474" s="2739"/>
      <c r="W474" s="2739"/>
      <c r="X474" s="2843">
        <v>16.25</v>
      </c>
      <c r="Y474" s="2843">
        <v>0</v>
      </c>
      <c r="Z474" s="2108">
        <v>16.25</v>
      </c>
      <c r="AA474" s="2844"/>
      <c r="AB474" s="2844"/>
      <c r="AC474" s="2108">
        <v>0</v>
      </c>
      <c r="AD474" s="2108"/>
      <c r="AE474" s="2844"/>
      <c r="AF474" s="2844">
        <v>0</v>
      </c>
      <c r="AG474" s="2108">
        <v>0</v>
      </c>
      <c r="AH474" s="2739"/>
      <c r="AI474" s="2739"/>
      <c r="AJ474" s="2738">
        <v>0</v>
      </c>
    </row>
    <row r="475" spans="1:36" s="2701" customFormat="1" ht="47.25">
      <c r="A475" s="139">
        <v>3765</v>
      </c>
      <c r="B475" s="2710" t="s">
        <v>8901</v>
      </c>
      <c r="C475" s="2745" t="s">
        <v>8902</v>
      </c>
      <c r="D475" s="2746" t="s">
        <v>577</v>
      </c>
      <c r="E475" s="2733" t="s">
        <v>3245</v>
      </c>
      <c r="F475" s="2734" t="s">
        <v>43</v>
      </c>
      <c r="G475" s="2748">
        <v>60</v>
      </c>
      <c r="H475" s="2736">
        <v>0</v>
      </c>
      <c r="I475" s="2735">
        <v>0</v>
      </c>
      <c r="J475" s="2737">
        <v>0</v>
      </c>
      <c r="K475" s="2706">
        <v>0</v>
      </c>
      <c r="L475" s="2680">
        <v>60</v>
      </c>
      <c r="M475" s="2706">
        <v>15</v>
      </c>
      <c r="N475" s="2738">
        <v>0</v>
      </c>
      <c r="O475" s="2739">
        <v>15</v>
      </c>
      <c r="P475" s="2739"/>
      <c r="Q475" s="2739"/>
      <c r="R475" s="2739"/>
      <c r="S475" s="2739"/>
      <c r="T475" s="2739"/>
      <c r="U475" s="2739"/>
      <c r="V475" s="2739"/>
      <c r="W475" s="2739"/>
      <c r="X475" s="2843">
        <v>15</v>
      </c>
      <c r="Y475" s="2843">
        <v>0</v>
      </c>
      <c r="Z475" s="2108">
        <v>15</v>
      </c>
      <c r="AA475" s="2844"/>
      <c r="AB475" s="2844"/>
      <c r="AC475" s="2108">
        <v>0</v>
      </c>
      <c r="AD475" s="2108"/>
      <c r="AE475" s="2844"/>
      <c r="AF475" s="2844">
        <v>0</v>
      </c>
      <c r="AG475" s="2108">
        <v>0</v>
      </c>
      <c r="AH475" s="2739"/>
      <c r="AI475" s="2739"/>
      <c r="AJ475" s="2738">
        <v>0</v>
      </c>
    </row>
    <row r="476" spans="1:36" s="2701" customFormat="1" ht="47.25">
      <c r="A476" s="139">
        <v>3766</v>
      </c>
      <c r="B476" s="2710" t="s">
        <v>8903</v>
      </c>
      <c r="C476" s="2745" t="s">
        <v>8904</v>
      </c>
      <c r="D476" s="2746" t="s">
        <v>577</v>
      </c>
      <c r="E476" s="2733" t="s">
        <v>3245</v>
      </c>
      <c r="F476" s="2734" t="s">
        <v>43</v>
      </c>
      <c r="G476" s="2748">
        <v>45</v>
      </c>
      <c r="H476" s="2736">
        <v>0</v>
      </c>
      <c r="I476" s="2735">
        <v>0</v>
      </c>
      <c r="J476" s="2737">
        <v>0</v>
      </c>
      <c r="K476" s="2706">
        <v>0</v>
      </c>
      <c r="L476" s="2680">
        <v>45</v>
      </c>
      <c r="M476" s="2706">
        <v>11.25</v>
      </c>
      <c r="N476" s="2738">
        <v>0</v>
      </c>
      <c r="O476" s="2739">
        <v>11.25</v>
      </c>
      <c r="P476" s="2739"/>
      <c r="Q476" s="2739"/>
      <c r="R476" s="2739"/>
      <c r="S476" s="2739"/>
      <c r="T476" s="2739"/>
      <c r="U476" s="2739"/>
      <c r="V476" s="2739"/>
      <c r="W476" s="2739"/>
      <c r="X476" s="2843">
        <v>11.25</v>
      </c>
      <c r="Y476" s="2843">
        <v>0</v>
      </c>
      <c r="Z476" s="2108">
        <v>11.25</v>
      </c>
      <c r="AA476" s="2844"/>
      <c r="AB476" s="2844"/>
      <c r="AC476" s="2108">
        <v>0</v>
      </c>
      <c r="AD476" s="2108"/>
      <c r="AE476" s="2844"/>
      <c r="AF476" s="2844">
        <v>0</v>
      </c>
      <c r="AG476" s="2108">
        <v>0</v>
      </c>
      <c r="AH476" s="2739"/>
      <c r="AI476" s="2739"/>
      <c r="AJ476" s="2738">
        <v>0</v>
      </c>
    </row>
    <row r="477" spans="1:36" s="2701" customFormat="1" ht="47.25">
      <c r="A477" s="139">
        <v>3767</v>
      </c>
      <c r="B477" s="2710" t="s">
        <v>8905</v>
      </c>
      <c r="C477" s="2707" t="s">
        <v>8906</v>
      </c>
      <c r="D477" s="2674" t="s">
        <v>400</v>
      </c>
      <c r="E477" s="2733" t="s">
        <v>3245</v>
      </c>
      <c r="F477" s="2734" t="s">
        <v>43</v>
      </c>
      <c r="G477" s="2735">
        <v>100</v>
      </c>
      <c r="H477" s="2736">
        <v>0</v>
      </c>
      <c r="I477" s="2735">
        <v>0</v>
      </c>
      <c r="J477" s="2737">
        <v>0</v>
      </c>
      <c r="K477" s="2706">
        <v>0</v>
      </c>
      <c r="L477" s="2680">
        <v>100</v>
      </c>
      <c r="M477" s="2706">
        <v>25</v>
      </c>
      <c r="N477" s="2738">
        <v>0</v>
      </c>
      <c r="O477" s="2739">
        <v>25</v>
      </c>
      <c r="P477" s="2739"/>
      <c r="Q477" s="2739"/>
      <c r="R477" s="2739"/>
      <c r="S477" s="2739"/>
      <c r="T477" s="2739"/>
      <c r="U477" s="2739"/>
      <c r="V477" s="2739"/>
      <c r="W477" s="2739"/>
      <c r="X477" s="2843">
        <v>25</v>
      </c>
      <c r="Y477" s="2843">
        <v>0</v>
      </c>
      <c r="Z477" s="2108">
        <v>25</v>
      </c>
      <c r="AA477" s="2844"/>
      <c r="AB477" s="2844"/>
      <c r="AC477" s="2108">
        <v>0</v>
      </c>
      <c r="AD477" s="2108"/>
      <c r="AE477" s="2844"/>
      <c r="AF477" s="2844">
        <v>0</v>
      </c>
      <c r="AG477" s="2108">
        <v>0</v>
      </c>
      <c r="AH477" s="2739"/>
      <c r="AI477" s="2739"/>
      <c r="AJ477" s="2738">
        <v>0</v>
      </c>
    </row>
    <row r="478" spans="1:36" s="2701" customFormat="1" ht="47.25">
      <c r="A478" s="139">
        <v>3768</v>
      </c>
      <c r="B478" s="2710" t="s">
        <v>8907</v>
      </c>
      <c r="C478" s="2707" t="s">
        <v>8908</v>
      </c>
      <c r="D478" s="2674" t="s">
        <v>400</v>
      </c>
      <c r="E478" s="2733" t="s">
        <v>3245</v>
      </c>
      <c r="F478" s="2734" t="s">
        <v>43</v>
      </c>
      <c r="G478" s="2735">
        <v>50</v>
      </c>
      <c r="H478" s="2736">
        <v>0</v>
      </c>
      <c r="I478" s="2735">
        <v>0</v>
      </c>
      <c r="J478" s="2737">
        <v>0</v>
      </c>
      <c r="K478" s="2706">
        <v>0</v>
      </c>
      <c r="L478" s="2680">
        <v>50</v>
      </c>
      <c r="M478" s="2706">
        <v>12.5</v>
      </c>
      <c r="N478" s="2738">
        <v>0</v>
      </c>
      <c r="O478" s="2739">
        <v>12.5</v>
      </c>
      <c r="P478" s="2739"/>
      <c r="Q478" s="2739"/>
      <c r="R478" s="2739"/>
      <c r="S478" s="2739"/>
      <c r="T478" s="2739"/>
      <c r="U478" s="2739"/>
      <c r="V478" s="2739"/>
      <c r="W478" s="2739"/>
      <c r="X478" s="2843">
        <v>12.5</v>
      </c>
      <c r="Y478" s="2843">
        <v>0</v>
      </c>
      <c r="Z478" s="2108">
        <v>12.5</v>
      </c>
      <c r="AA478" s="2844"/>
      <c r="AB478" s="2844"/>
      <c r="AC478" s="2108">
        <v>0</v>
      </c>
      <c r="AD478" s="2108"/>
      <c r="AE478" s="2844"/>
      <c r="AF478" s="2844">
        <v>0</v>
      </c>
      <c r="AG478" s="2108">
        <v>0</v>
      </c>
      <c r="AH478" s="2739"/>
      <c r="AI478" s="2739"/>
      <c r="AJ478" s="2738">
        <v>0</v>
      </c>
    </row>
    <row r="479" spans="1:36" s="2701" customFormat="1" ht="47.25">
      <c r="A479" s="139">
        <v>3769</v>
      </c>
      <c r="B479" s="2710" t="s">
        <v>8909</v>
      </c>
      <c r="C479" s="2707" t="s">
        <v>8910</v>
      </c>
      <c r="D479" s="2674" t="s">
        <v>400</v>
      </c>
      <c r="E479" s="2733" t="s">
        <v>3245</v>
      </c>
      <c r="F479" s="2734" t="s">
        <v>43</v>
      </c>
      <c r="G479" s="2735">
        <v>50</v>
      </c>
      <c r="H479" s="2736">
        <v>0</v>
      </c>
      <c r="I479" s="2735">
        <v>0</v>
      </c>
      <c r="J479" s="2737">
        <v>0</v>
      </c>
      <c r="K479" s="2706">
        <v>0</v>
      </c>
      <c r="L479" s="2680">
        <v>50</v>
      </c>
      <c r="M479" s="2706">
        <v>12.5</v>
      </c>
      <c r="N479" s="2738">
        <v>0</v>
      </c>
      <c r="O479" s="2739">
        <v>12.5</v>
      </c>
      <c r="P479" s="2739"/>
      <c r="Q479" s="2739"/>
      <c r="R479" s="2739"/>
      <c r="S479" s="2739"/>
      <c r="T479" s="2739"/>
      <c r="U479" s="2739"/>
      <c r="V479" s="2739"/>
      <c r="W479" s="2739"/>
      <c r="X479" s="2843">
        <v>12.5</v>
      </c>
      <c r="Y479" s="2843">
        <v>0</v>
      </c>
      <c r="Z479" s="2108">
        <v>12.5</v>
      </c>
      <c r="AA479" s="2844"/>
      <c r="AB479" s="2844"/>
      <c r="AC479" s="2108">
        <v>0</v>
      </c>
      <c r="AD479" s="2108"/>
      <c r="AE479" s="2844"/>
      <c r="AF479" s="2844">
        <v>0</v>
      </c>
      <c r="AG479" s="2108">
        <v>0</v>
      </c>
      <c r="AH479" s="2739"/>
      <c r="AI479" s="2739"/>
      <c r="AJ479" s="2738">
        <v>0</v>
      </c>
    </row>
    <row r="480" spans="1:36" s="2701" customFormat="1" ht="110.25">
      <c r="A480" s="139">
        <v>3770</v>
      </c>
      <c r="B480" s="2750" t="s">
        <v>8911</v>
      </c>
      <c r="C480" s="2751" t="s">
        <v>8912</v>
      </c>
      <c r="D480" s="2752" t="s">
        <v>7526</v>
      </c>
      <c r="E480" s="2753" t="s">
        <v>42</v>
      </c>
      <c r="F480" s="2734" t="s">
        <v>43</v>
      </c>
      <c r="G480" s="2754">
        <v>315.57499999999999</v>
      </c>
      <c r="H480" s="2737">
        <v>0</v>
      </c>
      <c r="I480" s="2737">
        <v>0</v>
      </c>
      <c r="J480" s="2737">
        <v>0</v>
      </c>
      <c r="K480" s="2706">
        <v>0</v>
      </c>
      <c r="L480" s="2706">
        <v>315.57499999999999</v>
      </c>
      <c r="M480" s="2706">
        <v>78.893749999999997</v>
      </c>
      <c r="N480" s="2738">
        <v>0</v>
      </c>
      <c r="O480" s="2755">
        <v>78.893749999999997</v>
      </c>
      <c r="P480" s="2755"/>
      <c r="Q480" s="2755"/>
      <c r="R480" s="2755"/>
      <c r="S480" s="2755"/>
      <c r="T480" s="2755"/>
      <c r="U480" s="2755"/>
      <c r="V480" s="2755"/>
      <c r="W480" s="2755"/>
      <c r="X480" s="2843">
        <v>78.893749999999997</v>
      </c>
      <c r="Y480" s="2843">
        <v>0</v>
      </c>
      <c r="Z480" s="2108">
        <v>78.893749999999997</v>
      </c>
      <c r="AA480" s="2844"/>
      <c r="AB480" s="2844"/>
      <c r="AC480" s="2108">
        <v>0</v>
      </c>
      <c r="AD480" s="2108"/>
      <c r="AE480" s="2844"/>
      <c r="AF480" s="2844">
        <v>0</v>
      </c>
      <c r="AG480" s="2108">
        <v>0</v>
      </c>
      <c r="AH480" s="2755"/>
      <c r="AI480" s="2755"/>
      <c r="AJ480" s="2756">
        <v>0</v>
      </c>
    </row>
    <row r="481" spans="1:36" s="2701" customFormat="1" ht="47.25">
      <c r="A481" s="139">
        <v>3771</v>
      </c>
      <c r="B481" s="2757" t="s">
        <v>8913</v>
      </c>
      <c r="C481" s="2758" t="s">
        <v>8914</v>
      </c>
      <c r="D481" s="2759" t="s">
        <v>45</v>
      </c>
      <c r="E481" s="2753" t="s">
        <v>42</v>
      </c>
      <c r="F481" s="2734" t="s">
        <v>43</v>
      </c>
      <c r="G481" s="2760">
        <v>280</v>
      </c>
      <c r="H481" s="2736">
        <v>0</v>
      </c>
      <c r="I481" s="2735">
        <v>0</v>
      </c>
      <c r="J481" s="2737">
        <v>0</v>
      </c>
      <c r="K481" s="2706">
        <v>0</v>
      </c>
      <c r="L481" s="2706">
        <v>280</v>
      </c>
      <c r="M481" s="2761">
        <v>70</v>
      </c>
      <c r="N481" s="2738">
        <v>0</v>
      </c>
      <c r="O481" s="2739">
        <v>70</v>
      </c>
      <c r="P481" s="2739"/>
      <c r="Q481" s="2739"/>
      <c r="R481" s="2739"/>
      <c r="S481" s="2739"/>
      <c r="T481" s="2739"/>
      <c r="U481" s="2739"/>
      <c r="V481" s="2739"/>
      <c r="W481" s="2739"/>
      <c r="X481" s="2843">
        <v>70</v>
      </c>
      <c r="Y481" s="2843">
        <v>0</v>
      </c>
      <c r="Z481" s="2108">
        <v>70</v>
      </c>
      <c r="AA481" s="2844"/>
      <c r="AB481" s="2844"/>
      <c r="AC481" s="2108">
        <v>0</v>
      </c>
      <c r="AD481" s="2108"/>
      <c r="AE481" s="2844"/>
      <c r="AF481" s="2844">
        <v>0</v>
      </c>
      <c r="AG481" s="2108">
        <v>0</v>
      </c>
      <c r="AH481" s="2739"/>
      <c r="AI481" s="2739"/>
      <c r="AJ481" s="2738">
        <v>0</v>
      </c>
    </row>
    <row r="482" spans="1:36" s="2701" customFormat="1" ht="94.5">
      <c r="A482" s="139">
        <v>3772</v>
      </c>
      <c r="B482" s="2757" t="s">
        <v>8915</v>
      </c>
      <c r="C482" s="2758" t="s">
        <v>8916</v>
      </c>
      <c r="D482" s="2759" t="s">
        <v>8917</v>
      </c>
      <c r="E482" s="2753" t="s">
        <v>42</v>
      </c>
      <c r="F482" s="2734" t="s">
        <v>43</v>
      </c>
      <c r="G482" s="2760">
        <v>200</v>
      </c>
      <c r="H482" s="2736">
        <v>0</v>
      </c>
      <c r="I482" s="2735">
        <v>0</v>
      </c>
      <c r="J482" s="2737">
        <v>0</v>
      </c>
      <c r="K482" s="2706">
        <v>0</v>
      </c>
      <c r="L482" s="2706">
        <v>200</v>
      </c>
      <c r="M482" s="2761">
        <v>50</v>
      </c>
      <c r="N482" s="2738">
        <v>0</v>
      </c>
      <c r="O482" s="2739">
        <v>50</v>
      </c>
      <c r="P482" s="2739"/>
      <c r="Q482" s="2739"/>
      <c r="R482" s="2739"/>
      <c r="S482" s="2739"/>
      <c r="T482" s="2739"/>
      <c r="U482" s="2739"/>
      <c r="V482" s="2739"/>
      <c r="W482" s="2739"/>
      <c r="X482" s="2843">
        <v>50</v>
      </c>
      <c r="Y482" s="2843">
        <v>0</v>
      </c>
      <c r="Z482" s="2108">
        <v>50</v>
      </c>
      <c r="AA482" s="2844"/>
      <c r="AB482" s="2844"/>
      <c r="AC482" s="2108">
        <v>0</v>
      </c>
      <c r="AD482" s="2108"/>
      <c r="AE482" s="2844"/>
      <c r="AF482" s="2844">
        <v>0</v>
      </c>
      <c r="AG482" s="2108">
        <v>0</v>
      </c>
      <c r="AH482" s="2739"/>
      <c r="AI482" s="2739"/>
      <c r="AJ482" s="2738">
        <v>0</v>
      </c>
    </row>
    <row r="483" spans="1:36" s="2701" customFormat="1" ht="47.25">
      <c r="A483" s="139">
        <v>3773</v>
      </c>
      <c r="B483" s="2762" t="s">
        <v>8918</v>
      </c>
      <c r="C483" s="2758" t="s">
        <v>8919</v>
      </c>
      <c r="D483" s="2674" t="s">
        <v>588</v>
      </c>
      <c r="E483" s="2753" t="s">
        <v>42</v>
      </c>
      <c r="F483" s="2734" t="s">
        <v>43</v>
      </c>
      <c r="G483" s="2760">
        <v>500</v>
      </c>
      <c r="H483" s="2736">
        <v>0</v>
      </c>
      <c r="I483" s="2735">
        <v>0</v>
      </c>
      <c r="J483" s="2737">
        <v>0</v>
      </c>
      <c r="K483" s="2706">
        <v>0</v>
      </c>
      <c r="L483" s="2706">
        <v>500</v>
      </c>
      <c r="M483" s="2761">
        <v>125</v>
      </c>
      <c r="N483" s="2738">
        <v>0</v>
      </c>
      <c r="O483" s="2739">
        <v>125</v>
      </c>
      <c r="P483" s="2739"/>
      <c r="Q483" s="2739"/>
      <c r="R483" s="2739"/>
      <c r="S483" s="2739"/>
      <c r="T483" s="2739"/>
      <c r="U483" s="2739"/>
      <c r="V483" s="2739"/>
      <c r="W483" s="2739"/>
      <c r="X483" s="2843">
        <v>125</v>
      </c>
      <c r="Y483" s="2843">
        <v>0</v>
      </c>
      <c r="Z483" s="2108">
        <v>125</v>
      </c>
      <c r="AA483" s="2844"/>
      <c r="AB483" s="2844"/>
      <c r="AC483" s="2108">
        <v>0</v>
      </c>
      <c r="AD483" s="2108"/>
      <c r="AE483" s="2844"/>
      <c r="AF483" s="2844">
        <v>0</v>
      </c>
      <c r="AG483" s="2108">
        <v>0</v>
      </c>
      <c r="AH483" s="2739"/>
      <c r="AI483" s="2739"/>
      <c r="AJ483" s="2738">
        <v>0</v>
      </c>
    </row>
    <row r="484" spans="1:36" s="2701" customFormat="1" ht="47.25">
      <c r="A484" s="139">
        <v>3774</v>
      </c>
      <c r="B484" s="2757" t="s">
        <v>8920</v>
      </c>
      <c r="C484" s="2707" t="s">
        <v>8921</v>
      </c>
      <c r="D484" s="2674" t="s">
        <v>429</v>
      </c>
      <c r="E484" s="2753" t="s">
        <v>42</v>
      </c>
      <c r="F484" s="2734" t="s">
        <v>43</v>
      </c>
      <c r="G484" s="2753">
        <v>1200</v>
      </c>
      <c r="H484" s="2736">
        <v>0</v>
      </c>
      <c r="I484" s="2735">
        <v>0</v>
      </c>
      <c r="J484" s="2737">
        <v>0</v>
      </c>
      <c r="K484" s="2706">
        <v>0</v>
      </c>
      <c r="L484" s="2706">
        <v>1200</v>
      </c>
      <c r="M484" s="2761">
        <v>300</v>
      </c>
      <c r="N484" s="2738">
        <v>0</v>
      </c>
      <c r="O484" s="2739">
        <v>300</v>
      </c>
      <c r="P484" s="2739"/>
      <c r="Q484" s="2739"/>
      <c r="R484" s="2739"/>
      <c r="S484" s="2739"/>
      <c r="T484" s="2739"/>
      <c r="U484" s="2739"/>
      <c r="V484" s="2739"/>
      <c r="W484" s="2739"/>
      <c r="X484" s="2843">
        <v>300</v>
      </c>
      <c r="Y484" s="2843">
        <v>0</v>
      </c>
      <c r="Z484" s="2108">
        <v>300</v>
      </c>
      <c r="AA484" s="2844"/>
      <c r="AB484" s="2844"/>
      <c r="AC484" s="2108">
        <v>0</v>
      </c>
      <c r="AD484" s="2108"/>
      <c r="AE484" s="2844"/>
      <c r="AF484" s="2844">
        <v>0</v>
      </c>
      <c r="AG484" s="2108">
        <v>0</v>
      </c>
      <c r="AH484" s="2739"/>
      <c r="AI484" s="2739"/>
      <c r="AJ484" s="2738">
        <v>0</v>
      </c>
    </row>
    <row r="485" spans="1:36" s="2701" customFormat="1" ht="47.25">
      <c r="A485" s="139">
        <v>3775</v>
      </c>
      <c r="B485" s="2757" t="s">
        <v>8922</v>
      </c>
      <c r="C485" s="2758" t="s">
        <v>8923</v>
      </c>
      <c r="D485" s="2759" t="s">
        <v>564</v>
      </c>
      <c r="E485" s="2753" t="s">
        <v>42</v>
      </c>
      <c r="F485" s="2734" t="s">
        <v>43</v>
      </c>
      <c r="G485" s="2760">
        <v>320</v>
      </c>
      <c r="H485" s="2736">
        <v>0</v>
      </c>
      <c r="I485" s="2735">
        <v>0</v>
      </c>
      <c r="J485" s="2737">
        <v>0</v>
      </c>
      <c r="K485" s="2706">
        <v>0</v>
      </c>
      <c r="L485" s="2706">
        <v>320</v>
      </c>
      <c r="M485" s="2761">
        <v>80</v>
      </c>
      <c r="N485" s="2738">
        <v>0</v>
      </c>
      <c r="O485" s="2739">
        <v>80</v>
      </c>
      <c r="P485" s="2739"/>
      <c r="Q485" s="2739"/>
      <c r="R485" s="2739"/>
      <c r="S485" s="2739"/>
      <c r="T485" s="2739"/>
      <c r="U485" s="2739"/>
      <c r="V485" s="2739"/>
      <c r="W485" s="2739"/>
      <c r="X485" s="2843">
        <v>80</v>
      </c>
      <c r="Y485" s="2843">
        <v>0</v>
      </c>
      <c r="Z485" s="2108">
        <v>80</v>
      </c>
      <c r="AA485" s="2844"/>
      <c r="AB485" s="2844"/>
      <c r="AC485" s="2108">
        <v>0</v>
      </c>
      <c r="AD485" s="2108"/>
      <c r="AE485" s="2844"/>
      <c r="AF485" s="2844">
        <v>0</v>
      </c>
      <c r="AG485" s="2108">
        <v>0</v>
      </c>
      <c r="AH485" s="2739"/>
      <c r="AI485" s="2739"/>
      <c r="AJ485" s="2738">
        <v>0</v>
      </c>
    </row>
    <row r="486" spans="1:36" s="2701" customFormat="1" ht="78.75">
      <c r="A486" s="139">
        <v>3776</v>
      </c>
      <c r="B486" s="2757" t="s">
        <v>8924</v>
      </c>
      <c r="C486" s="2758" t="s">
        <v>8925</v>
      </c>
      <c r="D486" s="2674" t="s">
        <v>588</v>
      </c>
      <c r="E486" s="2753" t="s">
        <v>42</v>
      </c>
      <c r="F486" s="2734" t="s">
        <v>43</v>
      </c>
      <c r="G486" s="2760">
        <v>200</v>
      </c>
      <c r="H486" s="2736">
        <v>0</v>
      </c>
      <c r="I486" s="2735">
        <v>0</v>
      </c>
      <c r="J486" s="2737">
        <v>0</v>
      </c>
      <c r="K486" s="2706">
        <v>0</v>
      </c>
      <c r="L486" s="2706">
        <v>200</v>
      </c>
      <c r="M486" s="2761">
        <v>50</v>
      </c>
      <c r="N486" s="2738">
        <v>0</v>
      </c>
      <c r="O486" s="2739">
        <v>50</v>
      </c>
      <c r="P486" s="2739"/>
      <c r="Q486" s="2739"/>
      <c r="R486" s="2739"/>
      <c r="S486" s="2739"/>
      <c r="T486" s="2739"/>
      <c r="U486" s="2739"/>
      <c r="V486" s="2739"/>
      <c r="W486" s="2739"/>
      <c r="X486" s="2843">
        <v>50</v>
      </c>
      <c r="Y486" s="2843">
        <v>0</v>
      </c>
      <c r="Z486" s="2108">
        <v>50</v>
      </c>
      <c r="AA486" s="2844"/>
      <c r="AB486" s="2844"/>
      <c r="AC486" s="2108">
        <v>0</v>
      </c>
      <c r="AD486" s="2108"/>
      <c r="AE486" s="2844"/>
      <c r="AF486" s="2844">
        <v>0</v>
      </c>
      <c r="AG486" s="2108">
        <v>0</v>
      </c>
      <c r="AH486" s="2739"/>
      <c r="AI486" s="2739"/>
      <c r="AJ486" s="2738">
        <v>0</v>
      </c>
    </row>
    <row r="487" spans="1:36" s="2701" customFormat="1" ht="63">
      <c r="A487" s="139">
        <v>3777</v>
      </c>
      <c r="B487" s="2757" t="s">
        <v>8926</v>
      </c>
      <c r="C487" s="2758" t="s">
        <v>8927</v>
      </c>
      <c r="D487" s="2759" t="s">
        <v>254</v>
      </c>
      <c r="E487" s="2753" t="s">
        <v>42</v>
      </c>
      <c r="F487" s="2734" t="s">
        <v>43</v>
      </c>
      <c r="G487" s="2763">
        <v>200</v>
      </c>
      <c r="H487" s="2736">
        <v>0</v>
      </c>
      <c r="I487" s="2735">
        <v>0</v>
      </c>
      <c r="J487" s="2737">
        <v>0</v>
      </c>
      <c r="K487" s="2706">
        <v>0</v>
      </c>
      <c r="L487" s="2706">
        <v>200</v>
      </c>
      <c r="M487" s="2761">
        <v>50</v>
      </c>
      <c r="N487" s="2738">
        <v>0</v>
      </c>
      <c r="O487" s="2739">
        <v>50</v>
      </c>
      <c r="P487" s="2739"/>
      <c r="Q487" s="2739"/>
      <c r="R487" s="2739"/>
      <c r="S487" s="2739"/>
      <c r="T487" s="2739"/>
      <c r="U487" s="2739"/>
      <c r="V487" s="2739"/>
      <c r="W487" s="2739"/>
      <c r="X487" s="2843">
        <v>50</v>
      </c>
      <c r="Y487" s="2843">
        <v>0</v>
      </c>
      <c r="Z487" s="2108">
        <v>50</v>
      </c>
      <c r="AA487" s="2844"/>
      <c r="AB487" s="2844"/>
      <c r="AC487" s="2108">
        <v>0</v>
      </c>
      <c r="AD487" s="2108"/>
      <c r="AE487" s="2844"/>
      <c r="AF487" s="2844">
        <v>0</v>
      </c>
      <c r="AG487" s="2108">
        <v>0</v>
      </c>
      <c r="AH487" s="2739"/>
      <c r="AI487" s="2739"/>
      <c r="AJ487" s="2738">
        <v>0</v>
      </c>
    </row>
    <row r="488" spans="1:36" s="2701" customFormat="1" ht="47.25">
      <c r="A488" s="139">
        <v>3778</v>
      </c>
      <c r="B488" s="2762" t="s">
        <v>8928</v>
      </c>
      <c r="C488" s="2758" t="s">
        <v>8929</v>
      </c>
      <c r="D488" s="2759" t="s">
        <v>564</v>
      </c>
      <c r="E488" s="2753" t="s">
        <v>42</v>
      </c>
      <c r="F488" s="2734" t="s">
        <v>43</v>
      </c>
      <c r="G488" s="2760">
        <v>200</v>
      </c>
      <c r="H488" s="2736">
        <v>0</v>
      </c>
      <c r="I488" s="2735">
        <v>0</v>
      </c>
      <c r="J488" s="2737">
        <v>0</v>
      </c>
      <c r="K488" s="2706">
        <v>0</v>
      </c>
      <c r="L488" s="2706">
        <v>200</v>
      </c>
      <c r="M488" s="2761">
        <v>50</v>
      </c>
      <c r="N488" s="2738">
        <v>0</v>
      </c>
      <c r="O488" s="2739">
        <v>50</v>
      </c>
      <c r="P488" s="2739"/>
      <c r="Q488" s="2739"/>
      <c r="R488" s="2739"/>
      <c r="S488" s="2739"/>
      <c r="T488" s="2739"/>
      <c r="U488" s="2739"/>
      <c r="V488" s="2739"/>
      <c r="W488" s="2739"/>
      <c r="X488" s="2843">
        <v>50</v>
      </c>
      <c r="Y488" s="2843">
        <v>0</v>
      </c>
      <c r="Z488" s="2108">
        <v>50</v>
      </c>
      <c r="AA488" s="2844"/>
      <c r="AB488" s="2844"/>
      <c r="AC488" s="2108">
        <v>0</v>
      </c>
      <c r="AD488" s="2108"/>
      <c r="AE488" s="2844"/>
      <c r="AF488" s="2844">
        <v>0</v>
      </c>
      <c r="AG488" s="2108">
        <v>0</v>
      </c>
      <c r="AH488" s="2739"/>
      <c r="AI488" s="2739"/>
      <c r="AJ488" s="2738">
        <v>0</v>
      </c>
    </row>
    <row r="489" spans="1:36" s="2701" customFormat="1" ht="47.25">
      <c r="A489" s="139">
        <v>3779</v>
      </c>
      <c r="B489" s="2757" t="s">
        <v>8930</v>
      </c>
      <c r="C489" s="2758" t="s">
        <v>8931</v>
      </c>
      <c r="D489" s="2759" t="s">
        <v>429</v>
      </c>
      <c r="E489" s="2753" t="s">
        <v>42</v>
      </c>
      <c r="F489" s="2734" t="s">
        <v>43</v>
      </c>
      <c r="G489" s="2760">
        <v>200</v>
      </c>
      <c r="H489" s="2736">
        <v>0</v>
      </c>
      <c r="I489" s="2735">
        <v>0</v>
      </c>
      <c r="J489" s="2737">
        <v>0</v>
      </c>
      <c r="K489" s="2706">
        <v>0</v>
      </c>
      <c r="L489" s="2706">
        <v>200</v>
      </c>
      <c r="M489" s="2761">
        <v>50</v>
      </c>
      <c r="N489" s="2738">
        <v>0</v>
      </c>
      <c r="O489" s="2739">
        <v>50</v>
      </c>
      <c r="P489" s="2739"/>
      <c r="Q489" s="2739"/>
      <c r="R489" s="2739"/>
      <c r="S489" s="2739"/>
      <c r="T489" s="2739"/>
      <c r="U489" s="2739"/>
      <c r="V489" s="2739"/>
      <c r="W489" s="2739"/>
      <c r="X489" s="2843">
        <v>50</v>
      </c>
      <c r="Y489" s="2843">
        <v>0</v>
      </c>
      <c r="Z489" s="2108">
        <v>50</v>
      </c>
      <c r="AA489" s="2844"/>
      <c r="AB489" s="2844"/>
      <c r="AC489" s="2108">
        <v>0</v>
      </c>
      <c r="AD489" s="2108"/>
      <c r="AE489" s="2844"/>
      <c r="AF489" s="2844">
        <v>0</v>
      </c>
      <c r="AG489" s="2108">
        <v>0</v>
      </c>
      <c r="AH489" s="2739"/>
      <c r="AI489" s="2739"/>
      <c r="AJ489" s="2738">
        <v>0</v>
      </c>
    </row>
    <row r="490" spans="1:36" s="2701" customFormat="1" ht="47.25">
      <c r="A490" s="139">
        <v>3780</v>
      </c>
      <c r="B490" s="2757" t="s">
        <v>8932</v>
      </c>
      <c r="C490" s="2764" t="s">
        <v>8933</v>
      </c>
      <c r="D490" s="2765" t="s">
        <v>88</v>
      </c>
      <c r="E490" s="2753" t="s">
        <v>42</v>
      </c>
      <c r="F490" s="2734" t="s">
        <v>43</v>
      </c>
      <c r="G490" s="2766">
        <v>200</v>
      </c>
      <c r="H490" s="2736">
        <v>0</v>
      </c>
      <c r="I490" s="2735">
        <v>0</v>
      </c>
      <c r="J490" s="2737">
        <v>0</v>
      </c>
      <c r="K490" s="2706">
        <v>0</v>
      </c>
      <c r="L490" s="2706">
        <v>200</v>
      </c>
      <c r="M490" s="2761">
        <v>50</v>
      </c>
      <c r="N490" s="2738">
        <v>0</v>
      </c>
      <c r="O490" s="2739">
        <v>50</v>
      </c>
      <c r="P490" s="2739"/>
      <c r="Q490" s="2739"/>
      <c r="R490" s="2739"/>
      <c r="S490" s="2739"/>
      <c r="T490" s="2739"/>
      <c r="U490" s="2739"/>
      <c r="V490" s="2739"/>
      <c r="W490" s="2739"/>
      <c r="X490" s="2843">
        <v>50</v>
      </c>
      <c r="Y490" s="2843">
        <v>0</v>
      </c>
      <c r="Z490" s="2108">
        <v>50</v>
      </c>
      <c r="AA490" s="2844"/>
      <c r="AB490" s="2844"/>
      <c r="AC490" s="2108">
        <v>0</v>
      </c>
      <c r="AD490" s="2108"/>
      <c r="AE490" s="2844"/>
      <c r="AF490" s="2844">
        <v>0</v>
      </c>
      <c r="AG490" s="2108">
        <v>0</v>
      </c>
      <c r="AH490" s="2739"/>
      <c r="AI490" s="2739"/>
      <c r="AJ490" s="2738">
        <v>0</v>
      </c>
    </row>
    <row r="491" spans="1:36" s="2701" customFormat="1" ht="78.75">
      <c r="A491" s="139">
        <v>3781</v>
      </c>
      <c r="B491" s="2757" t="s">
        <v>8934</v>
      </c>
      <c r="C491" s="2758" t="s">
        <v>8935</v>
      </c>
      <c r="D491" s="2759" t="s">
        <v>213</v>
      </c>
      <c r="E491" s="2753" t="s">
        <v>42</v>
      </c>
      <c r="F491" s="2734" t="s">
        <v>43</v>
      </c>
      <c r="G491" s="2760">
        <v>200</v>
      </c>
      <c r="H491" s="2736">
        <v>0</v>
      </c>
      <c r="I491" s="2735">
        <v>0</v>
      </c>
      <c r="J491" s="2737">
        <v>0</v>
      </c>
      <c r="K491" s="2706">
        <v>0</v>
      </c>
      <c r="L491" s="2706">
        <v>200</v>
      </c>
      <c r="M491" s="2761">
        <v>50</v>
      </c>
      <c r="N491" s="2738">
        <v>0</v>
      </c>
      <c r="O491" s="2739">
        <v>50</v>
      </c>
      <c r="P491" s="2739"/>
      <c r="Q491" s="2739"/>
      <c r="R491" s="2739"/>
      <c r="S491" s="2739"/>
      <c r="T491" s="2739"/>
      <c r="U491" s="2739"/>
      <c r="V491" s="2739"/>
      <c r="W491" s="2739"/>
      <c r="X491" s="2843">
        <v>50</v>
      </c>
      <c r="Y491" s="2843">
        <v>0</v>
      </c>
      <c r="Z491" s="2108">
        <v>50</v>
      </c>
      <c r="AA491" s="2844"/>
      <c r="AB491" s="2844"/>
      <c r="AC491" s="2108">
        <v>0</v>
      </c>
      <c r="AD491" s="2108"/>
      <c r="AE491" s="2844"/>
      <c r="AF491" s="2844">
        <v>0</v>
      </c>
      <c r="AG491" s="2108">
        <v>0</v>
      </c>
      <c r="AH491" s="2739"/>
      <c r="AI491" s="2739"/>
      <c r="AJ491" s="2738">
        <v>0</v>
      </c>
    </row>
    <row r="492" spans="1:36" s="2701" customFormat="1" ht="47.25">
      <c r="A492" s="139">
        <v>3782</v>
      </c>
      <c r="B492" s="2757" t="s">
        <v>8936</v>
      </c>
      <c r="C492" s="2758" t="s">
        <v>8937</v>
      </c>
      <c r="D492" s="2759" t="s">
        <v>429</v>
      </c>
      <c r="E492" s="2753" t="s">
        <v>42</v>
      </c>
      <c r="F492" s="2734" t="s">
        <v>43</v>
      </c>
      <c r="G492" s="2760">
        <v>195</v>
      </c>
      <c r="H492" s="2736">
        <v>0</v>
      </c>
      <c r="I492" s="2735">
        <v>0</v>
      </c>
      <c r="J492" s="2737">
        <v>0</v>
      </c>
      <c r="K492" s="2706">
        <v>0</v>
      </c>
      <c r="L492" s="2706">
        <v>195</v>
      </c>
      <c r="M492" s="2761">
        <v>48.75</v>
      </c>
      <c r="N492" s="2738">
        <v>0</v>
      </c>
      <c r="O492" s="2739">
        <v>48.75</v>
      </c>
      <c r="P492" s="2739"/>
      <c r="Q492" s="2739"/>
      <c r="R492" s="2739"/>
      <c r="S492" s="2739"/>
      <c r="T492" s="2739"/>
      <c r="U492" s="2739"/>
      <c r="V492" s="2739"/>
      <c r="W492" s="2739"/>
      <c r="X492" s="2843">
        <v>48.75</v>
      </c>
      <c r="Y492" s="2843">
        <v>0</v>
      </c>
      <c r="Z492" s="2108">
        <v>48.75</v>
      </c>
      <c r="AA492" s="2844"/>
      <c r="AB492" s="2844"/>
      <c r="AC492" s="2108">
        <v>0</v>
      </c>
      <c r="AD492" s="2108"/>
      <c r="AE492" s="2844"/>
      <c r="AF492" s="2844">
        <v>0</v>
      </c>
      <c r="AG492" s="2108">
        <v>0</v>
      </c>
      <c r="AH492" s="2739"/>
      <c r="AI492" s="2739"/>
      <c r="AJ492" s="2738">
        <v>0</v>
      </c>
    </row>
    <row r="493" spans="1:36" s="2701" customFormat="1" ht="47.25">
      <c r="A493" s="139">
        <v>3783</v>
      </c>
      <c r="B493" s="2757" t="s">
        <v>8938</v>
      </c>
      <c r="C493" s="2758" t="s">
        <v>8939</v>
      </c>
      <c r="D493" s="2759" t="s">
        <v>429</v>
      </c>
      <c r="E493" s="2753" t="s">
        <v>42</v>
      </c>
      <c r="F493" s="2734" t="s">
        <v>43</v>
      </c>
      <c r="G493" s="2760">
        <v>200</v>
      </c>
      <c r="H493" s="2736">
        <v>0</v>
      </c>
      <c r="I493" s="2735">
        <v>0</v>
      </c>
      <c r="J493" s="2737">
        <v>0</v>
      </c>
      <c r="K493" s="2706">
        <v>0</v>
      </c>
      <c r="L493" s="2706">
        <v>200</v>
      </c>
      <c r="M493" s="2761">
        <v>50</v>
      </c>
      <c r="N493" s="2738">
        <v>0</v>
      </c>
      <c r="O493" s="2739">
        <v>50</v>
      </c>
      <c r="P493" s="2739"/>
      <c r="Q493" s="2739"/>
      <c r="R493" s="2739"/>
      <c r="S493" s="2739"/>
      <c r="T493" s="2739"/>
      <c r="U493" s="2739"/>
      <c r="V493" s="2739"/>
      <c r="W493" s="2739"/>
      <c r="X493" s="2843">
        <v>50</v>
      </c>
      <c r="Y493" s="2843">
        <v>0</v>
      </c>
      <c r="Z493" s="2108">
        <v>50</v>
      </c>
      <c r="AA493" s="2844"/>
      <c r="AB493" s="2844"/>
      <c r="AC493" s="2108">
        <v>0</v>
      </c>
      <c r="AD493" s="2108"/>
      <c r="AE493" s="2844"/>
      <c r="AF493" s="2844">
        <v>0</v>
      </c>
      <c r="AG493" s="2108">
        <v>0</v>
      </c>
      <c r="AH493" s="2739"/>
      <c r="AI493" s="2739"/>
      <c r="AJ493" s="2738">
        <v>0</v>
      </c>
    </row>
    <row r="494" spans="1:36" s="2701" customFormat="1" ht="47.25">
      <c r="A494" s="139">
        <v>3784</v>
      </c>
      <c r="B494" s="2757" t="s">
        <v>8940</v>
      </c>
      <c r="C494" s="2758" t="s">
        <v>8941</v>
      </c>
      <c r="D494" s="2759" t="s">
        <v>254</v>
      </c>
      <c r="E494" s="2753" t="s">
        <v>42</v>
      </c>
      <c r="F494" s="2734" t="s">
        <v>43</v>
      </c>
      <c r="G494" s="2760">
        <v>200</v>
      </c>
      <c r="H494" s="2736">
        <v>0</v>
      </c>
      <c r="I494" s="2735">
        <v>0</v>
      </c>
      <c r="J494" s="2737">
        <v>0</v>
      </c>
      <c r="K494" s="2706">
        <v>0</v>
      </c>
      <c r="L494" s="2706">
        <v>200</v>
      </c>
      <c r="M494" s="2761">
        <v>50</v>
      </c>
      <c r="N494" s="2738">
        <v>0</v>
      </c>
      <c r="O494" s="2739">
        <v>50</v>
      </c>
      <c r="P494" s="2739"/>
      <c r="Q494" s="2739"/>
      <c r="R494" s="2739"/>
      <c r="S494" s="2739"/>
      <c r="T494" s="2739"/>
      <c r="U494" s="2739"/>
      <c r="V494" s="2739"/>
      <c r="W494" s="2739"/>
      <c r="X494" s="2843">
        <v>50</v>
      </c>
      <c r="Y494" s="2843">
        <v>0</v>
      </c>
      <c r="Z494" s="2108">
        <v>50</v>
      </c>
      <c r="AA494" s="2844"/>
      <c r="AB494" s="2844"/>
      <c r="AC494" s="2108">
        <v>0</v>
      </c>
      <c r="AD494" s="2108"/>
      <c r="AE494" s="2844"/>
      <c r="AF494" s="2844">
        <v>0</v>
      </c>
      <c r="AG494" s="2108">
        <v>0</v>
      </c>
      <c r="AH494" s="2739"/>
      <c r="AI494" s="2739"/>
      <c r="AJ494" s="2738">
        <v>0</v>
      </c>
    </row>
    <row r="495" spans="1:36" s="2701" customFormat="1" ht="78.75">
      <c r="A495" s="139">
        <v>3785</v>
      </c>
      <c r="B495" s="2762" t="s">
        <v>8942</v>
      </c>
      <c r="C495" s="2758" t="s">
        <v>8943</v>
      </c>
      <c r="D495" s="2759" t="s">
        <v>400</v>
      </c>
      <c r="E495" s="2753" t="s">
        <v>42</v>
      </c>
      <c r="F495" s="2734" t="s">
        <v>43</v>
      </c>
      <c r="G495" s="2763">
        <v>200</v>
      </c>
      <c r="H495" s="2736">
        <v>0</v>
      </c>
      <c r="I495" s="2735">
        <v>0</v>
      </c>
      <c r="J495" s="2737">
        <v>0</v>
      </c>
      <c r="K495" s="2706">
        <v>0</v>
      </c>
      <c r="L495" s="2706">
        <v>200</v>
      </c>
      <c r="M495" s="2761">
        <v>50</v>
      </c>
      <c r="N495" s="2738">
        <v>0</v>
      </c>
      <c r="O495" s="2739">
        <v>50</v>
      </c>
      <c r="P495" s="2739"/>
      <c r="Q495" s="2739"/>
      <c r="R495" s="2739"/>
      <c r="S495" s="2739"/>
      <c r="T495" s="2739"/>
      <c r="U495" s="2739"/>
      <c r="V495" s="2739"/>
      <c r="W495" s="2739"/>
      <c r="X495" s="2843">
        <v>50</v>
      </c>
      <c r="Y495" s="2843">
        <v>0</v>
      </c>
      <c r="Z495" s="2108">
        <v>50</v>
      </c>
      <c r="AA495" s="2844"/>
      <c r="AB495" s="2844"/>
      <c r="AC495" s="2108">
        <v>0</v>
      </c>
      <c r="AD495" s="2108"/>
      <c r="AE495" s="2844"/>
      <c r="AF495" s="2844">
        <v>0</v>
      </c>
      <c r="AG495" s="2108">
        <v>0</v>
      </c>
      <c r="AH495" s="2739"/>
      <c r="AI495" s="2739"/>
      <c r="AJ495" s="2738">
        <v>0</v>
      </c>
    </row>
    <row r="496" spans="1:36" s="2701" customFormat="1" ht="47.25">
      <c r="A496" s="139">
        <v>3786</v>
      </c>
      <c r="B496" s="2762" t="s">
        <v>8944</v>
      </c>
      <c r="C496" s="2758" t="s">
        <v>8945</v>
      </c>
      <c r="D496" s="2676" t="s">
        <v>221</v>
      </c>
      <c r="E496" s="2753" t="s">
        <v>42</v>
      </c>
      <c r="F496" s="2734" t="s">
        <v>43</v>
      </c>
      <c r="G496" s="2760">
        <v>200</v>
      </c>
      <c r="H496" s="2736">
        <v>0</v>
      </c>
      <c r="I496" s="2735">
        <v>0</v>
      </c>
      <c r="J496" s="2737">
        <v>0</v>
      </c>
      <c r="K496" s="2706">
        <v>0</v>
      </c>
      <c r="L496" s="2706">
        <v>200</v>
      </c>
      <c r="M496" s="2761">
        <v>50</v>
      </c>
      <c r="N496" s="2738">
        <v>0</v>
      </c>
      <c r="O496" s="2739">
        <v>50</v>
      </c>
      <c r="P496" s="2739"/>
      <c r="Q496" s="2739"/>
      <c r="R496" s="2739"/>
      <c r="S496" s="2739"/>
      <c r="T496" s="2739"/>
      <c r="U496" s="2739"/>
      <c r="V496" s="2739"/>
      <c r="W496" s="2739"/>
      <c r="X496" s="2843">
        <v>50</v>
      </c>
      <c r="Y496" s="2843">
        <v>0</v>
      </c>
      <c r="Z496" s="2108">
        <v>50</v>
      </c>
      <c r="AA496" s="2844"/>
      <c r="AB496" s="2844"/>
      <c r="AC496" s="2108">
        <v>0</v>
      </c>
      <c r="AD496" s="2108"/>
      <c r="AE496" s="2844"/>
      <c r="AF496" s="2844">
        <v>0</v>
      </c>
      <c r="AG496" s="2108">
        <v>0</v>
      </c>
      <c r="AH496" s="2739"/>
      <c r="AI496" s="2739"/>
      <c r="AJ496" s="2738">
        <v>0</v>
      </c>
    </row>
    <row r="497" spans="1:36" s="2701" customFormat="1" ht="94.5">
      <c r="A497" s="139">
        <v>3787</v>
      </c>
      <c r="B497" s="2757" t="s">
        <v>8946</v>
      </c>
      <c r="C497" s="2708" t="s">
        <v>8947</v>
      </c>
      <c r="D497" s="2674" t="s">
        <v>226</v>
      </c>
      <c r="E497" s="2753" t="s">
        <v>42</v>
      </c>
      <c r="F497" s="2734" t="s">
        <v>43</v>
      </c>
      <c r="G497" s="2753">
        <v>200</v>
      </c>
      <c r="H497" s="2736">
        <v>0</v>
      </c>
      <c r="I497" s="2735">
        <v>0</v>
      </c>
      <c r="J497" s="2737">
        <v>0</v>
      </c>
      <c r="K497" s="2706">
        <v>0</v>
      </c>
      <c r="L497" s="2706">
        <v>200</v>
      </c>
      <c r="M497" s="2761">
        <v>50</v>
      </c>
      <c r="N497" s="2738">
        <v>0</v>
      </c>
      <c r="O497" s="2739">
        <v>50</v>
      </c>
      <c r="P497" s="2739"/>
      <c r="Q497" s="2739"/>
      <c r="R497" s="2739"/>
      <c r="S497" s="2739"/>
      <c r="T497" s="2739"/>
      <c r="U497" s="2739"/>
      <c r="V497" s="2739"/>
      <c r="W497" s="2739"/>
      <c r="X497" s="2843">
        <v>50</v>
      </c>
      <c r="Y497" s="2843">
        <v>0</v>
      </c>
      <c r="Z497" s="2108">
        <v>50</v>
      </c>
      <c r="AA497" s="2844"/>
      <c r="AB497" s="2844"/>
      <c r="AC497" s="2108">
        <v>0</v>
      </c>
      <c r="AD497" s="2108"/>
      <c r="AE497" s="2844"/>
      <c r="AF497" s="2844">
        <v>0</v>
      </c>
      <c r="AG497" s="2108">
        <v>0</v>
      </c>
      <c r="AH497" s="2739"/>
      <c r="AI497" s="2739"/>
      <c r="AJ497" s="2738">
        <v>0</v>
      </c>
    </row>
    <row r="498" spans="1:36" s="2701" customFormat="1">
      <c r="A498" s="139"/>
      <c r="B498" s="2757"/>
      <c r="C498" s="2708"/>
      <c r="D498" s="2674"/>
      <c r="E498" s="2753"/>
      <c r="F498" s="2734"/>
      <c r="G498" s="2753"/>
      <c r="H498" s="2736"/>
      <c r="I498" s="2735"/>
      <c r="J498" s="2737"/>
      <c r="K498" s="2706"/>
      <c r="L498" s="2706"/>
      <c r="M498" s="2761"/>
      <c r="N498" s="2738"/>
      <c r="O498" s="2739"/>
      <c r="P498" s="2739"/>
      <c r="Q498" s="2739"/>
      <c r="R498" s="2739"/>
      <c r="S498" s="2739"/>
      <c r="T498" s="2739"/>
      <c r="U498" s="2739"/>
      <c r="V498" s="2739"/>
      <c r="W498" s="2739"/>
      <c r="X498" s="2843"/>
      <c r="Y498" s="2843"/>
      <c r="Z498" s="2108"/>
      <c r="AA498" s="2844"/>
      <c r="AB498" s="2844"/>
      <c r="AC498" s="2108"/>
      <c r="AD498" s="2108"/>
      <c r="AE498" s="2844"/>
      <c r="AF498" s="2844"/>
      <c r="AG498" s="2108"/>
      <c r="AH498" s="2739"/>
      <c r="AI498" s="2739"/>
      <c r="AJ498" s="2738"/>
    </row>
    <row r="499" spans="1:36" s="2701" customFormat="1">
      <c r="A499" s="139" t="s">
        <v>188</v>
      </c>
      <c r="C499" s="2767" t="s">
        <v>8948</v>
      </c>
      <c r="D499" s="2768"/>
      <c r="E499" s="2769"/>
      <c r="F499" s="2770"/>
      <c r="G499" s="2771">
        <v>22225.081999999999</v>
      </c>
      <c r="H499" s="2771">
        <v>0</v>
      </c>
      <c r="I499" s="2771">
        <v>0</v>
      </c>
      <c r="J499" s="2771">
        <v>0</v>
      </c>
      <c r="K499" s="2771">
        <v>0</v>
      </c>
      <c r="L499" s="2771">
        <v>22225.081999999999</v>
      </c>
      <c r="M499" s="2771">
        <v>5556.2727500000001</v>
      </c>
      <c r="N499" s="2771">
        <v>0</v>
      </c>
      <c r="O499" s="2771">
        <v>5556.2727500000001</v>
      </c>
      <c r="P499" s="2771">
        <v>0</v>
      </c>
      <c r="Q499" s="2771">
        <v>0</v>
      </c>
      <c r="R499" s="2771">
        <v>0</v>
      </c>
      <c r="S499" s="2771">
        <v>0</v>
      </c>
      <c r="T499" s="2771">
        <v>0</v>
      </c>
      <c r="U499" s="2771">
        <v>0</v>
      </c>
      <c r="V499" s="2771">
        <v>0</v>
      </c>
      <c r="W499" s="2771">
        <v>0</v>
      </c>
      <c r="X499" s="2771">
        <v>5556.2727500000001</v>
      </c>
      <c r="Y499" s="2771">
        <v>0</v>
      </c>
      <c r="Z499" s="2771">
        <v>5556.2727500000001</v>
      </c>
      <c r="AA499" s="2771">
        <v>0</v>
      </c>
      <c r="AB499" s="2771">
        <v>0</v>
      </c>
      <c r="AC499" s="2771">
        <v>0</v>
      </c>
      <c r="AD499" s="2771">
        <v>0</v>
      </c>
      <c r="AE499" s="2771">
        <v>0</v>
      </c>
      <c r="AF499" s="2771">
        <v>0</v>
      </c>
      <c r="AG499" s="2771">
        <v>0</v>
      </c>
      <c r="AH499" s="2771"/>
      <c r="AI499" s="2771"/>
      <c r="AJ499" s="2771">
        <v>0</v>
      </c>
    </row>
    <row r="500" spans="1:36" s="2657" customFormat="1">
      <c r="A500" s="139" t="s">
        <v>188</v>
      </c>
      <c r="C500" s="2772" t="s">
        <v>8949</v>
      </c>
      <c r="D500" s="2773"/>
      <c r="E500" s="2773"/>
      <c r="F500" s="2773"/>
      <c r="G500" s="2774">
        <v>100413.77999999996</v>
      </c>
      <c r="H500" s="2774">
        <v>11461.129500000003</v>
      </c>
      <c r="I500" s="2774">
        <v>17863.594000000001</v>
      </c>
      <c r="J500" s="2774">
        <v>0</v>
      </c>
      <c r="K500" s="2774">
        <v>29324.723500000026</v>
      </c>
      <c r="L500" s="2774">
        <v>71089.056500000006</v>
      </c>
      <c r="M500" s="2774">
        <v>47161.018750000003</v>
      </c>
      <c r="N500" s="2774">
        <v>0</v>
      </c>
      <c r="O500" s="2774">
        <v>47161.018750000003</v>
      </c>
      <c r="P500" s="2774">
        <v>0</v>
      </c>
      <c r="Q500" s="2774">
        <v>0</v>
      </c>
      <c r="R500" s="2774">
        <v>0</v>
      </c>
      <c r="S500" s="2774">
        <v>0</v>
      </c>
      <c r="T500" s="2774">
        <v>0</v>
      </c>
      <c r="U500" s="2774">
        <v>0</v>
      </c>
      <c r="V500" s="2774">
        <v>0</v>
      </c>
      <c r="W500" s="2774">
        <v>0</v>
      </c>
      <c r="X500" s="2774">
        <v>47161.018750000003</v>
      </c>
      <c r="Y500" s="2774">
        <v>0</v>
      </c>
      <c r="Z500" s="2774">
        <v>47161.018750000003</v>
      </c>
      <c r="AA500" s="2774">
        <v>24897.932762500008</v>
      </c>
      <c r="AB500" s="2774">
        <v>0</v>
      </c>
      <c r="AC500" s="2774">
        <v>24897.932762500008</v>
      </c>
      <c r="AD500" s="2774">
        <v>251.49498750000009</v>
      </c>
      <c r="AE500" s="2774">
        <v>0</v>
      </c>
      <c r="AF500" s="2774">
        <v>2268.9031000000004</v>
      </c>
      <c r="AG500" s="2774">
        <v>2268.9031000000004</v>
      </c>
      <c r="AH500" s="2774"/>
      <c r="AI500" s="2774"/>
      <c r="AJ500" s="2774">
        <v>0</v>
      </c>
    </row>
    <row r="501" spans="1:36" s="2657" customFormat="1">
      <c r="A501" s="139" t="s">
        <v>188</v>
      </c>
      <c r="C501" s="2729"/>
      <c r="D501" s="2666"/>
      <c r="E501" s="2666"/>
      <c r="F501" s="2666"/>
      <c r="G501" s="2668"/>
      <c r="H501" s="2668"/>
      <c r="I501" s="2668"/>
      <c r="J501" s="2668"/>
      <c r="K501" s="2668"/>
      <c r="L501" s="2668"/>
      <c r="M501" s="2668"/>
      <c r="N501" s="2668"/>
      <c r="O501" s="2670"/>
      <c r="P501" s="2670"/>
      <c r="Q501" s="2670"/>
      <c r="R501" s="2670"/>
      <c r="S501" s="2670"/>
      <c r="T501" s="2670"/>
      <c r="U501" s="2670"/>
      <c r="V501" s="2670"/>
      <c r="W501" s="2670"/>
      <c r="X501" s="2670"/>
      <c r="Y501" s="2670"/>
      <c r="Z501" s="2670"/>
      <c r="AA501" s="2670"/>
      <c r="AB501" s="2670"/>
      <c r="AC501" s="2670"/>
      <c r="AD501" s="2670"/>
      <c r="AE501" s="2670"/>
      <c r="AF501" s="2670"/>
      <c r="AG501" s="2670"/>
      <c r="AH501" s="2670"/>
      <c r="AI501" s="2670"/>
      <c r="AJ501" s="2670"/>
    </row>
    <row r="502" spans="1:36" s="2701" customFormat="1">
      <c r="A502" s="139" t="s">
        <v>188</v>
      </c>
      <c r="C502" s="2775" t="s">
        <v>8950</v>
      </c>
      <c r="D502" s="2673"/>
      <c r="E502" s="2695"/>
      <c r="F502" s="2724"/>
      <c r="G502" s="2709"/>
      <c r="H502" s="2678"/>
      <c r="I502" s="2678"/>
      <c r="J502" s="2678"/>
      <c r="K502" s="2681"/>
      <c r="L502" s="2681"/>
      <c r="M502" s="2681"/>
      <c r="N502" s="2678"/>
      <c r="O502" s="2683"/>
      <c r="P502" s="2683"/>
      <c r="Q502" s="2683"/>
      <c r="R502" s="2683"/>
      <c r="S502" s="2683"/>
      <c r="T502" s="2683"/>
      <c r="U502" s="2683"/>
      <c r="V502" s="2683"/>
      <c r="W502" s="2683"/>
      <c r="X502" s="2683"/>
      <c r="Y502" s="2683"/>
      <c r="Z502" s="2683"/>
      <c r="AA502" s="2683"/>
      <c r="AB502" s="2683"/>
      <c r="AC502" s="2683"/>
      <c r="AD502" s="2683"/>
      <c r="AE502" s="2683"/>
      <c r="AF502" s="2683"/>
      <c r="AG502" s="2683"/>
      <c r="AH502" s="2683"/>
      <c r="AI502" s="2683"/>
      <c r="AJ502" s="2682"/>
    </row>
    <row r="503" spans="1:36" s="2701" customFormat="1">
      <c r="A503" s="139" t="s">
        <v>188</v>
      </c>
      <c r="C503" s="2692"/>
      <c r="D503" s="2673"/>
      <c r="E503" s="2695"/>
      <c r="F503" s="2724"/>
      <c r="G503" s="2709"/>
      <c r="H503" s="2678"/>
      <c r="I503" s="2678"/>
      <c r="J503" s="2678"/>
      <c r="K503" s="2681"/>
      <c r="L503" s="2681"/>
      <c r="M503" s="2681"/>
      <c r="N503" s="2678"/>
      <c r="O503" s="2683"/>
      <c r="P503" s="2683"/>
      <c r="Q503" s="2683"/>
      <c r="R503" s="2683"/>
      <c r="S503" s="2683"/>
      <c r="T503" s="2683"/>
      <c r="U503" s="2683"/>
      <c r="V503" s="2683"/>
      <c r="W503" s="2683"/>
      <c r="X503" s="2683"/>
      <c r="Y503" s="2683"/>
      <c r="Z503" s="2683"/>
      <c r="AA503" s="2683"/>
      <c r="AB503" s="2683"/>
      <c r="AC503" s="2683"/>
      <c r="AD503" s="2683"/>
      <c r="AE503" s="2683"/>
      <c r="AF503" s="2683"/>
      <c r="AG503" s="2683"/>
      <c r="AH503" s="2683"/>
      <c r="AI503" s="2683"/>
      <c r="AJ503" s="2682"/>
    </row>
    <row r="504" spans="1:36" s="2701" customFormat="1" ht="63">
      <c r="A504" s="139">
        <v>3788</v>
      </c>
      <c r="B504" s="2674" t="s">
        <v>8951</v>
      </c>
      <c r="C504" s="2675" t="s">
        <v>8952</v>
      </c>
      <c r="D504" s="2676" t="s">
        <v>254</v>
      </c>
      <c r="E504" s="2695" t="s">
        <v>8953</v>
      </c>
      <c r="F504" s="2677" t="s">
        <v>8063</v>
      </c>
      <c r="G504" s="2678">
        <v>257.20600000000002</v>
      </c>
      <c r="H504" s="2678">
        <v>138.69300000000001</v>
      </c>
      <c r="I504" s="2678">
        <v>4</v>
      </c>
      <c r="J504" s="2680">
        <v>0</v>
      </c>
      <c r="K504" s="2681">
        <v>142.69300000000001</v>
      </c>
      <c r="L504" s="2681">
        <v>114.51300000000001</v>
      </c>
      <c r="M504" s="2681">
        <v>114.51300000000001</v>
      </c>
      <c r="N504" s="2681">
        <v>0</v>
      </c>
      <c r="O504" s="2682">
        <v>114.51300000000001</v>
      </c>
      <c r="P504" s="2682"/>
      <c r="Q504" s="2682"/>
      <c r="R504" s="2682"/>
      <c r="S504" s="2682"/>
      <c r="T504" s="2682"/>
      <c r="U504" s="2682"/>
      <c r="V504" s="2682"/>
      <c r="W504" s="2682"/>
      <c r="X504" s="2843">
        <v>114.51300000000001</v>
      </c>
      <c r="Y504" s="2843">
        <v>0</v>
      </c>
      <c r="Z504" s="2108">
        <v>114.51300000000001</v>
      </c>
      <c r="AA504" s="2844">
        <v>56.683935000000005</v>
      </c>
      <c r="AB504" s="2844"/>
      <c r="AC504" s="2108">
        <v>56.683935000000005</v>
      </c>
      <c r="AD504" s="2108">
        <v>0.57256499999999999</v>
      </c>
      <c r="AE504" s="2844"/>
      <c r="AF504" s="2844">
        <v>0</v>
      </c>
      <c r="AG504" s="2108">
        <v>0</v>
      </c>
      <c r="AH504" s="2682"/>
      <c r="AI504" s="2682" t="s">
        <v>9941</v>
      </c>
      <c r="AJ504" s="2683">
        <v>0</v>
      </c>
    </row>
    <row r="505" spans="1:36" ht="78.75">
      <c r="A505" s="139">
        <v>3789</v>
      </c>
      <c r="B505" s="2674" t="s">
        <v>8954</v>
      </c>
      <c r="C505" s="2675" t="s">
        <v>8955</v>
      </c>
      <c r="D505" s="2673" t="s">
        <v>429</v>
      </c>
      <c r="E505" s="2694" t="s">
        <v>8956</v>
      </c>
      <c r="F505" s="2677" t="s">
        <v>8063</v>
      </c>
      <c r="G505" s="2678">
        <v>2407.9490000000001</v>
      </c>
      <c r="H505" s="2678">
        <v>1660.3490000000002</v>
      </c>
      <c r="I505" s="2678">
        <v>129</v>
      </c>
      <c r="J505" s="2680">
        <v>0</v>
      </c>
      <c r="K505" s="2681">
        <v>1789.3490000000002</v>
      </c>
      <c r="L505" s="2681">
        <v>618.59999999999991</v>
      </c>
      <c r="M505" s="2681">
        <v>618.6</v>
      </c>
      <c r="N505" s="2681">
        <v>0</v>
      </c>
      <c r="O505" s="2682">
        <v>618.6</v>
      </c>
      <c r="P505" s="2682"/>
      <c r="Q505" s="2682"/>
      <c r="R505" s="2682"/>
      <c r="S505" s="2682"/>
      <c r="T505" s="2682"/>
      <c r="U505" s="2682"/>
      <c r="V505" s="2682"/>
      <c r="W505" s="2682"/>
      <c r="X505" s="2843">
        <v>618.6</v>
      </c>
      <c r="Y505" s="2843">
        <v>0</v>
      </c>
      <c r="Z505" s="2108">
        <v>618.6</v>
      </c>
      <c r="AA505" s="2844">
        <v>306.20699999999999</v>
      </c>
      <c r="AB505" s="2844"/>
      <c r="AC505" s="2108">
        <v>306.20699999999999</v>
      </c>
      <c r="AD505" s="2108">
        <v>3.093</v>
      </c>
      <c r="AE505" s="2844"/>
      <c r="AF505" s="2844">
        <v>0</v>
      </c>
      <c r="AG505" s="2108">
        <v>0</v>
      </c>
      <c r="AH505" s="2682"/>
      <c r="AI505" s="2682" t="s">
        <v>10033</v>
      </c>
      <c r="AJ505" s="2683">
        <v>0</v>
      </c>
    </row>
    <row r="506" spans="1:36" ht="94.5">
      <c r="A506" s="139">
        <v>3790</v>
      </c>
      <c r="B506" s="2674" t="s">
        <v>8957</v>
      </c>
      <c r="C506" s="2702" t="s">
        <v>8958</v>
      </c>
      <c r="D506" s="2703" t="s">
        <v>56</v>
      </c>
      <c r="E506" s="2699" t="s">
        <v>8959</v>
      </c>
      <c r="F506" s="2677" t="s">
        <v>8063</v>
      </c>
      <c r="G506" s="2678">
        <v>987.5</v>
      </c>
      <c r="H506" s="2678">
        <v>481.86099999999999</v>
      </c>
      <c r="I506" s="2678">
        <v>204</v>
      </c>
      <c r="J506" s="2680">
        <v>0</v>
      </c>
      <c r="K506" s="2681">
        <v>685.86099999999999</v>
      </c>
      <c r="L506" s="2681">
        <v>301.63900000000001</v>
      </c>
      <c r="M506" s="2678">
        <v>301.63900000000001</v>
      </c>
      <c r="N506" s="2681">
        <v>0</v>
      </c>
      <c r="O506" s="2682">
        <v>301.63900000000001</v>
      </c>
      <c r="P506" s="2682"/>
      <c r="Q506" s="2682"/>
      <c r="R506" s="2682"/>
      <c r="S506" s="2682"/>
      <c r="T506" s="2682"/>
      <c r="U506" s="2682"/>
      <c r="V506" s="2682"/>
      <c r="W506" s="2682"/>
      <c r="X506" s="2843">
        <v>301.63900000000001</v>
      </c>
      <c r="Y506" s="2843">
        <v>0</v>
      </c>
      <c r="Z506" s="2108">
        <v>301.63900000000001</v>
      </c>
      <c r="AA506" s="2844">
        <v>298.62365250000005</v>
      </c>
      <c r="AB506" s="2844"/>
      <c r="AC506" s="2108">
        <v>298.62365250000005</v>
      </c>
      <c r="AD506" s="2108">
        <v>3.0160974999999999</v>
      </c>
      <c r="AE506" s="2844"/>
      <c r="AF506" s="2844">
        <v>264.57654400000001</v>
      </c>
      <c r="AG506" s="2108">
        <v>264.57654400000001</v>
      </c>
      <c r="AH506" s="2682"/>
      <c r="AI506" s="2682" t="s">
        <v>10077</v>
      </c>
      <c r="AJ506" s="2683">
        <v>0</v>
      </c>
    </row>
    <row r="507" spans="1:36" ht="63">
      <c r="A507" s="139">
        <v>3791</v>
      </c>
      <c r="B507" s="2674" t="s">
        <v>8960</v>
      </c>
      <c r="C507" s="2692" t="s">
        <v>8961</v>
      </c>
      <c r="D507" s="2676" t="s">
        <v>226</v>
      </c>
      <c r="E507" s="2694" t="s">
        <v>8962</v>
      </c>
      <c r="F507" s="2690" t="s">
        <v>43</v>
      </c>
      <c r="G507" s="2678">
        <v>408.83</v>
      </c>
      <c r="H507" s="2678">
        <v>236.95</v>
      </c>
      <c r="I507" s="2678">
        <v>44.262</v>
      </c>
      <c r="J507" s="2680">
        <v>0</v>
      </c>
      <c r="K507" s="2681">
        <v>281.21199999999999</v>
      </c>
      <c r="L507" s="2681">
        <v>127.61799999999999</v>
      </c>
      <c r="M507" s="2681">
        <v>50</v>
      </c>
      <c r="N507" s="2681">
        <v>0</v>
      </c>
      <c r="O507" s="2682">
        <v>50</v>
      </c>
      <c r="P507" s="2682"/>
      <c r="Q507" s="2682"/>
      <c r="R507" s="2682"/>
      <c r="S507" s="2682"/>
      <c r="T507" s="2682"/>
      <c r="U507" s="2682"/>
      <c r="V507" s="2682"/>
      <c r="W507" s="2682"/>
      <c r="X507" s="2843">
        <v>50</v>
      </c>
      <c r="Y507" s="2843">
        <v>0</v>
      </c>
      <c r="Z507" s="2108">
        <v>50</v>
      </c>
      <c r="AA507" s="2844">
        <v>12.375</v>
      </c>
      <c r="AB507" s="2844"/>
      <c r="AC507" s="2108">
        <v>12.375</v>
      </c>
      <c r="AD507" s="2108">
        <v>0.125</v>
      </c>
      <c r="AE507" s="2844"/>
      <c r="AF507" s="2844">
        <v>0</v>
      </c>
      <c r="AG507" s="2108">
        <v>0</v>
      </c>
      <c r="AH507" s="2682"/>
      <c r="AI507" s="2682" t="s">
        <v>9941</v>
      </c>
      <c r="AJ507" s="2683">
        <v>0</v>
      </c>
    </row>
    <row r="508" spans="1:36" ht="78.75">
      <c r="A508" s="139">
        <v>3792</v>
      </c>
      <c r="B508" s="2674" t="s">
        <v>8963</v>
      </c>
      <c r="C508" s="2692" t="s">
        <v>8964</v>
      </c>
      <c r="D508" s="2676" t="s">
        <v>45</v>
      </c>
      <c r="E508" s="2694" t="s">
        <v>8965</v>
      </c>
      <c r="F508" s="2677" t="s">
        <v>8063</v>
      </c>
      <c r="G508" s="2681">
        <v>248.017</v>
      </c>
      <c r="H508" s="2678">
        <v>195.50800000000001</v>
      </c>
      <c r="I508" s="2678">
        <v>52.509</v>
      </c>
      <c r="J508" s="2680">
        <v>0</v>
      </c>
      <c r="K508" s="2681">
        <v>248.017</v>
      </c>
      <c r="L508" s="2681">
        <v>0</v>
      </c>
      <c r="M508" s="2681">
        <v>1E-3</v>
      </c>
      <c r="N508" s="2681">
        <v>0</v>
      </c>
      <c r="O508" s="2682">
        <v>1E-3</v>
      </c>
      <c r="P508" s="2682"/>
      <c r="Q508" s="2682"/>
      <c r="R508" s="2682"/>
      <c r="S508" s="2682"/>
      <c r="T508" s="2682"/>
      <c r="U508" s="2682"/>
      <c r="V508" s="2682"/>
      <c r="W508" s="2682"/>
      <c r="X508" s="2843">
        <v>1E-3</v>
      </c>
      <c r="Y508" s="2843">
        <v>0</v>
      </c>
      <c r="Z508" s="2108">
        <v>1E-3</v>
      </c>
      <c r="AA508" s="2844"/>
      <c r="AB508" s="2844"/>
      <c r="AC508" s="2108">
        <v>0</v>
      </c>
      <c r="AD508" s="2108"/>
      <c r="AE508" s="2844"/>
      <c r="AF508" s="2844">
        <v>0</v>
      </c>
      <c r="AG508" s="2108">
        <v>0</v>
      </c>
      <c r="AH508" s="2682" t="s">
        <v>9969</v>
      </c>
      <c r="AI508" s="2682"/>
      <c r="AJ508" s="2683">
        <v>0</v>
      </c>
    </row>
    <row r="509" spans="1:36" ht="63">
      <c r="A509" s="139">
        <v>3793</v>
      </c>
      <c r="B509" s="2674" t="s">
        <v>8966</v>
      </c>
      <c r="C509" s="2675" t="s">
        <v>8967</v>
      </c>
      <c r="D509" s="2673" t="s">
        <v>28</v>
      </c>
      <c r="E509" s="2693" t="s">
        <v>8968</v>
      </c>
      <c r="F509" s="2677" t="s">
        <v>8063</v>
      </c>
      <c r="G509" s="2678">
        <v>605.02499999999998</v>
      </c>
      <c r="H509" s="2678">
        <v>169.08850000000001</v>
      </c>
      <c r="I509" s="2678">
        <v>1.5</v>
      </c>
      <c r="J509" s="2680">
        <v>0</v>
      </c>
      <c r="K509" s="2681">
        <v>170.58850000000001</v>
      </c>
      <c r="L509" s="2681">
        <v>434.43649999999997</v>
      </c>
      <c r="M509" s="2681">
        <v>434.43700000000001</v>
      </c>
      <c r="N509" s="2681">
        <v>0</v>
      </c>
      <c r="O509" s="2682">
        <v>434.43700000000001</v>
      </c>
      <c r="P509" s="2682"/>
      <c r="Q509" s="2682"/>
      <c r="R509" s="2682"/>
      <c r="S509" s="2682"/>
      <c r="T509" s="2682"/>
      <c r="U509" s="2682"/>
      <c r="V509" s="2682"/>
      <c r="W509" s="2682"/>
      <c r="X509" s="2843">
        <v>434.43700000000001</v>
      </c>
      <c r="Y509" s="2843">
        <v>0</v>
      </c>
      <c r="Z509" s="2108">
        <v>434.43700000000001</v>
      </c>
      <c r="AA509" s="2844">
        <v>215.04631499999999</v>
      </c>
      <c r="AB509" s="2844"/>
      <c r="AC509" s="2108">
        <v>215.04631499999999</v>
      </c>
      <c r="AD509" s="2108">
        <v>2.1721850000000003</v>
      </c>
      <c r="AE509" s="2844"/>
      <c r="AF509" s="2844">
        <v>0</v>
      </c>
      <c r="AG509" s="2108">
        <v>0</v>
      </c>
      <c r="AH509" s="2682"/>
      <c r="AI509" s="2682" t="s">
        <v>9941</v>
      </c>
      <c r="AJ509" s="2683">
        <v>0</v>
      </c>
    </row>
    <row r="510" spans="1:36" ht="63">
      <c r="A510" s="139">
        <v>3794</v>
      </c>
      <c r="B510" s="2674" t="s">
        <v>8969</v>
      </c>
      <c r="C510" s="2702" t="s">
        <v>8970</v>
      </c>
      <c r="D510" s="2703" t="s">
        <v>384</v>
      </c>
      <c r="E510" s="2699" t="s">
        <v>8038</v>
      </c>
      <c r="F510" s="2677" t="s">
        <v>8063</v>
      </c>
      <c r="G510" s="2681">
        <v>370.64499999999998</v>
      </c>
      <c r="H510" s="2681">
        <v>30</v>
      </c>
      <c r="I510" s="2681">
        <v>3</v>
      </c>
      <c r="J510" s="2680">
        <v>0</v>
      </c>
      <c r="K510" s="2681">
        <v>33</v>
      </c>
      <c r="L510" s="2681">
        <v>337.64499999999998</v>
      </c>
      <c r="M510" s="2681">
        <v>337.64499999999998</v>
      </c>
      <c r="N510" s="2681">
        <v>0</v>
      </c>
      <c r="O510" s="2682">
        <v>337.64499999999998</v>
      </c>
      <c r="P510" s="2682"/>
      <c r="Q510" s="2682"/>
      <c r="R510" s="2682"/>
      <c r="S510" s="2682"/>
      <c r="T510" s="2682"/>
      <c r="U510" s="2682"/>
      <c r="V510" s="2682"/>
      <c r="W510" s="2682"/>
      <c r="X510" s="2843">
        <v>337.64499999999998</v>
      </c>
      <c r="Y510" s="2843">
        <v>0</v>
      </c>
      <c r="Z510" s="2108">
        <v>337.64499999999998</v>
      </c>
      <c r="AA510" s="2844">
        <v>334.26827500000002</v>
      </c>
      <c r="AB510" s="2844"/>
      <c r="AC510" s="2108">
        <v>334.26827500000002</v>
      </c>
      <c r="AD510" s="2108">
        <v>3.3772250000000001</v>
      </c>
      <c r="AE510" s="2844"/>
      <c r="AF510" s="2844">
        <v>275.905148</v>
      </c>
      <c r="AG510" s="2108">
        <v>275.905148</v>
      </c>
      <c r="AH510" s="2682"/>
      <c r="AI510" s="2682" t="s">
        <v>10070</v>
      </c>
      <c r="AJ510" s="2683">
        <v>0</v>
      </c>
    </row>
    <row r="511" spans="1:36" ht="63">
      <c r="A511" s="139">
        <v>3795</v>
      </c>
      <c r="B511" s="2674" t="s">
        <v>8971</v>
      </c>
      <c r="C511" s="2675" t="s">
        <v>8972</v>
      </c>
      <c r="D511" s="2697" t="s">
        <v>393</v>
      </c>
      <c r="E511" s="2693" t="s">
        <v>8973</v>
      </c>
      <c r="F511" s="2677" t="s">
        <v>8063</v>
      </c>
      <c r="G511" s="2681">
        <v>221.447</v>
      </c>
      <c r="H511" s="2679">
        <v>131.447</v>
      </c>
      <c r="I511" s="2678">
        <v>45</v>
      </c>
      <c r="J511" s="2680">
        <v>0</v>
      </c>
      <c r="K511" s="2681">
        <v>176.447</v>
      </c>
      <c r="L511" s="2681">
        <v>45</v>
      </c>
      <c r="M511" s="2681">
        <v>45</v>
      </c>
      <c r="N511" s="2681">
        <v>0</v>
      </c>
      <c r="O511" s="2682">
        <v>45</v>
      </c>
      <c r="P511" s="2682"/>
      <c r="Q511" s="2682"/>
      <c r="R511" s="2682"/>
      <c r="S511" s="2682"/>
      <c r="T511" s="2682"/>
      <c r="U511" s="2682"/>
      <c r="V511" s="2682"/>
      <c r="W511" s="2682"/>
      <c r="X511" s="2843">
        <v>45</v>
      </c>
      <c r="Y511" s="2843">
        <v>0</v>
      </c>
      <c r="Z511" s="2108">
        <v>45</v>
      </c>
      <c r="AA511" s="2844">
        <v>44.55</v>
      </c>
      <c r="AB511" s="2844"/>
      <c r="AC511" s="2108">
        <v>44.55</v>
      </c>
      <c r="AD511" s="2108">
        <v>0.45</v>
      </c>
      <c r="AE511" s="2844"/>
      <c r="AF511" s="2844">
        <v>0</v>
      </c>
      <c r="AG511" s="2108">
        <v>0</v>
      </c>
      <c r="AH511" s="2682"/>
      <c r="AI511" s="2682" t="s">
        <v>10033</v>
      </c>
      <c r="AJ511" s="2683">
        <v>0</v>
      </c>
    </row>
    <row r="512" spans="1:36" ht="47.25">
      <c r="A512" s="139">
        <v>3796</v>
      </c>
      <c r="B512" s="2674" t="s">
        <v>8974</v>
      </c>
      <c r="C512" s="2675" t="s">
        <v>8975</v>
      </c>
      <c r="D512" s="2676" t="s">
        <v>221</v>
      </c>
      <c r="E512" s="2693" t="s">
        <v>8976</v>
      </c>
      <c r="F512" s="2690" t="s">
        <v>43</v>
      </c>
      <c r="G512" s="2681">
        <v>574</v>
      </c>
      <c r="H512" s="2678">
        <v>352.74900000000002</v>
      </c>
      <c r="I512" s="2678">
        <v>0</v>
      </c>
      <c r="J512" s="2680">
        <v>0</v>
      </c>
      <c r="K512" s="2681">
        <v>352.74900000000002</v>
      </c>
      <c r="L512" s="2681">
        <v>221.25099999999998</v>
      </c>
      <c r="M512" s="2681">
        <v>60</v>
      </c>
      <c r="N512" s="2681">
        <v>0</v>
      </c>
      <c r="O512" s="2682">
        <v>60</v>
      </c>
      <c r="P512" s="2682"/>
      <c r="Q512" s="2682"/>
      <c r="R512" s="2682"/>
      <c r="S512" s="2682"/>
      <c r="T512" s="2682"/>
      <c r="U512" s="2682"/>
      <c r="V512" s="2682"/>
      <c r="W512" s="2682"/>
      <c r="X512" s="2843">
        <v>60</v>
      </c>
      <c r="Y512" s="2843">
        <v>0</v>
      </c>
      <c r="Z512" s="2108">
        <v>60</v>
      </c>
      <c r="AA512" s="2844">
        <v>14.85</v>
      </c>
      <c r="AB512" s="2844"/>
      <c r="AC512" s="2108">
        <v>14.85</v>
      </c>
      <c r="AD512" s="2108">
        <v>0.15</v>
      </c>
      <c r="AE512" s="2844"/>
      <c r="AF512" s="2844">
        <v>14.849</v>
      </c>
      <c r="AG512" s="2108">
        <v>14.849</v>
      </c>
      <c r="AH512" s="2682"/>
      <c r="AI512" s="2682" t="s">
        <v>9941</v>
      </c>
      <c r="AJ512" s="2683">
        <v>0</v>
      </c>
    </row>
    <row r="513" spans="1:36" ht="47.25">
      <c r="A513" s="139">
        <v>3797</v>
      </c>
      <c r="B513" s="2674" t="s">
        <v>8977</v>
      </c>
      <c r="C513" s="2675" t="s">
        <v>8978</v>
      </c>
      <c r="D513" s="2697" t="s">
        <v>226</v>
      </c>
      <c r="E513" s="2676" t="s">
        <v>8979</v>
      </c>
      <c r="F513" s="2690" t="s">
        <v>43</v>
      </c>
      <c r="G513" s="2681">
        <v>198.23400000000001</v>
      </c>
      <c r="H513" s="2678">
        <v>93.850999999999999</v>
      </c>
      <c r="I513" s="2678">
        <v>3</v>
      </c>
      <c r="J513" s="2680">
        <v>0</v>
      </c>
      <c r="K513" s="2681">
        <v>96.850999999999999</v>
      </c>
      <c r="L513" s="2681">
        <v>101.38300000000001</v>
      </c>
      <c r="M513" s="2681">
        <v>37.1</v>
      </c>
      <c r="N513" s="2681">
        <v>0</v>
      </c>
      <c r="O513" s="2682">
        <v>37.1</v>
      </c>
      <c r="P513" s="2682"/>
      <c r="Q513" s="2682"/>
      <c r="R513" s="2682"/>
      <c r="S513" s="2682"/>
      <c r="T513" s="2682"/>
      <c r="U513" s="2682"/>
      <c r="V513" s="2682"/>
      <c r="W513" s="2682"/>
      <c r="X513" s="2843">
        <v>37.1</v>
      </c>
      <c r="Y513" s="2843">
        <v>0</v>
      </c>
      <c r="Z513" s="2108">
        <v>37.1</v>
      </c>
      <c r="AA513" s="2844">
        <v>9.1822499999999998</v>
      </c>
      <c r="AB513" s="2844"/>
      <c r="AC513" s="2108">
        <v>9.1822499999999998</v>
      </c>
      <c r="AD513" s="2108">
        <v>9.2749999999999999E-2</v>
      </c>
      <c r="AE513" s="2844"/>
      <c r="AF513" s="2844">
        <v>3.7011080000000001</v>
      </c>
      <c r="AG513" s="2108">
        <v>3.7011080000000001</v>
      </c>
      <c r="AH513" s="2682"/>
      <c r="AI513" s="2682" t="s">
        <v>9941</v>
      </c>
      <c r="AJ513" s="2683">
        <v>0</v>
      </c>
    </row>
    <row r="514" spans="1:36" ht="63">
      <c r="A514" s="139">
        <v>3798</v>
      </c>
      <c r="B514" s="2674" t="s">
        <v>8980</v>
      </c>
      <c r="C514" s="2702" t="s">
        <v>8981</v>
      </c>
      <c r="D514" s="2703" t="s">
        <v>561</v>
      </c>
      <c r="E514" s="2676" t="s">
        <v>8982</v>
      </c>
      <c r="F514" s="2690" t="s">
        <v>43</v>
      </c>
      <c r="G514" s="2678">
        <v>808.70399999999995</v>
      </c>
      <c r="H514" s="2679">
        <v>532.875</v>
      </c>
      <c r="I514" s="2678">
        <v>1.5</v>
      </c>
      <c r="J514" s="2680">
        <v>0</v>
      </c>
      <c r="K514" s="2681">
        <v>534.375</v>
      </c>
      <c r="L514" s="2681">
        <v>274.32899999999995</v>
      </c>
      <c r="M514" s="2681">
        <v>50</v>
      </c>
      <c r="N514" s="2681">
        <v>0</v>
      </c>
      <c r="O514" s="2682">
        <v>50</v>
      </c>
      <c r="P514" s="2682"/>
      <c r="Q514" s="2682"/>
      <c r="R514" s="2682"/>
      <c r="S514" s="2682"/>
      <c r="T514" s="2682"/>
      <c r="U514" s="2682"/>
      <c r="V514" s="2682"/>
      <c r="W514" s="2682"/>
      <c r="X514" s="2843">
        <v>50</v>
      </c>
      <c r="Y514" s="2843">
        <v>0</v>
      </c>
      <c r="Z514" s="2108">
        <v>50</v>
      </c>
      <c r="AA514" s="2844">
        <v>12.375</v>
      </c>
      <c r="AB514" s="2844"/>
      <c r="AC514" s="2108">
        <v>12.375</v>
      </c>
      <c r="AD514" s="2108">
        <v>0.125</v>
      </c>
      <c r="AE514" s="2844"/>
      <c r="AF514" s="2844">
        <v>12.336823000000001</v>
      </c>
      <c r="AG514" s="2108">
        <v>12.336823000000001</v>
      </c>
      <c r="AH514" s="2682"/>
      <c r="AI514" s="2682" t="s">
        <v>9941</v>
      </c>
      <c r="AJ514" s="2683">
        <v>0</v>
      </c>
    </row>
    <row r="515" spans="1:36" ht="63">
      <c r="A515" s="139">
        <v>3799</v>
      </c>
      <c r="B515" s="2674" t="s">
        <v>8983</v>
      </c>
      <c r="C515" s="2702" t="s">
        <v>8984</v>
      </c>
      <c r="D515" s="2703" t="s">
        <v>187</v>
      </c>
      <c r="E515" s="2676" t="s">
        <v>8985</v>
      </c>
      <c r="F515" s="2690" t="s">
        <v>43</v>
      </c>
      <c r="G515" s="2678">
        <v>499.91199999999998</v>
      </c>
      <c r="H515" s="2679">
        <v>269.92700000000002</v>
      </c>
      <c r="I515" s="2678">
        <v>1.5</v>
      </c>
      <c r="J515" s="2680">
        <v>0</v>
      </c>
      <c r="K515" s="2681">
        <v>271.42700000000002</v>
      </c>
      <c r="L515" s="2681">
        <v>228.48499999999996</v>
      </c>
      <c r="M515" s="2678">
        <v>80</v>
      </c>
      <c r="N515" s="2681">
        <v>0</v>
      </c>
      <c r="O515" s="2682">
        <v>80</v>
      </c>
      <c r="P515" s="2682"/>
      <c r="Q515" s="2682"/>
      <c r="R515" s="2682"/>
      <c r="S515" s="2682"/>
      <c r="T515" s="2682"/>
      <c r="U515" s="2682"/>
      <c r="V515" s="2682"/>
      <c r="W515" s="2682"/>
      <c r="X515" s="2843">
        <v>80</v>
      </c>
      <c r="Y515" s="2843">
        <v>0</v>
      </c>
      <c r="Z515" s="2108">
        <v>80</v>
      </c>
      <c r="AA515" s="2844">
        <v>19.8</v>
      </c>
      <c r="AB515" s="2844"/>
      <c r="AC515" s="2108">
        <v>19.8</v>
      </c>
      <c r="AD515" s="2108">
        <v>0.2</v>
      </c>
      <c r="AE515" s="2844"/>
      <c r="AF515" s="2844">
        <v>0</v>
      </c>
      <c r="AG515" s="2108">
        <v>0</v>
      </c>
      <c r="AH515" s="2682"/>
      <c r="AI515" s="2682" t="s">
        <v>9941</v>
      </c>
      <c r="AJ515" s="2683">
        <v>0</v>
      </c>
    </row>
    <row r="516" spans="1:36" ht="47.25">
      <c r="A516" s="139">
        <v>3800</v>
      </c>
      <c r="B516" s="2674" t="s">
        <v>8986</v>
      </c>
      <c r="C516" s="2675" t="s">
        <v>8987</v>
      </c>
      <c r="D516" s="2697" t="s">
        <v>226</v>
      </c>
      <c r="E516" s="2676" t="s">
        <v>8979</v>
      </c>
      <c r="F516" s="2690" t="s">
        <v>43</v>
      </c>
      <c r="G516" s="2681">
        <v>164.387</v>
      </c>
      <c r="H516" s="2678">
        <v>59.166000000000011</v>
      </c>
      <c r="I516" s="2678">
        <v>0.75</v>
      </c>
      <c r="J516" s="2680">
        <v>0</v>
      </c>
      <c r="K516" s="2681">
        <v>59.916000000000011</v>
      </c>
      <c r="L516" s="2681">
        <v>104.47099999999999</v>
      </c>
      <c r="M516" s="2681">
        <v>30</v>
      </c>
      <c r="N516" s="2681">
        <v>0</v>
      </c>
      <c r="O516" s="2682">
        <v>30</v>
      </c>
      <c r="P516" s="2682"/>
      <c r="Q516" s="2682"/>
      <c r="R516" s="2682"/>
      <c r="S516" s="2682"/>
      <c r="T516" s="2682"/>
      <c r="U516" s="2682"/>
      <c r="V516" s="2682"/>
      <c r="W516" s="2682"/>
      <c r="X516" s="2843">
        <v>30</v>
      </c>
      <c r="Y516" s="2843">
        <v>0</v>
      </c>
      <c r="Z516" s="2108">
        <v>30</v>
      </c>
      <c r="AA516" s="2844">
        <v>7.4249999999999998</v>
      </c>
      <c r="AB516" s="2844"/>
      <c r="AC516" s="2108">
        <v>7.4249999999999998</v>
      </c>
      <c r="AD516" s="2108">
        <v>7.4999999999999997E-2</v>
      </c>
      <c r="AE516" s="2844"/>
      <c r="AF516" s="2844">
        <v>0</v>
      </c>
      <c r="AG516" s="2108">
        <v>0</v>
      </c>
      <c r="AH516" s="2682"/>
      <c r="AI516" s="2682" t="s">
        <v>9941</v>
      </c>
      <c r="AJ516" s="2683">
        <v>0</v>
      </c>
    </row>
    <row r="517" spans="1:36" ht="47.25">
      <c r="A517" s="139">
        <v>3801</v>
      </c>
      <c r="B517" s="2674" t="s">
        <v>8988</v>
      </c>
      <c r="C517" s="2692" t="s">
        <v>8989</v>
      </c>
      <c r="D517" s="2673" t="s">
        <v>28</v>
      </c>
      <c r="E517" s="2776" t="s">
        <v>8968</v>
      </c>
      <c r="F517" s="2677" t="s">
        <v>8063</v>
      </c>
      <c r="G517" s="2678">
        <v>2015.8140000000001</v>
      </c>
      <c r="H517" s="2678">
        <v>1037.2639999999999</v>
      </c>
      <c r="I517" s="2678">
        <v>401.5</v>
      </c>
      <c r="J517" s="2680">
        <v>0</v>
      </c>
      <c r="K517" s="2681">
        <v>1438.7639999999999</v>
      </c>
      <c r="L517" s="2681">
        <v>577.05000000000018</v>
      </c>
      <c r="M517" s="2681">
        <v>577.04999999999995</v>
      </c>
      <c r="N517" s="2681">
        <v>0</v>
      </c>
      <c r="O517" s="2682">
        <v>577.04999999999995</v>
      </c>
      <c r="P517" s="2682"/>
      <c r="Q517" s="2682"/>
      <c r="R517" s="2682"/>
      <c r="S517" s="2682"/>
      <c r="T517" s="2682"/>
      <c r="U517" s="2682"/>
      <c r="V517" s="2682"/>
      <c r="W517" s="2682"/>
      <c r="X517" s="2843">
        <v>577.04999999999995</v>
      </c>
      <c r="Y517" s="2843">
        <v>0</v>
      </c>
      <c r="Z517" s="2108">
        <v>577.04999999999995</v>
      </c>
      <c r="AA517" s="2844">
        <v>285.63974999999999</v>
      </c>
      <c r="AB517" s="2844"/>
      <c r="AC517" s="2108">
        <v>285.63974999999999</v>
      </c>
      <c r="AD517" s="2108">
        <v>2.8852499999999996</v>
      </c>
      <c r="AE517" s="2844"/>
      <c r="AF517" s="2844">
        <v>0</v>
      </c>
      <c r="AG517" s="2108">
        <v>0</v>
      </c>
      <c r="AH517" s="2682"/>
      <c r="AI517" s="2682" t="s">
        <v>9941</v>
      </c>
      <c r="AJ517" s="2683">
        <v>0</v>
      </c>
    </row>
    <row r="518" spans="1:36" ht="63">
      <c r="A518" s="139">
        <v>3802</v>
      </c>
      <c r="B518" s="2674" t="s">
        <v>8990</v>
      </c>
      <c r="C518" s="2692" t="s">
        <v>8991</v>
      </c>
      <c r="D518" s="2697" t="s">
        <v>588</v>
      </c>
      <c r="E518" s="2776" t="s">
        <v>8992</v>
      </c>
      <c r="F518" s="2677" t="s">
        <v>8063</v>
      </c>
      <c r="G518" s="2679">
        <v>1346.6790000000001</v>
      </c>
      <c r="H518" s="2678">
        <v>668.87990000000002</v>
      </c>
      <c r="I518" s="2678">
        <v>3</v>
      </c>
      <c r="J518" s="2680">
        <v>0</v>
      </c>
      <c r="K518" s="2681">
        <v>671.87990000000002</v>
      </c>
      <c r="L518" s="2681">
        <v>674.79910000000007</v>
      </c>
      <c r="M518" s="2681">
        <v>675.79899999999998</v>
      </c>
      <c r="N518" s="2681">
        <v>0</v>
      </c>
      <c r="O518" s="2682">
        <v>675.79899999999998</v>
      </c>
      <c r="P518" s="2682"/>
      <c r="Q518" s="2682"/>
      <c r="R518" s="2682"/>
      <c r="S518" s="2682"/>
      <c r="T518" s="2682"/>
      <c r="U518" s="2682"/>
      <c r="V518" s="2682"/>
      <c r="W518" s="2682"/>
      <c r="X518" s="2843">
        <v>675.79899999999998</v>
      </c>
      <c r="Y518" s="2843">
        <v>0</v>
      </c>
      <c r="Z518" s="2108">
        <v>675.79899999999998</v>
      </c>
      <c r="AA518" s="2844">
        <v>334.52050500000001</v>
      </c>
      <c r="AB518" s="2844"/>
      <c r="AC518" s="2108">
        <v>334.52050500000001</v>
      </c>
      <c r="AD518" s="2108">
        <v>3.3789949999999997</v>
      </c>
      <c r="AE518" s="2844"/>
      <c r="AF518" s="2844">
        <v>0</v>
      </c>
      <c r="AG518" s="2108">
        <v>0</v>
      </c>
      <c r="AH518" s="2682"/>
      <c r="AI518" s="2682" t="s">
        <v>10033</v>
      </c>
      <c r="AJ518" s="2683">
        <v>0</v>
      </c>
    </row>
    <row r="519" spans="1:36" s="2681" customFormat="1" ht="63">
      <c r="A519" s="139">
        <v>3803</v>
      </c>
      <c r="B519" s="2674" t="s">
        <v>8993</v>
      </c>
      <c r="C519" s="2702" t="s">
        <v>8994</v>
      </c>
      <c r="D519" s="2703" t="s">
        <v>561</v>
      </c>
      <c r="E519" s="2676" t="s">
        <v>8995</v>
      </c>
      <c r="F519" s="2690" t="s">
        <v>30</v>
      </c>
      <c r="G519" s="2678">
        <v>348.19799999999998</v>
      </c>
      <c r="H519" s="2679">
        <v>202.46899999999999</v>
      </c>
      <c r="I519" s="2681">
        <v>3</v>
      </c>
      <c r="J519" s="2680">
        <v>0</v>
      </c>
      <c r="K519" s="2681">
        <v>205.46899999999999</v>
      </c>
      <c r="L519" s="2681">
        <v>142.72899999999998</v>
      </c>
      <c r="M519" s="2678">
        <v>142.72900000000001</v>
      </c>
      <c r="N519" s="2681">
        <v>0</v>
      </c>
      <c r="O519" s="2682">
        <v>142.72900000000001</v>
      </c>
      <c r="P519" s="2682"/>
      <c r="Q519" s="2682"/>
      <c r="R519" s="2682"/>
      <c r="S519" s="2682"/>
      <c r="T519" s="2682"/>
      <c r="U519" s="2682"/>
      <c r="V519" s="2682"/>
      <c r="W519" s="2682"/>
      <c r="X519" s="2843">
        <v>142.72900000000001</v>
      </c>
      <c r="Y519" s="2843">
        <v>0</v>
      </c>
      <c r="Z519" s="2108">
        <v>142.72900000000001</v>
      </c>
      <c r="AA519" s="2844">
        <v>141.30185499999999</v>
      </c>
      <c r="AB519" s="2844"/>
      <c r="AC519" s="2108">
        <v>141.30185499999999</v>
      </c>
      <c r="AD519" s="2108">
        <v>1.4266449999999999</v>
      </c>
      <c r="AE519" s="2844"/>
      <c r="AF519" s="2844">
        <v>70.180622999999997</v>
      </c>
      <c r="AG519" s="2108">
        <v>70.180622999999997</v>
      </c>
      <c r="AH519" s="2682"/>
      <c r="AI519" s="2682" t="s">
        <v>10070</v>
      </c>
      <c r="AJ519" s="2683">
        <v>0</v>
      </c>
    </row>
    <row r="520" spans="1:36" s="2681" customFormat="1" ht="47.25">
      <c r="A520" s="139">
        <v>3804</v>
      </c>
      <c r="B520" s="2674" t="s">
        <v>8996</v>
      </c>
      <c r="C520" s="2692" t="s">
        <v>8997</v>
      </c>
      <c r="D520" s="2676" t="s">
        <v>254</v>
      </c>
      <c r="E520" s="2695" t="s">
        <v>4117</v>
      </c>
      <c r="F520" s="2690" t="s">
        <v>43</v>
      </c>
      <c r="G520" s="2678">
        <v>1327.799</v>
      </c>
      <c r="H520" s="2678">
        <v>600.26300000000003</v>
      </c>
      <c r="I520" s="2678">
        <v>2.5000000000000001E-2</v>
      </c>
      <c r="J520" s="2680">
        <v>0</v>
      </c>
      <c r="K520" s="2681">
        <v>600.28800000000001</v>
      </c>
      <c r="L520" s="2681">
        <v>727.51099999999997</v>
      </c>
      <c r="M520" s="2681">
        <v>143.351</v>
      </c>
      <c r="N520" s="2681">
        <v>0</v>
      </c>
      <c r="O520" s="2682">
        <v>143.351</v>
      </c>
      <c r="P520" s="2682"/>
      <c r="Q520" s="2682"/>
      <c r="R520" s="2682"/>
      <c r="S520" s="2682"/>
      <c r="T520" s="2682"/>
      <c r="U520" s="2682"/>
      <c r="V520" s="2682"/>
      <c r="W520" s="2682"/>
      <c r="X520" s="2843">
        <v>143.351</v>
      </c>
      <c r="Y520" s="2843">
        <v>0</v>
      </c>
      <c r="Z520" s="2108">
        <v>143.351</v>
      </c>
      <c r="AA520" s="2844">
        <v>35.479372499999997</v>
      </c>
      <c r="AB520" s="2844"/>
      <c r="AC520" s="2108">
        <v>35.479372499999997</v>
      </c>
      <c r="AD520" s="2108">
        <v>0.35837750000000002</v>
      </c>
      <c r="AE520" s="2844"/>
      <c r="AF520" s="2844">
        <v>0</v>
      </c>
      <c r="AG520" s="2108">
        <v>0</v>
      </c>
      <c r="AH520" s="2682"/>
      <c r="AI520" s="2682" t="s">
        <v>9941</v>
      </c>
      <c r="AJ520" s="2683">
        <v>0</v>
      </c>
    </row>
    <row r="521" spans="1:36" s="2701" customFormat="1" ht="63">
      <c r="A521" s="139">
        <v>3805</v>
      </c>
      <c r="B521" s="2674" t="s">
        <v>8998</v>
      </c>
      <c r="C521" s="2692" t="s">
        <v>8999</v>
      </c>
      <c r="D521" s="2673" t="s">
        <v>72</v>
      </c>
      <c r="E521" s="2694" t="s">
        <v>9000</v>
      </c>
      <c r="F521" s="2690" t="s">
        <v>30</v>
      </c>
      <c r="G521" s="2678">
        <v>1014.062</v>
      </c>
      <c r="H521" s="2678">
        <v>305.49299999999999</v>
      </c>
      <c r="I521" s="2678">
        <v>355.80500000000001</v>
      </c>
      <c r="J521" s="2680">
        <v>0</v>
      </c>
      <c r="K521" s="2681">
        <v>661.298</v>
      </c>
      <c r="L521" s="2681">
        <v>352.76400000000001</v>
      </c>
      <c r="M521" s="2681">
        <v>352.76400000000001</v>
      </c>
      <c r="N521" s="2681">
        <v>0</v>
      </c>
      <c r="O521" s="2682">
        <v>352.76400000000001</v>
      </c>
      <c r="P521" s="2682"/>
      <c r="Q521" s="2682"/>
      <c r="R521" s="2682"/>
      <c r="S521" s="2682"/>
      <c r="T521" s="2682"/>
      <c r="U521" s="2682"/>
      <c r="V521" s="2682"/>
      <c r="W521" s="2682"/>
      <c r="X521" s="2843">
        <v>352.76400000000001</v>
      </c>
      <c r="Y521" s="2843">
        <v>0</v>
      </c>
      <c r="Z521" s="2108">
        <v>352.76400000000001</v>
      </c>
      <c r="AA521" s="2844">
        <v>174.61818</v>
      </c>
      <c r="AB521" s="2844"/>
      <c r="AC521" s="2108">
        <v>174.61818</v>
      </c>
      <c r="AD521" s="2108">
        <v>1.7638199999999999</v>
      </c>
      <c r="AE521" s="2844"/>
      <c r="AF521" s="2844">
        <v>0</v>
      </c>
      <c r="AG521" s="2108">
        <v>0</v>
      </c>
      <c r="AH521" s="2682"/>
      <c r="AI521" s="2682" t="s">
        <v>9941</v>
      </c>
      <c r="AJ521" s="2683">
        <v>0</v>
      </c>
    </row>
    <row r="522" spans="1:36" s="2701" customFormat="1" ht="63">
      <c r="A522" s="139">
        <v>3806</v>
      </c>
      <c r="B522" s="2674" t="s">
        <v>9001</v>
      </c>
      <c r="C522" s="2675" t="s">
        <v>9002</v>
      </c>
      <c r="D522" s="2673" t="s">
        <v>72</v>
      </c>
      <c r="E522" s="2694" t="s">
        <v>9003</v>
      </c>
      <c r="F522" s="2690" t="s">
        <v>43</v>
      </c>
      <c r="G522" s="2678">
        <v>4185.8040000000001</v>
      </c>
      <c r="H522" s="2678">
        <v>1077.6320000000001</v>
      </c>
      <c r="I522" s="2678">
        <v>753</v>
      </c>
      <c r="J522" s="2680">
        <v>0</v>
      </c>
      <c r="K522" s="2681">
        <v>1830.6320000000001</v>
      </c>
      <c r="L522" s="2681">
        <v>2355.172</v>
      </c>
      <c r="M522" s="2681">
        <v>2355.172</v>
      </c>
      <c r="N522" s="2681">
        <v>0</v>
      </c>
      <c r="O522" s="2682">
        <v>2355.172</v>
      </c>
      <c r="P522" s="2682"/>
      <c r="Q522" s="2682"/>
      <c r="R522" s="2682"/>
      <c r="S522" s="2682"/>
      <c r="T522" s="2682"/>
      <c r="U522" s="2682"/>
      <c r="V522" s="2682"/>
      <c r="W522" s="2682"/>
      <c r="X522" s="2843">
        <v>2355.172</v>
      </c>
      <c r="Y522" s="2843">
        <v>0</v>
      </c>
      <c r="Z522" s="2108">
        <v>2355.172</v>
      </c>
      <c r="AA522" s="2844">
        <v>868.81</v>
      </c>
      <c r="AB522" s="2844"/>
      <c r="AC522" s="2108">
        <v>868.81</v>
      </c>
      <c r="AD522" s="2108">
        <v>8.7759999999999998</v>
      </c>
      <c r="AE522" s="2844"/>
      <c r="AF522" s="2844">
        <v>0</v>
      </c>
      <c r="AG522" s="2108">
        <v>0</v>
      </c>
      <c r="AH522" s="2682" t="s">
        <v>9967</v>
      </c>
      <c r="AI522" s="2682" t="s">
        <v>9966</v>
      </c>
      <c r="AJ522" s="2683">
        <v>0</v>
      </c>
    </row>
    <row r="523" spans="1:36" s="2701" customFormat="1" ht="63">
      <c r="A523" s="139">
        <v>3807</v>
      </c>
      <c r="B523" s="2674" t="s">
        <v>9004</v>
      </c>
      <c r="C523" s="2692" t="s">
        <v>9005</v>
      </c>
      <c r="D523" s="2676" t="s">
        <v>389</v>
      </c>
      <c r="E523" s="2694" t="s">
        <v>9006</v>
      </c>
      <c r="F523" s="2690" t="s">
        <v>30</v>
      </c>
      <c r="G523" s="2678">
        <v>898</v>
      </c>
      <c r="H523" s="2678">
        <v>157.065</v>
      </c>
      <c r="I523" s="2678">
        <v>740.93499999999995</v>
      </c>
      <c r="J523" s="2680">
        <v>0</v>
      </c>
      <c r="K523" s="2681">
        <v>898</v>
      </c>
      <c r="L523" s="2681">
        <v>0</v>
      </c>
      <c r="M523" s="2681">
        <v>1E-3</v>
      </c>
      <c r="N523" s="2681">
        <v>0</v>
      </c>
      <c r="O523" s="2682">
        <v>1E-3</v>
      </c>
      <c r="P523" s="2682"/>
      <c r="Q523" s="2682"/>
      <c r="R523" s="2682"/>
      <c r="S523" s="2682"/>
      <c r="T523" s="2682"/>
      <c r="U523" s="2682"/>
      <c r="V523" s="2682"/>
      <c r="W523" s="2682"/>
      <c r="X523" s="2843">
        <v>1E-3</v>
      </c>
      <c r="Y523" s="2843">
        <v>0</v>
      </c>
      <c r="Z523" s="2108">
        <v>1E-3</v>
      </c>
      <c r="AA523" s="2844"/>
      <c r="AB523" s="2844"/>
      <c r="AC523" s="2108">
        <v>0</v>
      </c>
      <c r="AD523" s="2108"/>
      <c r="AE523" s="2844"/>
      <c r="AF523" s="2844">
        <v>0</v>
      </c>
      <c r="AG523" s="2108">
        <v>0</v>
      </c>
      <c r="AH523" s="2682" t="s">
        <v>9969</v>
      </c>
      <c r="AI523" s="2682"/>
      <c r="AJ523" s="2683">
        <v>0</v>
      </c>
    </row>
    <row r="524" spans="1:36" s="2678" customFormat="1" ht="47.25">
      <c r="A524" s="139">
        <v>3808</v>
      </c>
      <c r="B524" s="2674" t="s">
        <v>9007</v>
      </c>
      <c r="C524" s="2692" t="s">
        <v>9008</v>
      </c>
      <c r="D524" s="2676" t="s">
        <v>389</v>
      </c>
      <c r="E524" s="2694" t="s">
        <v>9009</v>
      </c>
      <c r="F524" s="2690" t="s">
        <v>30</v>
      </c>
      <c r="G524" s="2678">
        <v>340.31599999999997</v>
      </c>
      <c r="H524" s="2678">
        <v>283.47799999999995</v>
      </c>
      <c r="I524" s="2678">
        <v>56.828000000000003</v>
      </c>
      <c r="J524" s="2680">
        <v>0</v>
      </c>
      <c r="K524" s="2681">
        <v>340.30599999999993</v>
      </c>
      <c r="L524" s="2681">
        <v>1.0000000000047748E-2</v>
      </c>
      <c r="M524" s="2681">
        <v>1E-3</v>
      </c>
      <c r="N524" s="2681">
        <v>0</v>
      </c>
      <c r="O524" s="2682">
        <v>1E-3</v>
      </c>
      <c r="P524" s="2682"/>
      <c r="Q524" s="2682"/>
      <c r="R524" s="2682"/>
      <c r="S524" s="2682"/>
      <c r="T524" s="2682"/>
      <c r="U524" s="2682"/>
      <c r="V524" s="2682"/>
      <c r="W524" s="2682"/>
      <c r="X524" s="2843">
        <v>1E-3</v>
      </c>
      <c r="Y524" s="2843">
        <v>0</v>
      </c>
      <c r="Z524" s="2108">
        <v>1E-3</v>
      </c>
      <c r="AA524" s="2844"/>
      <c r="AB524" s="2844"/>
      <c r="AC524" s="2108">
        <v>0</v>
      </c>
      <c r="AD524" s="2108"/>
      <c r="AE524" s="2844"/>
      <c r="AF524" s="2844">
        <v>0</v>
      </c>
      <c r="AG524" s="2108">
        <v>0</v>
      </c>
      <c r="AH524" s="2682" t="s">
        <v>9969</v>
      </c>
      <c r="AI524" s="2682"/>
      <c r="AJ524" s="2683">
        <v>0</v>
      </c>
    </row>
    <row r="525" spans="1:36" s="2678" customFormat="1" ht="63">
      <c r="A525" s="139">
        <v>3809</v>
      </c>
      <c r="B525" s="2674" t="s">
        <v>9010</v>
      </c>
      <c r="C525" s="2702" t="s">
        <v>9011</v>
      </c>
      <c r="D525" s="2703" t="s">
        <v>66</v>
      </c>
      <c r="E525" s="2673" t="s">
        <v>8008</v>
      </c>
      <c r="F525" s="2690" t="s">
        <v>30</v>
      </c>
      <c r="G525" s="2681">
        <v>176.28100000000001</v>
      </c>
      <c r="H525" s="2681">
        <v>45</v>
      </c>
      <c r="I525" s="2681">
        <v>3</v>
      </c>
      <c r="J525" s="2680">
        <v>0</v>
      </c>
      <c r="K525" s="2681">
        <v>48</v>
      </c>
      <c r="L525" s="2681">
        <v>128.28100000000001</v>
      </c>
      <c r="M525" s="2681">
        <v>128.28100000000001</v>
      </c>
      <c r="N525" s="2681">
        <v>0</v>
      </c>
      <c r="O525" s="2682">
        <v>128.28100000000001</v>
      </c>
      <c r="P525" s="2682"/>
      <c r="Q525" s="2682"/>
      <c r="R525" s="2682"/>
      <c r="S525" s="2682"/>
      <c r="T525" s="2682"/>
      <c r="U525" s="2682"/>
      <c r="V525" s="2682"/>
      <c r="W525" s="2682"/>
      <c r="X525" s="2843">
        <v>128.28100000000001</v>
      </c>
      <c r="Y525" s="2843">
        <v>0</v>
      </c>
      <c r="Z525" s="2108">
        <v>128.28100000000001</v>
      </c>
      <c r="AA525" s="2844">
        <v>63.499095000000004</v>
      </c>
      <c r="AB525" s="2844"/>
      <c r="AC525" s="2108">
        <v>63.499095000000004</v>
      </c>
      <c r="AD525" s="2108">
        <v>0.641405</v>
      </c>
      <c r="AE525" s="2844"/>
      <c r="AF525" s="2844">
        <v>24.392474</v>
      </c>
      <c r="AG525" s="2108">
        <v>24.392474</v>
      </c>
      <c r="AH525" s="2682"/>
      <c r="AI525" s="2682" t="s">
        <v>9941</v>
      </c>
      <c r="AJ525" s="2683">
        <v>0</v>
      </c>
    </row>
    <row r="526" spans="1:36" s="2678" customFormat="1" ht="63">
      <c r="A526" s="139">
        <v>3810</v>
      </c>
      <c r="B526" s="2674" t="s">
        <v>9012</v>
      </c>
      <c r="C526" s="2692" t="s">
        <v>9013</v>
      </c>
      <c r="D526" s="2676" t="s">
        <v>221</v>
      </c>
      <c r="E526" s="2695" t="s">
        <v>9014</v>
      </c>
      <c r="F526" s="2690" t="s">
        <v>43</v>
      </c>
      <c r="G526" s="2678">
        <v>432.97399999999999</v>
      </c>
      <c r="H526" s="2678">
        <v>188.58600000000001</v>
      </c>
      <c r="I526" s="2678">
        <v>103</v>
      </c>
      <c r="J526" s="2680">
        <v>0</v>
      </c>
      <c r="K526" s="2681">
        <v>291.58600000000001</v>
      </c>
      <c r="L526" s="2681">
        <v>141.38799999999998</v>
      </c>
      <c r="M526" s="2681">
        <v>50</v>
      </c>
      <c r="N526" s="2681">
        <v>0</v>
      </c>
      <c r="O526" s="2682">
        <v>50</v>
      </c>
      <c r="P526" s="2682"/>
      <c r="Q526" s="2682"/>
      <c r="R526" s="2682"/>
      <c r="S526" s="2682"/>
      <c r="T526" s="2682"/>
      <c r="U526" s="2682"/>
      <c r="V526" s="2682"/>
      <c r="W526" s="2682"/>
      <c r="X526" s="2843">
        <v>50</v>
      </c>
      <c r="Y526" s="2843">
        <v>0</v>
      </c>
      <c r="Z526" s="2108">
        <v>50</v>
      </c>
      <c r="AA526" s="2844">
        <v>12.375</v>
      </c>
      <c r="AB526" s="2844"/>
      <c r="AC526" s="2108">
        <v>12.375</v>
      </c>
      <c r="AD526" s="2108">
        <v>0.125</v>
      </c>
      <c r="AE526" s="2844"/>
      <c r="AF526" s="2844">
        <v>0</v>
      </c>
      <c r="AG526" s="2108">
        <v>0</v>
      </c>
      <c r="AH526" s="2682"/>
      <c r="AI526" s="2682" t="s">
        <v>9941</v>
      </c>
      <c r="AJ526" s="2683">
        <v>0</v>
      </c>
    </row>
    <row r="527" spans="1:36" s="2678" customFormat="1" ht="47.25">
      <c r="A527" s="139">
        <v>3811</v>
      </c>
      <c r="B527" s="2674" t="s">
        <v>9015</v>
      </c>
      <c r="C527" s="2692" t="s">
        <v>9016</v>
      </c>
      <c r="D527" s="2673" t="s">
        <v>72</v>
      </c>
      <c r="E527" s="2694" t="s">
        <v>9017</v>
      </c>
      <c r="F527" s="2690" t="s">
        <v>43</v>
      </c>
      <c r="G527" s="2678">
        <v>6211.4009999999998</v>
      </c>
      <c r="H527" s="2678">
        <v>2170.172</v>
      </c>
      <c r="I527" s="2678">
        <v>753</v>
      </c>
      <c r="J527" s="2680">
        <v>0</v>
      </c>
      <c r="K527" s="2681">
        <v>2923.172</v>
      </c>
      <c r="L527" s="2681">
        <v>3288.2289999999998</v>
      </c>
      <c r="M527" s="2681">
        <v>3288.2289999999998</v>
      </c>
      <c r="N527" s="2681">
        <v>0</v>
      </c>
      <c r="O527" s="2682">
        <v>3288.2289999999998</v>
      </c>
      <c r="P527" s="2682"/>
      <c r="Q527" s="2682"/>
      <c r="R527" s="2682"/>
      <c r="S527" s="2682"/>
      <c r="T527" s="2682"/>
      <c r="U527" s="2682"/>
      <c r="V527" s="2682"/>
      <c r="W527" s="2682"/>
      <c r="X527" s="2843">
        <v>3288.2289999999998</v>
      </c>
      <c r="Y527" s="2843">
        <v>0</v>
      </c>
      <c r="Z527" s="2108">
        <v>3288.2289999999998</v>
      </c>
      <c r="AA527" s="2844">
        <v>1627.6733549999999</v>
      </c>
      <c r="AB527" s="2844"/>
      <c r="AC527" s="2108">
        <v>1627.6733549999999</v>
      </c>
      <c r="AD527" s="2108">
        <v>16.441144999999999</v>
      </c>
      <c r="AE527" s="2844"/>
      <c r="AF527" s="2844">
        <v>0</v>
      </c>
      <c r="AG527" s="2108">
        <v>0</v>
      </c>
      <c r="AH527" s="2682"/>
      <c r="AI527" s="2682" t="s">
        <v>9941</v>
      </c>
      <c r="AJ527" s="2683">
        <v>0</v>
      </c>
    </row>
    <row r="528" spans="1:36" s="2681" customFormat="1" ht="47.25">
      <c r="A528" s="139">
        <v>3812</v>
      </c>
      <c r="B528" s="2674" t="s">
        <v>9018</v>
      </c>
      <c r="C528" s="2692" t="s">
        <v>9019</v>
      </c>
      <c r="D528" s="2676" t="s">
        <v>9020</v>
      </c>
      <c r="E528" s="2694" t="s">
        <v>9021</v>
      </c>
      <c r="F528" s="2690" t="s">
        <v>43</v>
      </c>
      <c r="G528" s="2678">
        <v>183.29499999999999</v>
      </c>
      <c r="H528" s="2678">
        <v>34.368000000000002</v>
      </c>
      <c r="I528" s="2678">
        <v>3</v>
      </c>
      <c r="J528" s="2680">
        <v>0</v>
      </c>
      <c r="K528" s="2681">
        <v>37.368000000000002</v>
      </c>
      <c r="L528" s="2681">
        <v>145.92699999999999</v>
      </c>
      <c r="M528" s="2681">
        <v>30</v>
      </c>
      <c r="N528" s="2681">
        <v>0</v>
      </c>
      <c r="O528" s="2682">
        <v>30</v>
      </c>
      <c r="P528" s="2682"/>
      <c r="Q528" s="2682"/>
      <c r="R528" s="2682"/>
      <c r="S528" s="2682"/>
      <c r="T528" s="2682"/>
      <c r="U528" s="2682"/>
      <c r="V528" s="2682"/>
      <c r="W528" s="2682"/>
      <c r="X528" s="2843">
        <v>30</v>
      </c>
      <c r="Y528" s="2843">
        <v>0</v>
      </c>
      <c r="Z528" s="2108">
        <v>30</v>
      </c>
      <c r="AA528" s="2844">
        <v>7.4249999999999998</v>
      </c>
      <c r="AB528" s="2844"/>
      <c r="AC528" s="2108">
        <v>7.4249999999999998</v>
      </c>
      <c r="AD528" s="2108">
        <v>7.4999999999999997E-2</v>
      </c>
      <c r="AE528" s="2844"/>
      <c r="AF528" s="2844">
        <v>7.4249219999999996</v>
      </c>
      <c r="AG528" s="2108">
        <v>7.4249219999999996</v>
      </c>
      <c r="AH528" s="2682"/>
      <c r="AI528" s="2682" t="s">
        <v>9941</v>
      </c>
      <c r="AJ528" s="2683">
        <v>0</v>
      </c>
    </row>
    <row r="529" spans="1:36" s="2681" customFormat="1" ht="47.25">
      <c r="A529" s="139">
        <v>3813</v>
      </c>
      <c r="B529" s="2674" t="s">
        <v>9022</v>
      </c>
      <c r="C529" s="2692" t="s">
        <v>9023</v>
      </c>
      <c r="D529" s="2676" t="s">
        <v>226</v>
      </c>
      <c r="E529" s="2694" t="s">
        <v>9024</v>
      </c>
      <c r="F529" s="2690" t="s">
        <v>30</v>
      </c>
      <c r="G529" s="2678">
        <v>507.255</v>
      </c>
      <c r="H529" s="2678">
        <v>166.81399999999999</v>
      </c>
      <c r="I529" s="2678">
        <v>224.69200000000001</v>
      </c>
      <c r="J529" s="2680">
        <v>0</v>
      </c>
      <c r="K529" s="2681">
        <v>391.50599999999997</v>
      </c>
      <c r="L529" s="2681">
        <v>115.74900000000002</v>
      </c>
      <c r="M529" s="2681">
        <v>115.749</v>
      </c>
      <c r="N529" s="2681">
        <v>0</v>
      </c>
      <c r="O529" s="2682">
        <v>115.749</v>
      </c>
      <c r="P529" s="2682"/>
      <c r="Q529" s="2682"/>
      <c r="R529" s="2682"/>
      <c r="S529" s="2682"/>
      <c r="T529" s="2682"/>
      <c r="U529" s="2682"/>
      <c r="V529" s="2682"/>
      <c r="W529" s="2682"/>
      <c r="X529" s="2843">
        <v>115.749</v>
      </c>
      <c r="Y529" s="2843">
        <v>0</v>
      </c>
      <c r="Z529" s="2108">
        <v>115.749</v>
      </c>
      <c r="AA529" s="2844">
        <v>83.270879999999991</v>
      </c>
      <c r="AB529" s="2844"/>
      <c r="AC529" s="2108">
        <v>83.270879999999991</v>
      </c>
      <c r="AD529" s="2108">
        <v>0.84111999999999998</v>
      </c>
      <c r="AE529" s="2844"/>
      <c r="AF529" s="2844">
        <v>0</v>
      </c>
      <c r="AG529" s="2108">
        <v>0</v>
      </c>
      <c r="AH529" s="2682"/>
      <c r="AI529" s="2682" t="s">
        <v>9941</v>
      </c>
      <c r="AJ529" s="2683">
        <v>0</v>
      </c>
    </row>
    <row r="530" spans="1:36" s="2681" customFormat="1" ht="110.25">
      <c r="A530" s="139">
        <v>3814</v>
      </c>
      <c r="B530" s="2674" t="s">
        <v>9025</v>
      </c>
      <c r="C530" s="2702" t="s">
        <v>9026</v>
      </c>
      <c r="D530" s="2703" t="s">
        <v>9027</v>
      </c>
      <c r="E530" s="2703" t="s">
        <v>9028</v>
      </c>
      <c r="F530" s="2690" t="s">
        <v>43</v>
      </c>
      <c r="G530" s="2681">
        <v>181.16300000000001</v>
      </c>
      <c r="H530" s="2678">
        <v>45.292000000000002</v>
      </c>
      <c r="I530" s="2681">
        <v>3</v>
      </c>
      <c r="J530" s="2680">
        <v>0</v>
      </c>
      <c r="K530" s="2681">
        <v>48.292000000000002</v>
      </c>
      <c r="L530" s="2681">
        <v>132.87100000000001</v>
      </c>
      <c r="M530" s="2681">
        <v>40</v>
      </c>
      <c r="N530" s="2681">
        <v>0</v>
      </c>
      <c r="O530" s="2682">
        <v>40</v>
      </c>
      <c r="P530" s="2682"/>
      <c r="Q530" s="2682"/>
      <c r="R530" s="2682"/>
      <c r="S530" s="2682"/>
      <c r="T530" s="2682"/>
      <c r="U530" s="2682"/>
      <c r="V530" s="2682"/>
      <c r="W530" s="2682"/>
      <c r="X530" s="2843">
        <v>40</v>
      </c>
      <c r="Y530" s="2843">
        <v>0</v>
      </c>
      <c r="Z530" s="2108">
        <v>40</v>
      </c>
      <c r="AA530" s="2844">
        <v>19.8</v>
      </c>
      <c r="AB530" s="2844"/>
      <c r="AC530" s="2108">
        <v>19.8</v>
      </c>
      <c r="AD530" s="2108">
        <v>0.2</v>
      </c>
      <c r="AE530" s="2844"/>
      <c r="AF530" s="2844">
        <v>9.9</v>
      </c>
      <c r="AG530" s="2108">
        <v>9.9</v>
      </c>
      <c r="AH530" s="2682"/>
      <c r="AI530" s="2682" t="s">
        <v>10070</v>
      </c>
      <c r="AJ530" s="2683">
        <v>0</v>
      </c>
    </row>
    <row r="531" spans="1:36" s="2681" customFormat="1" ht="47.25">
      <c r="A531" s="139">
        <v>3815</v>
      </c>
      <c r="B531" s="2674" t="s">
        <v>9029</v>
      </c>
      <c r="C531" s="2702" t="s">
        <v>9030</v>
      </c>
      <c r="D531" s="2703" t="s">
        <v>3491</v>
      </c>
      <c r="E531" s="2703" t="s">
        <v>9028</v>
      </c>
      <c r="F531" s="2690" t="s">
        <v>43</v>
      </c>
      <c r="G531" s="2678">
        <v>527.64499999999998</v>
      </c>
      <c r="H531" s="2678">
        <v>131.911</v>
      </c>
      <c r="I531" s="2678">
        <v>0.75</v>
      </c>
      <c r="J531" s="2680">
        <v>0</v>
      </c>
      <c r="K531" s="2681">
        <v>132.661</v>
      </c>
      <c r="L531" s="2681">
        <v>394.98399999999998</v>
      </c>
      <c r="M531" s="2681">
        <v>150</v>
      </c>
      <c r="N531" s="2681">
        <v>0</v>
      </c>
      <c r="O531" s="2682">
        <v>150</v>
      </c>
      <c r="P531" s="2682"/>
      <c r="Q531" s="2682"/>
      <c r="R531" s="2682"/>
      <c r="S531" s="2682"/>
      <c r="T531" s="2682"/>
      <c r="U531" s="2682"/>
      <c r="V531" s="2682"/>
      <c r="W531" s="2682"/>
      <c r="X531" s="2843">
        <v>150</v>
      </c>
      <c r="Y531" s="2843">
        <v>0</v>
      </c>
      <c r="Z531" s="2108">
        <v>150</v>
      </c>
      <c r="AA531" s="2844">
        <v>37.125</v>
      </c>
      <c r="AB531" s="2844"/>
      <c r="AC531" s="2108">
        <v>37.125</v>
      </c>
      <c r="AD531" s="2108">
        <v>0.375</v>
      </c>
      <c r="AE531" s="2844"/>
      <c r="AF531" s="2844">
        <v>0</v>
      </c>
      <c r="AG531" s="2108">
        <v>0</v>
      </c>
      <c r="AH531" s="2682"/>
      <c r="AI531" s="2682" t="s">
        <v>9941</v>
      </c>
      <c r="AJ531" s="2683">
        <v>0</v>
      </c>
    </row>
    <row r="532" spans="1:36" s="2681" customFormat="1" ht="47.25">
      <c r="A532" s="139">
        <v>3816</v>
      </c>
      <c r="B532" s="2674" t="s">
        <v>9031</v>
      </c>
      <c r="C532" s="2702" t="s">
        <v>9032</v>
      </c>
      <c r="D532" s="2703" t="s">
        <v>3491</v>
      </c>
      <c r="E532" s="2703" t="s">
        <v>9033</v>
      </c>
      <c r="F532" s="2690" t="s">
        <v>43</v>
      </c>
      <c r="G532" s="2678">
        <v>442.81400000000002</v>
      </c>
      <c r="H532" s="2678">
        <v>83.016000000000005</v>
      </c>
      <c r="I532" s="2678">
        <v>0.75</v>
      </c>
      <c r="J532" s="2680">
        <v>0</v>
      </c>
      <c r="K532" s="2681">
        <v>83.766000000000005</v>
      </c>
      <c r="L532" s="2681">
        <v>359.048</v>
      </c>
      <c r="M532" s="2681">
        <v>137.5</v>
      </c>
      <c r="N532" s="2681">
        <v>0</v>
      </c>
      <c r="O532" s="2682">
        <v>137.5</v>
      </c>
      <c r="P532" s="2682"/>
      <c r="Q532" s="2682"/>
      <c r="R532" s="2682"/>
      <c r="S532" s="2682"/>
      <c r="T532" s="2682"/>
      <c r="U532" s="2682"/>
      <c r="V532" s="2682"/>
      <c r="W532" s="2682"/>
      <c r="X532" s="2843">
        <v>137.5</v>
      </c>
      <c r="Y532" s="2843">
        <v>0</v>
      </c>
      <c r="Z532" s="2108">
        <v>137.5</v>
      </c>
      <c r="AA532" s="2844">
        <v>34.03125</v>
      </c>
      <c r="AB532" s="2844"/>
      <c r="AC532" s="2108">
        <v>34.03125</v>
      </c>
      <c r="AD532" s="2108">
        <v>0.34375</v>
      </c>
      <c r="AE532" s="2844"/>
      <c r="AF532" s="2844">
        <v>0</v>
      </c>
      <c r="AG532" s="2108">
        <v>0</v>
      </c>
      <c r="AH532" s="2682"/>
      <c r="AI532" s="2682" t="s">
        <v>9941</v>
      </c>
      <c r="AJ532" s="2683">
        <v>0</v>
      </c>
    </row>
    <row r="533" spans="1:36" s="2681" customFormat="1" ht="126">
      <c r="A533" s="139">
        <v>3817</v>
      </c>
      <c r="B533" s="2674" t="s">
        <v>9034</v>
      </c>
      <c r="C533" s="2702" t="s">
        <v>9035</v>
      </c>
      <c r="D533" s="2703" t="s">
        <v>1263</v>
      </c>
      <c r="E533" s="2777" t="s">
        <v>9036</v>
      </c>
      <c r="F533" s="2690" t="s">
        <v>43</v>
      </c>
      <c r="G533" s="2678">
        <v>1407.579</v>
      </c>
      <c r="H533" s="2678">
        <v>128.42699999999999</v>
      </c>
      <c r="I533" s="2678">
        <v>510</v>
      </c>
      <c r="J533" s="2680">
        <v>0</v>
      </c>
      <c r="K533" s="2681">
        <v>638.42700000000002</v>
      </c>
      <c r="L533" s="2681">
        <v>769.15199999999993</v>
      </c>
      <c r="M533" s="2681">
        <v>200</v>
      </c>
      <c r="N533" s="2681">
        <v>0</v>
      </c>
      <c r="O533" s="2682">
        <v>200</v>
      </c>
      <c r="P533" s="2682"/>
      <c r="Q533" s="2682"/>
      <c r="R533" s="2682"/>
      <c r="S533" s="2682"/>
      <c r="T533" s="2682"/>
      <c r="U533" s="2682"/>
      <c r="V533" s="2682"/>
      <c r="W533" s="2682"/>
      <c r="X533" s="2843">
        <v>200</v>
      </c>
      <c r="Y533" s="2843">
        <v>0</v>
      </c>
      <c r="Z533" s="2108">
        <v>200</v>
      </c>
      <c r="AA533" s="2844">
        <v>49.5</v>
      </c>
      <c r="AB533" s="2844"/>
      <c r="AC533" s="2108">
        <v>49.5</v>
      </c>
      <c r="AD533" s="2108">
        <v>0.5</v>
      </c>
      <c r="AE533" s="2844"/>
      <c r="AF533" s="2844">
        <v>0</v>
      </c>
      <c r="AG533" s="2108">
        <v>0</v>
      </c>
      <c r="AH533" s="2682"/>
      <c r="AI533" s="2682" t="s">
        <v>9941</v>
      </c>
      <c r="AJ533" s="2683">
        <v>0</v>
      </c>
    </row>
    <row r="534" spans="1:36" s="2681" customFormat="1" ht="78.75">
      <c r="A534" s="139">
        <v>3818</v>
      </c>
      <c r="B534" s="2674" t="s">
        <v>9037</v>
      </c>
      <c r="C534" s="2702" t="s">
        <v>9038</v>
      </c>
      <c r="D534" s="2703" t="s">
        <v>187</v>
      </c>
      <c r="E534" s="2703" t="s">
        <v>9039</v>
      </c>
      <c r="F534" s="2690" t="s">
        <v>30</v>
      </c>
      <c r="G534" s="2678">
        <v>527.76</v>
      </c>
      <c r="H534" s="2678">
        <v>96.131</v>
      </c>
      <c r="I534" s="2678">
        <v>10</v>
      </c>
      <c r="J534" s="2680">
        <v>0</v>
      </c>
      <c r="K534" s="2681">
        <v>106.131</v>
      </c>
      <c r="L534" s="2681">
        <v>421.62900000000002</v>
      </c>
      <c r="M534" s="2678">
        <v>421.62900000000002</v>
      </c>
      <c r="N534" s="2681">
        <v>0</v>
      </c>
      <c r="O534" s="2682">
        <v>421.62900000000002</v>
      </c>
      <c r="P534" s="2682"/>
      <c r="Q534" s="2682"/>
      <c r="R534" s="2682"/>
      <c r="S534" s="2682"/>
      <c r="T534" s="2682"/>
      <c r="U534" s="2682"/>
      <c r="V534" s="2682"/>
      <c r="W534" s="2682"/>
      <c r="X534" s="2843">
        <v>421.62900000000002</v>
      </c>
      <c r="Y534" s="2843">
        <v>0</v>
      </c>
      <c r="Z534" s="2108">
        <v>421.62900000000002</v>
      </c>
      <c r="AA534" s="2844">
        <v>208.706355</v>
      </c>
      <c r="AB534" s="2844"/>
      <c r="AC534" s="2108">
        <v>208.706355</v>
      </c>
      <c r="AD534" s="2108">
        <v>2.1081449999999999</v>
      </c>
      <c r="AE534" s="2844"/>
      <c r="AF534" s="2844">
        <v>104.35</v>
      </c>
      <c r="AG534" s="2108">
        <v>104.35</v>
      </c>
      <c r="AH534" s="2682"/>
      <c r="AI534" s="2682" t="s">
        <v>10033</v>
      </c>
      <c r="AJ534" s="2683">
        <v>0</v>
      </c>
    </row>
    <row r="535" spans="1:36" s="2701" customFormat="1" ht="47.25">
      <c r="A535" s="139">
        <v>3819</v>
      </c>
      <c r="B535" s="2674" t="s">
        <v>9040</v>
      </c>
      <c r="C535" s="2702" t="s">
        <v>9041</v>
      </c>
      <c r="D535" s="2703" t="s">
        <v>187</v>
      </c>
      <c r="E535" s="2703" t="s">
        <v>9042</v>
      </c>
      <c r="F535" s="2690" t="s">
        <v>30</v>
      </c>
      <c r="G535" s="2681">
        <v>763.14599999999996</v>
      </c>
      <c r="H535" s="2678">
        <v>190.78800000000001</v>
      </c>
      <c r="I535" s="2681">
        <v>572.35799999999995</v>
      </c>
      <c r="J535" s="2680">
        <v>0</v>
      </c>
      <c r="K535" s="2681">
        <v>763.14599999999996</v>
      </c>
      <c r="L535" s="2681">
        <v>0</v>
      </c>
      <c r="M535" s="2678">
        <v>1E-3</v>
      </c>
      <c r="N535" s="2681">
        <v>0</v>
      </c>
      <c r="O535" s="2682">
        <v>1E-3</v>
      </c>
      <c r="P535" s="2682"/>
      <c r="Q535" s="2682"/>
      <c r="R535" s="2682"/>
      <c r="S535" s="2682"/>
      <c r="T535" s="2682"/>
      <c r="U535" s="2682"/>
      <c r="V535" s="2682"/>
      <c r="W535" s="2682"/>
      <c r="X535" s="2843">
        <v>1E-3</v>
      </c>
      <c r="Y535" s="2843">
        <v>0</v>
      </c>
      <c r="Z535" s="2108">
        <v>1E-3</v>
      </c>
      <c r="AA535" s="2844"/>
      <c r="AB535" s="2844"/>
      <c r="AC535" s="2108">
        <v>0</v>
      </c>
      <c r="AD535" s="2108"/>
      <c r="AE535" s="2844"/>
      <c r="AF535" s="2844">
        <v>0</v>
      </c>
      <c r="AG535" s="2108">
        <v>0</v>
      </c>
      <c r="AH535" s="2682" t="s">
        <v>9969</v>
      </c>
      <c r="AI535" s="2682"/>
      <c r="AJ535" s="2683">
        <v>0</v>
      </c>
    </row>
    <row r="536" spans="1:36" s="2704" customFormat="1" ht="47.25">
      <c r="A536" s="139">
        <v>3820</v>
      </c>
      <c r="B536" s="2674" t="s">
        <v>9043</v>
      </c>
      <c r="C536" s="2702" t="s">
        <v>9044</v>
      </c>
      <c r="D536" s="2703" t="s">
        <v>187</v>
      </c>
      <c r="E536" s="2703" t="s">
        <v>9039</v>
      </c>
      <c r="F536" s="2690" t="s">
        <v>30</v>
      </c>
      <c r="G536" s="2681">
        <v>141.81299999999999</v>
      </c>
      <c r="H536" s="2678">
        <v>31.373999999999999</v>
      </c>
      <c r="I536" s="2681">
        <v>3</v>
      </c>
      <c r="J536" s="2680">
        <v>0</v>
      </c>
      <c r="K536" s="2681">
        <v>34.373999999999995</v>
      </c>
      <c r="L536" s="2681">
        <v>107.43899999999999</v>
      </c>
      <c r="M536" s="2678">
        <v>107.43899999999999</v>
      </c>
      <c r="N536" s="2681">
        <v>0</v>
      </c>
      <c r="O536" s="2682">
        <v>107.43899999999999</v>
      </c>
      <c r="P536" s="2682"/>
      <c r="Q536" s="2682"/>
      <c r="R536" s="2682"/>
      <c r="S536" s="2682"/>
      <c r="T536" s="2682"/>
      <c r="U536" s="2682"/>
      <c r="V536" s="2682"/>
      <c r="W536" s="2682"/>
      <c r="X536" s="2843">
        <v>107.43899999999999</v>
      </c>
      <c r="Y536" s="2843">
        <v>0</v>
      </c>
      <c r="Z536" s="2108">
        <v>107.43899999999999</v>
      </c>
      <c r="AA536" s="2844">
        <v>57.346740000000004</v>
      </c>
      <c r="AB536" s="2844"/>
      <c r="AC536" s="2108">
        <v>57.346740000000004</v>
      </c>
      <c r="AD536" s="2108">
        <v>0.57926</v>
      </c>
      <c r="AE536" s="2844"/>
      <c r="AF536" s="2844">
        <v>8.5007929999999998</v>
      </c>
      <c r="AG536" s="2108">
        <v>8.5007929999999998</v>
      </c>
      <c r="AH536" s="2682"/>
      <c r="AI536" s="2682" t="s">
        <v>9941</v>
      </c>
      <c r="AJ536" s="2683">
        <v>0</v>
      </c>
    </row>
    <row r="537" spans="1:36" s="2704" customFormat="1" ht="94.5">
      <c r="A537" s="139">
        <v>3821</v>
      </c>
      <c r="B537" s="2674" t="s">
        <v>9045</v>
      </c>
      <c r="C537" s="2692" t="s">
        <v>9046</v>
      </c>
      <c r="D537" s="2676" t="s">
        <v>429</v>
      </c>
      <c r="E537" s="2694" t="s">
        <v>9047</v>
      </c>
      <c r="F537" s="2690" t="s">
        <v>43</v>
      </c>
      <c r="G537" s="2678">
        <v>1841.433</v>
      </c>
      <c r="H537" s="2678">
        <v>150.178</v>
      </c>
      <c r="I537" s="2678">
        <v>600</v>
      </c>
      <c r="J537" s="2680">
        <v>0</v>
      </c>
      <c r="K537" s="2681">
        <v>750.178</v>
      </c>
      <c r="L537" s="2681">
        <v>1091.2550000000001</v>
      </c>
      <c r="M537" s="2681">
        <v>500</v>
      </c>
      <c r="N537" s="2681">
        <v>0</v>
      </c>
      <c r="O537" s="2682">
        <v>500</v>
      </c>
      <c r="P537" s="2682"/>
      <c r="Q537" s="2682"/>
      <c r="R537" s="2682"/>
      <c r="S537" s="2682"/>
      <c r="T537" s="2682"/>
      <c r="U537" s="2682"/>
      <c r="V537" s="2682"/>
      <c r="W537" s="2682"/>
      <c r="X537" s="2843">
        <v>500</v>
      </c>
      <c r="Y537" s="2843">
        <v>0</v>
      </c>
      <c r="Z537" s="2108">
        <v>500</v>
      </c>
      <c r="AA537" s="2844">
        <v>123.75</v>
      </c>
      <c r="AB537" s="2844"/>
      <c r="AC537" s="2108">
        <v>123.75</v>
      </c>
      <c r="AD537" s="2108">
        <v>1.25</v>
      </c>
      <c r="AE537" s="2844"/>
      <c r="AF537" s="2844">
        <v>0</v>
      </c>
      <c r="AG537" s="2108">
        <v>0</v>
      </c>
      <c r="AH537" s="373" t="s">
        <v>10037</v>
      </c>
      <c r="AI537" s="2682" t="s">
        <v>9941</v>
      </c>
      <c r="AJ537" s="2683">
        <v>0</v>
      </c>
    </row>
    <row r="538" spans="1:36" s="2704" customFormat="1" ht="78.75">
      <c r="A538" s="139">
        <v>3822</v>
      </c>
      <c r="B538" s="2674" t="s">
        <v>9048</v>
      </c>
      <c r="C538" s="2692" t="s">
        <v>9049</v>
      </c>
      <c r="D538" s="2676" t="s">
        <v>561</v>
      </c>
      <c r="E538" s="2694" t="s">
        <v>9050</v>
      </c>
      <c r="F538" s="2690" t="s">
        <v>30</v>
      </c>
      <c r="G538" s="2678">
        <v>69.727999999999994</v>
      </c>
      <c r="H538" s="2678">
        <v>0.57499999999999996</v>
      </c>
      <c r="I538" s="2678">
        <v>69.153000000000006</v>
      </c>
      <c r="J538" s="2680">
        <v>0</v>
      </c>
      <c r="K538" s="2681">
        <v>69.728000000000009</v>
      </c>
      <c r="L538" s="2681">
        <v>0</v>
      </c>
      <c r="M538" s="2681">
        <v>1E-3</v>
      </c>
      <c r="N538" s="2681">
        <v>0</v>
      </c>
      <c r="O538" s="2682">
        <v>1E-3</v>
      </c>
      <c r="P538" s="2682"/>
      <c r="Q538" s="2682"/>
      <c r="R538" s="2682"/>
      <c r="S538" s="2682"/>
      <c r="T538" s="2682"/>
      <c r="U538" s="2682"/>
      <c r="V538" s="2682"/>
      <c r="W538" s="2682"/>
      <c r="X538" s="2843">
        <v>1E-3</v>
      </c>
      <c r="Y538" s="2843">
        <v>0</v>
      </c>
      <c r="Z538" s="2108">
        <v>1E-3</v>
      </c>
      <c r="AA538" s="2844"/>
      <c r="AB538" s="2844"/>
      <c r="AC538" s="2108">
        <v>0</v>
      </c>
      <c r="AD538" s="2108"/>
      <c r="AE538" s="2844"/>
      <c r="AF538" s="2844">
        <v>0</v>
      </c>
      <c r="AG538" s="2108">
        <v>0</v>
      </c>
      <c r="AH538" s="2682" t="s">
        <v>9969</v>
      </c>
      <c r="AI538" s="2682"/>
      <c r="AJ538" s="2683">
        <v>0</v>
      </c>
    </row>
    <row r="539" spans="1:36" s="2704" customFormat="1" ht="63">
      <c r="A539" s="139">
        <v>3823</v>
      </c>
      <c r="B539" s="2674" t="s">
        <v>9051</v>
      </c>
      <c r="C539" s="2702" t="s">
        <v>9052</v>
      </c>
      <c r="D539" s="2703" t="s">
        <v>384</v>
      </c>
      <c r="E539" s="2703" t="s">
        <v>9053</v>
      </c>
      <c r="F539" s="2690" t="s">
        <v>30</v>
      </c>
      <c r="G539" s="2681">
        <v>1408.326</v>
      </c>
      <c r="H539" s="2678">
        <v>60.03</v>
      </c>
      <c r="I539" s="2681">
        <v>200.27500000000001</v>
      </c>
      <c r="J539" s="2680">
        <v>0</v>
      </c>
      <c r="K539" s="2681">
        <v>260.30500000000001</v>
      </c>
      <c r="L539" s="2681">
        <v>1148.021</v>
      </c>
      <c r="M539" s="2681">
        <v>350</v>
      </c>
      <c r="N539" s="2681">
        <v>0</v>
      </c>
      <c r="O539" s="2682">
        <v>350</v>
      </c>
      <c r="P539" s="2682"/>
      <c r="Q539" s="2682"/>
      <c r="R539" s="2682"/>
      <c r="S539" s="2682"/>
      <c r="T539" s="2682"/>
      <c r="U539" s="2682"/>
      <c r="V539" s="2682"/>
      <c r="W539" s="2682"/>
      <c r="X539" s="2843">
        <v>350</v>
      </c>
      <c r="Y539" s="2843">
        <v>0</v>
      </c>
      <c r="Z539" s="2108">
        <v>350</v>
      </c>
      <c r="AA539" s="2844">
        <v>173.25</v>
      </c>
      <c r="AB539" s="2844"/>
      <c r="AC539" s="2108">
        <v>173.25</v>
      </c>
      <c r="AD539" s="2108">
        <v>1.75</v>
      </c>
      <c r="AE539" s="2844"/>
      <c r="AF539" s="2844">
        <v>86.468245999999994</v>
      </c>
      <c r="AG539" s="2108">
        <v>86.468245999999994</v>
      </c>
      <c r="AH539" s="2682"/>
      <c r="AI539" s="2682" t="s">
        <v>10070</v>
      </c>
      <c r="AJ539" s="2683">
        <v>0</v>
      </c>
    </row>
    <row r="540" spans="1:36" s="2704" customFormat="1" ht="78.75">
      <c r="A540" s="139">
        <v>3824</v>
      </c>
      <c r="B540" s="2674" t="s">
        <v>9054</v>
      </c>
      <c r="C540" s="2675" t="s">
        <v>9055</v>
      </c>
      <c r="D540" s="2673" t="s">
        <v>56</v>
      </c>
      <c r="E540" s="2703" t="s">
        <v>8176</v>
      </c>
      <c r="F540" s="2677" t="s">
        <v>8063</v>
      </c>
      <c r="G540" s="2709">
        <v>116.93300000000001</v>
      </c>
      <c r="H540" s="2680">
        <v>0</v>
      </c>
      <c r="I540" s="2705">
        <v>30</v>
      </c>
      <c r="J540" s="2680">
        <v>0</v>
      </c>
      <c r="K540" s="2681">
        <v>30</v>
      </c>
      <c r="L540" s="2681">
        <v>86.933000000000007</v>
      </c>
      <c r="M540" s="2706">
        <v>86.933000000000007</v>
      </c>
      <c r="N540" s="2681">
        <v>0</v>
      </c>
      <c r="O540" s="2682">
        <v>86.933000000000007</v>
      </c>
      <c r="P540" s="2682"/>
      <c r="Q540" s="2682"/>
      <c r="R540" s="2682"/>
      <c r="S540" s="2682"/>
      <c r="T540" s="2682"/>
      <c r="U540" s="2682"/>
      <c r="V540" s="2682"/>
      <c r="W540" s="2682"/>
      <c r="X540" s="2843">
        <v>86.933000000000007</v>
      </c>
      <c r="Y540" s="2843">
        <v>0</v>
      </c>
      <c r="Z540" s="2108">
        <v>86.933000000000007</v>
      </c>
      <c r="AA540" s="2844">
        <v>86.063670000000002</v>
      </c>
      <c r="AB540" s="2844"/>
      <c r="AC540" s="2108">
        <v>86.063670000000002</v>
      </c>
      <c r="AD540" s="2108">
        <v>0.86933000000000005</v>
      </c>
      <c r="AE540" s="2844"/>
      <c r="AF540" s="2844">
        <v>67.844094999999996</v>
      </c>
      <c r="AG540" s="2108">
        <v>67.844094999999996</v>
      </c>
      <c r="AH540" s="2682"/>
      <c r="AI540" s="2682" t="s">
        <v>9941</v>
      </c>
      <c r="AJ540" s="2683">
        <v>0</v>
      </c>
    </row>
    <row r="541" spans="1:36" s="2704" customFormat="1" ht="141.75">
      <c r="A541" s="139">
        <v>3825</v>
      </c>
      <c r="B541" s="2674" t="s">
        <v>9056</v>
      </c>
      <c r="C541" s="2692" t="s">
        <v>9057</v>
      </c>
      <c r="D541" s="2673" t="s">
        <v>56</v>
      </c>
      <c r="E541" s="2703" t="s">
        <v>8069</v>
      </c>
      <c r="F541" s="2677" t="s">
        <v>8063</v>
      </c>
      <c r="G541" s="2709">
        <v>99.858000000000004</v>
      </c>
      <c r="H541" s="2680">
        <v>0</v>
      </c>
      <c r="I541" s="2705">
        <v>24.75</v>
      </c>
      <c r="J541" s="2680">
        <v>0</v>
      </c>
      <c r="K541" s="2681">
        <v>24.75</v>
      </c>
      <c r="L541" s="2681">
        <v>75.108000000000004</v>
      </c>
      <c r="M541" s="2706">
        <v>75.108000000000004</v>
      </c>
      <c r="N541" s="2681">
        <v>0</v>
      </c>
      <c r="O541" s="2682">
        <v>75.108000000000004</v>
      </c>
      <c r="P541" s="2682"/>
      <c r="Q541" s="2682"/>
      <c r="R541" s="2682"/>
      <c r="S541" s="2682"/>
      <c r="T541" s="2682"/>
      <c r="U541" s="2682"/>
      <c r="V541" s="2682"/>
      <c r="W541" s="2682"/>
      <c r="X541" s="2843">
        <v>75.108000000000004</v>
      </c>
      <c r="Y541" s="2843">
        <v>0</v>
      </c>
      <c r="Z541" s="2108">
        <v>75.108000000000004</v>
      </c>
      <c r="AA541" s="2844">
        <v>74.356920000000002</v>
      </c>
      <c r="AB541" s="2844"/>
      <c r="AC541" s="2108">
        <v>74.356920000000002</v>
      </c>
      <c r="AD541" s="2108">
        <v>0.75108000000000008</v>
      </c>
      <c r="AE541" s="2844"/>
      <c r="AF541" s="2844">
        <v>0</v>
      </c>
      <c r="AG541" s="2108">
        <v>0</v>
      </c>
      <c r="AH541" s="2682"/>
      <c r="AI541" s="2682" t="s">
        <v>9941</v>
      </c>
      <c r="AJ541" s="2683">
        <v>0</v>
      </c>
    </row>
    <row r="542" spans="1:36" s="2704" customFormat="1" ht="72" customHeight="1">
      <c r="A542" s="139">
        <v>3826</v>
      </c>
      <c r="B542" s="2674" t="s">
        <v>9058</v>
      </c>
      <c r="C542" s="2675" t="s">
        <v>9059</v>
      </c>
      <c r="D542" s="2673" t="s">
        <v>56</v>
      </c>
      <c r="E542" s="2703" t="s">
        <v>8069</v>
      </c>
      <c r="F542" s="2677" t="s">
        <v>8063</v>
      </c>
      <c r="G542" s="2709">
        <v>68.153000000000006</v>
      </c>
      <c r="H542" s="2680">
        <v>0</v>
      </c>
      <c r="I542" s="2705">
        <v>17.5</v>
      </c>
      <c r="J542" s="2680">
        <v>0</v>
      </c>
      <c r="K542" s="2681">
        <v>17.5</v>
      </c>
      <c r="L542" s="2681">
        <v>50.653000000000006</v>
      </c>
      <c r="M542" s="2706">
        <v>50.653000000000006</v>
      </c>
      <c r="N542" s="2681">
        <v>0</v>
      </c>
      <c r="O542" s="2682">
        <v>50.653000000000006</v>
      </c>
      <c r="P542" s="2682"/>
      <c r="Q542" s="2682"/>
      <c r="R542" s="2682"/>
      <c r="S542" s="2682"/>
      <c r="T542" s="2682"/>
      <c r="U542" s="2682"/>
      <c r="V542" s="2682"/>
      <c r="W542" s="2682"/>
      <c r="X542" s="2843">
        <v>50.653000000000006</v>
      </c>
      <c r="Y542" s="2843">
        <v>0</v>
      </c>
      <c r="Z542" s="2108">
        <v>50.653000000000006</v>
      </c>
      <c r="AA542" s="2844">
        <v>50.146470000000008</v>
      </c>
      <c r="AB542" s="2844"/>
      <c r="AC542" s="2108">
        <v>50.146470000000008</v>
      </c>
      <c r="AD542" s="2108">
        <v>0.50653000000000004</v>
      </c>
      <c r="AE542" s="2844"/>
      <c r="AF542" s="2844">
        <v>40.738863000000002</v>
      </c>
      <c r="AG542" s="2108">
        <v>40.738863000000002</v>
      </c>
      <c r="AH542" s="2682"/>
      <c r="AI542" s="2682" t="s">
        <v>9941</v>
      </c>
      <c r="AJ542" s="2683">
        <v>0</v>
      </c>
    </row>
    <row r="543" spans="1:36" s="2704" customFormat="1" ht="78.75">
      <c r="A543" s="139">
        <v>3827</v>
      </c>
      <c r="B543" s="2674" t="s">
        <v>9060</v>
      </c>
      <c r="C543" s="2675" t="s">
        <v>9061</v>
      </c>
      <c r="D543" s="2673" t="s">
        <v>56</v>
      </c>
      <c r="E543" s="2703" t="s">
        <v>8119</v>
      </c>
      <c r="F543" s="2677" t="s">
        <v>8063</v>
      </c>
      <c r="G543" s="2709">
        <v>138.04599999999999</v>
      </c>
      <c r="H543" s="2680">
        <v>0</v>
      </c>
      <c r="I543" s="2705">
        <v>17.5</v>
      </c>
      <c r="J543" s="2680">
        <v>0</v>
      </c>
      <c r="K543" s="2681">
        <v>17.5</v>
      </c>
      <c r="L543" s="2681">
        <v>120.54599999999999</v>
      </c>
      <c r="M543" s="2706">
        <v>120.54599999999999</v>
      </c>
      <c r="N543" s="2681">
        <v>0</v>
      </c>
      <c r="O543" s="2682">
        <v>120.54599999999999</v>
      </c>
      <c r="P543" s="2682"/>
      <c r="Q543" s="2682"/>
      <c r="R543" s="2682"/>
      <c r="S543" s="2682"/>
      <c r="T543" s="2682"/>
      <c r="U543" s="2682"/>
      <c r="V543" s="2682"/>
      <c r="W543" s="2682"/>
      <c r="X543" s="2843">
        <v>120.54599999999999</v>
      </c>
      <c r="Y543" s="2843">
        <v>0</v>
      </c>
      <c r="Z543" s="2108">
        <v>120.54599999999999</v>
      </c>
      <c r="AA543" s="2844">
        <v>59.670269999999995</v>
      </c>
      <c r="AB543" s="2844"/>
      <c r="AC543" s="2108">
        <v>59.670269999999995</v>
      </c>
      <c r="AD543" s="2108">
        <v>0.60272999999999999</v>
      </c>
      <c r="AE543" s="2844"/>
      <c r="AF543" s="2844">
        <v>29.827418000000002</v>
      </c>
      <c r="AG543" s="2108">
        <v>29.827418000000002</v>
      </c>
      <c r="AH543" s="2682"/>
      <c r="AI543" s="2682" t="s">
        <v>10033</v>
      </c>
      <c r="AJ543" s="2683">
        <v>0</v>
      </c>
    </row>
    <row r="544" spans="1:36" s="2704" customFormat="1" ht="94.5">
      <c r="A544" s="139">
        <v>3828</v>
      </c>
      <c r="B544" s="2674" t="s">
        <v>9062</v>
      </c>
      <c r="C544" s="2675" t="s">
        <v>9063</v>
      </c>
      <c r="D544" s="2673" t="s">
        <v>56</v>
      </c>
      <c r="E544" s="2703" t="s">
        <v>8069</v>
      </c>
      <c r="F544" s="2677" t="s">
        <v>8063</v>
      </c>
      <c r="G544" s="2709">
        <v>70.682000000000002</v>
      </c>
      <c r="H544" s="2680">
        <v>0</v>
      </c>
      <c r="I544" s="2705">
        <v>17.5</v>
      </c>
      <c r="J544" s="2680">
        <v>0</v>
      </c>
      <c r="K544" s="2681">
        <v>17.5</v>
      </c>
      <c r="L544" s="2681">
        <v>53.182000000000002</v>
      </c>
      <c r="M544" s="2706">
        <v>53.182000000000002</v>
      </c>
      <c r="N544" s="2681">
        <v>0</v>
      </c>
      <c r="O544" s="2682">
        <v>53.182000000000002</v>
      </c>
      <c r="P544" s="2682"/>
      <c r="Q544" s="2682"/>
      <c r="R544" s="2682"/>
      <c r="S544" s="2682"/>
      <c r="T544" s="2682"/>
      <c r="U544" s="2682"/>
      <c r="V544" s="2682"/>
      <c r="W544" s="2682"/>
      <c r="X544" s="2843">
        <v>53.182000000000002</v>
      </c>
      <c r="Y544" s="2843">
        <v>0</v>
      </c>
      <c r="Z544" s="2108">
        <v>53.182000000000002</v>
      </c>
      <c r="AA544" s="2844">
        <v>52.650179999999999</v>
      </c>
      <c r="AB544" s="2844"/>
      <c r="AC544" s="2108">
        <v>52.650179999999999</v>
      </c>
      <c r="AD544" s="2108">
        <v>0.53182000000000007</v>
      </c>
      <c r="AE544" s="2844"/>
      <c r="AF544" s="2844">
        <v>52.607325000000003</v>
      </c>
      <c r="AG544" s="2108">
        <v>52.607325000000003</v>
      </c>
      <c r="AH544" s="2682"/>
      <c r="AI544" s="2682" t="s">
        <v>9941</v>
      </c>
      <c r="AJ544" s="2683">
        <v>0</v>
      </c>
    </row>
    <row r="545" spans="1:36" s="2704" customFormat="1" ht="110.25">
      <c r="A545" s="139">
        <v>3829</v>
      </c>
      <c r="B545" s="2674" t="s">
        <v>9064</v>
      </c>
      <c r="C545" s="2675" t="s">
        <v>9065</v>
      </c>
      <c r="D545" s="2673" t="s">
        <v>56</v>
      </c>
      <c r="E545" s="2703" t="s">
        <v>8069</v>
      </c>
      <c r="F545" s="2677" t="s">
        <v>8063</v>
      </c>
      <c r="G545" s="2709">
        <v>58.780999999999999</v>
      </c>
      <c r="H545" s="2680">
        <v>0</v>
      </c>
      <c r="I545" s="2705">
        <v>15</v>
      </c>
      <c r="J545" s="2680">
        <v>0</v>
      </c>
      <c r="K545" s="2681">
        <v>15</v>
      </c>
      <c r="L545" s="2681">
        <v>43.780999999999999</v>
      </c>
      <c r="M545" s="2706">
        <v>43.780999999999999</v>
      </c>
      <c r="N545" s="2681">
        <v>0</v>
      </c>
      <c r="O545" s="2682">
        <v>43.780999999999999</v>
      </c>
      <c r="P545" s="2682"/>
      <c r="Q545" s="2682"/>
      <c r="R545" s="2682"/>
      <c r="S545" s="2682"/>
      <c r="T545" s="2682"/>
      <c r="U545" s="2682"/>
      <c r="V545" s="2682"/>
      <c r="W545" s="2682"/>
      <c r="X545" s="2843">
        <v>43.780999999999999</v>
      </c>
      <c r="Y545" s="2843">
        <v>0</v>
      </c>
      <c r="Z545" s="2108">
        <v>43.780999999999999</v>
      </c>
      <c r="AA545" s="2844">
        <v>43.34319</v>
      </c>
      <c r="AB545" s="2844"/>
      <c r="AC545" s="2108">
        <v>43.34319</v>
      </c>
      <c r="AD545" s="2108">
        <v>0.43780999999999998</v>
      </c>
      <c r="AE545" s="2844"/>
      <c r="AF545" s="2844">
        <v>30.871098</v>
      </c>
      <c r="AG545" s="2108">
        <v>30.871098</v>
      </c>
      <c r="AH545" s="2682"/>
      <c r="AI545" s="2682" t="s">
        <v>9941</v>
      </c>
      <c r="AJ545" s="2683">
        <v>0</v>
      </c>
    </row>
    <row r="546" spans="1:36" s="2704" customFormat="1" ht="60" customHeight="1">
      <c r="A546" s="139">
        <v>3830</v>
      </c>
      <c r="B546" s="2674" t="s">
        <v>9066</v>
      </c>
      <c r="C546" s="2675" t="s">
        <v>9067</v>
      </c>
      <c r="D546" s="2673" t="s">
        <v>56</v>
      </c>
      <c r="E546" s="2703" t="s">
        <v>2111</v>
      </c>
      <c r="F546" s="2677" t="s">
        <v>8063</v>
      </c>
      <c r="G546" s="2709">
        <v>120</v>
      </c>
      <c r="H546" s="2680">
        <v>0</v>
      </c>
      <c r="I546" s="2705">
        <v>14.85</v>
      </c>
      <c r="J546" s="2680">
        <v>0</v>
      </c>
      <c r="K546" s="2681">
        <v>14.85</v>
      </c>
      <c r="L546" s="2681">
        <v>105.15</v>
      </c>
      <c r="M546" s="2706">
        <v>105.15</v>
      </c>
      <c r="N546" s="2681">
        <v>0</v>
      </c>
      <c r="O546" s="2682">
        <v>105.15</v>
      </c>
      <c r="P546" s="2682"/>
      <c r="Q546" s="2682"/>
      <c r="R546" s="2682"/>
      <c r="S546" s="2682"/>
      <c r="T546" s="2682"/>
      <c r="U546" s="2682"/>
      <c r="V546" s="2682"/>
      <c r="W546" s="2682"/>
      <c r="X546" s="2843">
        <v>105.15</v>
      </c>
      <c r="Y546" s="2843">
        <v>0</v>
      </c>
      <c r="Z546" s="2108">
        <v>105.15</v>
      </c>
      <c r="AA546" s="2844">
        <v>52.049624999999999</v>
      </c>
      <c r="AB546" s="2844"/>
      <c r="AC546" s="2108">
        <v>52.049624999999999</v>
      </c>
      <c r="AD546" s="2108">
        <v>0.52587500000000009</v>
      </c>
      <c r="AE546" s="2844"/>
      <c r="AF546" s="2844">
        <v>40.834558999999999</v>
      </c>
      <c r="AG546" s="2108">
        <v>40.834558999999999</v>
      </c>
      <c r="AH546" s="2682"/>
      <c r="AI546" s="2682" t="s">
        <v>10033</v>
      </c>
      <c r="AJ546" s="2683">
        <v>0</v>
      </c>
    </row>
    <row r="547" spans="1:36" s="2704" customFormat="1" ht="60" customHeight="1">
      <c r="A547" s="139">
        <v>3831</v>
      </c>
      <c r="B547" s="2674" t="s">
        <v>9068</v>
      </c>
      <c r="C547" s="2675" t="s">
        <v>9069</v>
      </c>
      <c r="D547" s="2673" t="s">
        <v>56</v>
      </c>
      <c r="E547" s="2703" t="s">
        <v>8062</v>
      </c>
      <c r="F547" s="2677" t="s">
        <v>8063</v>
      </c>
      <c r="G547" s="2709">
        <v>70</v>
      </c>
      <c r="H547" s="2680">
        <v>0</v>
      </c>
      <c r="I547" s="2705">
        <v>17.5</v>
      </c>
      <c r="J547" s="2680">
        <v>0</v>
      </c>
      <c r="K547" s="2681">
        <v>17.5</v>
      </c>
      <c r="L547" s="2681">
        <v>52.5</v>
      </c>
      <c r="M547" s="2706">
        <v>52.5</v>
      </c>
      <c r="N547" s="2681">
        <v>0</v>
      </c>
      <c r="O547" s="2682">
        <v>52.5</v>
      </c>
      <c r="P547" s="2682"/>
      <c r="Q547" s="2682"/>
      <c r="R547" s="2682"/>
      <c r="S547" s="2682"/>
      <c r="T547" s="2682"/>
      <c r="U547" s="2682"/>
      <c r="V547" s="2682"/>
      <c r="W547" s="2682"/>
      <c r="X547" s="2843">
        <v>52.5</v>
      </c>
      <c r="Y547" s="2843">
        <v>0</v>
      </c>
      <c r="Z547" s="2108">
        <v>52.5</v>
      </c>
      <c r="AA547" s="2844">
        <v>51.97475</v>
      </c>
      <c r="AB547" s="2844"/>
      <c r="AC547" s="2108">
        <v>51.97475</v>
      </c>
      <c r="AD547" s="2108">
        <v>0.52524999999999999</v>
      </c>
      <c r="AE547" s="2844"/>
      <c r="AF547" s="2844">
        <v>44.221206000000002</v>
      </c>
      <c r="AG547" s="2108">
        <v>44.221206000000002</v>
      </c>
      <c r="AH547" s="2682"/>
      <c r="AI547" s="2682" t="s">
        <v>10033</v>
      </c>
      <c r="AJ547" s="2683">
        <v>0</v>
      </c>
    </row>
    <row r="548" spans="1:36" s="2704" customFormat="1" ht="110.25">
      <c r="A548" s="139">
        <v>3832</v>
      </c>
      <c r="B548" s="2674" t="s">
        <v>9070</v>
      </c>
      <c r="C548" s="2675" t="s">
        <v>9071</v>
      </c>
      <c r="D548" s="2673" t="s">
        <v>56</v>
      </c>
      <c r="E548" s="2703" t="s">
        <v>8062</v>
      </c>
      <c r="F548" s="2677" t="s">
        <v>8063</v>
      </c>
      <c r="G548" s="2709">
        <v>60.473999999999997</v>
      </c>
      <c r="H548" s="2680">
        <v>0</v>
      </c>
      <c r="I548" s="2705">
        <v>15</v>
      </c>
      <c r="J548" s="2680">
        <v>0</v>
      </c>
      <c r="K548" s="2681">
        <v>15</v>
      </c>
      <c r="L548" s="2681">
        <v>45.473999999999997</v>
      </c>
      <c r="M548" s="2706">
        <v>45.473999999999997</v>
      </c>
      <c r="N548" s="2681">
        <v>0</v>
      </c>
      <c r="O548" s="2682">
        <v>45.473999999999997</v>
      </c>
      <c r="P548" s="2682"/>
      <c r="Q548" s="2682"/>
      <c r="R548" s="2682"/>
      <c r="S548" s="2682"/>
      <c r="T548" s="2682"/>
      <c r="U548" s="2682"/>
      <c r="V548" s="2682"/>
      <c r="W548" s="2682"/>
      <c r="X548" s="2843">
        <v>45.473999999999997</v>
      </c>
      <c r="Y548" s="2843">
        <v>0</v>
      </c>
      <c r="Z548" s="2108">
        <v>45.473999999999997</v>
      </c>
      <c r="AA548" s="2844">
        <v>45.019259999999996</v>
      </c>
      <c r="AB548" s="2844"/>
      <c r="AC548" s="2108">
        <v>45.019259999999996</v>
      </c>
      <c r="AD548" s="2108">
        <v>0.45473999999999998</v>
      </c>
      <c r="AE548" s="2844"/>
      <c r="AF548" s="2844">
        <v>40.594842999999997</v>
      </c>
      <c r="AG548" s="2108">
        <v>40.594842999999997</v>
      </c>
      <c r="AH548" s="2682"/>
      <c r="AI548" s="2682" t="s">
        <v>9941</v>
      </c>
      <c r="AJ548" s="2683">
        <v>0</v>
      </c>
    </row>
    <row r="549" spans="1:36" s="2704" customFormat="1" ht="94.5">
      <c r="A549" s="139">
        <v>3833</v>
      </c>
      <c r="B549" s="2674" t="s">
        <v>9072</v>
      </c>
      <c r="C549" s="2675" t="s">
        <v>9073</v>
      </c>
      <c r="D549" s="2673" t="s">
        <v>56</v>
      </c>
      <c r="E549" s="2703" t="s">
        <v>8069</v>
      </c>
      <c r="F549" s="2677" t="s">
        <v>8063</v>
      </c>
      <c r="G549" s="2709">
        <v>48.731999999999999</v>
      </c>
      <c r="H549" s="2680">
        <v>0</v>
      </c>
      <c r="I549" s="2705">
        <v>12.375999999999999</v>
      </c>
      <c r="J549" s="2680">
        <v>0</v>
      </c>
      <c r="K549" s="2681">
        <v>12.375999999999999</v>
      </c>
      <c r="L549" s="2681">
        <v>36.356000000000002</v>
      </c>
      <c r="M549" s="2706">
        <v>36.356000000000002</v>
      </c>
      <c r="N549" s="2681">
        <v>0</v>
      </c>
      <c r="O549" s="2682">
        <v>36.356000000000002</v>
      </c>
      <c r="P549" s="2682"/>
      <c r="Q549" s="2682"/>
      <c r="R549" s="2682"/>
      <c r="S549" s="2682"/>
      <c r="T549" s="2682"/>
      <c r="U549" s="2682"/>
      <c r="V549" s="2682"/>
      <c r="W549" s="2682"/>
      <c r="X549" s="2843">
        <v>36.356000000000002</v>
      </c>
      <c r="Y549" s="2843">
        <v>0</v>
      </c>
      <c r="Z549" s="2108">
        <v>36.356000000000002</v>
      </c>
      <c r="AA549" s="2844">
        <v>35.898390000000006</v>
      </c>
      <c r="AB549" s="2844"/>
      <c r="AC549" s="2108">
        <v>35.898390000000006</v>
      </c>
      <c r="AD549" s="2108">
        <v>0.36261000000000004</v>
      </c>
      <c r="AE549" s="2844"/>
      <c r="AF549" s="2844">
        <v>14.621657000000001</v>
      </c>
      <c r="AG549" s="2108">
        <v>14.621657000000001</v>
      </c>
      <c r="AH549" s="2682"/>
      <c r="AI549" s="2682" t="s">
        <v>9941</v>
      </c>
      <c r="AJ549" s="2683">
        <v>0</v>
      </c>
    </row>
    <row r="550" spans="1:36" s="2704" customFormat="1" ht="94.5">
      <c r="A550" s="139">
        <v>3834</v>
      </c>
      <c r="B550" s="2674" t="s">
        <v>9074</v>
      </c>
      <c r="C550" s="2675" t="s">
        <v>9075</v>
      </c>
      <c r="D550" s="2673" t="s">
        <v>56</v>
      </c>
      <c r="E550" s="2703" t="s">
        <v>8062</v>
      </c>
      <c r="F550" s="2677" t="s">
        <v>8063</v>
      </c>
      <c r="G550" s="2709">
        <v>99.98</v>
      </c>
      <c r="H550" s="2680">
        <v>0</v>
      </c>
      <c r="I550" s="2705">
        <v>25</v>
      </c>
      <c r="J550" s="2680">
        <v>0</v>
      </c>
      <c r="K550" s="2681">
        <v>25</v>
      </c>
      <c r="L550" s="2681">
        <v>74.98</v>
      </c>
      <c r="M550" s="2706">
        <v>74.98</v>
      </c>
      <c r="N550" s="2681">
        <v>0</v>
      </c>
      <c r="O550" s="2682">
        <v>74.98</v>
      </c>
      <c r="P550" s="2682"/>
      <c r="Q550" s="2682"/>
      <c r="R550" s="2682"/>
      <c r="S550" s="2682"/>
      <c r="T550" s="2682"/>
      <c r="U550" s="2682"/>
      <c r="V550" s="2682"/>
      <c r="W550" s="2682"/>
      <c r="X550" s="2843">
        <v>74.98</v>
      </c>
      <c r="Y550" s="2843">
        <v>0</v>
      </c>
      <c r="Z550" s="2108">
        <v>74.98</v>
      </c>
      <c r="AA550" s="2844">
        <v>74.230200000000011</v>
      </c>
      <c r="AB550" s="2844"/>
      <c r="AC550" s="2108">
        <v>74.230200000000011</v>
      </c>
      <c r="AD550" s="2108">
        <v>0.74980000000000002</v>
      </c>
      <c r="AE550" s="2844"/>
      <c r="AF550" s="2844">
        <v>10.715695999999999</v>
      </c>
      <c r="AG550" s="2108">
        <v>10.715695999999999</v>
      </c>
      <c r="AH550" s="2682"/>
      <c r="AI550" s="2682" t="s">
        <v>9941</v>
      </c>
      <c r="AJ550" s="2683">
        <v>0</v>
      </c>
    </row>
    <row r="551" spans="1:36" s="2704" customFormat="1" ht="94.5">
      <c r="A551" s="139">
        <v>3835</v>
      </c>
      <c r="B551" s="2674" t="s">
        <v>9076</v>
      </c>
      <c r="C551" s="2675" t="s">
        <v>9077</v>
      </c>
      <c r="D551" s="2673" t="s">
        <v>56</v>
      </c>
      <c r="E551" s="2703" t="s">
        <v>8062</v>
      </c>
      <c r="F551" s="2677" t="s">
        <v>8063</v>
      </c>
      <c r="G551" s="2709">
        <v>99.903999999999996</v>
      </c>
      <c r="H551" s="2680">
        <v>0</v>
      </c>
      <c r="I551" s="2705">
        <v>25</v>
      </c>
      <c r="J551" s="2680">
        <v>0</v>
      </c>
      <c r="K551" s="2681">
        <v>25</v>
      </c>
      <c r="L551" s="2681">
        <v>74.903999999999996</v>
      </c>
      <c r="M551" s="2706">
        <v>74.903999999999996</v>
      </c>
      <c r="N551" s="2681">
        <v>0</v>
      </c>
      <c r="O551" s="2682">
        <v>74.903999999999996</v>
      </c>
      <c r="P551" s="2682"/>
      <c r="Q551" s="2682"/>
      <c r="R551" s="2682"/>
      <c r="S551" s="2682"/>
      <c r="T551" s="2682"/>
      <c r="U551" s="2682"/>
      <c r="V551" s="2682"/>
      <c r="W551" s="2682"/>
      <c r="X551" s="2843">
        <v>74.903999999999996</v>
      </c>
      <c r="Y551" s="2843">
        <v>0</v>
      </c>
      <c r="Z551" s="2108">
        <v>74.903999999999996</v>
      </c>
      <c r="AA551" s="2844">
        <v>74.154960000000003</v>
      </c>
      <c r="AB551" s="2844"/>
      <c r="AC551" s="2108">
        <v>74.154960000000003</v>
      </c>
      <c r="AD551" s="2108">
        <v>0.74903999999999993</v>
      </c>
      <c r="AE551" s="2844"/>
      <c r="AF551" s="2844">
        <v>37.632064999999997</v>
      </c>
      <c r="AG551" s="2108">
        <v>37.632064999999997</v>
      </c>
      <c r="AH551" s="2682"/>
      <c r="AI551" s="2682" t="s">
        <v>9941</v>
      </c>
      <c r="AJ551" s="2683">
        <v>0</v>
      </c>
    </row>
    <row r="552" spans="1:36" s="2704" customFormat="1" ht="94.5">
      <c r="A552" s="139">
        <v>3836</v>
      </c>
      <c r="B552" s="2674" t="s">
        <v>9078</v>
      </c>
      <c r="C552" s="2675" t="s">
        <v>9079</v>
      </c>
      <c r="D552" s="2673" t="s">
        <v>56</v>
      </c>
      <c r="E552" s="2703" t="s">
        <v>8069</v>
      </c>
      <c r="F552" s="2677" t="s">
        <v>8063</v>
      </c>
      <c r="G552" s="2709">
        <v>79.960999999999999</v>
      </c>
      <c r="H552" s="2680">
        <v>0</v>
      </c>
      <c r="I552" s="2705">
        <v>20</v>
      </c>
      <c r="J552" s="2680">
        <v>0</v>
      </c>
      <c r="K552" s="2681">
        <v>20</v>
      </c>
      <c r="L552" s="2681">
        <v>59.960999999999999</v>
      </c>
      <c r="M552" s="2706">
        <v>59.960999999999999</v>
      </c>
      <c r="N552" s="2681">
        <v>0</v>
      </c>
      <c r="O552" s="2682">
        <v>59.960999999999999</v>
      </c>
      <c r="P552" s="2682"/>
      <c r="Q552" s="2682"/>
      <c r="R552" s="2682"/>
      <c r="S552" s="2682"/>
      <c r="T552" s="2682"/>
      <c r="U552" s="2682"/>
      <c r="V552" s="2682"/>
      <c r="W552" s="2682"/>
      <c r="X552" s="2843">
        <v>59.960999999999999</v>
      </c>
      <c r="Y552" s="2843">
        <v>0</v>
      </c>
      <c r="Z552" s="2108">
        <v>59.960999999999999</v>
      </c>
      <c r="AA552" s="2844">
        <v>59.36139</v>
      </c>
      <c r="AB552" s="2844"/>
      <c r="AC552" s="2108">
        <v>59.36139</v>
      </c>
      <c r="AD552" s="2108">
        <v>0.59960999999999998</v>
      </c>
      <c r="AE552" s="2844"/>
      <c r="AF552" s="2844">
        <v>0</v>
      </c>
      <c r="AG552" s="2108">
        <v>0</v>
      </c>
      <c r="AH552" s="2682"/>
      <c r="AI552" s="2682" t="s">
        <v>9941</v>
      </c>
      <c r="AJ552" s="2683">
        <v>0</v>
      </c>
    </row>
    <row r="553" spans="1:36" s="2704" customFormat="1" ht="72" customHeight="1">
      <c r="A553" s="139">
        <v>3837</v>
      </c>
      <c r="B553" s="2674" t="s">
        <v>9080</v>
      </c>
      <c r="C553" s="2675" t="s">
        <v>9081</v>
      </c>
      <c r="D553" s="2673" t="s">
        <v>56</v>
      </c>
      <c r="E553" s="2703" t="s">
        <v>9082</v>
      </c>
      <c r="F553" s="2677" t="s">
        <v>8063</v>
      </c>
      <c r="G553" s="2709">
        <v>128.94</v>
      </c>
      <c r="H553" s="2680">
        <v>0</v>
      </c>
      <c r="I553" s="2705">
        <v>0</v>
      </c>
      <c r="J553" s="2680">
        <v>0</v>
      </c>
      <c r="K553" s="2681">
        <v>0</v>
      </c>
      <c r="L553" s="2681">
        <v>128.94</v>
      </c>
      <c r="M553" s="2706">
        <v>128.94</v>
      </c>
      <c r="N553" s="2681">
        <v>0</v>
      </c>
      <c r="O553" s="2682">
        <v>128.94</v>
      </c>
      <c r="P553" s="2682"/>
      <c r="Q553" s="2682"/>
      <c r="R553" s="2682"/>
      <c r="S553" s="2682"/>
      <c r="T553" s="2682"/>
      <c r="U553" s="2682"/>
      <c r="V553" s="2682"/>
      <c r="W553" s="2682"/>
      <c r="X553" s="2843">
        <v>128.94</v>
      </c>
      <c r="Y553" s="2843">
        <v>0</v>
      </c>
      <c r="Z553" s="2108">
        <v>128.94</v>
      </c>
      <c r="AA553" s="2844">
        <v>127.6503</v>
      </c>
      <c r="AB553" s="2844"/>
      <c r="AC553" s="2108">
        <v>127.6503</v>
      </c>
      <c r="AD553" s="2108">
        <v>1.2897000000000001</v>
      </c>
      <c r="AE553" s="2844"/>
      <c r="AF553" s="2844">
        <v>97.502543000000003</v>
      </c>
      <c r="AG553" s="2108">
        <v>97.502543000000003</v>
      </c>
      <c r="AH553" s="2682"/>
      <c r="AI553" s="2682" t="s">
        <v>10070</v>
      </c>
      <c r="AJ553" s="2683">
        <v>0</v>
      </c>
    </row>
    <row r="554" spans="1:36" s="2704" customFormat="1" ht="110.25">
      <c r="A554" s="139">
        <v>3838</v>
      </c>
      <c r="B554" s="2674" t="s">
        <v>9083</v>
      </c>
      <c r="C554" s="2675" t="s">
        <v>9084</v>
      </c>
      <c r="D554" s="2673" t="s">
        <v>56</v>
      </c>
      <c r="E554" s="2703" t="s">
        <v>8112</v>
      </c>
      <c r="F554" s="2677" t="s">
        <v>8063</v>
      </c>
      <c r="G554" s="2709">
        <v>115.386</v>
      </c>
      <c r="H554" s="2680">
        <v>0</v>
      </c>
      <c r="I554" s="2705">
        <v>29.7</v>
      </c>
      <c r="J554" s="2680">
        <v>0</v>
      </c>
      <c r="K554" s="2681">
        <v>29.7</v>
      </c>
      <c r="L554" s="2681">
        <v>85.685999999999993</v>
      </c>
      <c r="M554" s="2706">
        <v>85.685999999999993</v>
      </c>
      <c r="N554" s="2681">
        <v>0</v>
      </c>
      <c r="O554" s="2682">
        <v>85.685999999999993</v>
      </c>
      <c r="P554" s="2682"/>
      <c r="Q554" s="2682"/>
      <c r="R554" s="2682"/>
      <c r="S554" s="2682"/>
      <c r="T554" s="2682"/>
      <c r="U554" s="2682"/>
      <c r="V554" s="2682"/>
      <c r="W554" s="2682"/>
      <c r="X554" s="2843">
        <v>85.685999999999993</v>
      </c>
      <c r="Y554" s="2843">
        <v>0</v>
      </c>
      <c r="Z554" s="2108">
        <v>85.685999999999993</v>
      </c>
      <c r="AA554" s="2844">
        <v>84.680999999999997</v>
      </c>
      <c r="AB554" s="2844"/>
      <c r="AC554" s="2108">
        <v>84.680999999999997</v>
      </c>
      <c r="AD554" s="2108">
        <v>0.85499999999999998</v>
      </c>
      <c r="AE554" s="2844"/>
      <c r="AF554" s="2844">
        <v>60.465065000000003</v>
      </c>
      <c r="AG554" s="2108">
        <v>60.465065000000003</v>
      </c>
      <c r="AH554" s="2682"/>
      <c r="AI554" s="2682" t="s">
        <v>9941</v>
      </c>
      <c r="AJ554" s="2683">
        <v>0</v>
      </c>
    </row>
    <row r="555" spans="1:36" s="2704" customFormat="1" ht="126">
      <c r="A555" s="139">
        <v>3839</v>
      </c>
      <c r="B555" s="2674" t="s">
        <v>9085</v>
      </c>
      <c r="C555" s="2675" t="s">
        <v>9086</v>
      </c>
      <c r="D555" s="2673" t="s">
        <v>56</v>
      </c>
      <c r="E555" s="2703" t="s">
        <v>9087</v>
      </c>
      <c r="F555" s="2677" t="s">
        <v>8063</v>
      </c>
      <c r="G555" s="2709">
        <v>98.716999999999999</v>
      </c>
      <c r="H555" s="2680">
        <v>0</v>
      </c>
      <c r="I555" s="2705">
        <v>25</v>
      </c>
      <c r="J555" s="2680">
        <v>0</v>
      </c>
      <c r="K555" s="2681">
        <v>25</v>
      </c>
      <c r="L555" s="2681">
        <v>73.716999999999999</v>
      </c>
      <c r="M555" s="2706">
        <v>73.716999999999999</v>
      </c>
      <c r="N555" s="2681">
        <v>0</v>
      </c>
      <c r="O555" s="2682">
        <v>73.716999999999999</v>
      </c>
      <c r="P555" s="2682"/>
      <c r="Q555" s="2682"/>
      <c r="R555" s="2682"/>
      <c r="S555" s="2682"/>
      <c r="T555" s="2682"/>
      <c r="U555" s="2682"/>
      <c r="V555" s="2682"/>
      <c r="W555" s="2682"/>
      <c r="X555" s="2843">
        <v>73.716999999999999</v>
      </c>
      <c r="Y555" s="2843">
        <v>0</v>
      </c>
      <c r="Z555" s="2108">
        <v>73.716999999999999</v>
      </c>
      <c r="AA555" s="2844">
        <v>72.979829999999993</v>
      </c>
      <c r="AB555" s="2844"/>
      <c r="AC555" s="2108">
        <v>72.979829999999993</v>
      </c>
      <c r="AD555" s="2108">
        <v>0.73716999999999999</v>
      </c>
      <c r="AE555" s="2844"/>
      <c r="AF555" s="2844">
        <v>72.932922000000005</v>
      </c>
      <c r="AG555" s="2108">
        <v>72.932922000000005</v>
      </c>
      <c r="AH555" s="2682"/>
      <c r="AI555" s="2682" t="s">
        <v>9941</v>
      </c>
      <c r="AJ555" s="2683">
        <v>0</v>
      </c>
    </row>
    <row r="556" spans="1:36" s="2704" customFormat="1" ht="94.5">
      <c r="A556" s="139">
        <v>3840</v>
      </c>
      <c r="B556" s="2674" t="s">
        <v>9088</v>
      </c>
      <c r="C556" s="2675" t="s">
        <v>9089</v>
      </c>
      <c r="D556" s="2673" t="s">
        <v>56</v>
      </c>
      <c r="E556" s="2703" t="s">
        <v>8193</v>
      </c>
      <c r="F556" s="2677" t="s">
        <v>8063</v>
      </c>
      <c r="G556" s="2709">
        <v>74.774000000000001</v>
      </c>
      <c r="H556" s="2680">
        <v>0</v>
      </c>
      <c r="I556" s="2705">
        <v>19.25</v>
      </c>
      <c r="J556" s="2680">
        <v>0</v>
      </c>
      <c r="K556" s="2681">
        <v>19.25</v>
      </c>
      <c r="L556" s="2681">
        <v>55.524000000000001</v>
      </c>
      <c r="M556" s="2706">
        <v>55.524000000000001</v>
      </c>
      <c r="N556" s="2681">
        <v>0</v>
      </c>
      <c r="O556" s="2682">
        <v>55.524000000000001</v>
      </c>
      <c r="P556" s="2682"/>
      <c r="Q556" s="2682"/>
      <c r="R556" s="2682"/>
      <c r="S556" s="2682"/>
      <c r="T556" s="2682"/>
      <c r="U556" s="2682"/>
      <c r="V556" s="2682"/>
      <c r="W556" s="2682"/>
      <c r="X556" s="2843">
        <v>55.524000000000001</v>
      </c>
      <c r="Y556" s="2843">
        <v>0</v>
      </c>
      <c r="Z556" s="2108">
        <v>55.524000000000001</v>
      </c>
      <c r="AA556" s="2844">
        <v>54.968760000000003</v>
      </c>
      <c r="AB556" s="2844"/>
      <c r="AC556" s="2108">
        <v>54.968760000000003</v>
      </c>
      <c r="AD556" s="2108">
        <v>0.55523999999999996</v>
      </c>
      <c r="AE556" s="2844"/>
      <c r="AF556" s="2844">
        <v>42.732380999999997</v>
      </c>
      <c r="AG556" s="2108">
        <v>42.732380999999997</v>
      </c>
      <c r="AH556" s="2682"/>
      <c r="AI556" s="2682" t="s">
        <v>9941</v>
      </c>
      <c r="AJ556" s="2683">
        <v>0</v>
      </c>
    </row>
    <row r="557" spans="1:36" s="2704" customFormat="1" ht="126">
      <c r="A557" s="139">
        <v>3841</v>
      </c>
      <c r="B557" s="2674" t="s">
        <v>9090</v>
      </c>
      <c r="C557" s="2675" t="s">
        <v>9091</v>
      </c>
      <c r="D557" s="2673" t="s">
        <v>66</v>
      </c>
      <c r="E557" s="2703" t="s">
        <v>8176</v>
      </c>
      <c r="F557" s="2677" t="s">
        <v>8063</v>
      </c>
      <c r="G557" s="2709">
        <v>118.557</v>
      </c>
      <c r="H557" s="2680">
        <v>0</v>
      </c>
      <c r="I557" s="2705">
        <v>15</v>
      </c>
      <c r="J557" s="2680">
        <v>0</v>
      </c>
      <c r="K557" s="2681">
        <v>15</v>
      </c>
      <c r="L557" s="2681">
        <v>103.557</v>
      </c>
      <c r="M557" s="2706">
        <v>103.557</v>
      </c>
      <c r="N557" s="2681">
        <v>0</v>
      </c>
      <c r="O557" s="2682">
        <v>103.557</v>
      </c>
      <c r="P557" s="2682"/>
      <c r="Q557" s="2682"/>
      <c r="R557" s="2682"/>
      <c r="S557" s="2682"/>
      <c r="T557" s="2682"/>
      <c r="U557" s="2682"/>
      <c r="V557" s="2682"/>
      <c r="W557" s="2682"/>
      <c r="X557" s="2843">
        <v>103.557</v>
      </c>
      <c r="Y557" s="2843">
        <v>0</v>
      </c>
      <c r="Z557" s="2108">
        <v>103.557</v>
      </c>
      <c r="AA557" s="2844">
        <v>51.260714999999998</v>
      </c>
      <c r="AB557" s="2844"/>
      <c r="AC557" s="2108">
        <v>51.260714999999998</v>
      </c>
      <c r="AD557" s="2108">
        <v>0.51778500000000005</v>
      </c>
      <c r="AE557" s="2844"/>
      <c r="AF557" s="2844">
        <v>0</v>
      </c>
      <c r="AG557" s="2108">
        <v>0</v>
      </c>
      <c r="AH557" s="2682"/>
      <c r="AI557" s="2682" t="s">
        <v>10033</v>
      </c>
      <c r="AJ557" s="2683">
        <v>0</v>
      </c>
    </row>
    <row r="558" spans="1:36" s="2704" customFormat="1" ht="63">
      <c r="A558" s="139">
        <v>3842</v>
      </c>
      <c r="B558" s="2674" t="s">
        <v>9092</v>
      </c>
      <c r="C558" s="2675" t="s">
        <v>9093</v>
      </c>
      <c r="D558" s="2673" t="s">
        <v>66</v>
      </c>
      <c r="E558" s="2703" t="s">
        <v>8069</v>
      </c>
      <c r="F558" s="2677" t="s">
        <v>8063</v>
      </c>
      <c r="G558" s="2709">
        <v>86.828000000000003</v>
      </c>
      <c r="H558" s="2680">
        <v>0</v>
      </c>
      <c r="I558" s="2705">
        <v>20</v>
      </c>
      <c r="J558" s="2680">
        <v>0</v>
      </c>
      <c r="K558" s="2681">
        <v>20</v>
      </c>
      <c r="L558" s="2681">
        <v>66.828000000000003</v>
      </c>
      <c r="M558" s="2706">
        <v>66.828000000000003</v>
      </c>
      <c r="N558" s="2681">
        <v>0</v>
      </c>
      <c r="O558" s="2682">
        <v>66.828000000000003</v>
      </c>
      <c r="P558" s="2682"/>
      <c r="Q558" s="2682"/>
      <c r="R558" s="2682"/>
      <c r="S558" s="2682"/>
      <c r="T558" s="2682"/>
      <c r="U558" s="2682"/>
      <c r="V558" s="2682"/>
      <c r="W558" s="2682"/>
      <c r="X558" s="2843">
        <v>66.828000000000003</v>
      </c>
      <c r="Y558" s="2843">
        <v>0</v>
      </c>
      <c r="Z558" s="2108">
        <v>66.828000000000003</v>
      </c>
      <c r="AA558" s="2844">
        <v>66.159720000000007</v>
      </c>
      <c r="AB558" s="2844"/>
      <c r="AC558" s="2108">
        <v>66.159720000000007</v>
      </c>
      <c r="AD558" s="2108">
        <v>0.66827999999999999</v>
      </c>
      <c r="AE558" s="2844"/>
      <c r="AF558" s="2844">
        <v>0</v>
      </c>
      <c r="AG558" s="2108">
        <v>0</v>
      </c>
      <c r="AH558" s="2682"/>
      <c r="AI558" s="2682" t="s">
        <v>9941</v>
      </c>
      <c r="AJ558" s="2683">
        <v>0</v>
      </c>
    </row>
    <row r="559" spans="1:36" s="2704" customFormat="1" ht="63">
      <c r="A559" s="139">
        <v>3843</v>
      </c>
      <c r="B559" s="2674" t="s">
        <v>9094</v>
      </c>
      <c r="C559" s="2675" t="s">
        <v>9095</v>
      </c>
      <c r="D559" s="2673" t="s">
        <v>66</v>
      </c>
      <c r="E559" s="2703" t="s">
        <v>2483</v>
      </c>
      <c r="F559" s="2677" t="s">
        <v>8063</v>
      </c>
      <c r="G559" s="2709">
        <v>124.218</v>
      </c>
      <c r="H559" s="2680">
        <v>0</v>
      </c>
      <c r="I559" s="2705">
        <v>14.85</v>
      </c>
      <c r="J559" s="2680">
        <v>0</v>
      </c>
      <c r="K559" s="2681">
        <v>14.85</v>
      </c>
      <c r="L559" s="2681">
        <v>109.36800000000001</v>
      </c>
      <c r="M559" s="2706">
        <v>109.36800000000001</v>
      </c>
      <c r="N559" s="2681">
        <v>0</v>
      </c>
      <c r="O559" s="2682">
        <v>109.36800000000001</v>
      </c>
      <c r="P559" s="2682"/>
      <c r="Q559" s="2682"/>
      <c r="R559" s="2682"/>
      <c r="S559" s="2682"/>
      <c r="T559" s="2682"/>
      <c r="U559" s="2682"/>
      <c r="V559" s="2682"/>
      <c r="W559" s="2682"/>
      <c r="X559" s="2843">
        <v>109.36800000000001</v>
      </c>
      <c r="Y559" s="2843">
        <v>0</v>
      </c>
      <c r="Z559" s="2108">
        <v>109.36800000000001</v>
      </c>
      <c r="AA559" s="2844">
        <v>108.27415999999999</v>
      </c>
      <c r="AB559" s="2844"/>
      <c r="AC559" s="2108">
        <v>108.27415999999999</v>
      </c>
      <c r="AD559" s="2108">
        <v>1.0938400000000001</v>
      </c>
      <c r="AE559" s="2844"/>
      <c r="AF559" s="2844">
        <v>108.27310199999999</v>
      </c>
      <c r="AG559" s="2108">
        <v>108.27310199999999</v>
      </c>
      <c r="AH559" s="2682"/>
      <c r="AI559" s="2682" t="s">
        <v>10070</v>
      </c>
      <c r="AJ559" s="2683">
        <v>0</v>
      </c>
    </row>
    <row r="560" spans="1:36" s="2704" customFormat="1" ht="94.5">
      <c r="A560" s="139">
        <v>3844</v>
      </c>
      <c r="B560" s="2674" t="s">
        <v>9096</v>
      </c>
      <c r="C560" s="2675" t="s">
        <v>9097</v>
      </c>
      <c r="D560" s="2673" t="s">
        <v>66</v>
      </c>
      <c r="E560" s="2703" t="s">
        <v>8193</v>
      </c>
      <c r="F560" s="2677" t="s">
        <v>8063</v>
      </c>
      <c r="G560" s="2709">
        <v>78.019000000000005</v>
      </c>
      <c r="H560" s="2680">
        <v>0</v>
      </c>
      <c r="I560" s="2705">
        <v>20</v>
      </c>
      <c r="J560" s="2680">
        <v>0</v>
      </c>
      <c r="K560" s="2681">
        <v>20</v>
      </c>
      <c r="L560" s="2681">
        <v>58.019000000000005</v>
      </c>
      <c r="M560" s="2706">
        <v>58.019000000000005</v>
      </c>
      <c r="N560" s="2681">
        <v>0</v>
      </c>
      <c r="O560" s="2682">
        <v>58.019000000000005</v>
      </c>
      <c r="P560" s="2682"/>
      <c r="Q560" s="2682"/>
      <c r="R560" s="2682"/>
      <c r="S560" s="2682"/>
      <c r="T560" s="2682"/>
      <c r="U560" s="2682"/>
      <c r="V560" s="2682"/>
      <c r="W560" s="2682"/>
      <c r="X560" s="2843">
        <v>58.019000000000005</v>
      </c>
      <c r="Y560" s="2843">
        <v>0</v>
      </c>
      <c r="Z560" s="2108">
        <v>58.019000000000005</v>
      </c>
      <c r="AA560" s="2844">
        <v>57.438810000000004</v>
      </c>
      <c r="AB560" s="2844"/>
      <c r="AC560" s="2108">
        <v>57.438810000000004</v>
      </c>
      <c r="AD560" s="2108">
        <v>0.58019000000000009</v>
      </c>
      <c r="AE560" s="2844"/>
      <c r="AF560" s="2844">
        <v>57.359046999999997</v>
      </c>
      <c r="AG560" s="2108">
        <v>57.359046999999997</v>
      </c>
      <c r="AH560" s="2682"/>
      <c r="AI560" s="2682" t="s">
        <v>9941</v>
      </c>
      <c r="AJ560" s="2683">
        <v>0</v>
      </c>
    </row>
    <row r="561" spans="1:36" s="2704" customFormat="1" ht="47.25">
      <c r="A561" s="139">
        <v>3845</v>
      </c>
      <c r="B561" s="2674" t="s">
        <v>9098</v>
      </c>
      <c r="C561" s="2675" t="s">
        <v>9099</v>
      </c>
      <c r="D561" s="2673" t="s">
        <v>66</v>
      </c>
      <c r="E561" s="2703" t="s">
        <v>8069</v>
      </c>
      <c r="F561" s="2677" t="s">
        <v>8063</v>
      </c>
      <c r="G561" s="2709">
        <v>99.847999999999999</v>
      </c>
      <c r="H561" s="2680">
        <v>0</v>
      </c>
      <c r="I561" s="2705">
        <v>25</v>
      </c>
      <c r="J561" s="2680">
        <v>0</v>
      </c>
      <c r="K561" s="2681">
        <v>25</v>
      </c>
      <c r="L561" s="2681">
        <v>74.847999999999999</v>
      </c>
      <c r="M561" s="2706">
        <v>74.847999999999999</v>
      </c>
      <c r="N561" s="2681">
        <v>0</v>
      </c>
      <c r="O561" s="2682">
        <v>74.847999999999999</v>
      </c>
      <c r="P561" s="2682"/>
      <c r="Q561" s="2682"/>
      <c r="R561" s="2682"/>
      <c r="S561" s="2682"/>
      <c r="T561" s="2682"/>
      <c r="U561" s="2682"/>
      <c r="V561" s="2682"/>
      <c r="W561" s="2682"/>
      <c r="X561" s="2843">
        <v>74.847999999999999</v>
      </c>
      <c r="Y561" s="2843">
        <v>0</v>
      </c>
      <c r="Z561" s="2108">
        <v>74.847999999999999</v>
      </c>
      <c r="AA561" s="2844">
        <v>74.099519999999998</v>
      </c>
      <c r="AB561" s="2844"/>
      <c r="AC561" s="2108">
        <v>74.099519999999998</v>
      </c>
      <c r="AD561" s="2108">
        <v>0.74848000000000003</v>
      </c>
      <c r="AE561" s="2844"/>
      <c r="AF561" s="2844">
        <v>0</v>
      </c>
      <c r="AG561" s="2108">
        <v>0</v>
      </c>
      <c r="AH561" s="2682"/>
      <c r="AI561" s="2682" t="s">
        <v>9941</v>
      </c>
      <c r="AJ561" s="2683">
        <v>0</v>
      </c>
    </row>
    <row r="562" spans="1:36" s="2704" customFormat="1" ht="47.25">
      <c r="A562" s="139">
        <v>3846</v>
      </c>
      <c r="B562" s="2674" t="s">
        <v>9100</v>
      </c>
      <c r="C562" s="2675" t="s">
        <v>9101</v>
      </c>
      <c r="D562" s="2673" t="s">
        <v>66</v>
      </c>
      <c r="E562" s="2703" t="s">
        <v>8069</v>
      </c>
      <c r="F562" s="2677" t="s">
        <v>8063</v>
      </c>
      <c r="G562" s="2709">
        <v>84.033000000000001</v>
      </c>
      <c r="H562" s="2680">
        <v>0</v>
      </c>
      <c r="I562" s="2705">
        <v>20</v>
      </c>
      <c r="J562" s="2680">
        <v>0</v>
      </c>
      <c r="K562" s="2681">
        <v>20</v>
      </c>
      <c r="L562" s="2681">
        <v>64.033000000000001</v>
      </c>
      <c r="M562" s="2706">
        <v>64.033000000000001</v>
      </c>
      <c r="N562" s="2681">
        <v>0</v>
      </c>
      <c r="O562" s="2682">
        <v>64.033000000000001</v>
      </c>
      <c r="P562" s="2682"/>
      <c r="Q562" s="2682"/>
      <c r="R562" s="2682"/>
      <c r="S562" s="2682"/>
      <c r="T562" s="2682"/>
      <c r="U562" s="2682"/>
      <c r="V562" s="2682"/>
      <c r="W562" s="2682"/>
      <c r="X562" s="2843">
        <v>64.033000000000001</v>
      </c>
      <c r="Y562" s="2843">
        <v>0</v>
      </c>
      <c r="Z562" s="2108">
        <v>64.033000000000001</v>
      </c>
      <c r="AA562" s="2844">
        <v>63.392670000000003</v>
      </c>
      <c r="AB562" s="2844"/>
      <c r="AC562" s="2108">
        <v>63.392670000000003</v>
      </c>
      <c r="AD562" s="2108">
        <v>0.64033000000000007</v>
      </c>
      <c r="AE562" s="2844"/>
      <c r="AF562" s="2844">
        <v>15.202161</v>
      </c>
      <c r="AG562" s="2108">
        <v>15.202161</v>
      </c>
      <c r="AH562" s="2682"/>
      <c r="AI562" s="2682" t="s">
        <v>9941</v>
      </c>
      <c r="AJ562" s="2683">
        <v>0</v>
      </c>
    </row>
    <row r="563" spans="1:36" s="2704" customFormat="1" ht="63">
      <c r="A563" s="139">
        <v>3847</v>
      </c>
      <c r="B563" s="2674" t="s">
        <v>9102</v>
      </c>
      <c r="C563" s="2675" t="s">
        <v>9103</v>
      </c>
      <c r="D563" s="2673" t="s">
        <v>66</v>
      </c>
      <c r="E563" s="2703" t="s">
        <v>8069</v>
      </c>
      <c r="F563" s="2677" t="s">
        <v>8063</v>
      </c>
      <c r="G563" s="2709">
        <v>89.293999999999997</v>
      </c>
      <c r="H563" s="2680">
        <v>0</v>
      </c>
      <c r="I563" s="2705">
        <v>22.5</v>
      </c>
      <c r="J563" s="2680">
        <v>0</v>
      </c>
      <c r="K563" s="2681">
        <v>22.5</v>
      </c>
      <c r="L563" s="2681">
        <v>66.793999999999997</v>
      </c>
      <c r="M563" s="2706">
        <v>66.793999999999997</v>
      </c>
      <c r="N563" s="2681">
        <v>0</v>
      </c>
      <c r="O563" s="2682">
        <v>66.793999999999997</v>
      </c>
      <c r="P563" s="2682"/>
      <c r="Q563" s="2682"/>
      <c r="R563" s="2682"/>
      <c r="S563" s="2682"/>
      <c r="T563" s="2682"/>
      <c r="U563" s="2682"/>
      <c r="V563" s="2682"/>
      <c r="W563" s="2682"/>
      <c r="X563" s="2843">
        <v>66.793999999999997</v>
      </c>
      <c r="Y563" s="2843">
        <v>0</v>
      </c>
      <c r="Z563" s="2108">
        <v>66.793999999999997</v>
      </c>
      <c r="AA563" s="2844">
        <v>66.126059999999995</v>
      </c>
      <c r="AB563" s="2844"/>
      <c r="AC563" s="2108">
        <v>66.126059999999995</v>
      </c>
      <c r="AD563" s="2108">
        <v>0.66793999999999998</v>
      </c>
      <c r="AE563" s="2844"/>
      <c r="AF563" s="2844">
        <v>15.696078</v>
      </c>
      <c r="AG563" s="2108">
        <v>15.696078</v>
      </c>
      <c r="AH563" s="2682"/>
      <c r="AI563" s="2682" t="s">
        <v>9941</v>
      </c>
      <c r="AJ563" s="2683">
        <v>0</v>
      </c>
    </row>
    <row r="564" spans="1:36" s="2704" customFormat="1" ht="78.75">
      <c r="A564" s="139">
        <v>3848</v>
      </c>
      <c r="B564" s="2674" t="s">
        <v>9104</v>
      </c>
      <c r="C564" s="2675" t="s">
        <v>9105</v>
      </c>
      <c r="D564" s="2673" t="s">
        <v>66</v>
      </c>
      <c r="E564" s="2703" t="s">
        <v>8069</v>
      </c>
      <c r="F564" s="2677" t="s">
        <v>8063</v>
      </c>
      <c r="G564" s="2709">
        <v>99.924999999999997</v>
      </c>
      <c r="H564" s="2680">
        <v>0</v>
      </c>
      <c r="I564" s="2705">
        <v>25</v>
      </c>
      <c r="J564" s="2680">
        <v>0</v>
      </c>
      <c r="K564" s="2681">
        <v>25</v>
      </c>
      <c r="L564" s="2681">
        <v>74.924999999999997</v>
      </c>
      <c r="M564" s="2706">
        <v>74.924999999999997</v>
      </c>
      <c r="N564" s="2681">
        <v>0</v>
      </c>
      <c r="O564" s="2682">
        <v>74.924999999999997</v>
      </c>
      <c r="P564" s="2682"/>
      <c r="Q564" s="2682"/>
      <c r="R564" s="2682"/>
      <c r="S564" s="2682"/>
      <c r="T564" s="2682"/>
      <c r="U564" s="2682"/>
      <c r="V564" s="2682"/>
      <c r="W564" s="2682"/>
      <c r="X564" s="2843">
        <v>74.924999999999997</v>
      </c>
      <c r="Y564" s="2843">
        <v>0</v>
      </c>
      <c r="Z564" s="2108">
        <v>74.924999999999997</v>
      </c>
      <c r="AA564" s="2844">
        <v>74.175937500000003</v>
      </c>
      <c r="AB564" s="2844"/>
      <c r="AC564" s="2108">
        <v>74.175937500000003</v>
      </c>
      <c r="AD564" s="2108">
        <v>0.74931250000000005</v>
      </c>
      <c r="AE564" s="2844"/>
      <c r="AF564" s="2844">
        <v>18.54</v>
      </c>
      <c r="AG564" s="2108">
        <v>18.54</v>
      </c>
      <c r="AH564" s="2682"/>
      <c r="AI564" s="2682" t="s">
        <v>10033</v>
      </c>
      <c r="AJ564" s="2683">
        <v>0</v>
      </c>
    </row>
    <row r="565" spans="1:36" s="2704" customFormat="1" ht="78.75">
      <c r="A565" s="139">
        <v>3849</v>
      </c>
      <c r="B565" s="2674" t="s">
        <v>9106</v>
      </c>
      <c r="C565" s="2675" t="s">
        <v>9107</v>
      </c>
      <c r="D565" s="2673" t="s">
        <v>66</v>
      </c>
      <c r="E565" s="2703" t="s">
        <v>8069</v>
      </c>
      <c r="F565" s="2677" t="s">
        <v>8063</v>
      </c>
      <c r="G565" s="2709">
        <v>98.960999999999999</v>
      </c>
      <c r="H565" s="2680">
        <v>0</v>
      </c>
      <c r="I565" s="2705">
        <v>24.9</v>
      </c>
      <c r="J565" s="2680">
        <v>0</v>
      </c>
      <c r="K565" s="2681">
        <v>24.9</v>
      </c>
      <c r="L565" s="2681">
        <v>74.061000000000007</v>
      </c>
      <c r="M565" s="2706">
        <v>74.061000000000007</v>
      </c>
      <c r="N565" s="2681">
        <v>0</v>
      </c>
      <c r="O565" s="2682">
        <v>74.061000000000007</v>
      </c>
      <c r="P565" s="2682"/>
      <c r="Q565" s="2682"/>
      <c r="R565" s="2682"/>
      <c r="S565" s="2682"/>
      <c r="T565" s="2682"/>
      <c r="U565" s="2682"/>
      <c r="V565" s="2682"/>
      <c r="W565" s="2682"/>
      <c r="X565" s="2843">
        <v>74.061000000000007</v>
      </c>
      <c r="Y565" s="2843">
        <v>0</v>
      </c>
      <c r="Z565" s="2108">
        <v>74.061000000000007</v>
      </c>
      <c r="AA565" s="2844">
        <v>73.320390000000003</v>
      </c>
      <c r="AB565" s="2844"/>
      <c r="AC565" s="2108">
        <v>73.320390000000003</v>
      </c>
      <c r="AD565" s="2108">
        <v>0.7406100000000001</v>
      </c>
      <c r="AE565" s="2844"/>
      <c r="AF565" s="2844">
        <v>0</v>
      </c>
      <c r="AG565" s="2108">
        <v>0</v>
      </c>
      <c r="AH565" s="2682"/>
      <c r="AI565" s="2682" t="s">
        <v>9941</v>
      </c>
      <c r="AJ565" s="2683">
        <v>0</v>
      </c>
    </row>
    <row r="566" spans="1:36" s="2704" customFormat="1" ht="63">
      <c r="A566" s="139">
        <v>3850</v>
      </c>
      <c r="B566" s="2674" t="s">
        <v>9108</v>
      </c>
      <c r="C566" s="2675" t="s">
        <v>9109</v>
      </c>
      <c r="D566" s="2673" t="s">
        <v>66</v>
      </c>
      <c r="E566" s="2703" t="s">
        <v>8069</v>
      </c>
      <c r="F566" s="2677" t="s">
        <v>8063</v>
      </c>
      <c r="G566" s="2709">
        <v>96.683000000000007</v>
      </c>
      <c r="H566" s="2680">
        <v>0</v>
      </c>
      <c r="I566" s="2705">
        <v>23.5</v>
      </c>
      <c r="J566" s="2680">
        <v>0</v>
      </c>
      <c r="K566" s="2681">
        <v>23.5</v>
      </c>
      <c r="L566" s="2681">
        <v>73.183000000000007</v>
      </c>
      <c r="M566" s="2706">
        <v>73.183000000000007</v>
      </c>
      <c r="N566" s="2681">
        <v>0</v>
      </c>
      <c r="O566" s="2682">
        <v>73.183000000000007</v>
      </c>
      <c r="P566" s="2682"/>
      <c r="Q566" s="2682"/>
      <c r="R566" s="2682"/>
      <c r="S566" s="2682"/>
      <c r="T566" s="2682"/>
      <c r="U566" s="2682"/>
      <c r="V566" s="2682"/>
      <c r="W566" s="2682"/>
      <c r="X566" s="2843">
        <v>73.183000000000007</v>
      </c>
      <c r="Y566" s="2843">
        <v>0</v>
      </c>
      <c r="Z566" s="2108">
        <v>73.183000000000007</v>
      </c>
      <c r="AA566" s="2844">
        <v>72.451170000000005</v>
      </c>
      <c r="AB566" s="2844"/>
      <c r="AC566" s="2108">
        <v>72.451170000000005</v>
      </c>
      <c r="AD566" s="2108">
        <v>0.73183000000000009</v>
      </c>
      <c r="AE566" s="2844"/>
      <c r="AF566" s="2844">
        <v>38.601605999999997</v>
      </c>
      <c r="AG566" s="2108">
        <v>38.601605999999997</v>
      </c>
      <c r="AH566" s="2682"/>
      <c r="AI566" s="2682" t="s">
        <v>9941</v>
      </c>
      <c r="AJ566" s="2683">
        <v>0</v>
      </c>
    </row>
    <row r="567" spans="1:36" s="2704" customFormat="1" ht="126">
      <c r="A567" s="139">
        <v>3851</v>
      </c>
      <c r="B567" s="2674" t="s">
        <v>9110</v>
      </c>
      <c r="C567" s="2675" t="s">
        <v>9111</v>
      </c>
      <c r="D567" s="2673" t="s">
        <v>66</v>
      </c>
      <c r="E567" s="2703" t="s">
        <v>8176</v>
      </c>
      <c r="F567" s="2677" t="s">
        <v>8063</v>
      </c>
      <c r="G567" s="2709">
        <v>150.06299999999999</v>
      </c>
      <c r="H567" s="2680">
        <v>0</v>
      </c>
      <c r="I567" s="2705">
        <v>37.223999999999997</v>
      </c>
      <c r="J567" s="2680">
        <v>0</v>
      </c>
      <c r="K567" s="2681">
        <v>37.223999999999997</v>
      </c>
      <c r="L567" s="2681">
        <v>112.839</v>
      </c>
      <c r="M567" s="2706">
        <v>112.839</v>
      </c>
      <c r="N567" s="2681">
        <v>0</v>
      </c>
      <c r="O567" s="2682">
        <v>112.839</v>
      </c>
      <c r="P567" s="2682"/>
      <c r="Q567" s="2682"/>
      <c r="R567" s="2682"/>
      <c r="S567" s="2682"/>
      <c r="T567" s="2682"/>
      <c r="U567" s="2682"/>
      <c r="V567" s="2682"/>
      <c r="W567" s="2682"/>
      <c r="X567" s="2843">
        <v>112.839</v>
      </c>
      <c r="Y567" s="2843">
        <v>0</v>
      </c>
      <c r="Z567" s="2108">
        <v>112.839</v>
      </c>
      <c r="AA567" s="2844">
        <v>55.855652500000005</v>
      </c>
      <c r="AB567" s="2844"/>
      <c r="AC567" s="2108">
        <v>55.855652500000005</v>
      </c>
      <c r="AD567" s="2108">
        <v>0.56409749999999992</v>
      </c>
      <c r="AE567" s="2844"/>
      <c r="AF567" s="2844">
        <v>27.92</v>
      </c>
      <c r="AG567" s="2108">
        <v>27.92</v>
      </c>
      <c r="AH567" s="2682"/>
      <c r="AI567" s="2682" t="s">
        <v>10033</v>
      </c>
      <c r="AJ567" s="2683">
        <v>0</v>
      </c>
    </row>
    <row r="568" spans="1:36" s="2704" customFormat="1" ht="78.75">
      <c r="A568" s="139">
        <v>3852</v>
      </c>
      <c r="B568" s="2674" t="s">
        <v>9112</v>
      </c>
      <c r="C568" s="2675" t="s">
        <v>9113</v>
      </c>
      <c r="D568" s="2673" t="s">
        <v>66</v>
      </c>
      <c r="E568" s="2703" t="s">
        <v>8069</v>
      </c>
      <c r="F568" s="2677" t="s">
        <v>8063</v>
      </c>
      <c r="G568" s="2709">
        <v>59.148000000000003</v>
      </c>
      <c r="H568" s="2680">
        <v>0</v>
      </c>
      <c r="I568" s="2705">
        <v>15</v>
      </c>
      <c r="J568" s="2680">
        <v>0</v>
      </c>
      <c r="K568" s="2681">
        <v>15</v>
      </c>
      <c r="L568" s="2681">
        <v>44.148000000000003</v>
      </c>
      <c r="M568" s="2706">
        <v>44.148000000000003</v>
      </c>
      <c r="N568" s="2681">
        <v>0</v>
      </c>
      <c r="O568" s="2682">
        <v>44.148000000000003</v>
      </c>
      <c r="P568" s="2682"/>
      <c r="Q568" s="2682"/>
      <c r="R568" s="2682"/>
      <c r="S568" s="2682"/>
      <c r="T568" s="2682"/>
      <c r="U568" s="2682"/>
      <c r="V568" s="2682"/>
      <c r="W568" s="2682"/>
      <c r="X568" s="2843">
        <v>44.148000000000003</v>
      </c>
      <c r="Y568" s="2843">
        <v>0</v>
      </c>
      <c r="Z568" s="2108">
        <v>44.148000000000003</v>
      </c>
      <c r="AA568" s="2844">
        <v>43.706520000000005</v>
      </c>
      <c r="AB568" s="2844"/>
      <c r="AC568" s="2108">
        <v>43.706520000000005</v>
      </c>
      <c r="AD568" s="2108">
        <v>0.44148000000000004</v>
      </c>
      <c r="AE568" s="2844"/>
      <c r="AF568" s="2844">
        <v>0</v>
      </c>
      <c r="AG568" s="2108">
        <v>0</v>
      </c>
      <c r="AH568" s="2682"/>
      <c r="AI568" s="2682" t="s">
        <v>9941</v>
      </c>
      <c r="AJ568" s="2683">
        <v>0</v>
      </c>
    </row>
    <row r="569" spans="1:36" s="2704" customFormat="1" ht="48" customHeight="1">
      <c r="A569" s="139">
        <v>3853</v>
      </c>
      <c r="B569" s="2674" t="s">
        <v>9114</v>
      </c>
      <c r="C569" s="2675" t="s">
        <v>9115</v>
      </c>
      <c r="D569" s="2673" t="s">
        <v>66</v>
      </c>
      <c r="E569" s="2703" t="s">
        <v>8069</v>
      </c>
      <c r="F569" s="2677" t="s">
        <v>8063</v>
      </c>
      <c r="G569" s="2709">
        <v>93.668000000000006</v>
      </c>
      <c r="H569" s="2680">
        <v>0</v>
      </c>
      <c r="I569" s="2705">
        <v>24</v>
      </c>
      <c r="J569" s="2680">
        <v>0</v>
      </c>
      <c r="K569" s="2681">
        <v>24</v>
      </c>
      <c r="L569" s="2681">
        <v>69.668000000000006</v>
      </c>
      <c r="M569" s="2706">
        <v>69.668000000000006</v>
      </c>
      <c r="N569" s="2681">
        <v>0</v>
      </c>
      <c r="O569" s="2682">
        <v>69.668000000000006</v>
      </c>
      <c r="P569" s="2682"/>
      <c r="Q569" s="2682"/>
      <c r="R569" s="2682"/>
      <c r="S569" s="2682"/>
      <c r="T569" s="2682"/>
      <c r="U569" s="2682"/>
      <c r="V569" s="2682"/>
      <c r="W569" s="2682"/>
      <c r="X569" s="2843">
        <v>69.668000000000006</v>
      </c>
      <c r="Y569" s="2843">
        <v>0</v>
      </c>
      <c r="Z569" s="2108">
        <v>69.668000000000006</v>
      </c>
      <c r="AA569" s="2844">
        <v>68.971320000000006</v>
      </c>
      <c r="AB569" s="2844"/>
      <c r="AC569" s="2108">
        <v>68.971320000000006</v>
      </c>
      <c r="AD569" s="2108">
        <v>0.69668000000000008</v>
      </c>
      <c r="AE569" s="2844"/>
      <c r="AF569" s="2844">
        <v>10.374021000000001</v>
      </c>
      <c r="AG569" s="2108">
        <v>10.374021000000001</v>
      </c>
      <c r="AH569" s="2682"/>
      <c r="AI569" s="2682" t="s">
        <v>9941</v>
      </c>
      <c r="AJ569" s="2683">
        <v>0</v>
      </c>
    </row>
    <row r="570" spans="1:36" s="2704" customFormat="1" ht="157.5">
      <c r="A570" s="139">
        <v>3854</v>
      </c>
      <c r="B570" s="2674" t="s">
        <v>9116</v>
      </c>
      <c r="C570" s="2675" t="s">
        <v>9117</v>
      </c>
      <c r="D570" s="2703" t="s">
        <v>187</v>
      </c>
      <c r="E570" s="2703" t="s">
        <v>4124</v>
      </c>
      <c r="F570" s="2677" t="s">
        <v>8063</v>
      </c>
      <c r="G570" s="2709">
        <v>153.251</v>
      </c>
      <c r="H570" s="2680">
        <v>0</v>
      </c>
      <c r="I570" s="2705">
        <v>35</v>
      </c>
      <c r="J570" s="2680">
        <v>0</v>
      </c>
      <c r="K570" s="2681">
        <v>35</v>
      </c>
      <c r="L570" s="2681">
        <v>118.251</v>
      </c>
      <c r="M570" s="2706">
        <v>118.251</v>
      </c>
      <c r="N570" s="2681">
        <v>0</v>
      </c>
      <c r="O570" s="2682">
        <v>118.251</v>
      </c>
      <c r="P570" s="2682"/>
      <c r="Q570" s="2682"/>
      <c r="R570" s="2682"/>
      <c r="S570" s="2682"/>
      <c r="T570" s="2682"/>
      <c r="U570" s="2682"/>
      <c r="V570" s="2682"/>
      <c r="W570" s="2682"/>
      <c r="X570" s="2843">
        <v>118.251</v>
      </c>
      <c r="Y570" s="2843">
        <v>0</v>
      </c>
      <c r="Z570" s="2108">
        <v>118.251</v>
      </c>
      <c r="AA570" s="2844">
        <v>58.534245000000006</v>
      </c>
      <c r="AB570" s="2844"/>
      <c r="AC570" s="2108">
        <v>58.534245000000006</v>
      </c>
      <c r="AD570" s="2108">
        <v>0.59125499999999998</v>
      </c>
      <c r="AE570" s="2844"/>
      <c r="AF570" s="2844">
        <v>21.712748000000001</v>
      </c>
      <c r="AG570" s="2108">
        <v>21.712748000000001</v>
      </c>
      <c r="AH570" s="2682"/>
      <c r="AI570" s="2682" t="s">
        <v>10033</v>
      </c>
      <c r="AJ570" s="2683">
        <v>0</v>
      </c>
    </row>
    <row r="571" spans="1:36" s="2704" customFormat="1" ht="63">
      <c r="A571" s="139">
        <v>3855</v>
      </c>
      <c r="B571" s="2674" t="s">
        <v>9118</v>
      </c>
      <c r="C571" s="2675" t="s">
        <v>9119</v>
      </c>
      <c r="D571" s="2703" t="s">
        <v>187</v>
      </c>
      <c r="E571" s="2703" t="s">
        <v>4124</v>
      </c>
      <c r="F571" s="2677" t="s">
        <v>8063</v>
      </c>
      <c r="G571" s="2709">
        <v>179.828</v>
      </c>
      <c r="H571" s="2680">
        <v>0</v>
      </c>
      <c r="I571" s="2705">
        <v>42.5</v>
      </c>
      <c r="J571" s="2680">
        <v>0</v>
      </c>
      <c r="K571" s="2681">
        <v>42.5</v>
      </c>
      <c r="L571" s="2681">
        <v>137.328</v>
      </c>
      <c r="M571" s="2706">
        <v>137.328</v>
      </c>
      <c r="N571" s="2681">
        <v>0</v>
      </c>
      <c r="O571" s="2682">
        <v>137.328</v>
      </c>
      <c r="P571" s="2682"/>
      <c r="Q571" s="2682"/>
      <c r="R571" s="2682"/>
      <c r="S571" s="2682"/>
      <c r="T571" s="2682"/>
      <c r="U571" s="2682"/>
      <c r="V571" s="2682"/>
      <c r="W571" s="2682"/>
      <c r="X571" s="2843">
        <v>137.328</v>
      </c>
      <c r="Y571" s="2843">
        <v>0</v>
      </c>
      <c r="Z571" s="2108">
        <v>137.328</v>
      </c>
      <c r="AA571" s="2844">
        <v>67.977360000000004</v>
      </c>
      <c r="AB571" s="2844"/>
      <c r="AC571" s="2108">
        <v>67.977360000000004</v>
      </c>
      <c r="AD571" s="2108">
        <v>0.68664000000000003</v>
      </c>
      <c r="AE571" s="2844"/>
      <c r="AF571" s="2844">
        <v>24.969562</v>
      </c>
      <c r="AG571" s="2108">
        <v>24.969562</v>
      </c>
      <c r="AH571" s="2682"/>
      <c r="AI571" s="2682" t="s">
        <v>10033</v>
      </c>
      <c r="AJ571" s="2683">
        <v>0</v>
      </c>
    </row>
    <row r="572" spans="1:36" s="2704" customFormat="1" ht="63">
      <c r="A572" s="139">
        <v>3856</v>
      </c>
      <c r="B572" s="2674" t="s">
        <v>9120</v>
      </c>
      <c r="C572" s="2675" t="s">
        <v>9121</v>
      </c>
      <c r="D572" s="2703" t="s">
        <v>187</v>
      </c>
      <c r="E572" s="2703" t="s">
        <v>4124</v>
      </c>
      <c r="F572" s="2677" t="s">
        <v>8063</v>
      </c>
      <c r="G572" s="2709">
        <v>164.5</v>
      </c>
      <c r="H572" s="2680">
        <v>0</v>
      </c>
      <c r="I572" s="2705">
        <v>37.5</v>
      </c>
      <c r="J572" s="2680">
        <v>0</v>
      </c>
      <c r="K572" s="2681">
        <v>37.5</v>
      </c>
      <c r="L572" s="2681">
        <v>127</v>
      </c>
      <c r="M572" s="2706">
        <v>127</v>
      </c>
      <c r="N572" s="2681">
        <v>0</v>
      </c>
      <c r="O572" s="2682">
        <v>127</v>
      </c>
      <c r="P572" s="2682"/>
      <c r="Q572" s="2682"/>
      <c r="R572" s="2682"/>
      <c r="S572" s="2682"/>
      <c r="T572" s="2682"/>
      <c r="U572" s="2682"/>
      <c r="V572" s="2682"/>
      <c r="W572" s="2682"/>
      <c r="X572" s="2843">
        <v>127</v>
      </c>
      <c r="Y572" s="2843">
        <v>0</v>
      </c>
      <c r="Z572" s="2108">
        <v>127</v>
      </c>
      <c r="AA572" s="2844">
        <v>62.865000000000002</v>
      </c>
      <c r="AB572" s="2844"/>
      <c r="AC572" s="2108">
        <v>62.865000000000002</v>
      </c>
      <c r="AD572" s="2108">
        <v>0.63500000000000001</v>
      </c>
      <c r="AE572" s="2844"/>
      <c r="AF572" s="2844">
        <v>25.327404999999999</v>
      </c>
      <c r="AG572" s="2108">
        <v>25.327404999999999</v>
      </c>
      <c r="AH572" s="2682"/>
      <c r="AI572" s="2682" t="s">
        <v>10033</v>
      </c>
      <c r="AJ572" s="2683">
        <v>0</v>
      </c>
    </row>
    <row r="573" spans="1:36" s="2704" customFormat="1" ht="47.25">
      <c r="A573" s="139">
        <v>3857</v>
      </c>
      <c r="B573" s="2674" t="s">
        <v>9122</v>
      </c>
      <c r="C573" s="2675" t="s">
        <v>9123</v>
      </c>
      <c r="D573" s="2673" t="s">
        <v>561</v>
      </c>
      <c r="E573" s="2703" t="s">
        <v>8328</v>
      </c>
      <c r="F573" s="2677" t="s">
        <v>8063</v>
      </c>
      <c r="G573" s="2709">
        <v>179.15299999999999</v>
      </c>
      <c r="H573" s="2680">
        <v>0</v>
      </c>
      <c r="I573" s="2705">
        <v>22.274999999999999</v>
      </c>
      <c r="J573" s="2680">
        <v>0</v>
      </c>
      <c r="K573" s="2681">
        <v>22.274999999999999</v>
      </c>
      <c r="L573" s="2681">
        <v>156.87799999999999</v>
      </c>
      <c r="M573" s="2706">
        <v>156.87799999999999</v>
      </c>
      <c r="N573" s="2681">
        <v>0</v>
      </c>
      <c r="O573" s="2682">
        <v>156.87799999999999</v>
      </c>
      <c r="P573" s="2682"/>
      <c r="Q573" s="2682"/>
      <c r="R573" s="2682"/>
      <c r="S573" s="2682"/>
      <c r="T573" s="2682"/>
      <c r="U573" s="2682"/>
      <c r="V573" s="2682"/>
      <c r="W573" s="2682"/>
      <c r="X573" s="2843">
        <v>156.87799999999999</v>
      </c>
      <c r="Y573" s="2843">
        <v>0</v>
      </c>
      <c r="Z573" s="2108">
        <v>156.87799999999999</v>
      </c>
      <c r="AA573" s="2844">
        <v>77.654609999999991</v>
      </c>
      <c r="AB573" s="2844"/>
      <c r="AC573" s="2108">
        <v>77.654609999999991</v>
      </c>
      <c r="AD573" s="2108">
        <v>0.78438999999999992</v>
      </c>
      <c r="AE573" s="2844"/>
      <c r="AF573" s="2844">
        <v>38.546458999999999</v>
      </c>
      <c r="AG573" s="2108">
        <v>38.546458999999999</v>
      </c>
      <c r="AH573" s="2682"/>
      <c r="AI573" s="2682" t="s">
        <v>9941</v>
      </c>
      <c r="AJ573" s="2683">
        <v>0</v>
      </c>
    </row>
    <row r="574" spans="1:36" s="2704" customFormat="1" ht="47.25">
      <c r="A574" s="139">
        <v>3858</v>
      </c>
      <c r="B574" s="2674" t="s">
        <v>9124</v>
      </c>
      <c r="C574" s="2675" t="s">
        <v>9125</v>
      </c>
      <c r="D574" s="2673" t="s">
        <v>561</v>
      </c>
      <c r="E574" s="2703" t="s">
        <v>8069</v>
      </c>
      <c r="F574" s="2677" t="s">
        <v>8063</v>
      </c>
      <c r="G574" s="2709">
        <v>99.974999999999994</v>
      </c>
      <c r="H574" s="2680">
        <v>0</v>
      </c>
      <c r="I574" s="2705">
        <v>25</v>
      </c>
      <c r="J574" s="2680">
        <v>0</v>
      </c>
      <c r="K574" s="2681">
        <v>25</v>
      </c>
      <c r="L574" s="2681">
        <v>74.974999999999994</v>
      </c>
      <c r="M574" s="2706">
        <v>74.974999999999994</v>
      </c>
      <c r="N574" s="2681">
        <v>0</v>
      </c>
      <c r="O574" s="2682">
        <v>74.974999999999994</v>
      </c>
      <c r="P574" s="2682"/>
      <c r="Q574" s="2682"/>
      <c r="R574" s="2682"/>
      <c r="S574" s="2682"/>
      <c r="T574" s="2682"/>
      <c r="U574" s="2682"/>
      <c r="V574" s="2682"/>
      <c r="W574" s="2682"/>
      <c r="X574" s="2843">
        <v>74.974999999999994</v>
      </c>
      <c r="Y574" s="2843">
        <v>0</v>
      </c>
      <c r="Z574" s="2108">
        <v>74.974999999999994</v>
      </c>
      <c r="AA574" s="2844">
        <v>74.225249999999988</v>
      </c>
      <c r="AB574" s="2844"/>
      <c r="AC574" s="2108">
        <v>74.225249999999988</v>
      </c>
      <c r="AD574" s="2108">
        <v>0.74974999999999992</v>
      </c>
      <c r="AE574" s="2844"/>
      <c r="AF574" s="2844">
        <v>14.501763</v>
      </c>
      <c r="AG574" s="2108">
        <v>14.501763</v>
      </c>
      <c r="AH574" s="2682"/>
      <c r="AI574" s="2682" t="s">
        <v>9941</v>
      </c>
      <c r="AJ574" s="2683">
        <v>0</v>
      </c>
    </row>
    <row r="575" spans="1:36" s="2704" customFormat="1" ht="63">
      <c r="A575" s="139">
        <v>3859</v>
      </c>
      <c r="B575" s="2674" t="s">
        <v>9126</v>
      </c>
      <c r="C575" s="2675" t="s">
        <v>9127</v>
      </c>
      <c r="D575" s="2673" t="s">
        <v>561</v>
      </c>
      <c r="E575" s="2703" t="s">
        <v>4124</v>
      </c>
      <c r="F575" s="2677" t="s">
        <v>8063</v>
      </c>
      <c r="G575" s="2709">
        <v>109.959</v>
      </c>
      <c r="H575" s="2680">
        <v>0</v>
      </c>
      <c r="I575" s="2705">
        <v>25</v>
      </c>
      <c r="J575" s="2680">
        <v>0</v>
      </c>
      <c r="K575" s="2681">
        <v>25</v>
      </c>
      <c r="L575" s="2681">
        <v>84.959000000000003</v>
      </c>
      <c r="M575" s="2706">
        <v>84.959000000000003</v>
      </c>
      <c r="N575" s="2681">
        <v>0</v>
      </c>
      <c r="O575" s="2682">
        <v>84.959000000000003</v>
      </c>
      <c r="P575" s="2682"/>
      <c r="Q575" s="2682"/>
      <c r="R575" s="2682"/>
      <c r="S575" s="2682"/>
      <c r="T575" s="2682"/>
      <c r="U575" s="2682"/>
      <c r="V575" s="2682"/>
      <c r="W575" s="2682"/>
      <c r="X575" s="2843">
        <v>84.959000000000003</v>
      </c>
      <c r="Y575" s="2843">
        <v>0</v>
      </c>
      <c r="Z575" s="2108">
        <v>84.959000000000003</v>
      </c>
      <c r="AA575" s="2844">
        <v>84.109409999999997</v>
      </c>
      <c r="AB575" s="2844"/>
      <c r="AC575" s="2108">
        <v>84.109409999999997</v>
      </c>
      <c r="AD575" s="2108">
        <v>0.84959000000000007</v>
      </c>
      <c r="AE575" s="2844"/>
      <c r="AF575" s="2844">
        <v>5.1732670000000001</v>
      </c>
      <c r="AG575" s="2108">
        <v>5.1732670000000001</v>
      </c>
      <c r="AH575" s="2682"/>
      <c r="AI575" s="2682" t="s">
        <v>10033</v>
      </c>
      <c r="AJ575" s="2683">
        <v>0</v>
      </c>
    </row>
    <row r="576" spans="1:36" s="2704" customFormat="1" ht="63">
      <c r="A576" s="139">
        <v>3860</v>
      </c>
      <c r="B576" s="2674" t="s">
        <v>9128</v>
      </c>
      <c r="C576" s="2675" t="s">
        <v>9129</v>
      </c>
      <c r="D576" s="2673" t="s">
        <v>561</v>
      </c>
      <c r="E576" s="2703" t="s">
        <v>4124</v>
      </c>
      <c r="F576" s="2677" t="s">
        <v>8063</v>
      </c>
      <c r="G576" s="2709">
        <v>109.163</v>
      </c>
      <c r="H576" s="2680">
        <v>0</v>
      </c>
      <c r="I576" s="2705">
        <v>25</v>
      </c>
      <c r="J576" s="2680">
        <v>0</v>
      </c>
      <c r="K576" s="2681">
        <v>25</v>
      </c>
      <c r="L576" s="2681">
        <v>84.162999999999997</v>
      </c>
      <c r="M576" s="2706">
        <v>84.162999999999997</v>
      </c>
      <c r="N576" s="2681">
        <v>0</v>
      </c>
      <c r="O576" s="2682">
        <v>84.162999999999997</v>
      </c>
      <c r="P576" s="2682"/>
      <c r="Q576" s="2682"/>
      <c r="R576" s="2682"/>
      <c r="S576" s="2682"/>
      <c r="T576" s="2682"/>
      <c r="U576" s="2682"/>
      <c r="V576" s="2682"/>
      <c r="W576" s="2682"/>
      <c r="X576" s="2843">
        <v>84.162999999999997</v>
      </c>
      <c r="Y576" s="2843">
        <v>0</v>
      </c>
      <c r="Z576" s="2108">
        <v>84.162999999999997</v>
      </c>
      <c r="AA576" s="2844">
        <v>83.321370000000002</v>
      </c>
      <c r="AB576" s="2844"/>
      <c r="AC576" s="2108">
        <v>83.321370000000002</v>
      </c>
      <c r="AD576" s="2108">
        <v>0.84162999999999999</v>
      </c>
      <c r="AE576" s="2844"/>
      <c r="AF576" s="2844">
        <v>0</v>
      </c>
      <c r="AG576" s="2108">
        <v>0</v>
      </c>
      <c r="AH576" s="2682"/>
      <c r="AI576" s="2682" t="s">
        <v>10033</v>
      </c>
      <c r="AJ576" s="2683">
        <v>0</v>
      </c>
    </row>
    <row r="577" spans="1:36" s="2704" customFormat="1" ht="47.25">
      <c r="A577" s="139">
        <v>3861</v>
      </c>
      <c r="B577" s="2674" t="s">
        <v>9130</v>
      </c>
      <c r="C577" s="2675" t="s">
        <v>9131</v>
      </c>
      <c r="D577" s="2673" t="s">
        <v>561</v>
      </c>
      <c r="E577" s="2703" t="s">
        <v>4124</v>
      </c>
      <c r="F577" s="2677" t="s">
        <v>8063</v>
      </c>
      <c r="G577" s="2709">
        <v>216.78299999999999</v>
      </c>
      <c r="H577" s="2680">
        <v>0</v>
      </c>
      <c r="I577" s="2705">
        <v>50</v>
      </c>
      <c r="J577" s="2680">
        <v>0</v>
      </c>
      <c r="K577" s="2681">
        <v>50</v>
      </c>
      <c r="L577" s="2681">
        <v>166.78299999999999</v>
      </c>
      <c r="M577" s="2706">
        <v>166.78299999999999</v>
      </c>
      <c r="N577" s="2681">
        <v>0</v>
      </c>
      <c r="O577" s="2682">
        <v>166.78299999999999</v>
      </c>
      <c r="P577" s="2682"/>
      <c r="Q577" s="2682"/>
      <c r="R577" s="2682"/>
      <c r="S577" s="2682"/>
      <c r="T577" s="2682"/>
      <c r="U577" s="2682"/>
      <c r="V577" s="2682"/>
      <c r="W577" s="2682"/>
      <c r="X577" s="2843">
        <v>166.78299999999999</v>
      </c>
      <c r="Y577" s="2843">
        <v>0</v>
      </c>
      <c r="Z577" s="2108">
        <v>166.78299999999999</v>
      </c>
      <c r="AA577" s="2844">
        <v>82.557584999999989</v>
      </c>
      <c r="AB577" s="2844"/>
      <c r="AC577" s="2108">
        <v>82.557584999999989</v>
      </c>
      <c r="AD577" s="2108">
        <v>0.83391499999999996</v>
      </c>
      <c r="AE577" s="2844"/>
      <c r="AF577" s="2844">
        <v>71.647108000000003</v>
      </c>
      <c r="AG577" s="2108">
        <v>71.647108000000003</v>
      </c>
      <c r="AH577" s="2682"/>
      <c r="AI577" s="2682" t="s">
        <v>9941</v>
      </c>
      <c r="AJ577" s="2683">
        <v>0</v>
      </c>
    </row>
    <row r="578" spans="1:36" s="2704" customFormat="1" ht="63">
      <c r="A578" s="139">
        <v>3862</v>
      </c>
      <c r="B578" s="2674" t="s">
        <v>9132</v>
      </c>
      <c r="C578" s="2675" t="s">
        <v>9133</v>
      </c>
      <c r="D578" s="2673" t="s">
        <v>561</v>
      </c>
      <c r="E578" s="2703" t="s">
        <v>8062</v>
      </c>
      <c r="F578" s="2690" t="s">
        <v>30</v>
      </c>
      <c r="G578" s="2709">
        <v>80.27</v>
      </c>
      <c r="H578" s="2680">
        <v>0</v>
      </c>
      <c r="I578" s="2705">
        <v>18.75</v>
      </c>
      <c r="J578" s="2680">
        <v>0</v>
      </c>
      <c r="K578" s="2681">
        <v>18.75</v>
      </c>
      <c r="L578" s="2681">
        <v>61.519999999999996</v>
      </c>
      <c r="M578" s="2706">
        <v>21.384999999999998</v>
      </c>
      <c r="N578" s="2681">
        <v>0</v>
      </c>
      <c r="O578" s="2682">
        <v>21.384999999999998</v>
      </c>
      <c r="P578" s="2682"/>
      <c r="Q578" s="2682"/>
      <c r="R578" s="2682"/>
      <c r="S578" s="2682"/>
      <c r="T578" s="2682"/>
      <c r="U578" s="2682"/>
      <c r="V578" s="2682"/>
      <c r="W578" s="2682"/>
      <c r="X578" s="2843">
        <v>21.384999999999998</v>
      </c>
      <c r="Y578" s="2843">
        <v>0</v>
      </c>
      <c r="Z578" s="2108">
        <v>21.384999999999998</v>
      </c>
      <c r="AA578" s="2844">
        <v>5.2927875000000002</v>
      </c>
      <c r="AB578" s="2844"/>
      <c r="AC578" s="2108">
        <v>5.2927875000000002</v>
      </c>
      <c r="AD578" s="2108">
        <v>5.3462500000000003E-2</v>
      </c>
      <c r="AE578" s="2844"/>
      <c r="AF578" s="2844">
        <v>0</v>
      </c>
      <c r="AG578" s="2108">
        <v>0</v>
      </c>
      <c r="AH578" s="2682"/>
      <c r="AI578" s="2682" t="s">
        <v>9941</v>
      </c>
      <c r="AJ578" s="2683">
        <v>0</v>
      </c>
    </row>
    <row r="579" spans="1:36" s="2704" customFormat="1" ht="63">
      <c r="A579" s="139">
        <v>3863</v>
      </c>
      <c r="B579" s="2674" t="s">
        <v>9134</v>
      </c>
      <c r="C579" s="2675" t="s">
        <v>9135</v>
      </c>
      <c r="D579" s="2673" t="s">
        <v>577</v>
      </c>
      <c r="E579" s="2703" t="s">
        <v>8062</v>
      </c>
      <c r="F579" s="2677" t="s">
        <v>8063</v>
      </c>
      <c r="G579" s="2709">
        <v>31.495999999999999</v>
      </c>
      <c r="H579" s="2680">
        <v>0</v>
      </c>
      <c r="I579" s="2705">
        <v>7.8290000000000006</v>
      </c>
      <c r="J579" s="2680">
        <v>0</v>
      </c>
      <c r="K579" s="2681">
        <v>7.8290000000000006</v>
      </c>
      <c r="L579" s="2681">
        <v>23.666999999999998</v>
      </c>
      <c r="M579" s="2706">
        <v>23.666999999999998</v>
      </c>
      <c r="N579" s="2681">
        <v>0</v>
      </c>
      <c r="O579" s="2682">
        <v>23.666999999999998</v>
      </c>
      <c r="P579" s="2682"/>
      <c r="Q579" s="2682"/>
      <c r="R579" s="2682"/>
      <c r="S579" s="2682"/>
      <c r="T579" s="2682"/>
      <c r="U579" s="2682"/>
      <c r="V579" s="2682"/>
      <c r="W579" s="2682"/>
      <c r="X579" s="2843">
        <v>23.666999999999998</v>
      </c>
      <c r="Y579" s="2843">
        <v>0</v>
      </c>
      <c r="Z579" s="2108">
        <v>23.666999999999998</v>
      </c>
      <c r="AA579" s="2844">
        <v>23.430329999999998</v>
      </c>
      <c r="AB579" s="2844"/>
      <c r="AC579" s="2108">
        <v>23.430329999999998</v>
      </c>
      <c r="AD579" s="2108">
        <v>0.23666999999999999</v>
      </c>
      <c r="AE579" s="2844"/>
      <c r="AF579" s="2844">
        <v>5.8579999999999997</v>
      </c>
      <c r="AG579" s="2108">
        <v>5.8579999999999997</v>
      </c>
      <c r="AH579" s="2682"/>
      <c r="AI579" s="2682" t="s">
        <v>10033</v>
      </c>
      <c r="AJ579" s="2683">
        <v>0</v>
      </c>
    </row>
    <row r="580" spans="1:36" s="2704" customFormat="1" ht="47.25">
      <c r="A580" s="139">
        <v>3864</v>
      </c>
      <c r="B580" s="2674" t="s">
        <v>9136</v>
      </c>
      <c r="C580" s="2675" t="s">
        <v>9137</v>
      </c>
      <c r="D580" s="2673" t="s">
        <v>577</v>
      </c>
      <c r="E580" s="2703" t="s">
        <v>8062</v>
      </c>
      <c r="F580" s="2677" t="s">
        <v>8063</v>
      </c>
      <c r="G580" s="2709">
        <v>51.378999999999998</v>
      </c>
      <c r="H580" s="2680">
        <v>0</v>
      </c>
      <c r="I580" s="2705">
        <v>12.912000000000001</v>
      </c>
      <c r="J580" s="2680">
        <v>0</v>
      </c>
      <c r="K580" s="2681">
        <v>12.912000000000001</v>
      </c>
      <c r="L580" s="2681">
        <v>38.466999999999999</v>
      </c>
      <c r="M580" s="2706">
        <v>38.466999999999999</v>
      </c>
      <c r="N580" s="2681">
        <v>0</v>
      </c>
      <c r="O580" s="2682">
        <v>38.466999999999999</v>
      </c>
      <c r="P580" s="2682"/>
      <c r="Q580" s="2682"/>
      <c r="R580" s="2682"/>
      <c r="S580" s="2682"/>
      <c r="T580" s="2682"/>
      <c r="U580" s="2682"/>
      <c r="V580" s="2682"/>
      <c r="W580" s="2682"/>
      <c r="X580" s="2843">
        <v>38.466999999999999</v>
      </c>
      <c r="Y580" s="2843">
        <v>0</v>
      </c>
      <c r="Z580" s="2108">
        <v>38.466999999999999</v>
      </c>
      <c r="AA580" s="2844">
        <v>38.082329999999999</v>
      </c>
      <c r="AB580" s="2844"/>
      <c r="AC580" s="2108">
        <v>38.082329999999999</v>
      </c>
      <c r="AD580" s="2108">
        <v>0.38467000000000001</v>
      </c>
      <c r="AE580" s="2844"/>
      <c r="AF580" s="2844">
        <v>12.005043000000001</v>
      </c>
      <c r="AG580" s="2108">
        <v>12.005043000000001</v>
      </c>
      <c r="AH580" s="2682"/>
      <c r="AI580" s="2682" t="s">
        <v>9941</v>
      </c>
      <c r="AJ580" s="2683">
        <v>0</v>
      </c>
    </row>
    <row r="581" spans="1:36" s="2704" customFormat="1" ht="47.25">
      <c r="A581" s="139">
        <v>3865</v>
      </c>
      <c r="B581" s="2674" t="s">
        <v>9138</v>
      </c>
      <c r="C581" s="2675" t="s">
        <v>9139</v>
      </c>
      <c r="D581" s="2673" t="s">
        <v>577</v>
      </c>
      <c r="E581" s="2703" t="s">
        <v>8112</v>
      </c>
      <c r="F581" s="2677" t="s">
        <v>8063</v>
      </c>
      <c r="G581" s="2709">
        <v>126.726</v>
      </c>
      <c r="H581" s="2680">
        <v>0</v>
      </c>
      <c r="I581" s="2705">
        <v>32.75</v>
      </c>
      <c r="J581" s="2680">
        <v>0</v>
      </c>
      <c r="K581" s="2681">
        <v>32.75</v>
      </c>
      <c r="L581" s="2681">
        <v>93.975999999999999</v>
      </c>
      <c r="M581" s="2706">
        <v>93.975999999999999</v>
      </c>
      <c r="N581" s="2681">
        <v>0</v>
      </c>
      <c r="O581" s="2682">
        <v>93.975999999999999</v>
      </c>
      <c r="P581" s="2682"/>
      <c r="Q581" s="2682"/>
      <c r="R581" s="2682"/>
      <c r="S581" s="2682"/>
      <c r="T581" s="2682"/>
      <c r="U581" s="2682"/>
      <c r="V581" s="2682"/>
      <c r="W581" s="2682"/>
      <c r="X581" s="2843">
        <v>93.975999999999999</v>
      </c>
      <c r="Y581" s="2843">
        <v>0</v>
      </c>
      <c r="Z581" s="2108">
        <v>93.975999999999999</v>
      </c>
      <c r="AA581" s="2844">
        <v>93.036239999999992</v>
      </c>
      <c r="AB581" s="2844"/>
      <c r="AC581" s="2108">
        <v>93.036239999999992</v>
      </c>
      <c r="AD581" s="2108">
        <v>0.93976000000000004</v>
      </c>
      <c r="AE581" s="2844"/>
      <c r="AF581" s="2844">
        <v>19.809249000000001</v>
      </c>
      <c r="AG581" s="2108">
        <v>19.809249000000001</v>
      </c>
      <c r="AH581" s="2682"/>
      <c r="AI581" s="2682" t="s">
        <v>9941</v>
      </c>
      <c r="AJ581" s="2683">
        <v>0</v>
      </c>
    </row>
    <row r="582" spans="1:36" s="2704" customFormat="1" ht="63">
      <c r="A582" s="139">
        <v>3866</v>
      </c>
      <c r="B582" s="2674" t="s">
        <v>9140</v>
      </c>
      <c r="C582" s="2675" t="s">
        <v>9141</v>
      </c>
      <c r="D582" s="2673" t="s">
        <v>577</v>
      </c>
      <c r="E582" s="2703" t="s">
        <v>8112</v>
      </c>
      <c r="F582" s="2677" t="s">
        <v>8063</v>
      </c>
      <c r="G582" s="2709">
        <v>106.431</v>
      </c>
      <c r="H582" s="2680">
        <v>0</v>
      </c>
      <c r="I582" s="2705">
        <v>25</v>
      </c>
      <c r="J582" s="2680">
        <v>0</v>
      </c>
      <c r="K582" s="2681">
        <v>25</v>
      </c>
      <c r="L582" s="2681">
        <v>81.430999999999997</v>
      </c>
      <c r="M582" s="2706">
        <v>81.430999999999997</v>
      </c>
      <c r="N582" s="2681">
        <v>0</v>
      </c>
      <c r="O582" s="2682">
        <v>81.430999999999997</v>
      </c>
      <c r="P582" s="2682"/>
      <c r="Q582" s="2682"/>
      <c r="R582" s="2682"/>
      <c r="S582" s="2682"/>
      <c r="T582" s="2682"/>
      <c r="U582" s="2682"/>
      <c r="V582" s="2682"/>
      <c r="W582" s="2682"/>
      <c r="X582" s="2843">
        <v>81.430999999999997</v>
      </c>
      <c r="Y582" s="2843">
        <v>0</v>
      </c>
      <c r="Z582" s="2108">
        <v>81.430999999999997</v>
      </c>
      <c r="AA582" s="2844">
        <v>80.616689999999991</v>
      </c>
      <c r="AB582" s="2844"/>
      <c r="AC582" s="2108">
        <v>80.616689999999991</v>
      </c>
      <c r="AD582" s="2108">
        <v>0.81430999999999998</v>
      </c>
      <c r="AE582" s="2844"/>
      <c r="AF582" s="2844">
        <v>21.304517000000001</v>
      </c>
      <c r="AG582" s="2108">
        <v>21.304517000000001</v>
      </c>
      <c r="AH582" s="2682"/>
      <c r="AI582" s="2682" t="s">
        <v>10033</v>
      </c>
      <c r="AJ582" s="2683">
        <v>0</v>
      </c>
    </row>
    <row r="583" spans="1:36" s="2704" customFormat="1" ht="47.25">
      <c r="A583" s="139">
        <v>3867</v>
      </c>
      <c r="B583" s="2674" t="s">
        <v>9142</v>
      </c>
      <c r="C583" s="2675" t="s">
        <v>9143</v>
      </c>
      <c r="D583" s="2673" t="s">
        <v>577</v>
      </c>
      <c r="E583" s="2703" t="s">
        <v>8112</v>
      </c>
      <c r="F583" s="2677" t="s">
        <v>8063</v>
      </c>
      <c r="G583" s="2709">
        <v>108.28400000000001</v>
      </c>
      <c r="H583" s="2680">
        <v>0</v>
      </c>
      <c r="I583" s="2705">
        <v>25</v>
      </c>
      <c r="J583" s="2680">
        <v>0</v>
      </c>
      <c r="K583" s="2681">
        <v>25</v>
      </c>
      <c r="L583" s="2681">
        <v>83.284000000000006</v>
      </c>
      <c r="M583" s="2706">
        <v>83.284000000000006</v>
      </c>
      <c r="N583" s="2681">
        <v>0</v>
      </c>
      <c r="O583" s="2682">
        <v>83.284000000000006</v>
      </c>
      <c r="P583" s="2682"/>
      <c r="Q583" s="2682"/>
      <c r="R583" s="2682"/>
      <c r="S583" s="2682"/>
      <c r="T583" s="2682"/>
      <c r="U583" s="2682"/>
      <c r="V583" s="2682"/>
      <c r="W583" s="2682"/>
      <c r="X583" s="2843">
        <v>83.284000000000006</v>
      </c>
      <c r="Y583" s="2843">
        <v>0</v>
      </c>
      <c r="Z583" s="2108">
        <v>83.284000000000006</v>
      </c>
      <c r="AA583" s="2844">
        <v>82.451160000000002</v>
      </c>
      <c r="AB583" s="2844"/>
      <c r="AC583" s="2108">
        <v>82.451160000000002</v>
      </c>
      <c r="AD583" s="2108">
        <v>0.83284000000000002</v>
      </c>
      <c r="AE583" s="2844"/>
      <c r="AF583" s="2844">
        <v>26.328126000000001</v>
      </c>
      <c r="AG583" s="2108">
        <v>26.328126000000001</v>
      </c>
      <c r="AH583" s="2682"/>
      <c r="AI583" s="2682" t="s">
        <v>9941</v>
      </c>
      <c r="AJ583" s="2683">
        <v>0</v>
      </c>
    </row>
    <row r="584" spans="1:36" s="2704" customFormat="1" ht="47.25">
      <c r="A584" s="139">
        <v>3868</v>
      </c>
      <c r="B584" s="2674" t="s">
        <v>9144</v>
      </c>
      <c r="C584" s="2675" t="s">
        <v>9145</v>
      </c>
      <c r="D584" s="2673" t="s">
        <v>577</v>
      </c>
      <c r="E584" s="2703" t="s">
        <v>8062</v>
      </c>
      <c r="F584" s="2677" t="s">
        <v>8063</v>
      </c>
      <c r="G584" s="2709">
        <v>100</v>
      </c>
      <c r="H584" s="2680">
        <v>0</v>
      </c>
      <c r="I584" s="2705">
        <v>25</v>
      </c>
      <c r="J584" s="2680">
        <v>0</v>
      </c>
      <c r="K584" s="2681">
        <v>25</v>
      </c>
      <c r="L584" s="2681">
        <v>75</v>
      </c>
      <c r="M584" s="2706">
        <v>75</v>
      </c>
      <c r="N584" s="2681">
        <v>0</v>
      </c>
      <c r="O584" s="2682">
        <v>75</v>
      </c>
      <c r="P584" s="2682"/>
      <c r="Q584" s="2682"/>
      <c r="R584" s="2682"/>
      <c r="S584" s="2682"/>
      <c r="T584" s="2682"/>
      <c r="U584" s="2682"/>
      <c r="V584" s="2682"/>
      <c r="W584" s="2682"/>
      <c r="X584" s="2843">
        <v>75</v>
      </c>
      <c r="Y584" s="2843">
        <v>0</v>
      </c>
      <c r="Z584" s="2108">
        <v>75</v>
      </c>
      <c r="AA584" s="2844">
        <v>74.25</v>
      </c>
      <c r="AB584" s="2844"/>
      <c r="AC584" s="2108">
        <v>74.25</v>
      </c>
      <c r="AD584" s="2108">
        <v>0.75</v>
      </c>
      <c r="AE584" s="2844"/>
      <c r="AF584" s="2844">
        <v>15.919224</v>
      </c>
      <c r="AG584" s="2108">
        <v>15.919224</v>
      </c>
      <c r="AH584" s="2682"/>
      <c r="AI584" s="2682" t="s">
        <v>9941</v>
      </c>
      <c r="AJ584" s="2683">
        <v>0</v>
      </c>
    </row>
    <row r="585" spans="1:36" s="2704" customFormat="1" ht="78.75">
      <c r="A585" s="139">
        <v>3869</v>
      </c>
      <c r="B585" s="2674" t="s">
        <v>9146</v>
      </c>
      <c r="C585" s="2675" t="s">
        <v>9147</v>
      </c>
      <c r="D585" s="2673" t="s">
        <v>577</v>
      </c>
      <c r="E585" s="2703" t="s">
        <v>8062</v>
      </c>
      <c r="F585" s="2677" t="s">
        <v>8063</v>
      </c>
      <c r="G585" s="2709">
        <v>50.585999999999999</v>
      </c>
      <c r="H585" s="2680">
        <v>0</v>
      </c>
      <c r="I585" s="2705">
        <v>13.125</v>
      </c>
      <c r="J585" s="2680">
        <v>0</v>
      </c>
      <c r="K585" s="2681">
        <v>13.125</v>
      </c>
      <c r="L585" s="2681">
        <v>37.460999999999999</v>
      </c>
      <c r="M585" s="2706">
        <v>37.460999999999999</v>
      </c>
      <c r="N585" s="2681">
        <v>0</v>
      </c>
      <c r="O585" s="2682">
        <v>37.460999999999999</v>
      </c>
      <c r="P585" s="2682"/>
      <c r="Q585" s="2682"/>
      <c r="R585" s="2682"/>
      <c r="S585" s="2682"/>
      <c r="T585" s="2682"/>
      <c r="U585" s="2682"/>
      <c r="V585" s="2682"/>
      <c r="W585" s="2682"/>
      <c r="X585" s="2843">
        <v>37.460999999999999</v>
      </c>
      <c r="Y585" s="2843">
        <v>0</v>
      </c>
      <c r="Z585" s="2108">
        <v>37.460999999999999</v>
      </c>
      <c r="AA585" s="2844">
        <v>37.086597500000003</v>
      </c>
      <c r="AB585" s="2844"/>
      <c r="AC585" s="2108">
        <v>37.086597500000003</v>
      </c>
      <c r="AD585" s="2108">
        <v>0.37465250000000005</v>
      </c>
      <c r="AE585" s="2844"/>
      <c r="AF585" s="2844">
        <v>9.2720000000000002</v>
      </c>
      <c r="AG585" s="2108">
        <v>9.2720000000000002</v>
      </c>
      <c r="AH585" s="2682"/>
      <c r="AI585" s="2682" t="s">
        <v>10033</v>
      </c>
      <c r="AJ585" s="2683">
        <v>0</v>
      </c>
    </row>
    <row r="586" spans="1:36" s="2704" customFormat="1" ht="78.75">
      <c r="A586" s="139">
        <v>3870</v>
      </c>
      <c r="B586" s="2674" t="s">
        <v>9148</v>
      </c>
      <c r="C586" s="2675" t="s">
        <v>9149</v>
      </c>
      <c r="D586" s="2673" t="s">
        <v>577</v>
      </c>
      <c r="E586" s="2703" t="s">
        <v>8062</v>
      </c>
      <c r="F586" s="2677" t="s">
        <v>8063</v>
      </c>
      <c r="G586" s="2709">
        <v>65.334000000000003</v>
      </c>
      <c r="H586" s="2680">
        <v>0</v>
      </c>
      <c r="I586" s="2705">
        <v>15</v>
      </c>
      <c r="J586" s="2680">
        <v>0</v>
      </c>
      <c r="K586" s="2681">
        <v>15</v>
      </c>
      <c r="L586" s="2681">
        <v>50.334000000000003</v>
      </c>
      <c r="M586" s="2706">
        <v>50.334000000000003</v>
      </c>
      <c r="N586" s="2681">
        <v>0</v>
      </c>
      <c r="O586" s="2682">
        <v>50.334000000000003</v>
      </c>
      <c r="P586" s="2682"/>
      <c r="Q586" s="2682"/>
      <c r="R586" s="2682"/>
      <c r="S586" s="2682"/>
      <c r="T586" s="2682"/>
      <c r="U586" s="2682"/>
      <c r="V586" s="2682"/>
      <c r="W586" s="2682"/>
      <c r="X586" s="2843">
        <v>50.334000000000003</v>
      </c>
      <c r="Y586" s="2843">
        <v>0</v>
      </c>
      <c r="Z586" s="2108">
        <v>50.334000000000003</v>
      </c>
      <c r="AA586" s="2844">
        <v>49.830660000000002</v>
      </c>
      <c r="AB586" s="2844"/>
      <c r="AC586" s="2108">
        <v>49.830660000000002</v>
      </c>
      <c r="AD586" s="2108">
        <v>0.50334000000000001</v>
      </c>
      <c r="AE586" s="2844"/>
      <c r="AF586" s="2844">
        <v>14.374931999999999</v>
      </c>
      <c r="AG586" s="2108">
        <v>14.374931999999999</v>
      </c>
      <c r="AH586" s="2682"/>
      <c r="AI586" s="2682" t="s">
        <v>9941</v>
      </c>
      <c r="AJ586" s="2683">
        <v>0</v>
      </c>
    </row>
    <row r="587" spans="1:36" s="2704" customFormat="1" ht="63">
      <c r="A587" s="139">
        <v>3871</v>
      </c>
      <c r="B587" s="2674" t="s">
        <v>9150</v>
      </c>
      <c r="C587" s="2675" t="s">
        <v>9151</v>
      </c>
      <c r="D587" s="2673" t="s">
        <v>577</v>
      </c>
      <c r="E587" s="2703" t="s">
        <v>8112</v>
      </c>
      <c r="F587" s="2677" t="s">
        <v>8063</v>
      </c>
      <c r="G587" s="2709">
        <v>250.01</v>
      </c>
      <c r="H587" s="2680">
        <v>0</v>
      </c>
      <c r="I587" s="2705">
        <v>58.298000000000002</v>
      </c>
      <c r="J587" s="2680">
        <v>0</v>
      </c>
      <c r="K587" s="2681">
        <v>58.298000000000002</v>
      </c>
      <c r="L587" s="2681">
        <v>191.71199999999999</v>
      </c>
      <c r="M587" s="2706">
        <v>191.71199999999999</v>
      </c>
      <c r="N587" s="2681">
        <v>0</v>
      </c>
      <c r="O587" s="2682">
        <v>191.71199999999999</v>
      </c>
      <c r="P587" s="2682"/>
      <c r="Q587" s="2682"/>
      <c r="R587" s="2682"/>
      <c r="S587" s="2682"/>
      <c r="T587" s="2682"/>
      <c r="U587" s="2682"/>
      <c r="V587" s="2682"/>
      <c r="W587" s="2682"/>
      <c r="X587" s="2843">
        <v>191.71199999999999</v>
      </c>
      <c r="Y587" s="2843">
        <v>0</v>
      </c>
      <c r="Z587" s="2108">
        <v>191.71199999999999</v>
      </c>
      <c r="AA587" s="2844">
        <v>94.897439999999989</v>
      </c>
      <c r="AB587" s="2844"/>
      <c r="AC587" s="2108">
        <v>94.897439999999989</v>
      </c>
      <c r="AD587" s="2108">
        <v>0.95855999999999997</v>
      </c>
      <c r="AE587" s="2844"/>
      <c r="AF587" s="2844">
        <v>19.197821999999999</v>
      </c>
      <c r="AG587" s="2108">
        <v>19.197821999999999</v>
      </c>
      <c r="AH587" s="2682"/>
      <c r="AI587" s="2682" t="s">
        <v>9941</v>
      </c>
      <c r="AJ587" s="2683">
        <v>0</v>
      </c>
    </row>
    <row r="588" spans="1:36" s="2704" customFormat="1" ht="47.25">
      <c r="A588" s="139">
        <v>3872</v>
      </c>
      <c r="B588" s="2674" t="s">
        <v>9152</v>
      </c>
      <c r="C588" s="2675" t="s">
        <v>9153</v>
      </c>
      <c r="D588" s="2673" t="s">
        <v>577</v>
      </c>
      <c r="E588" s="2703" t="s">
        <v>8112</v>
      </c>
      <c r="F588" s="2677" t="s">
        <v>8063</v>
      </c>
      <c r="G588" s="2709">
        <v>159.92099999999999</v>
      </c>
      <c r="H588" s="2680">
        <v>0</v>
      </c>
      <c r="I588" s="2705">
        <v>36.983000000000004</v>
      </c>
      <c r="J588" s="2680">
        <v>0</v>
      </c>
      <c r="K588" s="2681">
        <v>36.983000000000004</v>
      </c>
      <c r="L588" s="2681">
        <v>122.93799999999999</v>
      </c>
      <c r="M588" s="2706">
        <v>122.93799999999999</v>
      </c>
      <c r="N588" s="2681">
        <v>0</v>
      </c>
      <c r="O588" s="2682">
        <v>122.93799999999999</v>
      </c>
      <c r="P588" s="2682"/>
      <c r="Q588" s="2682"/>
      <c r="R588" s="2682"/>
      <c r="S588" s="2682"/>
      <c r="T588" s="2682"/>
      <c r="U588" s="2682"/>
      <c r="V588" s="2682"/>
      <c r="W588" s="2682"/>
      <c r="X588" s="2843">
        <v>122.93799999999999</v>
      </c>
      <c r="Y588" s="2843">
        <v>0</v>
      </c>
      <c r="Z588" s="2108">
        <v>122.93799999999999</v>
      </c>
      <c r="AA588" s="2844">
        <v>60.854309999999991</v>
      </c>
      <c r="AB588" s="2844"/>
      <c r="AC588" s="2108">
        <v>60.854309999999991</v>
      </c>
      <c r="AD588" s="2108">
        <v>0.61468999999999996</v>
      </c>
      <c r="AE588" s="2844"/>
      <c r="AF588" s="2844">
        <v>8.5778189999999999</v>
      </c>
      <c r="AG588" s="2108">
        <v>8.5778189999999999</v>
      </c>
      <c r="AH588" s="2682"/>
      <c r="AI588" s="2682" t="s">
        <v>9941</v>
      </c>
      <c r="AJ588" s="2683">
        <v>0</v>
      </c>
    </row>
    <row r="589" spans="1:36" s="2704" customFormat="1" ht="47.25">
      <c r="A589" s="139">
        <v>3873</v>
      </c>
      <c r="B589" s="2674" t="s">
        <v>9154</v>
      </c>
      <c r="C589" s="2675" t="s">
        <v>9155</v>
      </c>
      <c r="D589" s="2673" t="s">
        <v>577</v>
      </c>
      <c r="E589" s="2703" t="s">
        <v>8176</v>
      </c>
      <c r="F589" s="2677" t="s">
        <v>8063</v>
      </c>
      <c r="G589" s="2709">
        <v>122.776</v>
      </c>
      <c r="H589" s="2680">
        <v>0</v>
      </c>
      <c r="I589" s="2705">
        <v>15.167</v>
      </c>
      <c r="J589" s="2680">
        <v>0</v>
      </c>
      <c r="K589" s="2681">
        <v>15.167</v>
      </c>
      <c r="L589" s="2681">
        <v>107.60899999999999</v>
      </c>
      <c r="M589" s="2706">
        <v>107.60899999999999</v>
      </c>
      <c r="N589" s="2681">
        <v>0</v>
      </c>
      <c r="O589" s="2682">
        <v>107.60899999999999</v>
      </c>
      <c r="P589" s="2682"/>
      <c r="Q589" s="2682"/>
      <c r="R589" s="2682"/>
      <c r="S589" s="2682"/>
      <c r="T589" s="2682"/>
      <c r="U589" s="2682"/>
      <c r="V589" s="2682"/>
      <c r="W589" s="2682"/>
      <c r="X589" s="2843">
        <v>107.60899999999999</v>
      </c>
      <c r="Y589" s="2843">
        <v>0</v>
      </c>
      <c r="Z589" s="2108">
        <v>107.60899999999999</v>
      </c>
      <c r="AA589" s="2844">
        <v>53.266455000000001</v>
      </c>
      <c r="AB589" s="2844"/>
      <c r="AC589" s="2108">
        <v>53.266455000000001</v>
      </c>
      <c r="AD589" s="2108">
        <v>0.538045</v>
      </c>
      <c r="AE589" s="2844"/>
      <c r="AF589" s="2844">
        <v>0</v>
      </c>
      <c r="AG589" s="2108">
        <v>0</v>
      </c>
      <c r="AH589" s="2682"/>
      <c r="AI589" s="2682" t="s">
        <v>9941</v>
      </c>
      <c r="AJ589" s="2683">
        <v>0</v>
      </c>
    </row>
    <row r="590" spans="1:36" s="2704" customFormat="1" ht="63">
      <c r="A590" s="139">
        <v>3874</v>
      </c>
      <c r="B590" s="2674" t="s">
        <v>9156</v>
      </c>
      <c r="C590" s="2675" t="s">
        <v>9157</v>
      </c>
      <c r="D590" s="2673" t="s">
        <v>577</v>
      </c>
      <c r="E590" s="2703" t="s">
        <v>8062</v>
      </c>
      <c r="F590" s="2677" t="s">
        <v>8063</v>
      </c>
      <c r="G590" s="2709">
        <v>25.137</v>
      </c>
      <c r="H590" s="2680">
        <v>0</v>
      </c>
      <c r="I590" s="2705">
        <v>6.2889999999999997</v>
      </c>
      <c r="J590" s="2680">
        <v>0</v>
      </c>
      <c r="K590" s="2681">
        <v>6.2889999999999997</v>
      </c>
      <c r="L590" s="2681">
        <v>18.847999999999999</v>
      </c>
      <c r="M590" s="2706">
        <v>18.847999999999999</v>
      </c>
      <c r="N590" s="2681">
        <v>0</v>
      </c>
      <c r="O590" s="2682">
        <v>18.847999999999999</v>
      </c>
      <c r="P590" s="2682"/>
      <c r="Q590" s="2682"/>
      <c r="R590" s="2682"/>
      <c r="S590" s="2682"/>
      <c r="T590" s="2682"/>
      <c r="U590" s="2682"/>
      <c r="V590" s="2682"/>
      <c r="W590" s="2682"/>
      <c r="X590" s="2843">
        <v>18.847999999999999</v>
      </c>
      <c r="Y590" s="2843">
        <v>0</v>
      </c>
      <c r="Z590" s="2108">
        <v>18.847999999999999</v>
      </c>
      <c r="AA590" s="2844">
        <v>18.659520000000001</v>
      </c>
      <c r="AB590" s="2844"/>
      <c r="AC590" s="2108">
        <v>18.659520000000001</v>
      </c>
      <c r="AD590" s="2108">
        <v>0.18847999999999998</v>
      </c>
      <c r="AE590" s="2844"/>
      <c r="AF590" s="2844">
        <v>4.6639999999999997</v>
      </c>
      <c r="AG590" s="2108">
        <v>4.6639999999999997</v>
      </c>
      <c r="AH590" s="2682"/>
      <c r="AI590" s="2682" t="s">
        <v>10033</v>
      </c>
      <c r="AJ590" s="2683">
        <v>0</v>
      </c>
    </row>
    <row r="591" spans="1:36" s="2704" customFormat="1" ht="63">
      <c r="A591" s="139">
        <v>3875</v>
      </c>
      <c r="B591" s="2674" t="s">
        <v>9158</v>
      </c>
      <c r="C591" s="2675" t="s">
        <v>9159</v>
      </c>
      <c r="D591" s="2673" t="s">
        <v>577</v>
      </c>
      <c r="E591" s="2703" t="s">
        <v>8112</v>
      </c>
      <c r="F591" s="2677" t="s">
        <v>8063</v>
      </c>
      <c r="G591" s="2709">
        <v>111.69</v>
      </c>
      <c r="H591" s="2680">
        <v>0</v>
      </c>
      <c r="I591" s="2705">
        <v>26.813000000000002</v>
      </c>
      <c r="J591" s="2680">
        <v>0</v>
      </c>
      <c r="K591" s="2681">
        <v>26.813000000000002</v>
      </c>
      <c r="L591" s="2681">
        <v>84.876999999999995</v>
      </c>
      <c r="M591" s="2706">
        <v>84.876999999999995</v>
      </c>
      <c r="N591" s="2681">
        <v>0</v>
      </c>
      <c r="O591" s="2682">
        <v>84.876999999999995</v>
      </c>
      <c r="P591" s="2682"/>
      <c r="Q591" s="2682"/>
      <c r="R591" s="2682"/>
      <c r="S591" s="2682"/>
      <c r="T591" s="2682"/>
      <c r="U591" s="2682"/>
      <c r="V591" s="2682"/>
      <c r="W591" s="2682"/>
      <c r="X591" s="2843">
        <v>84.876999999999995</v>
      </c>
      <c r="Y591" s="2843">
        <v>0</v>
      </c>
      <c r="Z591" s="2108">
        <v>84.876999999999995</v>
      </c>
      <c r="AA591" s="2844">
        <v>84.028229999999994</v>
      </c>
      <c r="AB591" s="2844"/>
      <c r="AC591" s="2108">
        <v>84.028229999999994</v>
      </c>
      <c r="AD591" s="2108">
        <v>0.84876999999999991</v>
      </c>
      <c r="AE591" s="2844"/>
      <c r="AF591" s="2844">
        <v>21</v>
      </c>
      <c r="AG591" s="2108">
        <v>21</v>
      </c>
      <c r="AH591" s="2682"/>
      <c r="AI591" s="2682" t="s">
        <v>10033</v>
      </c>
      <c r="AJ591" s="2683">
        <v>0</v>
      </c>
    </row>
    <row r="592" spans="1:36" s="2704" customFormat="1" ht="63">
      <c r="A592" s="139">
        <v>3876</v>
      </c>
      <c r="B592" s="2674" t="s">
        <v>9160</v>
      </c>
      <c r="C592" s="2675" t="s">
        <v>9161</v>
      </c>
      <c r="D592" s="2673" t="s">
        <v>384</v>
      </c>
      <c r="E592" s="2703" t="s">
        <v>8112</v>
      </c>
      <c r="F592" s="2677" t="s">
        <v>8063</v>
      </c>
      <c r="G592" s="2709">
        <v>175.042</v>
      </c>
      <c r="H592" s="2680">
        <v>0</v>
      </c>
      <c r="I592" s="2705">
        <v>42.5</v>
      </c>
      <c r="J592" s="2680">
        <v>0</v>
      </c>
      <c r="K592" s="2681">
        <v>42.5</v>
      </c>
      <c r="L592" s="2681">
        <v>132.542</v>
      </c>
      <c r="M592" s="2706">
        <v>132.542</v>
      </c>
      <c r="N592" s="2681">
        <v>0</v>
      </c>
      <c r="O592" s="2682">
        <v>132.542</v>
      </c>
      <c r="P592" s="2682"/>
      <c r="Q592" s="2682"/>
      <c r="R592" s="2682"/>
      <c r="S592" s="2682"/>
      <c r="T592" s="2682"/>
      <c r="U592" s="2682"/>
      <c r="V592" s="2682"/>
      <c r="W592" s="2682"/>
      <c r="X592" s="2843">
        <v>132.542</v>
      </c>
      <c r="Y592" s="2843">
        <v>0</v>
      </c>
      <c r="Z592" s="2108">
        <v>132.542</v>
      </c>
      <c r="AA592" s="2844">
        <v>65.608289999999997</v>
      </c>
      <c r="AB592" s="2844"/>
      <c r="AC592" s="2108">
        <v>65.608289999999997</v>
      </c>
      <c r="AD592" s="2108">
        <v>0.66271000000000002</v>
      </c>
      <c r="AE592" s="2844"/>
      <c r="AF592" s="2844">
        <v>45.308706999999998</v>
      </c>
      <c r="AG592" s="2108">
        <v>45.308706999999998</v>
      </c>
      <c r="AH592" s="2682"/>
      <c r="AI592" s="2682" t="s">
        <v>9941</v>
      </c>
      <c r="AJ592" s="2683">
        <v>0</v>
      </c>
    </row>
    <row r="593" spans="1:36" s="2704" customFormat="1" ht="47.25">
      <c r="A593" s="139">
        <v>3877</v>
      </c>
      <c r="B593" s="2674" t="s">
        <v>9162</v>
      </c>
      <c r="C593" s="2675" t="s">
        <v>9163</v>
      </c>
      <c r="D593" s="2673" t="s">
        <v>384</v>
      </c>
      <c r="E593" s="2703" t="s">
        <v>8062</v>
      </c>
      <c r="F593" s="2677" t="s">
        <v>8063</v>
      </c>
      <c r="G593" s="2709">
        <v>95.536000000000001</v>
      </c>
      <c r="H593" s="2680">
        <v>0</v>
      </c>
      <c r="I593" s="2705">
        <v>11.25</v>
      </c>
      <c r="J593" s="2680">
        <v>0</v>
      </c>
      <c r="K593" s="2681">
        <v>11.25</v>
      </c>
      <c r="L593" s="2681">
        <v>84.286000000000001</v>
      </c>
      <c r="M593" s="2706">
        <v>84.286000000000001</v>
      </c>
      <c r="N593" s="2681">
        <v>0</v>
      </c>
      <c r="O593" s="2682">
        <v>84.286000000000001</v>
      </c>
      <c r="P593" s="2682"/>
      <c r="Q593" s="2682"/>
      <c r="R593" s="2682"/>
      <c r="S593" s="2682"/>
      <c r="T593" s="2682"/>
      <c r="U593" s="2682"/>
      <c r="V593" s="2682"/>
      <c r="W593" s="2682"/>
      <c r="X593" s="2843">
        <v>84.286000000000001</v>
      </c>
      <c r="Y593" s="2843">
        <v>0</v>
      </c>
      <c r="Z593" s="2108">
        <v>84.286000000000001</v>
      </c>
      <c r="AA593" s="2844">
        <v>83.44314</v>
      </c>
      <c r="AB593" s="2844"/>
      <c r="AC593" s="2108">
        <v>83.44314</v>
      </c>
      <c r="AD593" s="2108">
        <v>0.84286000000000005</v>
      </c>
      <c r="AE593" s="2844"/>
      <c r="AF593" s="2844">
        <v>32.122177000000001</v>
      </c>
      <c r="AG593" s="2108">
        <v>32.122177000000001</v>
      </c>
      <c r="AH593" s="2682"/>
      <c r="AI593" s="2682" t="s">
        <v>9941</v>
      </c>
      <c r="AJ593" s="2683">
        <v>0</v>
      </c>
    </row>
    <row r="594" spans="1:36" s="2704" customFormat="1" ht="63">
      <c r="A594" s="139">
        <v>3878</v>
      </c>
      <c r="B594" s="2674" t="s">
        <v>9164</v>
      </c>
      <c r="C594" s="2675" t="s">
        <v>9165</v>
      </c>
      <c r="D594" s="2673" t="s">
        <v>384</v>
      </c>
      <c r="E594" s="2703" t="s">
        <v>8062</v>
      </c>
      <c r="F594" s="2677" t="s">
        <v>8063</v>
      </c>
      <c r="G594" s="2709">
        <v>76.984999999999999</v>
      </c>
      <c r="H594" s="2680">
        <v>0</v>
      </c>
      <c r="I594" s="2705">
        <v>17.5</v>
      </c>
      <c r="J594" s="2680">
        <v>0</v>
      </c>
      <c r="K594" s="2681">
        <v>17.5</v>
      </c>
      <c r="L594" s="2681">
        <v>59.484999999999999</v>
      </c>
      <c r="M594" s="2706">
        <v>59.484999999999999</v>
      </c>
      <c r="N594" s="2681">
        <v>0</v>
      </c>
      <c r="O594" s="2682">
        <v>59.484999999999999</v>
      </c>
      <c r="P594" s="2682"/>
      <c r="Q594" s="2682"/>
      <c r="R594" s="2682"/>
      <c r="S594" s="2682"/>
      <c r="T594" s="2682"/>
      <c r="U594" s="2682"/>
      <c r="V594" s="2682"/>
      <c r="W594" s="2682"/>
      <c r="X594" s="2843">
        <v>59.484999999999999</v>
      </c>
      <c r="Y594" s="2843">
        <v>0</v>
      </c>
      <c r="Z594" s="2108">
        <v>59.484999999999999</v>
      </c>
      <c r="AA594" s="2844">
        <v>58.890537500000001</v>
      </c>
      <c r="AB594" s="2844"/>
      <c r="AC594" s="2108">
        <v>58.890537500000001</v>
      </c>
      <c r="AD594" s="2108">
        <v>0.59471249999999998</v>
      </c>
      <c r="AE594" s="2844"/>
      <c r="AF594" s="2844">
        <v>14.699275</v>
      </c>
      <c r="AG594" s="2108">
        <v>14.699275</v>
      </c>
      <c r="AH594" s="2682"/>
      <c r="AI594" s="2682" t="s">
        <v>10033</v>
      </c>
      <c r="AJ594" s="2683">
        <v>0</v>
      </c>
    </row>
    <row r="595" spans="1:36" s="2704" customFormat="1" ht="78.75">
      <c r="A595" s="139">
        <v>3879</v>
      </c>
      <c r="B595" s="2674" t="s">
        <v>9166</v>
      </c>
      <c r="C595" s="2675" t="s">
        <v>9167</v>
      </c>
      <c r="D595" s="2673" t="s">
        <v>384</v>
      </c>
      <c r="E595" s="2703" t="s">
        <v>8062</v>
      </c>
      <c r="F595" s="2677" t="s">
        <v>8063</v>
      </c>
      <c r="G595" s="2709">
        <v>98.495000000000005</v>
      </c>
      <c r="H595" s="2680">
        <v>0</v>
      </c>
      <c r="I595" s="2705">
        <v>24.75</v>
      </c>
      <c r="J595" s="2680">
        <v>0</v>
      </c>
      <c r="K595" s="2681">
        <v>24.75</v>
      </c>
      <c r="L595" s="2681">
        <v>73.745000000000005</v>
      </c>
      <c r="M595" s="2706">
        <v>73.745000000000005</v>
      </c>
      <c r="N595" s="2681">
        <v>0</v>
      </c>
      <c r="O595" s="2682">
        <v>73.745000000000005</v>
      </c>
      <c r="P595" s="2682"/>
      <c r="Q595" s="2682"/>
      <c r="R595" s="2682"/>
      <c r="S595" s="2682"/>
      <c r="T595" s="2682"/>
      <c r="U595" s="2682"/>
      <c r="V595" s="2682"/>
      <c r="W595" s="2682"/>
      <c r="X595" s="2843">
        <v>73.745000000000005</v>
      </c>
      <c r="Y595" s="2843">
        <v>0</v>
      </c>
      <c r="Z595" s="2108">
        <v>73.745000000000005</v>
      </c>
      <c r="AA595" s="2844">
        <v>73.007550000000009</v>
      </c>
      <c r="AB595" s="2844"/>
      <c r="AC595" s="2108">
        <v>73.007550000000009</v>
      </c>
      <c r="AD595" s="2108">
        <v>0.73745000000000005</v>
      </c>
      <c r="AE595" s="2844"/>
      <c r="AF595" s="2844">
        <v>28.135947000000002</v>
      </c>
      <c r="AG595" s="2108">
        <v>28.135947000000002</v>
      </c>
      <c r="AH595" s="2682"/>
      <c r="AI595" s="2682" t="s">
        <v>9941</v>
      </c>
      <c r="AJ595" s="2683">
        <v>0</v>
      </c>
    </row>
    <row r="596" spans="1:36" s="2704" customFormat="1" ht="126">
      <c r="A596" s="139">
        <v>3880</v>
      </c>
      <c r="B596" s="2674" t="s">
        <v>9168</v>
      </c>
      <c r="C596" s="2675" t="s">
        <v>9169</v>
      </c>
      <c r="D596" s="2673" t="s">
        <v>384</v>
      </c>
      <c r="E596" s="2703" t="s">
        <v>8176</v>
      </c>
      <c r="F596" s="2677" t="s">
        <v>8063</v>
      </c>
      <c r="G596" s="2709">
        <v>107.623</v>
      </c>
      <c r="H596" s="2680">
        <v>0</v>
      </c>
      <c r="I596" s="2705">
        <v>0</v>
      </c>
      <c r="J596" s="2680">
        <v>0</v>
      </c>
      <c r="K596" s="2681">
        <v>0</v>
      </c>
      <c r="L596" s="2681">
        <v>107.623</v>
      </c>
      <c r="M596" s="2706">
        <v>107.623</v>
      </c>
      <c r="N596" s="2681">
        <v>0</v>
      </c>
      <c r="O596" s="2682">
        <v>107.623</v>
      </c>
      <c r="P596" s="2682"/>
      <c r="Q596" s="2682"/>
      <c r="R596" s="2682"/>
      <c r="S596" s="2682"/>
      <c r="T596" s="2682"/>
      <c r="U596" s="2682"/>
      <c r="V596" s="2682"/>
      <c r="W596" s="2682"/>
      <c r="X596" s="2843">
        <v>107.623</v>
      </c>
      <c r="Y596" s="2843">
        <v>0</v>
      </c>
      <c r="Z596" s="2108">
        <v>107.623</v>
      </c>
      <c r="AA596" s="2844">
        <v>106.546385</v>
      </c>
      <c r="AB596" s="2844"/>
      <c r="AC596" s="2108">
        <v>106.546385</v>
      </c>
      <c r="AD596" s="2108">
        <v>1.0761150000000002</v>
      </c>
      <c r="AE596" s="2844"/>
      <c r="AF596" s="2844">
        <v>42.681536999999999</v>
      </c>
      <c r="AG596" s="2108">
        <v>42.681536999999999</v>
      </c>
      <c r="AH596" s="2682"/>
      <c r="AI596" s="2682" t="s">
        <v>10070</v>
      </c>
      <c r="AJ596" s="2683">
        <v>0</v>
      </c>
    </row>
    <row r="597" spans="1:36" s="2701" customFormat="1" ht="126">
      <c r="A597" s="139">
        <v>3881</v>
      </c>
      <c r="B597" s="2674" t="s">
        <v>9170</v>
      </c>
      <c r="C597" s="2675" t="s">
        <v>9171</v>
      </c>
      <c r="D597" s="2673" t="s">
        <v>213</v>
      </c>
      <c r="E597" s="2703" t="s">
        <v>4124</v>
      </c>
      <c r="F597" s="2677" t="s">
        <v>8063</v>
      </c>
      <c r="G597" s="2709">
        <v>129.47399999999999</v>
      </c>
      <c r="H597" s="2680">
        <v>0</v>
      </c>
      <c r="I597" s="2705">
        <v>30</v>
      </c>
      <c r="J597" s="2680">
        <v>0</v>
      </c>
      <c r="K597" s="2681">
        <v>30</v>
      </c>
      <c r="L597" s="2681">
        <v>99.47399999999999</v>
      </c>
      <c r="M597" s="2706">
        <v>99.47399999999999</v>
      </c>
      <c r="N597" s="2681">
        <v>0</v>
      </c>
      <c r="O597" s="2682">
        <v>99.47399999999999</v>
      </c>
      <c r="P597" s="2682"/>
      <c r="Q597" s="2682"/>
      <c r="R597" s="2682"/>
      <c r="S597" s="2682"/>
      <c r="T597" s="2682"/>
      <c r="U597" s="2682"/>
      <c r="V597" s="2682"/>
      <c r="W597" s="2682"/>
      <c r="X597" s="2843">
        <v>99.47399999999999</v>
      </c>
      <c r="Y597" s="2843">
        <v>0</v>
      </c>
      <c r="Z597" s="2108">
        <v>99.47399999999999</v>
      </c>
      <c r="AA597" s="2844">
        <v>98.479259999999996</v>
      </c>
      <c r="AB597" s="2844"/>
      <c r="AC597" s="2108">
        <v>98.479259999999996</v>
      </c>
      <c r="AD597" s="2108">
        <v>0.99473999999999985</v>
      </c>
      <c r="AE597" s="2844"/>
      <c r="AF597" s="2844">
        <v>0</v>
      </c>
      <c r="AG597" s="2108">
        <v>0</v>
      </c>
      <c r="AH597" s="2682"/>
      <c r="AI597" s="2682" t="s">
        <v>10033</v>
      </c>
      <c r="AJ597" s="2683">
        <v>0</v>
      </c>
    </row>
    <row r="598" spans="1:36" s="2701" customFormat="1" ht="63">
      <c r="A598" s="139">
        <v>3882</v>
      </c>
      <c r="B598" s="2674" t="s">
        <v>9172</v>
      </c>
      <c r="C598" s="2675" t="s">
        <v>9173</v>
      </c>
      <c r="D598" s="2673" t="s">
        <v>213</v>
      </c>
      <c r="E598" s="2703" t="s">
        <v>8157</v>
      </c>
      <c r="F598" s="2677" t="s">
        <v>8063</v>
      </c>
      <c r="G598" s="2709">
        <v>76.984999999999999</v>
      </c>
      <c r="H598" s="2680">
        <v>0</v>
      </c>
      <c r="I598" s="2705">
        <v>17.5</v>
      </c>
      <c r="J598" s="2680">
        <v>0</v>
      </c>
      <c r="K598" s="2681">
        <v>17.5</v>
      </c>
      <c r="L598" s="2681">
        <v>59.484999999999999</v>
      </c>
      <c r="M598" s="2706">
        <v>59.484999999999999</v>
      </c>
      <c r="N598" s="2681">
        <v>0</v>
      </c>
      <c r="O598" s="2682">
        <v>59.484999999999999</v>
      </c>
      <c r="P598" s="2682"/>
      <c r="Q598" s="2682"/>
      <c r="R598" s="2682"/>
      <c r="S598" s="2682"/>
      <c r="T598" s="2682"/>
      <c r="U598" s="2682"/>
      <c r="V598" s="2682"/>
      <c r="W598" s="2682"/>
      <c r="X598" s="2843">
        <v>59.484999999999999</v>
      </c>
      <c r="Y598" s="2843">
        <v>0</v>
      </c>
      <c r="Z598" s="2108">
        <v>59.484999999999999</v>
      </c>
      <c r="AA598" s="2844">
        <v>58.890149999999998</v>
      </c>
      <c r="AB598" s="2844"/>
      <c r="AC598" s="2108">
        <v>58.890149999999998</v>
      </c>
      <c r="AD598" s="2108">
        <v>0.59484999999999999</v>
      </c>
      <c r="AE598" s="2844"/>
      <c r="AF598" s="2844">
        <v>6.5238420000000001</v>
      </c>
      <c r="AG598" s="2108">
        <v>6.5238420000000001</v>
      </c>
      <c r="AH598" s="2682"/>
      <c r="AI598" s="2682" t="s">
        <v>9941</v>
      </c>
      <c r="AJ598" s="2683">
        <v>0</v>
      </c>
    </row>
    <row r="599" spans="1:36" s="2701" customFormat="1" ht="63">
      <c r="A599" s="139">
        <v>3883</v>
      </c>
      <c r="B599" s="2674" t="s">
        <v>9174</v>
      </c>
      <c r="C599" s="2675" t="s">
        <v>9175</v>
      </c>
      <c r="D599" s="2673" t="s">
        <v>213</v>
      </c>
      <c r="E599" s="2703" t="s">
        <v>8157</v>
      </c>
      <c r="F599" s="2677" t="s">
        <v>8063</v>
      </c>
      <c r="G599" s="2709">
        <v>52.997999999999998</v>
      </c>
      <c r="H599" s="2680">
        <v>0</v>
      </c>
      <c r="I599" s="2705">
        <v>52.997999999999998</v>
      </c>
      <c r="J599" s="2680">
        <v>0</v>
      </c>
      <c r="K599" s="2681">
        <v>52.997999999999998</v>
      </c>
      <c r="L599" s="2681">
        <v>0</v>
      </c>
      <c r="M599" s="2706">
        <v>1E-3</v>
      </c>
      <c r="N599" s="2681">
        <v>0</v>
      </c>
      <c r="O599" s="2682">
        <v>1E-3</v>
      </c>
      <c r="P599" s="2682"/>
      <c r="Q599" s="2682"/>
      <c r="R599" s="2682"/>
      <c r="S599" s="2682"/>
      <c r="T599" s="2682"/>
      <c r="U599" s="2682"/>
      <c r="V599" s="2682"/>
      <c r="W599" s="2682"/>
      <c r="X599" s="2843">
        <v>1E-3</v>
      </c>
      <c r="Y599" s="2843">
        <v>0</v>
      </c>
      <c r="Z599" s="2108">
        <v>1E-3</v>
      </c>
      <c r="AA599" s="2844"/>
      <c r="AB599" s="2844"/>
      <c r="AC599" s="2108">
        <v>0</v>
      </c>
      <c r="AD599" s="2108"/>
      <c r="AE599" s="2844"/>
      <c r="AF599" s="2844">
        <v>0</v>
      </c>
      <c r="AG599" s="2108">
        <v>0</v>
      </c>
      <c r="AH599" s="2682" t="s">
        <v>9969</v>
      </c>
      <c r="AI599" s="2682"/>
      <c r="AJ599" s="2683">
        <v>0</v>
      </c>
    </row>
    <row r="600" spans="1:36" s="2701" customFormat="1" ht="94.5">
      <c r="A600" s="139">
        <v>3884</v>
      </c>
      <c r="B600" s="2674" t="s">
        <v>9176</v>
      </c>
      <c r="C600" s="2675" t="s">
        <v>9177</v>
      </c>
      <c r="D600" s="2673" t="s">
        <v>213</v>
      </c>
      <c r="E600" s="2703" t="s">
        <v>4124</v>
      </c>
      <c r="F600" s="2677" t="s">
        <v>8063</v>
      </c>
      <c r="G600" s="2709">
        <v>110</v>
      </c>
      <c r="H600" s="2680">
        <v>0</v>
      </c>
      <c r="I600" s="2705">
        <v>25</v>
      </c>
      <c r="J600" s="2680">
        <v>0</v>
      </c>
      <c r="K600" s="2681">
        <v>25</v>
      </c>
      <c r="L600" s="2681">
        <v>85</v>
      </c>
      <c r="M600" s="2706">
        <v>85</v>
      </c>
      <c r="N600" s="2681">
        <v>0</v>
      </c>
      <c r="O600" s="2682">
        <v>85</v>
      </c>
      <c r="P600" s="2682"/>
      <c r="Q600" s="2682"/>
      <c r="R600" s="2682"/>
      <c r="S600" s="2682"/>
      <c r="T600" s="2682"/>
      <c r="U600" s="2682"/>
      <c r="V600" s="2682"/>
      <c r="W600" s="2682"/>
      <c r="X600" s="2843">
        <v>85</v>
      </c>
      <c r="Y600" s="2843">
        <v>0</v>
      </c>
      <c r="Z600" s="2108">
        <v>85</v>
      </c>
      <c r="AA600" s="2844">
        <v>84.15</v>
      </c>
      <c r="AB600" s="2844"/>
      <c r="AC600" s="2108">
        <v>84.15</v>
      </c>
      <c r="AD600" s="2108">
        <v>0.85</v>
      </c>
      <c r="AE600" s="2844"/>
      <c r="AF600" s="2844">
        <v>0</v>
      </c>
      <c r="AG600" s="2108">
        <v>0</v>
      </c>
      <c r="AH600" s="2682"/>
      <c r="AI600" s="2682" t="s">
        <v>9941</v>
      </c>
      <c r="AJ600" s="2683">
        <v>0</v>
      </c>
    </row>
    <row r="601" spans="1:36" s="2678" customFormat="1" ht="78.75">
      <c r="A601" s="139">
        <v>3885</v>
      </c>
      <c r="B601" s="2674" t="s">
        <v>9178</v>
      </c>
      <c r="C601" s="2675" t="s">
        <v>9179</v>
      </c>
      <c r="D601" s="2673" t="s">
        <v>213</v>
      </c>
      <c r="E601" s="2703" t="s">
        <v>8157</v>
      </c>
      <c r="F601" s="2677" t="s">
        <v>8063</v>
      </c>
      <c r="G601" s="2709">
        <v>99.480999999999995</v>
      </c>
      <c r="H601" s="2680">
        <v>0</v>
      </c>
      <c r="I601" s="2705">
        <v>23</v>
      </c>
      <c r="J601" s="2680">
        <v>0</v>
      </c>
      <c r="K601" s="2681">
        <v>23</v>
      </c>
      <c r="L601" s="2681">
        <v>76.480999999999995</v>
      </c>
      <c r="M601" s="2706">
        <v>76.480999999999995</v>
      </c>
      <c r="N601" s="2681">
        <v>0</v>
      </c>
      <c r="O601" s="2682">
        <v>76.480999999999995</v>
      </c>
      <c r="P601" s="2682"/>
      <c r="Q601" s="2682"/>
      <c r="R601" s="2682"/>
      <c r="S601" s="2682"/>
      <c r="T601" s="2682"/>
      <c r="U601" s="2682"/>
      <c r="V601" s="2682"/>
      <c r="W601" s="2682"/>
      <c r="X601" s="2843">
        <v>76.480999999999995</v>
      </c>
      <c r="Y601" s="2843">
        <v>0</v>
      </c>
      <c r="Z601" s="2108">
        <v>76.480999999999995</v>
      </c>
      <c r="AA601" s="2844">
        <v>75.716189999999997</v>
      </c>
      <c r="AB601" s="2844"/>
      <c r="AC601" s="2108">
        <v>75.716189999999997</v>
      </c>
      <c r="AD601" s="2108">
        <v>0.76480999999999999</v>
      </c>
      <c r="AE601" s="2844"/>
      <c r="AF601" s="2844">
        <v>23.066247000000001</v>
      </c>
      <c r="AG601" s="2108">
        <v>23.066247000000001</v>
      </c>
      <c r="AH601" s="2682"/>
      <c r="AI601" s="2682" t="s">
        <v>9941</v>
      </c>
      <c r="AJ601" s="2683">
        <v>0</v>
      </c>
    </row>
    <row r="602" spans="1:36" s="2678" customFormat="1" ht="47.25">
      <c r="A602" s="139">
        <v>3886</v>
      </c>
      <c r="B602" s="2674" t="s">
        <v>9180</v>
      </c>
      <c r="C602" s="2675" t="s">
        <v>9181</v>
      </c>
      <c r="D602" s="2673" t="s">
        <v>213</v>
      </c>
      <c r="E602" s="2703" t="s">
        <v>9182</v>
      </c>
      <c r="F602" s="2677" t="s">
        <v>8063</v>
      </c>
      <c r="G602" s="2709">
        <v>51.906999999999996</v>
      </c>
      <c r="H602" s="2680">
        <v>0</v>
      </c>
      <c r="I602" s="2705">
        <v>12.5</v>
      </c>
      <c r="J602" s="2680">
        <v>0</v>
      </c>
      <c r="K602" s="2681">
        <v>12.5</v>
      </c>
      <c r="L602" s="2681">
        <v>39.406999999999996</v>
      </c>
      <c r="M602" s="2706">
        <v>39.406999999999996</v>
      </c>
      <c r="N602" s="2681">
        <v>0</v>
      </c>
      <c r="O602" s="2682">
        <v>39.406999999999996</v>
      </c>
      <c r="P602" s="2682"/>
      <c r="Q602" s="2682"/>
      <c r="R602" s="2682"/>
      <c r="S602" s="2682"/>
      <c r="T602" s="2682"/>
      <c r="U602" s="2682"/>
      <c r="V602" s="2682"/>
      <c r="W602" s="2682"/>
      <c r="X602" s="2843">
        <v>39.406999999999996</v>
      </c>
      <c r="Y602" s="2843">
        <v>0</v>
      </c>
      <c r="Z602" s="2108">
        <v>39.406999999999996</v>
      </c>
      <c r="AA602" s="2844">
        <v>39.012929999999997</v>
      </c>
      <c r="AB602" s="2844"/>
      <c r="AC602" s="2108">
        <v>39.012929999999997</v>
      </c>
      <c r="AD602" s="2108">
        <v>0.39406999999999998</v>
      </c>
      <c r="AE602" s="2844"/>
      <c r="AF602" s="2844">
        <v>0</v>
      </c>
      <c r="AG602" s="2108">
        <v>0</v>
      </c>
      <c r="AH602" s="2682"/>
      <c r="AI602" s="2682" t="s">
        <v>9941</v>
      </c>
      <c r="AJ602" s="2683">
        <v>0</v>
      </c>
    </row>
    <row r="603" spans="1:36" s="2678" customFormat="1" ht="78.75">
      <c r="A603" s="139">
        <v>3887</v>
      </c>
      <c r="B603" s="2674" t="s">
        <v>9183</v>
      </c>
      <c r="C603" s="2675" t="s">
        <v>9184</v>
      </c>
      <c r="D603" s="2673" t="s">
        <v>213</v>
      </c>
      <c r="E603" s="2703" t="s">
        <v>8193</v>
      </c>
      <c r="F603" s="2677" t="s">
        <v>8063</v>
      </c>
      <c r="G603" s="2709">
        <v>99.76</v>
      </c>
      <c r="H603" s="2680">
        <v>0</v>
      </c>
      <c r="I603" s="2705">
        <v>24.5</v>
      </c>
      <c r="J603" s="2680">
        <v>0</v>
      </c>
      <c r="K603" s="2681">
        <v>24.5</v>
      </c>
      <c r="L603" s="2681">
        <v>75.260000000000005</v>
      </c>
      <c r="M603" s="2706">
        <v>75.260000000000005</v>
      </c>
      <c r="N603" s="2681">
        <v>0</v>
      </c>
      <c r="O603" s="2682">
        <v>75.260000000000005</v>
      </c>
      <c r="P603" s="2682"/>
      <c r="Q603" s="2682"/>
      <c r="R603" s="2682"/>
      <c r="S603" s="2682"/>
      <c r="T603" s="2682"/>
      <c r="U603" s="2682"/>
      <c r="V603" s="2682"/>
      <c r="W603" s="2682"/>
      <c r="X603" s="2843">
        <v>75.260000000000005</v>
      </c>
      <c r="Y603" s="2843">
        <v>0</v>
      </c>
      <c r="Z603" s="2108">
        <v>75.260000000000005</v>
      </c>
      <c r="AA603" s="2844">
        <v>74.507400000000004</v>
      </c>
      <c r="AB603" s="2844"/>
      <c r="AC603" s="2108">
        <v>74.507400000000004</v>
      </c>
      <c r="AD603" s="2108">
        <v>0.75260000000000005</v>
      </c>
      <c r="AE603" s="2844"/>
      <c r="AF603" s="2844">
        <v>23.569631999999999</v>
      </c>
      <c r="AG603" s="2108">
        <v>23.569631999999999</v>
      </c>
      <c r="AH603" s="2682"/>
      <c r="AI603" s="2682" t="s">
        <v>9941</v>
      </c>
      <c r="AJ603" s="2683">
        <v>0</v>
      </c>
    </row>
    <row r="604" spans="1:36" s="2701" customFormat="1" ht="63">
      <c r="A604" s="139">
        <v>3888</v>
      </c>
      <c r="B604" s="2674" t="s">
        <v>9185</v>
      </c>
      <c r="C604" s="2675" t="s">
        <v>9186</v>
      </c>
      <c r="D604" s="2673" t="s">
        <v>213</v>
      </c>
      <c r="E604" s="2703" t="s">
        <v>8119</v>
      </c>
      <c r="F604" s="2690" t="s">
        <v>43</v>
      </c>
      <c r="G604" s="2709">
        <v>244.74199999999999</v>
      </c>
      <c r="H604" s="2680">
        <v>0</v>
      </c>
      <c r="I604" s="2705">
        <v>57.555</v>
      </c>
      <c r="J604" s="2680">
        <v>0</v>
      </c>
      <c r="K604" s="2681">
        <v>57.555</v>
      </c>
      <c r="L604" s="2681">
        <v>187.18699999999998</v>
      </c>
      <c r="M604" s="2706">
        <v>64.816000000000003</v>
      </c>
      <c r="N604" s="2681">
        <v>0</v>
      </c>
      <c r="O604" s="2682">
        <v>64.816000000000003</v>
      </c>
      <c r="P604" s="2682"/>
      <c r="Q604" s="2682"/>
      <c r="R604" s="2682"/>
      <c r="S604" s="2682"/>
      <c r="T604" s="2682"/>
      <c r="U604" s="2682"/>
      <c r="V604" s="2682"/>
      <c r="W604" s="2682"/>
      <c r="X604" s="2843">
        <v>64.816000000000003</v>
      </c>
      <c r="Y604" s="2843">
        <v>0</v>
      </c>
      <c r="Z604" s="2108">
        <v>64.816000000000003</v>
      </c>
      <c r="AA604" s="2844">
        <v>16.04196</v>
      </c>
      <c r="AB604" s="2844"/>
      <c r="AC604" s="2108">
        <v>16.04196</v>
      </c>
      <c r="AD604" s="2108">
        <v>0.16204000000000002</v>
      </c>
      <c r="AE604" s="2844"/>
      <c r="AF604" s="2844">
        <v>0</v>
      </c>
      <c r="AG604" s="2108">
        <v>0</v>
      </c>
      <c r="AH604" s="2682"/>
      <c r="AI604" s="2682" t="s">
        <v>9941</v>
      </c>
      <c r="AJ604" s="2683">
        <v>0</v>
      </c>
    </row>
    <row r="605" spans="1:36" s="2663" customFormat="1" ht="78.75">
      <c r="A605" s="139">
        <v>3889</v>
      </c>
      <c r="B605" s="2674" t="s">
        <v>9187</v>
      </c>
      <c r="C605" s="2675" t="s">
        <v>9188</v>
      </c>
      <c r="D605" s="2676" t="s">
        <v>221</v>
      </c>
      <c r="E605" s="2695" t="s">
        <v>8212</v>
      </c>
      <c r="F605" s="2677" t="s">
        <v>8063</v>
      </c>
      <c r="G605" s="2709">
        <v>97.215000000000003</v>
      </c>
      <c r="H605" s="2681">
        <v>0</v>
      </c>
      <c r="I605" s="2705">
        <v>25</v>
      </c>
      <c r="J605" s="2680">
        <v>0</v>
      </c>
      <c r="K605" s="2681">
        <v>25</v>
      </c>
      <c r="L605" s="2681">
        <v>72.215000000000003</v>
      </c>
      <c r="M605" s="2706">
        <v>72.215000000000003</v>
      </c>
      <c r="N605" s="2681">
        <v>0</v>
      </c>
      <c r="O605" s="2682">
        <v>72.215000000000003</v>
      </c>
      <c r="P605" s="2682"/>
      <c r="Q605" s="2682"/>
      <c r="R605" s="2682"/>
      <c r="S605" s="2682"/>
      <c r="T605" s="2682"/>
      <c r="U605" s="2682"/>
      <c r="V605" s="2682"/>
      <c r="W605" s="2682"/>
      <c r="X605" s="2843">
        <v>72.215000000000003</v>
      </c>
      <c r="Y605" s="2843">
        <v>0</v>
      </c>
      <c r="Z605" s="2108">
        <v>72.215000000000003</v>
      </c>
      <c r="AA605" s="2844">
        <v>71.492850000000004</v>
      </c>
      <c r="AB605" s="2844"/>
      <c r="AC605" s="2108">
        <v>71.492850000000004</v>
      </c>
      <c r="AD605" s="2108">
        <v>0.72215000000000007</v>
      </c>
      <c r="AE605" s="2844"/>
      <c r="AF605" s="2844">
        <v>0</v>
      </c>
      <c r="AG605" s="2108">
        <v>0</v>
      </c>
      <c r="AH605" s="2682"/>
      <c r="AI605" s="2682" t="s">
        <v>10033</v>
      </c>
      <c r="AJ605" s="2683">
        <v>0</v>
      </c>
    </row>
    <row r="606" spans="1:36" s="2701" customFormat="1" ht="110.25">
      <c r="A606" s="139">
        <v>3890</v>
      </c>
      <c r="B606" s="2674" t="s">
        <v>9189</v>
      </c>
      <c r="C606" s="2675" t="s">
        <v>9190</v>
      </c>
      <c r="D606" s="2676" t="s">
        <v>221</v>
      </c>
      <c r="E606" s="2694" t="s">
        <v>8176</v>
      </c>
      <c r="F606" s="2677" t="s">
        <v>8063</v>
      </c>
      <c r="G606" s="2709">
        <v>164.255</v>
      </c>
      <c r="H606" s="2681">
        <v>0</v>
      </c>
      <c r="I606" s="2705">
        <v>37.5</v>
      </c>
      <c r="J606" s="2680">
        <v>0</v>
      </c>
      <c r="K606" s="2681">
        <v>37.5</v>
      </c>
      <c r="L606" s="2681">
        <v>126.755</v>
      </c>
      <c r="M606" s="2706">
        <v>126.755</v>
      </c>
      <c r="N606" s="2681">
        <v>0</v>
      </c>
      <c r="O606" s="2682">
        <v>126.755</v>
      </c>
      <c r="P606" s="2682"/>
      <c r="Q606" s="2682"/>
      <c r="R606" s="2682"/>
      <c r="S606" s="2682"/>
      <c r="T606" s="2682"/>
      <c r="U606" s="2682"/>
      <c r="V606" s="2682"/>
      <c r="W606" s="2682"/>
      <c r="X606" s="2843">
        <v>126.755</v>
      </c>
      <c r="Y606" s="2843">
        <v>0</v>
      </c>
      <c r="Z606" s="2108">
        <v>126.755</v>
      </c>
      <c r="AA606" s="2844">
        <v>62.743724999999998</v>
      </c>
      <c r="AB606" s="2844"/>
      <c r="AC606" s="2108">
        <v>62.743724999999998</v>
      </c>
      <c r="AD606" s="2108">
        <v>0.63377499999999998</v>
      </c>
      <c r="AE606" s="2844"/>
      <c r="AF606" s="2844">
        <v>0</v>
      </c>
      <c r="AG606" s="2108">
        <v>0</v>
      </c>
      <c r="AH606" s="2682"/>
      <c r="AI606" s="2682" t="s">
        <v>10033</v>
      </c>
      <c r="AJ606" s="2683">
        <v>0</v>
      </c>
    </row>
    <row r="607" spans="1:36" s="2701" customFormat="1" ht="63">
      <c r="A607" s="139">
        <v>3891</v>
      </c>
      <c r="B607" s="2674" t="s">
        <v>9191</v>
      </c>
      <c r="C607" s="2675" t="s">
        <v>9192</v>
      </c>
      <c r="D607" s="2676" t="s">
        <v>221</v>
      </c>
      <c r="E607" s="2694" t="s">
        <v>8212</v>
      </c>
      <c r="F607" s="2677" t="s">
        <v>8063</v>
      </c>
      <c r="G607" s="2709">
        <v>50.86</v>
      </c>
      <c r="H607" s="2681">
        <v>0</v>
      </c>
      <c r="I607" s="2705">
        <v>12.5</v>
      </c>
      <c r="J607" s="2680">
        <v>0</v>
      </c>
      <c r="K607" s="2681">
        <v>12.5</v>
      </c>
      <c r="L607" s="2681">
        <v>38.36</v>
      </c>
      <c r="M607" s="2706">
        <v>38.36</v>
      </c>
      <c r="N607" s="2681">
        <v>0</v>
      </c>
      <c r="O607" s="2682">
        <v>38.36</v>
      </c>
      <c r="P607" s="2682"/>
      <c r="Q607" s="2682"/>
      <c r="R607" s="2682"/>
      <c r="S607" s="2682"/>
      <c r="T607" s="2682"/>
      <c r="U607" s="2682"/>
      <c r="V607" s="2682"/>
      <c r="W607" s="2682"/>
      <c r="X607" s="2843">
        <v>38.36</v>
      </c>
      <c r="Y607" s="2843">
        <v>0</v>
      </c>
      <c r="Z607" s="2108">
        <v>38.36</v>
      </c>
      <c r="AA607" s="2844">
        <v>37.976399999999998</v>
      </c>
      <c r="AB607" s="2844"/>
      <c r="AC607" s="2108">
        <v>37.976399999999998</v>
      </c>
      <c r="AD607" s="2108">
        <v>0.3836</v>
      </c>
      <c r="AE607" s="2844"/>
      <c r="AF607" s="2844">
        <v>0</v>
      </c>
      <c r="AG607" s="2108">
        <v>0</v>
      </c>
      <c r="AH607" s="2682"/>
      <c r="AI607" s="2682" t="s">
        <v>10033</v>
      </c>
      <c r="AJ607" s="2683">
        <v>0</v>
      </c>
    </row>
    <row r="608" spans="1:36" s="2701" customFormat="1" ht="78.75">
      <c r="A608" s="139">
        <v>3892</v>
      </c>
      <c r="B608" s="2674" t="s">
        <v>9193</v>
      </c>
      <c r="C608" s="2675" t="s">
        <v>9194</v>
      </c>
      <c r="D608" s="2676" t="s">
        <v>221</v>
      </c>
      <c r="E608" s="2694" t="s">
        <v>8176</v>
      </c>
      <c r="F608" s="2677" t="s">
        <v>8063</v>
      </c>
      <c r="G608" s="2709">
        <v>125.306</v>
      </c>
      <c r="H608" s="2681">
        <v>0</v>
      </c>
      <c r="I608" s="2705">
        <v>30</v>
      </c>
      <c r="J608" s="2680">
        <v>0</v>
      </c>
      <c r="K608" s="2681">
        <v>30</v>
      </c>
      <c r="L608" s="2681">
        <v>95.305999999999997</v>
      </c>
      <c r="M608" s="2706">
        <v>95.305999999999997</v>
      </c>
      <c r="N608" s="2681">
        <v>0</v>
      </c>
      <c r="O608" s="2682">
        <v>95.305999999999997</v>
      </c>
      <c r="P608" s="2682"/>
      <c r="Q608" s="2682"/>
      <c r="R608" s="2682"/>
      <c r="S608" s="2682"/>
      <c r="T608" s="2682"/>
      <c r="U608" s="2682"/>
      <c r="V608" s="2682"/>
      <c r="W608" s="2682"/>
      <c r="X608" s="2843">
        <v>95.305999999999997</v>
      </c>
      <c r="Y608" s="2843">
        <v>0</v>
      </c>
      <c r="Z608" s="2108">
        <v>95.305999999999997</v>
      </c>
      <c r="AA608" s="2844">
        <v>94.352940000000004</v>
      </c>
      <c r="AB608" s="2844"/>
      <c r="AC608" s="2108">
        <v>94.352940000000004</v>
      </c>
      <c r="AD608" s="2108">
        <v>0.95306000000000002</v>
      </c>
      <c r="AE608" s="2844"/>
      <c r="AF608" s="2844">
        <v>0</v>
      </c>
      <c r="AG608" s="2108">
        <v>0</v>
      </c>
      <c r="AH608" s="2682"/>
      <c r="AI608" s="2682" t="s">
        <v>10033</v>
      </c>
      <c r="AJ608" s="2683">
        <v>0</v>
      </c>
    </row>
    <row r="609" spans="1:36" s="2701" customFormat="1" ht="63">
      <c r="A609" s="139">
        <v>3893</v>
      </c>
      <c r="B609" s="2674" t="s">
        <v>9195</v>
      </c>
      <c r="C609" s="2675" t="s">
        <v>9196</v>
      </c>
      <c r="D609" s="2676" t="s">
        <v>221</v>
      </c>
      <c r="E609" s="2695" t="s">
        <v>8212</v>
      </c>
      <c r="F609" s="2677" t="s">
        <v>8063</v>
      </c>
      <c r="G609" s="2709">
        <v>65.92</v>
      </c>
      <c r="H609" s="2681">
        <v>0</v>
      </c>
      <c r="I609" s="2705">
        <v>16.25</v>
      </c>
      <c r="J609" s="2680">
        <v>0</v>
      </c>
      <c r="K609" s="2681">
        <v>16.25</v>
      </c>
      <c r="L609" s="2681">
        <v>49.67</v>
      </c>
      <c r="M609" s="2706">
        <v>49.67</v>
      </c>
      <c r="N609" s="2681">
        <v>0</v>
      </c>
      <c r="O609" s="2682">
        <v>49.67</v>
      </c>
      <c r="P609" s="2682"/>
      <c r="Q609" s="2682"/>
      <c r="R609" s="2682"/>
      <c r="S609" s="2682"/>
      <c r="T609" s="2682"/>
      <c r="U609" s="2682"/>
      <c r="V609" s="2682"/>
      <c r="W609" s="2682"/>
      <c r="X609" s="2843">
        <v>49.67</v>
      </c>
      <c r="Y609" s="2843">
        <v>0</v>
      </c>
      <c r="Z609" s="2108">
        <v>49.67</v>
      </c>
      <c r="AA609" s="2844">
        <v>49.173300000000005</v>
      </c>
      <c r="AB609" s="2844"/>
      <c r="AC609" s="2108">
        <v>49.173300000000005</v>
      </c>
      <c r="AD609" s="2108">
        <v>0.49670000000000003</v>
      </c>
      <c r="AE609" s="2844"/>
      <c r="AF609" s="2844">
        <v>0</v>
      </c>
      <c r="AG609" s="2108">
        <v>0</v>
      </c>
      <c r="AH609" s="2682"/>
      <c r="AI609" s="2682" t="s">
        <v>10033</v>
      </c>
      <c r="AJ609" s="2683">
        <v>0</v>
      </c>
    </row>
    <row r="610" spans="1:36" s="2701" customFormat="1" ht="78.75">
      <c r="A610" s="139">
        <v>3894</v>
      </c>
      <c r="B610" s="2674" t="s">
        <v>9197</v>
      </c>
      <c r="C610" s="2675" t="s">
        <v>9198</v>
      </c>
      <c r="D610" s="2676" t="s">
        <v>221</v>
      </c>
      <c r="E610" s="2694" t="s">
        <v>8119</v>
      </c>
      <c r="F610" s="2677" t="s">
        <v>8063</v>
      </c>
      <c r="G610" s="2709">
        <v>122.70399999999999</v>
      </c>
      <c r="H610" s="2681">
        <v>0</v>
      </c>
      <c r="I610" s="2705">
        <v>15</v>
      </c>
      <c r="J610" s="2680">
        <v>0</v>
      </c>
      <c r="K610" s="2681">
        <v>15</v>
      </c>
      <c r="L610" s="2681">
        <v>107.70399999999999</v>
      </c>
      <c r="M610" s="2706">
        <v>107.70399999999999</v>
      </c>
      <c r="N610" s="2681">
        <v>0</v>
      </c>
      <c r="O610" s="2682">
        <v>107.70399999999999</v>
      </c>
      <c r="P610" s="2682"/>
      <c r="Q610" s="2682"/>
      <c r="R610" s="2682"/>
      <c r="S610" s="2682"/>
      <c r="T610" s="2682"/>
      <c r="U610" s="2682"/>
      <c r="V610" s="2682"/>
      <c r="W610" s="2682"/>
      <c r="X610" s="2843">
        <v>107.70399999999999</v>
      </c>
      <c r="Y610" s="2843">
        <v>0</v>
      </c>
      <c r="Z610" s="2108">
        <v>107.70399999999999</v>
      </c>
      <c r="AA610" s="2844">
        <v>91.781909999999996</v>
      </c>
      <c r="AB610" s="2844"/>
      <c r="AC610" s="2108">
        <v>91.781909999999996</v>
      </c>
      <c r="AD610" s="2108">
        <v>0.92709000000000008</v>
      </c>
      <c r="AE610" s="2844"/>
      <c r="AF610" s="2844">
        <v>0</v>
      </c>
      <c r="AG610" s="2108">
        <v>0</v>
      </c>
      <c r="AH610" s="2682"/>
      <c r="AI610" s="2682" t="s">
        <v>9941</v>
      </c>
      <c r="AJ610" s="2683">
        <v>0</v>
      </c>
    </row>
    <row r="611" spans="1:36" s="2701" customFormat="1" ht="141.75">
      <c r="A611" s="139">
        <v>3895</v>
      </c>
      <c r="B611" s="2674" t="s">
        <v>9199</v>
      </c>
      <c r="C611" s="2675" t="s">
        <v>9200</v>
      </c>
      <c r="D611" s="2676" t="s">
        <v>393</v>
      </c>
      <c r="E611" s="2694" t="s">
        <v>8251</v>
      </c>
      <c r="F611" s="2677" t="s">
        <v>8063</v>
      </c>
      <c r="G611" s="2709">
        <v>176.952</v>
      </c>
      <c r="H611" s="2681">
        <v>0</v>
      </c>
      <c r="I611" s="2705">
        <v>40.549999999999997</v>
      </c>
      <c r="J611" s="2680">
        <v>0</v>
      </c>
      <c r="K611" s="2681">
        <v>40.549999999999997</v>
      </c>
      <c r="L611" s="2681">
        <v>136.40199999999999</v>
      </c>
      <c r="M611" s="2706">
        <v>136.40199999999999</v>
      </c>
      <c r="N611" s="2681">
        <v>0</v>
      </c>
      <c r="O611" s="2682">
        <v>136.40199999999999</v>
      </c>
      <c r="P611" s="2682"/>
      <c r="Q611" s="2682"/>
      <c r="R611" s="2682"/>
      <c r="S611" s="2682"/>
      <c r="T611" s="2682"/>
      <c r="U611" s="2682"/>
      <c r="V611" s="2682"/>
      <c r="W611" s="2682"/>
      <c r="X611" s="2843">
        <v>136.40199999999999</v>
      </c>
      <c r="Y611" s="2843">
        <v>0</v>
      </c>
      <c r="Z611" s="2108">
        <v>136.40199999999999</v>
      </c>
      <c r="AA611" s="2844">
        <v>67.518989999999988</v>
      </c>
      <c r="AB611" s="2844"/>
      <c r="AC611" s="2108">
        <v>67.518989999999988</v>
      </c>
      <c r="AD611" s="2108">
        <v>0.68200999999999989</v>
      </c>
      <c r="AE611" s="2844"/>
      <c r="AF611" s="2844">
        <v>0</v>
      </c>
      <c r="AG611" s="2108">
        <v>0</v>
      </c>
      <c r="AH611" s="2682"/>
      <c r="AI611" s="2682" t="s">
        <v>9941</v>
      </c>
      <c r="AJ611" s="2683">
        <v>0</v>
      </c>
    </row>
    <row r="612" spans="1:36" s="2701" customFormat="1" ht="78.75">
      <c r="A612" s="139">
        <v>3896</v>
      </c>
      <c r="B612" s="2674" t="s">
        <v>9201</v>
      </c>
      <c r="C612" s="2675" t="s">
        <v>9202</v>
      </c>
      <c r="D612" s="2676" t="s">
        <v>393</v>
      </c>
      <c r="E612" s="2694" t="s">
        <v>8258</v>
      </c>
      <c r="F612" s="2677" t="s">
        <v>8063</v>
      </c>
      <c r="G612" s="2709">
        <v>98.850999999999999</v>
      </c>
      <c r="H612" s="2681">
        <v>0</v>
      </c>
      <c r="I612" s="2705">
        <v>26.119</v>
      </c>
      <c r="J612" s="2680">
        <v>0</v>
      </c>
      <c r="K612" s="2681">
        <v>26.119</v>
      </c>
      <c r="L612" s="2681">
        <v>72.731999999999999</v>
      </c>
      <c r="M612" s="2706">
        <v>72.731999999999999</v>
      </c>
      <c r="N612" s="2681">
        <v>0</v>
      </c>
      <c r="O612" s="2682">
        <v>72.731999999999999</v>
      </c>
      <c r="P612" s="2682"/>
      <c r="Q612" s="2682"/>
      <c r="R612" s="2682"/>
      <c r="S612" s="2682"/>
      <c r="T612" s="2682"/>
      <c r="U612" s="2682"/>
      <c r="V612" s="2682"/>
      <c r="W612" s="2682"/>
      <c r="X612" s="2843">
        <v>72.731999999999999</v>
      </c>
      <c r="Y612" s="2843">
        <v>0</v>
      </c>
      <c r="Z612" s="2108">
        <v>72.731999999999999</v>
      </c>
      <c r="AA612" s="2844">
        <v>72.004679999999993</v>
      </c>
      <c r="AB612" s="2844"/>
      <c r="AC612" s="2108">
        <v>72.004679999999993</v>
      </c>
      <c r="AD612" s="2108">
        <v>0.72731999999999997</v>
      </c>
      <c r="AE612" s="2844"/>
      <c r="AF612" s="2844">
        <v>0</v>
      </c>
      <c r="AG612" s="2108">
        <v>0</v>
      </c>
      <c r="AH612" s="2682"/>
      <c r="AI612" s="2682" t="s">
        <v>9941</v>
      </c>
      <c r="AJ612" s="2683">
        <v>0</v>
      </c>
    </row>
    <row r="613" spans="1:36" ht="78.75">
      <c r="A613" s="139">
        <v>3897</v>
      </c>
      <c r="B613" s="2674" t="s">
        <v>9203</v>
      </c>
      <c r="C613" s="2675" t="s">
        <v>9204</v>
      </c>
      <c r="D613" s="2676" t="s">
        <v>393</v>
      </c>
      <c r="E613" s="2694" t="s">
        <v>8258</v>
      </c>
      <c r="F613" s="2677" t="s">
        <v>8063</v>
      </c>
      <c r="G613" s="2709">
        <v>80.355000000000004</v>
      </c>
      <c r="H613" s="2681">
        <v>0</v>
      </c>
      <c r="I613" s="2705">
        <v>21.024999999999999</v>
      </c>
      <c r="J613" s="2680">
        <v>0</v>
      </c>
      <c r="K613" s="2681">
        <v>21.024999999999999</v>
      </c>
      <c r="L613" s="2681">
        <v>59.330000000000005</v>
      </c>
      <c r="M613" s="2706">
        <v>59.330000000000005</v>
      </c>
      <c r="N613" s="2681">
        <v>0</v>
      </c>
      <c r="O613" s="2682">
        <v>59.330000000000005</v>
      </c>
      <c r="P613" s="2682"/>
      <c r="Q613" s="2682"/>
      <c r="R613" s="2682"/>
      <c r="S613" s="2682"/>
      <c r="T613" s="2682"/>
      <c r="U613" s="2682"/>
      <c r="V613" s="2682"/>
      <c r="W613" s="2682"/>
      <c r="X613" s="2843">
        <v>59.330000000000005</v>
      </c>
      <c r="Y613" s="2843">
        <v>0</v>
      </c>
      <c r="Z613" s="2108">
        <v>59.330000000000005</v>
      </c>
      <c r="AA613" s="2844">
        <v>58.736700000000006</v>
      </c>
      <c r="AB613" s="2844"/>
      <c r="AC613" s="2108">
        <v>58.736700000000006</v>
      </c>
      <c r="AD613" s="2108">
        <v>0.59330000000000005</v>
      </c>
      <c r="AE613" s="2844"/>
      <c r="AF613" s="2844">
        <v>0</v>
      </c>
      <c r="AG613" s="2108">
        <v>0</v>
      </c>
      <c r="AH613" s="2682"/>
      <c r="AI613" s="2682" t="s">
        <v>9941</v>
      </c>
      <c r="AJ613" s="2683">
        <v>0</v>
      </c>
    </row>
    <row r="614" spans="1:36" ht="94.5">
      <c r="A614" s="139">
        <v>3898</v>
      </c>
      <c r="B614" s="2674" t="s">
        <v>9205</v>
      </c>
      <c r="C614" s="2675" t="s">
        <v>9206</v>
      </c>
      <c r="D614" s="2676" t="s">
        <v>393</v>
      </c>
      <c r="E614" s="2694" t="s">
        <v>8258</v>
      </c>
      <c r="F614" s="2677" t="s">
        <v>8063</v>
      </c>
      <c r="G614" s="2709">
        <v>55.39</v>
      </c>
      <c r="H614" s="2681">
        <v>0</v>
      </c>
      <c r="I614" s="2705">
        <v>12.6</v>
      </c>
      <c r="J614" s="2680">
        <v>0</v>
      </c>
      <c r="K614" s="2681">
        <v>12.6</v>
      </c>
      <c r="L614" s="2681">
        <v>42.79</v>
      </c>
      <c r="M614" s="2706">
        <v>42.79</v>
      </c>
      <c r="N614" s="2681">
        <v>0</v>
      </c>
      <c r="O614" s="2682">
        <v>42.79</v>
      </c>
      <c r="P614" s="2682"/>
      <c r="Q614" s="2682"/>
      <c r="R614" s="2682"/>
      <c r="S614" s="2682"/>
      <c r="T614" s="2682"/>
      <c r="U614" s="2682"/>
      <c r="V614" s="2682"/>
      <c r="W614" s="2682"/>
      <c r="X614" s="2843">
        <v>42.79</v>
      </c>
      <c r="Y614" s="2843">
        <v>0</v>
      </c>
      <c r="Z614" s="2108">
        <v>42.79</v>
      </c>
      <c r="AA614" s="2844">
        <v>42.362099999999998</v>
      </c>
      <c r="AB614" s="2844"/>
      <c r="AC614" s="2108">
        <v>42.362099999999998</v>
      </c>
      <c r="AD614" s="2108">
        <v>0.4279</v>
      </c>
      <c r="AE614" s="2844"/>
      <c r="AF614" s="2844">
        <v>0</v>
      </c>
      <c r="AG614" s="2108">
        <v>0</v>
      </c>
      <c r="AH614" s="2682"/>
      <c r="AI614" s="2682" t="s">
        <v>10033</v>
      </c>
      <c r="AJ614" s="2683">
        <v>0</v>
      </c>
    </row>
    <row r="615" spans="1:36" ht="94.5">
      <c r="A615" s="139">
        <v>3899</v>
      </c>
      <c r="B615" s="2674" t="s">
        <v>9207</v>
      </c>
      <c r="C615" s="2675" t="s">
        <v>9208</v>
      </c>
      <c r="D615" s="2676" t="s">
        <v>393</v>
      </c>
      <c r="E615" s="2694" t="s">
        <v>8258</v>
      </c>
      <c r="F615" s="2677" t="s">
        <v>8063</v>
      </c>
      <c r="G615" s="2709">
        <v>86.9</v>
      </c>
      <c r="H615" s="2681">
        <v>0</v>
      </c>
      <c r="I615" s="2705">
        <v>20</v>
      </c>
      <c r="J615" s="2680">
        <v>0</v>
      </c>
      <c r="K615" s="2681">
        <v>20</v>
      </c>
      <c r="L615" s="2681">
        <v>66.900000000000006</v>
      </c>
      <c r="M615" s="2706">
        <v>66.900000000000006</v>
      </c>
      <c r="N615" s="2681">
        <v>0</v>
      </c>
      <c r="O615" s="2682">
        <v>66.900000000000006</v>
      </c>
      <c r="P615" s="2682"/>
      <c r="Q615" s="2682"/>
      <c r="R615" s="2682"/>
      <c r="S615" s="2682"/>
      <c r="T615" s="2682"/>
      <c r="U615" s="2682"/>
      <c r="V615" s="2682"/>
      <c r="W615" s="2682"/>
      <c r="X615" s="2843">
        <v>66.900000000000006</v>
      </c>
      <c r="Y615" s="2843">
        <v>0</v>
      </c>
      <c r="Z615" s="2108">
        <v>66.900000000000006</v>
      </c>
      <c r="AA615" s="2844">
        <v>66.231000000000009</v>
      </c>
      <c r="AB615" s="2844"/>
      <c r="AC615" s="2108">
        <v>66.231000000000009</v>
      </c>
      <c r="AD615" s="2108">
        <v>0.66900000000000004</v>
      </c>
      <c r="AE615" s="2844"/>
      <c r="AF615" s="2844">
        <v>0</v>
      </c>
      <c r="AG615" s="2108">
        <v>0</v>
      </c>
      <c r="AH615" s="2682"/>
      <c r="AI615" s="2682" t="s">
        <v>9941</v>
      </c>
      <c r="AJ615" s="2683">
        <v>0</v>
      </c>
    </row>
    <row r="616" spans="1:36" ht="110.25">
      <c r="A616" s="139">
        <v>3900</v>
      </c>
      <c r="B616" s="2674" t="s">
        <v>9209</v>
      </c>
      <c r="C616" s="2675" t="s">
        <v>9210</v>
      </c>
      <c r="D616" s="2676" t="s">
        <v>393</v>
      </c>
      <c r="E616" s="2694" t="s">
        <v>8251</v>
      </c>
      <c r="F616" s="2690" t="s">
        <v>43</v>
      </c>
      <c r="G616" s="2709">
        <v>115.18</v>
      </c>
      <c r="H616" s="2681">
        <v>0</v>
      </c>
      <c r="I616" s="2705">
        <v>7.25</v>
      </c>
      <c r="J616" s="2680">
        <v>0</v>
      </c>
      <c r="K616" s="2681">
        <v>7.25</v>
      </c>
      <c r="L616" s="2681">
        <v>107.93</v>
      </c>
      <c r="M616" s="2706">
        <v>50.34</v>
      </c>
      <c r="N616" s="2681">
        <v>0</v>
      </c>
      <c r="O616" s="2682">
        <v>50.34</v>
      </c>
      <c r="P616" s="2682"/>
      <c r="Q616" s="2682"/>
      <c r="R616" s="2682"/>
      <c r="S616" s="2682"/>
      <c r="T616" s="2682"/>
      <c r="U616" s="2682"/>
      <c r="V616" s="2682"/>
      <c r="W616" s="2682"/>
      <c r="X616" s="2843">
        <v>50.34</v>
      </c>
      <c r="Y616" s="2843">
        <v>0</v>
      </c>
      <c r="Z616" s="2108">
        <v>50.34</v>
      </c>
      <c r="AA616" s="2844">
        <v>12.459150000000001</v>
      </c>
      <c r="AB616" s="2844"/>
      <c r="AC616" s="2108">
        <v>12.459150000000001</v>
      </c>
      <c r="AD616" s="2108">
        <v>0.12585000000000002</v>
      </c>
      <c r="AE616" s="2844"/>
      <c r="AF616" s="2844">
        <v>0</v>
      </c>
      <c r="AG616" s="2108">
        <v>0</v>
      </c>
      <c r="AH616" s="2682"/>
      <c r="AI616" s="2682" t="s">
        <v>9941</v>
      </c>
      <c r="AJ616" s="2683">
        <v>0</v>
      </c>
    </row>
    <row r="617" spans="1:36" ht="63">
      <c r="A617" s="139">
        <v>3901</v>
      </c>
      <c r="B617" s="2674" t="s">
        <v>9211</v>
      </c>
      <c r="C617" s="2675" t="s">
        <v>9212</v>
      </c>
      <c r="D617" s="2676" t="s">
        <v>393</v>
      </c>
      <c r="E617" s="2694" t="s">
        <v>8251</v>
      </c>
      <c r="F617" s="2677" t="s">
        <v>8063</v>
      </c>
      <c r="G617" s="2709">
        <v>115.795</v>
      </c>
      <c r="H617" s="2681">
        <v>0</v>
      </c>
      <c r="I617" s="2705">
        <v>29</v>
      </c>
      <c r="J617" s="2680">
        <v>0</v>
      </c>
      <c r="K617" s="2681">
        <v>29</v>
      </c>
      <c r="L617" s="2681">
        <v>86.795000000000002</v>
      </c>
      <c r="M617" s="2706">
        <v>86.795000000000002</v>
      </c>
      <c r="N617" s="2681">
        <v>0</v>
      </c>
      <c r="O617" s="2682">
        <v>86.795000000000002</v>
      </c>
      <c r="P617" s="2682"/>
      <c r="Q617" s="2682"/>
      <c r="R617" s="2682"/>
      <c r="S617" s="2682"/>
      <c r="T617" s="2682"/>
      <c r="U617" s="2682"/>
      <c r="V617" s="2682"/>
      <c r="W617" s="2682"/>
      <c r="X617" s="2843">
        <v>86.795000000000002</v>
      </c>
      <c r="Y617" s="2843">
        <v>0</v>
      </c>
      <c r="Z617" s="2108">
        <v>86.795000000000002</v>
      </c>
      <c r="AA617" s="2844">
        <v>85.927050000000008</v>
      </c>
      <c r="AB617" s="2844"/>
      <c r="AC617" s="2108">
        <v>85.927050000000008</v>
      </c>
      <c r="AD617" s="2108">
        <v>0.86795</v>
      </c>
      <c r="AE617" s="2844"/>
      <c r="AF617" s="2844">
        <v>0</v>
      </c>
      <c r="AG617" s="2108">
        <v>0</v>
      </c>
      <c r="AH617" s="2682"/>
      <c r="AI617" s="2682" t="s">
        <v>9941</v>
      </c>
      <c r="AJ617" s="2683">
        <v>0</v>
      </c>
    </row>
    <row r="618" spans="1:36" ht="78.75">
      <c r="A618" s="139">
        <v>3902</v>
      </c>
      <c r="B618" s="2674" t="s">
        <v>9213</v>
      </c>
      <c r="C618" s="2675" t="s">
        <v>9214</v>
      </c>
      <c r="D618" s="2676" t="s">
        <v>254</v>
      </c>
      <c r="E618" s="2694" t="s">
        <v>8284</v>
      </c>
      <c r="F618" s="2677" t="s">
        <v>8063</v>
      </c>
      <c r="G618" s="2709">
        <v>99.921000000000006</v>
      </c>
      <c r="H618" s="2681">
        <v>0</v>
      </c>
      <c r="I618" s="2705">
        <v>23.436999999999998</v>
      </c>
      <c r="J618" s="2680">
        <v>0</v>
      </c>
      <c r="K618" s="2681">
        <v>23.436999999999998</v>
      </c>
      <c r="L618" s="2681">
        <v>76.484000000000009</v>
      </c>
      <c r="M618" s="2706">
        <v>76.484000000000009</v>
      </c>
      <c r="N618" s="2681">
        <v>0</v>
      </c>
      <c r="O618" s="2682">
        <v>76.484000000000009</v>
      </c>
      <c r="P618" s="2682"/>
      <c r="Q618" s="2682"/>
      <c r="R618" s="2682"/>
      <c r="S618" s="2682"/>
      <c r="T618" s="2682"/>
      <c r="U618" s="2682"/>
      <c r="V618" s="2682"/>
      <c r="W618" s="2682"/>
      <c r="X618" s="2843">
        <v>76.484000000000009</v>
      </c>
      <c r="Y618" s="2843">
        <v>0</v>
      </c>
      <c r="Z618" s="2108">
        <v>76.484000000000009</v>
      </c>
      <c r="AA618" s="2844">
        <v>75.719160000000002</v>
      </c>
      <c r="AB618" s="2844"/>
      <c r="AC618" s="2108">
        <v>75.719160000000002</v>
      </c>
      <c r="AD618" s="2108">
        <v>0.76484000000000008</v>
      </c>
      <c r="AE618" s="2844"/>
      <c r="AF618" s="2844">
        <v>0</v>
      </c>
      <c r="AG618" s="2108">
        <v>0</v>
      </c>
      <c r="AH618" s="2682"/>
      <c r="AI618" s="2682" t="s">
        <v>9941</v>
      </c>
      <c r="AJ618" s="2683">
        <v>0</v>
      </c>
    </row>
    <row r="619" spans="1:36" ht="78.75">
      <c r="A619" s="139">
        <v>3903</v>
      </c>
      <c r="B619" s="2674" t="s">
        <v>9215</v>
      </c>
      <c r="C619" s="2675" t="s">
        <v>9216</v>
      </c>
      <c r="D619" s="2676" t="s">
        <v>254</v>
      </c>
      <c r="E619" s="2694" t="s">
        <v>8284</v>
      </c>
      <c r="F619" s="2677" t="s">
        <v>8063</v>
      </c>
      <c r="G619" s="2709">
        <v>55.723999999999997</v>
      </c>
      <c r="H619" s="2681">
        <v>0</v>
      </c>
      <c r="I619" s="2705">
        <v>12.688000000000001</v>
      </c>
      <c r="J619" s="2680">
        <v>0</v>
      </c>
      <c r="K619" s="2681">
        <v>12.688000000000001</v>
      </c>
      <c r="L619" s="2681">
        <v>43.035999999999994</v>
      </c>
      <c r="M619" s="2706">
        <v>43.035999999999994</v>
      </c>
      <c r="N619" s="2681">
        <v>0</v>
      </c>
      <c r="O619" s="2682">
        <v>43.035999999999994</v>
      </c>
      <c r="P619" s="2682"/>
      <c r="Q619" s="2682"/>
      <c r="R619" s="2682"/>
      <c r="S619" s="2682"/>
      <c r="T619" s="2682"/>
      <c r="U619" s="2682"/>
      <c r="V619" s="2682"/>
      <c r="W619" s="2682"/>
      <c r="X619" s="2843">
        <v>43.035999999999994</v>
      </c>
      <c r="Y619" s="2843">
        <v>0</v>
      </c>
      <c r="Z619" s="2108">
        <v>43.035999999999994</v>
      </c>
      <c r="AA619" s="2844">
        <v>42.605639999999994</v>
      </c>
      <c r="AB619" s="2844"/>
      <c r="AC619" s="2108">
        <v>42.605639999999994</v>
      </c>
      <c r="AD619" s="2108">
        <v>0.43035999999999996</v>
      </c>
      <c r="AE619" s="2844"/>
      <c r="AF619" s="2844">
        <v>0</v>
      </c>
      <c r="AG619" s="2108">
        <v>0</v>
      </c>
      <c r="AH619" s="2682"/>
      <c r="AI619" s="2682" t="s">
        <v>9941</v>
      </c>
      <c r="AJ619" s="2683">
        <v>0</v>
      </c>
    </row>
    <row r="620" spans="1:36" ht="94.5">
      <c r="A620" s="139">
        <v>3904</v>
      </c>
      <c r="B620" s="2674" t="s">
        <v>9217</v>
      </c>
      <c r="C620" s="2675" t="s">
        <v>9218</v>
      </c>
      <c r="D620" s="2676" t="s">
        <v>254</v>
      </c>
      <c r="E620" s="2694" t="s">
        <v>8284</v>
      </c>
      <c r="F620" s="2677" t="s">
        <v>8063</v>
      </c>
      <c r="G620" s="2709">
        <v>65.703999999999994</v>
      </c>
      <c r="H620" s="2681">
        <v>0</v>
      </c>
      <c r="I620" s="2705">
        <v>16</v>
      </c>
      <c r="J620" s="2680">
        <v>0</v>
      </c>
      <c r="K620" s="2681">
        <v>16</v>
      </c>
      <c r="L620" s="2681">
        <v>49.703999999999994</v>
      </c>
      <c r="M620" s="2706">
        <v>49.703999999999994</v>
      </c>
      <c r="N620" s="2681">
        <v>0</v>
      </c>
      <c r="O620" s="2682">
        <v>49.703999999999994</v>
      </c>
      <c r="P620" s="2682"/>
      <c r="Q620" s="2682"/>
      <c r="R620" s="2682"/>
      <c r="S620" s="2682"/>
      <c r="T620" s="2682"/>
      <c r="U620" s="2682"/>
      <c r="V620" s="2682"/>
      <c r="W620" s="2682"/>
      <c r="X620" s="2843">
        <v>49.703999999999994</v>
      </c>
      <c r="Y620" s="2843">
        <v>0</v>
      </c>
      <c r="Z620" s="2108">
        <v>49.703999999999994</v>
      </c>
      <c r="AA620" s="2844">
        <v>49.206959999999995</v>
      </c>
      <c r="AB620" s="2844"/>
      <c r="AC620" s="2108">
        <v>49.206959999999995</v>
      </c>
      <c r="AD620" s="2108">
        <v>0.49703999999999993</v>
      </c>
      <c r="AE620" s="2844"/>
      <c r="AF620" s="2844">
        <v>0</v>
      </c>
      <c r="AG620" s="2108">
        <v>0</v>
      </c>
      <c r="AH620" s="2682"/>
      <c r="AI620" s="2682" t="s">
        <v>10033</v>
      </c>
      <c r="AJ620" s="2683">
        <v>0</v>
      </c>
    </row>
    <row r="621" spans="1:36" ht="78.75">
      <c r="A621" s="139">
        <v>3905</v>
      </c>
      <c r="B621" s="2674" t="s">
        <v>9219</v>
      </c>
      <c r="C621" s="2675" t="s">
        <v>9220</v>
      </c>
      <c r="D621" s="2676" t="s">
        <v>254</v>
      </c>
      <c r="E621" s="2694" t="s">
        <v>8284</v>
      </c>
      <c r="F621" s="2677" t="s">
        <v>8063</v>
      </c>
      <c r="G621" s="2709">
        <v>67.92</v>
      </c>
      <c r="H621" s="2681">
        <v>0</v>
      </c>
      <c r="I621" s="2705">
        <v>15.937000000000001</v>
      </c>
      <c r="J621" s="2680">
        <v>0</v>
      </c>
      <c r="K621" s="2681">
        <v>15.937000000000001</v>
      </c>
      <c r="L621" s="2681">
        <v>51.983000000000004</v>
      </c>
      <c r="M621" s="2706">
        <v>51.983000000000004</v>
      </c>
      <c r="N621" s="2681">
        <v>0</v>
      </c>
      <c r="O621" s="2682">
        <v>51.983000000000004</v>
      </c>
      <c r="P621" s="2682"/>
      <c r="Q621" s="2682"/>
      <c r="R621" s="2682"/>
      <c r="S621" s="2682"/>
      <c r="T621" s="2682"/>
      <c r="U621" s="2682"/>
      <c r="V621" s="2682"/>
      <c r="W621" s="2682"/>
      <c r="X621" s="2843">
        <v>51.983000000000004</v>
      </c>
      <c r="Y621" s="2843">
        <v>0</v>
      </c>
      <c r="Z621" s="2108">
        <v>51.983000000000004</v>
      </c>
      <c r="AA621" s="2844">
        <v>51.463170000000005</v>
      </c>
      <c r="AB621" s="2844"/>
      <c r="AC621" s="2108">
        <v>51.463170000000005</v>
      </c>
      <c r="AD621" s="2108">
        <v>0.51983000000000001</v>
      </c>
      <c r="AE621" s="2844"/>
      <c r="AF621" s="2844">
        <v>0</v>
      </c>
      <c r="AG621" s="2108">
        <v>0</v>
      </c>
      <c r="AH621" s="2682"/>
      <c r="AI621" s="2682" t="s">
        <v>10033</v>
      </c>
      <c r="AJ621" s="2683">
        <v>0</v>
      </c>
    </row>
    <row r="622" spans="1:36" ht="110.25">
      <c r="A622" s="139">
        <v>3906</v>
      </c>
      <c r="B622" s="2674" t="s">
        <v>9221</v>
      </c>
      <c r="C622" s="2675" t="s">
        <v>9222</v>
      </c>
      <c r="D622" s="2676" t="s">
        <v>254</v>
      </c>
      <c r="E622" s="2694" t="s">
        <v>8284</v>
      </c>
      <c r="F622" s="2677" t="s">
        <v>8063</v>
      </c>
      <c r="G622" s="2709">
        <v>64.724000000000004</v>
      </c>
      <c r="H622" s="2681">
        <v>0</v>
      </c>
      <c r="I622" s="2705">
        <v>15.625</v>
      </c>
      <c r="J622" s="2680">
        <v>0</v>
      </c>
      <c r="K622" s="2681">
        <v>15.625</v>
      </c>
      <c r="L622" s="2681">
        <v>49.099000000000004</v>
      </c>
      <c r="M622" s="2706">
        <v>49.099000000000004</v>
      </c>
      <c r="N622" s="2681">
        <v>0</v>
      </c>
      <c r="O622" s="2682">
        <v>49.099000000000004</v>
      </c>
      <c r="P622" s="2682"/>
      <c r="Q622" s="2682"/>
      <c r="R622" s="2682"/>
      <c r="S622" s="2682"/>
      <c r="T622" s="2682"/>
      <c r="U622" s="2682"/>
      <c r="V622" s="2682"/>
      <c r="W622" s="2682"/>
      <c r="X622" s="2843">
        <v>49.099000000000004</v>
      </c>
      <c r="Y622" s="2843">
        <v>0</v>
      </c>
      <c r="Z622" s="2108">
        <v>49.099000000000004</v>
      </c>
      <c r="AA622" s="2844">
        <v>48.608010000000007</v>
      </c>
      <c r="AB622" s="2844"/>
      <c r="AC622" s="2108">
        <v>48.608010000000007</v>
      </c>
      <c r="AD622" s="2108">
        <v>0.49099000000000004</v>
      </c>
      <c r="AE622" s="2844"/>
      <c r="AF622" s="2844">
        <v>0</v>
      </c>
      <c r="AG622" s="2108">
        <v>0</v>
      </c>
      <c r="AH622" s="2682"/>
      <c r="AI622" s="2682" t="s">
        <v>9941</v>
      </c>
      <c r="AJ622" s="2683">
        <v>0</v>
      </c>
    </row>
    <row r="623" spans="1:36" ht="94.5">
      <c r="A623" s="139">
        <v>3907</v>
      </c>
      <c r="B623" s="2674" t="s">
        <v>9223</v>
      </c>
      <c r="C623" s="2675" t="s">
        <v>9224</v>
      </c>
      <c r="D623" s="2676" t="s">
        <v>254</v>
      </c>
      <c r="E623" s="2694" t="s">
        <v>8284</v>
      </c>
      <c r="F623" s="2677" t="s">
        <v>8063</v>
      </c>
      <c r="G623" s="2709">
        <v>68.015000000000001</v>
      </c>
      <c r="H623" s="2681">
        <v>0</v>
      </c>
      <c r="I623" s="2705">
        <v>17</v>
      </c>
      <c r="J623" s="2680">
        <v>0</v>
      </c>
      <c r="K623" s="2681">
        <v>17</v>
      </c>
      <c r="L623" s="2681">
        <v>51.015000000000001</v>
      </c>
      <c r="M623" s="2706">
        <v>51.015000000000001</v>
      </c>
      <c r="N623" s="2681">
        <v>0</v>
      </c>
      <c r="O623" s="2682">
        <v>51.015000000000001</v>
      </c>
      <c r="P623" s="2682"/>
      <c r="Q623" s="2682"/>
      <c r="R623" s="2682"/>
      <c r="S623" s="2682"/>
      <c r="T623" s="2682"/>
      <c r="U623" s="2682"/>
      <c r="V623" s="2682"/>
      <c r="W623" s="2682"/>
      <c r="X623" s="2843">
        <v>51.015000000000001</v>
      </c>
      <c r="Y623" s="2843">
        <v>0</v>
      </c>
      <c r="Z623" s="2108">
        <v>51.015000000000001</v>
      </c>
      <c r="AA623" s="2844">
        <v>50.504849999999998</v>
      </c>
      <c r="AB623" s="2844"/>
      <c r="AC623" s="2108">
        <v>50.504849999999998</v>
      </c>
      <c r="AD623" s="2108">
        <v>0.51014999999999999</v>
      </c>
      <c r="AE623" s="2844"/>
      <c r="AF623" s="2844">
        <v>0</v>
      </c>
      <c r="AG623" s="2108">
        <v>0</v>
      </c>
      <c r="AH623" s="2682"/>
      <c r="AI623" s="2682" t="s">
        <v>9941</v>
      </c>
      <c r="AJ623" s="2683">
        <v>0</v>
      </c>
    </row>
    <row r="624" spans="1:36" ht="126">
      <c r="A624" s="139">
        <v>3908</v>
      </c>
      <c r="B624" s="2674" t="s">
        <v>9225</v>
      </c>
      <c r="C624" s="2675" t="s">
        <v>9226</v>
      </c>
      <c r="D624" s="2676" t="s">
        <v>254</v>
      </c>
      <c r="E624" s="2694" t="s">
        <v>8284</v>
      </c>
      <c r="F624" s="2677" t="s">
        <v>8063</v>
      </c>
      <c r="G624" s="2709">
        <v>97.022999999999996</v>
      </c>
      <c r="H624" s="2681">
        <v>0</v>
      </c>
      <c r="I624" s="2705">
        <v>22.75</v>
      </c>
      <c r="J624" s="2680">
        <v>0</v>
      </c>
      <c r="K624" s="2681">
        <v>22.75</v>
      </c>
      <c r="L624" s="2681">
        <v>74.272999999999996</v>
      </c>
      <c r="M624" s="2706">
        <v>74.272999999999996</v>
      </c>
      <c r="N624" s="2681">
        <v>0</v>
      </c>
      <c r="O624" s="2682">
        <v>74.272999999999996</v>
      </c>
      <c r="P624" s="2682"/>
      <c r="Q624" s="2682"/>
      <c r="R624" s="2682"/>
      <c r="S624" s="2682"/>
      <c r="T624" s="2682"/>
      <c r="U624" s="2682"/>
      <c r="V624" s="2682"/>
      <c r="W624" s="2682"/>
      <c r="X624" s="2843">
        <v>74.272999999999996</v>
      </c>
      <c r="Y624" s="2843">
        <v>0</v>
      </c>
      <c r="Z624" s="2108">
        <v>74.272999999999996</v>
      </c>
      <c r="AA624" s="2844">
        <v>73.530270000000002</v>
      </c>
      <c r="AB624" s="2844"/>
      <c r="AC624" s="2108">
        <v>73.530270000000002</v>
      </c>
      <c r="AD624" s="2108">
        <v>0.74273</v>
      </c>
      <c r="AE624" s="2844"/>
      <c r="AF624" s="2844">
        <v>0</v>
      </c>
      <c r="AG624" s="2108">
        <v>0</v>
      </c>
      <c r="AH624" s="2682"/>
      <c r="AI624" s="2682" t="s">
        <v>10033</v>
      </c>
      <c r="AJ624" s="2683">
        <v>0</v>
      </c>
    </row>
    <row r="625" spans="1:36" ht="94.5">
      <c r="A625" s="139">
        <v>3909</v>
      </c>
      <c r="B625" s="2674" t="s">
        <v>9227</v>
      </c>
      <c r="C625" s="2675" t="s">
        <v>9228</v>
      </c>
      <c r="D625" s="2676" t="s">
        <v>254</v>
      </c>
      <c r="E625" s="2694" t="s">
        <v>8284</v>
      </c>
      <c r="F625" s="2677" t="s">
        <v>8063</v>
      </c>
      <c r="G625" s="2709">
        <v>70.379000000000005</v>
      </c>
      <c r="H625" s="2681">
        <v>0</v>
      </c>
      <c r="I625" s="2705">
        <v>8.75</v>
      </c>
      <c r="J625" s="2680">
        <v>0</v>
      </c>
      <c r="K625" s="2681">
        <v>8.75</v>
      </c>
      <c r="L625" s="2681">
        <v>61.629000000000005</v>
      </c>
      <c r="M625" s="2706">
        <v>61.629000000000005</v>
      </c>
      <c r="N625" s="2681">
        <v>0</v>
      </c>
      <c r="O625" s="2682">
        <v>61.629000000000005</v>
      </c>
      <c r="P625" s="2682"/>
      <c r="Q625" s="2682"/>
      <c r="R625" s="2682"/>
      <c r="S625" s="2682"/>
      <c r="T625" s="2682"/>
      <c r="U625" s="2682"/>
      <c r="V625" s="2682"/>
      <c r="W625" s="2682"/>
      <c r="X625" s="2843">
        <v>61.629000000000005</v>
      </c>
      <c r="Y625" s="2843">
        <v>0</v>
      </c>
      <c r="Z625" s="2108">
        <v>61.629000000000005</v>
      </c>
      <c r="AA625" s="2844">
        <v>61.012710000000006</v>
      </c>
      <c r="AB625" s="2844"/>
      <c r="AC625" s="2108">
        <v>61.012710000000006</v>
      </c>
      <c r="AD625" s="2108">
        <v>0.61629</v>
      </c>
      <c r="AE625" s="2844"/>
      <c r="AF625" s="2844">
        <v>0</v>
      </c>
      <c r="AG625" s="2108">
        <v>0</v>
      </c>
      <c r="AH625" s="2682"/>
      <c r="AI625" s="2682" t="s">
        <v>9941</v>
      </c>
      <c r="AJ625" s="2683">
        <v>0</v>
      </c>
    </row>
    <row r="626" spans="1:36" ht="47.25">
      <c r="A626" s="139">
        <v>3910</v>
      </c>
      <c r="B626" s="2674" t="s">
        <v>9229</v>
      </c>
      <c r="C626" s="2675" t="s">
        <v>9230</v>
      </c>
      <c r="D626" s="2676" t="s">
        <v>45</v>
      </c>
      <c r="E626" s="2694" t="s">
        <v>8412</v>
      </c>
      <c r="F626" s="2677" t="s">
        <v>8063</v>
      </c>
      <c r="G626" s="2709">
        <v>79.555000000000007</v>
      </c>
      <c r="H626" s="2681">
        <v>0</v>
      </c>
      <c r="I626" s="2705">
        <v>20.126999999999999</v>
      </c>
      <c r="J626" s="2680">
        <v>0</v>
      </c>
      <c r="K626" s="2681">
        <v>20.126999999999999</v>
      </c>
      <c r="L626" s="2681">
        <v>59.428000000000011</v>
      </c>
      <c r="M626" s="2706">
        <v>59.428000000000011</v>
      </c>
      <c r="N626" s="2681">
        <v>0</v>
      </c>
      <c r="O626" s="2682">
        <v>59.428000000000011</v>
      </c>
      <c r="P626" s="2682"/>
      <c r="Q626" s="2682"/>
      <c r="R626" s="2682"/>
      <c r="S626" s="2682"/>
      <c r="T626" s="2682"/>
      <c r="U626" s="2682"/>
      <c r="V626" s="2682"/>
      <c r="W626" s="2682"/>
      <c r="X626" s="2843">
        <v>59.428000000000011</v>
      </c>
      <c r="Y626" s="2843">
        <v>0</v>
      </c>
      <c r="Z626" s="2108">
        <v>59.428000000000011</v>
      </c>
      <c r="AA626" s="2844">
        <v>58.833720000000014</v>
      </c>
      <c r="AB626" s="2844"/>
      <c r="AC626" s="2108">
        <v>58.833720000000014</v>
      </c>
      <c r="AD626" s="2108">
        <v>0.59428000000000014</v>
      </c>
      <c r="AE626" s="2844"/>
      <c r="AF626" s="2844">
        <v>0</v>
      </c>
      <c r="AG626" s="2108">
        <v>0</v>
      </c>
      <c r="AH626" s="2682"/>
      <c r="AI626" s="2682" t="s">
        <v>9941</v>
      </c>
      <c r="AJ626" s="2683">
        <v>0</v>
      </c>
    </row>
    <row r="627" spans="1:36" ht="47.25">
      <c r="A627" s="139">
        <v>3911</v>
      </c>
      <c r="B627" s="2674" t="s">
        <v>9231</v>
      </c>
      <c r="C627" s="2675" t="s">
        <v>9232</v>
      </c>
      <c r="D627" s="2676" t="s">
        <v>45</v>
      </c>
      <c r="E627" s="2694" t="s">
        <v>8176</v>
      </c>
      <c r="F627" s="2677" t="s">
        <v>8063</v>
      </c>
      <c r="G627" s="2709">
        <v>199.488</v>
      </c>
      <c r="H627" s="2681">
        <v>0</v>
      </c>
      <c r="I627" s="2705">
        <v>24.936</v>
      </c>
      <c r="J627" s="2680">
        <v>0</v>
      </c>
      <c r="K627" s="2681">
        <v>24.936</v>
      </c>
      <c r="L627" s="2681">
        <v>174.55199999999999</v>
      </c>
      <c r="M627" s="2706">
        <v>174.55199999999999</v>
      </c>
      <c r="N627" s="2681">
        <v>0</v>
      </c>
      <c r="O627" s="2682">
        <v>174.55199999999999</v>
      </c>
      <c r="P627" s="2682"/>
      <c r="Q627" s="2682"/>
      <c r="R627" s="2682"/>
      <c r="S627" s="2682"/>
      <c r="T627" s="2682"/>
      <c r="U627" s="2682"/>
      <c r="V627" s="2682"/>
      <c r="W627" s="2682"/>
      <c r="X627" s="2843">
        <v>174.55199999999999</v>
      </c>
      <c r="Y627" s="2843">
        <v>0</v>
      </c>
      <c r="Z627" s="2108">
        <v>174.55199999999999</v>
      </c>
      <c r="AA627" s="2844">
        <v>86.403239999999997</v>
      </c>
      <c r="AB627" s="2844"/>
      <c r="AC627" s="2108">
        <v>86.403239999999997</v>
      </c>
      <c r="AD627" s="2108">
        <v>0.87275999999999998</v>
      </c>
      <c r="AE627" s="2844"/>
      <c r="AF627" s="2844">
        <v>0</v>
      </c>
      <c r="AG627" s="2108">
        <v>0</v>
      </c>
      <c r="AH627" s="2682"/>
      <c r="AI627" s="2682" t="s">
        <v>9941</v>
      </c>
      <c r="AJ627" s="2683">
        <v>0</v>
      </c>
    </row>
    <row r="628" spans="1:36" ht="47.25">
      <c r="A628" s="139">
        <v>3912</v>
      </c>
      <c r="B628" s="2674" t="s">
        <v>9233</v>
      </c>
      <c r="C628" s="2675" t="s">
        <v>9234</v>
      </c>
      <c r="D628" s="2676" t="s">
        <v>45</v>
      </c>
      <c r="E628" s="2694" t="s">
        <v>4124</v>
      </c>
      <c r="F628" s="2677" t="s">
        <v>8063</v>
      </c>
      <c r="G628" s="2709">
        <v>198.285</v>
      </c>
      <c r="H628" s="2681">
        <v>0</v>
      </c>
      <c r="I628" s="2705">
        <v>55</v>
      </c>
      <c r="J628" s="2680">
        <v>0</v>
      </c>
      <c r="K628" s="2681">
        <v>55</v>
      </c>
      <c r="L628" s="2681">
        <v>143.285</v>
      </c>
      <c r="M628" s="2706">
        <v>143.285</v>
      </c>
      <c r="N628" s="2681">
        <v>0</v>
      </c>
      <c r="O628" s="2682">
        <v>143.285</v>
      </c>
      <c r="P628" s="2682"/>
      <c r="Q628" s="2682"/>
      <c r="R628" s="2682"/>
      <c r="S628" s="2682"/>
      <c r="T628" s="2682"/>
      <c r="U628" s="2682"/>
      <c r="V628" s="2682"/>
      <c r="W628" s="2682"/>
      <c r="X628" s="2843">
        <v>143.285</v>
      </c>
      <c r="Y628" s="2843">
        <v>0</v>
      </c>
      <c r="Z628" s="2108">
        <v>143.285</v>
      </c>
      <c r="AA628" s="2844">
        <v>70.926074999999997</v>
      </c>
      <c r="AB628" s="2844"/>
      <c r="AC628" s="2108">
        <v>70.926074999999997</v>
      </c>
      <c r="AD628" s="2108">
        <v>0.71642499999999998</v>
      </c>
      <c r="AE628" s="2844"/>
      <c r="AF628" s="2844">
        <v>0</v>
      </c>
      <c r="AG628" s="2108">
        <v>0</v>
      </c>
      <c r="AH628" s="2682"/>
      <c r="AI628" s="2682" t="s">
        <v>9941</v>
      </c>
      <c r="AJ628" s="2683">
        <v>0</v>
      </c>
    </row>
    <row r="629" spans="1:36" ht="63">
      <c r="A629" s="139">
        <v>3913</v>
      </c>
      <c r="B629" s="2674" t="s">
        <v>9235</v>
      </c>
      <c r="C629" s="2675" t="s">
        <v>9236</v>
      </c>
      <c r="D629" s="2676" t="s">
        <v>45</v>
      </c>
      <c r="E629" s="2694" t="s">
        <v>8412</v>
      </c>
      <c r="F629" s="2677" t="s">
        <v>8063</v>
      </c>
      <c r="G629" s="2709">
        <v>95.102000000000004</v>
      </c>
      <c r="H629" s="2681">
        <v>0</v>
      </c>
      <c r="I629" s="2705">
        <v>35</v>
      </c>
      <c r="J629" s="2680">
        <v>0</v>
      </c>
      <c r="K629" s="2681">
        <v>35</v>
      </c>
      <c r="L629" s="2681">
        <v>60.102000000000004</v>
      </c>
      <c r="M629" s="2706">
        <v>60.102000000000004</v>
      </c>
      <c r="N629" s="2681">
        <v>0</v>
      </c>
      <c r="O629" s="2682">
        <v>60.102000000000004</v>
      </c>
      <c r="P629" s="2682"/>
      <c r="Q629" s="2682"/>
      <c r="R629" s="2682"/>
      <c r="S629" s="2682"/>
      <c r="T629" s="2682"/>
      <c r="U629" s="2682"/>
      <c r="V629" s="2682"/>
      <c r="W629" s="2682"/>
      <c r="X629" s="2843">
        <v>60.102000000000004</v>
      </c>
      <c r="Y629" s="2843">
        <v>0</v>
      </c>
      <c r="Z629" s="2108">
        <v>60.102000000000004</v>
      </c>
      <c r="AA629" s="2844">
        <v>59.500980000000006</v>
      </c>
      <c r="AB629" s="2844"/>
      <c r="AC629" s="2108">
        <v>59.500980000000006</v>
      </c>
      <c r="AD629" s="2108">
        <v>0.60102</v>
      </c>
      <c r="AE629" s="2844"/>
      <c r="AF629" s="2844">
        <v>0</v>
      </c>
      <c r="AG629" s="2108">
        <v>0</v>
      </c>
      <c r="AH629" s="2682"/>
      <c r="AI629" s="2682" t="s">
        <v>9941</v>
      </c>
      <c r="AJ629" s="2683">
        <v>0</v>
      </c>
    </row>
    <row r="630" spans="1:36" ht="63">
      <c r="A630" s="139">
        <v>3914</v>
      </c>
      <c r="B630" s="2674" t="s">
        <v>9237</v>
      </c>
      <c r="C630" s="2675" t="s">
        <v>9238</v>
      </c>
      <c r="D630" s="2676" t="s">
        <v>45</v>
      </c>
      <c r="E630" s="2694" t="s">
        <v>8412</v>
      </c>
      <c r="F630" s="2677" t="s">
        <v>8063</v>
      </c>
      <c r="G630" s="2709">
        <v>98.057000000000002</v>
      </c>
      <c r="H630" s="2681">
        <v>0</v>
      </c>
      <c r="I630" s="2705">
        <v>35</v>
      </c>
      <c r="J630" s="2680">
        <v>0</v>
      </c>
      <c r="K630" s="2681">
        <v>35</v>
      </c>
      <c r="L630" s="2681">
        <v>63.057000000000002</v>
      </c>
      <c r="M630" s="2706">
        <v>63.057000000000002</v>
      </c>
      <c r="N630" s="2681">
        <v>0</v>
      </c>
      <c r="O630" s="2682">
        <v>63.057000000000002</v>
      </c>
      <c r="P630" s="2682"/>
      <c r="Q630" s="2682"/>
      <c r="R630" s="2682"/>
      <c r="S630" s="2682"/>
      <c r="T630" s="2682"/>
      <c r="U630" s="2682"/>
      <c r="V630" s="2682"/>
      <c r="W630" s="2682"/>
      <c r="X630" s="2843">
        <v>63.057000000000002</v>
      </c>
      <c r="Y630" s="2843">
        <v>0</v>
      </c>
      <c r="Z630" s="2108">
        <v>63.057000000000002</v>
      </c>
      <c r="AA630" s="2844">
        <v>62.426430000000003</v>
      </c>
      <c r="AB630" s="2844"/>
      <c r="AC630" s="2108">
        <v>62.426430000000003</v>
      </c>
      <c r="AD630" s="2108">
        <v>0.63057000000000007</v>
      </c>
      <c r="AE630" s="2844"/>
      <c r="AF630" s="2844">
        <v>0</v>
      </c>
      <c r="AG630" s="2108">
        <v>0</v>
      </c>
      <c r="AH630" s="2682"/>
      <c r="AI630" s="2682" t="s">
        <v>9941</v>
      </c>
      <c r="AJ630" s="2683">
        <v>0</v>
      </c>
    </row>
    <row r="631" spans="1:36" ht="63">
      <c r="A631" s="139">
        <v>3915</v>
      </c>
      <c r="B631" s="2674" t="s">
        <v>9239</v>
      </c>
      <c r="C631" s="2675" t="s">
        <v>9240</v>
      </c>
      <c r="D631" s="2676" t="s">
        <v>45</v>
      </c>
      <c r="E631" s="2694" t="s">
        <v>8412</v>
      </c>
      <c r="F631" s="2677" t="s">
        <v>8063</v>
      </c>
      <c r="G631" s="2709">
        <v>50.232999999999997</v>
      </c>
      <c r="H631" s="2681">
        <v>0</v>
      </c>
      <c r="I631" s="2705">
        <v>12.5</v>
      </c>
      <c r="J631" s="2680">
        <v>0</v>
      </c>
      <c r="K631" s="2681">
        <v>12.5</v>
      </c>
      <c r="L631" s="2681">
        <v>37.732999999999997</v>
      </c>
      <c r="M631" s="2706">
        <v>37.732999999999997</v>
      </c>
      <c r="N631" s="2681">
        <v>0</v>
      </c>
      <c r="O631" s="2682">
        <v>37.732999999999997</v>
      </c>
      <c r="P631" s="2682"/>
      <c r="Q631" s="2682"/>
      <c r="R631" s="2682"/>
      <c r="S631" s="2682"/>
      <c r="T631" s="2682"/>
      <c r="U631" s="2682"/>
      <c r="V631" s="2682"/>
      <c r="W631" s="2682"/>
      <c r="X631" s="2843">
        <v>37.732999999999997</v>
      </c>
      <c r="Y631" s="2843">
        <v>0</v>
      </c>
      <c r="Z631" s="2108">
        <v>37.732999999999997</v>
      </c>
      <c r="AA631" s="2844">
        <v>37.355669999999996</v>
      </c>
      <c r="AB631" s="2844"/>
      <c r="AC631" s="2108">
        <v>37.355669999999996</v>
      </c>
      <c r="AD631" s="2108">
        <v>0.37732999999999994</v>
      </c>
      <c r="AE631" s="2844"/>
      <c r="AF631" s="2844">
        <v>0</v>
      </c>
      <c r="AG631" s="2108">
        <v>0</v>
      </c>
      <c r="AH631" s="2682"/>
      <c r="AI631" s="2682" t="s">
        <v>9941</v>
      </c>
      <c r="AJ631" s="2683">
        <v>0</v>
      </c>
    </row>
    <row r="632" spans="1:36" ht="63">
      <c r="A632" s="139">
        <v>3916</v>
      </c>
      <c r="B632" s="2674" t="s">
        <v>9241</v>
      </c>
      <c r="C632" s="2675" t="s">
        <v>9242</v>
      </c>
      <c r="D632" s="2676" t="s">
        <v>45</v>
      </c>
      <c r="E632" s="2694" t="s">
        <v>8069</v>
      </c>
      <c r="F632" s="2677" t="s">
        <v>8063</v>
      </c>
      <c r="G632" s="2709">
        <v>99.787999999999997</v>
      </c>
      <c r="H632" s="2681">
        <v>0</v>
      </c>
      <c r="I632" s="2705">
        <v>25</v>
      </c>
      <c r="J632" s="2680">
        <v>0</v>
      </c>
      <c r="K632" s="2681">
        <v>25</v>
      </c>
      <c r="L632" s="2681">
        <v>74.787999999999997</v>
      </c>
      <c r="M632" s="2706">
        <v>74.787999999999997</v>
      </c>
      <c r="N632" s="2681">
        <v>0</v>
      </c>
      <c r="O632" s="2682">
        <v>74.787999999999997</v>
      </c>
      <c r="P632" s="2682"/>
      <c r="Q632" s="2682"/>
      <c r="R632" s="2682"/>
      <c r="S632" s="2682"/>
      <c r="T632" s="2682"/>
      <c r="U632" s="2682"/>
      <c r="V632" s="2682"/>
      <c r="W632" s="2682"/>
      <c r="X632" s="2843">
        <v>74.787999999999997</v>
      </c>
      <c r="Y632" s="2843">
        <v>0</v>
      </c>
      <c r="Z632" s="2108">
        <v>74.787999999999997</v>
      </c>
      <c r="AA632" s="2844">
        <v>74.040120000000002</v>
      </c>
      <c r="AB632" s="2844"/>
      <c r="AC632" s="2108">
        <v>74.040120000000002</v>
      </c>
      <c r="AD632" s="2108">
        <v>0.74787999999999999</v>
      </c>
      <c r="AE632" s="2844"/>
      <c r="AF632" s="2844">
        <v>0</v>
      </c>
      <c r="AG632" s="2108">
        <v>0</v>
      </c>
      <c r="AH632" s="2682"/>
      <c r="AI632" s="2682" t="s">
        <v>10033</v>
      </c>
      <c r="AJ632" s="2683">
        <v>0</v>
      </c>
    </row>
    <row r="633" spans="1:36" ht="47.25">
      <c r="A633" s="139">
        <v>3917</v>
      </c>
      <c r="B633" s="2674" t="s">
        <v>9243</v>
      </c>
      <c r="C633" s="2675" t="s">
        <v>9244</v>
      </c>
      <c r="D633" s="2676" t="s">
        <v>45</v>
      </c>
      <c r="E633" s="2694" t="s">
        <v>8069</v>
      </c>
      <c r="F633" s="2677" t="s">
        <v>8063</v>
      </c>
      <c r="G633" s="2709">
        <v>99.944999999999993</v>
      </c>
      <c r="H633" s="2681">
        <v>0</v>
      </c>
      <c r="I633" s="2705">
        <v>12.5</v>
      </c>
      <c r="J633" s="2680">
        <v>0</v>
      </c>
      <c r="K633" s="2681">
        <v>12.5</v>
      </c>
      <c r="L633" s="2681">
        <v>87.444999999999993</v>
      </c>
      <c r="M633" s="2706">
        <v>87.444999999999993</v>
      </c>
      <c r="N633" s="2681">
        <v>0</v>
      </c>
      <c r="O633" s="2682">
        <v>87.444999999999993</v>
      </c>
      <c r="P633" s="2682"/>
      <c r="Q633" s="2682"/>
      <c r="R633" s="2682"/>
      <c r="S633" s="2682"/>
      <c r="T633" s="2682"/>
      <c r="U633" s="2682"/>
      <c r="V633" s="2682"/>
      <c r="W633" s="2682"/>
      <c r="X633" s="2843">
        <v>87.444999999999993</v>
      </c>
      <c r="Y633" s="2843">
        <v>0</v>
      </c>
      <c r="Z633" s="2108">
        <v>87.444999999999993</v>
      </c>
      <c r="AA633" s="2844">
        <v>74.195549999999997</v>
      </c>
      <c r="AB633" s="2844"/>
      <c r="AC633" s="2108">
        <v>74.195549999999997</v>
      </c>
      <c r="AD633" s="2108">
        <v>0.74944999999999995</v>
      </c>
      <c r="AE633" s="2844"/>
      <c r="AF633" s="2844">
        <v>0</v>
      </c>
      <c r="AG633" s="2108">
        <v>0</v>
      </c>
      <c r="AH633" s="2682"/>
      <c r="AI633" s="2682" t="s">
        <v>9941</v>
      </c>
      <c r="AJ633" s="2683">
        <v>0</v>
      </c>
    </row>
    <row r="634" spans="1:36" ht="47.25">
      <c r="A634" s="139">
        <v>3918</v>
      </c>
      <c r="B634" s="2674" t="s">
        <v>9245</v>
      </c>
      <c r="C634" s="2675" t="s">
        <v>9246</v>
      </c>
      <c r="D634" s="2676" t="s">
        <v>45</v>
      </c>
      <c r="E634" s="2694" t="s">
        <v>8069</v>
      </c>
      <c r="F634" s="2677" t="s">
        <v>8063</v>
      </c>
      <c r="G634" s="2709">
        <v>99.831999999999994</v>
      </c>
      <c r="H634" s="2681">
        <v>0</v>
      </c>
      <c r="I634" s="2705">
        <v>25</v>
      </c>
      <c r="J634" s="2680">
        <v>0</v>
      </c>
      <c r="K634" s="2681">
        <v>25</v>
      </c>
      <c r="L634" s="2681">
        <v>74.831999999999994</v>
      </c>
      <c r="M634" s="2706">
        <v>74.831999999999994</v>
      </c>
      <c r="N634" s="2681">
        <v>0</v>
      </c>
      <c r="O634" s="2682">
        <v>74.831999999999994</v>
      </c>
      <c r="P634" s="2682"/>
      <c r="Q634" s="2682"/>
      <c r="R634" s="2682"/>
      <c r="S634" s="2682"/>
      <c r="T634" s="2682"/>
      <c r="U634" s="2682"/>
      <c r="V634" s="2682"/>
      <c r="W634" s="2682"/>
      <c r="X634" s="2843">
        <v>74.831999999999994</v>
      </c>
      <c r="Y634" s="2843">
        <v>0</v>
      </c>
      <c r="Z634" s="2108">
        <v>74.831999999999994</v>
      </c>
      <c r="AA634" s="2844">
        <v>74.083679999999987</v>
      </c>
      <c r="AB634" s="2844"/>
      <c r="AC634" s="2108">
        <v>74.083679999999987</v>
      </c>
      <c r="AD634" s="2108">
        <v>0.74831999999999999</v>
      </c>
      <c r="AE634" s="2844"/>
      <c r="AF634" s="2844">
        <v>0</v>
      </c>
      <c r="AG634" s="2108">
        <v>0</v>
      </c>
      <c r="AH634" s="2682"/>
      <c r="AI634" s="2682" t="s">
        <v>9941</v>
      </c>
      <c r="AJ634" s="2683">
        <v>0</v>
      </c>
    </row>
    <row r="635" spans="1:36" ht="47.25">
      <c r="A635" s="139">
        <v>3919</v>
      </c>
      <c r="B635" s="2674" t="s">
        <v>9247</v>
      </c>
      <c r="C635" s="2675" t="s">
        <v>9248</v>
      </c>
      <c r="D635" s="2676" t="s">
        <v>45</v>
      </c>
      <c r="E635" s="2694" t="s">
        <v>8176</v>
      </c>
      <c r="F635" s="2677" t="s">
        <v>8063</v>
      </c>
      <c r="G635" s="2709">
        <v>283.84399999999999</v>
      </c>
      <c r="H635" s="2681">
        <v>0</v>
      </c>
      <c r="I635" s="2705">
        <v>72.012</v>
      </c>
      <c r="J635" s="2680">
        <v>0</v>
      </c>
      <c r="K635" s="2681">
        <v>72.012</v>
      </c>
      <c r="L635" s="2681">
        <v>211.83199999999999</v>
      </c>
      <c r="M635" s="2706">
        <v>211.83199999999999</v>
      </c>
      <c r="N635" s="2681">
        <v>0</v>
      </c>
      <c r="O635" s="2682">
        <v>211.83199999999999</v>
      </c>
      <c r="P635" s="2682"/>
      <c r="Q635" s="2682"/>
      <c r="R635" s="2682"/>
      <c r="S635" s="2682"/>
      <c r="T635" s="2682"/>
      <c r="U635" s="2682"/>
      <c r="V635" s="2682"/>
      <c r="W635" s="2682"/>
      <c r="X635" s="2843">
        <v>211.83199999999999</v>
      </c>
      <c r="Y635" s="2843">
        <v>0</v>
      </c>
      <c r="Z635" s="2108">
        <v>211.83199999999999</v>
      </c>
      <c r="AA635" s="2844">
        <v>104.85683999999999</v>
      </c>
      <c r="AB635" s="2844"/>
      <c r="AC635" s="2108">
        <v>104.85683999999999</v>
      </c>
      <c r="AD635" s="2108">
        <v>1.0591599999999999</v>
      </c>
      <c r="AE635" s="2844"/>
      <c r="AF635" s="2844">
        <v>96.812921000000003</v>
      </c>
      <c r="AG635" s="2108">
        <v>96.812921000000003</v>
      </c>
      <c r="AH635" s="2682"/>
      <c r="AI635" s="2682" t="s">
        <v>9941</v>
      </c>
      <c r="AJ635" s="2683">
        <v>0</v>
      </c>
    </row>
    <row r="636" spans="1:36" ht="63">
      <c r="A636" s="139">
        <v>3920</v>
      </c>
      <c r="B636" s="2674" t="s">
        <v>9249</v>
      </c>
      <c r="C636" s="2675" t="s">
        <v>9250</v>
      </c>
      <c r="D636" s="2676" t="s">
        <v>45</v>
      </c>
      <c r="E636" s="2694" t="s">
        <v>8069</v>
      </c>
      <c r="F636" s="2677" t="s">
        <v>8063</v>
      </c>
      <c r="G636" s="2709">
        <v>93.665999999999997</v>
      </c>
      <c r="H636" s="2681">
        <v>0</v>
      </c>
      <c r="I636" s="2705">
        <v>24.75</v>
      </c>
      <c r="J636" s="2680">
        <v>0</v>
      </c>
      <c r="K636" s="2681">
        <v>24.75</v>
      </c>
      <c r="L636" s="2681">
        <v>68.915999999999997</v>
      </c>
      <c r="M636" s="2706">
        <v>68.915999999999997</v>
      </c>
      <c r="N636" s="2681">
        <v>0</v>
      </c>
      <c r="O636" s="2682">
        <v>68.915999999999997</v>
      </c>
      <c r="P636" s="2682"/>
      <c r="Q636" s="2682"/>
      <c r="R636" s="2682"/>
      <c r="S636" s="2682"/>
      <c r="T636" s="2682"/>
      <c r="U636" s="2682"/>
      <c r="V636" s="2682"/>
      <c r="W636" s="2682"/>
      <c r="X636" s="2843">
        <v>68.915999999999997</v>
      </c>
      <c r="Y636" s="2843">
        <v>0</v>
      </c>
      <c r="Z636" s="2108">
        <v>68.915999999999997</v>
      </c>
      <c r="AA636" s="2844">
        <v>68.226839999999996</v>
      </c>
      <c r="AB636" s="2844"/>
      <c r="AC636" s="2108">
        <v>68.226839999999996</v>
      </c>
      <c r="AD636" s="2108">
        <v>0.68915999999999999</v>
      </c>
      <c r="AE636" s="2844"/>
      <c r="AF636" s="2844">
        <v>0</v>
      </c>
      <c r="AG636" s="2108">
        <v>0</v>
      </c>
      <c r="AH636" s="2682"/>
      <c r="AI636" s="2682" t="s">
        <v>9941</v>
      </c>
      <c r="AJ636" s="2683">
        <v>0</v>
      </c>
    </row>
    <row r="637" spans="1:36" ht="47.25">
      <c r="A637" s="139">
        <v>3921</v>
      </c>
      <c r="B637" s="2674" t="s">
        <v>9251</v>
      </c>
      <c r="C637" s="2675" t="s">
        <v>9252</v>
      </c>
      <c r="D637" s="2676" t="s">
        <v>45</v>
      </c>
      <c r="E637" s="2694" t="s">
        <v>8412</v>
      </c>
      <c r="F637" s="2677" t="s">
        <v>8063</v>
      </c>
      <c r="G637" s="2709">
        <v>79.563000000000002</v>
      </c>
      <c r="H637" s="2681">
        <v>0</v>
      </c>
      <c r="I637" s="2705">
        <v>10.444000000000001</v>
      </c>
      <c r="J637" s="2680">
        <v>0</v>
      </c>
      <c r="K637" s="2681">
        <v>10.444000000000001</v>
      </c>
      <c r="L637" s="2681">
        <v>69.119</v>
      </c>
      <c r="M637" s="2706">
        <v>69.119</v>
      </c>
      <c r="N637" s="2681">
        <v>0</v>
      </c>
      <c r="O637" s="2682">
        <v>69.119</v>
      </c>
      <c r="P637" s="2682"/>
      <c r="Q637" s="2682"/>
      <c r="R637" s="2682"/>
      <c r="S637" s="2682"/>
      <c r="T637" s="2682"/>
      <c r="U637" s="2682"/>
      <c r="V637" s="2682"/>
      <c r="W637" s="2682"/>
      <c r="X637" s="2843">
        <v>69.119</v>
      </c>
      <c r="Y637" s="2843">
        <v>0</v>
      </c>
      <c r="Z637" s="2108">
        <v>69.119</v>
      </c>
      <c r="AA637" s="2844">
        <v>58.088249999999995</v>
      </c>
      <c r="AB637" s="2844"/>
      <c r="AC637" s="2108">
        <v>58.088249999999995</v>
      </c>
      <c r="AD637" s="2108">
        <v>0.58674999999999999</v>
      </c>
      <c r="AE637" s="2844"/>
      <c r="AF637" s="2844">
        <v>0</v>
      </c>
      <c r="AG637" s="2108">
        <v>0</v>
      </c>
      <c r="AH637" s="2682"/>
      <c r="AI637" s="2682" t="s">
        <v>9941</v>
      </c>
      <c r="AJ637" s="2683">
        <v>0</v>
      </c>
    </row>
    <row r="638" spans="1:36" ht="47.25">
      <c r="A638" s="139">
        <v>3922</v>
      </c>
      <c r="B638" s="2674" t="s">
        <v>9253</v>
      </c>
      <c r="C638" s="2675" t="s">
        <v>9254</v>
      </c>
      <c r="D638" s="2676" t="s">
        <v>45</v>
      </c>
      <c r="E638" s="2694" t="s">
        <v>8412</v>
      </c>
      <c r="F638" s="2677" t="s">
        <v>8063</v>
      </c>
      <c r="G638" s="2709">
        <v>47.628</v>
      </c>
      <c r="H638" s="2681">
        <v>0</v>
      </c>
      <c r="I638" s="2705">
        <v>12.425000000000001</v>
      </c>
      <c r="J638" s="2680">
        <v>0</v>
      </c>
      <c r="K638" s="2681">
        <v>12.425000000000001</v>
      </c>
      <c r="L638" s="2681">
        <v>35.203000000000003</v>
      </c>
      <c r="M638" s="2706">
        <v>35.203000000000003</v>
      </c>
      <c r="N638" s="2681">
        <v>0</v>
      </c>
      <c r="O638" s="2682">
        <v>35.203000000000003</v>
      </c>
      <c r="P638" s="2682"/>
      <c r="Q638" s="2682"/>
      <c r="R638" s="2682"/>
      <c r="S638" s="2682"/>
      <c r="T638" s="2682"/>
      <c r="U638" s="2682"/>
      <c r="V638" s="2682"/>
      <c r="W638" s="2682"/>
      <c r="X638" s="2843">
        <v>35.203000000000003</v>
      </c>
      <c r="Y638" s="2843">
        <v>0</v>
      </c>
      <c r="Z638" s="2108">
        <v>35.203000000000003</v>
      </c>
      <c r="AA638" s="2844">
        <v>34.850970000000004</v>
      </c>
      <c r="AB638" s="2844"/>
      <c r="AC638" s="2108">
        <v>34.850970000000004</v>
      </c>
      <c r="AD638" s="2108">
        <v>0.35203000000000001</v>
      </c>
      <c r="AE638" s="2844"/>
      <c r="AF638" s="2844">
        <v>0</v>
      </c>
      <c r="AG638" s="2108">
        <v>0</v>
      </c>
      <c r="AH638" s="2682"/>
      <c r="AI638" s="2682" t="s">
        <v>9941</v>
      </c>
      <c r="AJ638" s="2683">
        <v>0</v>
      </c>
    </row>
    <row r="639" spans="1:36" ht="47.25">
      <c r="A639" s="139">
        <v>3923</v>
      </c>
      <c r="B639" s="2674" t="s">
        <v>9255</v>
      </c>
      <c r="C639" s="2675" t="s">
        <v>9256</v>
      </c>
      <c r="D639" s="2676" t="s">
        <v>389</v>
      </c>
      <c r="E639" s="2694" t="s">
        <v>8258</v>
      </c>
      <c r="F639" s="2677" t="s">
        <v>8063</v>
      </c>
      <c r="G639" s="2709">
        <v>74.891999999999996</v>
      </c>
      <c r="H639" s="2681">
        <v>0</v>
      </c>
      <c r="I639" s="2705">
        <v>18.5</v>
      </c>
      <c r="J639" s="2680">
        <v>0</v>
      </c>
      <c r="K639" s="2681">
        <v>18.5</v>
      </c>
      <c r="L639" s="2681">
        <v>56.391999999999996</v>
      </c>
      <c r="M639" s="2706">
        <v>56.391999999999996</v>
      </c>
      <c r="N639" s="2681">
        <v>0</v>
      </c>
      <c r="O639" s="2682">
        <v>56.391999999999996</v>
      </c>
      <c r="P639" s="2682"/>
      <c r="Q639" s="2682"/>
      <c r="R639" s="2682"/>
      <c r="S639" s="2682"/>
      <c r="T639" s="2682"/>
      <c r="U639" s="2682"/>
      <c r="V639" s="2682"/>
      <c r="W639" s="2682"/>
      <c r="X639" s="2843">
        <v>56.391999999999996</v>
      </c>
      <c r="Y639" s="2843">
        <v>0</v>
      </c>
      <c r="Z639" s="2108">
        <v>56.391999999999996</v>
      </c>
      <c r="AA639" s="2844">
        <v>55.828079999999993</v>
      </c>
      <c r="AB639" s="2844"/>
      <c r="AC639" s="2108">
        <v>55.828079999999993</v>
      </c>
      <c r="AD639" s="2108">
        <v>0.56391999999999998</v>
      </c>
      <c r="AE639" s="2844"/>
      <c r="AF639" s="2844">
        <v>0</v>
      </c>
      <c r="AG639" s="2108">
        <v>0</v>
      </c>
      <c r="AH639" s="2682"/>
      <c r="AI639" s="2682" t="s">
        <v>9941</v>
      </c>
      <c r="AJ639" s="2683">
        <v>0</v>
      </c>
    </row>
    <row r="640" spans="1:36" s="2663" customFormat="1" ht="47.25">
      <c r="A640" s="139">
        <v>3924</v>
      </c>
      <c r="B640" s="2674" t="s">
        <v>9257</v>
      </c>
      <c r="C640" s="2675" t="s">
        <v>9258</v>
      </c>
      <c r="D640" s="2676" t="s">
        <v>389</v>
      </c>
      <c r="E640" s="2694" t="s">
        <v>8193</v>
      </c>
      <c r="F640" s="2677" t="s">
        <v>8063</v>
      </c>
      <c r="G640" s="2709">
        <v>99.022999999999996</v>
      </c>
      <c r="H640" s="2681">
        <v>0</v>
      </c>
      <c r="I640" s="2705">
        <v>25.5</v>
      </c>
      <c r="J640" s="2680">
        <v>0</v>
      </c>
      <c r="K640" s="2681">
        <v>25.5</v>
      </c>
      <c r="L640" s="2681">
        <v>73.522999999999996</v>
      </c>
      <c r="M640" s="2706">
        <v>73.522999999999996</v>
      </c>
      <c r="N640" s="2681">
        <v>0</v>
      </c>
      <c r="O640" s="2682">
        <v>73.522999999999996</v>
      </c>
      <c r="P640" s="2682"/>
      <c r="Q640" s="2682"/>
      <c r="R640" s="2682"/>
      <c r="S640" s="2682"/>
      <c r="T640" s="2682"/>
      <c r="U640" s="2682"/>
      <c r="V640" s="2682"/>
      <c r="W640" s="2682"/>
      <c r="X640" s="2843">
        <v>73.522999999999996</v>
      </c>
      <c r="Y640" s="2843">
        <v>0</v>
      </c>
      <c r="Z640" s="2108">
        <v>73.522999999999996</v>
      </c>
      <c r="AA640" s="2844">
        <v>72.787769999999995</v>
      </c>
      <c r="AB640" s="2844"/>
      <c r="AC640" s="2108">
        <v>72.787769999999995</v>
      </c>
      <c r="AD640" s="2108">
        <v>0.73522999999999994</v>
      </c>
      <c r="AE640" s="2844"/>
      <c r="AF640" s="2844">
        <v>0</v>
      </c>
      <c r="AG640" s="2108">
        <v>0</v>
      </c>
      <c r="AH640" s="2682"/>
      <c r="AI640" s="2682" t="s">
        <v>9941</v>
      </c>
      <c r="AJ640" s="2683">
        <v>0</v>
      </c>
    </row>
    <row r="641" spans="1:36" s="2663" customFormat="1" ht="63">
      <c r="A641" s="139">
        <v>3925</v>
      </c>
      <c r="B641" s="2674" t="s">
        <v>9259</v>
      </c>
      <c r="C641" s="2675" t="s">
        <v>9260</v>
      </c>
      <c r="D641" s="2676" t="s">
        <v>389</v>
      </c>
      <c r="E641" s="2694" t="s">
        <v>8258</v>
      </c>
      <c r="F641" s="2677" t="s">
        <v>8063</v>
      </c>
      <c r="G641" s="2709">
        <v>62.21</v>
      </c>
      <c r="H641" s="2681">
        <v>0</v>
      </c>
      <c r="I641" s="2705">
        <v>14.75</v>
      </c>
      <c r="J641" s="2680">
        <v>0</v>
      </c>
      <c r="K641" s="2681">
        <v>14.75</v>
      </c>
      <c r="L641" s="2681">
        <v>47.46</v>
      </c>
      <c r="M641" s="2706">
        <v>47.46</v>
      </c>
      <c r="N641" s="2681">
        <v>0</v>
      </c>
      <c r="O641" s="2682">
        <v>47.46</v>
      </c>
      <c r="P641" s="2682"/>
      <c r="Q641" s="2682"/>
      <c r="R641" s="2682"/>
      <c r="S641" s="2682"/>
      <c r="T641" s="2682"/>
      <c r="U641" s="2682"/>
      <c r="V641" s="2682"/>
      <c r="W641" s="2682"/>
      <c r="X641" s="2843">
        <v>47.46</v>
      </c>
      <c r="Y641" s="2843">
        <v>0</v>
      </c>
      <c r="Z641" s="2108">
        <v>47.46</v>
      </c>
      <c r="AA641" s="2844">
        <v>46.985399999999998</v>
      </c>
      <c r="AB641" s="2844"/>
      <c r="AC641" s="2108">
        <v>46.985399999999998</v>
      </c>
      <c r="AD641" s="2108">
        <v>0.47460000000000002</v>
      </c>
      <c r="AE641" s="2844"/>
      <c r="AF641" s="2844">
        <v>0</v>
      </c>
      <c r="AG641" s="2108">
        <v>0</v>
      </c>
      <c r="AH641" s="2682"/>
      <c r="AI641" s="2682" t="s">
        <v>10033</v>
      </c>
      <c r="AJ641" s="2683">
        <v>0</v>
      </c>
    </row>
    <row r="642" spans="1:36" ht="47.25">
      <c r="A642" s="139">
        <v>3926</v>
      </c>
      <c r="B642" s="2674" t="s">
        <v>9261</v>
      </c>
      <c r="C642" s="2675" t="s">
        <v>9262</v>
      </c>
      <c r="D642" s="2676" t="s">
        <v>389</v>
      </c>
      <c r="E642" s="2694" t="s">
        <v>8258</v>
      </c>
      <c r="F642" s="2677" t="s">
        <v>8063</v>
      </c>
      <c r="G642" s="2709">
        <v>97.799000000000007</v>
      </c>
      <c r="H642" s="2681">
        <v>0</v>
      </c>
      <c r="I642" s="2705">
        <v>25</v>
      </c>
      <c r="J642" s="2680">
        <v>0</v>
      </c>
      <c r="K642" s="2681">
        <v>25</v>
      </c>
      <c r="L642" s="2681">
        <v>72.799000000000007</v>
      </c>
      <c r="M642" s="2706">
        <v>72.799000000000007</v>
      </c>
      <c r="N642" s="2681">
        <v>0</v>
      </c>
      <c r="O642" s="2682">
        <v>72.799000000000007</v>
      </c>
      <c r="P642" s="2682"/>
      <c r="Q642" s="2682"/>
      <c r="R642" s="2682"/>
      <c r="S642" s="2682"/>
      <c r="T642" s="2682"/>
      <c r="U642" s="2682"/>
      <c r="V642" s="2682"/>
      <c r="W642" s="2682"/>
      <c r="X642" s="2843">
        <v>72.799000000000007</v>
      </c>
      <c r="Y642" s="2843">
        <v>0</v>
      </c>
      <c r="Z642" s="2108">
        <v>72.799000000000007</v>
      </c>
      <c r="AA642" s="2844">
        <v>72.071010000000001</v>
      </c>
      <c r="AB642" s="2844"/>
      <c r="AC642" s="2108">
        <v>72.071010000000001</v>
      </c>
      <c r="AD642" s="2108">
        <v>0.72799000000000003</v>
      </c>
      <c r="AE642" s="2844"/>
      <c r="AF642" s="2844">
        <v>0</v>
      </c>
      <c r="AG642" s="2108">
        <v>0</v>
      </c>
      <c r="AH642" s="2682"/>
      <c r="AI642" s="2682" t="s">
        <v>9941</v>
      </c>
      <c r="AJ642" s="2683">
        <v>0</v>
      </c>
    </row>
    <row r="643" spans="1:36" ht="47.25">
      <c r="A643" s="139">
        <v>3927</v>
      </c>
      <c r="B643" s="2674" t="s">
        <v>9263</v>
      </c>
      <c r="C643" s="2675" t="s">
        <v>9264</v>
      </c>
      <c r="D643" s="2676" t="s">
        <v>389</v>
      </c>
      <c r="E643" s="2694" t="s">
        <v>2870</v>
      </c>
      <c r="F643" s="2677" t="s">
        <v>8063</v>
      </c>
      <c r="G643" s="2709">
        <v>154.06200000000001</v>
      </c>
      <c r="H643" s="2681">
        <v>0</v>
      </c>
      <c r="I643" s="2705">
        <v>19.25</v>
      </c>
      <c r="J643" s="2680">
        <v>0</v>
      </c>
      <c r="K643" s="2681">
        <v>19.25</v>
      </c>
      <c r="L643" s="2681">
        <v>134.81200000000001</v>
      </c>
      <c r="M643" s="2706">
        <v>134.81200000000001</v>
      </c>
      <c r="N643" s="2681">
        <v>0</v>
      </c>
      <c r="O643" s="2682">
        <v>134.81200000000001</v>
      </c>
      <c r="P643" s="2682"/>
      <c r="Q643" s="2682"/>
      <c r="R643" s="2682"/>
      <c r="S643" s="2682"/>
      <c r="T643" s="2682"/>
      <c r="U643" s="2682"/>
      <c r="V643" s="2682"/>
      <c r="W643" s="2682"/>
      <c r="X643" s="2843">
        <v>134.81200000000001</v>
      </c>
      <c r="Y643" s="2843">
        <v>0</v>
      </c>
      <c r="Z643" s="2108">
        <v>134.81200000000001</v>
      </c>
      <c r="AA643" s="2844">
        <v>57.203000000000003</v>
      </c>
      <c r="AB643" s="2844"/>
      <c r="AC643" s="2108">
        <v>57.203000000000003</v>
      </c>
      <c r="AD643" s="2108">
        <v>0.57799999999999996</v>
      </c>
      <c r="AE643" s="2844"/>
      <c r="AF643" s="2844">
        <v>0</v>
      </c>
      <c r="AG643" s="2108">
        <v>0</v>
      </c>
      <c r="AH643" s="2682"/>
      <c r="AI643" s="2682" t="s">
        <v>9941</v>
      </c>
      <c r="AJ643" s="2683">
        <v>0</v>
      </c>
    </row>
    <row r="644" spans="1:36" ht="47.25">
      <c r="A644" s="139">
        <v>3928</v>
      </c>
      <c r="B644" s="2674" t="s">
        <v>9265</v>
      </c>
      <c r="C644" s="2675" t="s">
        <v>9266</v>
      </c>
      <c r="D644" s="2673" t="s">
        <v>72</v>
      </c>
      <c r="E644" s="2694" t="s">
        <v>4124</v>
      </c>
      <c r="F644" s="2677" t="s">
        <v>8063</v>
      </c>
      <c r="G644" s="2709">
        <v>112</v>
      </c>
      <c r="H644" s="2681">
        <v>0</v>
      </c>
      <c r="I644" s="2705">
        <v>28</v>
      </c>
      <c r="J644" s="2680">
        <v>0</v>
      </c>
      <c r="K644" s="2681">
        <v>28</v>
      </c>
      <c r="L644" s="2681">
        <v>84</v>
      </c>
      <c r="M644" s="2706">
        <v>84</v>
      </c>
      <c r="N644" s="2681">
        <v>0</v>
      </c>
      <c r="O644" s="2682">
        <v>84</v>
      </c>
      <c r="P644" s="2682"/>
      <c r="Q644" s="2682"/>
      <c r="R644" s="2682"/>
      <c r="S644" s="2682"/>
      <c r="T644" s="2682"/>
      <c r="U644" s="2682"/>
      <c r="V644" s="2682"/>
      <c r="W644" s="2682"/>
      <c r="X644" s="2843">
        <v>84</v>
      </c>
      <c r="Y644" s="2843">
        <v>0</v>
      </c>
      <c r="Z644" s="2108">
        <v>84</v>
      </c>
      <c r="AA644" s="2844">
        <v>83.16</v>
      </c>
      <c r="AB644" s="2844"/>
      <c r="AC644" s="2108">
        <v>83.16</v>
      </c>
      <c r="AD644" s="2108">
        <v>0.84</v>
      </c>
      <c r="AE644" s="2844"/>
      <c r="AF644" s="2844">
        <v>0</v>
      </c>
      <c r="AG644" s="2108">
        <v>0</v>
      </c>
      <c r="AH644" s="2682"/>
      <c r="AI644" s="2682" t="s">
        <v>9941</v>
      </c>
      <c r="AJ644" s="2683">
        <v>0</v>
      </c>
    </row>
    <row r="645" spans="1:36" ht="47.25">
      <c r="A645" s="139">
        <v>3929</v>
      </c>
      <c r="B645" s="2674" t="s">
        <v>9267</v>
      </c>
      <c r="C645" s="2675" t="s">
        <v>9268</v>
      </c>
      <c r="D645" s="2673" t="s">
        <v>72</v>
      </c>
      <c r="E645" s="2694" t="s">
        <v>4124</v>
      </c>
      <c r="F645" s="2677" t="s">
        <v>8063</v>
      </c>
      <c r="G645" s="2709">
        <v>112</v>
      </c>
      <c r="H645" s="2681">
        <v>0</v>
      </c>
      <c r="I645" s="2705">
        <v>28</v>
      </c>
      <c r="J645" s="2680">
        <v>0</v>
      </c>
      <c r="K645" s="2681">
        <v>28</v>
      </c>
      <c r="L645" s="2681">
        <v>84</v>
      </c>
      <c r="M645" s="2706">
        <v>84</v>
      </c>
      <c r="N645" s="2681">
        <v>0</v>
      </c>
      <c r="O645" s="2682">
        <v>84</v>
      </c>
      <c r="P645" s="2682"/>
      <c r="Q645" s="2682"/>
      <c r="R645" s="2682"/>
      <c r="S645" s="2682"/>
      <c r="T645" s="2682"/>
      <c r="U645" s="2682"/>
      <c r="V645" s="2682"/>
      <c r="W645" s="2682"/>
      <c r="X645" s="2843">
        <v>84</v>
      </c>
      <c r="Y645" s="2843">
        <v>0</v>
      </c>
      <c r="Z645" s="2108">
        <v>84</v>
      </c>
      <c r="AA645" s="2844">
        <v>83.16</v>
      </c>
      <c r="AB645" s="2844"/>
      <c r="AC645" s="2108">
        <v>83.16</v>
      </c>
      <c r="AD645" s="2108">
        <v>0.84</v>
      </c>
      <c r="AE645" s="2844"/>
      <c r="AF645" s="2844">
        <v>0</v>
      </c>
      <c r="AG645" s="2108">
        <v>0</v>
      </c>
      <c r="AH645" s="2682"/>
      <c r="AI645" s="2682" t="s">
        <v>9941</v>
      </c>
      <c r="AJ645" s="2683">
        <v>0</v>
      </c>
    </row>
    <row r="646" spans="1:36" ht="47.25">
      <c r="A646" s="139">
        <v>3930</v>
      </c>
      <c r="B646" s="2674" t="s">
        <v>9269</v>
      </c>
      <c r="C646" s="2675" t="s">
        <v>9270</v>
      </c>
      <c r="D646" s="2673" t="s">
        <v>72</v>
      </c>
      <c r="E646" s="2694" t="s">
        <v>4124</v>
      </c>
      <c r="F646" s="2677" t="s">
        <v>8063</v>
      </c>
      <c r="G646" s="2709">
        <v>112</v>
      </c>
      <c r="H646" s="2681">
        <v>0</v>
      </c>
      <c r="I646" s="2705">
        <v>28</v>
      </c>
      <c r="J646" s="2680">
        <v>0</v>
      </c>
      <c r="K646" s="2681">
        <v>28</v>
      </c>
      <c r="L646" s="2681">
        <v>84</v>
      </c>
      <c r="M646" s="2706">
        <v>84</v>
      </c>
      <c r="N646" s="2681">
        <v>0</v>
      </c>
      <c r="O646" s="2682">
        <v>84</v>
      </c>
      <c r="P646" s="2682"/>
      <c r="Q646" s="2682"/>
      <c r="R646" s="2682"/>
      <c r="S646" s="2682"/>
      <c r="T646" s="2682"/>
      <c r="U646" s="2682"/>
      <c r="V646" s="2682"/>
      <c r="W646" s="2682"/>
      <c r="X646" s="2843">
        <v>84</v>
      </c>
      <c r="Y646" s="2843">
        <v>0</v>
      </c>
      <c r="Z646" s="2108">
        <v>84</v>
      </c>
      <c r="AA646" s="2844">
        <v>83.16</v>
      </c>
      <c r="AB646" s="2844"/>
      <c r="AC646" s="2108">
        <v>83.16</v>
      </c>
      <c r="AD646" s="2108">
        <v>0.84</v>
      </c>
      <c r="AE646" s="2844"/>
      <c r="AF646" s="2844">
        <v>0</v>
      </c>
      <c r="AG646" s="2108">
        <v>0</v>
      </c>
      <c r="AH646" s="2682"/>
      <c r="AI646" s="2682" t="s">
        <v>9941</v>
      </c>
      <c r="AJ646" s="2683">
        <v>0</v>
      </c>
    </row>
    <row r="647" spans="1:36" ht="47.25">
      <c r="A647" s="139">
        <v>3931</v>
      </c>
      <c r="B647" s="2674" t="s">
        <v>9271</v>
      </c>
      <c r="C647" s="2675" t="s">
        <v>9272</v>
      </c>
      <c r="D647" s="2673" t="s">
        <v>72</v>
      </c>
      <c r="E647" s="2694" t="s">
        <v>8359</v>
      </c>
      <c r="F647" s="2677" t="s">
        <v>8063</v>
      </c>
      <c r="G647" s="2709">
        <v>55.966999999999999</v>
      </c>
      <c r="H647" s="2681">
        <v>0</v>
      </c>
      <c r="I647" s="2705">
        <v>14</v>
      </c>
      <c r="J647" s="2680">
        <v>0</v>
      </c>
      <c r="K647" s="2681">
        <v>14</v>
      </c>
      <c r="L647" s="2681">
        <v>41.966999999999999</v>
      </c>
      <c r="M647" s="2706">
        <v>41.966999999999999</v>
      </c>
      <c r="N647" s="2681">
        <v>0</v>
      </c>
      <c r="O647" s="2682">
        <v>41.966999999999999</v>
      </c>
      <c r="P647" s="2682"/>
      <c r="Q647" s="2682"/>
      <c r="R647" s="2682"/>
      <c r="S647" s="2682"/>
      <c r="T647" s="2682"/>
      <c r="U647" s="2682"/>
      <c r="V647" s="2682"/>
      <c r="W647" s="2682"/>
      <c r="X647" s="2843">
        <v>41.966999999999999</v>
      </c>
      <c r="Y647" s="2843">
        <v>0</v>
      </c>
      <c r="Z647" s="2108">
        <v>41.966999999999999</v>
      </c>
      <c r="AA647" s="2844">
        <v>41.547330000000002</v>
      </c>
      <c r="AB647" s="2844"/>
      <c r="AC647" s="2108">
        <v>41.547330000000002</v>
      </c>
      <c r="AD647" s="2108">
        <v>0.41966999999999999</v>
      </c>
      <c r="AE647" s="2844"/>
      <c r="AF647" s="2844">
        <v>0</v>
      </c>
      <c r="AG647" s="2108">
        <v>0</v>
      </c>
      <c r="AH647" s="2682"/>
      <c r="AI647" s="2682" t="s">
        <v>9941</v>
      </c>
      <c r="AJ647" s="2683">
        <v>0</v>
      </c>
    </row>
    <row r="648" spans="1:36" ht="47.25">
      <c r="A648" s="139">
        <v>3932</v>
      </c>
      <c r="B648" s="2674" t="s">
        <v>9273</v>
      </c>
      <c r="C648" s="2675" t="s">
        <v>9274</v>
      </c>
      <c r="D648" s="2673" t="s">
        <v>72</v>
      </c>
      <c r="E648" s="2694" t="s">
        <v>4124</v>
      </c>
      <c r="F648" s="2677" t="s">
        <v>8063</v>
      </c>
      <c r="G648" s="2709">
        <v>216.67</v>
      </c>
      <c r="H648" s="2681">
        <v>0</v>
      </c>
      <c r="I648" s="2705">
        <v>54.167000000000002</v>
      </c>
      <c r="J648" s="2680">
        <v>0</v>
      </c>
      <c r="K648" s="2681">
        <v>54.167000000000002</v>
      </c>
      <c r="L648" s="2681">
        <v>162.50299999999999</v>
      </c>
      <c r="M648" s="2706">
        <v>162.50299999999999</v>
      </c>
      <c r="N648" s="2681">
        <v>0</v>
      </c>
      <c r="O648" s="2682">
        <v>162.50299999999999</v>
      </c>
      <c r="P648" s="2682"/>
      <c r="Q648" s="2682"/>
      <c r="R648" s="2682"/>
      <c r="S648" s="2682"/>
      <c r="T648" s="2682"/>
      <c r="U648" s="2682"/>
      <c r="V648" s="2682"/>
      <c r="W648" s="2682"/>
      <c r="X648" s="2843">
        <v>162.50299999999999</v>
      </c>
      <c r="Y648" s="2843">
        <v>0</v>
      </c>
      <c r="Z648" s="2108">
        <v>162.50299999999999</v>
      </c>
      <c r="AA648" s="2844">
        <v>80.438984999999988</v>
      </c>
      <c r="AB648" s="2844"/>
      <c r="AC648" s="2108">
        <v>80.438984999999988</v>
      </c>
      <c r="AD648" s="2108">
        <v>0.81251499999999988</v>
      </c>
      <c r="AE648" s="2844"/>
      <c r="AF648" s="2844">
        <v>0</v>
      </c>
      <c r="AG648" s="2108">
        <v>0</v>
      </c>
      <c r="AH648" s="2682"/>
      <c r="AI648" s="2682" t="s">
        <v>9941</v>
      </c>
      <c r="AJ648" s="2683">
        <v>0</v>
      </c>
    </row>
    <row r="649" spans="1:36" ht="47.25">
      <c r="A649" s="139">
        <v>3933</v>
      </c>
      <c r="B649" s="2674" t="s">
        <v>9275</v>
      </c>
      <c r="C649" s="2675" t="s">
        <v>9276</v>
      </c>
      <c r="D649" s="2673" t="s">
        <v>72</v>
      </c>
      <c r="E649" s="2694" t="s">
        <v>4124</v>
      </c>
      <c r="F649" s="2677" t="s">
        <v>8063</v>
      </c>
      <c r="G649" s="2709">
        <v>110.096</v>
      </c>
      <c r="H649" s="2681">
        <v>0</v>
      </c>
      <c r="I649" s="2705">
        <v>27.524999999999999</v>
      </c>
      <c r="J649" s="2680">
        <v>0</v>
      </c>
      <c r="K649" s="2681">
        <v>27.524999999999999</v>
      </c>
      <c r="L649" s="2681">
        <v>82.570999999999998</v>
      </c>
      <c r="M649" s="2706">
        <v>82.570999999999998</v>
      </c>
      <c r="N649" s="2681">
        <v>0</v>
      </c>
      <c r="O649" s="2682">
        <v>82.570999999999998</v>
      </c>
      <c r="P649" s="2682"/>
      <c r="Q649" s="2682"/>
      <c r="R649" s="2682"/>
      <c r="S649" s="2682"/>
      <c r="T649" s="2682"/>
      <c r="U649" s="2682"/>
      <c r="V649" s="2682"/>
      <c r="W649" s="2682"/>
      <c r="X649" s="2843">
        <v>82.570999999999998</v>
      </c>
      <c r="Y649" s="2843">
        <v>0</v>
      </c>
      <c r="Z649" s="2108">
        <v>82.570999999999998</v>
      </c>
      <c r="AA649" s="2844">
        <v>81.745289999999997</v>
      </c>
      <c r="AB649" s="2844"/>
      <c r="AC649" s="2108">
        <v>81.745289999999997</v>
      </c>
      <c r="AD649" s="2108">
        <v>0.82570999999999994</v>
      </c>
      <c r="AE649" s="2844"/>
      <c r="AF649" s="2844">
        <v>0</v>
      </c>
      <c r="AG649" s="2108">
        <v>0</v>
      </c>
      <c r="AH649" s="2682"/>
      <c r="AI649" s="2682" t="s">
        <v>9941</v>
      </c>
      <c r="AJ649" s="2683">
        <v>0</v>
      </c>
    </row>
    <row r="650" spans="1:36" ht="47.25">
      <c r="A650" s="139">
        <v>3934</v>
      </c>
      <c r="B650" s="2674" t="s">
        <v>9277</v>
      </c>
      <c r="C650" s="2675" t="s">
        <v>9278</v>
      </c>
      <c r="D650" s="2673" t="s">
        <v>72</v>
      </c>
      <c r="E650" s="2694" t="s">
        <v>4124</v>
      </c>
      <c r="F650" s="2677" t="s">
        <v>8063</v>
      </c>
      <c r="G650" s="2709">
        <v>173.03399999999999</v>
      </c>
      <c r="H650" s="2681">
        <v>0</v>
      </c>
      <c r="I650" s="2705">
        <v>43.283000000000001</v>
      </c>
      <c r="J650" s="2680">
        <v>0</v>
      </c>
      <c r="K650" s="2681">
        <v>43.283000000000001</v>
      </c>
      <c r="L650" s="2681">
        <v>129.75099999999998</v>
      </c>
      <c r="M650" s="2706">
        <v>129.75099999999998</v>
      </c>
      <c r="N650" s="2681">
        <v>0</v>
      </c>
      <c r="O650" s="2682">
        <v>129.75099999999998</v>
      </c>
      <c r="P650" s="2682"/>
      <c r="Q650" s="2682"/>
      <c r="R650" s="2682"/>
      <c r="S650" s="2682"/>
      <c r="T650" s="2682"/>
      <c r="U650" s="2682"/>
      <c r="V650" s="2682"/>
      <c r="W650" s="2682"/>
      <c r="X650" s="2843">
        <v>129.75099999999998</v>
      </c>
      <c r="Y650" s="2843">
        <v>0</v>
      </c>
      <c r="Z650" s="2108">
        <v>129.75099999999998</v>
      </c>
      <c r="AA650" s="2844">
        <v>64.226744999999994</v>
      </c>
      <c r="AB650" s="2844"/>
      <c r="AC650" s="2108">
        <v>64.226744999999994</v>
      </c>
      <c r="AD650" s="2108">
        <v>0.64875499999999986</v>
      </c>
      <c r="AE650" s="2844"/>
      <c r="AF650" s="2844">
        <v>0</v>
      </c>
      <c r="AG650" s="2108">
        <v>0</v>
      </c>
      <c r="AH650" s="2682"/>
      <c r="AI650" s="2682" t="s">
        <v>9941</v>
      </c>
      <c r="AJ650" s="2683">
        <v>0</v>
      </c>
    </row>
    <row r="651" spans="1:36" ht="47.25">
      <c r="A651" s="139">
        <v>3935</v>
      </c>
      <c r="B651" s="2674" t="s">
        <v>9279</v>
      </c>
      <c r="C651" s="2675" t="s">
        <v>9280</v>
      </c>
      <c r="D651" s="2673" t="s">
        <v>72</v>
      </c>
      <c r="E651" s="2694" t="s">
        <v>4124</v>
      </c>
      <c r="F651" s="2677" t="s">
        <v>8063</v>
      </c>
      <c r="G651" s="2709">
        <v>175</v>
      </c>
      <c r="H651" s="2681">
        <v>0</v>
      </c>
      <c r="I651" s="2705">
        <v>43.75</v>
      </c>
      <c r="J651" s="2680">
        <v>0</v>
      </c>
      <c r="K651" s="2681">
        <v>43.75</v>
      </c>
      <c r="L651" s="2681">
        <v>131.25</v>
      </c>
      <c r="M651" s="2706">
        <v>131.25</v>
      </c>
      <c r="N651" s="2681">
        <v>0</v>
      </c>
      <c r="O651" s="2682">
        <v>131.25</v>
      </c>
      <c r="P651" s="2682"/>
      <c r="Q651" s="2682"/>
      <c r="R651" s="2682"/>
      <c r="S651" s="2682"/>
      <c r="T651" s="2682"/>
      <c r="U651" s="2682"/>
      <c r="V651" s="2682"/>
      <c r="W651" s="2682"/>
      <c r="X651" s="2843">
        <v>131.25</v>
      </c>
      <c r="Y651" s="2843">
        <v>0</v>
      </c>
      <c r="Z651" s="2108">
        <v>131.25</v>
      </c>
      <c r="AA651" s="2844">
        <v>64.96875</v>
      </c>
      <c r="AB651" s="2844"/>
      <c r="AC651" s="2108">
        <v>64.96875</v>
      </c>
      <c r="AD651" s="2108">
        <v>0.65625</v>
      </c>
      <c r="AE651" s="2844"/>
      <c r="AF651" s="2844">
        <v>0</v>
      </c>
      <c r="AG651" s="2108">
        <v>0</v>
      </c>
      <c r="AH651" s="2682"/>
      <c r="AI651" s="2682" t="s">
        <v>9941</v>
      </c>
      <c r="AJ651" s="2683">
        <v>0</v>
      </c>
    </row>
    <row r="652" spans="1:36" ht="47.25">
      <c r="A652" s="139">
        <v>3936</v>
      </c>
      <c r="B652" s="2674" t="s">
        <v>9281</v>
      </c>
      <c r="C652" s="2675" t="s">
        <v>9282</v>
      </c>
      <c r="D652" s="2673" t="s">
        <v>72</v>
      </c>
      <c r="E652" s="2694" t="s">
        <v>8359</v>
      </c>
      <c r="F652" s="2677" t="s">
        <v>8063</v>
      </c>
      <c r="G652" s="2709">
        <v>92.957999999999998</v>
      </c>
      <c r="H652" s="2681">
        <v>0</v>
      </c>
      <c r="I652" s="2705">
        <v>23.25</v>
      </c>
      <c r="J652" s="2680">
        <v>0</v>
      </c>
      <c r="K652" s="2681">
        <v>23.25</v>
      </c>
      <c r="L652" s="2681">
        <v>69.707999999999998</v>
      </c>
      <c r="M652" s="2706">
        <v>69.707999999999998</v>
      </c>
      <c r="N652" s="2681">
        <v>0</v>
      </c>
      <c r="O652" s="2682">
        <v>69.707999999999998</v>
      </c>
      <c r="P652" s="2682"/>
      <c r="Q652" s="2682"/>
      <c r="R652" s="2682"/>
      <c r="S652" s="2682"/>
      <c r="T652" s="2682"/>
      <c r="U652" s="2682"/>
      <c r="V652" s="2682"/>
      <c r="W652" s="2682"/>
      <c r="X652" s="2843">
        <v>69.707999999999998</v>
      </c>
      <c r="Y652" s="2843">
        <v>0</v>
      </c>
      <c r="Z652" s="2108">
        <v>69.707999999999998</v>
      </c>
      <c r="AA652" s="2844">
        <v>69.010919999999999</v>
      </c>
      <c r="AB652" s="2844"/>
      <c r="AC652" s="2108">
        <v>69.010919999999999</v>
      </c>
      <c r="AD652" s="2108">
        <v>0.69708000000000003</v>
      </c>
      <c r="AE652" s="2844"/>
      <c r="AF652" s="2844">
        <v>0</v>
      </c>
      <c r="AG652" s="2108">
        <v>0</v>
      </c>
      <c r="AH652" s="2682"/>
      <c r="AI652" s="2682" t="s">
        <v>9941</v>
      </c>
      <c r="AJ652" s="2683">
        <v>0</v>
      </c>
    </row>
    <row r="653" spans="1:36" ht="63">
      <c r="A653" s="139">
        <v>3937</v>
      </c>
      <c r="B653" s="2674" t="s">
        <v>9283</v>
      </c>
      <c r="C653" s="2675" t="s">
        <v>9284</v>
      </c>
      <c r="D653" s="2673" t="s">
        <v>72</v>
      </c>
      <c r="E653" s="2694" t="s">
        <v>8359</v>
      </c>
      <c r="F653" s="2677" t="s">
        <v>8063</v>
      </c>
      <c r="G653" s="2709">
        <v>93</v>
      </c>
      <c r="H653" s="2681">
        <v>0</v>
      </c>
      <c r="I653" s="2705">
        <v>23.25</v>
      </c>
      <c r="J653" s="2680">
        <v>0</v>
      </c>
      <c r="K653" s="2681">
        <v>23.25</v>
      </c>
      <c r="L653" s="2681">
        <v>69.75</v>
      </c>
      <c r="M653" s="2706">
        <v>69.75</v>
      </c>
      <c r="N653" s="2681">
        <v>0</v>
      </c>
      <c r="O653" s="2682">
        <v>69.75</v>
      </c>
      <c r="P653" s="2682"/>
      <c r="Q653" s="2682"/>
      <c r="R653" s="2682"/>
      <c r="S653" s="2682"/>
      <c r="T653" s="2682"/>
      <c r="U653" s="2682"/>
      <c r="V653" s="2682"/>
      <c r="W653" s="2682"/>
      <c r="X653" s="2843">
        <v>69.75</v>
      </c>
      <c r="Y653" s="2843">
        <v>0</v>
      </c>
      <c r="Z653" s="2108">
        <v>69.75</v>
      </c>
      <c r="AA653" s="2844">
        <v>69.052499999999995</v>
      </c>
      <c r="AB653" s="2844"/>
      <c r="AC653" s="2108">
        <v>69.052499999999995</v>
      </c>
      <c r="AD653" s="2108">
        <v>0.69750000000000001</v>
      </c>
      <c r="AE653" s="2844"/>
      <c r="AF653" s="2844">
        <v>0</v>
      </c>
      <c r="AG653" s="2108">
        <v>0</v>
      </c>
      <c r="AH653" s="2682"/>
      <c r="AI653" s="2682" t="s">
        <v>10033</v>
      </c>
      <c r="AJ653" s="2683">
        <v>0</v>
      </c>
    </row>
    <row r="654" spans="1:36" ht="47.25">
      <c r="A654" s="139">
        <v>3938</v>
      </c>
      <c r="B654" s="2674" t="s">
        <v>9285</v>
      </c>
      <c r="C654" s="2675" t="s">
        <v>9286</v>
      </c>
      <c r="D654" s="2673" t="s">
        <v>72</v>
      </c>
      <c r="E654" s="2694" t="s">
        <v>8359</v>
      </c>
      <c r="F654" s="2677" t="s">
        <v>8063</v>
      </c>
      <c r="G654" s="2709">
        <v>99.95</v>
      </c>
      <c r="H654" s="2681">
        <v>0</v>
      </c>
      <c r="I654" s="2705">
        <v>24.988</v>
      </c>
      <c r="J654" s="2680">
        <v>0</v>
      </c>
      <c r="K654" s="2681">
        <v>24.988</v>
      </c>
      <c r="L654" s="2681">
        <v>74.962000000000003</v>
      </c>
      <c r="M654" s="2706">
        <v>74.962000000000003</v>
      </c>
      <c r="N654" s="2681">
        <v>0</v>
      </c>
      <c r="O654" s="2682">
        <v>74.962000000000003</v>
      </c>
      <c r="P654" s="2682"/>
      <c r="Q654" s="2682"/>
      <c r="R654" s="2682"/>
      <c r="S654" s="2682"/>
      <c r="T654" s="2682"/>
      <c r="U654" s="2682"/>
      <c r="V654" s="2682"/>
      <c r="W654" s="2682"/>
      <c r="X654" s="2843">
        <v>74.962000000000003</v>
      </c>
      <c r="Y654" s="2843">
        <v>0</v>
      </c>
      <c r="Z654" s="2108">
        <v>74.962000000000003</v>
      </c>
      <c r="AA654" s="2844">
        <v>74.21238000000001</v>
      </c>
      <c r="AB654" s="2844"/>
      <c r="AC654" s="2108">
        <v>74.21238000000001</v>
      </c>
      <c r="AD654" s="2108">
        <v>0.74962000000000006</v>
      </c>
      <c r="AE654" s="2844"/>
      <c r="AF654" s="2844">
        <v>0</v>
      </c>
      <c r="AG654" s="2108">
        <v>0</v>
      </c>
      <c r="AH654" s="2682"/>
      <c r="AI654" s="2682" t="s">
        <v>9941</v>
      </c>
      <c r="AJ654" s="2683">
        <v>0</v>
      </c>
    </row>
    <row r="655" spans="1:36" ht="63">
      <c r="A655" s="139">
        <v>3939</v>
      </c>
      <c r="B655" s="2674" t="s">
        <v>9287</v>
      </c>
      <c r="C655" s="2675" t="s">
        <v>9288</v>
      </c>
      <c r="D655" s="2673" t="s">
        <v>72</v>
      </c>
      <c r="E655" s="2694" t="s">
        <v>8359</v>
      </c>
      <c r="F655" s="2677" t="s">
        <v>8063</v>
      </c>
      <c r="G655" s="2709">
        <v>99.942999999999998</v>
      </c>
      <c r="H655" s="2681">
        <v>0</v>
      </c>
      <c r="I655" s="2705">
        <v>24.988</v>
      </c>
      <c r="J655" s="2680">
        <v>0</v>
      </c>
      <c r="K655" s="2681">
        <v>24.988</v>
      </c>
      <c r="L655" s="2681">
        <v>74.954999999999998</v>
      </c>
      <c r="M655" s="2706">
        <v>74.954999999999998</v>
      </c>
      <c r="N655" s="2681">
        <v>0</v>
      </c>
      <c r="O655" s="2682">
        <v>74.954999999999998</v>
      </c>
      <c r="P655" s="2682"/>
      <c r="Q655" s="2682"/>
      <c r="R655" s="2682"/>
      <c r="S655" s="2682"/>
      <c r="T655" s="2682"/>
      <c r="U655" s="2682"/>
      <c r="V655" s="2682"/>
      <c r="W655" s="2682"/>
      <c r="X655" s="2843">
        <v>74.954999999999998</v>
      </c>
      <c r="Y655" s="2843">
        <v>0</v>
      </c>
      <c r="Z655" s="2108">
        <v>74.954999999999998</v>
      </c>
      <c r="AA655" s="2844">
        <v>74.205449999999999</v>
      </c>
      <c r="AB655" s="2844"/>
      <c r="AC655" s="2108">
        <v>74.205449999999999</v>
      </c>
      <c r="AD655" s="2108">
        <v>0.74954999999999994</v>
      </c>
      <c r="AE655" s="2844"/>
      <c r="AF655" s="2844">
        <v>0</v>
      </c>
      <c r="AG655" s="2108">
        <v>0</v>
      </c>
      <c r="AH655" s="2682"/>
      <c r="AI655" s="2682" t="s">
        <v>10033</v>
      </c>
      <c r="AJ655" s="2683">
        <v>0</v>
      </c>
    </row>
    <row r="656" spans="1:36" ht="47.25">
      <c r="A656" s="139">
        <v>3940</v>
      </c>
      <c r="B656" s="2674" t="s">
        <v>9289</v>
      </c>
      <c r="C656" s="2675" t="s">
        <v>9290</v>
      </c>
      <c r="D656" s="2673" t="s">
        <v>72</v>
      </c>
      <c r="E656" s="2694" t="s">
        <v>8359</v>
      </c>
      <c r="F656" s="2677" t="s">
        <v>8063</v>
      </c>
      <c r="G656" s="2709">
        <v>99.966999999999999</v>
      </c>
      <c r="H656" s="2681">
        <v>0</v>
      </c>
      <c r="I656" s="2705">
        <v>24.995999999999999</v>
      </c>
      <c r="J656" s="2680">
        <v>0</v>
      </c>
      <c r="K656" s="2681">
        <v>24.995999999999999</v>
      </c>
      <c r="L656" s="2681">
        <v>74.971000000000004</v>
      </c>
      <c r="M656" s="2706">
        <v>74.971000000000004</v>
      </c>
      <c r="N656" s="2681">
        <v>0</v>
      </c>
      <c r="O656" s="2682">
        <v>74.971000000000004</v>
      </c>
      <c r="P656" s="2682"/>
      <c r="Q656" s="2682"/>
      <c r="R656" s="2682"/>
      <c r="S656" s="2682"/>
      <c r="T656" s="2682"/>
      <c r="U656" s="2682"/>
      <c r="V656" s="2682"/>
      <c r="W656" s="2682"/>
      <c r="X656" s="2843">
        <v>74.971000000000004</v>
      </c>
      <c r="Y656" s="2843">
        <v>0</v>
      </c>
      <c r="Z656" s="2108">
        <v>74.971000000000004</v>
      </c>
      <c r="AA656" s="2844">
        <v>74.22129000000001</v>
      </c>
      <c r="AB656" s="2844"/>
      <c r="AC656" s="2108">
        <v>74.22129000000001</v>
      </c>
      <c r="AD656" s="2108">
        <v>0.74970999999999999</v>
      </c>
      <c r="AE656" s="2844"/>
      <c r="AF656" s="2844">
        <v>0</v>
      </c>
      <c r="AG656" s="2108">
        <v>0</v>
      </c>
      <c r="AH656" s="2682"/>
      <c r="AI656" s="2682" t="s">
        <v>9941</v>
      </c>
      <c r="AJ656" s="2683">
        <v>0</v>
      </c>
    </row>
    <row r="657" spans="1:36" ht="47.25">
      <c r="A657" s="139">
        <v>3941</v>
      </c>
      <c r="B657" s="2674" t="s">
        <v>9291</v>
      </c>
      <c r="C657" s="2675" t="s">
        <v>9292</v>
      </c>
      <c r="D657" s="2673" t="s">
        <v>72</v>
      </c>
      <c r="E657" s="2694" t="s">
        <v>8359</v>
      </c>
      <c r="F657" s="2677" t="s">
        <v>8063</v>
      </c>
      <c r="G657" s="2709">
        <v>99.95</v>
      </c>
      <c r="H657" s="2681">
        <v>0</v>
      </c>
      <c r="I657" s="2705">
        <v>25</v>
      </c>
      <c r="J657" s="2680">
        <v>0</v>
      </c>
      <c r="K657" s="2681">
        <v>25</v>
      </c>
      <c r="L657" s="2681">
        <v>74.95</v>
      </c>
      <c r="M657" s="2706">
        <v>74.95</v>
      </c>
      <c r="N657" s="2681">
        <v>0</v>
      </c>
      <c r="O657" s="2682">
        <v>74.95</v>
      </c>
      <c r="P657" s="2682"/>
      <c r="Q657" s="2682"/>
      <c r="R657" s="2682"/>
      <c r="S657" s="2682"/>
      <c r="T657" s="2682"/>
      <c r="U657" s="2682"/>
      <c r="V657" s="2682"/>
      <c r="W657" s="2682"/>
      <c r="X657" s="2843">
        <v>74.95</v>
      </c>
      <c r="Y657" s="2843">
        <v>0</v>
      </c>
      <c r="Z657" s="2108">
        <v>74.95</v>
      </c>
      <c r="AA657" s="2844">
        <v>74.200500000000005</v>
      </c>
      <c r="AB657" s="2844"/>
      <c r="AC657" s="2108">
        <v>74.200500000000005</v>
      </c>
      <c r="AD657" s="2108">
        <v>0.74950000000000006</v>
      </c>
      <c r="AE657" s="2844"/>
      <c r="AF657" s="2844">
        <v>0</v>
      </c>
      <c r="AG657" s="2108">
        <v>0</v>
      </c>
      <c r="AH657" s="2682"/>
      <c r="AI657" s="2682" t="s">
        <v>9941</v>
      </c>
      <c r="AJ657" s="2683">
        <v>0</v>
      </c>
    </row>
    <row r="658" spans="1:36" ht="47.25">
      <c r="A658" s="139">
        <v>3942</v>
      </c>
      <c r="B658" s="2674" t="s">
        <v>9293</v>
      </c>
      <c r="C658" s="2675" t="s">
        <v>9294</v>
      </c>
      <c r="D658" s="2673" t="s">
        <v>72</v>
      </c>
      <c r="E658" s="2694" t="s">
        <v>8359</v>
      </c>
      <c r="F658" s="2677" t="s">
        <v>8063</v>
      </c>
      <c r="G658" s="2709">
        <v>99.885999999999996</v>
      </c>
      <c r="H658" s="2681">
        <v>0</v>
      </c>
      <c r="I658" s="2705">
        <v>24.975999999999999</v>
      </c>
      <c r="J658" s="2680">
        <v>0</v>
      </c>
      <c r="K658" s="2681">
        <v>24.975999999999999</v>
      </c>
      <c r="L658" s="2681">
        <v>74.91</v>
      </c>
      <c r="M658" s="2706">
        <v>74.91</v>
      </c>
      <c r="N658" s="2681">
        <v>0</v>
      </c>
      <c r="O658" s="2682">
        <v>74.91</v>
      </c>
      <c r="P658" s="2682"/>
      <c r="Q658" s="2682"/>
      <c r="R658" s="2682"/>
      <c r="S658" s="2682"/>
      <c r="T658" s="2682"/>
      <c r="U658" s="2682"/>
      <c r="V658" s="2682"/>
      <c r="W658" s="2682"/>
      <c r="X658" s="2843">
        <v>74.91</v>
      </c>
      <c r="Y658" s="2843">
        <v>0</v>
      </c>
      <c r="Z658" s="2108">
        <v>74.91</v>
      </c>
      <c r="AA658" s="2844">
        <v>74.160899999999998</v>
      </c>
      <c r="AB658" s="2844"/>
      <c r="AC658" s="2108">
        <v>74.160899999999998</v>
      </c>
      <c r="AD658" s="2108">
        <v>0.74909999999999999</v>
      </c>
      <c r="AE658" s="2844"/>
      <c r="AF658" s="2844">
        <v>0</v>
      </c>
      <c r="AG658" s="2108">
        <v>0</v>
      </c>
      <c r="AH658" s="2682"/>
      <c r="AI658" s="2682" t="s">
        <v>9941</v>
      </c>
      <c r="AJ658" s="2683">
        <v>0</v>
      </c>
    </row>
    <row r="659" spans="1:36" ht="63">
      <c r="A659" s="139">
        <v>3943</v>
      </c>
      <c r="B659" s="2674" t="s">
        <v>9295</v>
      </c>
      <c r="C659" s="2675" t="s">
        <v>9296</v>
      </c>
      <c r="D659" s="2673" t="s">
        <v>72</v>
      </c>
      <c r="E659" s="2694" t="s">
        <v>4124</v>
      </c>
      <c r="F659" s="2677" t="s">
        <v>8063</v>
      </c>
      <c r="G659" s="2709">
        <v>148.33000000000001</v>
      </c>
      <c r="H659" s="2681">
        <v>0</v>
      </c>
      <c r="I659" s="2705">
        <v>37.125</v>
      </c>
      <c r="J659" s="2680">
        <v>0</v>
      </c>
      <c r="K659" s="2681">
        <v>37.125</v>
      </c>
      <c r="L659" s="2681">
        <v>111.20500000000001</v>
      </c>
      <c r="M659" s="2706">
        <v>111.20500000000001</v>
      </c>
      <c r="N659" s="2681">
        <v>0</v>
      </c>
      <c r="O659" s="2682">
        <v>111.20500000000001</v>
      </c>
      <c r="P659" s="2682"/>
      <c r="Q659" s="2682"/>
      <c r="R659" s="2682"/>
      <c r="S659" s="2682"/>
      <c r="T659" s="2682"/>
      <c r="U659" s="2682"/>
      <c r="V659" s="2682"/>
      <c r="W659" s="2682"/>
      <c r="X659" s="2843">
        <v>111.20500000000001</v>
      </c>
      <c r="Y659" s="2843">
        <v>0</v>
      </c>
      <c r="Z659" s="2108">
        <v>111.20500000000001</v>
      </c>
      <c r="AA659" s="2844">
        <v>55.046475000000008</v>
      </c>
      <c r="AB659" s="2844"/>
      <c r="AC659" s="2108">
        <v>55.046475000000008</v>
      </c>
      <c r="AD659" s="2108">
        <v>0.5560250000000001</v>
      </c>
      <c r="AE659" s="2844"/>
      <c r="AF659" s="2844">
        <v>0</v>
      </c>
      <c r="AG659" s="2108">
        <v>0</v>
      </c>
      <c r="AH659" s="2682"/>
      <c r="AI659" s="2682" t="s">
        <v>9941</v>
      </c>
      <c r="AJ659" s="2683">
        <v>0</v>
      </c>
    </row>
    <row r="660" spans="1:36" ht="47.25">
      <c r="A660" s="139">
        <v>3944</v>
      </c>
      <c r="B660" s="2674" t="s">
        <v>9297</v>
      </c>
      <c r="C660" s="2675" t="s">
        <v>9298</v>
      </c>
      <c r="D660" s="2673" t="s">
        <v>72</v>
      </c>
      <c r="E660" s="2694" t="s">
        <v>4124</v>
      </c>
      <c r="F660" s="2677" t="s">
        <v>8063</v>
      </c>
      <c r="G660" s="2709">
        <v>147.49</v>
      </c>
      <c r="H660" s="2681">
        <v>0</v>
      </c>
      <c r="I660" s="2705">
        <v>36</v>
      </c>
      <c r="J660" s="2680">
        <v>0</v>
      </c>
      <c r="K660" s="2681">
        <v>36</v>
      </c>
      <c r="L660" s="2681">
        <v>111.49000000000001</v>
      </c>
      <c r="M660" s="2706">
        <v>111.49000000000001</v>
      </c>
      <c r="N660" s="2681">
        <v>0</v>
      </c>
      <c r="O660" s="2682">
        <v>111.49000000000001</v>
      </c>
      <c r="P660" s="2682"/>
      <c r="Q660" s="2682"/>
      <c r="R660" s="2682"/>
      <c r="S660" s="2682"/>
      <c r="T660" s="2682"/>
      <c r="U660" s="2682"/>
      <c r="V660" s="2682"/>
      <c r="W660" s="2682"/>
      <c r="X660" s="2843">
        <v>111.49000000000001</v>
      </c>
      <c r="Y660" s="2843">
        <v>0</v>
      </c>
      <c r="Z660" s="2108">
        <v>111.49000000000001</v>
      </c>
      <c r="AA660" s="2844">
        <v>55.187550000000002</v>
      </c>
      <c r="AB660" s="2844"/>
      <c r="AC660" s="2108">
        <v>55.187550000000002</v>
      </c>
      <c r="AD660" s="2108">
        <v>0.55745</v>
      </c>
      <c r="AE660" s="2844"/>
      <c r="AF660" s="2844">
        <v>0</v>
      </c>
      <c r="AG660" s="2108">
        <v>0</v>
      </c>
      <c r="AH660" s="2682"/>
      <c r="AI660" s="2682" t="s">
        <v>9941</v>
      </c>
      <c r="AJ660" s="2683">
        <v>0</v>
      </c>
    </row>
    <row r="661" spans="1:36" ht="63">
      <c r="A661" s="139">
        <v>3945</v>
      </c>
      <c r="B661" s="2674" t="s">
        <v>9299</v>
      </c>
      <c r="C661" s="2675" t="s">
        <v>9300</v>
      </c>
      <c r="D661" s="2673" t="s">
        <v>72</v>
      </c>
      <c r="E661" s="2694" t="s">
        <v>8359</v>
      </c>
      <c r="F661" s="2677" t="s">
        <v>8063</v>
      </c>
      <c r="G661" s="2709">
        <v>99.825000000000003</v>
      </c>
      <c r="H661" s="2681">
        <v>0</v>
      </c>
      <c r="I661" s="2705">
        <v>12.478</v>
      </c>
      <c r="J661" s="2680">
        <v>0</v>
      </c>
      <c r="K661" s="2681">
        <v>12.478</v>
      </c>
      <c r="L661" s="2681">
        <v>87.347000000000008</v>
      </c>
      <c r="M661" s="2706">
        <v>87.347000000000008</v>
      </c>
      <c r="N661" s="2681">
        <v>0</v>
      </c>
      <c r="O661" s="2682">
        <v>87.347000000000008</v>
      </c>
      <c r="P661" s="2682"/>
      <c r="Q661" s="2682"/>
      <c r="R661" s="2682"/>
      <c r="S661" s="2682"/>
      <c r="T661" s="2682"/>
      <c r="U661" s="2682"/>
      <c r="V661" s="2682"/>
      <c r="W661" s="2682"/>
      <c r="X661" s="2843">
        <v>87.347000000000008</v>
      </c>
      <c r="Y661" s="2843">
        <v>0</v>
      </c>
      <c r="Z661" s="2108">
        <v>87.347000000000008</v>
      </c>
      <c r="AA661" s="2844">
        <v>86.473530000000011</v>
      </c>
      <c r="AB661" s="2844"/>
      <c r="AC661" s="2108">
        <v>86.473530000000011</v>
      </c>
      <c r="AD661" s="2108">
        <v>0.87347000000000008</v>
      </c>
      <c r="AE661" s="2844"/>
      <c r="AF661" s="2844">
        <v>0</v>
      </c>
      <c r="AG661" s="2108">
        <v>0</v>
      </c>
      <c r="AH661" s="2682"/>
      <c r="AI661" s="2682" t="s">
        <v>10033</v>
      </c>
      <c r="AJ661" s="2683">
        <v>0</v>
      </c>
    </row>
    <row r="662" spans="1:36" ht="63">
      <c r="A662" s="139">
        <v>3946</v>
      </c>
      <c r="B662" s="2674" t="s">
        <v>9301</v>
      </c>
      <c r="C662" s="2675" t="s">
        <v>9302</v>
      </c>
      <c r="D662" s="2673" t="s">
        <v>72</v>
      </c>
      <c r="E662" s="2694" t="s">
        <v>8359</v>
      </c>
      <c r="F662" s="2677" t="s">
        <v>8063</v>
      </c>
      <c r="G662" s="2709">
        <v>99.837000000000003</v>
      </c>
      <c r="H662" s="2681">
        <v>0</v>
      </c>
      <c r="I662" s="2705">
        <v>24.96</v>
      </c>
      <c r="J662" s="2680">
        <v>0</v>
      </c>
      <c r="K662" s="2681">
        <v>24.96</v>
      </c>
      <c r="L662" s="2681">
        <v>74.87700000000001</v>
      </c>
      <c r="M662" s="2706">
        <v>74.87700000000001</v>
      </c>
      <c r="N662" s="2681">
        <v>0</v>
      </c>
      <c r="O662" s="2682">
        <v>74.87700000000001</v>
      </c>
      <c r="P662" s="2682"/>
      <c r="Q662" s="2682"/>
      <c r="R662" s="2682"/>
      <c r="S662" s="2682"/>
      <c r="T662" s="2682"/>
      <c r="U662" s="2682"/>
      <c r="V662" s="2682"/>
      <c r="W662" s="2682"/>
      <c r="X662" s="2843">
        <v>74.87700000000001</v>
      </c>
      <c r="Y662" s="2843">
        <v>0</v>
      </c>
      <c r="Z662" s="2108">
        <v>74.87700000000001</v>
      </c>
      <c r="AA662" s="2844">
        <v>74.128230000000016</v>
      </c>
      <c r="AB662" s="2844"/>
      <c r="AC662" s="2108">
        <v>74.128230000000016</v>
      </c>
      <c r="AD662" s="2108">
        <v>0.74877000000000005</v>
      </c>
      <c r="AE662" s="2844"/>
      <c r="AF662" s="2844">
        <v>0</v>
      </c>
      <c r="AG662" s="2108">
        <v>0</v>
      </c>
      <c r="AH662" s="2682"/>
      <c r="AI662" s="2682" t="s">
        <v>9941</v>
      </c>
      <c r="AJ662" s="2683">
        <v>0</v>
      </c>
    </row>
    <row r="663" spans="1:36" ht="63">
      <c r="A663" s="139">
        <v>3947</v>
      </c>
      <c r="B663" s="2674" t="s">
        <v>9303</v>
      </c>
      <c r="C663" s="2675" t="s">
        <v>9304</v>
      </c>
      <c r="D663" s="2673" t="s">
        <v>72</v>
      </c>
      <c r="E663" s="2694" t="s">
        <v>8359</v>
      </c>
      <c r="F663" s="2677" t="s">
        <v>8063</v>
      </c>
      <c r="G663" s="2709">
        <v>99.855999999999995</v>
      </c>
      <c r="H663" s="2681">
        <v>0</v>
      </c>
      <c r="I663" s="2705">
        <v>24.968000000000004</v>
      </c>
      <c r="J663" s="2680">
        <v>0</v>
      </c>
      <c r="K663" s="2681">
        <v>24.968000000000004</v>
      </c>
      <c r="L663" s="2681">
        <v>74.887999999999991</v>
      </c>
      <c r="M663" s="2706">
        <v>74.887999999999991</v>
      </c>
      <c r="N663" s="2681">
        <v>0</v>
      </c>
      <c r="O663" s="2682">
        <v>74.887999999999991</v>
      </c>
      <c r="P663" s="2682"/>
      <c r="Q663" s="2682"/>
      <c r="R663" s="2682"/>
      <c r="S663" s="2682"/>
      <c r="T663" s="2682"/>
      <c r="U663" s="2682"/>
      <c r="V663" s="2682"/>
      <c r="W663" s="2682"/>
      <c r="X663" s="2843">
        <v>74.887999999999991</v>
      </c>
      <c r="Y663" s="2843">
        <v>0</v>
      </c>
      <c r="Z663" s="2108">
        <v>74.887999999999991</v>
      </c>
      <c r="AA663" s="2844">
        <v>74.139119999999991</v>
      </c>
      <c r="AB663" s="2844"/>
      <c r="AC663" s="2108">
        <v>74.139119999999991</v>
      </c>
      <c r="AD663" s="2108">
        <v>0.74887999999999988</v>
      </c>
      <c r="AE663" s="2844"/>
      <c r="AF663" s="2844">
        <v>0</v>
      </c>
      <c r="AG663" s="2108">
        <v>0</v>
      </c>
      <c r="AH663" s="2682"/>
      <c r="AI663" s="2682" t="s">
        <v>9941</v>
      </c>
      <c r="AJ663" s="2683">
        <v>0</v>
      </c>
    </row>
    <row r="664" spans="1:36" ht="47.25">
      <c r="A664" s="139">
        <v>3948</v>
      </c>
      <c r="B664" s="2674" t="s">
        <v>9305</v>
      </c>
      <c r="C664" s="2675" t="s">
        <v>9306</v>
      </c>
      <c r="D664" s="2673" t="s">
        <v>72</v>
      </c>
      <c r="E664" s="2694" t="s">
        <v>8359</v>
      </c>
      <c r="F664" s="2677" t="s">
        <v>8063</v>
      </c>
      <c r="G664" s="2709">
        <v>99.808000000000007</v>
      </c>
      <c r="H664" s="2681">
        <v>0</v>
      </c>
      <c r="I664" s="2705">
        <v>24.954749999999997</v>
      </c>
      <c r="J664" s="2680">
        <v>0</v>
      </c>
      <c r="K664" s="2681">
        <v>24.954749999999997</v>
      </c>
      <c r="L664" s="2681">
        <v>74.853250000000003</v>
      </c>
      <c r="M664" s="2706">
        <v>74.852999999999994</v>
      </c>
      <c r="N664" s="2681">
        <v>0</v>
      </c>
      <c r="O664" s="2682">
        <v>74.852999999999994</v>
      </c>
      <c r="P664" s="2682"/>
      <c r="Q664" s="2682"/>
      <c r="R664" s="2682"/>
      <c r="S664" s="2682"/>
      <c r="T664" s="2682"/>
      <c r="U664" s="2682"/>
      <c r="V664" s="2682"/>
      <c r="W664" s="2682"/>
      <c r="X664" s="2843">
        <v>74.852999999999994</v>
      </c>
      <c r="Y664" s="2843">
        <v>0</v>
      </c>
      <c r="Z664" s="2108">
        <v>74.852999999999994</v>
      </c>
      <c r="AA664" s="2844">
        <v>74.104469999999992</v>
      </c>
      <c r="AB664" s="2844"/>
      <c r="AC664" s="2108">
        <v>74.104469999999992</v>
      </c>
      <c r="AD664" s="2108">
        <v>0.74852999999999992</v>
      </c>
      <c r="AE664" s="2844"/>
      <c r="AF664" s="2844">
        <v>0</v>
      </c>
      <c r="AG664" s="2108">
        <v>0</v>
      </c>
      <c r="AH664" s="2682"/>
      <c r="AI664" s="2682" t="s">
        <v>9941</v>
      </c>
      <c r="AJ664" s="2683">
        <v>0</v>
      </c>
    </row>
    <row r="665" spans="1:36" ht="47.25">
      <c r="A665" s="139">
        <v>3949</v>
      </c>
      <c r="B665" s="2674" t="s">
        <v>9307</v>
      </c>
      <c r="C665" s="2675" t="s">
        <v>9308</v>
      </c>
      <c r="D665" s="2673" t="s">
        <v>72</v>
      </c>
      <c r="E665" s="2694" t="s">
        <v>8359</v>
      </c>
      <c r="F665" s="2677" t="s">
        <v>8063</v>
      </c>
      <c r="G665" s="2709">
        <v>99.882000000000005</v>
      </c>
      <c r="H665" s="2681">
        <v>0</v>
      </c>
      <c r="I665" s="2705">
        <v>24.918999999999997</v>
      </c>
      <c r="J665" s="2680">
        <v>0</v>
      </c>
      <c r="K665" s="2681">
        <v>24.918999999999997</v>
      </c>
      <c r="L665" s="2681">
        <v>74.963000000000008</v>
      </c>
      <c r="M665" s="2706">
        <v>74.962999999999994</v>
      </c>
      <c r="N665" s="2681">
        <v>0</v>
      </c>
      <c r="O665" s="2682">
        <v>74.962999999999994</v>
      </c>
      <c r="P665" s="2682"/>
      <c r="Q665" s="2682"/>
      <c r="R665" s="2682"/>
      <c r="S665" s="2682"/>
      <c r="T665" s="2682"/>
      <c r="U665" s="2682"/>
      <c r="V665" s="2682"/>
      <c r="W665" s="2682"/>
      <c r="X665" s="2843">
        <v>74.962999999999994</v>
      </c>
      <c r="Y665" s="2843">
        <v>0</v>
      </c>
      <c r="Z665" s="2108">
        <v>74.962999999999994</v>
      </c>
      <c r="AA665" s="2844">
        <v>74.162880000000001</v>
      </c>
      <c r="AB665" s="2844"/>
      <c r="AC665" s="2108">
        <v>74.162880000000001</v>
      </c>
      <c r="AD665" s="2108">
        <v>0.74912000000000001</v>
      </c>
      <c r="AE665" s="2844"/>
      <c r="AF665" s="2844">
        <v>0</v>
      </c>
      <c r="AG665" s="2108">
        <v>0</v>
      </c>
      <c r="AH665" s="2682"/>
      <c r="AI665" s="2682" t="s">
        <v>9941</v>
      </c>
      <c r="AJ665" s="2683">
        <v>0</v>
      </c>
    </row>
    <row r="666" spans="1:36" ht="47.25">
      <c r="A666" s="139">
        <v>3950</v>
      </c>
      <c r="B666" s="2674" t="s">
        <v>9309</v>
      </c>
      <c r="C666" s="2675" t="s">
        <v>9310</v>
      </c>
      <c r="D666" s="2673" t="s">
        <v>72</v>
      </c>
      <c r="E666" s="2694" t="s">
        <v>8359</v>
      </c>
      <c r="F666" s="2677" t="s">
        <v>8063</v>
      </c>
      <c r="G666" s="2709">
        <v>94.867000000000004</v>
      </c>
      <c r="H666" s="2681">
        <v>0</v>
      </c>
      <c r="I666" s="2705">
        <v>23.725999999999999</v>
      </c>
      <c r="J666" s="2680">
        <v>0</v>
      </c>
      <c r="K666" s="2681">
        <v>23.725999999999999</v>
      </c>
      <c r="L666" s="2681">
        <v>71.141000000000005</v>
      </c>
      <c r="M666" s="2706">
        <v>71.141000000000005</v>
      </c>
      <c r="N666" s="2681">
        <v>0</v>
      </c>
      <c r="O666" s="2682">
        <v>71.141000000000005</v>
      </c>
      <c r="P666" s="2682"/>
      <c r="Q666" s="2682"/>
      <c r="R666" s="2682"/>
      <c r="S666" s="2682"/>
      <c r="T666" s="2682"/>
      <c r="U666" s="2682"/>
      <c r="V666" s="2682"/>
      <c r="W666" s="2682"/>
      <c r="X666" s="2843">
        <v>71.141000000000005</v>
      </c>
      <c r="Y666" s="2843">
        <v>0</v>
      </c>
      <c r="Z666" s="2108">
        <v>71.141000000000005</v>
      </c>
      <c r="AA666" s="2844">
        <v>70.429590000000005</v>
      </c>
      <c r="AB666" s="2844"/>
      <c r="AC666" s="2108">
        <v>70.429590000000005</v>
      </c>
      <c r="AD666" s="2108">
        <v>0.7114100000000001</v>
      </c>
      <c r="AE666" s="2844"/>
      <c r="AF666" s="2844">
        <v>0</v>
      </c>
      <c r="AG666" s="2108">
        <v>0</v>
      </c>
      <c r="AH666" s="2682"/>
      <c r="AI666" s="2682" t="s">
        <v>9941</v>
      </c>
      <c r="AJ666" s="2683">
        <v>0</v>
      </c>
    </row>
    <row r="667" spans="1:36" ht="47.25">
      <c r="A667" s="139">
        <v>3951</v>
      </c>
      <c r="B667" s="2674" t="s">
        <v>9311</v>
      </c>
      <c r="C667" s="2675" t="s">
        <v>9312</v>
      </c>
      <c r="D667" s="2673" t="s">
        <v>72</v>
      </c>
      <c r="E667" s="2694" t="s">
        <v>8359</v>
      </c>
      <c r="F667" s="2677" t="s">
        <v>8063</v>
      </c>
      <c r="G667" s="2709">
        <v>89.248999999999995</v>
      </c>
      <c r="H667" s="2681">
        <v>0</v>
      </c>
      <c r="I667" s="2705">
        <v>22.315000000000001</v>
      </c>
      <c r="J667" s="2680">
        <v>0</v>
      </c>
      <c r="K667" s="2681">
        <v>22.315000000000001</v>
      </c>
      <c r="L667" s="2681">
        <v>66.933999999999997</v>
      </c>
      <c r="M667" s="2706">
        <v>66.933999999999997</v>
      </c>
      <c r="N667" s="2681">
        <v>0</v>
      </c>
      <c r="O667" s="2682">
        <v>66.933999999999997</v>
      </c>
      <c r="P667" s="2682"/>
      <c r="Q667" s="2682"/>
      <c r="R667" s="2682"/>
      <c r="S667" s="2682"/>
      <c r="T667" s="2682"/>
      <c r="U667" s="2682"/>
      <c r="V667" s="2682"/>
      <c r="W667" s="2682"/>
      <c r="X667" s="2843">
        <v>66.933999999999997</v>
      </c>
      <c r="Y667" s="2843">
        <v>0</v>
      </c>
      <c r="Z667" s="2108">
        <v>66.933999999999997</v>
      </c>
      <c r="AA667" s="2844">
        <v>66.264659999999992</v>
      </c>
      <c r="AB667" s="2844"/>
      <c r="AC667" s="2108">
        <v>66.264659999999992</v>
      </c>
      <c r="AD667" s="2108">
        <v>0.66933999999999994</v>
      </c>
      <c r="AE667" s="2844"/>
      <c r="AF667" s="2844">
        <v>0</v>
      </c>
      <c r="AG667" s="2108">
        <v>0</v>
      </c>
      <c r="AH667" s="2682"/>
      <c r="AI667" s="2682" t="s">
        <v>9941</v>
      </c>
      <c r="AJ667" s="2683">
        <v>0</v>
      </c>
    </row>
    <row r="668" spans="1:36" ht="47.25">
      <c r="A668" s="139">
        <v>3952</v>
      </c>
      <c r="B668" s="2674" t="s">
        <v>9313</v>
      </c>
      <c r="C668" s="2675" t="s">
        <v>9314</v>
      </c>
      <c r="D668" s="2673" t="s">
        <v>72</v>
      </c>
      <c r="E668" s="2694" t="s">
        <v>8359</v>
      </c>
      <c r="F668" s="2677" t="s">
        <v>8063</v>
      </c>
      <c r="G668" s="2709">
        <v>99.998000000000005</v>
      </c>
      <c r="H668" s="2681">
        <v>0</v>
      </c>
      <c r="I668" s="2705">
        <v>25</v>
      </c>
      <c r="J668" s="2680">
        <v>0</v>
      </c>
      <c r="K668" s="2681">
        <v>25</v>
      </c>
      <c r="L668" s="2681">
        <v>74.998000000000005</v>
      </c>
      <c r="M668" s="2706">
        <v>74.998000000000005</v>
      </c>
      <c r="N668" s="2681">
        <v>0</v>
      </c>
      <c r="O668" s="2682">
        <v>74.998000000000005</v>
      </c>
      <c r="P668" s="2682"/>
      <c r="Q668" s="2682"/>
      <c r="R668" s="2682"/>
      <c r="S668" s="2682"/>
      <c r="T668" s="2682"/>
      <c r="U668" s="2682"/>
      <c r="V668" s="2682"/>
      <c r="W668" s="2682"/>
      <c r="X668" s="2843">
        <v>74.998000000000005</v>
      </c>
      <c r="Y668" s="2843">
        <v>0</v>
      </c>
      <c r="Z668" s="2108">
        <v>74.998000000000005</v>
      </c>
      <c r="AA668" s="2844">
        <v>74.248020000000011</v>
      </c>
      <c r="AB668" s="2844"/>
      <c r="AC668" s="2108">
        <v>74.248020000000011</v>
      </c>
      <c r="AD668" s="2108">
        <v>0.74998000000000009</v>
      </c>
      <c r="AE668" s="2844"/>
      <c r="AF668" s="2844">
        <v>0</v>
      </c>
      <c r="AG668" s="2108">
        <v>0</v>
      </c>
      <c r="AH668" s="2682"/>
      <c r="AI668" s="2682" t="s">
        <v>9941</v>
      </c>
      <c r="AJ668" s="2683">
        <v>0</v>
      </c>
    </row>
    <row r="669" spans="1:36" ht="47.25">
      <c r="A669" s="139">
        <v>3953</v>
      </c>
      <c r="B669" s="2674" t="s">
        <v>9315</v>
      </c>
      <c r="C669" s="2675" t="s">
        <v>9316</v>
      </c>
      <c r="D669" s="2676" t="s">
        <v>205</v>
      </c>
      <c r="E669" s="2694" t="s">
        <v>8212</v>
      </c>
      <c r="F669" s="2677" t="s">
        <v>8063</v>
      </c>
      <c r="G669" s="2709">
        <v>86.286000000000001</v>
      </c>
      <c r="H669" s="2681">
        <v>0</v>
      </c>
      <c r="I669" s="2705">
        <v>20.968</v>
      </c>
      <c r="J669" s="2680">
        <v>0</v>
      </c>
      <c r="K669" s="2681">
        <v>20.968</v>
      </c>
      <c r="L669" s="2681">
        <v>65.317999999999998</v>
      </c>
      <c r="M669" s="2706">
        <v>65.317999999999998</v>
      </c>
      <c r="N669" s="2681">
        <v>0</v>
      </c>
      <c r="O669" s="2682">
        <v>65.317999999999998</v>
      </c>
      <c r="P669" s="2682"/>
      <c r="Q669" s="2682"/>
      <c r="R669" s="2682"/>
      <c r="S669" s="2682"/>
      <c r="T669" s="2682"/>
      <c r="U669" s="2682"/>
      <c r="V669" s="2682"/>
      <c r="W669" s="2682"/>
      <c r="X669" s="2843">
        <v>65.317999999999998</v>
      </c>
      <c r="Y669" s="2843">
        <v>0</v>
      </c>
      <c r="Z669" s="2108">
        <v>65.317999999999998</v>
      </c>
      <c r="AA669" s="2844">
        <v>64.664819999999992</v>
      </c>
      <c r="AB669" s="2844"/>
      <c r="AC669" s="2108">
        <v>64.664819999999992</v>
      </c>
      <c r="AD669" s="2108">
        <v>0.65317999999999998</v>
      </c>
      <c r="AE669" s="2844"/>
      <c r="AF669" s="2844">
        <v>0</v>
      </c>
      <c r="AG669" s="2108">
        <v>0</v>
      </c>
      <c r="AH669" s="2682"/>
      <c r="AI669" s="2682" t="s">
        <v>9941</v>
      </c>
      <c r="AJ669" s="2683">
        <v>0</v>
      </c>
    </row>
    <row r="670" spans="1:36" ht="47.25">
      <c r="A670" s="139">
        <v>3954</v>
      </c>
      <c r="B670" s="2674" t="s">
        <v>9317</v>
      </c>
      <c r="C670" s="2675" t="s">
        <v>9318</v>
      </c>
      <c r="D670" s="2676" t="s">
        <v>205</v>
      </c>
      <c r="E670" s="2694" t="s">
        <v>8212</v>
      </c>
      <c r="F670" s="2677" t="s">
        <v>8063</v>
      </c>
      <c r="G670" s="2709">
        <v>91.846999999999994</v>
      </c>
      <c r="H670" s="2681">
        <v>0</v>
      </c>
      <c r="I670" s="2705">
        <v>11.824</v>
      </c>
      <c r="J670" s="2680">
        <v>0</v>
      </c>
      <c r="K670" s="2681">
        <v>11.824</v>
      </c>
      <c r="L670" s="2681">
        <v>80.022999999999996</v>
      </c>
      <c r="M670" s="2706">
        <v>80.022999999999996</v>
      </c>
      <c r="N670" s="2681">
        <v>0</v>
      </c>
      <c r="O670" s="2682">
        <v>80.022999999999996</v>
      </c>
      <c r="P670" s="2682"/>
      <c r="Q670" s="2682"/>
      <c r="R670" s="2682"/>
      <c r="S670" s="2682"/>
      <c r="T670" s="2682"/>
      <c r="U670" s="2682"/>
      <c r="V670" s="2682"/>
      <c r="W670" s="2682"/>
      <c r="X670" s="2843">
        <v>80.022999999999996</v>
      </c>
      <c r="Y670" s="2843">
        <v>0</v>
      </c>
      <c r="Z670" s="2108">
        <v>80.022999999999996</v>
      </c>
      <c r="AA670" s="2844">
        <v>79.222769999999997</v>
      </c>
      <c r="AB670" s="2844"/>
      <c r="AC670" s="2108">
        <v>79.222769999999997</v>
      </c>
      <c r="AD670" s="2108">
        <v>0.80023</v>
      </c>
      <c r="AE670" s="2844"/>
      <c r="AF670" s="2844">
        <v>0</v>
      </c>
      <c r="AG670" s="2108">
        <v>0</v>
      </c>
      <c r="AH670" s="2682"/>
      <c r="AI670" s="2682" t="s">
        <v>9941</v>
      </c>
      <c r="AJ670" s="2683">
        <v>0</v>
      </c>
    </row>
    <row r="671" spans="1:36" ht="63">
      <c r="A671" s="139">
        <v>3955</v>
      </c>
      <c r="B671" s="2674" t="s">
        <v>9319</v>
      </c>
      <c r="C671" s="2675" t="s">
        <v>9320</v>
      </c>
      <c r="D671" s="2676" t="s">
        <v>205</v>
      </c>
      <c r="E671" s="2694" t="s">
        <v>8212</v>
      </c>
      <c r="F671" s="2677" t="s">
        <v>8063</v>
      </c>
      <c r="G671" s="2709">
        <v>70.040999999999997</v>
      </c>
      <c r="H671" s="2681">
        <v>0</v>
      </c>
      <c r="I671" s="2705">
        <v>8.0239999999999991</v>
      </c>
      <c r="J671" s="2680">
        <v>0</v>
      </c>
      <c r="K671" s="2681">
        <v>8.0239999999999991</v>
      </c>
      <c r="L671" s="2681">
        <v>62.016999999999996</v>
      </c>
      <c r="M671" s="2706">
        <v>62.016999999999996</v>
      </c>
      <c r="N671" s="2681">
        <v>0</v>
      </c>
      <c r="O671" s="2682">
        <v>62.016999999999996</v>
      </c>
      <c r="P671" s="2682"/>
      <c r="Q671" s="2682"/>
      <c r="R671" s="2682"/>
      <c r="S671" s="2682"/>
      <c r="T671" s="2682"/>
      <c r="U671" s="2682"/>
      <c r="V671" s="2682"/>
      <c r="W671" s="2682"/>
      <c r="X671" s="2843">
        <v>62.016999999999996</v>
      </c>
      <c r="Y671" s="2843">
        <v>0</v>
      </c>
      <c r="Z671" s="2108">
        <v>62.016999999999996</v>
      </c>
      <c r="AA671" s="2844">
        <v>61.396829999999994</v>
      </c>
      <c r="AB671" s="2844"/>
      <c r="AC671" s="2108">
        <v>61.396829999999994</v>
      </c>
      <c r="AD671" s="2108">
        <v>0.62017</v>
      </c>
      <c r="AE671" s="2844"/>
      <c r="AF671" s="2844">
        <v>0</v>
      </c>
      <c r="AG671" s="2108">
        <v>0</v>
      </c>
      <c r="AH671" s="2682"/>
      <c r="AI671" s="2682" t="s">
        <v>10033</v>
      </c>
      <c r="AJ671" s="2683">
        <v>0</v>
      </c>
    </row>
    <row r="672" spans="1:36" ht="47.25">
      <c r="A672" s="139">
        <v>3956</v>
      </c>
      <c r="B672" s="2674" t="s">
        <v>9321</v>
      </c>
      <c r="C672" s="2675" t="s">
        <v>9322</v>
      </c>
      <c r="D672" s="2676" t="s">
        <v>205</v>
      </c>
      <c r="E672" s="2694" t="s">
        <v>8176</v>
      </c>
      <c r="F672" s="2677" t="s">
        <v>8063</v>
      </c>
      <c r="G672" s="2709">
        <v>119.387</v>
      </c>
      <c r="H672" s="2681">
        <v>0</v>
      </c>
      <c r="I672" s="2705">
        <v>13.875</v>
      </c>
      <c r="J672" s="2680">
        <v>0</v>
      </c>
      <c r="K672" s="2681">
        <v>13.875</v>
      </c>
      <c r="L672" s="2681">
        <v>105.512</v>
      </c>
      <c r="M672" s="2706">
        <v>105.512</v>
      </c>
      <c r="N672" s="2681">
        <v>0</v>
      </c>
      <c r="O672" s="2682">
        <v>105.512</v>
      </c>
      <c r="P672" s="2682"/>
      <c r="Q672" s="2682"/>
      <c r="R672" s="2682"/>
      <c r="S672" s="2682"/>
      <c r="T672" s="2682"/>
      <c r="U672" s="2682"/>
      <c r="V672" s="2682"/>
      <c r="W672" s="2682"/>
      <c r="X672" s="2843">
        <v>105.512</v>
      </c>
      <c r="Y672" s="2843">
        <v>0</v>
      </c>
      <c r="Z672" s="2108">
        <v>105.512</v>
      </c>
      <c r="AA672" s="2844">
        <v>52.228439999999999</v>
      </c>
      <c r="AB672" s="2844"/>
      <c r="AC672" s="2108">
        <v>52.228439999999999</v>
      </c>
      <c r="AD672" s="2108">
        <v>0.52756000000000003</v>
      </c>
      <c r="AE672" s="2844"/>
      <c r="AF672" s="2844">
        <v>0</v>
      </c>
      <c r="AG672" s="2108">
        <v>0</v>
      </c>
      <c r="AH672" s="2682"/>
      <c r="AI672" s="2682" t="s">
        <v>9941</v>
      </c>
      <c r="AJ672" s="2683">
        <v>0</v>
      </c>
    </row>
    <row r="673" spans="1:36" ht="47.25">
      <c r="A673" s="139">
        <v>3957</v>
      </c>
      <c r="B673" s="2674" t="s">
        <v>9323</v>
      </c>
      <c r="C673" s="2675" t="s">
        <v>9324</v>
      </c>
      <c r="D673" s="2676" t="s">
        <v>205</v>
      </c>
      <c r="E673" s="2694" t="s">
        <v>8176</v>
      </c>
      <c r="F673" s="2677" t="s">
        <v>8063</v>
      </c>
      <c r="G673" s="2709">
        <v>115.003</v>
      </c>
      <c r="H673" s="2681">
        <v>0</v>
      </c>
      <c r="I673" s="2705">
        <v>13.75</v>
      </c>
      <c r="J673" s="2680">
        <v>0</v>
      </c>
      <c r="K673" s="2681">
        <v>13.75</v>
      </c>
      <c r="L673" s="2681">
        <v>101.253</v>
      </c>
      <c r="M673" s="2706">
        <v>101.253</v>
      </c>
      <c r="N673" s="2681">
        <v>0</v>
      </c>
      <c r="O673" s="2682">
        <v>101.253</v>
      </c>
      <c r="P673" s="2682"/>
      <c r="Q673" s="2682"/>
      <c r="R673" s="2682"/>
      <c r="S673" s="2682"/>
      <c r="T673" s="2682"/>
      <c r="U673" s="2682"/>
      <c r="V673" s="2682"/>
      <c r="W673" s="2682"/>
      <c r="X673" s="2843">
        <v>101.253</v>
      </c>
      <c r="Y673" s="2843">
        <v>0</v>
      </c>
      <c r="Z673" s="2108">
        <v>101.253</v>
      </c>
      <c r="AA673" s="2844">
        <v>50.120235000000001</v>
      </c>
      <c r="AB673" s="2844"/>
      <c r="AC673" s="2108">
        <v>50.120235000000001</v>
      </c>
      <c r="AD673" s="2108">
        <v>0.50626499999999997</v>
      </c>
      <c r="AE673" s="2844"/>
      <c r="AF673" s="2844">
        <v>0</v>
      </c>
      <c r="AG673" s="2108">
        <v>0</v>
      </c>
      <c r="AH673" s="2682"/>
      <c r="AI673" s="2682" t="s">
        <v>9941</v>
      </c>
      <c r="AJ673" s="2683">
        <v>0</v>
      </c>
    </row>
    <row r="674" spans="1:36" ht="47.25">
      <c r="A674" s="139">
        <v>3958</v>
      </c>
      <c r="B674" s="2674" t="s">
        <v>9325</v>
      </c>
      <c r="C674" s="2675" t="s">
        <v>9326</v>
      </c>
      <c r="D674" s="2676" t="s">
        <v>205</v>
      </c>
      <c r="E674" s="2694" t="s">
        <v>8176</v>
      </c>
      <c r="F674" s="2677" t="s">
        <v>8063</v>
      </c>
      <c r="G674" s="2709">
        <v>161.041</v>
      </c>
      <c r="H674" s="2681">
        <v>0</v>
      </c>
      <c r="I674" s="2705">
        <v>19.824999999999999</v>
      </c>
      <c r="J674" s="2680">
        <v>0</v>
      </c>
      <c r="K674" s="2681">
        <v>19.824999999999999</v>
      </c>
      <c r="L674" s="2681">
        <v>141.21600000000001</v>
      </c>
      <c r="M674" s="2706">
        <v>141.21600000000001</v>
      </c>
      <c r="N674" s="2681">
        <v>0</v>
      </c>
      <c r="O674" s="2682">
        <v>141.21600000000001</v>
      </c>
      <c r="P674" s="2682"/>
      <c r="Q674" s="2682"/>
      <c r="R674" s="2682"/>
      <c r="S674" s="2682"/>
      <c r="T674" s="2682"/>
      <c r="U674" s="2682"/>
      <c r="V674" s="2682"/>
      <c r="W674" s="2682"/>
      <c r="X674" s="2843">
        <v>141.21600000000001</v>
      </c>
      <c r="Y674" s="2843">
        <v>0</v>
      </c>
      <c r="Z674" s="2108">
        <v>141.21600000000001</v>
      </c>
      <c r="AA674" s="2844">
        <v>69.901920000000004</v>
      </c>
      <c r="AB674" s="2844"/>
      <c r="AC674" s="2108">
        <v>69.901920000000004</v>
      </c>
      <c r="AD674" s="2108">
        <v>0.70608000000000004</v>
      </c>
      <c r="AE674" s="2844"/>
      <c r="AF674" s="2844">
        <v>0</v>
      </c>
      <c r="AG674" s="2108">
        <v>0</v>
      </c>
      <c r="AH674" s="2682"/>
      <c r="AI674" s="2682" t="s">
        <v>9941</v>
      </c>
      <c r="AJ674" s="2683">
        <v>0</v>
      </c>
    </row>
    <row r="675" spans="1:36" ht="126">
      <c r="A675" s="139">
        <v>3959</v>
      </c>
      <c r="B675" s="2674" t="s">
        <v>9327</v>
      </c>
      <c r="C675" s="2675" t="s">
        <v>9328</v>
      </c>
      <c r="D675" s="2697" t="s">
        <v>588</v>
      </c>
      <c r="E675" s="2695" t="s">
        <v>8284</v>
      </c>
      <c r="F675" s="2677" t="s">
        <v>8063</v>
      </c>
      <c r="G675" s="2709">
        <v>100</v>
      </c>
      <c r="H675" s="2681">
        <v>0</v>
      </c>
      <c r="I675" s="2705">
        <v>12.5</v>
      </c>
      <c r="J675" s="2680">
        <v>0</v>
      </c>
      <c r="K675" s="2681">
        <v>12.5</v>
      </c>
      <c r="L675" s="2681">
        <v>87.5</v>
      </c>
      <c r="M675" s="2706">
        <v>87.5</v>
      </c>
      <c r="N675" s="2681">
        <v>0</v>
      </c>
      <c r="O675" s="2682">
        <v>87.5</v>
      </c>
      <c r="P675" s="2682"/>
      <c r="Q675" s="2682"/>
      <c r="R675" s="2682"/>
      <c r="S675" s="2682"/>
      <c r="T675" s="2682"/>
      <c r="U675" s="2682"/>
      <c r="V675" s="2682"/>
      <c r="W675" s="2682"/>
      <c r="X675" s="2843">
        <v>87.5</v>
      </c>
      <c r="Y675" s="2843">
        <v>0</v>
      </c>
      <c r="Z675" s="2108">
        <v>87.5</v>
      </c>
      <c r="AA675" s="2844">
        <v>86.625</v>
      </c>
      <c r="AB675" s="2844"/>
      <c r="AC675" s="2108">
        <v>86.625</v>
      </c>
      <c r="AD675" s="2108">
        <v>0.875</v>
      </c>
      <c r="AE675" s="2844"/>
      <c r="AF675" s="2844">
        <v>0</v>
      </c>
      <c r="AG675" s="2108">
        <v>0</v>
      </c>
      <c r="AH675" s="2682"/>
      <c r="AI675" s="2682" t="s">
        <v>9941</v>
      </c>
      <c r="AJ675" s="2683">
        <v>0</v>
      </c>
    </row>
    <row r="676" spans="1:36" ht="141.75">
      <c r="A676" s="139">
        <v>3960</v>
      </c>
      <c r="B676" s="2674" t="s">
        <v>9329</v>
      </c>
      <c r="C676" s="2675" t="s">
        <v>9330</v>
      </c>
      <c r="D676" s="2697" t="s">
        <v>588</v>
      </c>
      <c r="E676" s="2694" t="s">
        <v>8284</v>
      </c>
      <c r="F676" s="2677" t="s">
        <v>8063</v>
      </c>
      <c r="G676" s="2709">
        <v>100</v>
      </c>
      <c r="H676" s="2681">
        <v>0</v>
      </c>
      <c r="I676" s="2705">
        <v>12.5</v>
      </c>
      <c r="J676" s="2680">
        <v>0</v>
      </c>
      <c r="K676" s="2681">
        <v>12.5</v>
      </c>
      <c r="L676" s="2681">
        <v>87.5</v>
      </c>
      <c r="M676" s="2706">
        <v>87.5</v>
      </c>
      <c r="N676" s="2681">
        <v>0</v>
      </c>
      <c r="O676" s="2682">
        <v>87.5</v>
      </c>
      <c r="P676" s="2682"/>
      <c r="Q676" s="2682"/>
      <c r="R676" s="2682"/>
      <c r="S676" s="2682"/>
      <c r="T676" s="2682"/>
      <c r="U676" s="2682"/>
      <c r="V676" s="2682"/>
      <c r="W676" s="2682"/>
      <c r="X676" s="2843">
        <v>87.5</v>
      </c>
      <c r="Y676" s="2843">
        <v>0</v>
      </c>
      <c r="Z676" s="2108">
        <v>87.5</v>
      </c>
      <c r="AA676" s="2844">
        <v>86.625</v>
      </c>
      <c r="AB676" s="2844"/>
      <c r="AC676" s="2108">
        <v>86.625</v>
      </c>
      <c r="AD676" s="2108">
        <v>0.875</v>
      </c>
      <c r="AE676" s="2844"/>
      <c r="AF676" s="2844">
        <v>0</v>
      </c>
      <c r="AG676" s="2108">
        <v>0</v>
      </c>
      <c r="AH676" s="2682"/>
      <c r="AI676" s="2682" t="s">
        <v>10033</v>
      </c>
      <c r="AJ676" s="2683">
        <v>0</v>
      </c>
    </row>
    <row r="677" spans="1:36" ht="63">
      <c r="A677" s="139">
        <v>3961</v>
      </c>
      <c r="B677" s="2674" t="s">
        <v>9331</v>
      </c>
      <c r="C677" s="2675" t="s">
        <v>9332</v>
      </c>
      <c r="D677" s="2676" t="s">
        <v>542</v>
      </c>
      <c r="E677" s="2694" t="s">
        <v>8412</v>
      </c>
      <c r="F677" s="2677" t="s">
        <v>8063</v>
      </c>
      <c r="G677" s="2709">
        <v>99.855999999999995</v>
      </c>
      <c r="H677" s="2681">
        <v>0</v>
      </c>
      <c r="I677" s="2705">
        <v>12.5</v>
      </c>
      <c r="J677" s="2680">
        <v>0</v>
      </c>
      <c r="K677" s="2681">
        <v>12.5</v>
      </c>
      <c r="L677" s="2681">
        <v>87.355999999999995</v>
      </c>
      <c r="M677" s="2706">
        <v>87.355999999999995</v>
      </c>
      <c r="N677" s="2681">
        <v>0</v>
      </c>
      <c r="O677" s="2682">
        <v>87.355999999999995</v>
      </c>
      <c r="P677" s="2682"/>
      <c r="Q677" s="2682"/>
      <c r="R677" s="2682"/>
      <c r="S677" s="2682"/>
      <c r="T677" s="2682"/>
      <c r="U677" s="2682"/>
      <c r="V677" s="2682"/>
      <c r="W677" s="2682"/>
      <c r="X677" s="2843">
        <v>87.355999999999995</v>
      </c>
      <c r="Y677" s="2843">
        <v>0</v>
      </c>
      <c r="Z677" s="2108">
        <v>87.355999999999995</v>
      </c>
      <c r="AA677" s="2844">
        <v>86.482439999999997</v>
      </c>
      <c r="AB677" s="2844"/>
      <c r="AC677" s="2108">
        <v>86.482439999999997</v>
      </c>
      <c r="AD677" s="2108">
        <v>0.87355999999999989</v>
      </c>
      <c r="AE677" s="2844"/>
      <c r="AF677" s="2844">
        <v>0</v>
      </c>
      <c r="AG677" s="2108">
        <v>0</v>
      </c>
      <c r="AH677" s="2682"/>
      <c r="AI677" s="2682" t="s">
        <v>10033</v>
      </c>
      <c r="AJ677" s="2683">
        <v>0</v>
      </c>
    </row>
    <row r="678" spans="1:36" ht="94.5">
      <c r="A678" s="139">
        <v>3962</v>
      </c>
      <c r="B678" s="2674" t="s">
        <v>9333</v>
      </c>
      <c r="C678" s="2675" t="s">
        <v>9334</v>
      </c>
      <c r="D678" s="2676" t="s">
        <v>542</v>
      </c>
      <c r="E678" s="2694" t="s">
        <v>8412</v>
      </c>
      <c r="F678" s="2677" t="s">
        <v>8063</v>
      </c>
      <c r="G678" s="2709">
        <v>99.954999999999998</v>
      </c>
      <c r="H678" s="2681">
        <v>0</v>
      </c>
      <c r="I678" s="2705">
        <v>12.5</v>
      </c>
      <c r="J678" s="2680">
        <v>0</v>
      </c>
      <c r="K678" s="2681">
        <v>12.5</v>
      </c>
      <c r="L678" s="2681">
        <v>87.454999999999998</v>
      </c>
      <c r="M678" s="2706">
        <v>87.454999999999998</v>
      </c>
      <c r="N678" s="2681">
        <v>0</v>
      </c>
      <c r="O678" s="2682">
        <v>87.454999999999998</v>
      </c>
      <c r="P678" s="2682"/>
      <c r="Q678" s="2682"/>
      <c r="R678" s="2682"/>
      <c r="S678" s="2682"/>
      <c r="T678" s="2682"/>
      <c r="U678" s="2682"/>
      <c r="V678" s="2682"/>
      <c r="W678" s="2682"/>
      <c r="X678" s="2843">
        <v>87.454999999999998</v>
      </c>
      <c r="Y678" s="2843">
        <v>0</v>
      </c>
      <c r="Z678" s="2108">
        <v>87.454999999999998</v>
      </c>
      <c r="AA678" s="2844">
        <v>86.580449999999999</v>
      </c>
      <c r="AB678" s="2844"/>
      <c r="AC678" s="2108">
        <v>86.580449999999999</v>
      </c>
      <c r="AD678" s="2108">
        <v>0.87454999999999994</v>
      </c>
      <c r="AE678" s="2844"/>
      <c r="AF678" s="2844">
        <v>0</v>
      </c>
      <c r="AG678" s="2108">
        <v>0</v>
      </c>
      <c r="AH678" s="2682"/>
      <c r="AI678" s="2682" t="s">
        <v>10033</v>
      </c>
      <c r="AJ678" s="2683">
        <v>0</v>
      </c>
    </row>
    <row r="679" spans="1:36" ht="47.25">
      <c r="A679" s="139">
        <v>3963</v>
      </c>
      <c r="B679" s="2674" t="s">
        <v>9335</v>
      </c>
      <c r="C679" s="2675" t="s">
        <v>9336</v>
      </c>
      <c r="D679" s="2676" t="s">
        <v>542</v>
      </c>
      <c r="E679" s="2694" t="s">
        <v>8412</v>
      </c>
      <c r="F679" s="2677" t="s">
        <v>8063</v>
      </c>
      <c r="G679" s="2709">
        <v>99.994</v>
      </c>
      <c r="H679" s="2681">
        <v>0</v>
      </c>
      <c r="I679" s="2705">
        <v>25</v>
      </c>
      <c r="J679" s="2680">
        <v>0</v>
      </c>
      <c r="K679" s="2681">
        <v>25</v>
      </c>
      <c r="L679" s="2681">
        <v>74.994</v>
      </c>
      <c r="M679" s="2706">
        <v>74.994</v>
      </c>
      <c r="N679" s="2681">
        <v>0</v>
      </c>
      <c r="O679" s="2682">
        <v>74.994</v>
      </c>
      <c r="P679" s="2682"/>
      <c r="Q679" s="2682"/>
      <c r="R679" s="2682"/>
      <c r="S679" s="2682"/>
      <c r="T679" s="2682"/>
      <c r="U679" s="2682"/>
      <c r="V679" s="2682"/>
      <c r="W679" s="2682"/>
      <c r="X679" s="2843">
        <v>74.994</v>
      </c>
      <c r="Y679" s="2843">
        <v>0</v>
      </c>
      <c r="Z679" s="2108">
        <v>74.994</v>
      </c>
      <c r="AA679" s="2844">
        <v>74.244060000000005</v>
      </c>
      <c r="AB679" s="2844"/>
      <c r="AC679" s="2108">
        <v>74.244060000000005</v>
      </c>
      <c r="AD679" s="2108">
        <v>0.74994000000000005</v>
      </c>
      <c r="AE679" s="2844"/>
      <c r="AF679" s="2844">
        <v>0</v>
      </c>
      <c r="AG679" s="2108">
        <v>0</v>
      </c>
      <c r="AH679" s="2682"/>
      <c r="AI679" s="2682" t="s">
        <v>9941</v>
      </c>
      <c r="AJ679" s="2683">
        <v>0</v>
      </c>
    </row>
    <row r="680" spans="1:36" ht="78.75">
      <c r="A680" s="139">
        <v>3964</v>
      </c>
      <c r="B680" s="2674" t="s">
        <v>9337</v>
      </c>
      <c r="C680" s="2675" t="s">
        <v>9338</v>
      </c>
      <c r="D680" s="2676" t="s">
        <v>542</v>
      </c>
      <c r="E680" s="2694" t="s">
        <v>8412</v>
      </c>
      <c r="F680" s="2677" t="s">
        <v>8063</v>
      </c>
      <c r="G680" s="2709">
        <v>99.733999999999995</v>
      </c>
      <c r="H680" s="2681">
        <v>0</v>
      </c>
      <c r="I680" s="2705">
        <v>25</v>
      </c>
      <c r="J680" s="2680">
        <v>0</v>
      </c>
      <c r="K680" s="2681">
        <v>25</v>
      </c>
      <c r="L680" s="2681">
        <v>74.733999999999995</v>
      </c>
      <c r="M680" s="2706">
        <v>74.733999999999995</v>
      </c>
      <c r="N680" s="2681">
        <v>0</v>
      </c>
      <c r="O680" s="2682">
        <v>74.733999999999995</v>
      </c>
      <c r="P680" s="2682"/>
      <c r="Q680" s="2682"/>
      <c r="R680" s="2682"/>
      <c r="S680" s="2682"/>
      <c r="T680" s="2682"/>
      <c r="U680" s="2682"/>
      <c r="V680" s="2682"/>
      <c r="W680" s="2682"/>
      <c r="X680" s="2843">
        <v>74.733999999999995</v>
      </c>
      <c r="Y680" s="2843">
        <v>0</v>
      </c>
      <c r="Z680" s="2108">
        <v>74.733999999999995</v>
      </c>
      <c r="AA680" s="2844">
        <v>73.986660000000001</v>
      </c>
      <c r="AB680" s="2844"/>
      <c r="AC680" s="2108">
        <v>73.986660000000001</v>
      </c>
      <c r="AD680" s="2108">
        <v>0.74733999999999989</v>
      </c>
      <c r="AE680" s="2844"/>
      <c r="AF680" s="2844">
        <v>0</v>
      </c>
      <c r="AG680" s="2108">
        <v>0</v>
      </c>
      <c r="AH680" s="2682"/>
      <c r="AI680" s="2682" t="s">
        <v>9941</v>
      </c>
      <c r="AJ680" s="2683">
        <v>0</v>
      </c>
    </row>
    <row r="681" spans="1:36" ht="63">
      <c r="A681" s="139">
        <v>3965</v>
      </c>
      <c r="B681" s="2674" t="s">
        <v>9339</v>
      </c>
      <c r="C681" s="2675" t="s">
        <v>9340</v>
      </c>
      <c r="D681" s="2676" t="s">
        <v>542</v>
      </c>
      <c r="E681" s="2694" t="s">
        <v>8412</v>
      </c>
      <c r="F681" s="2677" t="s">
        <v>8063</v>
      </c>
      <c r="G681" s="2709">
        <v>100</v>
      </c>
      <c r="H681" s="2681">
        <v>0</v>
      </c>
      <c r="I681" s="2705">
        <v>12.5</v>
      </c>
      <c r="J681" s="2680">
        <v>0</v>
      </c>
      <c r="K681" s="2681">
        <v>12.5</v>
      </c>
      <c r="L681" s="2681">
        <v>87.5</v>
      </c>
      <c r="M681" s="2706">
        <v>87.5</v>
      </c>
      <c r="N681" s="2681">
        <v>0</v>
      </c>
      <c r="O681" s="2682">
        <v>87.5</v>
      </c>
      <c r="P681" s="2682"/>
      <c r="Q681" s="2682"/>
      <c r="R681" s="2682"/>
      <c r="S681" s="2682"/>
      <c r="T681" s="2682"/>
      <c r="U681" s="2682"/>
      <c r="V681" s="2682"/>
      <c r="W681" s="2682"/>
      <c r="X681" s="2843">
        <v>87.5</v>
      </c>
      <c r="Y681" s="2843">
        <v>0</v>
      </c>
      <c r="Z681" s="2108">
        <v>87.5</v>
      </c>
      <c r="AA681" s="2844">
        <v>86.625</v>
      </c>
      <c r="AB681" s="2844"/>
      <c r="AC681" s="2108">
        <v>86.625</v>
      </c>
      <c r="AD681" s="2108">
        <v>0.875</v>
      </c>
      <c r="AE681" s="2844"/>
      <c r="AF681" s="2844">
        <v>0</v>
      </c>
      <c r="AG681" s="2108">
        <v>0</v>
      </c>
      <c r="AH681" s="2682"/>
      <c r="AI681" s="2682" t="s">
        <v>10033</v>
      </c>
      <c r="AJ681" s="2683">
        <v>0</v>
      </c>
    </row>
    <row r="682" spans="1:36" ht="63">
      <c r="A682" s="139">
        <v>3966</v>
      </c>
      <c r="B682" s="2674" t="s">
        <v>9341</v>
      </c>
      <c r="C682" s="2675" t="s">
        <v>9342</v>
      </c>
      <c r="D682" s="2676" t="s">
        <v>542</v>
      </c>
      <c r="E682" s="2694" t="s">
        <v>8062</v>
      </c>
      <c r="F682" s="2677" t="s">
        <v>8063</v>
      </c>
      <c r="G682" s="2709">
        <v>81.834000000000003</v>
      </c>
      <c r="H682" s="2681">
        <v>0</v>
      </c>
      <c r="I682" s="2705">
        <v>20.463000000000001</v>
      </c>
      <c r="J682" s="2680">
        <v>0</v>
      </c>
      <c r="K682" s="2681">
        <v>20.463000000000001</v>
      </c>
      <c r="L682" s="2681">
        <v>61.371000000000002</v>
      </c>
      <c r="M682" s="2706">
        <v>61.371000000000002</v>
      </c>
      <c r="N682" s="2681">
        <v>0</v>
      </c>
      <c r="O682" s="2682">
        <v>61.371000000000002</v>
      </c>
      <c r="P682" s="2682"/>
      <c r="Q682" s="2682"/>
      <c r="R682" s="2682"/>
      <c r="S682" s="2682"/>
      <c r="T682" s="2682"/>
      <c r="U682" s="2682"/>
      <c r="V682" s="2682"/>
      <c r="W682" s="2682"/>
      <c r="X682" s="2843">
        <v>61.371000000000002</v>
      </c>
      <c r="Y682" s="2843">
        <v>0</v>
      </c>
      <c r="Z682" s="2108">
        <v>61.371000000000002</v>
      </c>
      <c r="AA682" s="2844">
        <v>60.757322500000001</v>
      </c>
      <c r="AB682" s="2844"/>
      <c r="AC682" s="2108">
        <v>60.757322500000001</v>
      </c>
      <c r="AD682" s="2108">
        <v>0.61342750000000001</v>
      </c>
      <c r="AE682" s="2844"/>
      <c r="AF682" s="2844">
        <v>0</v>
      </c>
      <c r="AG682" s="2108">
        <v>0</v>
      </c>
      <c r="AH682" s="2682"/>
      <c r="AI682" s="2682" t="s">
        <v>10033</v>
      </c>
      <c r="AJ682" s="2683">
        <v>0</v>
      </c>
    </row>
    <row r="683" spans="1:36" ht="47.25">
      <c r="A683" s="139">
        <v>3967</v>
      </c>
      <c r="B683" s="2674" t="s">
        <v>9343</v>
      </c>
      <c r="C683" s="2675" t="s">
        <v>9344</v>
      </c>
      <c r="D683" s="2676" t="s">
        <v>542</v>
      </c>
      <c r="E683" s="2694" t="s">
        <v>8062</v>
      </c>
      <c r="F683" s="2677" t="s">
        <v>8063</v>
      </c>
      <c r="G683" s="2709">
        <v>98.316999999999993</v>
      </c>
      <c r="H683" s="2681">
        <v>0</v>
      </c>
      <c r="I683" s="2705">
        <v>12.324</v>
      </c>
      <c r="J683" s="2680">
        <v>0</v>
      </c>
      <c r="K683" s="2681">
        <v>12.324</v>
      </c>
      <c r="L683" s="2681">
        <v>85.992999999999995</v>
      </c>
      <c r="M683" s="2706">
        <v>85.992999999999995</v>
      </c>
      <c r="N683" s="2681">
        <v>0</v>
      </c>
      <c r="O683" s="2682">
        <v>85.992999999999995</v>
      </c>
      <c r="P683" s="2682"/>
      <c r="Q683" s="2682"/>
      <c r="R683" s="2682"/>
      <c r="S683" s="2682"/>
      <c r="T683" s="2682"/>
      <c r="U683" s="2682"/>
      <c r="V683" s="2682"/>
      <c r="W683" s="2682"/>
      <c r="X683" s="2843">
        <v>85.992999999999995</v>
      </c>
      <c r="Y683" s="2843">
        <v>0</v>
      </c>
      <c r="Z683" s="2108">
        <v>85.992999999999995</v>
      </c>
      <c r="AA683" s="2844">
        <v>85.133069999999989</v>
      </c>
      <c r="AB683" s="2844"/>
      <c r="AC683" s="2108">
        <v>85.133069999999989</v>
      </c>
      <c r="AD683" s="2108">
        <v>0.85992999999999997</v>
      </c>
      <c r="AE683" s="2844"/>
      <c r="AF683" s="2844">
        <v>0</v>
      </c>
      <c r="AG683" s="2108">
        <v>0</v>
      </c>
      <c r="AH683" s="2682"/>
      <c r="AI683" s="2682" t="s">
        <v>9941</v>
      </c>
      <c r="AJ683" s="2683">
        <v>0</v>
      </c>
    </row>
    <row r="684" spans="1:36" ht="63">
      <c r="A684" s="139">
        <v>3968</v>
      </c>
      <c r="B684" s="2674" t="s">
        <v>9345</v>
      </c>
      <c r="C684" s="2675" t="s">
        <v>9346</v>
      </c>
      <c r="D684" s="2676" t="s">
        <v>542</v>
      </c>
      <c r="E684" s="2694" t="s">
        <v>8176</v>
      </c>
      <c r="F684" s="2677" t="s">
        <v>8063</v>
      </c>
      <c r="G684" s="2709">
        <v>123.39</v>
      </c>
      <c r="H684" s="2681">
        <v>0</v>
      </c>
      <c r="I684" s="2705">
        <v>15.45</v>
      </c>
      <c r="J684" s="2680">
        <v>0</v>
      </c>
      <c r="K684" s="2681">
        <v>15.45</v>
      </c>
      <c r="L684" s="2681">
        <v>107.94</v>
      </c>
      <c r="M684" s="2706">
        <v>107.94</v>
      </c>
      <c r="N684" s="2681">
        <v>0</v>
      </c>
      <c r="O684" s="2682">
        <v>107.94</v>
      </c>
      <c r="P684" s="2682"/>
      <c r="Q684" s="2682"/>
      <c r="R684" s="2682"/>
      <c r="S684" s="2682"/>
      <c r="T684" s="2682"/>
      <c r="U684" s="2682"/>
      <c r="V684" s="2682"/>
      <c r="W684" s="2682"/>
      <c r="X684" s="2843">
        <v>107.94</v>
      </c>
      <c r="Y684" s="2843">
        <v>0</v>
      </c>
      <c r="Z684" s="2108">
        <v>107.94</v>
      </c>
      <c r="AA684" s="2844">
        <v>53.430299999999995</v>
      </c>
      <c r="AB684" s="2844"/>
      <c r="AC684" s="2108">
        <v>53.430299999999995</v>
      </c>
      <c r="AD684" s="2108">
        <v>0.53969999999999996</v>
      </c>
      <c r="AE684" s="2844"/>
      <c r="AF684" s="2844">
        <v>0</v>
      </c>
      <c r="AG684" s="2108">
        <v>0</v>
      </c>
      <c r="AH684" s="2682"/>
      <c r="AI684" s="2682" t="s">
        <v>10033</v>
      </c>
      <c r="AJ684" s="2683">
        <v>0</v>
      </c>
    </row>
    <row r="685" spans="1:36" ht="63">
      <c r="A685" s="139">
        <v>3969</v>
      </c>
      <c r="B685" s="2674" t="s">
        <v>9347</v>
      </c>
      <c r="C685" s="2675" t="s">
        <v>9348</v>
      </c>
      <c r="D685" s="2676" t="s">
        <v>542</v>
      </c>
      <c r="E685" s="2694" t="s">
        <v>8176</v>
      </c>
      <c r="F685" s="2677" t="s">
        <v>8063</v>
      </c>
      <c r="G685" s="2709">
        <v>124.88200000000001</v>
      </c>
      <c r="H685" s="2681">
        <v>0</v>
      </c>
      <c r="I685" s="2705">
        <v>15.625</v>
      </c>
      <c r="J685" s="2680">
        <v>0</v>
      </c>
      <c r="K685" s="2681">
        <v>15.625</v>
      </c>
      <c r="L685" s="2681">
        <v>109.25700000000001</v>
      </c>
      <c r="M685" s="2706">
        <v>109.25700000000001</v>
      </c>
      <c r="N685" s="2681">
        <v>0</v>
      </c>
      <c r="O685" s="2682">
        <v>109.25700000000001</v>
      </c>
      <c r="P685" s="2682"/>
      <c r="Q685" s="2682"/>
      <c r="R685" s="2682"/>
      <c r="S685" s="2682"/>
      <c r="T685" s="2682"/>
      <c r="U685" s="2682"/>
      <c r="V685" s="2682"/>
      <c r="W685" s="2682"/>
      <c r="X685" s="2843">
        <v>109.25700000000001</v>
      </c>
      <c r="Y685" s="2843">
        <v>0</v>
      </c>
      <c r="Z685" s="2108">
        <v>109.25700000000001</v>
      </c>
      <c r="AA685" s="2844">
        <v>54.082215000000005</v>
      </c>
      <c r="AB685" s="2844"/>
      <c r="AC685" s="2108">
        <v>54.082215000000005</v>
      </c>
      <c r="AD685" s="2108">
        <v>0.54628500000000002</v>
      </c>
      <c r="AE685" s="2844"/>
      <c r="AF685" s="2844">
        <v>0</v>
      </c>
      <c r="AG685" s="2108">
        <v>0</v>
      </c>
      <c r="AH685" s="2682"/>
      <c r="AI685" s="2682" t="s">
        <v>10033</v>
      </c>
      <c r="AJ685" s="2683">
        <v>0</v>
      </c>
    </row>
    <row r="686" spans="1:36" ht="94.5">
      <c r="A686" s="139">
        <v>3970</v>
      </c>
      <c r="B686" s="2674" t="s">
        <v>9349</v>
      </c>
      <c r="C686" s="2675" t="s">
        <v>9350</v>
      </c>
      <c r="D686" s="2676" t="s">
        <v>209</v>
      </c>
      <c r="E686" s="2694" t="s">
        <v>8157</v>
      </c>
      <c r="F686" s="2677" t="s">
        <v>8063</v>
      </c>
      <c r="G686" s="2709">
        <v>99.882000000000005</v>
      </c>
      <c r="H686" s="2681">
        <v>0</v>
      </c>
      <c r="I686" s="2705">
        <v>25</v>
      </c>
      <c r="J686" s="2680">
        <v>0</v>
      </c>
      <c r="K686" s="2681">
        <v>25</v>
      </c>
      <c r="L686" s="2681">
        <v>74.882000000000005</v>
      </c>
      <c r="M686" s="2706">
        <v>74.882000000000005</v>
      </c>
      <c r="N686" s="2681">
        <v>0</v>
      </c>
      <c r="O686" s="2682">
        <v>74.882000000000005</v>
      </c>
      <c r="P686" s="2682"/>
      <c r="Q686" s="2682"/>
      <c r="R686" s="2682"/>
      <c r="S686" s="2682"/>
      <c r="T686" s="2682"/>
      <c r="U686" s="2682"/>
      <c r="V686" s="2682"/>
      <c r="W686" s="2682"/>
      <c r="X686" s="2843">
        <v>74.882000000000005</v>
      </c>
      <c r="Y686" s="2843">
        <v>0</v>
      </c>
      <c r="Z686" s="2108">
        <v>74.882000000000005</v>
      </c>
      <c r="AA686" s="2844">
        <v>74.13318000000001</v>
      </c>
      <c r="AB686" s="2844"/>
      <c r="AC686" s="2108">
        <v>74.13318000000001</v>
      </c>
      <c r="AD686" s="2108">
        <v>0.74882000000000004</v>
      </c>
      <c r="AE686" s="2844"/>
      <c r="AF686" s="2844">
        <v>0</v>
      </c>
      <c r="AG686" s="2108">
        <v>0</v>
      </c>
      <c r="AH686" s="2682"/>
      <c r="AI686" s="2682" t="s">
        <v>9941</v>
      </c>
      <c r="AJ686" s="2683">
        <v>0</v>
      </c>
    </row>
    <row r="687" spans="1:36" ht="94.5">
      <c r="A687" s="139">
        <v>3971</v>
      </c>
      <c r="B687" s="2674" t="s">
        <v>9351</v>
      </c>
      <c r="C687" s="2675" t="s">
        <v>9352</v>
      </c>
      <c r="D687" s="2676" t="s">
        <v>209</v>
      </c>
      <c r="E687" s="2694" t="s">
        <v>8157</v>
      </c>
      <c r="F687" s="2677" t="s">
        <v>8063</v>
      </c>
      <c r="G687" s="2709">
        <v>99.528000000000006</v>
      </c>
      <c r="H687" s="2681">
        <v>0</v>
      </c>
      <c r="I687" s="2705">
        <v>25</v>
      </c>
      <c r="J687" s="2680">
        <v>0</v>
      </c>
      <c r="K687" s="2681">
        <v>25</v>
      </c>
      <c r="L687" s="2681">
        <v>74.528000000000006</v>
      </c>
      <c r="M687" s="2706">
        <v>74.528000000000006</v>
      </c>
      <c r="N687" s="2681">
        <v>0</v>
      </c>
      <c r="O687" s="2682">
        <v>74.528000000000006</v>
      </c>
      <c r="P687" s="2682"/>
      <c r="Q687" s="2682"/>
      <c r="R687" s="2682"/>
      <c r="S687" s="2682"/>
      <c r="T687" s="2682"/>
      <c r="U687" s="2682"/>
      <c r="V687" s="2682"/>
      <c r="W687" s="2682"/>
      <c r="X687" s="2843">
        <v>74.528000000000006</v>
      </c>
      <c r="Y687" s="2843">
        <v>0</v>
      </c>
      <c r="Z687" s="2108">
        <v>74.528000000000006</v>
      </c>
      <c r="AA687" s="2844">
        <v>73.782720000000012</v>
      </c>
      <c r="AB687" s="2844"/>
      <c r="AC687" s="2108">
        <v>73.782720000000012</v>
      </c>
      <c r="AD687" s="2108">
        <v>0.74528000000000005</v>
      </c>
      <c r="AE687" s="2844"/>
      <c r="AF687" s="2844">
        <v>0</v>
      </c>
      <c r="AG687" s="2108">
        <v>0</v>
      </c>
      <c r="AH687" s="2682"/>
      <c r="AI687" s="2682" t="s">
        <v>9941</v>
      </c>
      <c r="AJ687" s="2683">
        <v>0</v>
      </c>
    </row>
    <row r="688" spans="1:36" ht="63">
      <c r="A688" s="139">
        <v>3972</v>
      </c>
      <c r="B688" s="2674" t="s">
        <v>9353</v>
      </c>
      <c r="C688" s="2675" t="s">
        <v>9354</v>
      </c>
      <c r="D688" s="2676" t="s">
        <v>209</v>
      </c>
      <c r="E688" s="2694" t="s">
        <v>8157</v>
      </c>
      <c r="F688" s="2677" t="s">
        <v>8063</v>
      </c>
      <c r="G688" s="2709">
        <v>99.867999999999995</v>
      </c>
      <c r="H688" s="2681">
        <v>0</v>
      </c>
      <c r="I688" s="2705">
        <v>25</v>
      </c>
      <c r="J688" s="2680">
        <v>0</v>
      </c>
      <c r="K688" s="2681">
        <v>25</v>
      </c>
      <c r="L688" s="2681">
        <v>74.867999999999995</v>
      </c>
      <c r="M688" s="2706">
        <v>74.867999999999995</v>
      </c>
      <c r="N688" s="2681">
        <v>0</v>
      </c>
      <c r="O688" s="2682">
        <v>74.867999999999995</v>
      </c>
      <c r="P688" s="2682"/>
      <c r="Q688" s="2682"/>
      <c r="R688" s="2682"/>
      <c r="S688" s="2682"/>
      <c r="T688" s="2682"/>
      <c r="U688" s="2682"/>
      <c r="V688" s="2682"/>
      <c r="W688" s="2682"/>
      <c r="X688" s="2843">
        <v>74.867999999999995</v>
      </c>
      <c r="Y688" s="2843">
        <v>0</v>
      </c>
      <c r="Z688" s="2108">
        <v>74.867999999999995</v>
      </c>
      <c r="AA688" s="2844">
        <v>74.119320000000002</v>
      </c>
      <c r="AB688" s="2844"/>
      <c r="AC688" s="2108">
        <v>74.119320000000002</v>
      </c>
      <c r="AD688" s="2108">
        <v>0.7486799999999999</v>
      </c>
      <c r="AE688" s="2844"/>
      <c r="AF688" s="2844">
        <v>0</v>
      </c>
      <c r="AG688" s="2108">
        <v>0</v>
      </c>
      <c r="AH688" s="2682"/>
      <c r="AI688" s="2682" t="s">
        <v>9941</v>
      </c>
      <c r="AJ688" s="2683">
        <v>0</v>
      </c>
    </row>
    <row r="689" spans="1:36" ht="63">
      <c r="A689" s="139">
        <v>3973</v>
      </c>
      <c r="B689" s="2674" t="s">
        <v>9355</v>
      </c>
      <c r="C689" s="2675" t="s">
        <v>9356</v>
      </c>
      <c r="D689" s="2676" t="s">
        <v>209</v>
      </c>
      <c r="E689" s="2694" t="s">
        <v>8157</v>
      </c>
      <c r="F689" s="2677" t="s">
        <v>8063</v>
      </c>
      <c r="G689" s="2709">
        <v>99.997</v>
      </c>
      <c r="H689" s="2681">
        <v>0</v>
      </c>
      <c r="I689" s="2705">
        <v>12.5</v>
      </c>
      <c r="J689" s="2680">
        <v>0</v>
      </c>
      <c r="K689" s="2681">
        <v>12.5</v>
      </c>
      <c r="L689" s="2681">
        <v>87.497</v>
      </c>
      <c r="M689" s="2706">
        <v>87.497</v>
      </c>
      <c r="N689" s="2681">
        <v>0</v>
      </c>
      <c r="O689" s="2682">
        <v>87.497</v>
      </c>
      <c r="P689" s="2682"/>
      <c r="Q689" s="2682"/>
      <c r="R689" s="2682"/>
      <c r="S689" s="2682"/>
      <c r="T689" s="2682"/>
      <c r="U689" s="2682"/>
      <c r="V689" s="2682"/>
      <c r="W689" s="2682"/>
      <c r="X689" s="2843">
        <v>87.497</v>
      </c>
      <c r="Y689" s="2843">
        <v>0</v>
      </c>
      <c r="Z689" s="2108">
        <v>87.497</v>
      </c>
      <c r="AA689" s="2844">
        <v>86.622029999999995</v>
      </c>
      <c r="AB689" s="2844"/>
      <c r="AC689" s="2108">
        <v>86.622029999999995</v>
      </c>
      <c r="AD689" s="2108">
        <v>0.87497000000000003</v>
      </c>
      <c r="AE689" s="2844"/>
      <c r="AF689" s="2844">
        <v>0</v>
      </c>
      <c r="AG689" s="2108">
        <v>0</v>
      </c>
      <c r="AH689" s="2682"/>
      <c r="AI689" s="2682" t="s">
        <v>9941</v>
      </c>
      <c r="AJ689" s="2683">
        <v>0</v>
      </c>
    </row>
    <row r="690" spans="1:36" ht="94.5">
      <c r="A690" s="139">
        <v>3974</v>
      </c>
      <c r="B690" s="2674" t="s">
        <v>9357</v>
      </c>
      <c r="C690" s="2675" t="s">
        <v>9358</v>
      </c>
      <c r="D690" s="2676" t="s">
        <v>209</v>
      </c>
      <c r="E690" s="2694" t="s">
        <v>8157</v>
      </c>
      <c r="F690" s="2677" t="s">
        <v>8063</v>
      </c>
      <c r="G690" s="2709">
        <v>99.855999999999995</v>
      </c>
      <c r="H690" s="2681">
        <v>0</v>
      </c>
      <c r="I690" s="2705">
        <v>25</v>
      </c>
      <c r="J690" s="2680">
        <v>0</v>
      </c>
      <c r="K690" s="2681">
        <v>25</v>
      </c>
      <c r="L690" s="2681">
        <v>74.855999999999995</v>
      </c>
      <c r="M690" s="2706">
        <v>74.855999999999995</v>
      </c>
      <c r="N690" s="2681">
        <v>0</v>
      </c>
      <c r="O690" s="2682">
        <v>74.855999999999995</v>
      </c>
      <c r="P690" s="2682"/>
      <c r="Q690" s="2682"/>
      <c r="R690" s="2682"/>
      <c r="S690" s="2682"/>
      <c r="T690" s="2682"/>
      <c r="U690" s="2682"/>
      <c r="V690" s="2682"/>
      <c r="W690" s="2682"/>
      <c r="X690" s="2843">
        <v>74.855999999999995</v>
      </c>
      <c r="Y690" s="2843">
        <v>0</v>
      </c>
      <c r="Z690" s="2108">
        <v>74.855999999999995</v>
      </c>
      <c r="AA690" s="2844">
        <v>74.107439999999997</v>
      </c>
      <c r="AB690" s="2844"/>
      <c r="AC690" s="2108">
        <v>74.107439999999997</v>
      </c>
      <c r="AD690" s="2108">
        <v>0.74855999999999989</v>
      </c>
      <c r="AE690" s="2844"/>
      <c r="AF690" s="2844">
        <v>0</v>
      </c>
      <c r="AG690" s="2108">
        <v>0</v>
      </c>
      <c r="AH690" s="2682"/>
      <c r="AI690" s="2682" t="s">
        <v>9941</v>
      </c>
      <c r="AJ690" s="2683">
        <v>0</v>
      </c>
    </row>
    <row r="691" spans="1:36" ht="47.25">
      <c r="A691" s="139">
        <v>3975</v>
      </c>
      <c r="B691" s="2674" t="s">
        <v>9359</v>
      </c>
      <c r="C691" s="2675" t="s">
        <v>9360</v>
      </c>
      <c r="D691" s="2676" t="s">
        <v>257</v>
      </c>
      <c r="E691" s="2694" t="s">
        <v>8258</v>
      </c>
      <c r="F691" s="2677" t="s">
        <v>8063</v>
      </c>
      <c r="G691" s="2709">
        <v>69.984999999999999</v>
      </c>
      <c r="H691" s="2681">
        <v>0</v>
      </c>
      <c r="I691" s="2705">
        <v>8.75</v>
      </c>
      <c r="J691" s="2680">
        <v>0</v>
      </c>
      <c r="K691" s="2681">
        <v>8.75</v>
      </c>
      <c r="L691" s="2681">
        <v>61.234999999999999</v>
      </c>
      <c r="M691" s="2706">
        <v>61.234999999999999</v>
      </c>
      <c r="N691" s="2681">
        <v>0</v>
      </c>
      <c r="O691" s="2682">
        <v>61.234999999999999</v>
      </c>
      <c r="P691" s="2682"/>
      <c r="Q691" s="2682"/>
      <c r="R691" s="2682"/>
      <c r="S691" s="2682"/>
      <c r="T691" s="2682"/>
      <c r="U691" s="2682"/>
      <c r="V691" s="2682"/>
      <c r="W691" s="2682"/>
      <c r="X691" s="2843">
        <v>61.234999999999999</v>
      </c>
      <c r="Y691" s="2843">
        <v>0</v>
      </c>
      <c r="Z691" s="2108">
        <v>61.234999999999999</v>
      </c>
      <c r="AA691" s="2844">
        <v>51.96114</v>
      </c>
      <c r="AB691" s="2844"/>
      <c r="AC691" s="2108">
        <v>51.96114</v>
      </c>
      <c r="AD691" s="2108">
        <v>0.52485999999999999</v>
      </c>
      <c r="AE691" s="2844"/>
      <c r="AF691" s="2844">
        <v>0</v>
      </c>
      <c r="AG691" s="2108">
        <v>0</v>
      </c>
      <c r="AH691" s="2682"/>
      <c r="AI691" s="2682" t="s">
        <v>9941</v>
      </c>
      <c r="AJ691" s="2683">
        <v>0</v>
      </c>
    </row>
    <row r="692" spans="1:36" ht="63">
      <c r="A692" s="139">
        <v>3976</v>
      </c>
      <c r="B692" s="2674" t="s">
        <v>9361</v>
      </c>
      <c r="C692" s="2675" t="s">
        <v>9362</v>
      </c>
      <c r="D692" s="2676" t="s">
        <v>257</v>
      </c>
      <c r="E692" s="2694" t="s">
        <v>8258</v>
      </c>
      <c r="F692" s="2677" t="s">
        <v>8063</v>
      </c>
      <c r="G692" s="2709">
        <v>67.412000000000006</v>
      </c>
      <c r="H692" s="2681">
        <v>0</v>
      </c>
      <c r="I692" s="2705">
        <v>8.4380000000000006</v>
      </c>
      <c r="J692" s="2680">
        <v>0</v>
      </c>
      <c r="K692" s="2681">
        <v>8.4380000000000006</v>
      </c>
      <c r="L692" s="2681">
        <v>58.974000000000004</v>
      </c>
      <c r="M692" s="2706">
        <v>58.974000000000004</v>
      </c>
      <c r="N692" s="2681">
        <v>0</v>
      </c>
      <c r="O692" s="2682">
        <v>58.974000000000004</v>
      </c>
      <c r="P692" s="2682"/>
      <c r="Q692" s="2682"/>
      <c r="R692" s="2682"/>
      <c r="S692" s="2682"/>
      <c r="T692" s="2682"/>
      <c r="U692" s="2682"/>
      <c r="V692" s="2682"/>
      <c r="W692" s="2682"/>
      <c r="X692" s="2843">
        <v>58.974000000000004</v>
      </c>
      <c r="Y692" s="2843">
        <v>0</v>
      </c>
      <c r="Z692" s="2108">
        <v>58.974000000000004</v>
      </c>
      <c r="AA692" s="2844">
        <v>58.384260000000005</v>
      </c>
      <c r="AB692" s="2844"/>
      <c r="AC692" s="2108">
        <v>58.384260000000005</v>
      </c>
      <c r="AD692" s="2108">
        <v>0.58974000000000004</v>
      </c>
      <c r="AE692" s="2844"/>
      <c r="AF692" s="2844">
        <v>0</v>
      </c>
      <c r="AG692" s="2108">
        <v>0</v>
      </c>
      <c r="AH692" s="2682"/>
      <c r="AI692" s="2682" t="s">
        <v>10033</v>
      </c>
      <c r="AJ692" s="2683">
        <v>0</v>
      </c>
    </row>
    <row r="693" spans="1:36" ht="63">
      <c r="A693" s="139">
        <v>3977</v>
      </c>
      <c r="B693" s="2674" t="s">
        <v>9363</v>
      </c>
      <c r="C693" s="2675" t="s">
        <v>9364</v>
      </c>
      <c r="D693" s="2676" t="s">
        <v>257</v>
      </c>
      <c r="E693" s="2694" t="s">
        <v>8258</v>
      </c>
      <c r="F693" s="2677" t="s">
        <v>8063</v>
      </c>
      <c r="G693" s="2709">
        <v>79.48</v>
      </c>
      <c r="H693" s="2681">
        <v>0</v>
      </c>
      <c r="I693" s="2705">
        <v>20.07</v>
      </c>
      <c r="J693" s="2680">
        <v>0</v>
      </c>
      <c r="K693" s="2681">
        <v>20.07</v>
      </c>
      <c r="L693" s="2681">
        <v>59.410000000000004</v>
      </c>
      <c r="M693" s="2706">
        <v>59.410000000000004</v>
      </c>
      <c r="N693" s="2681">
        <v>0</v>
      </c>
      <c r="O693" s="2682">
        <v>59.410000000000004</v>
      </c>
      <c r="P693" s="2682"/>
      <c r="Q693" s="2682"/>
      <c r="R693" s="2682"/>
      <c r="S693" s="2682"/>
      <c r="T693" s="2682"/>
      <c r="U693" s="2682"/>
      <c r="V693" s="2682"/>
      <c r="W693" s="2682"/>
      <c r="X693" s="2843">
        <v>59.410000000000004</v>
      </c>
      <c r="Y693" s="2843">
        <v>0</v>
      </c>
      <c r="Z693" s="2108">
        <v>59.410000000000004</v>
      </c>
      <c r="AA693" s="2844">
        <v>58.815900000000006</v>
      </c>
      <c r="AB693" s="2844"/>
      <c r="AC693" s="2108">
        <v>58.815900000000006</v>
      </c>
      <c r="AD693" s="2108">
        <v>0.59410000000000007</v>
      </c>
      <c r="AE693" s="2844"/>
      <c r="AF693" s="2844">
        <v>0</v>
      </c>
      <c r="AG693" s="2108">
        <v>0</v>
      </c>
      <c r="AH693" s="2682"/>
      <c r="AI693" s="2682" t="s">
        <v>10033</v>
      </c>
      <c r="AJ693" s="2683">
        <v>0</v>
      </c>
    </row>
    <row r="694" spans="1:36" ht="78.75">
      <c r="A694" s="139">
        <v>3978</v>
      </c>
      <c r="B694" s="2674" t="s">
        <v>9365</v>
      </c>
      <c r="C694" s="2675" t="s">
        <v>9366</v>
      </c>
      <c r="D694" s="2676" t="s">
        <v>257</v>
      </c>
      <c r="E694" s="2694" t="s">
        <v>8258</v>
      </c>
      <c r="F694" s="2677" t="s">
        <v>8063</v>
      </c>
      <c r="G694" s="2709">
        <v>80.212999999999994</v>
      </c>
      <c r="H694" s="2681">
        <v>0</v>
      </c>
      <c r="I694" s="2705">
        <v>20.073</v>
      </c>
      <c r="J694" s="2680">
        <v>0</v>
      </c>
      <c r="K694" s="2681">
        <v>20.073</v>
      </c>
      <c r="L694" s="2681">
        <v>60.139999999999993</v>
      </c>
      <c r="M694" s="2706">
        <v>60.139999999999993</v>
      </c>
      <c r="N694" s="2681">
        <v>0</v>
      </c>
      <c r="O694" s="2682">
        <v>60.139999999999993</v>
      </c>
      <c r="P694" s="2682"/>
      <c r="Q694" s="2682"/>
      <c r="R694" s="2682"/>
      <c r="S694" s="2682"/>
      <c r="T694" s="2682"/>
      <c r="U694" s="2682"/>
      <c r="V694" s="2682"/>
      <c r="W694" s="2682"/>
      <c r="X694" s="2843">
        <v>60.139999999999993</v>
      </c>
      <c r="Y694" s="2843">
        <v>0</v>
      </c>
      <c r="Z694" s="2108">
        <v>60.139999999999993</v>
      </c>
      <c r="AA694" s="2844">
        <v>59.538599999999995</v>
      </c>
      <c r="AB694" s="2844"/>
      <c r="AC694" s="2108">
        <v>59.538599999999995</v>
      </c>
      <c r="AD694" s="2108">
        <v>0.60139999999999993</v>
      </c>
      <c r="AE694" s="2844"/>
      <c r="AF694" s="2844">
        <v>0</v>
      </c>
      <c r="AG694" s="2108">
        <v>0</v>
      </c>
      <c r="AH694" s="2682"/>
      <c r="AI694" s="2682" t="s">
        <v>9941</v>
      </c>
      <c r="AJ694" s="2683">
        <v>0</v>
      </c>
    </row>
    <row r="695" spans="1:36" ht="78.75">
      <c r="A695" s="139">
        <v>3979</v>
      </c>
      <c r="B695" s="2674" t="s">
        <v>9367</v>
      </c>
      <c r="C695" s="2675" t="s">
        <v>9368</v>
      </c>
      <c r="D695" s="2676" t="s">
        <v>257</v>
      </c>
      <c r="E695" s="2694" t="s">
        <v>8258</v>
      </c>
      <c r="F695" s="2677" t="s">
        <v>8063</v>
      </c>
      <c r="G695" s="2709">
        <v>65.135999999999996</v>
      </c>
      <c r="H695" s="2681">
        <v>0</v>
      </c>
      <c r="I695" s="2705">
        <v>15</v>
      </c>
      <c r="J695" s="2680">
        <v>0</v>
      </c>
      <c r="K695" s="2681">
        <v>15</v>
      </c>
      <c r="L695" s="2681">
        <v>50.135999999999996</v>
      </c>
      <c r="M695" s="2706">
        <v>50.135999999999996</v>
      </c>
      <c r="N695" s="2681">
        <v>0</v>
      </c>
      <c r="O695" s="2682">
        <v>50.135999999999996</v>
      </c>
      <c r="P695" s="2682"/>
      <c r="Q695" s="2682"/>
      <c r="R695" s="2682"/>
      <c r="S695" s="2682"/>
      <c r="T695" s="2682"/>
      <c r="U695" s="2682"/>
      <c r="V695" s="2682"/>
      <c r="W695" s="2682"/>
      <c r="X695" s="2843">
        <v>50.135999999999996</v>
      </c>
      <c r="Y695" s="2843">
        <v>0</v>
      </c>
      <c r="Z695" s="2108">
        <v>50.135999999999996</v>
      </c>
      <c r="AA695" s="2844">
        <v>49.634639999999997</v>
      </c>
      <c r="AB695" s="2844"/>
      <c r="AC695" s="2108">
        <v>49.634639999999997</v>
      </c>
      <c r="AD695" s="2108">
        <v>0.50135999999999992</v>
      </c>
      <c r="AE695" s="2844"/>
      <c r="AF695" s="2844">
        <v>0</v>
      </c>
      <c r="AG695" s="2108">
        <v>0</v>
      </c>
      <c r="AH695" s="2682"/>
      <c r="AI695" s="2682" t="s">
        <v>9941</v>
      </c>
      <c r="AJ695" s="2683">
        <v>0</v>
      </c>
    </row>
    <row r="696" spans="1:36" ht="47.25">
      <c r="A696" s="139">
        <v>3980</v>
      </c>
      <c r="B696" s="2674" t="s">
        <v>9369</v>
      </c>
      <c r="C696" s="2675" t="s">
        <v>9370</v>
      </c>
      <c r="D696" s="2676" t="s">
        <v>429</v>
      </c>
      <c r="E696" s="2694" t="s">
        <v>8119</v>
      </c>
      <c r="F696" s="2677" t="s">
        <v>8063</v>
      </c>
      <c r="G696" s="2709">
        <v>135</v>
      </c>
      <c r="H696" s="2681">
        <v>0</v>
      </c>
      <c r="I696" s="2705">
        <v>33.75</v>
      </c>
      <c r="J696" s="2680">
        <v>0</v>
      </c>
      <c r="K696" s="2681">
        <v>33.75</v>
      </c>
      <c r="L696" s="2681">
        <v>101.25</v>
      </c>
      <c r="M696" s="2706">
        <v>101.25</v>
      </c>
      <c r="N696" s="2681">
        <v>0</v>
      </c>
      <c r="O696" s="2682">
        <v>101.25</v>
      </c>
      <c r="P696" s="2682"/>
      <c r="Q696" s="2682"/>
      <c r="R696" s="2682"/>
      <c r="S696" s="2682"/>
      <c r="T696" s="2682"/>
      <c r="U696" s="2682"/>
      <c r="V696" s="2682"/>
      <c r="W696" s="2682"/>
      <c r="X696" s="2843">
        <v>101.25</v>
      </c>
      <c r="Y696" s="2843">
        <v>0</v>
      </c>
      <c r="Z696" s="2108">
        <v>101.25</v>
      </c>
      <c r="AA696" s="2844">
        <v>50.118749999999999</v>
      </c>
      <c r="AB696" s="2844"/>
      <c r="AC696" s="2108">
        <v>50.118749999999999</v>
      </c>
      <c r="AD696" s="2108">
        <v>0.50624999999999998</v>
      </c>
      <c r="AE696" s="2844"/>
      <c r="AF696" s="2844">
        <v>0</v>
      </c>
      <c r="AG696" s="2108">
        <v>0</v>
      </c>
      <c r="AH696" s="2682"/>
      <c r="AI696" s="2682" t="s">
        <v>9941</v>
      </c>
      <c r="AJ696" s="2683">
        <v>0</v>
      </c>
    </row>
    <row r="697" spans="1:36" ht="47.25">
      <c r="A697" s="139">
        <v>3981</v>
      </c>
      <c r="B697" s="2674" t="s">
        <v>9371</v>
      </c>
      <c r="C697" s="2675" t="s">
        <v>9372</v>
      </c>
      <c r="D697" s="2676" t="s">
        <v>429</v>
      </c>
      <c r="E697" s="2694" t="s">
        <v>8119</v>
      </c>
      <c r="F697" s="2677" t="s">
        <v>8063</v>
      </c>
      <c r="G697" s="2709">
        <v>114.39100000000001</v>
      </c>
      <c r="H697" s="2681">
        <v>0</v>
      </c>
      <c r="I697" s="2705">
        <v>14.231999999999999</v>
      </c>
      <c r="J697" s="2680">
        <v>0</v>
      </c>
      <c r="K697" s="2681">
        <v>14.231999999999999</v>
      </c>
      <c r="L697" s="2681">
        <v>100.15900000000001</v>
      </c>
      <c r="M697" s="2706">
        <v>100.15900000000001</v>
      </c>
      <c r="N697" s="2681">
        <v>0</v>
      </c>
      <c r="O697" s="2682">
        <v>100.15900000000001</v>
      </c>
      <c r="P697" s="2682"/>
      <c r="Q697" s="2682"/>
      <c r="R697" s="2682"/>
      <c r="S697" s="2682"/>
      <c r="T697" s="2682"/>
      <c r="U697" s="2682"/>
      <c r="V697" s="2682"/>
      <c r="W697" s="2682"/>
      <c r="X697" s="2843">
        <v>100.15900000000001</v>
      </c>
      <c r="Y697" s="2843">
        <v>0</v>
      </c>
      <c r="Z697" s="2108">
        <v>100.15900000000001</v>
      </c>
      <c r="AA697" s="2844">
        <v>85.070700000000002</v>
      </c>
      <c r="AB697" s="2844"/>
      <c r="AC697" s="2108">
        <v>85.070700000000002</v>
      </c>
      <c r="AD697" s="2108">
        <v>0.85930000000000006</v>
      </c>
      <c r="AE697" s="2844"/>
      <c r="AF697" s="2844">
        <v>0</v>
      </c>
      <c r="AG697" s="2108">
        <v>0</v>
      </c>
      <c r="AH697" s="2682"/>
      <c r="AI697" s="2682" t="s">
        <v>9941</v>
      </c>
      <c r="AJ697" s="2683">
        <v>0</v>
      </c>
    </row>
    <row r="698" spans="1:36" ht="63">
      <c r="A698" s="139">
        <v>3982</v>
      </c>
      <c r="B698" s="2674" t="s">
        <v>9373</v>
      </c>
      <c r="C698" s="2675" t="s">
        <v>9374</v>
      </c>
      <c r="D698" s="2676" t="s">
        <v>429</v>
      </c>
      <c r="E698" s="2694" t="s">
        <v>8258</v>
      </c>
      <c r="F698" s="2677" t="s">
        <v>8063</v>
      </c>
      <c r="G698" s="2709">
        <v>89.831000000000003</v>
      </c>
      <c r="H698" s="2681">
        <v>0</v>
      </c>
      <c r="I698" s="2705">
        <v>22.5</v>
      </c>
      <c r="J698" s="2680">
        <v>0</v>
      </c>
      <c r="K698" s="2681">
        <v>22.5</v>
      </c>
      <c r="L698" s="2681">
        <v>67.331000000000003</v>
      </c>
      <c r="M698" s="2706">
        <v>67.331000000000003</v>
      </c>
      <c r="N698" s="2681">
        <v>0</v>
      </c>
      <c r="O698" s="2682">
        <v>67.331000000000003</v>
      </c>
      <c r="P698" s="2682"/>
      <c r="Q698" s="2682"/>
      <c r="R698" s="2682"/>
      <c r="S698" s="2682"/>
      <c r="T698" s="2682"/>
      <c r="U698" s="2682"/>
      <c r="V698" s="2682"/>
      <c r="W698" s="2682"/>
      <c r="X698" s="2843">
        <v>67.331000000000003</v>
      </c>
      <c r="Y698" s="2843">
        <v>0</v>
      </c>
      <c r="Z698" s="2108">
        <v>67.331000000000003</v>
      </c>
      <c r="AA698" s="2844">
        <v>66.656000000000006</v>
      </c>
      <c r="AB698" s="2844"/>
      <c r="AC698" s="2108">
        <v>66.656000000000006</v>
      </c>
      <c r="AD698" s="2108">
        <v>0.67331000000000008</v>
      </c>
      <c r="AE698" s="2844"/>
      <c r="AF698" s="2844">
        <v>0</v>
      </c>
      <c r="AG698" s="2108">
        <v>0</v>
      </c>
      <c r="AH698" s="2682"/>
      <c r="AI698" s="2682" t="s">
        <v>10033</v>
      </c>
      <c r="AJ698" s="2683">
        <v>0</v>
      </c>
    </row>
    <row r="699" spans="1:36" ht="63">
      <c r="A699" s="139">
        <v>3983</v>
      </c>
      <c r="B699" s="2674" t="s">
        <v>9375</v>
      </c>
      <c r="C699" s="2675" t="s">
        <v>9376</v>
      </c>
      <c r="D699" s="2676" t="s">
        <v>226</v>
      </c>
      <c r="E699" s="2694" t="s">
        <v>8487</v>
      </c>
      <c r="F699" s="2677" t="s">
        <v>8063</v>
      </c>
      <c r="G699" s="2709">
        <v>172.292</v>
      </c>
      <c r="H699" s="2681">
        <v>0</v>
      </c>
      <c r="I699" s="2705">
        <v>43.75</v>
      </c>
      <c r="J699" s="2680">
        <v>0</v>
      </c>
      <c r="K699" s="2681">
        <v>43.75</v>
      </c>
      <c r="L699" s="2681">
        <v>128.542</v>
      </c>
      <c r="M699" s="2706">
        <v>128.542</v>
      </c>
      <c r="N699" s="2681">
        <v>0</v>
      </c>
      <c r="O699" s="2682">
        <v>128.542</v>
      </c>
      <c r="P699" s="2682"/>
      <c r="Q699" s="2682"/>
      <c r="R699" s="2682"/>
      <c r="S699" s="2682"/>
      <c r="T699" s="2682"/>
      <c r="U699" s="2682"/>
      <c r="V699" s="2682"/>
      <c r="W699" s="2682"/>
      <c r="X699" s="2843">
        <v>128.542</v>
      </c>
      <c r="Y699" s="2843">
        <v>0</v>
      </c>
      <c r="Z699" s="2108">
        <v>128.542</v>
      </c>
      <c r="AA699" s="2844">
        <v>63.62829</v>
      </c>
      <c r="AB699" s="2844"/>
      <c r="AC699" s="2108">
        <v>63.62829</v>
      </c>
      <c r="AD699" s="2108">
        <v>0.64271</v>
      </c>
      <c r="AE699" s="2844"/>
      <c r="AF699" s="2844">
        <v>0</v>
      </c>
      <c r="AG699" s="2108">
        <v>0</v>
      </c>
      <c r="AH699" s="2682"/>
      <c r="AI699" s="2682" t="s">
        <v>10033</v>
      </c>
      <c r="AJ699" s="2683">
        <v>0</v>
      </c>
    </row>
    <row r="700" spans="1:36" ht="63">
      <c r="A700" s="139">
        <v>3984</v>
      </c>
      <c r="B700" s="2674" t="s">
        <v>9377</v>
      </c>
      <c r="C700" s="2675" t="s">
        <v>9378</v>
      </c>
      <c r="D700" s="2676" t="s">
        <v>226</v>
      </c>
      <c r="E700" s="2694" t="s">
        <v>8212</v>
      </c>
      <c r="F700" s="2677" t="s">
        <v>8063</v>
      </c>
      <c r="G700" s="2709">
        <v>85.454999999999998</v>
      </c>
      <c r="H700" s="2681">
        <v>0</v>
      </c>
      <c r="I700" s="2705">
        <v>11.25</v>
      </c>
      <c r="J700" s="2680">
        <v>0</v>
      </c>
      <c r="K700" s="2681">
        <v>11.25</v>
      </c>
      <c r="L700" s="2681">
        <v>74.204999999999998</v>
      </c>
      <c r="M700" s="2706">
        <v>74.204999999999998</v>
      </c>
      <c r="N700" s="2681">
        <v>0</v>
      </c>
      <c r="O700" s="2682">
        <v>74.204999999999998</v>
      </c>
      <c r="P700" s="2682"/>
      <c r="Q700" s="2682"/>
      <c r="R700" s="2682"/>
      <c r="S700" s="2682"/>
      <c r="T700" s="2682"/>
      <c r="U700" s="2682"/>
      <c r="V700" s="2682"/>
      <c r="W700" s="2682"/>
      <c r="X700" s="2843">
        <v>74.204999999999998</v>
      </c>
      <c r="Y700" s="2843">
        <v>0</v>
      </c>
      <c r="Z700" s="2108">
        <v>74.204999999999998</v>
      </c>
      <c r="AA700" s="2844">
        <v>73.462949999999992</v>
      </c>
      <c r="AB700" s="2844"/>
      <c r="AC700" s="2108">
        <v>73.462949999999992</v>
      </c>
      <c r="AD700" s="2108">
        <v>0.74204999999999999</v>
      </c>
      <c r="AE700" s="2844"/>
      <c r="AF700" s="2844">
        <v>0</v>
      </c>
      <c r="AG700" s="2108">
        <v>0</v>
      </c>
      <c r="AH700" s="2682"/>
      <c r="AI700" s="2682" t="s">
        <v>9941</v>
      </c>
      <c r="AJ700" s="2683">
        <v>0</v>
      </c>
    </row>
    <row r="701" spans="1:36" ht="63">
      <c r="A701" s="139">
        <v>3985</v>
      </c>
      <c r="B701" s="2674" t="s">
        <v>9379</v>
      </c>
      <c r="C701" s="2675" t="s">
        <v>9380</v>
      </c>
      <c r="D701" s="2676" t="s">
        <v>400</v>
      </c>
      <c r="E701" s="2694" t="s">
        <v>8412</v>
      </c>
      <c r="F701" s="2677" t="s">
        <v>8063</v>
      </c>
      <c r="G701" s="2709">
        <v>54.262</v>
      </c>
      <c r="H701" s="2681">
        <v>0</v>
      </c>
      <c r="I701" s="2705">
        <v>12.5</v>
      </c>
      <c r="J701" s="2680">
        <v>0</v>
      </c>
      <c r="K701" s="2681">
        <v>12.5</v>
      </c>
      <c r="L701" s="2681">
        <v>41.762</v>
      </c>
      <c r="M701" s="2706">
        <v>41.762</v>
      </c>
      <c r="N701" s="2681">
        <v>0</v>
      </c>
      <c r="O701" s="2682">
        <v>41.762</v>
      </c>
      <c r="P701" s="2682"/>
      <c r="Q701" s="2682"/>
      <c r="R701" s="2682"/>
      <c r="S701" s="2682"/>
      <c r="T701" s="2682"/>
      <c r="U701" s="2682"/>
      <c r="V701" s="2682"/>
      <c r="W701" s="2682"/>
      <c r="X701" s="2843">
        <v>41.762</v>
      </c>
      <c r="Y701" s="2843">
        <v>0</v>
      </c>
      <c r="Z701" s="2108">
        <v>41.762</v>
      </c>
      <c r="AA701" s="2844">
        <v>41.344380000000001</v>
      </c>
      <c r="AB701" s="2844"/>
      <c r="AC701" s="2108">
        <v>41.344380000000001</v>
      </c>
      <c r="AD701" s="2108">
        <v>0.41761999999999999</v>
      </c>
      <c r="AE701" s="2844"/>
      <c r="AF701" s="2844">
        <v>0</v>
      </c>
      <c r="AG701" s="2108">
        <v>0</v>
      </c>
      <c r="AH701" s="2682"/>
      <c r="AI701" s="2682" t="s">
        <v>9941</v>
      </c>
      <c r="AJ701" s="2683">
        <v>0</v>
      </c>
    </row>
    <row r="702" spans="1:36" ht="47.25">
      <c r="A702" s="139">
        <v>3986</v>
      </c>
      <c r="B702" s="2674" t="s">
        <v>9381</v>
      </c>
      <c r="C702" s="2675" t="s">
        <v>9382</v>
      </c>
      <c r="D702" s="2676" t="s">
        <v>400</v>
      </c>
      <c r="E702" s="2694" t="s">
        <v>8412</v>
      </c>
      <c r="F702" s="2677" t="s">
        <v>8063</v>
      </c>
      <c r="G702" s="2709">
        <v>99.822999999999993</v>
      </c>
      <c r="H702" s="2681">
        <v>0</v>
      </c>
      <c r="I702" s="2705">
        <v>25</v>
      </c>
      <c r="J702" s="2680">
        <v>0</v>
      </c>
      <c r="K702" s="2681">
        <v>25</v>
      </c>
      <c r="L702" s="2681">
        <v>74.822999999999993</v>
      </c>
      <c r="M702" s="2706">
        <v>74.822999999999993</v>
      </c>
      <c r="N702" s="2681">
        <v>0</v>
      </c>
      <c r="O702" s="2682">
        <v>74.822999999999993</v>
      </c>
      <c r="P702" s="2682"/>
      <c r="Q702" s="2682"/>
      <c r="R702" s="2682"/>
      <c r="S702" s="2682"/>
      <c r="T702" s="2682"/>
      <c r="U702" s="2682"/>
      <c r="V702" s="2682"/>
      <c r="W702" s="2682"/>
      <c r="X702" s="2843">
        <v>74.822999999999993</v>
      </c>
      <c r="Y702" s="2843">
        <v>0</v>
      </c>
      <c r="Z702" s="2108">
        <v>74.822999999999993</v>
      </c>
      <c r="AA702" s="2844">
        <v>74.074769999999987</v>
      </c>
      <c r="AB702" s="2844"/>
      <c r="AC702" s="2108">
        <v>74.074769999999987</v>
      </c>
      <c r="AD702" s="2108">
        <v>0.74822999999999995</v>
      </c>
      <c r="AE702" s="2844"/>
      <c r="AF702" s="2844">
        <v>0</v>
      </c>
      <c r="AG702" s="2108">
        <v>0</v>
      </c>
      <c r="AH702" s="2682"/>
      <c r="AI702" s="2682" t="s">
        <v>9941</v>
      </c>
      <c r="AJ702" s="2683">
        <v>0</v>
      </c>
    </row>
    <row r="703" spans="1:36" ht="94.5">
      <c r="A703" s="139">
        <v>3987</v>
      </c>
      <c r="B703" s="2674" t="s">
        <v>9383</v>
      </c>
      <c r="C703" s="2675" t="s">
        <v>9384</v>
      </c>
      <c r="D703" s="2676" t="s">
        <v>400</v>
      </c>
      <c r="E703" s="2694" t="s">
        <v>8412</v>
      </c>
      <c r="F703" s="2677" t="s">
        <v>8063</v>
      </c>
      <c r="G703" s="2709">
        <v>99.367000000000004</v>
      </c>
      <c r="H703" s="2681">
        <v>0</v>
      </c>
      <c r="I703" s="2705">
        <v>25</v>
      </c>
      <c r="J703" s="2680">
        <v>0</v>
      </c>
      <c r="K703" s="2681">
        <v>25</v>
      </c>
      <c r="L703" s="2681">
        <v>74.367000000000004</v>
      </c>
      <c r="M703" s="2706">
        <v>74.367000000000004</v>
      </c>
      <c r="N703" s="2681">
        <v>0</v>
      </c>
      <c r="O703" s="2682">
        <v>74.367000000000004</v>
      </c>
      <c r="P703" s="2682"/>
      <c r="Q703" s="2682"/>
      <c r="R703" s="2682"/>
      <c r="S703" s="2682"/>
      <c r="T703" s="2682"/>
      <c r="U703" s="2682"/>
      <c r="V703" s="2682"/>
      <c r="W703" s="2682"/>
      <c r="X703" s="2843">
        <v>74.367000000000004</v>
      </c>
      <c r="Y703" s="2843">
        <v>0</v>
      </c>
      <c r="Z703" s="2108">
        <v>74.367000000000004</v>
      </c>
      <c r="AA703" s="2844">
        <v>73.62333000000001</v>
      </c>
      <c r="AB703" s="2844"/>
      <c r="AC703" s="2108">
        <v>73.62333000000001</v>
      </c>
      <c r="AD703" s="2108">
        <v>0.74367000000000005</v>
      </c>
      <c r="AE703" s="2844"/>
      <c r="AF703" s="2844">
        <v>0</v>
      </c>
      <c r="AG703" s="2108">
        <v>0</v>
      </c>
      <c r="AH703" s="2682"/>
      <c r="AI703" s="2682" t="s">
        <v>9941</v>
      </c>
      <c r="AJ703" s="2683">
        <v>0</v>
      </c>
    </row>
    <row r="704" spans="1:36" ht="47.25">
      <c r="A704" s="139">
        <v>3988</v>
      </c>
      <c r="B704" s="2674" t="s">
        <v>9385</v>
      </c>
      <c r="C704" s="2675" t="s">
        <v>9386</v>
      </c>
      <c r="D704" s="2676" t="s">
        <v>400</v>
      </c>
      <c r="E704" s="2694" t="s">
        <v>8412</v>
      </c>
      <c r="F704" s="2677" t="s">
        <v>8063</v>
      </c>
      <c r="G704" s="2709">
        <v>99.972999999999999</v>
      </c>
      <c r="H704" s="2681">
        <v>0</v>
      </c>
      <c r="I704" s="2705">
        <v>12.5</v>
      </c>
      <c r="J704" s="2680">
        <v>0</v>
      </c>
      <c r="K704" s="2681">
        <v>12.5</v>
      </c>
      <c r="L704" s="2681">
        <v>87.472999999999999</v>
      </c>
      <c r="M704" s="2706">
        <v>87.472999999999999</v>
      </c>
      <c r="N704" s="2681">
        <v>0</v>
      </c>
      <c r="O704" s="2682">
        <v>87.472999999999999</v>
      </c>
      <c r="P704" s="2682"/>
      <c r="Q704" s="2682"/>
      <c r="R704" s="2682"/>
      <c r="S704" s="2682"/>
      <c r="T704" s="2682"/>
      <c r="U704" s="2682"/>
      <c r="V704" s="2682"/>
      <c r="W704" s="2682"/>
      <c r="X704" s="2843">
        <v>87.472999999999999</v>
      </c>
      <c r="Y704" s="2843">
        <v>0</v>
      </c>
      <c r="Z704" s="2108">
        <v>87.472999999999999</v>
      </c>
      <c r="AA704" s="2844">
        <v>86.598269999999999</v>
      </c>
      <c r="AB704" s="2844"/>
      <c r="AC704" s="2108">
        <v>86.598269999999999</v>
      </c>
      <c r="AD704" s="2108">
        <v>0.87473000000000001</v>
      </c>
      <c r="AE704" s="2844"/>
      <c r="AF704" s="2844">
        <v>0</v>
      </c>
      <c r="AG704" s="2108">
        <v>0</v>
      </c>
      <c r="AH704" s="2682"/>
      <c r="AI704" s="2682" t="s">
        <v>9941</v>
      </c>
      <c r="AJ704" s="2683">
        <v>0</v>
      </c>
    </row>
    <row r="705" spans="1:36" ht="63">
      <c r="A705" s="139">
        <v>3989</v>
      </c>
      <c r="B705" s="2674" t="s">
        <v>9387</v>
      </c>
      <c r="C705" s="2675" t="s">
        <v>9388</v>
      </c>
      <c r="D705" s="2676" t="s">
        <v>400</v>
      </c>
      <c r="E705" s="2694" t="s">
        <v>8412</v>
      </c>
      <c r="F705" s="2677" t="s">
        <v>8063</v>
      </c>
      <c r="G705" s="2709">
        <v>99.959000000000003</v>
      </c>
      <c r="H705" s="2681">
        <v>0</v>
      </c>
      <c r="I705" s="2705">
        <v>25</v>
      </c>
      <c r="J705" s="2680">
        <v>0</v>
      </c>
      <c r="K705" s="2681">
        <v>25</v>
      </c>
      <c r="L705" s="2681">
        <v>74.959000000000003</v>
      </c>
      <c r="M705" s="2706">
        <v>74.959000000000003</v>
      </c>
      <c r="N705" s="2681">
        <v>0</v>
      </c>
      <c r="O705" s="2682">
        <v>74.959000000000003</v>
      </c>
      <c r="P705" s="2682"/>
      <c r="Q705" s="2682"/>
      <c r="R705" s="2682"/>
      <c r="S705" s="2682"/>
      <c r="T705" s="2682"/>
      <c r="U705" s="2682"/>
      <c r="V705" s="2682"/>
      <c r="W705" s="2682"/>
      <c r="X705" s="2843">
        <v>74.959000000000003</v>
      </c>
      <c r="Y705" s="2843">
        <v>0</v>
      </c>
      <c r="Z705" s="2108">
        <v>74.959000000000003</v>
      </c>
      <c r="AA705" s="2844">
        <v>74.209410000000005</v>
      </c>
      <c r="AB705" s="2844"/>
      <c r="AC705" s="2108">
        <v>74.209410000000005</v>
      </c>
      <c r="AD705" s="2108">
        <v>0.74958999999999998</v>
      </c>
      <c r="AE705" s="2844"/>
      <c r="AF705" s="2844">
        <v>0</v>
      </c>
      <c r="AG705" s="2108">
        <v>0</v>
      </c>
      <c r="AH705" s="2682"/>
      <c r="AI705" s="2682" t="s">
        <v>9941</v>
      </c>
      <c r="AJ705" s="2683">
        <v>0</v>
      </c>
    </row>
    <row r="706" spans="1:36" ht="63">
      <c r="A706" s="139">
        <v>3990</v>
      </c>
      <c r="B706" s="2674" t="s">
        <v>9389</v>
      </c>
      <c r="C706" s="2675" t="s">
        <v>9390</v>
      </c>
      <c r="D706" s="2673" t="s">
        <v>564</v>
      </c>
      <c r="E706" s="2703" t="s">
        <v>8062</v>
      </c>
      <c r="F706" s="2690" t="s">
        <v>30</v>
      </c>
      <c r="G706" s="2709">
        <v>43.7</v>
      </c>
      <c r="H706" s="2680">
        <v>0</v>
      </c>
      <c r="I706" s="2705">
        <v>41.504999999999995</v>
      </c>
      <c r="J706" s="2680">
        <v>0</v>
      </c>
      <c r="K706" s="2681">
        <v>41.504999999999995</v>
      </c>
      <c r="L706" s="2681">
        <v>2.1950000000000074</v>
      </c>
      <c r="M706" s="2706">
        <v>2.1949999999999998</v>
      </c>
      <c r="N706" s="2681">
        <v>0</v>
      </c>
      <c r="O706" s="2682">
        <v>2.1949999999999998</v>
      </c>
      <c r="P706" s="2682"/>
      <c r="Q706" s="2682"/>
      <c r="R706" s="2682"/>
      <c r="S706" s="2682"/>
      <c r="T706" s="2682"/>
      <c r="U706" s="2682"/>
      <c r="V706" s="2682"/>
      <c r="W706" s="2682"/>
      <c r="X706" s="2843">
        <v>2.1949999999999998</v>
      </c>
      <c r="Y706" s="2843">
        <v>0</v>
      </c>
      <c r="Z706" s="2108">
        <v>2.1949999999999998</v>
      </c>
      <c r="AA706" s="2844">
        <v>2.1730499999999999</v>
      </c>
      <c r="AB706" s="2844"/>
      <c r="AC706" s="2108">
        <v>2.1730499999999999</v>
      </c>
      <c r="AD706" s="2108">
        <v>2.1949999999999997E-2</v>
      </c>
      <c r="AE706" s="2844"/>
      <c r="AF706" s="2844">
        <v>0</v>
      </c>
      <c r="AG706" s="2108">
        <v>0</v>
      </c>
      <c r="AH706" s="2682"/>
      <c r="AI706" s="2682" t="s">
        <v>10033</v>
      </c>
      <c r="AJ706" s="2683">
        <v>0</v>
      </c>
    </row>
    <row r="707" spans="1:36" ht="110.25">
      <c r="A707" s="139">
        <v>3991</v>
      </c>
      <c r="B707" s="2674" t="s">
        <v>9391</v>
      </c>
      <c r="C707" s="2675" t="s">
        <v>9392</v>
      </c>
      <c r="D707" s="2676" t="s">
        <v>221</v>
      </c>
      <c r="E707" s="2694" t="s">
        <v>9393</v>
      </c>
      <c r="F707" s="2690" t="s">
        <v>43</v>
      </c>
      <c r="G707" s="2709">
        <v>105.395</v>
      </c>
      <c r="H707" s="2681">
        <v>0</v>
      </c>
      <c r="I707" s="2705">
        <v>12.375</v>
      </c>
      <c r="J707" s="2680">
        <v>0</v>
      </c>
      <c r="K707" s="2681">
        <v>12.375</v>
      </c>
      <c r="L707" s="2681">
        <v>93.02</v>
      </c>
      <c r="M707" s="2706">
        <v>40.323</v>
      </c>
      <c r="N707" s="2681">
        <v>0</v>
      </c>
      <c r="O707" s="2682">
        <v>40.323</v>
      </c>
      <c r="P707" s="2682"/>
      <c r="Q707" s="2682"/>
      <c r="R707" s="2682"/>
      <c r="S707" s="2682"/>
      <c r="T707" s="2682"/>
      <c r="U707" s="2682"/>
      <c r="V707" s="2682"/>
      <c r="W707" s="2682"/>
      <c r="X707" s="2843">
        <v>40.323</v>
      </c>
      <c r="Y707" s="2843">
        <v>0</v>
      </c>
      <c r="Z707" s="2108">
        <v>40.323</v>
      </c>
      <c r="AA707" s="2844">
        <v>9.9799424999999999</v>
      </c>
      <c r="AB707" s="2844"/>
      <c r="AC707" s="2108">
        <v>9.9799424999999999</v>
      </c>
      <c r="AD707" s="2108">
        <v>0.10080749999999999</v>
      </c>
      <c r="AE707" s="2844"/>
      <c r="AF707" s="2844">
        <v>0</v>
      </c>
      <c r="AG707" s="2108">
        <v>0</v>
      </c>
      <c r="AH707" s="2682"/>
      <c r="AI707" s="2682" t="s">
        <v>9941</v>
      </c>
      <c r="AJ707" s="2683">
        <v>0</v>
      </c>
    </row>
    <row r="708" spans="1:36" ht="47.25">
      <c r="A708" s="139">
        <v>3992</v>
      </c>
      <c r="B708" s="2710" t="s">
        <v>9394</v>
      </c>
      <c r="C708" s="2675" t="s">
        <v>9395</v>
      </c>
      <c r="D708" s="2673" t="s">
        <v>257</v>
      </c>
      <c r="E708" s="2694" t="s">
        <v>1222</v>
      </c>
      <c r="F708" s="2690" t="s">
        <v>43</v>
      </c>
      <c r="G708" s="2713">
        <v>3905.9189999999999</v>
      </c>
      <c r="H708" s="2680">
        <v>0</v>
      </c>
      <c r="I708" s="2678">
        <v>976.48</v>
      </c>
      <c r="J708" s="2680">
        <v>0</v>
      </c>
      <c r="K708" s="2680">
        <v>976.48</v>
      </c>
      <c r="L708" s="2681">
        <v>2929.4389999999999</v>
      </c>
      <c r="M708" s="2680">
        <v>600</v>
      </c>
      <c r="N708" s="2681">
        <v>0</v>
      </c>
      <c r="O708" s="2682">
        <v>600</v>
      </c>
      <c r="P708" s="2682"/>
      <c r="Q708" s="2682"/>
      <c r="R708" s="2682"/>
      <c r="S708" s="2682"/>
      <c r="T708" s="2682"/>
      <c r="U708" s="2682"/>
      <c r="V708" s="2682"/>
      <c r="W708" s="2682"/>
      <c r="X708" s="2843">
        <v>600</v>
      </c>
      <c r="Y708" s="2843">
        <v>0</v>
      </c>
      <c r="Z708" s="2108">
        <v>600</v>
      </c>
      <c r="AA708" s="2844">
        <v>148.5</v>
      </c>
      <c r="AB708" s="2844"/>
      <c r="AC708" s="2108">
        <v>148.5</v>
      </c>
      <c r="AD708" s="2108">
        <v>1.5</v>
      </c>
      <c r="AE708" s="2844"/>
      <c r="AF708" s="2844">
        <v>0</v>
      </c>
      <c r="AG708" s="2108">
        <v>0</v>
      </c>
      <c r="AH708" s="2682"/>
      <c r="AI708" s="2682" t="s">
        <v>9941</v>
      </c>
      <c r="AJ708" s="2683">
        <v>0</v>
      </c>
    </row>
    <row r="709" spans="1:36" ht="110.25">
      <c r="A709" s="139">
        <v>3993</v>
      </c>
      <c r="B709" s="2710" t="s">
        <v>9396</v>
      </c>
      <c r="C709" s="2711" t="s">
        <v>9397</v>
      </c>
      <c r="D709" s="2712" t="s">
        <v>393</v>
      </c>
      <c r="E709" s="2712" t="s">
        <v>9398</v>
      </c>
      <c r="F709" s="2690" t="s">
        <v>43</v>
      </c>
      <c r="G709" s="2713">
        <v>237.7</v>
      </c>
      <c r="H709" s="2680">
        <v>0</v>
      </c>
      <c r="I709" s="2678">
        <v>14.86</v>
      </c>
      <c r="J709" s="2680">
        <v>0</v>
      </c>
      <c r="K709" s="2680">
        <v>14.86</v>
      </c>
      <c r="L709" s="2681">
        <v>222.83999999999997</v>
      </c>
      <c r="M709" s="2680">
        <v>47.539999999999992</v>
      </c>
      <c r="N709" s="2681">
        <v>0</v>
      </c>
      <c r="O709" s="2682">
        <v>47.539999999999992</v>
      </c>
      <c r="P709" s="2682"/>
      <c r="Q709" s="2682"/>
      <c r="R709" s="2682"/>
      <c r="S709" s="2682"/>
      <c r="T709" s="2682"/>
      <c r="U709" s="2682"/>
      <c r="V709" s="2682"/>
      <c r="W709" s="2682"/>
      <c r="X709" s="2843">
        <v>47.539999999999992</v>
      </c>
      <c r="Y709" s="2843">
        <v>0</v>
      </c>
      <c r="Z709" s="2108">
        <v>47.539999999999992</v>
      </c>
      <c r="AA709" s="2844">
        <v>11.766149999999998</v>
      </c>
      <c r="AB709" s="2844"/>
      <c r="AC709" s="2108">
        <v>11.766149999999998</v>
      </c>
      <c r="AD709" s="2108">
        <v>0.11884999999999998</v>
      </c>
      <c r="AE709" s="2844"/>
      <c r="AF709" s="2844">
        <v>0</v>
      </c>
      <c r="AG709" s="2108">
        <v>0</v>
      </c>
      <c r="AH709" s="2682"/>
      <c r="AI709" s="2682" t="s">
        <v>9941</v>
      </c>
      <c r="AJ709" s="2683">
        <v>0</v>
      </c>
    </row>
    <row r="710" spans="1:36" ht="78.75">
      <c r="A710" s="139">
        <v>3994</v>
      </c>
      <c r="B710" s="2710" t="s">
        <v>9399</v>
      </c>
      <c r="C710" s="2714" t="s">
        <v>9400</v>
      </c>
      <c r="D710" s="2731" t="s">
        <v>384</v>
      </c>
      <c r="E710" s="2715" t="s">
        <v>3138</v>
      </c>
      <c r="F710" s="2690" t="s">
        <v>43</v>
      </c>
      <c r="G710" s="2716">
        <v>165.221</v>
      </c>
      <c r="H710" s="2680">
        <v>0</v>
      </c>
      <c r="I710" s="2680">
        <v>41.305</v>
      </c>
      <c r="J710" s="2680">
        <v>0</v>
      </c>
      <c r="K710" s="2680">
        <v>41.305</v>
      </c>
      <c r="L710" s="2681">
        <v>123.916</v>
      </c>
      <c r="M710" s="2680">
        <v>41.305</v>
      </c>
      <c r="N710" s="2681">
        <v>0</v>
      </c>
      <c r="O710" s="2682">
        <v>41.305</v>
      </c>
      <c r="P710" s="2682"/>
      <c r="Q710" s="2682"/>
      <c r="R710" s="2682"/>
      <c r="S710" s="2682"/>
      <c r="T710" s="2682"/>
      <c r="U710" s="2682"/>
      <c r="V710" s="2682"/>
      <c r="W710" s="2682"/>
      <c r="X710" s="2843">
        <v>41.305</v>
      </c>
      <c r="Y710" s="2843">
        <v>0</v>
      </c>
      <c r="Z710" s="2108">
        <v>41.305</v>
      </c>
      <c r="AA710" s="2844">
        <v>20.446000000000002</v>
      </c>
      <c r="AB710" s="2844"/>
      <c r="AC710" s="2108">
        <v>20.446000000000002</v>
      </c>
      <c r="AD710" s="2108">
        <v>0.20599999999999999</v>
      </c>
      <c r="AE710" s="2844"/>
      <c r="AF710" s="2844">
        <v>10.223000000000001</v>
      </c>
      <c r="AG710" s="2108">
        <v>10.223000000000001</v>
      </c>
      <c r="AH710" s="2682"/>
      <c r="AI710" s="2682" t="s">
        <v>10070</v>
      </c>
      <c r="AJ710" s="2683">
        <v>0</v>
      </c>
    </row>
    <row r="711" spans="1:36" ht="63">
      <c r="A711" s="139">
        <v>3995</v>
      </c>
      <c r="B711" s="2710" t="s">
        <v>9401</v>
      </c>
      <c r="C711" s="2714" t="s">
        <v>9402</v>
      </c>
      <c r="D711" s="2778" t="s">
        <v>88</v>
      </c>
      <c r="E711" s="2712" t="s">
        <v>9403</v>
      </c>
      <c r="F711" s="2677" t="s">
        <v>8063</v>
      </c>
      <c r="G711" s="2732">
        <v>941.97799999999995</v>
      </c>
      <c r="H711" s="2680">
        <v>0</v>
      </c>
      <c r="I711" s="2678">
        <v>490</v>
      </c>
      <c r="J711" s="2680">
        <v>0</v>
      </c>
      <c r="K711" s="2680">
        <v>490</v>
      </c>
      <c r="L711" s="2681">
        <v>451.97799999999995</v>
      </c>
      <c r="M711" s="2680">
        <v>451.97800000000001</v>
      </c>
      <c r="N711" s="2681">
        <v>0</v>
      </c>
      <c r="O711" s="2682">
        <v>451.97800000000001</v>
      </c>
      <c r="P711" s="2682"/>
      <c r="Q711" s="2682"/>
      <c r="R711" s="2682"/>
      <c r="S711" s="2682"/>
      <c r="T711" s="2682"/>
      <c r="U711" s="2682"/>
      <c r="V711" s="2682"/>
      <c r="W711" s="2682"/>
      <c r="X711" s="2843">
        <v>451.97800000000001</v>
      </c>
      <c r="Y711" s="2843">
        <v>0</v>
      </c>
      <c r="Z711" s="2108">
        <v>451.97800000000001</v>
      </c>
      <c r="AA711" s="2844">
        <v>223.72910999999999</v>
      </c>
      <c r="AB711" s="2844"/>
      <c r="AC711" s="2108">
        <v>223.72910999999999</v>
      </c>
      <c r="AD711" s="2108">
        <v>2.25989</v>
      </c>
      <c r="AE711" s="2844"/>
      <c r="AF711" s="2844">
        <v>0</v>
      </c>
      <c r="AG711" s="2108">
        <v>0</v>
      </c>
      <c r="AH711" s="2682"/>
      <c r="AI711" s="2682" t="s">
        <v>10033</v>
      </c>
      <c r="AJ711" s="2683">
        <v>0</v>
      </c>
    </row>
    <row r="712" spans="1:36" ht="63">
      <c r="A712" s="139">
        <v>3996</v>
      </c>
      <c r="B712" s="2710" t="s">
        <v>9404</v>
      </c>
      <c r="C712" s="2675" t="s">
        <v>9405</v>
      </c>
      <c r="D712" s="2676" t="s">
        <v>542</v>
      </c>
      <c r="E712" s="2712" t="s">
        <v>8328</v>
      </c>
      <c r="F712" s="2690" t="s">
        <v>43</v>
      </c>
      <c r="G712" s="2732">
        <v>52.603000000000002</v>
      </c>
      <c r="H712" s="2680">
        <v>0</v>
      </c>
      <c r="I712" s="2680">
        <v>0</v>
      </c>
      <c r="J712" s="2680">
        <v>0</v>
      </c>
      <c r="K712" s="2680">
        <v>0</v>
      </c>
      <c r="L712" s="2681">
        <v>52.603000000000002</v>
      </c>
      <c r="M712" s="2680">
        <v>13.151</v>
      </c>
      <c r="N712" s="2681">
        <v>0</v>
      </c>
      <c r="O712" s="2682">
        <v>13.151</v>
      </c>
      <c r="P712" s="2682"/>
      <c r="Q712" s="2682"/>
      <c r="R712" s="2682"/>
      <c r="S712" s="2682"/>
      <c r="T712" s="2682"/>
      <c r="U712" s="2682"/>
      <c r="V712" s="2682"/>
      <c r="W712" s="2682"/>
      <c r="X712" s="2843">
        <v>13.151</v>
      </c>
      <c r="Y712" s="2843">
        <v>0</v>
      </c>
      <c r="Z712" s="2108">
        <v>13.151</v>
      </c>
      <c r="AA712" s="2844">
        <v>3.2548724999999998</v>
      </c>
      <c r="AB712" s="2844"/>
      <c r="AC712" s="2108">
        <v>3.2548724999999998</v>
      </c>
      <c r="AD712" s="2108">
        <v>3.2877499999999997E-2</v>
      </c>
      <c r="AE712" s="2844"/>
      <c r="AF712" s="2844">
        <v>0</v>
      </c>
      <c r="AG712" s="2108">
        <v>0</v>
      </c>
      <c r="AH712" s="2682"/>
      <c r="AI712" s="2682" t="s">
        <v>9941</v>
      </c>
      <c r="AJ712" s="2683">
        <v>0</v>
      </c>
    </row>
    <row r="713" spans="1:36" ht="63">
      <c r="A713" s="139">
        <v>3997</v>
      </c>
      <c r="B713" s="2710" t="s">
        <v>9406</v>
      </c>
      <c r="C713" s="2675" t="s">
        <v>9407</v>
      </c>
      <c r="D713" s="2676" t="s">
        <v>542</v>
      </c>
      <c r="E713" s="2712" t="s">
        <v>8328</v>
      </c>
      <c r="F713" s="2690" t="s">
        <v>43</v>
      </c>
      <c r="G713" s="2732">
        <v>57.703000000000003</v>
      </c>
      <c r="H713" s="2680">
        <v>0</v>
      </c>
      <c r="I713" s="2680">
        <v>0</v>
      </c>
      <c r="J713" s="2680">
        <v>0</v>
      </c>
      <c r="K713" s="2680">
        <v>0</v>
      </c>
      <c r="L713" s="2681">
        <v>57.703000000000003</v>
      </c>
      <c r="M713" s="2680">
        <v>14.426</v>
      </c>
      <c r="N713" s="2681">
        <v>0</v>
      </c>
      <c r="O713" s="2682">
        <v>14.426</v>
      </c>
      <c r="P713" s="2682"/>
      <c r="Q713" s="2682"/>
      <c r="R713" s="2682"/>
      <c r="S713" s="2682"/>
      <c r="T713" s="2682"/>
      <c r="U713" s="2682"/>
      <c r="V713" s="2682"/>
      <c r="W713" s="2682"/>
      <c r="X713" s="2843">
        <v>14.426</v>
      </c>
      <c r="Y713" s="2843">
        <v>0</v>
      </c>
      <c r="Z713" s="2108">
        <v>14.426</v>
      </c>
      <c r="AA713" s="2844">
        <v>3.5704349999999998</v>
      </c>
      <c r="AB713" s="2844"/>
      <c r="AC713" s="2108">
        <v>3.5704349999999998</v>
      </c>
      <c r="AD713" s="2108">
        <v>3.6064999999999993E-2</v>
      </c>
      <c r="AE713" s="2844"/>
      <c r="AF713" s="2844">
        <v>0</v>
      </c>
      <c r="AG713" s="2108">
        <v>0</v>
      </c>
      <c r="AH713" s="2682"/>
      <c r="AI713" s="2682" t="s">
        <v>9941</v>
      </c>
      <c r="AJ713" s="2683">
        <v>0</v>
      </c>
    </row>
    <row r="714" spans="1:36" ht="63">
      <c r="A714" s="139">
        <v>3998</v>
      </c>
      <c r="B714" s="2710" t="s">
        <v>9408</v>
      </c>
      <c r="C714" s="2675" t="s">
        <v>9409</v>
      </c>
      <c r="D714" s="2676" t="s">
        <v>542</v>
      </c>
      <c r="E714" s="2712" t="s">
        <v>8328</v>
      </c>
      <c r="F714" s="2690" t="s">
        <v>43</v>
      </c>
      <c r="G714" s="2732">
        <v>101.14</v>
      </c>
      <c r="H714" s="2680">
        <v>0</v>
      </c>
      <c r="I714" s="2680">
        <v>0</v>
      </c>
      <c r="J714" s="2680">
        <v>0</v>
      </c>
      <c r="K714" s="2680">
        <v>0</v>
      </c>
      <c r="L714" s="2681">
        <v>101.14</v>
      </c>
      <c r="M714" s="2680">
        <v>25.285000000000004</v>
      </c>
      <c r="N714" s="2681">
        <v>0</v>
      </c>
      <c r="O714" s="2682">
        <v>25.285000000000004</v>
      </c>
      <c r="P714" s="2682"/>
      <c r="Q714" s="2682"/>
      <c r="R714" s="2682"/>
      <c r="S714" s="2682"/>
      <c r="T714" s="2682"/>
      <c r="U714" s="2682"/>
      <c r="V714" s="2682"/>
      <c r="W714" s="2682"/>
      <c r="X714" s="2843">
        <v>25.285000000000004</v>
      </c>
      <c r="Y714" s="2843">
        <v>0</v>
      </c>
      <c r="Z714" s="2108">
        <v>25.285000000000004</v>
      </c>
      <c r="AA714" s="2844">
        <v>6.2580375000000013</v>
      </c>
      <c r="AB714" s="2844"/>
      <c r="AC714" s="2108">
        <v>6.2580375000000013</v>
      </c>
      <c r="AD714" s="2108">
        <v>6.3212500000000005E-2</v>
      </c>
      <c r="AE714" s="2844"/>
      <c r="AF714" s="2844">
        <v>0</v>
      </c>
      <c r="AG714" s="2108">
        <v>0</v>
      </c>
      <c r="AH714" s="2682"/>
      <c r="AI714" s="2682" t="s">
        <v>9941</v>
      </c>
      <c r="AJ714" s="2683">
        <v>0</v>
      </c>
    </row>
    <row r="715" spans="1:36" ht="140.44999999999999" customHeight="1">
      <c r="A715" s="139">
        <v>3999</v>
      </c>
      <c r="B715" s="2710" t="s">
        <v>9410</v>
      </c>
      <c r="C715" s="2730" t="s">
        <v>9411</v>
      </c>
      <c r="D715" s="2697" t="s">
        <v>588</v>
      </c>
      <c r="E715" s="2712" t="s">
        <v>9412</v>
      </c>
      <c r="F715" s="2690" t="s">
        <v>43</v>
      </c>
      <c r="G715" s="2732">
        <v>98.265000000000001</v>
      </c>
      <c r="H715" s="2680">
        <v>0</v>
      </c>
      <c r="I715" s="2680">
        <v>0</v>
      </c>
      <c r="J715" s="2680">
        <v>0</v>
      </c>
      <c r="K715" s="2680">
        <v>0</v>
      </c>
      <c r="L715" s="2681">
        <v>98.265000000000001</v>
      </c>
      <c r="M715" s="2680">
        <v>24.565999999999999</v>
      </c>
      <c r="N715" s="2681">
        <v>0</v>
      </c>
      <c r="O715" s="2682">
        <v>24.565999999999999</v>
      </c>
      <c r="P715" s="2682"/>
      <c r="Q715" s="2682"/>
      <c r="R715" s="2682"/>
      <c r="S715" s="2682"/>
      <c r="T715" s="2682"/>
      <c r="U715" s="2682"/>
      <c r="V715" s="2682"/>
      <c r="W715" s="2682"/>
      <c r="X715" s="2843">
        <v>24.565999999999999</v>
      </c>
      <c r="Y715" s="2843">
        <v>0</v>
      </c>
      <c r="Z715" s="2108">
        <v>24.565999999999999</v>
      </c>
      <c r="AA715" s="2844">
        <v>6.0800849999999995</v>
      </c>
      <c r="AB715" s="2844"/>
      <c r="AC715" s="2108">
        <v>6.0800849999999995</v>
      </c>
      <c r="AD715" s="2108">
        <v>6.1414999999999997E-2</v>
      </c>
      <c r="AE715" s="2844"/>
      <c r="AF715" s="2844">
        <v>0</v>
      </c>
      <c r="AG715" s="2108">
        <v>0</v>
      </c>
      <c r="AH715" s="2682"/>
      <c r="AI715" s="2682" t="s">
        <v>9941</v>
      </c>
      <c r="AJ715" s="2683">
        <v>0</v>
      </c>
    </row>
    <row r="716" spans="1:36" s="2663" customFormat="1" ht="47.25">
      <c r="A716" s="139">
        <v>4000</v>
      </c>
      <c r="B716" s="2710" t="s">
        <v>9413</v>
      </c>
      <c r="C716" s="2675" t="s">
        <v>9414</v>
      </c>
      <c r="D716" s="2673" t="s">
        <v>209</v>
      </c>
      <c r="E716" s="2684" t="s">
        <v>8547</v>
      </c>
      <c r="F716" s="2690" t="s">
        <v>43</v>
      </c>
      <c r="G716" s="2678">
        <v>987.02700000000004</v>
      </c>
      <c r="H716" s="2680">
        <v>0</v>
      </c>
      <c r="I716" s="2680">
        <v>0</v>
      </c>
      <c r="J716" s="2680">
        <v>0</v>
      </c>
      <c r="K716" s="2680">
        <v>0</v>
      </c>
      <c r="L716" s="2681">
        <v>987.02700000000004</v>
      </c>
      <c r="M716" s="2680">
        <v>493.51400000000001</v>
      </c>
      <c r="N716" s="2681">
        <v>0</v>
      </c>
      <c r="O716" s="2682">
        <v>493.51400000000001</v>
      </c>
      <c r="P716" s="2682"/>
      <c r="Q716" s="2682"/>
      <c r="R716" s="2682"/>
      <c r="S716" s="2682"/>
      <c r="T716" s="2682"/>
      <c r="U716" s="2682"/>
      <c r="V716" s="2682"/>
      <c r="W716" s="2682"/>
      <c r="X716" s="2843">
        <v>493.51400000000001</v>
      </c>
      <c r="Y716" s="2843">
        <v>0</v>
      </c>
      <c r="Z716" s="2108">
        <v>493.51400000000001</v>
      </c>
      <c r="AA716" s="2844">
        <v>122.14471500000001</v>
      </c>
      <c r="AB716" s="2844"/>
      <c r="AC716" s="2108">
        <v>122.14471500000001</v>
      </c>
      <c r="AD716" s="2108">
        <v>1.2337850000000001</v>
      </c>
      <c r="AE716" s="2844"/>
      <c r="AF716" s="2844">
        <v>0</v>
      </c>
      <c r="AG716" s="2108">
        <v>0</v>
      </c>
      <c r="AH716" s="2682"/>
      <c r="AI716" s="2682" t="s">
        <v>9941</v>
      </c>
      <c r="AJ716" s="2683">
        <v>0</v>
      </c>
    </row>
    <row r="717" spans="1:36" s="2663" customFormat="1" ht="110.25">
      <c r="A717" s="139">
        <v>4001</v>
      </c>
      <c r="B717" s="2710" t="s">
        <v>9415</v>
      </c>
      <c r="C717" s="2719" t="s">
        <v>9416</v>
      </c>
      <c r="D717" s="2720" t="s">
        <v>429</v>
      </c>
      <c r="E717" s="2703" t="s">
        <v>2111</v>
      </c>
      <c r="F717" s="2690" t="s">
        <v>43</v>
      </c>
      <c r="G717" s="2721">
        <v>229.459</v>
      </c>
      <c r="H717" s="2680">
        <v>0</v>
      </c>
      <c r="I717" s="2680">
        <v>27.364000000000001</v>
      </c>
      <c r="J717" s="2680">
        <v>0</v>
      </c>
      <c r="K717" s="2680">
        <v>27.364000000000001</v>
      </c>
      <c r="L717" s="2681">
        <v>202.095</v>
      </c>
      <c r="M717" s="2680">
        <v>114.73</v>
      </c>
      <c r="N717" s="2681">
        <v>0</v>
      </c>
      <c r="O717" s="2682">
        <v>114.73</v>
      </c>
      <c r="P717" s="2682"/>
      <c r="Q717" s="2682"/>
      <c r="R717" s="2682"/>
      <c r="S717" s="2682"/>
      <c r="T717" s="2682"/>
      <c r="U717" s="2682"/>
      <c r="V717" s="2682"/>
      <c r="W717" s="2682"/>
      <c r="X717" s="2843">
        <v>114.73</v>
      </c>
      <c r="Y717" s="2843">
        <v>0</v>
      </c>
      <c r="Z717" s="2108">
        <v>114.73</v>
      </c>
      <c r="AA717" s="2844">
        <v>28.395675000000001</v>
      </c>
      <c r="AB717" s="2844"/>
      <c r="AC717" s="2108">
        <v>28.395675000000001</v>
      </c>
      <c r="AD717" s="2108">
        <v>0.286825</v>
      </c>
      <c r="AE717" s="2844"/>
      <c r="AF717" s="2844">
        <v>0</v>
      </c>
      <c r="AG717" s="2108">
        <v>0</v>
      </c>
      <c r="AH717" s="2682"/>
      <c r="AI717" s="2682" t="s">
        <v>9941</v>
      </c>
      <c r="AJ717" s="2683">
        <v>0</v>
      </c>
    </row>
    <row r="718" spans="1:36" s="2663" customFormat="1" ht="110.25">
      <c r="A718" s="139">
        <v>4002</v>
      </c>
      <c r="B718" s="2710" t="s">
        <v>9417</v>
      </c>
      <c r="C718" s="2719" t="s">
        <v>9418</v>
      </c>
      <c r="D718" s="2720" t="s">
        <v>429</v>
      </c>
      <c r="E718" s="2703" t="s">
        <v>2111</v>
      </c>
      <c r="F718" s="2677" t="s">
        <v>8063</v>
      </c>
      <c r="G718" s="2721">
        <v>313.79700000000003</v>
      </c>
      <c r="H718" s="2680">
        <v>0</v>
      </c>
      <c r="I718" s="2680">
        <v>37.448999999999998</v>
      </c>
      <c r="J718" s="2680">
        <v>0</v>
      </c>
      <c r="K718" s="2680">
        <v>37.448999999999998</v>
      </c>
      <c r="L718" s="2681">
        <v>276.34800000000001</v>
      </c>
      <c r="M718" s="2680">
        <v>276.34800000000001</v>
      </c>
      <c r="N718" s="2681">
        <v>0</v>
      </c>
      <c r="O718" s="2682">
        <v>276.34800000000001</v>
      </c>
      <c r="P718" s="2682"/>
      <c r="Q718" s="2682"/>
      <c r="R718" s="2682"/>
      <c r="S718" s="2682"/>
      <c r="T718" s="2682"/>
      <c r="U718" s="2682"/>
      <c r="V718" s="2682"/>
      <c r="W718" s="2682"/>
      <c r="X718" s="2843">
        <v>276.34800000000001</v>
      </c>
      <c r="Y718" s="2843">
        <v>0</v>
      </c>
      <c r="Z718" s="2108">
        <v>276.34800000000001</v>
      </c>
      <c r="AA718" s="2844">
        <v>136.79226</v>
      </c>
      <c r="AB718" s="2844"/>
      <c r="AC718" s="2108">
        <v>136.79226</v>
      </c>
      <c r="AD718" s="2108">
        <v>1.38174</v>
      </c>
      <c r="AE718" s="2844"/>
      <c r="AF718" s="2844">
        <v>0</v>
      </c>
      <c r="AG718" s="2108">
        <v>0</v>
      </c>
      <c r="AH718" s="2682"/>
      <c r="AI718" s="2682" t="s">
        <v>10033</v>
      </c>
      <c r="AJ718" s="2683">
        <v>0</v>
      </c>
    </row>
    <row r="719" spans="1:36" s="2663" customFormat="1" ht="63">
      <c r="A719" s="139">
        <v>4003</v>
      </c>
      <c r="B719" s="2710" t="s">
        <v>9419</v>
      </c>
      <c r="C719" s="2675" t="s">
        <v>9420</v>
      </c>
      <c r="D719" s="2673" t="s">
        <v>28</v>
      </c>
      <c r="E719" s="2684" t="s">
        <v>8547</v>
      </c>
      <c r="F719" s="2690" t="s">
        <v>43</v>
      </c>
      <c r="G719" s="2678">
        <v>311.858</v>
      </c>
      <c r="H719" s="2680">
        <v>0</v>
      </c>
      <c r="I719" s="2680">
        <v>0</v>
      </c>
      <c r="J719" s="2680">
        <v>0</v>
      </c>
      <c r="K719" s="2680">
        <v>0</v>
      </c>
      <c r="L719" s="2681">
        <v>311.858</v>
      </c>
      <c r="M719" s="2680">
        <v>77.965000000000003</v>
      </c>
      <c r="N719" s="2681">
        <v>0</v>
      </c>
      <c r="O719" s="2682">
        <v>77.965000000000003</v>
      </c>
      <c r="P719" s="2682"/>
      <c r="Q719" s="2682"/>
      <c r="R719" s="2682"/>
      <c r="S719" s="2682"/>
      <c r="T719" s="2682"/>
      <c r="U719" s="2682"/>
      <c r="V719" s="2682"/>
      <c r="W719" s="2682"/>
      <c r="X719" s="2843">
        <v>77.965000000000003</v>
      </c>
      <c r="Y719" s="2843">
        <v>0</v>
      </c>
      <c r="Z719" s="2108">
        <v>77.965000000000003</v>
      </c>
      <c r="AA719" s="2844">
        <v>19.2963375</v>
      </c>
      <c r="AB719" s="2844"/>
      <c r="AC719" s="2108">
        <v>19.2963375</v>
      </c>
      <c r="AD719" s="2108">
        <v>0.19491250000000002</v>
      </c>
      <c r="AE719" s="2844"/>
      <c r="AF719" s="2844">
        <v>0</v>
      </c>
      <c r="AG719" s="2108">
        <v>0</v>
      </c>
      <c r="AH719" s="2682"/>
      <c r="AI719" s="2682" t="s">
        <v>9941</v>
      </c>
      <c r="AJ719" s="2683">
        <v>0</v>
      </c>
    </row>
    <row r="720" spans="1:36" s="2663" customFormat="1" ht="47.25">
      <c r="A720" s="139">
        <v>4004</v>
      </c>
      <c r="B720" s="2710" t="s">
        <v>9421</v>
      </c>
      <c r="C720" s="2675" t="s">
        <v>9422</v>
      </c>
      <c r="D720" s="2673" t="s">
        <v>588</v>
      </c>
      <c r="E720" s="2684" t="s">
        <v>8547</v>
      </c>
      <c r="F720" s="2690" t="s">
        <v>43</v>
      </c>
      <c r="G720" s="2723">
        <v>51.828000000000003</v>
      </c>
      <c r="H720" s="2680">
        <v>0</v>
      </c>
      <c r="I720" s="2680">
        <v>5.8819999999999997</v>
      </c>
      <c r="J720" s="2680">
        <v>0</v>
      </c>
      <c r="K720" s="2680">
        <v>5.8819999999999997</v>
      </c>
      <c r="L720" s="2681">
        <v>45.946000000000005</v>
      </c>
      <c r="M720" s="2680">
        <v>12.957000000000003</v>
      </c>
      <c r="N720" s="2681">
        <v>0</v>
      </c>
      <c r="O720" s="2682">
        <v>12.957000000000003</v>
      </c>
      <c r="P720" s="2682"/>
      <c r="Q720" s="2682"/>
      <c r="R720" s="2682"/>
      <c r="S720" s="2682"/>
      <c r="T720" s="2682"/>
      <c r="U720" s="2682"/>
      <c r="V720" s="2682"/>
      <c r="W720" s="2682"/>
      <c r="X720" s="2843">
        <v>12.957000000000003</v>
      </c>
      <c r="Y720" s="2843">
        <v>0</v>
      </c>
      <c r="Z720" s="2108">
        <v>12.957000000000003</v>
      </c>
      <c r="AA720" s="2844">
        <v>3.2068575000000008</v>
      </c>
      <c r="AB720" s="2844"/>
      <c r="AC720" s="2108">
        <v>3.2068575000000008</v>
      </c>
      <c r="AD720" s="2108">
        <v>3.2392500000000005E-2</v>
      </c>
      <c r="AE720" s="2844"/>
      <c r="AF720" s="2844">
        <v>0</v>
      </c>
      <c r="AG720" s="2108">
        <v>0</v>
      </c>
      <c r="AH720" s="2682"/>
      <c r="AI720" s="2682" t="s">
        <v>9941</v>
      </c>
      <c r="AJ720" s="2683">
        <v>0</v>
      </c>
    </row>
    <row r="721" spans="1:37" s="2663" customFormat="1" ht="47.25">
      <c r="A721" s="139">
        <v>4005</v>
      </c>
      <c r="B721" s="2710" t="s">
        <v>9423</v>
      </c>
      <c r="C721" s="2675" t="s">
        <v>9424</v>
      </c>
      <c r="D721" s="2673" t="s">
        <v>72</v>
      </c>
      <c r="E721" s="2684" t="s">
        <v>8547</v>
      </c>
      <c r="F721" s="2690" t="s">
        <v>43</v>
      </c>
      <c r="G721" s="2678">
        <v>285.74099999999999</v>
      </c>
      <c r="H721" s="2680">
        <v>0</v>
      </c>
      <c r="I721" s="2680">
        <v>35.360999999999997</v>
      </c>
      <c r="J721" s="2680">
        <v>0</v>
      </c>
      <c r="K721" s="2680">
        <v>35.360999999999997</v>
      </c>
      <c r="L721" s="2681">
        <v>250.38</v>
      </c>
      <c r="M721" s="2680">
        <v>71.435000000000002</v>
      </c>
      <c r="N721" s="2681">
        <v>0</v>
      </c>
      <c r="O721" s="2682">
        <v>71.435000000000002</v>
      </c>
      <c r="P721" s="2682"/>
      <c r="Q721" s="2682"/>
      <c r="R721" s="2682"/>
      <c r="S721" s="2682"/>
      <c r="T721" s="2682"/>
      <c r="U721" s="2682"/>
      <c r="V721" s="2682"/>
      <c r="W721" s="2682"/>
      <c r="X721" s="2843">
        <v>71.435000000000002</v>
      </c>
      <c r="Y721" s="2843">
        <v>0</v>
      </c>
      <c r="Z721" s="2108">
        <v>71.435000000000002</v>
      </c>
      <c r="AA721" s="2844">
        <v>17.680162500000002</v>
      </c>
      <c r="AB721" s="2844"/>
      <c r="AC721" s="2108">
        <v>17.680162500000002</v>
      </c>
      <c r="AD721" s="2108">
        <v>0.17858750000000001</v>
      </c>
      <c r="AE721" s="2844"/>
      <c r="AF721" s="2844">
        <v>0</v>
      </c>
      <c r="AG721" s="2108">
        <v>0</v>
      </c>
      <c r="AH721" s="2682"/>
      <c r="AI721" s="2682" t="s">
        <v>9941</v>
      </c>
      <c r="AJ721" s="2683">
        <v>0</v>
      </c>
    </row>
    <row r="722" spans="1:37" s="2663" customFormat="1" ht="47.25">
      <c r="A722" s="139">
        <v>4006</v>
      </c>
      <c r="B722" s="2710" t="s">
        <v>9425</v>
      </c>
      <c r="C722" s="2675" t="s">
        <v>9426</v>
      </c>
      <c r="D722" s="2673" t="s">
        <v>72</v>
      </c>
      <c r="E722" s="2684" t="s">
        <v>8547</v>
      </c>
      <c r="F722" s="2690" t="s">
        <v>43</v>
      </c>
      <c r="G722" s="2678">
        <v>236.363</v>
      </c>
      <c r="H722" s="2680">
        <v>0</v>
      </c>
      <c r="I722" s="2680">
        <v>29.25</v>
      </c>
      <c r="J722" s="2680">
        <v>0</v>
      </c>
      <c r="K722" s="2680">
        <v>29.25</v>
      </c>
      <c r="L722" s="2681">
        <v>207.113</v>
      </c>
      <c r="M722" s="2680">
        <v>59.091000000000001</v>
      </c>
      <c r="N722" s="2681">
        <v>0</v>
      </c>
      <c r="O722" s="2682">
        <v>59.091000000000001</v>
      </c>
      <c r="P722" s="2682"/>
      <c r="Q722" s="2682"/>
      <c r="R722" s="2682"/>
      <c r="S722" s="2682"/>
      <c r="T722" s="2682"/>
      <c r="U722" s="2682"/>
      <c r="V722" s="2682"/>
      <c r="W722" s="2682"/>
      <c r="X722" s="2843">
        <v>59.091000000000001</v>
      </c>
      <c r="Y722" s="2843">
        <v>0</v>
      </c>
      <c r="Z722" s="2108">
        <v>59.091000000000001</v>
      </c>
      <c r="AA722" s="2844">
        <v>14.6250225</v>
      </c>
      <c r="AB722" s="2844"/>
      <c r="AC722" s="2108">
        <v>14.6250225</v>
      </c>
      <c r="AD722" s="2108">
        <v>0.14772750000000001</v>
      </c>
      <c r="AE722" s="2844"/>
      <c r="AF722" s="2844">
        <v>11.373528</v>
      </c>
      <c r="AG722" s="2108">
        <v>11.373528</v>
      </c>
      <c r="AH722" s="2682"/>
      <c r="AI722" s="2682" t="s">
        <v>9941</v>
      </c>
      <c r="AJ722" s="2683">
        <v>0</v>
      </c>
    </row>
    <row r="723" spans="1:37" s="2663" customFormat="1" ht="47.25">
      <c r="A723" s="139">
        <v>4007</v>
      </c>
      <c r="B723" s="2710" t="s">
        <v>9427</v>
      </c>
      <c r="C723" s="2675" t="s">
        <v>9428</v>
      </c>
      <c r="D723" s="2673" t="s">
        <v>72</v>
      </c>
      <c r="E723" s="2684" t="s">
        <v>8547</v>
      </c>
      <c r="F723" s="2690" t="s">
        <v>43</v>
      </c>
      <c r="G723" s="2678">
        <v>225.15</v>
      </c>
      <c r="H723" s="2680">
        <v>0</v>
      </c>
      <c r="I723" s="2680">
        <v>27.858000000000001</v>
      </c>
      <c r="J723" s="2680">
        <v>0</v>
      </c>
      <c r="K723" s="2680">
        <v>27.858000000000001</v>
      </c>
      <c r="L723" s="2681">
        <v>197.292</v>
      </c>
      <c r="M723" s="2680">
        <v>56.287999999999997</v>
      </c>
      <c r="N723" s="2681">
        <v>0</v>
      </c>
      <c r="O723" s="2682">
        <v>56.287999999999997</v>
      </c>
      <c r="P723" s="2682"/>
      <c r="Q723" s="2682"/>
      <c r="R723" s="2682"/>
      <c r="S723" s="2682"/>
      <c r="T723" s="2682"/>
      <c r="U723" s="2682"/>
      <c r="V723" s="2682"/>
      <c r="W723" s="2682"/>
      <c r="X723" s="2843">
        <v>56.287999999999997</v>
      </c>
      <c r="Y723" s="2843">
        <v>0</v>
      </c>
      <c r="Z723" s="2108">
        <v>56.287999999999997</v>
      </c>
      <c r="AA723" s="2844">
        <v>13.931279999999997</v>
      </c>
      <c r="AB723" s="2844"/>
      <c r="AC723" s="2108">
        <v>13.931279999999997</v>
      </c>
      <c r="AD723" s="2108">
        <v>0.14071999999999998</v>
      </c>
      <c r="AE723" s="2844"/>
      <c r="AF723" s="2844">
        <v>8.8481009999999998</v>
      </c>
      <c r="AG723" s="2108">
        <v>8.8481009999999998</v>
      </c>
      <c r="AH723" s="2682"/>
      <c r="AI723" s="2682" t="s">
        <v>9941</v>
      </c>
      <c r="AJ723" s="2683">
        <v>0</v>
      </c>
    </row>
    <row r="724" spans="1:37" s="2663" customFormat="1" ht="47.25">
      <c r="A724" s="139">
        <v>4008</v>
      </c>
      <c r="B724" s="2710" t="s">
        <v>9429</v>
      </c>
      <c r="C724" s="2675" t="s">
        <v>9430</v>
      </c>
      <c r="D724" s="2673" t="s">
        <v>577</v>
      </c>
      <c r="E724" s="2703" t="s">
        <v>2111</v>
      </c>
      <c r="F724" s="2690" t="s">
        <v>43</v>
      </c>
      <c r="G724" s="2678">
        <v>44.512999999999998</v>
      </c>
      <c r="H724" s="2680">
        <v>0</v>
      </c>
      <c r="I724" s="2680">
        <v>5.508</v>
      </c>
      <c r="J724" s="2680">
        <v>0</v>
      </c>
      <c r="K724" s="2680">
        <v>5.508</v>
      </c>
      <c r="L724" s="2681">
        <v>39.004999999999995</v>
      </c>
      <c r="M724" s="2680">
        <v>11.128</v>
      </c>
      <c r="N724" s="2681">
        <v>0</v>
      </c>
      <c r="O724" s="2682">
        <v>11.128</v>
      </c>
      <c r="P724" s="2682"/>
      <c r="Q724" s="2682"/>
      <c r="R724" s="2682"/>
      <c r="S724" s="2682"/>
      <c r="T724" s="2682"/>
      <c r="U724" s="2682"/>
      <c r="V724" s="2682"/>
      <c r="W724" s="2682"/>
      <c r="X724" s="2843">
        <v>11.128</v>
      </c>
      <c r="Y724" s="2843">
        <v>0</v>
      </c>
      <c r="Z724" s="2108">
        <v>11.128</v>
      </c>
      <c r="AA724" s="2844">
        <v>2.7541799999999999</v>
      </c>
      <c r="AB724" s="2844"/>
      <c r="AC724" s="2108">
        <v>2.7541799999999999</v>
      </c>
      <c r="AD724" s="2108">
        <v>2.7820000000000001E-2</v>
      </c>
      <c r="AE724" s="2844"/>
      <c r="AF724" s="2844">
        <v>2.7</v>
      </c>
      <c r="AG724" s="2108">
        <v>2.7</v>
      </c>
      <c r="AH724" s="2682"/>
      <c r="AI724" s="2682" t="s">
        <v>9941</v>
      </c>
      <c r="AJ724" s="2683">
        <v>0</v>
      </c>
    </row>
    <row r="725" spans="1:37" s="2663" customFormat="1" ht="63">
      <c r="A725" s="139">
        <v>4009</v>
      </c>
      <c r="B725" s="2710" t="s">
        <v>9431</v>
      </c>
      <c r="C725" s="2675" t="s">
        <v>9432</v>
      </c>
      <c r="D725" s="2673" t="s">
        <v>577</v>
      </c>
      <c r="E725" s="2703" t="s">
        <v>2111</v>
      </c>
      <c r="F725" s="2690" t="s">
        <v>43</v>
      </c>
      <c r="G725" s="2678">
        <v>20.242000000000001</v>
      </c>
      <c r="H725" s="2680">
        <v>0</v>
      </c>
      <c r="I725" s="2680">
        <v>2.5049999999999999</v>
      </c>
      <c r="J725" s="2680">
        <v>0</v>
      </c>
      <c r="K725" s="2680">
        <v>2.5049999999999999</v>
      </c>
      <c r="L725" s="2681">
        <v>17.737000000000002</v>
      </c>
      <c r="M725" s="2680">
        <v>5.0609999999999999</v>
      </c>
      <c r="N725" s="2681">
        <v>0</v>
      </c>
      <c r="O725" s="2682">
        <v>5.0609999999999999</v>
      </c>
      <c r="P725" s="2682"/>
      <c r="Q725" s="2682"/>
      <c r="R725" s="2682"/>
      <c r="S725" s="2682"/>
      <c r="T725" s="2682"/>
      <c r="U725" s="2682"/>
      <c r="V725" s="2682"/>
      <c r="W725" s="2682"/>
      <c r="X725" s="2843">
        <v>5.0609999999999999</v>
      </c>
      <c r="Y725" s="2843">
        <v>0</v>
      </c>
      <c r="Z725" s="2108">
        <v>5.0609999999999999</v>
      </c>
      <c r="AA725" s="2844">
        <v>1.2525975</v>
      </c>
      <c r="AB725" s="2844"/>
      <c r="AC725" s="2108">
        <v>1.2525975</v>
      </c>
      <c r="AD725" s="2108">
        <v>1.2652500000000001E-2</v>
      </c>
      <c r="AE725" s="2844"/>
      <c r="AF725" s="2844">
        <v>0</v>
      </c>
      <c r="AG725" s="2108">
        <v>0</v>
      </c>
      <c r="AH725" s="2682"/>
      <c r="AI725" s="2682" t="s">
        <v>9941</v>
      </c>
      <c r="AJ725" s="2683">
        <v>0</v>
      </c>
    </row>
    <row r="726" spans="1:37" s="2663" customFormat="1" ht="47.25">
      <c r="A726" s="139">
        <v>4010</v>
      </c>
      <c r="B726" s="2710" t="s">
        <v>9433</v>
      </c>
      <c r="C726" s="2675" t="s">
        <v>9434</v>
      </c>
      <c r="D726" s="2673" t="s">
        <v>213</v>
      </c>
      <c r="E726" s="2703" t="s">
        <v>2111</v>
      </c>
      <c r="F726" s="2690" t="s">
        <v>43</v>
      </c>
      <c r="G726" s="2678">
        <v>64.295000000000002</v>
      </c>
      <c r="H726" s="2680">
        <v>0</v>
      </c>
      <c r="I726" s="2680">
        <v>7.9569999999999999</v>
      </c>
      <c r="J726" s="2680">
        <v>0</v>
      </c>
      <c r="K726" s="2680">
        <v>7.9569999999999999</v>
      </c>
      <c r="L726" s="2681">
        <v>56.338000000000001</v>
      </c>
      <c r="M726" s="2680">
        <v>16.074000000000002</v>
      </c>
      <c r="N726" s="2681">
        <v>0</v>
      </c>
      <c r="O726" s="2682">
        <v>16.074000000000002</v>
      </c>
      <c r="P726" s="2682"/>
      <c r="Q726" s="2682"/>
      <c r="R726" s="2682"/>
      <c r="S726" s="2682"/>
      <c r="T726" s="2682"/>
      <c r="U726" s="2682"/>
      <c r="V726" s="2682"/>
      <c r="W726" s="2682"/>
      <c r="X726" s="2843">
        <v>16.074000000000002</v>
      </c>
      <c r="Y726" s="2843">
        <v>0</v>
      </c>
      <c r="Z726" s="2108">
        <v>16.074000000000002</v>
      </c>
      <c r="AA726" s="2844">
        <v>3.9783150000000003</v>
      </c>
      <c r="AB726" s="2844"/>
      <c r="AC726" s="2108">
        <v>3.9783150000000003</v>
      </c>
      <c r="AD726" s="2108">
        <v>4.0185000000000005E-2</v>
      </c>
      <c r="AE726" s="2844"/>
      <c r="AF726" s="2844">
        <v>0</v>
      </c>
      <c r="AG726" s="2108">
        <v>0</v>
      </c>
      <c r="AH726" s="2682"/>
      <c r="AI726" s="2682" t="s">
        <v>9941</v>
      </c>
      <c r="AJ726" s="2683">
        <v>0</v>
      </c>
    </row>
    <row r="727" spans="1:37" s="2663" customFormat="1" ht="47.25">
      <c r="A727" s="139">
        <v>4011</v>
      </c>
      <c r="B727" s="2710" t="s">
        <v>9435</v>
      </c>
      <c r="C727" s="2675" t="s">
        <v>9436</v>
      </c>
      <c r="D727" s="2703" t="s">
        <v>187</v>
      </c>
      <c r="E727" s="2703" t="s">
        <v>2111</v>
      </c>
      <c r="F727" s="2690" t="s">
        <v>43</v>
      </c>
      <c r="G727" s="2678">
        <v>835.94600000000003</v>
      </c>
      <c r="H727" s="2680">
        <v>0</v>
      </c>
      <c r="I727" s="2680">
        <v>103.49299999999999</v>
      </c>
      <c r="J727" s="2680">
        <v>0</v>
      </c>
      <c r="K727" s="2680">
        <v>103.49299999999999</v>
      </c>
      <c r="L727" s="2681">
        <v>732.45299999999997</v>
      </c>
      <c r="M727" s="2680">
        <v>417.97300000000001</v>
      </c>
      <c r="N727" s="2681">
        <v>0</v>
      </c>
      <c r="O727" s="2682">
        <v>417.97300000000001</v>
      </c>
      <c r="P727" s="2682"/>
      <c r="Q727" s="2682"/>
      <c r="R727" s="2682"/>
      <c r="S727" s="2682"/>
      <c r="T727" s="2682"/>
      <c r="U727" s="2682"/>
      <c r="V727" s="2682"/>
      <c r="W727" s="2682"/>
      <c r="X727" s="2843">
        <v>417.97300000000001</v>
      </c>
      <c r="Y727" s="2843">
        <v>0</v>
      </c>
      <c r="Z727" s="2108">
        <v>417.97300000000001</v>
      </c>
      <c r="AA727" s="2844">
        <v>103.4483175</v>
      </c>
      <c r="AB727" s="2844"/>
      <c r="AC727" s="2108">
        <v>103.4483175</v>
      </c>
      <c r="AD727" s="2108">
        <v>1.0449325</v>
      </c>
      <c r="AE727" s="2844"/>
      <c r="AF727" s="2844">
        <v>66.238003000000006</v>
      </c>
      <c r="AG727" s="2108">
        <v>66.238003000000006</v>
      </c>
      <c r="AH727" s="2682"/>
      <c r="AI727" s="2682" t="s">
        <v>9941</v>
      </c>
      <c r="AJ727" s="2683">
        <v>0</v>
      </c>
    </row>
    <row r="728" spans="1:37" ht="16.5" thickBot="1">
      <c r="A728" s="139" t="s">
        <v>188</v>
      </c>
      <c r="C728" s="2730"/>
      <c r="D728" s="2731"/>
      <c r="E728" s="2712"/>
      <c r="F728" s="2690"/>
      <c r="G728" s="2732"/>
      <c r="H728" s="2706"/>
      <c r="I728" s="2706"/>
      <c r="J728" s="2680"/>
      <c r="K728" s="2680"/>
      <c r="L728" s="2680"/>
      <c r="M728" s="2680"/>
      <c r="N728" s="2678"/>
      <c r="O728" s="2682"/>
      <c r="P728" s="2682"/>
      <c r="Q728" s="2682"/>
      <c r="R728" s="2682"/>
      <c r="S728" s="2682"/>
      <c r="T728" s="2682"/>
      <c r="U728" s="2682"/>
      <c r="V728" s="2682"/>
      <c r="W728" s="2682"/>
      <c r="X728" s="2682"/>
      <c r="Y728" s="2682"/>
      <c r="Z728" s="2682"/>
      <c r="AA728" s="2682"/>
      <c r="AB728" s="2682"/>
      <c r="AC728" s="2682"/>
      <c r="AD728" s="2682"/>
      <c r="AE728" s="2682"/>
      <c r="AF728" s="2682"/>
      <c r="AG728" s="2682"/>
      <c r="AH728" s="2682"/>
      <c r="AI728" s="2682"/>
      <c r="AJ728" s="2683"/>
    </row>
    <row r="729" spans="1:37" ht="16.5" thickBot="1">
      <c r="A729" s="139" t="s">
        <v>188</v>
      </c>
      <c r="C729" s="2685" t="s">
        <v>9437</v>
      </c>
      <c r="D729" s="2779"/>
      <c r="E729" s="2779"/>
      <c r="F729" s="2780"/>
      <c r="G729" s="2781">
        <v>60690.134999999987</v>
      </c>
      <c r="H729" s="2781">
        <v>12207.670400000001</v>
      </c>
      <c r="I729" s="2781">
        <v>11514.62275</v>
      </c>
      <c r="J729" s="2781">
        <v>0</v>
      </c>
      <c r="K729" s="2781">
        <v>23722.293150000005</v>
      </c>
      <c r="L729" s="2781">
        <v>36967.841850000019</v>
      </c>
      <c r="M729" s="2781">
        <v>28105.641000000007</v>
      </c>
      <c r="N729" s="2781">
        <v>0</v>
      </c>
      <c r="O729" s="2782">
        <v>28105.641000000007</v>
      </c>
      <c r="P729" s="2782">
        <v>0</v>
      </c>
      <c r="Q729" s="2782">
        <v>0</v>
      </c>
      <c r="R729" s="2782">
        <v>0</v>
      </c>
      <c r="S729" s="2782">
        <v>0</v>
      </c>
      <c r="T729" s="2782">
        <v>0</v>
      </c>
      <c r="U729" s="2782">
        <v>0</v>
      </c>
      <c r="V729" s="2782">
        <v>0</v>
      </c>
      <c r="W729" s="2782">
        <v>0</v>
      </c>
      <c r="X729" s="2782">
        <v>28105.641000000007</v>
      </c>
      <c r="Y729" s="2782">
        <v>0</v>
      </c>
      <c r="Z729" s="2782">
        <v>28105.641000000007</v>
      </c>
      <c r="AA729" s="2782">
        <v>17560.248717499999</v>
      </c>
      <c r="AB729" s="2782">
        <v>0</v>
      </c>
      <c r="AC729" s="2782">
        <v>17560.248717499999</v>
      </c>
      <c r="AD729" s="2782">
        <v>177.37584250000006</v>
      </c>
      <c r="AE729" s="2782">
        <v>0</v>
      </c>
      <c r="AF729" s="2782">
        <v>2651.1853930000016</v>
      </c>
      <c r="AG729" s="2782">
        <v>2651.1853930000016</v>
      </c>
      <c r="AH729" s="2782"/>
      <c r="AI729" s="2782"/>
      <c r="AJ729" s="2782">
        <v>0</v>
      </c>
    </row>
    <row r="730" spans="1:37">
      <c r="A730" s="139" t="s">
        <v>188</v>
      </c>
      <c r="C730" s="2702"/>
      <c r="D730" s="2703"/>
      <c r="E730" s="2703"/>
      <c r="F730" s="2666"/>
      <c r="G730" s="2668"/>
      <c r="H730" s="2668"/>
      <c r="I730" s="2668"/>
      <c r="J730" s="2668"/>
      <c r="K730" s="2668"/>
      <c r="L730" s="2668"/>
      <c r="M730" s="2668"/>
      <c r="N730" s="2668"/>
      <c r="O730" s="2670"/>
      <c r="P730" s="2670"/>
      <c r="Q730" s="2670"/>
      <c r="R730" s="2670"/>
      <c r="S730" s="2670"/>
      <c r="T730" s="2670"/>
      <c r="U730" s="2670"/>
      <c r="V730" s="2670"/>
      <c r="W730" s="2670"/>
      <c r="X730" s="2670"/>
      <c r="Y730" s="2670"/>
      <c r="Z730" s="2670"/>
      <c r="AA730" s="2670"/>
      <c r="AB730" s="2670"/>
      <c r="AC730" s="2670"/>
      <c r="AD730" s="2670"/>
      <c r="AE730" s="2670"/>
      <c r="AF730" s="2670"/>
      <c r="AG730" s="2670"/>
      <c r="AH730" s="2670"/>
      <c r="AI730" s="2670"/>
      <c r="AJ730" s="2670"/>
    </row>
    <row r="731" spans="1:37" s="2701" customFormat="1">
      <c r="A731" s="139" t="s">
        <v>188</v>
      </c>
      <c r="C731" s="2775" t="s">
        <v>9438</v>
      </c>
      <c r="D731" s="2673"/>
      <c r="E731" s="2695"/>
      <c r="F731" s="2724"/>
      <c r="G731" s="2709"/>
      <c r="H731" s="2678"/>
      <c r="I731" s="2678"/>
      <c r="J731" s="2678"/>
      <c r="K731" s="2681"/>
      <c r="L731" s="2681"/>
      <c r="M731" s="2681"/>
      <c r="N731" s="2678"/>
      <c r="O731" s="2683"/>
      <c r="P731" s="2683"/>
      <c r="Q731" s="2683"/>
      <c r="R731" s="2683"/>
      <c r="S731" s="2683"/>
      <c r="T731" s="2683"/>
      <c r="U731" s="2683"/>
      <c r="V731" s="2683"/>
      <c r="W731" s="2683"/>
      <c r="X731" s="2683"/>
      <c r="Y731" s="2683"/>
      <c r="Z731" s="2683"/>
      <c r="AA731" s="2683"/>
      <c r="AB731" s="2683"/>
      <c r="AC731" s="2683"/>
      <c r="AD731" s="2683"/>
      <c r="AE731" s="2683"/>
      <c r="AF731" s="2683"/>
      <c r="AG731" s="2683"/>
      <c r="AH731" s="2683"/>
      <c r="AI731" s="2683"/>
      <c r="AJ731" s="2682"/>
    </row>
    <row r="732" spans="1:37" s="2701" customFormat="1">
      <c r="A732" s="139" t="s">
        <v>188</v>
      </c>
      <c r="C732" s="2692"/>
      <c r="D732" s="2673"/>
      <c r="E732" s="2695"/>
      <c r="F732" s="2724"/>
      <c r="G732" s="2709"/>
      <c r="H732" s="2678"/>
      <c r="I732" s="2678"/>
      <c r="J732" s="2678"/>
      <c r="K732" s="2681"/>
      <c r="L732" s="2681"/>
      <c r="M732" s="2681"/>
      <c r="N732" s="2678"/>
      <c r="O732" s="2683"/>
      <c r="P732" s="2683"/>
      <c r="Q732" s="2683"/>
      <c r="R732" s="2683"/>
      <c r="S732" s="2683"/>
      <c r="T732" s="2683"/>
      <c r="U732" s="2683"/>
      <c r="V732" s="2683"/>
      <c r="W732" s="2683"/>
      <c r="X732" s="2683"/>
      <c r="Y732" s="2683"/>
      <c r="Z732" s="2683"/>
      <c r="AA732" s="2683"/>
      <c r="AB732" s="2683"/>
      <c r="AC732" s="2683"/>
      <c r="AD732" s="2683"/>
      <c r="AE732" s="2683"/>
      <c r="AF732" s="2683"/>
      <c r="AG732" s="2683"/>
      <c r="AH732" s="2683"/>
      <c r="AI732" s="2683"/>
      <c r="AJ732" s="2682"/>
    </row>
    <row r="733" spans="1:37" s="2701" customFormat="1" ht="63">
      <c r="A733" s="139">
        <v>4012</v>
      </c>
      <c r="B733" s="2674" t="s">
        <v>9439</v>
      </c>
      <c r="C733" s="2675" t="s">
        <v>9440</v>
      </c>
      <c r="D733" s="2703" t="s">
        <v>187</v>
      </c>
      <c r="E733" s="2703" t="s">
        <v>3245</v>
      </c>
      <c r="F733" s="2677" t="s">
        <v>8063</v>
      </c>
      <c r="G733" s="2709">
        <v>100</v>
      </c>
      <c r="H733" s="2680">
        <v>0</v>
      </c>
      <c r="I733" s="2705">
        <v>0</v>
      </c>
      <c r="J733" s="2680">
        <v>0</v>
      </c>
      <c r="K733" s="2681">
        <v>0</v>
      </c>
      <c r="L733" s="2681">
        <v>100</v>
      </c>
      <c r="M733" s="2706">
        <v>25</v>
      </c>
      <c r="N733" s="2681">
        <v>0</v>
      </c>
      <c r="O733" s="2682">
        <v>25</v>
      </c>
      <c r="P733" s="2682"/>
      <c r="Q733" s="2682"/>
      <c r="R733" s="2682"/>
      <c r="S733" s="2682"/>
      <c r="T733" s="2682"/>
      <c r="U733" s="2682"/>
      <c r="V733" s="2682"/>
      <c r="W733" s="2682"/>
      <c r="X733" s="2843">
        <v>25</v>
      </c>
      <c r="Y733" s="2843">
        <v>0</v>
      </c>
      <c r="Z733" s="2108">
        <v>25</v>
      </c>
      <c r="AA733" s="2844"/>
      <c r="AB733" s="2844"/>
      <c r="AC733" s="2108">
        <v>0</v>
      </c>
      <c r="AD733" s="2108"/>
      <c r="AE733" s="2844"/>
      <c r="AF733" s="2844">
        <v>0</v>
      </c>
      <c r="AG733" s="2108">
        <v>0</v>
      </c>
      <c r="AH733" s="2682"/>
      <c r="AI733" s="2682"/>
      <c r="AJ733" s="2683">
        <v>0</v>
      </c>
      <c r="AK733" s="2783"/>
    </row>
    <row r="734" spans="1:37" s="2701" customFormat="1" ht="47.25">
      <c r="A734" s="139">
        <v>4013</v>
      </c>
      <c r="B734" s="2674" t="s">
        <v>9441</v>
      </c>
      <c r="C734" s="2675" t="s">
        <v>9442</v>
      </c>
      <c r="D734" s="2676" t="s">
        <v>226</v>
      </c>
      <c r="E734" s="2694" t="s">
        <v>3245</v>
      </c>
      <c r="F734" s="2677" t="s">
        <v>8063</v>
      </c>
      <c r="G734" s="2709">
        <v>50</v>
      </c>
      <c r="H734" s="2681">
        <v>0</v>
      </c>
      <c r="I734" s="2705">
        <v>0</v>
      </c>
      <c r="J734" s="2680">
        <v>0</v>
      </c>
      <c r="K734" s="2681">
        <v>0</v>
      </c>
      <c r="L734" s="2681">
        <v>50</v>
      </c>
      <c r="M734" s="2706">
        <v>12.5</v>
      </c>
      <c r="N734" s="2681">
        <v>0</v>
      </c>
      <c r="O734" s="2682">
        <v>12.5</v>
      </c>
      <c r="P734" s="2682"/>
      <c r="Q734" s="2682"/>
      <c r="R734" s="2682"/>
      <c r="S734" s="2682"/>
      <c r="T734" s="2682"/>
      <c r="U734" s="2682"/>
      <c r="V734" s="2682"/>
      <c r="W734" s="2682"/>
      <c r="X734" s="2843">
        <v>12.5</v>
      </c>
      <c r="Y734" s="2843">
        <v>0</v>
      </c>
      <c r="Z734" s="2108">
        <v>12.5</v>
      </c>
      <c r="AA734" s="2844"/>
      <c r="AB734" s="2844"/>
      <c r="AC734" s="2108">
        <v>0</v>
      </c>
      <c r="AD734" s="2108"/>
      <c r="AE734" s="2844"/>
      <c r="AF734" s="2844">
        <v>0</v>
      </c>
      <c r="AG734" s="2108">
        <v>0</v>
      </c>
      <c r="AH734" s="2682"/>
      <c r="AI734" s="2682"/>
      <c r="AJ734" s="2683">
        <v>0</v>
      </c>
      <c r="AK734" s="2783"/>
    </row>
    <row r="735" spans="1:37" s="2701" customFormat="1" ht="94.5">
      <c r="A735" s="139">
        <v>4014</v>
      </c>
      <c r="B735" s="2710" t="s">
        <v>9443</v>
      </c>
      <c r="C735" s="2675" t="s">
        <v>9444</v>
      </c>
      <c r="D735" s="2673" t="s">
        <v>56</v>
      </c>
      <c r="E735" s="2676" t="s">
        <v>42</v>
      </c>
      <c r="F735" s="2690" t="s">
        <v>43</v>
      </c>
      <c r="G735" s="2678">
        <v>120</v>
      </c>
      <c r="H735" s="2679">
        <v>0</v>
      </c>
      <c r="I735" s="2678">
        <v>0</v>
      </c>
      <c r="J735" s="2680">
        <v>0</v>
      </c>
      <c r="K735" s="2680">
        <v>0</v>
      </c>
      <c r="L735" s="2681">
        <v>120</v>
      </c>
      <c r="M735" s="2784">
        <v>30</v>
      </c>
      <c r="N735" s="2681">
        <v>0</v>
      </c>
      <c r="O735" s="2682">
        <v>30</v>
      </c>
      <c r="P735" s="2682"/>
      <c r="Q735" s="2682"/>
      <c r="R735" s="2682"/>
      <c r="S735" s="2682"/>
      <c r="T735" s="2682"/>
      <c r="U735" s="2682"/>
      <c r="V735" s="2682"/>
      <c r="W735" s="2682"/>
      <c r="X735" s="2843">
        <v>30</v>
      </c>
      <c r="Y735" s="2843">
        <v>0</v>
      </c>
      <c r="Z735" s="2108">
        <v>30</v>
      </c>
      <c r="AA735" s="2844"/>
      <c r="AB735" s="2844"/>
      <c r="AC735" s="2108">
        <v>0</v>
      </c>
      <c r="AD735" s="2108"/>
      <c r="AE735" s="2844"/>
      <c r="AF735" s="2844">
        <v>0</v>
      </c>
      <c r="AG735" s="2108">
        <v>0</v>
      </c>
      <c r="AH735" s="2682"/>
      <c r="AI735" s="2682"/>
      <c r="AJ735" s="2683">
        <v>0</v>
      </c>
    </row>
    <row r="736" spans="1:37" s="2701" customFormat="1" ht="47.25">
      <c r="A736" s="139">
        <v>4015</v>
      </c>
      <c r="B736" s="2710" t="s">
        <v>9445</v>
      </c>
      <c r="C736" s="2675" t="s">
        <v>9446</v>
      </c>
      <c r="D736" s="2673" t="s">
        <v>56</v>
      </c>
      <c r="E736" s="2676" t="s">
        <v>42</v>
      </c>
      <c r="F736" s="2690" t="s">
        <v>43</v>
      </c>
      <c r="G736" s="2678">
        <v>120</v>
      </c>
      <c r="H736" s="2679">
        <v>0</v>
      </c>
      <c r="I736" s="2678">
        <v>0</v>
      </c>
      <c r="J736" s="2680">
        <v>0</v>
      </c>
      <c r="K736" s="2680">
        <v>0</v>
      </c>
      <c r="L736" s="2681">
        <v>120</v>
      </c>
      <c r="M736" s="2784">
        <v>30</v>
      </c>
      <c r="N736" s="2681">
        <v>0</v>
      </c>
      <c r="O736" s="2682">
        <v>30</v>
      </c>
      <c r="P736" s="2682"/>
      <c r="Q736" s="2682"/>
      <c r="R736" s="2682"/>
      <c r="S736" s="2682"/>
      <c r="T736" s="2682"/>
      <c r="U736" s="2682"/>
      <c r="V736" s="2682"/>
      <c r="W736" s="2682"/>
      <c r="X736" s="2843">
        <v>30</v>
      </c>
      <c r="Y736" s="2843">
        <v>0</v>
      </c>
      <c r="Z736" s="2108">
        <v>30</v>
      </c>
      <c r="AA736" s="2844"/>
      <c r="AB736" s="2844"/>
      <c r="AC736" s="2108">
        <v>0</v>
      </c>
      <c r="AD736" s="2108"/>
      <c r="AE736" s="2844"/>
      <c r="AF736" s="2844">
        <v>0</v>
      </c>
      <c r="AG736" s="2108">
        <v>0</v>
      </c>
      <c r="AH736" s="2682"/>
      <c r="AI736" s="2682"/>
      <c r="AJ736" s="2683">
        <v>0</v>
      </c>
    </row>
    <row r="737" spans="1:36" s="2701" customFormat="1" ht="78.75">
      <c r="A737" s="139">
        <v>4016</v>
      </c>
      <c r="B737" s="2710" t="s">
        <v>9447</v>
      </c>
      <c r="C737" s="2675" t="s">
        <v>9448</v>
      </c>
      <c r="D737" s="2673" t="s">
        <v>56</v>
      </c>
      <c r="E737" s="2676" t="s">
        <v>42</v>
      </c>
      <c r="F737" s="2690" t="s">
        <v>43</v>
      </c>
      <c r="G737" s="2678">
        <v>80</v>
      </c>
      <c r="H737" s="2679">
        <v>0</v>
      </c>
      <c r="I737" s="2678">
        <v>0</v>
      </c>
      <c r="J737" s="2680">
        <v>0</v>
      </c>
      <c r="K737" s="2680">
        <v>0</v>
      </c>
      <c r="L737" s="2681">
        <v>80</v>
      </c>
      <c r="M737" s="2784">
        <v>20</v>
      </c>
      <c r="N737" s="2681">
        <v>0</v>
      </c>
      <c r="O737" s="2682">
        <v>20</v>
      </c>
      <c r="P737" s="2682"/>
      <c r="Q737" s="2682"/>
      <c r="R737" s="2682"/>
      <c r="S737" s="2682"/>
      <c r="T737" s="2682"/>
      <c r="U737" s="2682"/>
      <c r="V737" s="2682"/>
      <c r="W737" s="2682"/>
      <c r="X737" s="2843">
        <v>20</v>
      </c>
      <c r="Y737" s="2843">
        <v>0</v>
      </c>
      <c r="Z737" s="2108">
        <v>20</v>
      </c>
      <c r="AA737" s="2844"/>
      <c r="AB737" s="2844"/>
      <c r="AC737" s="2108">
        <v>0</v>
      </c>
      <c r="AD737" s="2108"/>
      <c r="AE737" s="2844"/>
      <c r="AF737" s="2844">
        <v>0</v>
      </c>
      <c r="AG737" s="2108">
        <v>0</v>
      </c>
      <c r="AH737" s="2682"/>
      <c r="AI737" s="2682"/>
      <c r="AJ737" s="2683">
        <v>0</v>
      </c>
    </row>
    <row r="738" spans="1:36" s="2701" customFormat="1" ht="94.5">
      <c r="A738" s="139">
        <v>4017</v>
      </c>
      <c r="B738" s="2710" t="s">
        <v>9449</v>
      </c>
      <c r="C738" s="2675" t="s">
        <v>9450</v>
      </c>
      <c r="D738" s="2673" t="s">
        <v>56</v>
      </c>
      <c r="E738" s="2676" t="s">
        <v>42</v>
      </c>
      <c r="F738" s="2690" t="s">
        <v>43</v>
      </c>
      <c r="G738" s="2784">
        <v>100</v>
      </c>
      <c r="H738" s="2679">
        <v>0</v>
      </c>
      <c r="I738" s="2678">
        <v>0</v>
      </c>
      <c r="J738" s="2680">
        <v>0</v>
      </c>
      <c r="K738" s="2680">
        <v>0</v>
      </c>
      <c r="L738" s="2681">
        <v>100</v>
      </c>
      <c r="M738" s="2784">
        <v>25</v>
      </c>
      <c r="N738" s="2681">
        <v>0</v>
      </c>
      <c r="O738" s="2682">
        <v>25</v>
      </c>
      <c r="P738" s="2682"/>
      <c r="Q738" s="2682"/>
      <c r="R738" s="2682"/>
      <c r="S738" s="2682"/>
      <c r="T738" s="2682"/>
      <c r="U738" s="2682"/>
      <c r="V738" s="2682"/>
      <c r="W738" s="2682"/>
      <c r="X738" s="2843">
        <v>25</v>
      </c>
      <c r="Y738" s="2843">
        <v>0</v>
      </c>
      <c r="Z738" s="2108">
        <v>25</v>
      </c>
      <c r="AA738" s="2844"/>
      <c r="AB738" s="2844"/>
      <c r="AC738" s="2108">
        <v>0</v>
      </c>
      <c r="AD738" s="2108"/>
      <c r="AE738" s="2844"/>
      <c r="AF738" s="2844">
        <v>0</v>
      </c>
      <c r="AG738" s="2108">
        <v>0</v>
      </c>
      <c r="AH738" s="2682"/>
      <c r="AI738" s="2682"/>
      <c r="AJ738" s="2683">
        <v>0</v>
      </c>
    </row>
    <row r="739" spans="1:36" s="2701" customFormat="1" ht="63">
      <c r="A739" s="139">
        <v>4018</v>
      </c>
      <c r="B739" s="2710" t="s">
        <v>9451</v>
      </c>
      <c r="C739" s="2675" t="s">
        <v>9452</v>
      </c>
      <c r="D739" s="2673" t="s">
        <v>66</v>
      </c>
      <c r="E739" s="2676" t="s">
        <v>42</v>
      </c>
      <c r="F739" s="2690" t="s">
        <v>43</v>
      </c>
      <c r="G739" s="2678">
        <v>100</v>
      </c>
      <c r="H739" s="2679">
        <v>0</v>
      </c>
      <c r="I739" s="2678">
        <v>0</v>
      </c>
      <c r="J739" s="2680">
        <v>0</v>
      </c>
      <c r="K739" s="2680">
        <v>0</v>
      </c>
      <c r="L739" s="2681">
        <v>100</v>
      </c>
      <c r="M739" s="2784">
        <v>25</v>
      </c>
      <c r="N739" s="2681">
        <v>0</v>
      </c>
      <c r="O739" s="2682">
        <v>25</v>
      </c>
      <c r="P739" s="2682"/>
      <c r="Q739" s="2682"/>
      <c r="R739" s="2682"/>
      <c r="S739" s="2682"/>
      <c r="T739" s="2682"/>
      <c r="U739" s="2682"/>
      <c r="V739" s="2682"/>
      <c r="W739" s="2682"/>
      <c r="X739" s="2843">
        <v>25</v>
      </c>
      <c r="Y739" s="2843">
        <v>0</v>
      </c>
      <c r="Z739" s="2108">
        <v>25</v>
      </c>
      <c r="AA739" s="2844"/>
      <c r="AB739" s="2844"/>
      <c r="AC739" s="2108">
        <v>0</v>
      </c>
      <c r="AD739" s="2108"/>
      <c r="AE739" s="2844"/>
      <c r="AF739" s="2844">
        <v>0</v>
      </c>
      <c r="AG739" s="2108">
        <v>0</v>
      </c>
      <c r="AH739" s="2682"/>
      <c r="AI739" s="2682"/>
      <c r="AJ739" s="2683">
        <v>0</v>
      </c>
    </row>
    <row r="740" spans="1:36" s="2701" customFormat="1" ht="63">
      <c r="A740" s="139">
        <v>4019</v>
      </c>
      <c r="B740" s="2710" t="s">
        <v>9453</v>
      </c>
      <c r="C740" s="2675" t="s">
        <v>9454</v>
      </c>
      <c r="D740" s="2673" t="s">
        <v>66</v>
      </c>
      <c r="E740" s="2676" t="s">
        <v>42</v>
      </c>
      <c r="F740" s="2690" t="s">
        <v>43</v>
      </c>
      <c r="G740" s="2678">
        <v>100</v>
      </c>
      <c r="H740" s="2679">
        <v>0</v>
      </c>
      <c r="I740" s="2678">
        <v>0</v>
      </c>
      <c r="J740" s="2680">
        <v>0</v>
      </c>
      <c r="K740" s="2680">
        <v>0</v>
      </c>
      <c r="L740" s="2681">
        <v>100</v>
      </c>
      <c r="M740" s="2784">
        <v>25</v>
      </c>
      <c r="N740" s="2681">
        <v>0</v>
      </c>
      <c r="O740" s="2682">
        <v>25</v>
      </c>
      <c r="P740" s="2682"/>
      <c r="Q740" s="2682"/>
      <c r="R740" s="2682"/>
      <c r="S740" s="2682"/>
      <c r="T740" s="2682"/>
      <c r="U740" s="2682"/>
      <c r="V740" s="2682"/>
      <c r="W740" s="2682"/>
      <c r="X740" s="2843">
        <v>25</v>
      </c>
      <c r="Y740" s="2843">
        <v>0</v>
      </c>
      <c r="Z740" s="2108">
        <v>25</v>
      </c>
      <c r="AA740" s="2844"/>
      <c r="AB740" s="2844"/>
      <c r="AC740" s="2108">
        <v>0</v>
      </c>
      <c r="AD740" s="2108"/>
      <c r="AE740" s="2844"/>
      <c r="AF740" s="2844">
        <v>0</v>
      </c>
      <c r="AG740" s="2108">
        <v>0</v>
      </c>
      <c r="AH740" s="2682"/>
      <c r="AI740" s="2682"/>
      <c r="AJ740" s="2683">
        <v>0</v>
      </c>
    </row>
    <row r="741" spans="1:36" s="2701" customFormat="1" ht="78.75">
      <c r="A741" s="139">
        <v>4020</v>
      </c>
      <c r="B741" s="2710" t="s">
        <v>9455</v>
      </c>
      <c r="C741" s="2675" t="s">
        <v>9456</v>
      </c>
      <c r="D741" s="2673" t="s">
        <v>66</v>
      </c>
      <c r="E741" s="2676" t="s">
        <v>42</v>
      </c>
      <c r="F741" s="2690" t="s">
        <v>43</v>
      </c>
      <c r="G741" s="2678">
        <v>100</v>
      </c>
      <c r="H741" s="2679">
        <v>0</v>
      </c>
      <c r="I741" s="2678">
        <v>0</v>
      </c>
      <c r="J741" s="2680">
        <v>0</v>
      </c>
      <c r="K741" s="2680">
        <v>0</v>
      </c>
      <c r="L741" s="2681">
        <v>100</v>
      </c>
      <c r="M741" s="2784">
        <v>25</v>
      </c>
      <c r="N741" s="2681">
        <v>0</v>
      </c>
      <c r="O741" s="2682">
        <v>25</v>
      </c>
      <c r="P741" s="2682"/>
      <c r="Q741" s="2682"/>
      <c r="R741" s="2682"/>
      <c r="S741" s="2682"/>
      <c r="T741" s="2682"/>
      <c r="U741" s="2682"/>
      <c r="V741" s="2682"/>
      <c r="W741" s="2682"/>
      <c r="X741" s="2843">
        <v>25</v>
      </c>
      <c r="Y741" s="2843">
        <v>0</v>
      </c>
      <c r="Z741" s="2108">
        <v>25</v>
      </c>
      <c r="AA741" s="2844"/>
      <c r="AB741" s="2844"/>
      <c r="AC741" s="2108">
        <v>0</v>
      </c>
      <c r="AD741" s="2108"/>
      <c r="AE741" s="2844"/>
      <c r="AF741" s="2844">
        <v>0</v>
      </c>
      <c r="AG741" s="2108">
        <v>0</v>
      </c>
      <c r="AH741" s="2682"/>
      <c r="AI741" s="2682"/>
      <c r="AJ741" s="2683">
        <v>0</v>
      </c>
    </row>
    <row r="742" spans="1:36" s="2701" customFormat="1" ht="94.5">
      <c r="A742" s="139">
        <v>4021</v>
      </c>
      <c r="B742" s="2710" t="s">
        <v>9457</v>
      </c>
      <c r="C742" s="2675" t="s">
        <v>9458</v>
      </c>
      <c r="D742" s="2673" t="s">
        <v>66</v>
      </c>
      <c r="E742" s="2676" t="s">
        <v>42</v>
      </c>
      <c r="F742" s="2690" t="s">
        <v>43</v>
      </c>
      <c r="G742" s="2678">
        <v>100</v>
      </c>
      <c r="H742" s="2679">
        <v>0</v>
      </c>
      <c r="I742" s="2678">
        <v>0</v>
      </c>
      <c r="J742" s="2680">
        <v>0</v>
      </c>
      <c r="K742" s="2680">
        <v>0</v>
      </c>
      <c r="L742" s="2681">
        <v>100</v>
      </c>
      <c r="M742" s="2784">
        <v>25</v>
      </c>
      <c r="N742" s="2681">
        <v>0</v>
      </c>
      <c r="O742" s="2682">
        <v>25</v>
      </c>
      <c r="P742" s="2682"/>
      <c r="Q742" s="2682"/>
      <c r="R742" s="2682"/>
      <c r="S742" s="2682"/>
      <c r="T742" s="2682"/>
      <c r="U742" s="2682"/>
      <c r="V742" s="2682"/>
      <c r="W742" s="2682"/>
      <c r="X742" s="2843">
        <v>25</v>
      </c>
      <c r="Y742" s="2843">
        <v>0</v>
      </c>
      <c r="Z742" s="2108">
        <v>25</v>
      </c>
      <c r="AA742" s="2844"/>
      <c r="AB742" s="2844"/>
      <c r="AC742" s="2108">
        <v>0</v>
      </c>
      <c r="AD742" s="2108"/>
      <c r="AE742" s="2844"/>
      <c r="AF742" s="2844">
        <v>0</v>
      </c>
      <c r="AG742" s="2108">
        <v>0</v>
      </c>
      <c r="AH742" s="2682"/>
      <c r="AI742" s="2682"/>
      <c r="AJ742" s="2683">
        <v>0</v>
      </c>
    </row>
    <row r="743" spans="1:36" s="2701" customFormat="1" ht="63">
      <c r="A743" s="139">
        <v>4022</v>
      </c>
      <c r="B743" s="2710" t="s">
        <v>9459</v>
      </c>
      <c r="C743" s="2675" t="s">
        <v>9460</v>
      </c>
      <c r="D743" s="2673" t="s">
        <v>66</v>
      </c>
      <c r="E743" s="2676" t="s">
        <v>42</v>
      </c>
      <c r="F743" s="2690" t="s">
        <v>43</v>
      </c>
      <c r="G743" s="2678">
        <v>100</v>
      </c>
      <c r="H743" s="2679">
        <v>0</v>
      </c>
      <c r="I743" s="2678">
        <v>0</v>
      </c>
      <c r="J743" s="2680">
        <v>0</v>
      </c>
      <c r="K743" s="2680">
        <v>0</v>
      </c>
      <c r="L743" s="2681">
        <v>100</v>
      </c>
      <c r="M743" s="2784">
        <v>25</v>
      </c>
      <c r="N743" s="2681">
        <v>0</v>
      </c>
      <c r="O743" s="2682">
        <v>25</v>
      </c>
      <c r="P743" s="2682"/>
      <c r="Q743" s="2682"/>
      <c r="R743" s="2682"/>
      <c r="S743" s="2682"/>
      <c r="T743" s="2682"/>
      <c r="U743" s="2682"/>
      <c r="V743" s="2682"/>
      <c r="W743" s="2682"/>
      <c r="X743" s="2843">
        <v>25</v>
      </c>
      <c r="Y743" s="2843">
        <v>0</v>
      </c>
      <c r="Z743" s="2108">
        <v>25</v>
      </c>
      <c r="AA743" s="2844"/>
      <c r="AB743" s="2844"/>
      <c r="AC743" s="2108">
        <v>0</v>
      </c>
      <c r="AD743" s="2108"/>
      <c r="AE743" s="2844"/>
      <c r="AF743" s="2844">
        <v>0</v>
      </c>
      <c r="AG743" s="2108">
        <v>0</v>
      </c>
      <c r="AH743" s="2682"/>
      <c r="AI743" s="2682"/>
      <c r="AJ743" s="2683">
        <v>0</v>
      </c>
    </row>
    <row r="744" spans="1:36" s="2701" customFormat="1" ht="141.75">
      <c r="A744" s="139">
        <v>4023</v>
      </c>
      <c r="B744" s="2710" t="s">
        <v>9461</v>
      </c>
      <c r="C744" s="2675" t="s">
        <v>9462</v>
      </c>
      <c r="D744" s="2703" t="s">
        <v>187</v>
      </c>
      <c r="E744" s="2676" t="s">
        <v>42</v>
      </c>
      <c r="F744" s="2690" t="s">
        <v>43</v>
      </c>
      <c r="G744" s="2678">
        <v>100</v>
      </c>
      <c r="H744" s="2679">
        <v>0</v>
      </c>
      <c r="I744" s="2678">
        <v>0</v>
      </c>
      <c r="J744" s="2680">
        <v>0</v>
      </c>
      <c r="K744" s="2680">
        <v>0</v>
      </c>
      <c r="L744" s="2681">
        <v>100</v>
      </c>
      <c r="M744" s="2784">
        <v>25</v>
      </c>
      <c r="N744" s="2681">
        <v>0</v>
      </c>
      <c r="O744" s="2682">
        <v>25</v>
      </c>
      <c r="P744" s="2682"/>
      <c r="Q744" s="2682"/>
      <c r="R744" s="2682"/>
      <c r="S744" s="2682"/>
      <c r="T744" s="2682"/>
      <c r="U744" s="2682"/>
      <c r="V744" s="2682"/>
      <c r="W744" s="2682"/>
      <c r="X744" s="2843">
        <v>25</v>
      </c>
      <c r="Y744" s="2843">
        <v>0</v>
      </c>
      <c r="Z744" s="2108">
        <v>25</v>
      </c>
      <c r="AA744" s="2844"/>
      <c r="AB744" s="2844"/>
      <c r="AC744" s="2108">
        <v>0</v>
      </c>
      <c r="AD744" s="2108"/>
      <c r="AE744" s="2844"/>
      <c r="AF744" s="2844">
        <v>0</v>
      </c>
      <c r="AG744" s="2108">
        <v>0</v>
      </c>
      <c r="AH744" s="2682"/>
      <c r="AI744" s="2682"/>
      <c r="AJ744" s="2683">
        <v>0</v>
      </c>
    </row>
    <row r="745" spans="1:36" s="2701" customFormat="1" ht="110.25">
      <c r="A745" s="139">
        <v>4024</v>
      </c>
      <c r="B745" s="2710" t="s">
        <v>9463</v>
      </c>
      <c r="C745" s="2675" t="s">
        <v>9464</v>
      </c>
      <c r="D745" s="2703" t="s">
        <v>187</v>
      </c>
      <c r="E745" s="2676" t="s">
        <v>42</v>
      </c>
      <c r="F745" s="2690" t="s">
        <v>43</v>
      </c>
      <c r="G745" s="2678">
        <v>100</v>
      </c>
      <c r="H745" s="2679">
        <v>0</v>
      </c>
      <c r="I745" s="2678">
        <v>0</v>
      </c>
      <c r="J745" s="2680">
        <v>0</v>
      </c>
      <c r="K745" s="2680">
        <v>0</v>
      </c>
      <c r="L745" s="2681">
        <v>100</v>
      </c>
      <c r="M745" s="2784">
        <v>25</v>
      </c>
      <c r="N745" s="2681">
        <v>0</v>
      </c>
      <c r="O745" s="2682">
        <v>25</v>
      </c>
      <c r="P745" s="2682"/>
      <c r="Q745" s="2682"/>
      <c r="R745" s="2682"/>
      <c r="S745" s="2682"/>
      <c r="T745" s="2682"/>
      <c r="U745" s="2682"/>
      <c r="V745" s="2682"/>
      <c r="W745" s="2682"/>
      <c r="X745" s="2843">
        <v>25</v>
      </c>
      <c r="Y745" s="2843">
        <v>0</v>
      </c>
      <c r="Z745" s="2108">
        <v>25</v>
      </c>
      <c r="AA745" s="2844"/>
      <c r="AB745" s="2844"/>
      <c r="AC745" s="2108">
        <v>0</v>
      </c>
      <c r="AD745" s="2108"/>
      <c r="AE745" s="2844"/>
      <c r="AF745" s="2844">
        <v>0</v>
      </c>
      <c r="AG745" s="2108">
        <v>0</v>
      </c>
      <c r="AH745" s="2682"/>
      <c r="AI745" s="2682"/>
      <c r="AJ745" s="2683">
        <v>0</v>
      </c>
    </row>
    <row r="746" spans="1:36" s="2701" customFormat="1" ht="63">
      <c r="A746" s="139">
        <v>4025</v>
      </c>
      <c r="B746" s="2710" t="s">
        <v>9465</v>
      </c>
      <c r="C746" s="2675" t="s">
        <v>9466</v>
      </c>
      <c r="D746" s="2673" t="s">
        <v>561</v>
      </c>
      <c r="E746" s="2676" t="s">
        <v>42</v>
      </c>
      <c r="F746" s="2690" t="s">
        <v>43</v>
      </c>
      <c r="G746" s="2678">
        <v>200</v>
      </c>
      <c r="H746" s="2679">
        <v>0</v>
      </c>
      <c r="I746" s="2678">
        <v>0</v>
      </c>
      <c r="J746" s="2680">
        <v>0</v>
      </c>
      <c r="K746" s="2680">
        <v>0</v>
      </c>
      <c r="L746" s="2681">
        <v>200</v>
      </c>
      <c r="M746" s="2784">
        <v>50</v>
      </c>
      <c r="N746" s="2681">
        <v>0</v>
      </c>
      <c r="O746" s="2682">
        <v>50</v>
      </c>
      <c r="P746" s="2682"/>
      <c r="Q746" s="2682"/>
      <c r="R746" s="2682"/>
      <c r="S746" s="2682"/>
      <c r="T746" s="2682"/>
      <c r="U746" s="2682"/>
      <c r="V746" s="2682"/>
      <c r="W746" s="2682"/>
      <c r="X746" s="2843">
        <v>50</v>
      </c>
      <c r="Y746" s="2843">
        <v>0</v>
      </c>
      <c r="Z746" s="2108">
        <v>50</v>
      </c>
      <c r="AA746" s="2844"/>
      <c r="AB746" s="2844"/>
      <c r="AC746" s="2108">
        <v>0</v>
      </c>
      <c r="AD746" s="2108"/>
      <c r="AE746" s="2844"/>
      <c r="AF746" s="2844">
        <v>0</v>
      </c>
      <c r="AG746" s="2108">
        <v>0</v>
      </c>
      <c r="AH746" s="2682"/>
      <c r="AI746" s="2682"/>
      <c r="AJ746" s="2683">
        <v>0</v>
      </c>
    </row>
    <row r="747" spans="1:36" s="2701" customFormat="1" ht="47.25">
      <c r="A747" s="139">
        <v>4026</v>
      </c>
      <c r="B747" s="2710" t="s">
        <v>9467</v>
      </c>
      <c r="C747" s="2675" t="s">
        <v>9468</v>
      </c>
      <c r="D747" s="2673" t="s">
        <v>577</v>
      </c>
      <c r="E747" s="2676" t="s">
        <v>42</v>
      </c>
      <c r="F747" s="2690" t="s">
        <v>43</v>
      </c>
      <c r="G747" s="2678">
        <v>100</v>
      </c>
      <c r="H747" s="2679">
        <v>0</v>
      </c>
      <c r="I747" s="2678">
        <v>0</v>
      </c>
      <c r="J747" s="2680">
        <v>0</v>
      </c>
      <c r="K747" s="2680">
        <v>0</v>
      </c>
      <c r="L747" s="2681">
        <v>100</v>
      </c>
      <c r="M747" s="2784">
        <v>25</v>
      </c>
      <c r="N747" s="2681">
        <v>0</v>
      </c>
      <c r="O747" s="2682">
        <v>25</v>
      </c>
      <c r="P747" s="2682"/>
      <c r="Q747" s="2682"/>
      <c r="R747" s="2682"/>
      <c r="S747" s="2682"/>
      <c r="T747" s="2682"/>
      <c r="U747" s="2682"/>
      <c r="V747" s="2682"/>
      <c r="W747" s="2682"/>
      <c r="X747" s="2843">
        <v>25</v>
      </c>
      <c r="Y747" s="2843">
        <v>0</v>
      </c>
      <c r="Z747" s="2108">
        <v>25</v>
      </c>
      <c r="AA747" s="2844"/>
      <c r="AB747" s="2844"/>
      <c r="AC747" s="2108">
        <v>0</v>
      </c>
      <c r="AD747" s="2108"/>
      <c r="AE747" s="2844"/>
      <c r="AF747" s="2844">
        <v>0</v>
      </c>
      <c r="AG747" s="2108">
        <v>0</v>
      </c>
      <c r="AH747" s="2682"/>
      <c r="AI747" s="2682"/>
      <c r="AJ747" s="2683">
        <v>0</v>
      </c>
    </row>
    <row r="748" spans="1:36" s="2701" customFormat="1" ht="47.25">
      <c r="A748" s="139">
        <v>4027</v>
      </c>
      <c r="B748" s="2710" t="s">
        <v>9469</v>
      </c>
      <c r="C748" s="2675" t="s">
        <v>9470</v>
      </c>
      <c r="D748" s="2673" t="s">
        <v>577</v>
      </c>
      <c r="E748" s="2676" t="s">
        <v>42</v>
      </c>
      <c r="F748" s="2690" t="s">
        <v>43</v>
      </c>
      <c r="G748" s="2678">
        <v>130</v>
      </c>
      <c r="H748" s="2679">
        <v>0</v>
      </c>
      <c r="I748" s="2678">
        <v>0</v>
      </c>
      <c r="J748" s="2680">
        <v>0</v>
      </c>
      <c r="K748" s="2680">
        <v>0</v>
      </c>
      <c r="L748" s="2681">
        <v>130</v>
      </c>
      <c r="M748" s="2784">
        <v>32.5</v>
      </c>
      <c r="N748" s="2681">
        <v>0</v>
      </c>
      <c r="O748" s="2682">
        <v>32.5</v>
      </c>
      <c r="P748" s="2682"/>
      <c r="Q748" s="2682"/>
      <c r="R748" s="2682"/>
      <c r="S748" s="2682"/>
      <c r="T748" s="2682"/>
      <c r="U748" s="2682"/>
      <c r="V748" s="2682"/>
      <c r="W748" s="2682"/>
      <c r="X748" s="2843">
        <v>32.5</v>
      </c>
      <c r="Y748" s="2843">
        <v>0</v>
      </c>
      <c r="Z748" s="2108">
        <v>32.5</v>
      </c>
      <c r="AA748" s="2844"/>
      <c r="AB748" s="2844"/>
      <c r="AC748" s="2108">
        <v>0</v>
      </c>
      <c r="AD748" s="2108"/>
      <c r="AE748" s="2844"/>
      <c r="AF748" s="2844">
        <v>0</v>
      </c>
      <c r="AG748" s="2108">
        <v>0</v>
      </c>
      <c r="AH748" s="2682"/>
      <c r="AI748" s="2682"/>
      <c r="AJ748" s="2683">
        <v>0</v>
      </c>
    </row>
    <row r="749" spans="1:36" s="2701" customFormat="1" ht="46.9" customHeight="1">
      <c r="A749" s="139">
        <v>4028</v>
      </c>
      <c r="B749" s="2710" t="s">
        <v>9471</v>
      </c>
      <c r="C749" s="2675" t="s">
        <v>9472</v>
      </c>
      <c r="D749" s="2673" t="s">
        <v>577</v>
      </c>
      <c r="E749" s="2676" t="s">
        <v>42</v>
      </c>
      <c r="F749" s="2690" t="s">
        <v>43</v>
      </c>
      <c r="G749" s="2678">
        <v>120</v>
      </c>
      <c r="H749" s="2679">
        <v>0</v>
      </c>
      <c r="I749" s="2678">
        <v>0</v>
      </c>
      <c r="J749" s="2680">
        <v>0</v>
      </c>
      <c r="K749" s="2680">
        <v>0</v>
      </c>
      <c r="L749" s="2681">
        <v>120</v>
      </c>
      <c r="M749" s="2784">
        <v>30</v>
      </c>
      <c r="N749" s="2681">
        <v>0</v>
      </c>
      <c r="O749" s="2682">
        <v>30</v>
      </c>
      <c r="P749" s="2682"/>
      <c r="Q749" s="2682"/>
      <c r="R749" s="2682"/>
      <c r="S749" s="2682"/>
      <c r="T749" s="2682"/>
      <c r="U749" s="2682"/>
      <c r="V749" s="2682"/>
      <c r="W749" s="2682"/>
      <c r="X749" s="2843">
        <v>30</v>
      </c>
      <c r="Y749" s="2843">
        <v>0</v>
      </c>
      <c r="Z749" s="2108">
        <v>30</v>
      </c>
      <c r="AA749" s="2844"/>
      <c r="AB749" s="2844"/>
      <c r="AC749" s="2108">
        <v>0</v>
      </c>
      <c r="AD749" s="2108"/>
      <c r="AE749" s="2844"/>
      <c r="AF749" s="2844">
        <v>0</v>
      </c>
      <c r="AG749" s="2108">
        <v>0</v>
      </c>
      <c r="AH749" s="2682"/>
      <c r="AI749" s="2682"/>
      <c r="AJ749" s="2683">
        <v>0</v>
      </c>
    </row>
    <row r="750" spans="1:36" s="2701" customFormat="1" ht="63">
      <c r="A750" s="139">
        <v>4029</v>
      </c>
      <c r="B750" s="2710" t="s">
        <v>9473</v>
      </c>
      <c r="C750" s="2675" t="s">
        <v>9474</v>
      </c>
      <c r="D750" s="2673" t="s">
        <v>384</v>
      </c>
      <c r="E750" s="2676" t="s">
        <v>42</v>
      </c>
      <c r="F750" s="2690" t="s">
        <v>43</v>
      </c>
      <c r="G750" s="2678">
        <v>100</v>
      </c>
      <c r="H750" s="2679">
        <v>0</v>
      </c>
      <c r="I750" s="2678">
        <v>0</v>
      </c>
      <c r="J750" s="2680">
        <v>0</v>
      </c>
      <c r="K750" s="2680">
        <v>0</v>
      </c>
      <c r="L750" s="2681">
        <v>100</v>
      </c>
      <c r="M750" s="2784">
        <v>25</v>
      </c>
      <c r="N750" s="2681">
        <v>0</v>
      </c>
      <c r="O750" s="2682">
        <v>25</v>
      </c>
      <c r="P750" s="2682"/>
      <c r="Q750" s="2682"/>
      <c r="R750" s="2682"/>
      <c r="S750" s="2682"/>
      <c r="T750" s="2682"/>
      <c r="U750" s="2682"/>
      <c r="V750" s="2682"/>
      <c r="W750" s="2682"/>
      <c r="X750" s="2843">
        <v>25</v>
      </c>
      <c r="Y750" s="2843">
        <v>0</v>
      </c>
      <c r="Z750" s="2108">
        <v>25</v>
      </c>
      <c r="AA750" s="2844"/>
      <c r="AB750" s="2844"/>
      <c r="AC750" s="2108">
        <v>0</v>
      </c>
      <c r="AD750" s="2108"/>
      <c r="AE750" s="2844"/>
      <c r="AF750" s="2844">
        <v>0</v>
      </c>
      <c r="AG750" s="2108">
        <v>0</v>
      </c>
      <c r="AH750" s="2682"/>
      <c r="AI750" s="2682"/>
      <c r="AJ750" s="2683">
        <v>0</v>
      </c>
    </row>
    <row r="751" spans="1:36" s="2701" customFormat="1" ht="46.9" customHeight="1">
      <c r="A751" s="139">
        <v>4030</v>
      </c>
      <c r="B751" s="2710" t="s">
        <v>9475</v>
      </c>
      <c r="C751" s="2675" t="s">
        <v>9476</v>
      </c>
      <c r="D751" s="2673" t="s">
        <v>384</v>
      </c>
      <c r="E751" s="2676" t="s">
        <v>42</v>
      </c>
      <c r="F751" s="2690" t="s">
        <v>43</v>
      </c>
      <c r="G751" s="2678">
        <v>50</v>
      </c>
      <c r="H751" s="2679">
        <v>0</v>
      </c>
      <c r="I751" s="2678">
        <v>0</v>
      </c>
      <c r="J751" s="2680">
        <v>0</v>
      </c>
      <c r="K751" s="2680">
        <v>0</v>
      </c>
      <c r="L751" s="2681">
        <v>50</v>
      </c>
      <c r="M751" s="2784">
        <v>12.5</v>
      </c>
      <c r="N751" s="2681">
        <v>0</v>
      </c>
      <c r="O751" s="2682">
        <v>12.5</v>
      </c>
      <c r="P751" s="2682"/>
      <c r="Q751" s="2682"/>
      <c r="R751" s="2682"/>
      <c r="S751" s="2682"/>
      <c r="T751" s="2682"/>
      <c r="U751" s="2682"/>
      <c r="V751" s="2682"/>
      <c r="W751" s="2682"/>
      <c r="X751" s="2843">
        <v>12.5</v>
      </c>
      <c r="Y751" s="2843">
        <v>0</v>
      </c>
      <c r="Z751" s="2108">
        <v>12.5</v>
      </c>
      <c r="AA751" s="2844"/>
      <c r="AB751" s="2844"/>
      <c r="AC751" s="2108">
        <v>0</v>
      </c>
      <c r="AD751" s="2108"/>
      <c r="AE751" s="2844"/>
      <c r="AF751" s="2844">
        <v>0</v>
      </c>
      <c r="AG751" s="2108">
        <v>0</v>
      </c>
      <c r="AH751" s="2682"/>
      <c r="AI751" s="2682"/>
      <c r="AJ751" s="2683">
        <v>0</v>
      </c>
    </row>
    <row r="752" spans="1:36" s="2701" customFormat="1" ht="110.25">
      <c r="A752" s="139">
        <v>4031</v>
      </c>
      <c r="B752" s="2710" t="s">
        <v>9477</v>
      </c>
      <c r="C752" s="2675" t="s">
        <v>9478</v>
      </c>
      <c r="D752" s="2673" t="s">
        <v>213</v>
      </c>
      <c r="E752" s="2676" t="s">
        <v>42</v>
      </c>
      <c r="F752" s="2690" t="s">
        <v>43</v>
      </c>
      <c r="G752" s="2678">
        <v>100</v>
      </c>
      <c r="H752" s="2679">
        <v>0</v>
      </c>
      <c r="I752" s="2678">
        <v>0</v>
      </c>
      <c r="J752" s="2680">
        <v>0</v>
      </c>
      <c r="K752" s="2680">
        <v>0</v>
      </c>
      <c r="L752" s="2681">
        <v>100</v>
      </c>
      <c r="M752" s="2784">
        <v>25</v>
      </c>
      <c r="N752" s="2681">
        <v>0</v>
      </c>
      <c r="O752" s="2682">
        <v>25</v>
      </c>
      <c r="P752" s="2682"/>
      <c r="Q752" s="2682"/>
      <c r="R752" s="2682"/>
      <c r="S752" s="2682"/>
      <c r="T752" s="2682"/>
      <c r="U752" s="2682"/>
      <c r="V752" s="2682"/>
      <c r="W752" s="2682"/>
      <c r="X752" s="2843">
        <v>25</v>
      </c>
      <c r="Y752" s="2843">
        <v>0</v>
      </c>
      <c r="Z752" s="2108">
        <v>25</v>
      </c>
      <c r="AA752" s="2844"/>
      <c r="AB752" s="2844"/>
      <c r="AC752" s="2108">
        <v>0</v>
      </c>
      <c r="AD752" s="2108"/>
      <c r="AE752" s="2844"/>
      <c r="AF752" s="2844">
        <v>0</v>
      </c>
      <c r="AG752" s="2108">
        <v>0</v>
      </c>
      <c r="AH752" s="2682"/>
      <c r="AI752" s="2682"/>
      <c r="AJ752" s="2683">
        <v>0</v>
      </c>
    </row>
    <row r="753" spans="1:36" s="2701" customFormat="1" ht="327.60000000000002" customHeight="1">
      <c r="A753" s="139">
        <v>4032</v>
      </c>
      <c r="B753" s="2710" t="s">
        <v>9479</v>
      </c>
      <c r="C753" s="2675" t="s">
        <v>9480</v>
      </c>
      <c r="D753" s="2673" t="s">
        <v>213</v>
      </c>
      <c r="E753" s="2676" t="s">
        <v>42</v>
      </c>
      <c r="F753" s="2690" t="s">
        <v>43</v>
      </c>
      <c r="G753" s="2678">
        <v>200</v>
      </c>
      <c r="H753" s="2679">
        <v>0</v>
      </c>
      <c r="I753" s="2678">
        <v>0</v>
      </c>
      <c r="J753" s="2680">
        <v>0</v>
      </c>
      <c r="K753" s="2680">
        <v>0</v>
      </c>
      <c r="L753" s="2681">
        <v>200</v>
      </c>
      <c r="M753" s="2784">
        <v>50</v>
      </c>
      <c r="N753" s="2681">
        <v>0</v>
      </c>
      <c r="O753" s="2682">
        <v>50</v>
      </c>
      <c r="P753" s="2682"/>
      <c r="Q753" s="2682"/>
      <c r="R753" s="2682"/>
      <c r="S753" s="2682"/>
      <c r="T753" s="2682"/>
      <c r="U753" s="2682"/>
      <c r="V753" s="2682"/>
      <c r="W753" s="2682"/>
      <c r="X753" s="2843">
        <v>50</v>
      </c>
      <c r="Y753" s="2843">
        <v>0</v>
      </c>
      <c r="Z753" s="2108">
        <v>50</v>
      </c>
      <c r="AA753" s="2844"/>
      <c r="AB753" s="2844"/>
      <c r="AC753" s="2108">
        <v>0</v>
      </c>
      <c r="AD753" s="2108"/>
      <c r="AE753" s="2844"/>
      <c r="AF753" s="2844">
        <v>0</v>
      </c>
      <c r="AG753" s="2108">
        <v>0</v>
      </c>
      <c r="AH753" s="2682"/>
      <c r="AI753" s="2682"/>
      <c r="AJ753" s="2683">
        <v>0</v>
      </c>
    </row>
    <row r="754" spans="1:36" s="2701" customFormat="1" ht="126">
      <c r="A754" s="139">
        <v>4033</v>
      </c>
      <c r="B754" s="2710" t="s">
        <v>9481</v>
      </c>
      <c r="C754" s="2675" t="s">
        <v>9482</v>
      </c>
      <c r="D754" s="2673" t="s">
        <v>213</v>
      </c>
      <c r="E754" s="2676" t="s">
        <v>42</v>
      </c>
      <c r="F754" s="2690" t="s">
        <v>43</v>
      </c>
      <c r="G754" s="2678">
        <v>160</v>
      </c>
      <c r="H754" s="2679">
        <v>0</v>
      </c>
      <c r="I754" s="2678">
        <v>0</v>
      </c>
      <c r="J754" s="2680">
        <v>0</v>
      </c>
      <c r="K754" s="2680">
        <v>0</v>
      </c>
      <c r="L754" s="2681">
        <v>160</v>
      </c>
      <c r="M754" s="2784">
        <v>40</v>
      </c>
      <c r="N754" s="2681">
        <v>0</v>
      </c>
      <c r="O754" s="2682">
        <v>40</v>
      </c>
      <c r="P754" s="2682"/>
      <c r="Q754" s="2682"/>
      <c r="R754" s="2682"/>
      <c r="S754" s="2682"/>
      <c r="T754" s="2682"/>
      <c r="U754" s="2682"/>
      <c r="V754" s="2682"/>
      <c r="W754" s="2682"/>
      <c r="X754" s="2843">
        <v>40</v>
      </c>
      <c r="Y754" s="2843">
        <v>0</v>
      </c>
      <c r="Z754" s="2108">
        <v>40</v>
      </c>
      <c r="AA754" s="2844"/>
      <c r="AB754" s="2844"/>
      <c r="AC754" s="2108">
        <v>0</v>
      </c>
      <c r="AD754" s="2108"/>
      <c r="AE754" s="2844"/>
      <c r="AF754" s="2844">
        <v>0</v>
      </c>
      <c r="AG754" s="2108">
        <v>0</v>
      </c>
      <c r="AH754" s="2682"/>
      <c r="AI754" s="2682"/>
      <c r="AJ754" s="2683">
        <v>0</v>
      </c>
    </row>
    <row r="755" spans="1:36" s="2701" customFormat="1" ht="78.75">
      <c r="A755" s="139">
        <v>4034</v>
      </c>
      <c r="B755" s="2710" t="s">
        <v>9483</v>
      </c>
      <c r="C755" s="2675" t="s">
        <v>9484</v>
      </c>
      <c r="D755" s="2673" t="s">
        <v>213</v>
      </c>
      <c r="E755" s="2676" t="s">
        <v>42</v>
      </c>
      <c r="F755" s="2690" t="s">
        <v>43</v>
      </c>
      <c r="G755" s="2678">
        <v>100</v>
      </c>
      <c r="H755" s="2679">
        <v>0</v>
      </c>
      <c r="I755" s="2678">
        <v>0</v>
      </c>
      <c r="J755" s="2680">
        <v>0</v>
      </c>
      <c r="K755" s="2680">
        <v>0</v>
      </c>
      <c r="L755" s="2681">
        <v>100</v>
      </c>
      <c r="M755" s="2784">
        <v>25</v>
      </c>
      <c r="N755" s="2681">
        <v>0</v>
      </c>
      <c r="O755" s="2682">
        <v>25</v>
      </c>
      <c r="P755" s="2682"/>
      <c r="Q755" s="2682"/>
      <c r="R755" s="2682"/>
      <c r="S755" s="2682"/>
      <c r="T755" s="2682"/>
      <c r="U755" s="2682"/>
      <c r="V755" s="2682"/>
      <c r="W755" s="2682"/>
      <c r="X755" s="2843">
        <v>25</v>
      </c>
      <c r="Y755" s="2843">
        <v>0</v>
      </c>
      <c r="Z755" s="2108">
        <v>25</v>
      </c>
      <c r="AA755" s="2844"/>
      <c r="AB755" s="2844"/>
      <c r="AC755" s="2108">
        <v>0</v>
      </c>
      <c r="AD755" s="2108"/>
      <c r="AE755" s="2844"/>
      <c r="AF755" s="2844">
        <v>0</v>
      </c>
      <c r="AG755" s="2108">
        <v>0</v>
      </c>
      <c r="AH755" s="2682"/>
      <c r="AI755" s="2682"/>
      <c r="AJ755" s="2683">
        <v>0</v>
      </c>
    </row>
    <row r="756" spans="1:36" s="2701" customFormat="1" ht="94.5">
      <c r="A756" s="139">
        <v>4035</v>
      </c>
      <c r="B756" s="2710" t="s">
        <v>9485</v>
      </c>
      <c r="C756" s="2675" t="s">
        <v>9486</v>
      </c>
      <c r="D756" s="2673" t="s">
        <v>213</v>
      </c>
      <c r="E756" s="2676" t="s">
        <v>42</v>
      </c>
      <c r="F756" s="2690" t="s">
        <v>43</v>
      </c>
      <c r="G756" s="2678">
        <v>84</v>
      </c>
      <c r="H756" s="2679">
        <v>0</v>
      </c>
      <c r="I756" s="2678">
        <v>0</v>
      </c>
      <c r="J756" s="2680">
        <v>0</v>
      </c>
      <c r="K756" s="2680">
        <v>0</v>
      </c>
      <c r="L756" s="2681">
        <v>84</v>
      </c>
      <c r="M756" s="2784">
        <v>21</v>
      </c>
      <c r="N756" s="2681">
        <v>0</v>
      </c>
      <c r="O756" s="2682">
        <v>21</v>
      </c>
      <c r="P756" s="2682"/>
      <c r="Q756" s="2682"/>
      <c r="R756" s="2682"/>
      <c r="S756" s="2682"/>
      <c r="T756" s="2682"/>
      <c r="U756" s="2682"/>
      <c r="V756" s="2682"/>
      <c r="W756" s="2682"/>
      <c r="X756" s="2843">
        <v>21</v>
      </c>
      <c r="Y756" s="2843">
        <v>0</v>
      </c>
      <c r="Z756" s="2108">
        <v>21</v>
      </c>
      <c r="AA756" s="2844"/>
      <c r="AB756" s="2844"/>
      <c r="AC756" s="2108">
        <v>0</v>
      </c>
      <c r="AD756" s="2108"/>
      <c r="AE756" s="2844"/>
      <c r="AF756" s="2844">
        <v>0</v>
      </c>
      <c r="AG756" s="2108">
        <v>0</v>
      </c>
      <c r="AH756" s="2682"/>
      <c r="AI756" s="2682"/>
      <c r="AJ756" s="2683">
        <v>0</v>
      </c>
    </row>
    <row r="757" spans="1:36" s="2701" customFormat="1" ht="47.25">
      <c r="A757" s="139">
        <v>4036</v>
      </c>
      <c r="B757" s="2710" t="s">
        <v>9487</v>
      </c>
      <c r="C757" s="2675" t="s">
        <v>9488</v>
      </c>
      <c r="D757" s="2673" t="s">
        <v>393</v>
      </c>
      <c r="E757" s="2676" t="s">
        <v>42</v>
      </c>
      <c r="F757" s="2690" t="s">
        <v>43</v>
      </c>
      <c r="G757" s="2678">
        <v>375.77300000000002</v>
      </c>
      <c r="H757" s="2679">
        <v>0</v>
      </c>
      <c r="I757" s="2678">
        <v>0</v>
      </c>
      <c r="J757" s="2680">
        <v>0</v>
      </c>
      <c r="K757" s="2680">
        <v>0</v>
      </c>
      <c r="L757" s="2681">
        <v>375.77300000000002</v>
      </c>
      <c r="M757" s="2784">
        <v>93.94</v>
      </c>
      <c r="N757" s="2681">
        <v>0</v>
      </c>
      <c r="O757" s="2682">
        <v>93.94</v>
      </c>
      <c r="P757" s="2682"/>
      <c r="Q757" s="2682"/>
      <c r="R757" s="2682"/>
      <c r="S757" s="2682"/>
      <c r="T757" s="2682"/>
      <c r="U757" s="2682"/>
      <c r="V757" s="2682"/>
      <c r="W757" s="2682"/>
      <c r="X757" s="2843">
        <v>93.94</v>
      </c>
      <c r="Y757" s="2843">
        <v>0</v>
      </c>
      <c r="Z757" s="2108">
        <v>93.94</v>
      </c>
      <c r="AA757" s="2844"/>
      <c r="AB757" s="2844"/>
      <c r="AC757" s="2108">
        <v>0</v>
      </c>
      <c r="AD757" s="2108"/>
      <c r="AE757" s="2844"/>
      <c r="AF757" s="2844">
        <v>0</v>
      </c>
      <c r="AG757" s="2108">
        <v>0</v>
      </c>
      <c r="AH757" s="2682"/>
      <c r="AI757" s="2682"/>
      <c r="AJ757" s="2683">
        <v>0</v>
      </c>
    </row>
    <row r="758" spans="1:36" s="2701" customFormat="1" ht="78.75">
      <c r="A758" s="139">
        <v>4037</v>
      </c>
      <c r="B758" s="2710" t="s">
        <v>9489</v>
      </c>
      <c r="C758" s="2675" t="s">
        <v>9490</v>
      </c>
      <c r="D758" s="2673" t="s">
        <v>393</v>
      </c>
      <c r="E758" s="2676" t="s">
        <v>42</v>
      </c>
      <c r="F758" s="2690" t="s">
        <v>43</v>
      </c>
      <c r="G758" s="2678">
        <v>50.34</v>
      </c>
      <c r="H758" s="2679">
        <v>0</v>
      </c>
      <c r="I758" s="2678">
        <v>0</v>
      </c>
      <c r="J758" s="2680">
        <v>0</v>
      </c>
      <c r="K758" s="2680">
        <v>0</v>
      </c>
      <c r="L758" s="2681">
        <v>50.34</v>
      </c>
      <c r="M758" s="2784">
        <v>12.585000000000001</v>
      </c>
      <c r="N758" s="2681">
        <v>0</v>
      </c>
      <c r="O758" s="2682">
        <v>12.585000000000001</v>
      </c>
      <c r="P758" s="2682"/>
      <c r="Q758" s="2682"/>
      <c r="R758" s="2682"/>
      <c r="S758" s="2682"/>
      <c r="T758" s="2682"/>
      <c r="U758" s="2682"/>
      <c r="V758" s="2682"/>
      <c r="W758" s="2682"/>
      <c r="X758" s="2843">
        <v>12.585000000000001</v>
      </c>
      <c r="Y758" s="2843">
        <v>0</v>
      </c>
      <c r="Z758" s="2108">
        <v>12.585000000000001</v>
      </c>
      <c r="AA758" s="2844"/>
      <c r="AB758" s="2844"/>
      <c r="AC758" s="2108">
        <v>0</v>
      </c>
      <c r="AD758" s="2108"/>
      <c r="AE758" s="2844"/>
      <c r="AF758" s="2844">
        <v>0</v>
      </c>
      <c r="AG758" s="2108">
        <v>0</v>
      </c>
      <c r="AH758" s="2682"/>
      <c r="AI758" s="2682"/>
      <c r="AJ758" s="2683">
        <v>0</v>
      </c>
    </row>
    <row r="759" spans="1:36" s="2701" customFormat="1" ht="63">
      <c r="A759" s="139">
        <v>4038</v>
      </c>
      <c r="B759" s="2710" t="s">
        <v>9491</v>
      </c>
      <c r="C759" s="2675" t="s">
        <v>9492</v>
      </c>
      <c r="D759" s="2673" t="s">
        <v>254</v>
      </c>
      <c r="E759" s="2676" t="s">
        <v>42</v>
      </c>
      <c r="F759" s="2690" t="s">
        <v>43</v>
      </c>
      <c r="G759" s="2678">
        <v>100</v>
      </c>
      <c r="H759" s="2679">
        <v>0</v>
      </c>
      <c r="I759" s="2678">
        <v>0</v>
      </c>
      <c r="J759" s="2680">
        <v>0</v>
      </c>
      <c r="K759" s="2680">
        <v>0</v>
      </c>
      <c r="L759" s="2681">
        <v>100</v>
      </c>
      <c r="M759" s="2784">
        <v>25</v>
      </c>
      <c r="N759" s="2681">
        <v>0</v>
      </c>
      <c r="O759" s="2682">
        <v>25</v>
      </c>
      <c r="P759" s="2682"/>
      <c r="Q759" s="2682"/>
      <c r="R759" s="2682"/>
      <c r="S759" s="2682"/>
      <c r="T759" s="2682"/>
      <c r="U759" s="2682"/>
      <c r="V759" s="2682"/>
      <c r="W759" s="2682"/>
      <c r="X759" s="2843">
        <v>25</v>
      </c>
      <c r="Y759" s="2843">
        <v>0</v>
      </c>
      <c r="Z759" s="2108">
        <v>25</v>
      </c>
      <c r="AA759" s="2844"/>
      <c r="AB759" s="2844"/>
      <c r="AC759" s="2108">
        <v>0</v>
      </c>
      <c r="AD759" s="2108"/>
      <c r="AE759" s="2844"/>
      <c r="AF759" s="2844">
        <v>0</v>
      </c>
      <c r="AG759" s="2108">
        <v>0</v>
      </c>
      <c r="AH759" s="2682"/>
      <c r="AI759" s="2682"/>
      <c r="AJ759" s="2683">
        <v>0</v>
      </c>
    </row>
    <row r="760" spans="1:36" s="2701" customFormat="1" ht="78.75">
      <c r="A760" s="139">
        <v>4039</v>
      </c>
      <c r="B760" s="2710" t="s">
        <v>9493</v>
      </c>
      <c r="C760" s="2675" t="s">
        <v>9494</v>
      </c>
      <c r="D760" s="2673" t="s">
        <v>254</v>
      </c>
      <c r="E760" s="2676" t="s">
        <v>42</v>
      </c>
      <c r="F760" s="2690" t="s">
        <v>43</v>
      </c>
      <c r="G760" s="2678">
        <v>100</v>
      </c>
      <c r="H760" s="2679">
        <v>0</v>
      </c>
      <c r="I760" s="2678">
        <v>0</v>
      </c>
      <c r="J760" s="2680">
        <v>0</v>
      </c>
      <c r="K760" s="2680">
        <v>0</v>
      </c>
      <c r="L760" s="2681">
        <v>100</v>
      </c>
      <c r="M760" s="2784">
        <v>25</v>
      </c>
      <c r="N760" s="2681">
        <v>0</v>
      </c>
      <c r="O760" s="2682">
        <v>25</v>
      </c>
      <c r="P760" s="2682"/>
      <c r="Q760" s="2682"/>
      <c r="R760" s="2682"/>
      <c r="S760" s="2682"/>
      <c r="T760" s="2682"/>
      <c r="U760" s="2682"/>
      <c r="V760" s="2682"/>
      <c r="W760" s="2682"/>
      <c r="X760" s="2843">
        <v>25</v>
      </c>
      <c r="Y760" s="2843">
        <v>0</v>
      </c>
      <c r="Z760" s="2108">
        <v>25</v>
      </c>
      <c r="AA760" s="2844"/>
      <c r="AB760" s="2844"/>
      <c r="AC760" s="2108">
        <v>0</v>
      </c>
      <c r="AD760" s="2108"/>
      <c r="AE760" s="2844"/>
      <c r="AF760" s="2844">
        <v>0</v>
      </c>
      <c r="AG760" s="2108">
        <v>0</v>
      </c>
      <c r="AH760" s="2682"/>
      <c r="AI760" s="2682"/>
      <c r="AJ760" s="2683">
        <v>0</v>
      </c>
    </row>
    <row r="761" spans="1:36" s="2701" customFormat="1" ht="47.25">
      <c r="A761" s="139">
        <v>4040</v>
      </c>
      <c r="B761" s="2710" t="s">
        <v>9495</v>
      </c>
      <c r="C761" s="2675" t="s">
        <v>9496</v>
      </c>
      <c r="D761" s="2673" t="s">
        <v>254</v>
      </c>
      <c r="E761" s="2676" t="s">
        <v>42</v>
      </c>
      <c r="F761" s="2690" t="s">
        <v>43</v>
      </c>
      <c r="G761" s="2678">
        <v>50</v>
      </c>
      <c r="H761" s="2679">
        <v>0</v>
      </c>
      <c r="I761" s="2678">
        <v>0</v>
      </c>
      <c r="J761" s="2680">
        <v>0</v>
      </c>
      <c r="K761" s="2680">
        <v>0</v>
      </c>
      <c r="L761" s="2681">
        <v>50</v>
      </c>
      <c r="M761" s="2784">
        <v>12.5</v>
      </c>
      <c r="N761" s="2681">
        <v>0</v>
      </c>
      <c r="O761" s="2682">
        <v>12.5</v>
      </c>
      <c r="P761" s="2682"/>
      <c r="Q761" s="2682"/>
      <c r="R761" s="2682"/>
      <c r="S761" s="2682"/>
      <c r="T761" s="2682"/>
      <c r="U761" s="2682"/>
      <c r="V761" s="2682"/>
      <c r="W761" s="2682"/>
      <c r="X761" s="2843">
        <v>12.5</v>
      </c>
      <c r="Y761" s="2843">
        <v>0</v>
      </c>
      <c r="Z761" s="2108">
        <v>12.5</v>
      </c>
      <c r="AA761" s="2844"/>
      <c r="AB761" s="2844"/>
      <c r="AC761" s="2108">
        <v>0</v>
      </c>
      <c r="AD761" s="2108"/>
      <c r="AE761" s="2844"/>
      <c r="AF761" s="2844">
        <v>0</v>
      </c>
      <c r="AG761" s="2108">
        <v>0</v>
      </c>
      <c r="AH761" s="2682"/>
      <c r="AI761" s="2682"/>
      <c r="AJ761" s="2683">
        <v>0</v>
      </c>
    </row>
    <row r="762" spans="1:36" s="2701" customFormat="1" ht="47.25">
      <c r="A762" s="139">
        <v>4041</v>
      </c>
      <c r="B762" s="2710" t="s">
        <v>9497</v>
      </c>
      <c r="C762" s="2675" t="s">
        <v>9498</v>
      </c>
      <c r="D762" s="2673" t="s">
        <v>254</v>
      </c>
      <c r="E762" s="2676" t="s">
        <v>42</v>
      </c>
      <c r="F762" s="2690" t="s">
        <v>43</v>
      </c>
      <c r="G762" s="2678">
        <v>50</v>
      </c>
      <c r="H762" s="2679">
        <v>0</v>
      </c>
      <c r="I762" s="2678">
        <v>0</v>
      </c>
      <c r="J762" s="2680">
        <v>0</v>
      </c>
      <c r="K762" s="2680">
        <v>0</v>
      </c>
      <c r="L762" s="2681">
        <v>50</v>
      </c>
      <c r="M762" s="2784">
        <v>12.5</v>
      </c>
      <c r="N762" s="2681">
        <v>0</v>
      </c>
      <c r="O762" s="2682">
        <v>12.5</v>
      </c>
      <c r="P762" s="2682"/>
      <c r="Q762" s="2682"/>
      <c r="R762" s="2682"/>
      <c r="S762" s="2682"/>
      <c r="T762" s="2682"/>
      <c r="U762" s="2682"/>
      <c r="V762" s="2682"/>
      <c r="W762" s="2682"/>
      <c r="X762" s="2843">
        <v>12.5</v>
      </c>
      <c r="Y762" s="2843">
        <v>0</v>
      </c>
      <c r="Z762" s="2108">
        <v>12.5</v>
      </c>
      <c r="AA762" s="2844"/>
      <c r="AB762" s="2844"/>
      <c r="AC762" s="2108">
        <v>0</v>
      </c>
      <c r="AD762" s="2108"/>
      <c r="AE762" s="2844"/>
      <c r="AF762" s="2844">
        <v>0</v>
      </c>
      <c r="AG762" s="2108">
        <v>0</v>
      </c>
      <c r="AH762" s="2682"/>
      <c r="AI762" s="2682"/>
      <c r="AJ762" s="2683">
        <v>0</v>
      </c>
    </row>
    <row r="763" spans="1:36" s="2701" customFormat="1" ht="63">
      <c r="A763" s="139">
        <v>4042</v>
      </c>
      <c r="B763" s="2710" t="s">
        <v>9499</v>
      </c>
      <c r="C763" s="2675" t="s">
        <v>9500</v>
      </c>
      <c r="D763" s="2673" t="s">
        <v>254</v>
      </c>
      <c r="E763" s="2676" t="s">
        <v>42</v>
      </c>
      <c r="F763" s="2690" t="s">
        <v>43</v>
      </c>
      <c r="G763" s="2678">
        <v>100</v>
      </c>
      <c r="H763" s="2679">
        <v>0</v>
      </c>
      <c r="I763" s="2678">
        <v>0</v>
      </c>
      <c r="J763" s="2680">
        <v>0</v>
      </c>
      <c r="K763" s="2680">
        <v>0</v>
      </c>
      <c r="L763" s="2681">
        <v>100</v>
      </c>
      <c r="M763" s="2784">
        <v>25</v>
      </c>
      <c r="N763" s="2681">
        <v>0</v>
      </c>
      <c r="O763" s="2682">
        <v>25</v>
      </c>
      <c r="P763" s="2682"/>
      <c r="Q763" s="2682"/>
      <c r="R763" s="2682"/>
      <c r="S763" s="2682"/>
      <c r="T763" s="2682"/>
      <c r="U763" s="2682"/>
      <c r="V763" s="2682"/>
      <c r="W763" s="2682"/>
      <c r="X763" s="2843">
        <v>25</v>
      </c>
      <c r="Y763" s="2843">
        <v>0</v>
      </c>
      <c r="Z763" s="2108">
        <v>25</v>
      </c>
      <c r="AA763" s="2844"/>
      <c r="AB763" s="2844"/>
      <c r="AC763" s="2108">
        <v>0</v>
      </c>
      <c r="AD763" s="2108"/>
      <c r="AE763" s="2844"/>
      <c r="AF763" s="2844">
        <v>0</v>
      </c>
      <c r="AG763" s="2108">
        <v>0</v>
      </c>
      <c r="AH763" s="2682"/>
      <c r="AI763" s="2682"/>
      <c r="AJ763" s="2683">
        <v>0</v>
      </c>
    </row>
    <row r="764" spans="1:36" s="2701" customFormat="1" ht="63">
      <c r="A764" s="139">
        <v>4043</v>
      </c>
      <c r="B764" s="2710" t="s">
        <v>9501</v>
      </c>
      <c r="C764" s="2675" t="s">
        <v>9502</v>
      </c>
      <c r="D764" s="2673" t="s">
        <v>254</v>
      </c>
      <c r="E764" s="2676" t="s">
        <v>42</v>
      </c>
      <c r="F764" s="2690" t="s">
        <v>43</v>
      </c>
      <c r="G764" s="2678">
        <v>100</v>
      </c>
      <c r="H764" s="2679">
        <v>0</v>
      </c>
      <c r="I764" s="2678">
        <v>0</v>
      </c>
      <c r="J764" s="2680">
        <v>0</v>
      </c>
      <c r="K764" s="2680">
        <v>0</v>
      </c>
      <c r="L764" s="2681">
        <v>100</v>
      </c>
      <c r="M764" s="2784">
        <v>25</v>
      </c>
      <c r="N764" s="2681">
        <v>0</v>
      </c>
      <c r="O764" s="2682">
        <v>25</v>
      </c>
      <c r="P764" s="2682"/>
      <c r="Q764" s="2682"/>
      <c r="R764" s="2682"/>
      <c r="S764" s="2682"/>
      <c r="T764" s="2682"/>
      <c r="U764" s="2682"/>
      <c r="V764" s="2682"/>
      <c r="W764" s="2682"/>
      <c r="X764" s="2843">
        <v>25</v>
      </c>
      <c r="Y764" s="2843">
        <v>0</v>
      </c>
      <c r="Z764" s="2108">
        <v>25</v>
      </c>
      <c r="AA764" s="2844"/>
      <c r="AB764" s="2844"/>
      <c r="AC764" s="2108">
        <v>0</v>
      </c>
      <c r="AD764" s="2108"/>
      <c r="AE764" s="2844"/>
      <c r="AF764" s="2844">
        <v>0</v>
      </c>
      <c r="AG764" s="2108">
        <v>0</v>
      </c>
      <c r="AH764" s="2682"/>
      <c r="AI764" s="2682"/>
      <c r="AJ764" s="2683">
        <v>0</v>
      </c>
    </row>
    <row r="765" spans="1:36" s="2701" customFormat="1" ht="63">
      <c r="A765" s="139">
        <v>4044</v>
      </c>
      <c r="B765" s="2710" t="s">
        <v>9503</v>
      </c>
      <c r="C765" s="2675" t="s">
        <v>9504</v>
      </c>
      <c r="D765" s="2673" t="s">
        <v>72</v>
      </c>
      <c r="E765" s="2676" t="s">
        <v>42</v>
      </c>
      <c r="F765" s="2690" t="s">
        <v>43</v>
      </c>
      <c r="G765" s="2678">
        <v>250</v>
      </c>
      <c r="H765" s="2679">
        <v>0</v>
      </c>
      <c r="I765" s="2678">
        <v>0</v>
      </c>
      <c r="J765" s="2680">
        <v>0</v>
      </c>
      <c r="K765" s="2680">
        <v>0</v>
      </c>
      <c r="L765" s="2681">
        <v>250</v>
      </c>
      <c r="M765" s="2784">
        <v>62.5</v>
      </c>
      <c r="N765" s="2681">
        <v>0</v>
      </c>
      <c r="O765" s="2682">
        <v>62.5</v>
      </c>
      <c r="P765" s="2682"/>
      <c r="Q765" s="2682"/>
      <c r="R765" s="2682"/>
      <c r="S765" s="2682"/>
      <c r="T765" s="2682"/>
      <c r="U765" s="2682"/>
      <c r="V765" s="2682"/>
      <c r="W765" s="2682"/>
      <c r="X765" s="2843">
        <v>62.5</v>
      </c>
      <c r="Y765" s="2843">
        <v>0</v>
      </c>
      <c r="Z765" s="2108">
        <v>62.5</v>
      </c>
      <c r="AA765" s="2844">
        <v>0</v>
      </c>
      <c r="AB765" s="2844"/>
      <c r="AC765" s="2108">
        <v>0</v>
      </c>
      <c r="AD765" s="2108">
        <v>0</v>
      </c>
      <c r="AE765" s="2844"/>
      <c r="AF765" s="2844">
        <v>0</v>
      </c>
      <c r="AG765" s="2108">
        <v>0</v>
      </c>
      <c r="AH765" s="2682" t="s">
        <v>9964</v>
      </c>
      <c r="AI765" s="2682" t="s">
        <v>9941</v>
      </c>
      <c r="AJ765" s="2683">
        <v>0</v>
      </c>
    </row>
    <row r="766" spans="1:36" s="2701" customFormat="1" ht="78.75">
      <c r="A766" s="139">
        <v>4045</v>
      </c>
      <c r="B766" s="2710" t="s">
        <v>9505</v>
      </c>
      <c r="C766" s="2675" t="s">
        <v>9506</v>
      </c>
      <c r="D766" s="2673" t="s">
        <v>72</v>
      </c>
      <c r="E766" s="2676" t="s">
        <v>42</v>
      </c>
      <c r="F766" s="2690" t="s">
        <v>43</v>
      </c>
      <c r="G766" s="2678">
        <v>200</v>
      </c>
      <c r="H766" s="2679">
        <v>0</v>
      </c>
      <c r="I766" s="2678">
        <v>0</v>
      </c>
      <c r="J766" s="2680">
        <v>0</v>
      </c>
      <c r="K766" s="2680">
        <v>0</v>
      </c>
      <c r="L766" s="2681">
        <v>200</v>
      </c>
      <c r="M766" s="2784">
        <v>50</v>
      </c>
      <c r="N766" s="2681">
        <v>0</v>
      </c>
      <c r="O766" s="2682">
        <v>50</v>
      </c>
      <c r="P766" s="2682"/>
      <c r="Q766" s="2682"/>
      <c r="R766" s="2682"/>
      <c r="S766" s="2682"/>
      <c r="T766" s="2682"/>
      <c r="U766" s="2682"/>
      <c r="V766" s="2682"/>
      <c r="W766" s="2682"/>
      <c r="X766" s="2843">
        <v>50</v>
      </c>
      <c r="Y766" s="2843">
        <v>0</v>
      </c>
      <c r="Z766" s="2108">
        <v>50</v>
      </c>
      <c r="AA766" s="2844"/>
      <c r="AB766" s="2844"/>
      <c r="AC766" s="2108">
        <v>0</v>
      </c>
      <c r="AD766" s="2108"/>
      <c r="AE766" s="2844"/>
      <c r="AF766" s="2844">
        <v>0</v>
      </c>
      <c r="AG766" s="2108">
        <v>0</v>
      </c>
      <c r="AH766" s="2682"/>
      <c r="AI766" s="2682"/>
      <c r="AJ766" s="2683">
        <v>0</v>
      </c>
    </row>
    <row r="767" spans="1:36" s="2701" customFormat="1" ht="63">
      <c r="A767" s="139">
        <v>4046</v>
      </c>
      <c r="B767" s="2710" t="s">
        <v>9507</v>
      </c>
      <c r="C767" s="2675" t="s">
        <v>9508</v>
      </c>
      <c r="D767" s="2673" t="s">
        <v>205</v>
      </c>
      <c r="E767" s="2676" t="s">
        <v>42</v>
      </c>
      <c r="F767" s="2690" t="s">
        <v>43</v>
      </c>
      <c r="G767" s="2678">
        <v>175</v>
      </c>
      <c r="H767" s="2679">
        <v>0</v>
      </c>
      <c r="I767" s="2678">
        <v>0</v>
      </c>
      <c r="J767" s="2680">
        <v>0</v>
      </c>
      <c r="K767" s="2680">
        <v>0</v>
      </c>
      <c r="L767" s="2681">
        <v>175</v>
      </c>
      <c r="M767" s="2784">
        <v>43.75</v>
      </c>
      <c r="N767" s="2681">
        <v>0</v>
      </c>
      <c r="O767" s="2682">
        <v>43.75</v>
      </c>
      <c r="P767" s="2682"/>
      <c r="Q767" s="2682"/>
      <c r="R767" s="2682"/>
      <c r="S767" s="2682"/>
      <c r="T767" s="2682"/>
      <c r="U767" s="2682"/>
      <c r="V767" s="2682"/>
      <c r="W767" s="2682"/>
      <c r="X767" s="2843">
        <v>43.75</v>
      </c>
      <c r="Y767" s="2843">
        <v>0</v>
      </c>
      <c r="Z767" s="2108">
        <v>43.75</v>
      </c>
      <c r="AA767" s="2844"/>
      <c r="AB767" s="2844"/>
      <c r="AC767" s="2108">
        <v>0</v>
      </c>
      <c r="AD767" s="2108"/>
      <c r="AE767" s="2844"/>
      <c r="AF767" s="2844">
        <v>0</v>
      </c>
      <c r="AG767" s="2108">
        <v>0</v>
      </c>
      <c r="AH767" s="2682"/>
      <c r="AI767" s="2682"/>
      <c r="AJ767" s="2683">
        <v>0</v>
      </c>
    </row>
    <row r="768" spans="1:36" s="2701" customFormat="1" ht="63">
      <c r="A768" s="139">
        <v>4047</v>
      </c>
      <c r="B768" s="2710" t="s">
        <v>9509</v>
      </c>
      <c r="C768" s="2675" t="s">
        <v>9510</v>
      </c>
      <c r="D768" s="2673" t="s">
        <v>209</v>
      </c>
      <c r="E768" s="2676" t="s">
        <v>42</v>
      </c>
      <c r="F768" s="2690" t="s">
        <v>43</v>
      </c>
      <c r="G768" s="2678">
        <v>300</v>
      </c>
      <c r="H768" s="2679">
        <v>0</v>
      </c>
      <c r="I768" s="2678">
        <v>0</v>
      </c>
      <c r="J768" s="2680">
        <v>0</v>
      </c>
      <c r="K768" s="2680">
        <v>0</v>
      </c>
      <c r="L768" s="2681">
        <v>300</v>
      </c>
      <c r="M768" s="2784">
        <v>75</v>
      </c>
      <c r="N768" s="2681">
        <v>0</v>
      </c>
      <c r="O768" s="2682">
        <v>75</v>
      </c>
      <c r="P768" s="2682"/>
      <c r="Q768" s="2682"/>
      <c r="R768" s="2682"/>
      <c r="S768" s="2682"/>
      <c r="T768" s="2682"/>
      <c r="U768" s="2682"/>
      <c r="V768" s="2682"/>
      <c r="W768" s="2682"/>
      <c r="X768" s="2843">
        <v>75</v>
      </c>
      <c r="Y768" s="2843">
        <v>0</v>
      </c>
      <c r="Z768" s="2108">
        <v>75</v>
      </c>
      <c r="AA768" s="2844"/>
      <c r="AB768" s="2844"/>
      <c r="AC768" s="2108">
        <v>0</v>
      </c>
      <c r="AD768" s="2108"/>
      <c r="AE768" s="2844"/>
      <c r="AF768" s="2844">
        <v>0</v>
      </c>
      <c r="AG768" s="2108">
        <v>0</v>
      </c>
      <c r="AH768" s="2682"/>
      <c r="AI768" s="2682"/>
      <c r="AJ768" s="2683">
        <v>0</v>
      </c>
    </row>
    <row r="769" spans="1:36" s="2701" customFormat="1" ht="63">
      <c r="A769" s="139">
        <v>4048</v>
      </c>
      <c r="B769" s="2710" t="s">
        <v>9511</v>
      </c>
      <c r="C769" s="2675" t="s">
        <v>9512</v>
      </c>
      <c r="D769" s="2673" t="s">
        <v>205</v>
      </c>
      <c r="E769" s="2676" t="s">
        <v>42</v>
      </c>
      <c r="F769" s="2690" t="s">
        <v>43</v>
      </c>
      <c r="G769" s="2678">
        <v>175</v>
      </c>
      <c r="H769" s="2679">
        <v>0</v>
      </c>
      <c r="I769" s="2678">
        <v>0</v>
      </c>
      <c r="J769" s="2680">
        <v>0</v>
      </c>
      <c r="K769" s="2680">
        <v>0</v>
      </c>
      <c r="L769" s="2681">
        <v>175</v>
      </c>
      <c r="M769" s="2784">
        <v>43.75</v>
      </c>
      <c r="N769" s="2681">
        <v>0</v>
      </c>
      <c r="O769" s="2682">
        <v>43.75</v>
      </c>
      <c r="P769" s="2682"/>
      <c r="Q769" s="2682"/>
      <c r="R769" s="2682"/>
      <c r="S769" s="2682"/>
      <c r="T769" s="2682"/>
      <c r="U769" s="2682"/>
      <c r="V769" s="2682"/>
      <c r="W769" s="2682"/>
      <c r="X769" s="2843">
        <v>43.75</v>
      </c>
      <c r="Y769" s="2843">
        <v>0</v>
      </c>
      <c r="Z769" s="2108">
        <v>43.75</v>
      </c>
      <c r="AA769" s="2844"/>
      <c r="AB769" s="2844"/>
      <c r="AC769" s="2108">
        <v>0</v>
      </c>
      <c r="AD769" s="2108"/>
      <c r="AE769" s="2844"/>
      <c r="AF769" s="2844">
        <v>0</v>
      </c>
      <c r="AG769" s="2108">
        <v>0</v>
      </c>
      <c r="AH769" s="2682"/>
      <c r="AI769" s="2682"/>
      <c r="AJ769" s="2683">
        <v>0</v>
      </c>
    </row>
    <row r="770" spans="1:36" s="2701" customFormat="1" ht="47.25">
      <c r="A770" s="139">
        <v>4049</v>
      </c>
      <c r="B770" s="2710" t="s">
        <v>9513</v>
      </c>
      <c r="C770" s="2675" t="s">
        <v>9514</v>
      </c>
      <c r="D770" s="2673" t="s">
        <v>429</v>
      </c>
      <c r="E770" s="2676" t="s">
        <v>42</v>
      </c>
      <c r="F770" s="2690" t="s">
        <v>43</v>
      </c>
      <c r="G770" s="2678">
        <v>170</v>
      </c>
      <c r="H770" s="2679">
        <v>0</v>
      </c>
      <c r="I770" s="2678">
        <v>0</v>
      </c>
      <c r="J770" s="2680">
        <v>0</v>
      </c>
      <c r="K770" s="2680">
        <v>0</v>
      </c>
      <c r="L770" s="2681">
        <v>170</v>
      </c>
      <c r="M770" s="2784">
        <v>42.5</v>
      </c>
      <c r="N770" s="2681">
        <v>0</v>
      </c>
      <c r="O770" s="2682">
        <v>42.5</v>
      </c>
      <c r="P770" s="2682"/>
      <c r="Q770" s="2682"/>
      <c r="R770" s="2682"/>
      <c r="S770" s="2682"/>
      <c r="T770" s="2682"/>
      <c r="U770" s="2682"/>
      <c r="V770" s="2682"/>
      <c r="W770" s="2682"/>
      <c r="X770" s="2843">
        <v>42.5</v>
      </c>
      <c r="Y770" s="2843">
        <v>0</v>
      </c>
      <c r="Z770" s="2108">
        <v>42.5</v>
      </c>
      <c r="AA770" s="2844"/>
      <c r="AB770" s="2844"/>
      <c r="AC770" s="2108">
        <v>0</v>
      </c>
      <c r="AD770" s="2108">
        <v>0</v>
      </c>
      <c r="AE770" s="2844"/>
      <c r="AF770" s="2844">
        <v>0</v>
      </c>
      <c r="AG770" s="2108">
        <v>0</v>
      </c>
      <c r="AH770" s="2682" t="s">
        <v>9964</v>
      </c>
      <c r="AI770" s="2682" t="s">
        <v>9941</v>
      </c>
      <c r="AJ770" s="2683">
        <v>0</v>
      </c>
    </row>
    <row r="771" spans="1:36" s="2701" customFormat="1" ht="47.25">
      <c r="A771" s="139">
        <v>4050</v>
      </c>
      <c r="B771" s="2710" t="s">
        <v>9515</v>
      </c>
      <c r="C771" s="2675" t="s">
        <v>9516</v>
      </c>
      <c r="D771" s="2673" t="s">
        <v>429</v>
      </c>
      <c r="E771" s="2676" t="s">
        <v>42</v>
      </c>
      <c r="F771" s="2690" t="s">
        <v>43</v>
      </c>
      <c r="G771" s="2678">
        <v>180</v>
      </c>
      <c r="H771" s="2679">
        <v>0</v>
      </c>
      <c r="I771" s="2678">
        <v>0</v>
      </c>
      <c r="J771" s="2680">
        <v>0</v>
      </c>
      <c r="K771" s="2680">
        <v>0</v>
      </c>
      <c r="L771" s="2681">
        <v>180</v>
      </c>
      <c r="M771" s="2784">
        <v>45</v>
      </c>
      <c r="N771" s="2681">
        <v>0</v>
      </c>
      <c r="O771" s="2682">
        <v>45</v>
      </c>
      <c r="P771" s="2682"/>
      <c r="Q771" s="2682"/>
      <c r="R771" s="2682"/>
      <c r="S771" s="2682"/>
      <c r="T771" s="2682"/>
      <c r="U771" s="2682"/>
      <c r="V771" s="2682"/>
      <c r="W771" s="2682"/>
      <c r="X771" s="2843">
        <v>45</v>
      </c>
      <c r="Y771" s="2843">
        <v>0</v>
      </c>
      <c r="Z771" s="2108">
        <v>45</v>
      </c>
      <c r="AA771" s="2844">
        <v>0</v>
      </c>
      <c r="AB771" s="2844"/>
      <c r="AC771" s="2108">
        <v>0</v>
      </c>
      <c r="AD771" s="2108">
        <v>0</v>
      </c>
      <c r="AE771" s="2844"/>
      <c r="AF771" s="2844">
        <v>0</v>
      </c>
      <c r="AG771" s="2108">
        <v>0</v>
      </c>
      <c r="AH771" s="2682" t="s">
        <v>9964</v>
      </c>
      <c r="AI771" s="2682" t="s">
        <v>9941</v>
      </c>
      <c r="AJ771" s="2683">
        <v>0</v>
      </c>
    </row>
    <row r="772" spans="1:36" s="2701" customFormat="1" ht="47.25">
      <c r="A772" s="139">
        <v>4051</v>
      </c>
      <c r="B772" s="2710" t="s">
        <v>9517</v>
      </c>
      <c r="C772" s="2675" t="s">
        <v>9518</v>
      </c>
      <c r="D772" s="2673" t="s">
        <v>429</v>
      </c>
      <c r="E772" s="2676" t="s">
        <v>42</v>
      </c>
      <c r="F772" s="2690" t="s">
        <v>43</v>
      </c>
      <c r="G772" s="2678">
        <v>100</v>
      </c>
      <c r="H772" s="2679">
        <v>0</v>
      </c>
      <c r="I772" s="2678">
        <v>0</v>
      </c>
      <c r="J772" s="2680">
        <v>0</v>
      </c>
      <c r="K772" s="2680">
        <v>0</v>
      </c>
      <c r="L772" s="2681">
        <v>100</v>
      </c>
      <c r="M772" s="2784">
        <v>25</v>
      </c>
      <c r="N772" s="2681">
        <v>0</v>
      </c>
      <c r="O772" s="2682">
        <v>25</v>
      </c>
      <c r="P772" s="2682"/>
      <c r="Q772" s="2682"/>
      <c r="R772" s="2682"/>
      <c r="S772" s="2682"/>
      <c r="T772" s="2682"/>
      <c r="U772" s="2682"/>
      <c r="V772" s="2682"/>
      <c r="W772" s="2682"/>
      <c r="X772" s="2843">
        <v>25</v>
      </c>
      <c r="Y772" s="2843">
        <v>0</v>
      </c>
      <c r="Z772" s="2108">
        <v>25</v>
      </c>
      <c r="AA772" s="2844"/>
      <c r="AB772" s="2844"/>
      <c r="AC772" s="2108">
        <v>0</v>
      </c>
      <c r="AD772" s="2108"/>
      <c r="AE772" s="2844"/>
      <c r="AF772" s="2844">
        <v>0</v>
      </c>
      <c r="AG772" s="2108">
        <v>0</v>
      </c>
      <c r="AH772" s="2682"/>
      <c r="AI772" s="2682"/>
      <c r="AJ772" s="2683">
        <v>0</v>
      </c>
    </row>
    <row r="773" spans="1:36" s="2701" customFormat="1" ht="47.25">
      <c r="A773" s="139">
        <v>4052</v>
      </c>
      <c r="B773" s="2710" t="s">
        <v>9519</v>
      </c>
      <c r="C773" s="2675" t="s">
        <v>9520</v>
      </c>
      <c r="D773" s="2673" t="s">
        <v>429</v>
      </c>
      <c r="E773" s="2676" t="s">
        <v>42</v>
      </c>
      <c r="F773" s="2690" t="s">
        <v>43</v>
      </c>
      <c r="G773" s="2678">
        <v>50</v>
      </c>
      <c r="H773" s="2679">
        <v>0</v>
      </c>
      <c r="I773" s="2678">
        <v>0</v>
      </c>
      <c r="J773" s="2680">
        <v>0</v>
      </c>
      <c r="K773" s="2680">
        <v>0</v>
      </c>
      <c r="L773" s="2681">
        <v>50</v>
      </c>
      <c r="M773" s="2784">
        <v>12.5</v>
      </c>
      <c r="N773" s="2681">
        <v>0</v>
      </c>
      <c r="O773" s="2682">
        <v>12.5</v>
      </c>
      <c r="P773" s="2682"/>
      <c r="Q773" s="2682"/>
      <c r="R773" s="2682"/>
      <c r="S773" s="2682"/>
      <c r="T773" s="2682"/>
      <c r="U773" s="2682"/>
      <c r="V773" s="2682"/>
      <c r="W773" s="2682"/>
      <c r="X773" s="2843">
        <v>12.5</v>
      </c>
      <c r="Y773" s="2843">
        <v>0</v>
      </c>
      <c r="Z773" s="2108">
        <v>12.5</v>
      </c>
      <c r="AA773" s="2844"/>
      <c r="AB773" s="2844"/>
      <c r="AC773" s="2108">
        <v>0</v>
      </c>
      <c r="AD773" s="2108"/>
      <c r="AE773" s="2844"/>
      <c r="AF773" s="2844">
        <v>0</v>
      </c>
      <c r="AG773" s="2108">
        <v>0</v>
      </c>
      <c r="AH773" s="2682"/>
      <c r="AI773" s="2682"/>
      <c r="AJ773" s="2683">
        <v>0</v>
      </c>
    </row>
    <row r="774" spans="1:36" s="2701" customFormat="1" ht="63">
      <c r="A774" s="139">
        <v>4053</v>
      </c>
      <c r="B774" s="2710" t="s">
        <v>9521</v>
      </c>
      <c r="C774" s="2675" t="s">
        <v>9522</v>
      </c>
      <c r="D774" s="2673" t="s">
        <v>213</v>
      </c>
      <c r="E774" s="2676" t="s">
        <v>42</v>
      </c>
      <c r="F774" s="2690" t="s">
        <v>43</v>
      </c>
      <c r="G774" s="2678">
        <v>100</v>
      </c>
      <c r="H774" s="2679">
        <v>0</v>
      </c>
      <c r="I774" s="2678">
        <v>0</v>
      </c>
      <c r="J774" s="2680">
        <v>0</v>
      </c>
      <c r="K774" s="2680">
        <v>0</v>
      </c>
      <c r="L774" s="2681">
        <v>100</v>
      </c>
      <c r="M774" s="2784">
        <v>25</v>
      </c>
      <c r="N774" s="2681">
        <v>0</v>
      </c>
      <c r="O774" s="2682">
        <v>25</v>
      </c>
      <c r="P774" s="2682"/>
      <c r="Q774" s="2682"/>
      <c r="R774" s="2682"/>
      <c r="S774" s="2682"/>
      <c r="T774" s="2682"/>
      <c r="U774" s="2682"/>
      <c r="V774" s="2682"/>
      <c r="W774" s="2682"/>
      <c r="X774" s="2843">
        <v>25</v>
      </c>
      <c r="Y774" s="2843">
        <v>0</v>
      </c>
      <c r="Z774" s="2108">
        <v>25</v>
      </c>
      <c r="AA774" s="2844"/>
      <c r="AB774" s="2844"/>
      <c r="AC774" s="2108">
        <v>0</v>
      </c>
      <c r="AD774" s="2108"/>
      <c r="AE774" s="2844"/>
      <c r="AF774" s="2844">
        <v>0</v>
      </c>
      <c r="AG774" s="2108">
        <v>0</v>
      </c>
      <c r="AH774" s="2682"/>
      <c r="AI774" s="2682"/>
      <c r="AJ774" s="2683">
        <v>0</v>
      </c>
    </row>
    <row r="775" spans="1:36" s="2701" customFormat="1" ht="47.25">
      <c r="A775" s="139">
        <v>4054</v>
      </c>
      <c r="B775" s="2710" t="s">
        <v>9523</v>
      </c>
      <c r="C775" s="2675" t="s">
        <v>9524</v>
      </c>
      <c r="D775" s="2673" t="s">
        <v>56</v>
      </c>
      <c r="E775" s="2676" t="s">
        <v>42</v>
      </c>
      <c r="F775" s="2690" t="s">
        <v>43</v>
      </c>
      <c r="G775" s="2678">
        <v>120</v>
      </c>
      <c r="H775" s="2679">
        <v>0</v>
      </c>
      <c r="I775" s="2678">
        <v>0</v>
      </c>
      <c r="J775" s="2680">
        <v>0</v>
      </c>
      <c r="K775" s="2680">
        <v>0</v>
      </c>
      <c r="L775" s="2681">
        <v>120</v>
      </c>
      <c r="M775" s="2784">
        <v>30</v>
      </c>
      <c r="N775" s="2681">
        <v>0</v>
      </c>
      <c r="O775" s="2682">
        <v>30</v>
      </c>
      <c r="P775" s="2682"/>
      <c r="Q775" s="2682"/>
      <c r="R775" s="2682"/>
      <c r="S775" s="2682"/>
      <c r="T775" s="2682"/>
      <c r="U775" s="2682"/>
      <c r="V775" s="2682"/>
      <c r="W775" s="2682"/>
      <c r="X775" s="2843">
        <v>30</v>
      </c>
      <c r="Y775" s="2843">
        <v>0</v>
      </c>
      <c r="Z775" s="2108">
        <v>30</v>
      </c>
      <c r="AA775" s="2844"/>
      <c r="AB775" s="2844"/>
      <c r="AC775" s="2108">
        <v>0</v>
      </c>
      <c r="AD775" s="2108"/>
      <c r="AE775" s="2844"/>
      <c r="AF775" s="2844">
        <v>0</v>
      </c>
      <c r="AG775" s="2108">
        <v>0</v>
      </c>
      <c r="AH775" s="2682"/>
      <c r="AI775" s="2682"/>
      <c r="AJ775" s="2683">
        <v>0</v>
      </c>
    </row>
    <row r="776" spans="1:36" s="2701" customFormat="1" ht="63">
      <c r="A776" s="139">
        <v>4055</v>
      </c>
      <c r="B776" s="2710" t="s">
        <v>9525</v>
      </c>
      <c r="C776" s="2675" t="s">
        <v>9526</v>
      </c>
      <c r="D776" s="2673" t="s">
        <v>56</v>
      </c>
      <c r="E776" s="2676" t="s">
        <v>42</v>
      </c>
      <c r="F776" s="2690" t="s">
        <v>43</v>
      </c>
      <c r="G776" s="2678">
        <v>100</v>
      </c>
      <c r="H776" s="2679">
        <v>0</v>
      </c>
      <c r="I776" s="2678">
        <v>0</v>
      </c>
      <c r="J776" s="2680">
        <v>0</v>
      </c>
      <c r="K776" s="2680">
        <v>0</v>
      </c>
      <c r="L776" s="2681">
        <v>100</v>
      </c>
      <c r="M776" s="2784">
        <v>25</v>
      </c>
      <c r="N776" s="2681">
        <v>0</v>
      </c>
      <c r="O776" s="2682">
        <v>25</v>
      </c>
      <c r="P776" s="2682"/>
      <c r="Q776" s="2682"/>
      <c r="R776" s="2682"/>
      <c r="S776" s="2682"/>
      <c r="T776" s="2682"/>
      <c r="U776" s="2682"/>
      <c r="V776" s="2682"/>
      <c r="W776" s="2682"/>
      <c r="X776" s="2843">
        <v>25</v>
      </c>
      <c r="Y776" s="2843">
        <v>0</v>
      </c>
      <c r="Z776" s="2108">
        <v>25</v>
      </c>
      <c r="AA776" s="2844"/>
      <c r="AB776" s="2844"/>
      <c r="AC776" s="2108">
        <v>0</v>
      </c>
      <c r="AD776" s="2108"/>
      <c r="AE776" s="2844"/>
      <c r="AF776" s="2844">
        <v>0</v>
      </c>
      <c r="AG776" s="2108">
        <v>0</v>
      </c>
      <c r="AH776" s="2682"/>
      <c r="AI776" s="2682"/>
      <c r="AJ776" s="2683">
        <v>0</v>
      </c>
    </row>
    <row r="777" spans="1:36" s="2701" customFormat="1" ht="63">
      <c r="A777" s="139">
        <v>4056</v>
      </c>
      <c r="B777" s="2710" t="s">
        <v>9527</v>
      </c>
      <c r="C777" s="2675" t="s">
        <v>9528</v>
      </c>
      <c r="D777" s="2673" t="s">
        <v>56</v>
      </c>
      <c r="E777" s="2676" t="s">
        <v>42</v>
      </c>
      <c r="F777" s="2690" t="s">
        <v>43</v>
      </c>
      <c r="G777" s="2678">
        <v>100</v>
      </c>
      <c r="H777" s="2679">
        <v>0</v>
      </c>
      <c r="I777" s="2678">
        <v>0</v>
      </c>
      <c r="J777" s="2680">
        <v>0</v>
      </c>
      <c r="K777" s="2680">
        <v>0</v>
      </c>
      <c r="L777" s="2681">
        <v>100</v>
      </c>
      <c r="M777" s="2784">
        <v>25</v>
      </c>
      <c r="N777" s="2681">
        <v>0</v>
      </c>
      <c r="O777" s="2682">
        <v>25</v>
      </c>
      <c r="P777" s="2682"/>
      <c r="Q777" s="2682"/>
      <c r="R777" s="2682"/>
      <c r="S777" s="2682"/>
      <c r="T777" s="2682"/>
      <c r="U777" s="2682"/>
      <c r="V777" s="2682"/>
      <c r="W777" s="2682"/>
      <c r="X777" s="2843">
        <v>25</v>
      </c>
      <c r="Y777" s="2843">
        <v>0</v>
      </c>
      <c r="Z777" s="2108">
        <v>25</v>
      </c>
      <c r="AA777" s="2844"/>
      <c r="AB777" s="2844"/>
      <c r="AC777" s="2108">
        <v>0</v>
      </c>
      <c r="AD777" s="2108"/>
      <c r="AE777" s="2844"/>
      <c r="AF777" s="2844">
        <v>0</v>
      </c>
      <c r="AG777" s="2108">
        <v>0</v>
      </c>
      <c r="AH777" s="2682"/>
      <c r="AI777" s="2682"/>
      <c r="AJ777" s="2683">
        <v>0</v>
      </c>
    </row>
    <row r="778" spans="1:36" s="2701" customFormat="1" ht="47.25">
      <c r="A778" s="139">
        <v>4057</v>
      </c>
      <c r="B778" s="2710" t="s">
        <v>9529</v>
      </c>
      <c r="C778" s="2675" t="s">
        <v>9530</v>
      </c>
      <c r="D778" s="2673" t="s">
        <v>56</v>
      </c>
      <c r="E778" s="2676" t="s">
        <v>42</v>
      </c>
      <c r="F778" s="2690" t="s">
        <v>43</v>
      </c>
      <c r="G778" s="2678">
        <v>150</v>
      </c>
      <c r="H778" s="2679">
        <v>0</v>
      </c>
      <c r="I778" s="2678">
        <v>0</v>
      </c>
      <c r="J778" s="2680">
        <v>0</v>
      </c>
      <c r="K778" s="2680">
        <v>0</v>
      </c>
      <c r="L778" s="2681">
        <v>150</v>
      </c>
      <c r="M778" s="2784">
        <v>37.5</v>
      </c>
      <c r="N778" s="2681">
        <v>0</v>
      </c>
      <c r="O778" s="2682">
        <v>37.5</v>
      </c>
      <c r="P778" s="2682"/>
      <c r="Q778" s="2682"/>
      <c r="R778" s="2682"/>
      <c r="S778" s="2682"/>
      <c r="T778" s="2682"/>
      <c r="U778" s="2682"/>
      <c r="V778" s="2682"/>
      <c r="W778" s="2682"/>
      <c r="X778" s="2843">
        <v>37.5</v>
      </c>
      <c r="Y778" s="2843">
        <v>0</v>
      </c>
      <c r="Z778" s="2108">
        <v>37.5</v>
      </c>
      <c r="AA778" s="2844">
        <v>0</v>
      </c>
      <c r="AB778" s="2844"/>
      <c r="AC778" s="2108">
        <v>0</v>
      </c>
      <c r="AD778" s="2108">
        <v>0</v>
      </c>
      <c r="AE778" s="2844"/>
      <c r="AF778" s="2844">
        <v>0</v>
      </c>
      <c r="AG778" s="2108">
        <v>0</v>
      </c>
      <c r="AH778" s="2682" t="s">
        <v>9964</v>
      </c>
      <c r="AI778" s="2682" t="s">
        <v>9941</v>
      </c>
      <c r="AJ778" s="2683">
        <v>0</v>
      </c>
    </row>
    <row r="779" spans="1:36" s="2701" customFormat="1" ht="78.75">
      <c r="A779" s="139">
        <v>4058</v>
      </c>
      <c r="B779" s="2710" t="s">
        <v>9531</v>
      </c>
      <c r="C779" s="2675" t="s">
        <v>9532</v>
      </c>
      <c r="D779" s="2673" t="s">
        <v>56</v>
      </c>
      <c r="E779" s="2676" t="s">
        <v>42</v>
      </c>
      <c r="F779" s="2690" t="s">
        <v>43</v>
      </c>
      <c r="G779" s="2678">
        <v>60</v>
      </c>
      <c r="H779" s="2679">
        <v>0</v>
      </c>
      <c r="I779" s="2678">
        <v>0</v>
      </c>
      <c r="J779" s="2680">
        <v>0</v>
      </c>
      <c r="K779" s="2680">
        <v>0</v>
      </c>
      <c r="L779" s="2681">
        <v>60</v>
      </c>
      <c r="M779" s="2784">
        <v>15</v>
      </c>
      <c r="N779" s="2681">
        <v>0</v>
      </c>
      <c r="O779" s="2682">
        <v>15</v>
      </c>
      <c r="P779" s="2682"/>
      <c r="Q779" s="2682"/>
      <c r="R779" s="2682"/>
      <c r="S779" s="2682"/>
      <c r="T779" s="2682"/>
      <c r="U779" s="2682"/>
      <c r="V779" s="2682"/>
      <c r="W779" s="2682"/>
      <c r="X779" s="2843">
        <v>15</v>
      </c>
      <c r="Y779" s="2843">
        <v>0</v>
      </c>
      <c r="Z779" s="2108">
        <v>15</v>
      </c>
      <c r="AA779" s="2844">
        <v>0</v>
      </c>
      <c r="AB779" s="2844"/>
      <c r="AC779" s="2108">
        <v>0</v>
      </c>
      <c r="AD779" s="2108">
        <v>0</v>
      </c>
      <c r="AE779" s="2844"/>
      <c r="AF779" s="2844">
        <v>0</v>
      </c>
      <c r="AG779" s="2108">
        <v>0</v>
      </c>
      <c r="AH779" s="2682" t="s">
        <v>9964</v>
      </c>
      <c r="AI779" s="2682" t="s">
        <v>9941</v>
      </c>
      <c r="AJ779" s="2683">
        <v>0</v>
      </c>
    </row>
    <row r="780" spans="1:36" s="2701" customFormat="1" ht="94.5">
      <c r="A780" s="139">
        <v>4059</v>
      </c>
      <c r="B780" s="2710" t="s">
        <v>9533</v>
      </c>
      <c r="C780" s="2675" t="s">
        <v>9534</v>
      </c>
      <c r="D780" s="2673" t="s">
        <v>66</v>
      </c>
      <c r="E780" s="2676" t="s">
        <v>42</v>
      </c>
      <c r="F780" s="2690" t="s">
        <v>43</v>
      </c>
      <c r="G780" s="2678">
        <v>88</v>
      </c>
      <c r="H780" s="2679">
        <v>0</v>
      </c>
      <c r="I780" s="2678">
        <v>0</v>
      </c>
      <c r="J780" s="2680">
        <v>0</v>
      </c>
      <c r="K780" s="2680">
        <v>0</v>
      </c>
      <c r="L780" s="2681">
        <v>88</v>
      </c>
      <c r="M780" s="2784">
        <v>22</v>
      </c>
      <c r="N780" s="2681">
        <v>0</v>
      </c>
      <c r="O780" s="2682">
        <v>22</v>
      </c>
      <c r="P780" s="2682"/>
      <c r="Q780" s="2682"/>
      <c r="R780" s="2682"/>
      <c r="S780" s="2682"/>
      <c r="T780" s="2682"/>
      <c r="U780" s="2682"/>
      <c r="V780" s="2682"/>
      <c r="W780" s="2682"/>
      <c r="X780" s="2843">
        <v>22</v>
      </c>
      <c r="Y780" s="2843">
        <v>0</v>
      </c>
      <c r="Z780" s="2108">
        <v>22</v>
      </c>
      <c r="AA780" s="2844"/>
      <c r="AB780" s="2844"/>
      <c r="AC780" s="2108">
        <v>0</v>
      </c>
      <c r="AD780" s="2108"/>
      <c r="AE780" s="2844"/>
      <c r="AF780" s="2844">
        <v>0</v>
      </c>
      <c r="AG780" s="2108">
        <v>0</v>
      </c>
      <c r="AH780" s="2682"/>
      <c r="AI780" s="2682"/>
      <c r="AJ780" s="2683">
        <v>0</v>
      </c>
    </row>
    <row r="781" spans="1:36" s="2701" customFormat="1" ht="94.5">
      <c r="A781" s="139">
        <v>4060</v>
      </c>
      <c r="B781" s="2710" t="s">
        <v>9535</v>
      </c>
      <c r="C781" s="2675" t="s">
        <v>9536</v>
      </c>
      <c r="D781" s="2673" t="s">
        <v>66</v>
      </c>
      <c r="E781" s="2676" t="s">
        <v>42</v>
      </c>
      <c r="F781" s="2690" t="s">
        <v>43</v>
      </c>
      <c r="G781" s="2678">
        <v>90</v>
      </c>
      <c r="H781" s="2679">
        <v>0</v>
      </c>
      <c r="I781" s="2678">
        <v>0</v>
      </c>
      <c r="J781" s="2680">
        <v>0</v>
      </c>
      <c r="K781" s="2680">
        <v>0</v>
      </c>
      <c r="L781" s="2681">
        <v>90</v>
      </c>
      <c r="M781" s="2784">
        <v>22.5</v>
      </c>
      <c r="N781" s="2681">
        <v>0</v>
      </c>
      <c r="O781" s="2682">
        <v>22.5</v>
      </c>
      <c r="P781" s="2682"/>
      <c r="Q781" s="2682"/>
      <c r="R781" s="2682"/>
      <c r="S781" s="2682"/>
      <c r="T781" s="2682"/>
      <c r="U781" s="2682"/>
      <c r="V781" s="2682"/>
      <c r="W781" s="2682"/>
      <c r="X781" s="2843">
        <v>22.5</v>
      </c>
      <c r="Y781" s="2843">
        <v>0</v>
      </c>
      <c r="Z781" s="2108">
        <v>22.5</v>
      </c>
      <c r="AA781" s="2844"/>
      <c r="AB781" s="2844"/>
      <c r="AC781" s="2108">
        <v>0</v>
      </c>
      <c r="AD781" s="2108"/>
      <c r="AE781" s="2844"/>
      <c r="AF781" s="2844">
        <v>0</v>
      </c>
      <c r="AG781" s="2108">
        <v>0</v>
      </c>
      <c r="AH781" s="2682"/>
      <c r="AI781" s="2682"/>
      <c r="AJ781" s="2683">
        <v>0</v>
      </c>
    </row>
    <row r="782" spans="1:36" s="2701" customFormat="1" ht="47.25">
      <c r="A782" s="139">
        <v>4061</v>
      </c>
      <c r="B782" s="2710" t="s">
        <v>9537</v>
      </c>
      <c r="C782" s="2675" t="s">
        <v>9538</v>
      </c>
      <c r="D782" s="2673" t="s">
        <v>66</v>
      </c>
      <c r="E782" s="2676" t="s">
        <v>42</v>
      </c>
      <c r="F782" s="2690" t="s">
        <v>43</v>
      </c>
      <c r="G782" s="2678">
        <v>130</v>
      </c>
      <c r="H782" s="2679">
        <v>0</v>
      </c>
      <c r="I782" s="2678">
        <v>0</v>
      </c>
      <c r="J782" s="2680">
        <v>0</v>
      </c>
      <c r="K782" s="2680">
        <v>0</v>
      </c>
      <c r="L782" s="2681">
        <v>130</v>
      </c>
      <c r="M782" s="2784">
        <v>32.5</v>
      </c>
      <c r="N782" s="2681">
        <v>0</v>
      </c>
      <c r="O782" s="2682">
        <v>32.5</v>
      </c>
      <c r="P782" s="2682"/>
      <c r="Q782" s="2682"/>
      <c r="R782" s="2682"/>
      <c r="S782" s="2682"/>
      <c r="T782" s="2682"/>
      <c r="U782" s="2682"/>
      <c r="V782" s="2682"/>
      <c r="W782" s="2682"/>
      <c r="X782" s="2843">
        <v>32.5</v>
      </c>
      <c r="Y782" s="2843">
        <v>0</v>
      </c>
      <c r="Z782" s="2108">
        <v>32.5</v>
      </c>
      <c r="AA782" s="2844"/>
      <c r="AB782" s="2844"/>
      <c r="AC782" s="2108">
        <v>0</v>
      </c>
      <c r="AD782" s="2108"/>
      <c r="AE782" s="2844"/>
      <c r="AF782" s="2844">
        <v>0</v>
      </c>
      <c r="AG782" s="2108">
        <v>0</v>
      </c>
      <c r="AH782" s="2682"/>
      <c r="AI782" s="2682"/>
      <c r="AJ782" s="2683">
        <v>0</v>
      </c>
    </row>
    <row r="783" spans="1:36" s="2701" customFormat="1" ht="94.5">
      <c r="A783" s="139">
        <v>4062</v>
      </c>
      <c r="B783" s="2710" t="s">
        <v>9539</v>
      </c>
      <c r="C783" s="2675" t="s">
        <v>9540</v>
      </c>
      <c r="D783" s="2673" t="s">
        <v>66</v>
      </c>
      <c r="E783" s="2676" t="s">
        <v>42</v>
      </c>
      <c r="F783" s="2690" t="s">
        <v>43</v>
      </c>
      <c r="G783" s="2678">
        <v>62</v>
      </c>
      <c r="H783" s="2679">
        <v>0</v>
      </c>
      <c r="I783" s="2678">
        <v>0</v>
      </c>
      <c r="J783" s="2680">
        <v>0</v>
      </c>
      <c r="K783" s="2680">
        <v>0</v>
      </c>
      <c r="L783" s="2681">
        <v>62</v>
      </c>
      <c r="M783" s="2784">
        <v>15.5</v>
      </c>
      <c r="N783" s="2681">
        <v>0</v>
      </c>
      <c r="O783" s="2682">
        <v>15.5</v>
      </c>
      <c r="P783" s="2682"/>
      <c r="Q783" s="2682"/>
      <c r="R783" s="2682"/>
      <c r="S783" s="2682"/>
      <c r="T783" s="2682"/>
      <c r="U783" s="2682"/>
      <c r="V783" s="2682"/>
      <c r="W783" s="2682"/>
      <c r="X783" s="2843">
        <v>15.5</v>
      </c>
      <c r="Y783" s="2843">
        <v>0</v>
      </c>
      <c r="Z783" s="2108">
        <v>15.5</v>
      </c>
      <c r="AA783" s="2844"/>
      <c r="AB783" s="2844"/>
      <c r="AC783" s="2108">
        <v>0</v>
      </c>
      <c r="AD783" s="2108"/>
      <c r="AE783" s="2844"/>
      <c r="AF783" s="2844">
        <v>0</v>
      </c>
      <c r="AG783" s="2108">
        <v>0</v>
      </c>
      <c r="AH783" s="2682"/>
      <c r="AI783" s="2682"/>
      <c r="AJ783" s="2683">
        <v>0</v>
      </c>
    </row>
    <row r="784" spans="1:36" s="2701" customFormat="1" ht="63">
      <c r="A784" s="139">
        <v>4063</v>
      </c>
      <c r="B784" s="2710" t="s">
        <v>9541</v>
      </c>
      <c r="C784" s="2675" t="s">
        <v>9542</v>
      </c>
      <c r="D784" s="2703" t="s">
        <v>187</v>
      </c>
      <c r="E784" s="2676" t="s">
        <v>42</v>
      </c>
      <c r="F784" s="2690" t="s">
        <v>43</v>
      </c>
      <c r="G784" s="2678">
        <v>80</v>
      </c>
      <c r="H784" s="2679">
        <v>0</v>
      </c>
      <c r="I784" s="2678">
        <v>0</v>
      </c>
      <c r="J784" s="2680">
        <v>0</v>
      </c>
      <c r="K784" s="2680">
        <v>0</v>
      </c>
      <c r="L784" s="2681">
        <v>80</v>
      </c>
      <c r="M784" s="2784">
        <v>20</v>
      </c>
      <c r="N784" s="2681">
        <v>0</v>
      </c>
      <c r="O784" s="2682">
        <v>20</v>
      </c>
      <c r="P784" s="2682"/>
      <c r="Q784" s="2682"/>
      <c r="R784" s="2682"/>
      <c r="S784" s="2682"/>
      <c r="T784" s="2682"/>
      <c r="U784" s="2682"/>
      <c r="V784" s="2682"/>
      <c r="W784" s="2682"/>
      <c r="X784" s="2843">
        <v>20</v>
      </c>
      <c r="Y784" s="2843">
        <v>0</v>
      </c>
      <c r="Z784" s="2108">
        <v>20</v>
      </c>
      <c r="AA784" s="2844"/>
      <c r="AB784" s="2844"/>
      <c r="AC784" s="2108">
        <v>0</v>
      </c>
      <c r="AD784" s="2108"/>
      <c r="AE784" s="2844"/>
      <c r="AF784" s="2844">
        <v>0</v>
      </c>
      <c r="AG784" s="2108">
        <v>0</v>
      </c>
      <c r="AH784" s="2682"/>
      <c r="AI784" s="2682"/>
      <c r="AJ784" s="2683">
        <v>0</v>
      </c>
    </row>
    <row r="785" spans="1:36" s="2701" customFormat="1" ht="63">
      <c r="A785" s="139">
        <v>4064</v>
      </c>
      <c r="B785" s="2710" t="s">
        <v>9543</v>
      </c>
      <c r="C785" s="2675" t="s">
        <v>9544</v>
      </c>
      <c r="D785" s="2703" t="s">
        <v>187</v>
      </c>
      <c r="E785" s="2676" t="s">
        <v>42</v>
      </c>
      <c r="F785" s="2690" t="s">
        <v>43</v>
      </c>
      <c r="G785" s="2678">
        <v>50</v>
      </c>
      <c r="H785" s="2679">
        <v>0</v>
      </c>
      <c r="I785" s="2678">
        <v>0</v>
      </c>
      <c r="J785" s="2680">
        <v>0</v>
      </c>
      <c r="K785" s="2680">
        <v>0</v>
      </c>
      <c r="L785" s="2681">
        <v>50</v>
      </c>
      <c r="M785" s="2784">
        <v>12.5</v>
      </c>
      <c r="N785" s="2681">
        <v>0</v>
      </c>
      <c r="O785" s="2682">
        <v>12.5</v>
      </c>
      <c r="P785" s="2682"/>
      <c r="Q785" s="2682"/>
      <c r="R785" s="2682"/>
      <c r="S785" s="2682"/>
      <c r="T785" s="2682"/>
      <c r="U785" s="2682"/>
      <c r="V785" s="2682"/>
      <c r="W785" s="2682"/>
      <c r="X785" s="2843">
        <v>12.5</v>
      </c>
      <c r="Y785" s="2843">
        <v>0</v>
      </c>
      <c r="Z785" s="2108">
        <v>12.5</v>
      </c>
      <c r="AA785" s="2844"/>
      <c r="AB785" s="2844"/>
      <c r="AC785" s="2108">
        <v>0</v>
      </c>
      <c r="AD785" s="2108"/>
      <c r="AE785" s="2844"/>
      <c r="AF785" s="2844">
        <v>0</v>
      </c>
      <c r="AG785" s="2108">
        <v>0</v>
      </c>
      <c r="AH785" s="2682"/>
      <c r="AI785" s="2682"/>
      <c r="AJ785" s="2683">
        <v>0</v>
      </c>
    </row>
    <row r="786" spans="1:36" s="2701" customFormat="1" ht="47.25">
      <c r="A786" s="139">
        <v>4065</v>
      </c>
      <c r="B786" s="2710" t="s">
        <v>9545</v>
      </c>
      <c r="C786" s="2675" t="s">
        <v>9546</v>
      </c>
      <c r="D786" s="2703" t="s">
        <v>187</v>
      </c>
      <c r="E786" s="2676" t="s">
        <v>42</v>
      </c>
      <c r="F786" s="2690" t="s">
        <v>43</v>
      </c>
      <c r="G786" s="2678">
        <v>35</v>
      </c>
      <c r="H786" s="2679">
        <v>0</v>
      </c>
      <c r="I786" s="2678">
        <v>0</v>
      </c>
      <c r="J786" s="2680">
        <v>0</v>
      </c>
      <c r="K786" s="2680">
        <v>0</v>
      </c>
      <c r="L786" s="2681">
        <v>35</v>
      </c>
      <c r="M786" s="2784">
        <v>8.75</v>
      </c>
      <c r="N786" s="2681">
        <v>0</v>
      </c>
      <c r="O786" s="2682">
        <v>8.75</v>
      </c>
      <c r="P786" s="2682"/>
      <c r="Q786" s="2682"/>
      <c r="R786" s="2682"/>
      <c r="S786" s="2682"/>
      <c r="T786" s="2682"/>
      <c r="U786" s="2682"/>
      <c r="V786" s="2682"/>
      <c r="W786" s="2682"/>
      <c r="X786" s="2843">
        <v>8.75</v>
      </c>
      <c r="Y786" s="2843">
        <v>0</v>
      </c>
      <c r="Z786" s="2108">
        <v>8.75</v>
      </c>
      <c r="AA786" s="2844"/>
      <c r="AB786" s="2844"/>
      <c r="AC786" s="2108">
        <v>0</v>
      </c>
      <c r="AD786" s="2108"/>
      <c r="AE786" s="2844"/>
      <c r="AF786" s="2844">
        <v>0</v>
      </c>
      <c r="AG786" s="2108">
        <v>0</v>
      </c>
      <c r="AH786" s="2682"/>
      <c r="AI786" s="2682"/>
      <c r="AJ786" s="2683">
        <v>0</v>
      </c>
    </row>
    <row r="787" spans="1:36" s="2701" customFormat="1" ht="63">
      <c r="A787" s="139">
        <v>4066</v>
      </c>
      <c r="B787" s="2710" t="s">
        <v>9547</v>
      </c>
      <c r="C787" s="2675" t="s">
        <v>9548</v>
      </c>
      <c r="D787" s="2673" t="s">
        <v>561</v>
      </c>
      <c r="E787" s="2676" t="s">
        <v>42</v>
      </c>
      <c r="F787" s="2690" t="s">
        <v>43</v>
      </c>
      <c r="G787" s="2678">
        <v>150</v>
      </c>
      <c r="H787" s="2679">
        <v>0</v>
      </c>
      <c r="I787" s="2678">
        <v>0</v>
      </c>
      <c r="J787" s="2680">
        <v>0</v>
      </c>
      <c r="K787" s="2680">
        <v>0</v>
      </c>
      <c r="L787" s="2681">
        <v>150</v>
      </c>
      <c r="M787" s="2784">
        <v>37.5</v>
      </c>
      <c r="N787" s="2681">
        <v>0</v>
      </c>
      <c r="O787" s="2682">
        <v>37.5</v>
      </c>
      <c r="P787" s="2682"/>
      <c r="Q787" s="2682"/>
      <c r="R787" s="2682"/>
      <c r="S787" s="2682"/>
      <c r="T787" s="2682"/>
      <c r="U787" s="2682"/>
      <c r="V787" s="2682"/>
      <c r="W787" s="2682"/>
      <c r="X787" s="2843">
        <v>37.5</v>
      </c>
      <c r="Y787" s="2843">
        <v>0</v>
      </c>
      <c r="Z787" s="2108">
        <v>37.5</v>
      </c>
      <c r="AA787" s="2844"/>
      <c r="AB787" s="2844"/>
      <c r="AC787" s="2108">
        <v>0</v>
      </c>
      <c r="AD787" s="2108"/>
      <c r="AE787" s="2844"/>
      <c r="AF787" s="2844">
        <v>0</v>
      </c>
      <c r="AG787" s="2108">
        <v>0</v>
      </c>
      <c r="AH787" s="2682"/>
      <c r="AI787" s="2682"/>
      <c r="AJ787" s="2683">
        <v>0</v>
      </c>
    </row>
    <row r="788" spans="1:36" s="2701" customFormat="1" ht="47.25">
      <c r="A788" s="139">
        <v>4067</v>
      </c>
      <c r="B788" s="2710" t="s">
        <v>9549</v>
      </c>
      <c r="C788" s="2675" t="s">
        <v>9550</v>
      </c>
      <c r="D788" s="2673" t="s">
        <v>577</v>
      </c>
      <c r="E788" s="2676" t="s">
        <v>42</v>
      </c>
      <c r="F788" s="2690" t="s">
        <v>43</v>
      </c>
      <c r="G788" s="2678">
        <v>85</v>
      </c>
      <c r="H788" s="2679">
        <v>0</v>
      </c>
      <c r="I788" s="2678">
        <v>0</v>
      </c>
      <c r="J788" s="2680">
        <v>0</v>
      </c>
      <c r="K788" s="2680">
        <v>0</v>
      </c>
      <c r="L788" s="2681">
        <v>85</v>
      </c>
      <c r="M788" s="2784">
        <v>21.25</v>
      </c>
      <c r="N788" s="2681">
        <v>0</v>
      </c>
      <c r="O788" s="2682">
        <v>21.25</v>
      </c>
      <c r="P788" s="2682"/>
      <c r="Q788" s="2682"/>
      <c r="R788" s="2682"/>
      <c r="S788" s="2682"/>
      <c r="T788" s="2682"/>
      <c r="U788" s="2682"/>
      <c r="V788" s="2682"/>
      <c r="W788" s="2682"/>
      <c r="X788" s="2843">
        <v>21.25</v>
      </c>
      <c r="Y788" s="2843">
        <v>0</v>
      </c>
      <c r="Z788" s="2108">
        <v>21.25</v>
      </c>
      <c r="AA788" s="2844"/>
      <c r="AB788" s="2844"/>
      <c r="AC788" s="2108">
        <v>0</v>
      </c>
      <c r="AD788" s="2108"/>
      <c r="AE788" s="2844"/>
      <c r="AF788" s="2844">
        <v>0</v>
      </c>
      <c r="AG788" s="2108">
        <v>0</v>
      </c>
      <c r="AH788" s="2682"/>
      <c r="AI788" s="2682"/>
      <c r="AJ788" s="2683">
        <v>0</v>
      </c>
    </row>
    <row r="789" spans="1:36" s="2701" customFormat="1" ht="94.5">
      <c r="A789" s="139">
        <v>4068</v>
      </c>
      <c r="B789" s="2710" t="s">
        <v>9551</v>
      </c>
      <c r="C789" s="2675" t="s">
        <v>9552</v>
      </c>
      <c r="D789" s="2673" t="s">
        <v>384</v>
      </c>
      <c r="E789" s="2676" t="s">
        <v>42</v>
      </c>
      <c r="F789" s="2690" t="s">
        <v>43</v>
      </c>
      <c r="G789" s="2678">
        <v>100</v>
      </c>
      <c r="H789" s="2679">
        <v>0</v>
      </c>
      <c r="I789" s="2678">
        <v>0</v>
      </c>
      <c r="J789" s="2680">
        <v>0</v>
      </c>
      <c r="K789" s="2680">
        <v>0</v>
      </c>
      <c r="L789" s="2681">
        <v>100</v>
      </c>
      <c r="M789" s="2784">
        <v>25</v>
      </c>
      <c r="N789" s="2681">
        <v>0</v>
      </c>
      <c r="O789" s="2682">
        <v>25</v>
      </c>
      <c r="P789" s="2682"/>
      <c r="Q789" s="2682"/>
      <c r="R789" s="2682"/>
      <c r="S789" s="2682"/>
      <c r="T789" s="2682"/>
      <c r="U789" s="2682"/>
      <c r="V789" s="2682"/>
      <c r="W789" s="2682"/>
      <c r="X789" s="2843">
        <v>25</v>
      </c>
      <c r="Y789" s="2843">
        <v>0</v>
      </c>
      <c r="Z789" s="2108">
        <v>25</v>
      </c>
      <c r="AA789" s="2844"/>
      <c r="AB789" s="2844"/>
      <c r="AC789" s="2108">
        <v>0</v>
      </c>
      <c r="AD789" s="2108"/>
      <c r="AE789" s="2844"/>
      <c r="AF789" s="2844">
        <v>0</v>
      </c>
      <c r="AG789" s="2108">
        <v>0</v>
      </c>
      <c r="AH789" s="2682"/>
      <c r="AI789" s="2682"/>
      <c r="AJ789" s="2683">
        <v>0</v>
      </c>
    </row>
    <row r="790" spans="1:36" s="2701" customFormat="1" ht="110.25">
      <c r="A790" s="139">
        <v>4069</v>
      </c>
      <c r="B790" s="2710" t="s">
        <v>9553</v>
      </c>
      <c r="C790" s="2675" t="s">
        <v>9554</v>
      </c>
      <c r="D790" s="2673" t="s">
        <v>384</v>
      </c>
      <c r="E790" s="2676" t="s">
        <v>42</v>
      </c>
      <c r="F790" s="2690" t="s">
        <v>43</v>
      </c>
      <c r="G790" s="2678">
        <v>100</v>
      </c>
      <c r="H790" s="2679">
        <v>0</v>
      </c>
      <c r="I790" s="2678">
        <v>0</v>
      </c>
      <c r="J790" s="2680">
        <v>0</v>
      </c>
      <c r="K790" s="2680">
        <v>0</v>
      </c>
      <c r="L790" s="2681">
        <v>100</v>
      </c>
      <c r="M790" s="2784">
        <v>25</v>
      </c>
      <c r="N790" s="2681">
        <v>0</v>
      </c>
      <c r="O790" s="2682">
        <v>25</v>
      </c>
      <c r="P790" s="2682"/>
      <c r="Q790" s="2682"/>
      <c r="R790" s="2682"/>
      <c r="S790" s="2682"/>
      <c r="T790" s="2682"/>
      <c r="U790" s="2682"/>
      <c r="V790" s="2682"/>
      <c r="W790" s="2682"/>
      <c r="X790" s="2843">
        <v>25</v>
      </c>
      <c r="Y790" s="2843">
        <v>0</v>
      </c>
      <c r="Z790" s="2108">
        <v>25</v>
      </c>
      <c r="AA790" s="2844"/>
      <c r="AB790" s="2844"/>
      <c r="AC790" s="2108">
        <v>0</v>
      </c>
      <c r="AD790" s="2108"/>
      <c r="AE790" s="2844"/>
      <c r="AF790" s="2844">
        <v>0</v>
      </c>
      <c r="AG790" s="2108">
        <v>0</v>
      </c>
      <c r="AH790" s="2682"/>
      <c r="AI790" s="2682"/>
      <c r="AJ790" s="2683">
        <v>0</v>
      </c>
    </row>
    <row r="791" spans="1:36" s="2701" customFormat="1" ht="63">
      <c r="A791" s="139">
        <v>4070</v>
      </c>
      <c r="B791" s="2710" t="s">
        <v>9555</v>
      </c>
      <c r="C791" s="2675" t="s">
        <v>9556</v>
      </c>
      <c r="D791" s="2673" t="s">
        <v>384</v>
      </c>
      <c r="E791" s="2676" t="s">
        <v>42</v>
      </c>
      <c r="F791" s="2690" t="s">
        <v>43</v>
      </c>
      <c r="G791" s="2678">
        <v>100</v>
      </c>
      <c r="H791" s="2679">
        <v>0</v>
      </c>
      <c r="I791" s="2678">
        <v>0</v>
      </c>
      <c r="J791" s="2680">
        <v>0</v>
      </c>
      <c r="K791" s="2680">
        <v>0</v>
      </c>
      <c r="L791" s="2681">
        <v>100</v>
      </c>
      <c r="M791" s="2784">
        <v>25</v>
      </c>
      <c r="N791" s="2681">
        <v>0</v>
      </c>
      <c r="O791" s="2682">
        <v>25</v>
      </c>
      <c r="P791" s="2682"/>
      <c r="Q791" s="2682"/>
      <c r="R791" s="2682"/>
      <c r="S791" s="2682"/>
      <c r="T791" s="2682"/>
      <c r="U791" s="2682"/>
      <c r="V791" s="2682"/>
      <c r="W791" s="2682"/>
      <c r="X791" s="2843">
        <v>25</v>
      </c>
      <c r="Y791" s="2843">
        <v>0</v>
      </c>
      <c r="Z791" s="2108">
        <v>25</v>
      </c>
      <c r="AA791" s="2844"/>
      <c r="AB791" s="2844"/>
      <c r="AC791" s="2108">
        <v>0</v>
      </c>
      <c r="AD791" s="2108"/>
      <c r="AE791" s="2844"/>
      <c r="AF791" s="2844">
        <v>0</v>
      </c>
      <c r="AG791" s="2108">
        <v>0</v>
      </c>
      <c r="AH791" s="2682"/>
      <c r="AI791" s="2682"/>
      <c r="AJ791" s="2683">
        <v>0</v>
      </c>
    </row>
    <row r="792" spans="1:36" s="2701" customFormat="1" ht="47.25">
      <c r="A792" s="139">
        <v>4071</v>
      </c>
      <c r="B792" s="2710" t="s">
        <v>9557</v>
      </c>
      <c r="C792" s="2675" t="s">
        <v>9558</v>
      </c>
      <c r="D792" s="2673" t="s">
        <v>384</v>
      </c>
      <c r="E792" s="2676" t="s">
        <v>42</v>
      </c>
      <c r="F792" s="2690" t="s">
        <v>43</v>
      </c>
      <c r="G792" s="2678">
        <v>100</v>
      </c>
      <c r="H792" s="2679">
        <v>0</v>
      </c>
      <c r="I792" s="2678">
        <v>0</v>
      </c>
      <c r="J792" s="2680">
        <v>0</v>
      </c>
      <c r="K792" s="2680">
        <v>0</v>
      </c>
      <c r="L792" s="2681">
        <v>100</v>
      </c>
      <c r="M792" s="2784">
        <v>25</v>
      </c>
      <c r="N792" s="2681">
        <v>0</v>
      </c>
      <c r="O792" s="2682">
        <v>25</v>
      </c>
      <c r="P792" s="2682"/>
      <c r="Q792" s="2682"/>
      <c r="R792" s="2682"/>
      <c r="S792" s="2682"/>
      <c r="T792" s="2682"/>
      <c r="U792" s="2682"/>
      <c r="V792" s="2682"/>
      <c r="W792" s="2682"/>
      <c r="X792" s="2843">
        <v>25</v>
      </c>
      <c r="Y792" s="2843">
        <v>0</v>
      </c>
      <c r="Z792" s="2108">
        <v>25</v>
      </c>
      <c r="AA792" s="2844"/>
      <c r="AB792" s="2844"/>
      <c r="AC792" s="2108">
        <v>0</v>
      </c>
      <c r="AD792" s="2108"/>
      <c r="AE792" s="2844"/>
      <c r="AF792" s="2844">
        <v>0</v>
      </c>
      <c r="AG792" s="2108">
        <v>0</v>
      </c>
      <c r="AH792" s="2682"/>
      <c r="AI792" s="2682"/>
      <c r="AJ792" s="2683">
        <v>0</v>
      </c>
    </row>
    <row r="793" spans="1:36" s="2701" customFormat="1" ht="47.25">
      <c r="A793" s="139">
        <v>4072</v>
      </c>
      <c r="B793" s="2710" t="s">
        <v>9559</v>
      </c>
      <c r="C793" s="2675" t="s">
        <v>9560</v>
      </c>
      <c r="D793" s="2673" t="s">
        <v>384</v>
      </c>
      <c r="E793" s="2676" t="s">
        <v>42</v>
      </c>
      <c r="F793" s="2690" t="s">
        <v>43</v>
      </c>
      <c r="G793" s="2678">
        <v>100</v>
      </c>
      <c r="H793" s="2679">
        <v>0</v>
      </c>
      <c r="I793" s="2678">
        <v>0</v>
      </c>
      <c r="J793" s="2680">
        <v>0</v>
      </c>
      <c r="K793" s="2680">
        <v>0</v>
      </c>
      <c r="L793" s="2681">
        <v>100</v>
      </c>
      <c r="M793" s="2784">
        <v>25</v>
      </c>
      <c r="N793" s="2681">
        <v>0</v>
      </c>
      <c r="O793" s="2682">
        <v>25</v>
      </c>
      <c r="P793" s="2682"/>
      <c r="Q793" s="2682"/>
      <c r="R793" s="2682"/>
      <c r="S793" s="2682"/>
      <c r="T793" s="2682"/>
      <c r="U793" s="2682"/>
      <c r="V793" s="2682"/>
      <c r="W793" s="2682"/>
      <c r="X793" s="2843">
        <v>25</v>
      </c>
      <c r="Y793" s="2843">
        <v>0</v>
      </c>
      <c r="Z793" s="2108">
        <v>25</v>
      </c>
      <c r="AA793" s="2844"/>
      <c r="AB793" s="2844"/>
      <c r="AC793" s="2108">
        <v>0</v>
      </c>
      <c r="AD793" s="2108"/>
      <c r="AE793" s="2844"/>
      <c r="AF793" s="2844">
        <v>0</v>
      </c>
      <c r="AG793" s="2108">
        <v>0</v>
      </c>
      <c r="AH793" s="2682"/>
      <c r="AI793" s="2682"/>
      <c r="AJ793" s="2683">
        <v>0</v>
      </c>
    </row>
    <row r="794" spans="1:36" s="2701" customFormat="1" ht="94.5">
      <c r="A794" s="139">
        <v>4073</v>
      </c>
      <c r="B794" s="2710" t="s">
        <v>9561</v>
      </c>
      <c r="C794" s="2675" t="s">
        <v>9562</v>
      </c>
      <c r="D794" s="2673" t="s">
        <v>213</v>
      </c>
      <c r="E794" s="2676" t="s">
        <v>42</v>
      </c>
      <c r="F794" s="2690" t="s">
        <v>43</v>
      </c>
      <c r="G794" s="2678">
        <v>50</v>
      </c>
      <c r="H794" s="2679">
        <v>0</v>
      </c>
      <c r="I794" s="2678">
        <v>0</v>
      </c>
      <c r="J794" s="2680">
        <v>0</v>
      </c>
      <c r="K794" s="2680">
        <v>0</v>
      </c>
      <c r="L794" s="2681">
        <v>50</v>
      </c>
      <c r="M794" s="2784">
        <v>12.5</v>
      </c>
      <c r="N794" s="2681">
        <v>0</v>
      </c>
      <c r="O794" s="2682">
        <v>12.5</v>
      </c>
      <c r="P794" s="2682"/>
      <c r="Q794" s="2682"/>
      <c r="R794" s="2682"/>
      <c r="S794" s="2682"/>
      <c r="T794" s="2682"/>
      <c r="U794" s="2682"/>
      <c r="V794" s="2682"/>
      <c r="W794" s="2682"/>
      <c r="X794" s="2843">
        <v>12.5</v>
      </c>
      <c r="Y794" s="2843">
        <v>0</v>
      </c>
      <c r="Z794" s="2108">
        <v>12.5</v>
      </c>
      <c r="AA794" s="2844"/>
      <c r="AB794" s="2844"/>
      <c r="AC794" s="2108">
        <v>0</v>
      </c>
      <c r="AD794" s="2108"/>
      <c r="AE794" s="2844"/>
      <c r="AF794" s="2844">
        <v>0</v>
      </c>
      <c r="AG794" s="2108">
        <v>0</v>
      </c>
      <c r="AH794" s="2682"/>
      <c r="AI794" s="2682"/>
      <c r="AJ794" s="2683">
        <v>0</v>
      </c>
    </row>
    <row r="795" spans="1:36" s="2701" customFormat="1" ht="47.25">
      <c r="A795" s="139">
        <v>4074</v>
      </c>
      <c r="B795" s="2710" t="s">
        <v>9563</v>
      </c>
      <c r="C795" s="2675" t="s">
        <v>9564</v>
      </c>
      <c r="D795" s="2673" t="s">
        <v>213</v>
      </c>
      <c r="E795" s="2676" t="s">
        <v>42</v>
      </c>
      <c r="F795" s="2690" t="s">
        <v>43</v>
      </c>
      <c r="G795" s="2678">
        <v>50</v>
      </c>
      <c r="H795" s="2679">
        <v>0</v>
      </c>
      <c r="I795" s="2678">
        <v>0</v>
      </c>
      <c r="J795" s="2680">
        <v>0</v>
      </c>
      <c r="K795" s="2680">
        <v>0</v>
      </c>
      <c r="L795" s="2681">
        <v>50</v>
      </c>
      <c r="M795" s="2784">
        <v>12.5</v>
      </c>
      <c r="N795" s="2681">
        <v>0</v>
      </c>
      <c r="O795" s="2682">
        <v>12.5</v>
      </c>
      <c r="P795" s="2682"/>
      <c r="Q795" s="2682"/>
      <c r="R795" s="2682"/>
      <c r="S795" s="2682"/>
      <c r="T795" s="2682"/>
      <c r="U795" s="2682"/>
      <c r="V795" s="2682"/>
      <c r="W795" s="2682"/>
      <c r="X795" s="2843">
        <v>12.5</v>
      </c>
      <c r="Y795" s="2843">
        <v>0</v>
      </c>
      <c r="Z795" s="2108">
        <v>12.5</v>
      </c>
      <c r="AA795" s="2844"/>
      <c r="AB795" s="2844"/>
      <c r="AC795" s="2108">
        <v>0</v>
      </c>
      <c r="AD795" s="2108"/>
      <c r="AE795" s="2844"/>
      <c r="AF795" s="2844">
        <v>0</v>
      </c>
      <c r="AG795" s="2108">
        <v>0</v>
      </c>
      <c r="AH795" s="2682"/>
      <c r="AI795" s="2682"/>
      <c r="AJ795" s="2683">
        <v>0</v>
      </c>
    </row>
    <row r="796" spans="1:36" s="2701" customFormat="1" ht="63">
      <c r="A796" s="139">
        <v>4075</v>
      </c>
      <c r="B796" s="2710" t="s">
        <v>9565</v>
      </c>
      <c r="C796" s="2675" t="s">
        <v>9566</v>
      </c>
      <c r="D796" s="2676" t="s">
        <v>221</v>
      </c>
      <c r="E796" s="2676" t="s">
        <v>42</v>
      </c>
      <c r="F796" s="2690" t="s">
        <v>43</v>
      </c>
      <c r="G796" s="2678">
        <v>120</v>
      </c>
      <c r="H796" s="2679">
        <v>0</v>
      </c>
      <c r="I796" s="2678">
        <v>0</v>
      </c>
      <c r="J796" s="2680">
        <v>0</v>
      </c>
      <c r="K796" s="2680">
        <v>0</v>
      </c>
      <c r="L796" s="2681">
        <v>120</v>
      </c>
      <c r="M796" s="2784">
        <v>30</v>
      </c>
      <c r="N796" s="2681">
        <v>0</v>
      </c>
      <c r="O796" s="2682">
        <v>30</v>
      </c>
      <c r="P796" s="2682"/>
      <c r="Q796" s="2682"/>
      <c r="R796" s="2682"/>
      <c r="S796" s="2682"/>
      <c r="T796" s="2682"/>
      <c r="U796" s="2682"/>
      <c r="V796" s="2682"/>
      <c r="W796" s="2682"/>
      <c r="X796" s="2843">
        <v>30</v>
      </c>
      <c r="Y796" s="2843">
        <v>0</v>
      </c>
      <c r="Z796" s="2108">
        <v>30</v>
      </c>
      <c r="AA796" s="2844"/>
      <c r="AB796" s="2844"/>
      <c r="AC796" s="2108">
        <v>0</v>
      </c>
      <c r="AD796" s="2108"/>
      <c r="AE796" s="2844"/>
      <c r="AF796" s="2844">
        <v>0</v>
      </c>
      <c r="AG796" s="2108">
        <v>0</v>
      </c>
      <c r="AH796" s="2682"/>
      <c r="AI796" s="2682"/>
      <c r="AJ796" s="2683">
        <v>0</v>
      </c>
    </row>
    <row r="797" spans="1:36" s="2701" customFormat="1" ht="47.25">
      <c r="A797" s="139">
        <v>4076</v>
      </c>
      <c r="B797" s="2710" t="s">
        <v>9567</v>
      </c>
      <c r="C797" s="2675" t="s">
        <v>9568</v>
      </c>
      <c r="D797" s="2676" t="s">
        <v>221</v>
      </c>
      <c r="E797" s="2676" t="s">
        <v>42</v>
      </c>
      <c r="F797" s="2690" t="s">
        <v>43</v>
      </c>
      <c r="G797" s="2678">
        <v>60</v>
      </c>
      <c r="H797" s="2679">
        <v>0</v>
      </c>
      <c r="I797" s="2678">
        <v>0</v>
      </c>
      <c r="J797" s="2680">
        <v>0</v>
      </c>
      <c r="K797" s="2680">
        <v>0</v>
      </c>
      <c r="L797" s="2681">
        <v>60</v>
      </c>
      <c r="M797" s="2784">
        <v>15</v>
      </c>
      <c r="N797" s="2681">
        <v>0</v>
      </c>
      <c r="O797" s="2682">
        <v>15</v>
      </c>
      <c r="P797" s="2682"/>
      <c r="Q797" s="2682"/>
      <c r="R797" s="2682"/>
      <c r="S797" s="2682"/>
      <c r="T797" s="2682"/>
      <c r="U797" s="2682"/>
      <c r="V797" s="2682"/>
      <c r="W797" s="2682"/>
      <c r="X797" s="2843">
        <v>15</v>
      </c>
      <c r="Y797" s="2843">
        <v>0</v>
      </c>
      <c r="Z797" s="2108">
        <v>15</v>
      </c>
      <c r="AA797" s="2844"/>
      <c r="AB797" s="2844"/>
      <c r="AC797" s="2108">
        <v>0</v>
      </c>
      <c r="AD797" s="2108"/>
      <c r="AE797" s="2844"/>
      <c r="AF797" s="2844">
        <v>0</v>
      </c>
      <c r="AG797" s="2108">
        <v>0</v>
      </c>
      <c r="AH797" s="2682"/>
      <c r="AI797" s="2682"/>
      <c r="AJ797" s="2683">
        <v>0</v>
      </c>
    </row>
    <row r="798" spans="1:36" s="2701" customFormat="1" ht="47.25">
      <c r="A798" s="139">
        <v>4077</v>
      </c>
      <c r="B798" s="2710" t="s">
        <v>9569</v>
      </c>
      <c r="C798" s="2675" t="s">
        <v>9570</v>
      </c>
      <c r="D798" s="2676" t="s">
        <v>221</v>
      </c>
      <c r="E798" s="2676" t="s">
        <v>42</v>
      </c>
      <c r="F798" s="2690" t="s">
        <v>43</v>
      </c>
      <c r="G798" s="2678">
        <v>50</v>
      </c>
      <c r="H798" s="2679">
        <v>0</v>
      </c>
      <c r="I798" s="2678">
        <v>0</v>
      </c>
      <c r="J798" s="2680">
        <v>0</v>
      </c>
      <c r="K798" s="2680">
        <v>0</v>
      </c>
      <c r="L798" s="2681">
        <v>50</v>
      </c>
      <c r="M798" s="2784">
        <v>12.5</v>
      </c>
      <c r="N798" s="2681">
        <v>0</v>
      </c>
      <c r="O798" s="2682">
        <v>12.5</v>
      </c>
      <c r="P798" s="2682"/>
      <c r="Q798" s="2682"/>
      <c r="R798" s="2682"/>
      <c r="S798" s="2682"/>
      <c r="T798" s="2682"/>
      <c r="U798" s="2682"/>
      <c r="V798" s="2682"/>
      <c r="W798" s="2682"/>
      <c r="X798" s="2843">
        <v>12.5</v>
      </c>
      <c r="Y798" s="2843">
        <v>0</v>
      </c>
      <c r="Z798" s="2108">
        <v>12.5</v>
      </c>
      <c r="AA798" s="2844"/>
      <c r="AB798" s="2844"/>
      <c r="AC798" s="2108">
        <v>0</v>
      </c>
      <c r="AD798" s="2108"/>
      <c r="AE798" s="2844"/>
      <c r="AF798" s="2844">
        <v>0</v>
      </c>
      <c r="AG798" s="2108">
        <v>0</v>
      </c>
      <c r="AH798" s="2682"/>
      <c r="AI798" s="2682"/>
      <c r="AJ798" s="2683">
        <v>0</v>
      </c>
    </row>
    <row r="799" spans="1:36" s="2701" customFormat="1" ht="141.75">
      <c r="A799" s="139">
        <v>4078</v>
      </c>
      <c r="B799" s="2710" t="s">
        <v>9571</v>
      </c>
      <c r="C799" s="2675" t="s">
        <v>9572</v>
      </c>
      <c r="D799" s="2676" t="s">
        <v>221</v>
      </c>
      <c r="E799" s="2676" t="s">
        <v>42</v>
      </c>
      <c r="F799" s="2690" t="s">
        <v>43</v>
      </c>
      <c r="G799" s="2678">
        <v>150</v>
      </c>
      <c r="H799" s="2679">
        <v>0</v>
      </c>
      <c r="I799" s="2678">
        <v>0</v>
      </c>
      <c r="J799" s="2680">
        <v>0</v>
      </c>
      <c r="K799" s="2680">
        <v>0</v>
      </c>
      <c r="L799" s="2681">
        <v>150</v>
      </c>
      <c r="M799" s="2784">
        <v>37.5</v>
      </c>
      <c r="N799" s="2681">
        <v>0</v>
      </c>
      <c r="O799" s="2682">
        <v>37.5</v>
      </c>
      <c r="P799" s="2682"/>
      <c r="Q799" s="2682"/>
      <c r="R799" s="2682"/>
      <c r="S799" s="2682"/>
      <c r="T799" s="2682"/>
      <c r="U799" s="2682"/>
      <c r="V799" s="2682"/>
      <c r="W799" s="2682"/>
      <c r="X799" s="2843">
        <v>37.5</v>
      </c>
      <c r="Y799" s="2843">
        <v>0</v>
      </c>
      <c r="Z799" s="2108">
        <v>37.5</v>
      </c>
      <c r="AA799" s="2844"/>
      <c r="AB799" s="2844"/>
      <c r="AC799" s="2108">
        <v>0</v>
      </c>
      <c r="AD799" s="2108"/>
      <c r="AE799" s="2844"/>
      <c r="AF799" s="2844">
        <v>0</v>
      </c>
      <c r="AG799" s="2108">
        <v>0</v>
      </c>
      <c r="AH799" s="2682"/>
      <c r="AI799" s="2682"/>
      <c r="AJ799" s="2683">
        <v>0</v>
      </c>
    </row>
    <row r="800" spans="1:36" s="2701" customFormat="1" ht="157.5">
      <c r="A800" s="139">
        <v>4079</v>
      </c>
      <c r="B800" s="2710" t="s">
        <v>9573</v>
      </c>
      <c r="C800" s="2675" t="s">
        <v>9574</v>
      </c>
      <c r="D800" s="2676" t="s">
        <v>221</v>
      </c>
      <c r="E800" s="2676" t="s">
        <v>42</v>
      </c>
      <c r="F800" s="2690" t="s">
        <v>43</v>
      </c>
      <c r="G800" s="2678">
        <v>150</v>
      </c>
      <c r="H800" s="2679">
        <v>0</v>
      </c>
      <c r="I800" s="2678">
        <v>0</v>
      </c>
      <c r="J800" s="2680">
        <v>0</v>
      </c>
      <c r="K800" s="2680">
        <v>0</v>
      </c>
      <c r="L800" s="2681">
        <v>150</v>
      </c>
      <c r="M800" s="2784">
        <v>37.5</v>
      </c>
      <c r="N800" s="2681">
        <v>0</v>
      </c>
      <c r="O800" s="2682">
        <v>37.5</v>
      </c>
      <c r="P800" s="2682"/>
      <c r="Q800" s="2682"/>
      <c r="R800" s="2682"/>
      <c r="S800" s="2682"/>
      <c r="T800" s="2682"/>
      <c r="U800" s="2682"/>
      <c r="V800" s="2682"/>
      <c r="W800" s="2682"/>
      <c r="X800" s="2843">
        <v>37.5</v>
      </c>
      <c r="Y800" s="2843">
        <v>0</v>
      </c>
      <c r="Z800" s="2108">
        <v>37.5</v>
      </c>
      <c r="AA800" s="2844"/>
      <c r="AB800" s="2844"/>
      <c r="AC800" s="2108">
        <v>0</v>
      </c>
      <c r="AD800" s="2108"/>
      <c r="AE800" s="2844"/>
      <c r="AF800" s="2844">
        <v>0</v>
      </c>
      <c r="AG800" s="2108">
        <v>0</v>
      </c>
      <c r="AH800" s="2682"/>
      <c r="AI800" s="2682"/>
      <c r="AJ800" s="2683">
        <v>0</v>
      </c>
    </row>
    <row r="801" spans="1:36" s="2701" customFormat="1" ht="47.25">
      <c r="A801" s="139">
        <v>4080</v>
      </c>
      <c r="B801" s="2710" t="s">
        <v>9575</v>
      </c>
      <c r="C801" s="2675" t="s">
        <v>9576</v>
      </c>
      <c r="D801" s="2673" t="s">
        <v>393</v>
      </c>
      <c r="E801" s="2676" t="s">
        <v>42</v>
      </c>
      <c r="F801" s="2690" t="s">
        <v>43</v>
      </c>
      <c r="G801" s="2678">
        <v>180</v>
      </c>
      <c r="H801" s="2679">
        <v>0</v>
      </c>
      <c r="I801" s="2678">
        <v>0</v>
      </c>
      <c r="J801" s="2680">
        <v>0</v>
      </c>
      <c r="K801" s="2680">
        <v>0</v>
      </c>
      <c r="L801" s="2681">
        <v>180</v>
      </c>
      <c r="M801" s="2784">
        <v>45</v>
      </c>
      <c r="N801" s="2681">
        <v>0</v>
      </c>
      <c r="O801" s="2682">
        <v>45</v>
      </c>
      <c r="P801" s="2682"/>
      <c r="Q801" s="2682"/>
      <c r="R801" s="2682"/>
      <c r="S801" s="2682"/>
      <c r="T801" s="2682"/>
      <c r="U801" s="2682"/>
      <c r="V801" s="2682"/>
      <c r="W801" s="2682"/>
      <c r="X801" s="2843">
        <v>45</v>
      </c>
      <c r="Y801" s="2843">
        <v>0</v>
      </c>
      <c r="Z801" s="2108">
        <v>45</v>
      </c>
      <c r="AA801" s="2844"/>
      <c r="AB801" s="2844"/>
      <c r="AC801" s="2108">
        <v>0</v>
      </c>
      <c r="AD801" s="2108"/>
      <c r="AE801" s="2844"/>
      <c r="AF801" s="2844">
        <v>0</v>
      </c>
      <c r="AG801" s="2108">
        <v>0</v>
      </c>
      <c r="AH801" s="2682"/>
      <c r="AI801" s="2682"/>
      <c r="AJ801" s="2683">
        <v>0</v>
      </c>
    </row>
    <row r="802" spans="1:36" s="2701" customFormat="1" ht="47.25">
      <c r="A802" s="139">
        <v>4081</v>
      </c>
      <c r="B802" s="2710" t="s">
        <v>9577</v>
      </c>
      <c r="C802" s="2675" t="s">
        <v>9578</v>
      </c>
      <c r="D802" s="2673" t="s">
        <v>393</v>
      </c>
      <c r="E802" s="2676" t="s">
        <v>42</v>
      </c>
      <c r="F802" s="2690" t="s">
        <v>43</v>
      </c>
      <c r="G802" s="2678">
        <v>100</v>
      </c>
      <c r="H802" s="2679">
        <v>0</v>
      </c>
      <c r="I802" s="2678">
        <v>0</v>
      </c>
      <c r="J802" s="2680">
        <v>0</v>
      </c>
      <c r="K802" s="2680">
        <v>0</v>
      </c>
      <c r="L802" s="2681">
        <v>100</v>
      </c>
      <c r="M802" s="2784">
        <v>25</v>
      </c>
      <c r="N802" s="2681">
        <v>0</v>
      </c>
      <c r="O802" s="2682">
        <v>25</v>
      </c>
      <c r="P802" s="2682"/>
      <c r="Q802" s="2682"/>
      <c r="R802" s="2682"/>
      <c r="S802" s="2682"/>
      <c r="T802" s="2682"/>
      <c r="U802" s="2682"/>
      <c r="V802" s="2682"/>
      <c r="W802" s="2682"/>
      <c r="X802" s="2843">
        <v>25</v>
      </c>
      <c r="Y802" s="2843">
        <v>0</v>
      </c>
      <c r="Z802" s="2108">
        <v>25</v>
      </c>
      <c r="AA802" s="2844"/>
      <c r="AB802" s="2844"/>
      <c r="AC802" s="2108">
        <v>0</v>
      </c>
      <c r="AD802" s="2108"/>
      <c r="AE802" s="2844"/>
      <c r="AF802" s="2844">
        <v>0</v>
      </c>
      <c r="AG802" s="2108">
        <v>0</v>
      </c>
      <c r="AH802" s="2682"/>
      <c r="AI802" s="2682"/>
      <c r="AJ802" s="2683">
        <v>0</v>
      </c>
    </row>
    <row r="803" spans="1:36" s="2701" customFormat="1" ht="78.75">
      <c r="A803" s="139">
        <v>4082</v>
      </c>
      <c r="B803" s="2710" t="s">
        <v>9579</v>
      </c>
      <c r="C803" s="2675" t="s">
        <v>9580</v>
      </c>
      <c r="D803" s="2673" t="s">
        <v>393</v>
      </c>
      <c r="E803" s="2676" t="s">
        <v>42</v>
      </c>
      <c r="F803" s="2690" t="s">
        <v>43</v>
      </c>
      <c r="G803" s="2678">
        <v>100</v>
      </c>
      <c r="H803" s="2679">
        <v>0</v>
      </c>
      <c r="I803" s="2678">
        <v>0</v>
      </c>
      <c r="J803" s="2680">
        <v>0</v>
      </c>
      <c r="K803" s="2680">
        <v>0</v>
      </c>
      <c r="L803" s="2681">
        <v>100</v>
      </c>
      <c r="M803" s="2784">
        <v>25</v>
      </c>
      <c r="N803" s="2681">
        <v>0</v>
      </c>
      <c r="O803" s="2682">
        <v>25</v>
      </c>
      <c r="P803" s="2682"/>
      <c r="Q803" s="2682"/>
      <c r="R803" s="2682"/>
      <c r="S803" s="2682"/>
      <c r="T803" s="2682"/>
      <c r="U803" s="2682"/>
      <c r="V803" s="2682"/>
      <c r="W803" s="2682"/>
      <c r="X803" s="2843">
        <v>25</v>
      </c>
      <c r="Y803" s="2843">
        <v>0</v>
      </c>
      <c r="Z803" s="2108">
        <v>25</v>
      </c>
      <c r="AA803" s="2844"/>
      <c r="AB803" s="2844"/>
      <c r="AC803" s="2108">
        <v>0</v>
      </c>
      <c r="AD803" s="2108"/>
      <c r="AE803" s="2844"/>
      <c r="AF803" s="2844">
        <v>0</v>
      </c>
      <c r="AG803" s="2108">
        <v>0</v>
      </c>
      <c r="AH803" s="2682"/>
      <c r="AI803" s="2682"/>
      <c r="AJ803" s="2683">
        <v>0</v>
      </c>
    </row>
    <row r="804" spans="1:36" s="2701" customFormat="1" ht="47.25">
      <c r="A804" s="139">
        <v>4083</v>
      </c>
      <c r="B804" s="2710" t="s">
        <v>9581</v>
      </c>
      <c r="C804" s="2675" t="s">
        <v>9582</v>
      </c>
      <c r="D804" s="2673" t="s">
        <v>393</v>
      </c>
      <c r="E804" s="2676" t="s">
        <v>42</v>
      </c>
      <c r="F804" s="2690" t="s">
        <v>43</v>
      </c>
      <c r="G804" s="2678">
        <v>100</v>
      </c>
      <c r="H804" s="2679">
        <v>0</v>
      </c>
      <c r="I804" s="2678">
        <v>0</v>
      </c>
      <c r="J804" s="2680">
        <v>0</v>
      </c>
      <c r="K804" s="2680">
        <v>0</v>
      </c>
      <c r="L804" s="2681">
        <v>100</v>
      </c>
      <c r="M804" s="2784">
        <v>25</v>
      </c>
      <c r="N804" s="2681">
        <v>0</v>
      </c>
      <c r="O804" s="2682">
        <v>25</v>
      </c>
      <c r="P804" s="2682"/>
      <c r="Q804" s="2682"/>
      <c r="R804" s="2682"/>
      <c r="S804" s="2682"/>
      <c r="T804" s="2682"/>
      <c r="U804" s="2682"/>
      <c r="V804" s="2682"/>
      <c r="W804" s="2682"/>
      <c r="X804" s="2843">
        <v>25</v>
      </c>
      <c r="Y804" s="2843">
        <v>0</v>
      </c>
      <c r="Z804" s="2108">
        <v>25</v>
      </c>
      <c r="AA804" s="2844"/>
      <c r="AB804" s="2844"/>
      <c r="AC804" s="2108">
        <v>0</v>
      </c>
      <c r="AD804" s="2108"/>
      <c r="AE804" s="2844"/>
      <c r="AF804" s="2844">
        <v>0</v>
      </c>
      <c r="AG804" s="2108">
        <v>0</v>
      </c>
      <c r="AH804" s="2682"/>
      <c r="AI804" s="2682"/>
      <c r="AJ804" s="2683">
        <v>0</v>
      </c>
    </row>
    <row r="805" spans="1:36" s="2701" customFormat="1" ht="252">
      <c r="A805" s="139">
        <v>4084</v>
      </c>
      <c r="B805" s="2710" t="s">
        <v>9583</v>
      </c>
      <c r="C805" s="2675" t="s">
        <v>9584</v>
      </c>
      <c r="D805" s="2673" t="s">
        <v>254</v>
      </c>
      <c r="E805" s="2676" t="s">
        <v>42</v>
      </c>
      <c r="F805" s="2690" t="s">
        <v>43</v>
      </c>
      <c r="G805" s="2678">
        <v>181</v>
      </c>
      <c r="H805" s="2679">
        <v>0</v>
      </c>
      <c r="I805" s="2678">
        <v>0</v>
      </c>
      <c r="J805" s="2680">
        <v>0</v>
      </c>
      <c r="K805" s="2680">
        <v>0</v>
      </c>
      <c r="L805" s="2681">
        <v>181</v>
      </c>
      <c r="M805" s="2784">
        <v>45.25</v>
      </c>
      <c r="N805" s="2681">
        <v>0</v>
      </c>
      <c r="O805" s="2682">
        <v>45.25</v>
      </c>
      <c r="P805" s="2682"/>
      <c r="Q805" s="2682"/>
      <c r="R805" s="2682"/>
      <c r="S805" s="2682"/>
      <c r="T805" s="2682"/>
      <c r="U805" s="2682"/>
      <c r="V805" s="2682"/>
      <c r="W805" s="2682"/>
      <c r="X805" s="2843">
        <v>45.25</v>
      </c>
      <c r="Y805" s="2843">
        <v>0</v>
      </c>
      <c r="Z805" s="2108">
        <v>45.25</v>
      </c>
      <c r="AA805" s="2844"/>
      <c r="AB805" s="2844"/>
      <c r="AC805" s="2108">
        <v>0</v>
      </c>
      <c r="AD805" s="2108"/>
      <c r="AE805" s="2844"/>
      <c r="AF805" s="2844">
        <v>0</v>
      </c>
      <c r="AG805" s="2108">
        <v>0</v>
      </c>
      <c r="AH805" s="2682"/>
      <c r="AI805" s="2682"/>
      <c r="AJ805" s="2683">
        <v>0</v>
      </c>
    </row>
    <row r="806" spans="1:36" s="2701" customFormat="1" ht="173.25">
      <c r="A806" s="139">
        <v>4085</v>
      </c>
      <c r="B806" s="2710" t="s">
        <v>9585</v>
      </c>
      <c r="C806" s="2675" t="s">
        <v>9586</v>
      </c>
      <c r="D806" s="2673" t="s">
        <v>254</v>
      </c>
      <c r="E806" s="2676" t="s">
        <v>42</v>
      </c>
      <c r="F806" s="2690" t="s">
        <v>43</v>
      </c>
      <c r="G806" s="2678">
        <v>192.12</v>
      </c>
      <c r="H806" s="2679">
        <v>0</v>
      </c>
      <c r="I806" s="2678">
        <v>0</v>
      </c>
      <c r="J806" s="2680">
        <v>0</v>
      </c>
      <c r="K806" s="2680">
        <v>0</v>
      </c>
      <c r="L806" s="2681">
        <v>192.12</v>
      </c>
      <c r="M806" s="2784">
        <v>48.03</v>
      </c>
      <c r="N806" s="2681">
        <v>0</v>
      </c>
      <c r="O806" s="2682">
        <v>48.03</v>
      </c>
      <c r="P806" s="2682"/>
      <c r="Q806" s="2682"/>
      <c r="R806" s="2682"/>
      <c r="S806" s="2682"/>
      <c r="T806" s="2682"/>
      <c r="U806" s="2682"/>
      <c r="V806" s="2682"/>
      <c r="W806" s="2682"/>
      <c r="X806" s="2843">
        <v>48.03</v>
      </c>
      <c r="Y806" s="2843">
        <v>0</v>
      </c>
      <c r="Z806" s="2108">
        <v>48.03</v>
      </c>
      <c r="AA806" s="2844"/>
      <c r="AB806" s="2844"/>
      <c r="AC806" s="2108">
        <v>0</v>
      </c>
      <c r="AD806" s="2108"/>
      <c r="AE806" s="2844"/>
      <c r="AF806" s="2844">
        <v>0</v>
      </c>
      <c r="AG806" s="2108">
        <v>0</v>
      </c>
      <c r="AH806" s="2682"/>
      <c r="AI806" s="2682"/>
      <c r="AJ806" s="2683">
        <v>0</v>
      </c>
    </row>
    <row r="807" spans="1:36" s="2701" customFormat="1" ht="126">
      <c r="A807" s="139">
        <v>4086</v>
      </c>
      <c r="B807" s="2710" t="s">
        <v>9587</v>
      </c>
      <c r="C807" s="2675" t="s">
        <v>9588</v>
      </c>
      <c r="D807" s="2673" t="s">
        <v>45</v>
      </c>
      <c r="E807" s="2676" t="s">
        <v>42</v>
      </c>
      <c r="F807" s="2690" t="s">
        <v>43</v>
      </c>
      <c r="G807" s="2678">
        <v>100.25</v>
      </c>
      <c r="H807" s="2679">
        <v>0</v>
      </c>
      <c r="I807" s="2678">
        <v>0</v>
      </c>
      <c r="J807" s="2680">
        <v>0</v>
      </c>
      <c r="K807" s="2680">
        <v>0</v>
      </c>
      <c r="L807" s="2681">
        <v>100.25</v>
      </c>
      <c r="M807" s="2784">
        <v>25.062999999999999</v>
      </c>
      <c r="N807" s="2681">
        <v>0</v>
      </c>
      <c r="O807" s="2682">
        <v>25.062999999999999</v>
      </c>
      <c r="P807" s="2682"/>
      <c r="Q807" s="2682"/>
      <c r="R807" s="2682"/>
      <c r="S807" s="2682"/>
      <c r="T807" s="2682"/>
      <c r="U807" s="2682"/>
      <c r="V807" s="2682"/>
      <c r="W807" s="2682"/>
      <c r="X807" s="2843">
        <v>25.062999999999999</v>
      </c>
      <c r="Y807" s="2843">
        <v>0</v>
      </c>
      <c r="Z807" s="2108">
        <v>25.062999999999999</v>
      </c>
      <c r="AA807" s="2844"/>
      <c r="AB807" s="2844"/>
      <c r="AC807" s="2108">
        <v>0</v>
      </c>
      <c r="AD807" s="2108"/>
      <c r="AE807" s="2844"/>
      <c r="AF807" s="2844">
        <v>0</v>
      </c>
      <c r="AG807" s="2108">
        <v>0</v>
      </c>
      <c r="AH807" s="2682"/>
      <c r="AI807" s="2682"/>
      <c r="AJ807" s="2683">
        <v>0</v>
      </c>
    </row>
    <row r="808" spans="1:36" s="2701" customFormat="1" ht="204.75">
      <c r="A808" s="139">
        <v>4087</v>
      </c>
      <c r="B808" s="2710" t="s">
        <v>9589</v>
      </c>
      <c r="C808" s="2675" t="s">
        <v>9590</v>
      </c>
      <c r="D808" s="2673" t="s">
        <v>45</v>
      </c>
      <c r="E808" s="2676" t="s">
        <v>42</v>
      </c>
      <c r="F808" s="2690" t="s">
        <v>43</v>
      </c>
      <c r="G808" s="2678">
        <v>115.11</v>
      </c>
      <c r="H808" s="2679">
        <v>0</v>
      </c>
      <c r="I808" s="2678">
        <v>0</v>
      </c>
      <c r="J808" s="2680">
        <v>0</v>
      </c>
      <c r="K808" s="2680">
        <v>0</v>
      </c>
      <c r="L808" s="2681">
        <v>115.11</v>
      </c>
      <c r="M808" s="2784">
        <v>28.777999999999999</v>
      </c>
      <c r="N808" s="2681">
        <v>0</v>
      </c>
      <c r="O808" s="2682">
        <v>28.777999999999999</v>
      </c>
      <c r="P808" s="2682"/>
      <c r="Q808" s="2682"/>
      <c r="R808" s="2682"/>
      <c r="S808" s="2682"/>
      <c r="T808" s="2682"/>
      <c r="U808" s="2682"/>
      <c r="V808" s="2682"/>
      <c r="W808" s="2682"/>
      <c r="X808" s="2843">
        <v>28.777999999999999</v>
      </c>
      <c r="Y808" s="2843">
        <v>0</v>
      </c>
      <c r="Z808" s="2108">
        <v>28.777999999999999</v>
      </c>
      <c r="AA808" s="2844"/>
      <c r="AB808" s="2844"/>
      <c r="AC808" s="2108">
        <v>0</v>
      </c>
      <c r="AD808" s="2108"/>
      <c r="AE808" s="2844"/>
      <c r="AF808" s="2844">
        <v>0</v>
      </c>
      <c r="AG808" s="2108">
        <v>0</v>
      </c>
      <c r="AH808" s="2682"/>
      <c r="AI808" s="2682"/>
      <c r="AJ808" s="2683">
        <v>0</v>
      </c>
    </row>
    <row r="809" spans="1:36" s="2701" customFormat="1" ht="63">
      <c r="A809" s="139">
        <v>4088</v>
      </c>
      <c r="B809" s="2710" t="s">
        <v>9591</v>
      </c>
      <c r="C809" s="2675" t="s">
        <v>9592</v>
      </c>
      <c r="D809" s="2673" t="s">
        <v>45</v>
      </c>
      <c r="E809" s="2676" t="s">
        <v>42</v>
      </c>
      <c r="F809" s="2690" t="s">
        <v>43</v>
      </c>
      <c r="G809" s="2678">
        <v>198.41900000000001</v>
      </c>
      <c r="H809" s="2679">
        <v>0</v>
      </c>
      <c r="I809" s="2678">
        <v>0</v>
      </c>
      <c r="J809" s="2680">
        <v>0</v>
      </c>
      <c r="K809" s="2680">
        <v>0</v>
      </c>
      <c r="L809" s="2681">
        <v>198.41900000000001</v>
      </c>
      <c r="M809" s="2784">
        <v>49.604999999999997</v>
      </c>
      <c r="N809" s="2681">
        <v>0</v>
      </c>
      <c r="O809" s="2682">
        <v>49.604999999999997</v>
      </c>
      <c r="P809" s="2682"/>
      <c r="Q809" s="2682"/>
      <c r="R809" s="2682"/>
      <c r="S809" s="2682"/>
      <c r="T809" s="2682"/>
      <c r="U809" s="2682"/>
      <c r="V809" s="2682"/>
      <c r="W809" s="2682"/>
      <c r="X809" s="2843">
        <v>49.604999999999997</v>
      </c>
      <c r="Y809" s="2843">
        <v>0</v>
      </c>
      <c r="Z809" s="2108">
        <v>49.604999999999997</v>
      </c>
      <c r="AA809" s="2844"/>
      <c r="AB809" s="2844"/>
      <c r="AC809" s="2108">
        <v>0</v>
      </c>
      <c r="AD809" s="2108"/>
      <c r="AE809" s="2844"/>
      <c r="AF809" s="2844">
        <v>0</v>
      </c>
      <c r="AG809" s="2108">
        <v>0</v>
      </c>
      <c r="AH809" s="2682"/>
      <c r="AI809" s="2682"/>
      <c r="AJ809" s="2683">
        <v>0</v>
      </c>
    </row>
    <row r="810" spans="1:36" s="2701" customFormat="1" ht="47.25">
      <c r="A810" s="139">
        <v>4089</v>
      </c>
      <c r="B810" s="2710" t="s">
        <v>9593</v>
      </c>
      <c r="C810" s="2675" t="s">
        <v>9594</v>
      </c>
      <c r="D810" s="2673" t="s">
        <v>45</v>
      </c>
      <c r="E810" s="2676" t="s">
        <v>42</v>
      </c>
      <c r="F810" s="2690" t="s">
        <v>43</v>
      </c>
      <c r="G810" s="2678">
        <v>200</v>
      </c>
      <c r="H810" s="2679">
        <v>0</v>
      </c>
      <c r="I810" s="2678">
        <v>0</v>
      </c>
      <c r="J810" s="2680">
        <v>0</v>
      </c>
      <c r="K810" s="2680">
        <v>0</v>
      </c>
      <c r="L810" s="2681">
        <v>200</v>
      </c>
      <c r="M810" s="2784">
        <v>50</v>
      </c>
      <c r="N810" s="2681">
        <v>0</v>
      </c>
      <c r="O810" s="2682">
        <v>50</v>
      </c>
      <c r="P810" s="2682"/>
      <c r="Q810" s="2682"/>
      <c r="R810" s="2682"/>
      <c r="S810" s="2682"/>
      <c r="T810" s="2682"/>
      <c r="U810" s="2682"/>
      <c r="V810" s="2682"/>
      <c r="W810" s="2682"/>
      <c r="X810" s="2843">
        <v>50</v>
      </c>
      <c r="Y810" s="2843">
        <v>0</v>
      </c>
      <c r="Z810" s="2108">
        <v>50</v>
      </c>
      <c r="AA810" s="2844"/>
      <c r="AB810" s="2844"/>
      <c r="AC810" s="2108">
        <v>0</v>
      </c>
      <c r="AD810" s="2108"/>
      <c r="AE810" s="2844"/>
      <c r="AF810" s="2844">
        <v>0</v>
      </c>
      <c r="AG810" s="2108">
        <v>0</v>
      </c>
      <c r="AH810" s="2682"/>
      <c r="AI810" s="2682"/>
      <c r="AJ810" s="2683">
        <v>0</v>
      </c>
    </row>
    <row r="811" spans="1:36" s="2701" customFormat="1" ht="47.25">
      <c r="A811" s="139">
        <v>4090</v>
      </c>
      <c r="B811" s="2710" t="s">
        <v>9595</v>
      </c>
      <c r="C811" s="2675" t="s">
        <v>9596</v>
      </c>
      <c r="D811" s="2673" t="s">
        <v>389</v>
      </c>
      <c r="E811" s="2676" t="s">
        <v>42</v>
      </c>
      <c r="F811" s="2690" t="s">
        <v>43</v>
      </c>
      <c r="G811" s="2678">
        <v>90</v>
      </c>
      <c r="H811" s="2679">
        <v>0</v>
      </c>
      <c r="I811" s="2678">
        <v>0</v>
      </c>
      <c r="J811" s="2680">
        <v>0</v>
      </c>
      <c r="K811" s="2680">
        <v>0</v>
      </c>
      <c r="L811" s="2681">
        <v>90</v>
      </c>
      <c r="M811" s="2784">
        <v>22.5</v>
      </c>
      <c r="N811" s="2681">
        <v>0</v>
      </c>
      <c r="O811" s="2682">
        <v>22.5</v>
      </c>
      <c r="P811" s="2682"/>
      <c r="Q811" s="2682"/>
      <c r="R811" s="2682"/>
      <c r="S811" s="2682"/>
      <c r="T811" s="2682"/>
      <c r="U811" s="2682"/>
      <c r="V811" s="2682"/>
      <c r="W811" s="2682"/>
      <c r="X811" s="2843">
        <v>22.5</v>
      </c>
      <c r="Y811" s="2843">
        <v>0</v>
      </c>
      <c r="Z811" s="2108">
        <v>22.5</v>
      </c>
      <c r="AA811" s="2844"/>
      <c r="AB811" s="2844"/>
      <c r="AC811" s="2108">
        <v>0</v>
      </c>
      <c r="AD811" s="2108"/>
      <c r="AE811" s="2844"/>
      <c r="AF811" s="2844">
        <v>0</v>
      </c>
      <c r="AG811" s="2108">
        <v>0</v>
      </c>
      <c r="AH811" s="2682"/>
      <c r="AI811" s="2682"/>
      <c r="AJ811" s="2683">
        <v>0</v>
      </c>
    </row>
    <row r="812" spans="1:36" s="2701" customFormat="1" ht="63">
      <c r="A812" s="139">
        <v>4091</v>
      </c>
      <c r="B812" s="2710" t="s">
        <v>9597</v>
      </c>
      <c r="C812" s="2675" t="s">
        <v>9598</v>
      </c>
      <c r="D812" s="2673" t="s">
        <v>389</v>
      </c>
      <c r="E812" s="2676" t="s">
        <v>42</v>
      </c>
      <c r="F812" s="2690" t="s">
        <v>43</v>
      </c>
      <c r="G812" s="2678">
        <v>155</v>
      </c>
      <c r="H812" s="2679">
        <v>0</v>
      </c>
      <c r="I812" s="2678">
        <v>0</v>
      </c>
      <c r="J812" s="2680">
        <v>0</v>
      </c>
      <c r="K812" s="2680">
        <v>0</v>
      </c>
      <c r="L812" s="2681">
        <v>155</v>
      </c>
      <c r="M812" s="2784">
        <v>38.75</v>
      </c>
      <c r="N812" s="2681">
        <v>0</v>
      </c>
      <c r="O812" s="2682">
        <v>38.75</v>
      </c>
      <c r="P812" s="2682"/>
      <c r="Q812" s="2682"/>
      <c r="R812" s="2682"/>
      <c r="S812" s="2682"/>
      <c r="T812" s="2682"/>
      <c r="U812" s="2682"/>
      <c r="V812" s="2682"/>
      <c r="W812" s="2682"/>
      <c r="X812" s="2843">
        <v>38.75</v>
      </c>
      <c r="Y812" s="2843">
        <v>0</v>
      </c>
      <c r="Z812" s="2108">
        <v>38.75</v>
      </c>
      <c r="AA812" s="2844"/>
      <c r="AB812" s="2844"/>
      <c r="AC812" s="2108">
        <v>0</v>
      </c>
      <c r="AD812" s="2108"/>
      <c r="AE812" s="2844"/>
      <c r="AF812" s="2844">
        <v>0</v>
      </c>
      <c r="AG812" s="2108">
        <v>0</v>
      </c>
      <c r="AH812" s="2682"/>
      <c r="AI812" s="2682"/>
      <c r="AJ812" s="2683">
        <v>0</v>
      </c>
    </row>
    <row r="813" spans="1:36" s="2701" customFormat="1" ht="47.25">
      <c r="A813" s="139">
        <v>4092</v>
      </c>
      <c r="B813" s="2710" t="s">
        <v>9599</v>
      </c>
      <c r="C813" s="2675" t="s">
        <v>9600</v>
      </c>
      <c r="D813" s="2673" t="s">
        <v>389</v>
      </c>
      <c r="E813" s="2676" t="s">
        <v>42</v>
      </c>
      <c r="F813" s="2690" t="s">
        <v>43</v>
      </c>
      <c r="G813" s="2678">
        <v>120</v>
      </c>
      <c r="H813" s="2679">
        <v>0</v>
      </c>
      <c r="I813" s="2678">
        <v>0</v>
      </c>
      <c r="J813" s="2680">
        <v>0</v>
      </c>
      <c r="K813" s="2680">
        <v>0</v>
      </c>
      <c r="L813" s="2681">
        <v>120</v>
      </c>
      <c r="M813" s="2784">
        <v>30</v>
      </c>
      <c r="N813" s="2681">
        <v>0</v>
      </c>
      <c r="O813" s="2682">
        <v>30</v>
      </c>
      <c r="P813" s="2682"/>
      <c r="Q813" s="2682"/>
      <c r="R813" s="2682"/>
      <c r="S813" s="2682"/>
      <c r="T813" s="2682"/>
      <c r="U813" s="2682"/>
      <c r="V813" s="2682"/>
      <c r="W813" s="2682"/>
      <c r="X813" s="2843">
        <v>30</v>
      </c>
      <c r="Y813" s="2843">
        <v>0</v>
      </c>
      <c r="Z813" s="2108">
        <v>30</v>
      </c>
      <c r="AA813" s="2844"/>
      <c r="AB813" s="2844"/>
      <c r="AC813" s="2108">
        <v>0</v>
      </c>
      <c r="AD813" s="2108"/>
      <c r="AE813" s="2844"/>
      <c r="AF813" s="2844">
        <v>0</v>
      </c>
      <c r="AG813" s="2108">
        <v>0</v>
      </c>
      <c r="AH813" s="2682"/>
      <c r="AI813" s="2682"/>
      <c r="AJ813" s="2683">
        <v>0</v>
      </c>
    </row>
    <row r="814" spans="1:36" s="2701" customFormat="1" ht="78.75">
      <c r="A814" s="139">
        <v>4093</v>
      </c>
      <c r="B814" s="2710" t="s">
        <v>9601</v>
      </c>
      <c r="C814" s="2675" t="s">
        <v>9602</v>
      </c>
      <c r="D814" s="2673" t="s">
        <v>389</v>
      </c>
      <c r="E814" s="2676" t="s">
        <v>42</v>
      </c>
      <c r="F814" s="2690" t="s">
        <v>43</v>
      </c>
      <c r="G814" s="2678">
        <v>140</v>
      </c>
      <c r="H814" s="2679">
        <v>0</v>
      </c>
      <c r="I814" s="2678">
        <v>0</v>
      </c>
      <c r="J814" s="2680">
        <v>0</v>
      </c>
      <c r="K814" s="2680">
        <v>0</v>
      </c>
      <c r="L814" s="2681">
        <v>140</v>
      </c>
      <c r="M814" s="2784">
        <v>35</v>
      </c>
      <c r="N814" s="2681">
        <v>0</v>
      </c>
      <c r="O814" s="2682">
        <v>35</v>
      </c>
      <c r="P814" s="2682"/>
      <c r="Q814" s="2682"/>
      <c r="R814" s="2682"/>
      <c r="S814" s="2682"/>
      <c r="T814" s="2682"/>
      <c r="U814" s="2682"/>
      <c r="V814" s="2682"/>
      <c r="W814" s="2682"/>
      <c r="X814" s="2843">
        <v>35</v>
      </c>
      <c r="Y814" s="2843">
        <v>0</v>
      </c>
      <c r="Z814" s="2108">
        <v>35</v>
      </c>
      <c r="AA814" s="2844"/>
      <c r="AB814" s="2844"/>
      <c r="AC814" s="2108">
        <v>0</v>
      </c>
      <c r="AD814" s="2108"/>
      <c r="AE814" s="2844"/>
      <c r="AF814" s="2844">
        <v>0</v>
      </c>
      <c r="AG814" s="2108">
        <v>0</v>
      </c>
      <c r="AH814" s="2682"/>
      <c r="AI814" s="2682"/>
      <c r="AJ814" s="2683">
        <v>0</v>
      </c>
    </row>
    <row r="815" spans="1:36" s="2701" customFormat="1" ht="47.25">
      <c r="A815" s="139">
        <v>4094</v>
      </c>
      <c r="B815" s="2710" t="s">
        <v>9603</v>
      </c>
      <c r="C815" s="2675" t="s">
        <v>9604</v>
      </c>
      <c r="D815" s="2673" t="s">
        <v>72</v>
      </c>
      <c r="E815" s="2676" t="s">
        <v>42</v>
      </c>
      <c r="F815" s="2690" t="s">
        <v>43</v>
      </c>
      <c r="G815" s="2678">
        <v>100</v>
      </c>
      <c r="H815" s="2679">
        <v>0</v>
      </c>
      <c r="I815" s="2678">
        <v>0</v>
      </c>
      <c r="J815" s="2680">
        <v>0</v>
      </c>
      <c r="K815" s="2680">
        <v>0</v>
      </c>
      <c r="L815" s="2681">
        <v>100</v>
      </c>
      <c r="M815" s="2784">
        <v>25</v>
      </c>
      <c r="N815" s="2681">
        <v>0</v>
      </c>
      <c r="O815" s="2682">
        <v>25</v>
      </c>
      <c r="P815" s="2682"/>
      <c r="Q815" s="2682"/>
      <c r="R815" s="2682"/>
      <c r="S815" s="2682"/>
      <c r="T815" s="2682"/>
      <c r="U815" s="2682"/>
      <c r="V815" s="2682"/>
      <c r="W815" s="2682"/>
      <c r="X815" s="2843">
        <v>25</v>
      </c>
      <c r="Y815" s="2843">
        <v>0</v>
      </c>
      <c r="Z815" s="2108">
        <v>25</v>
      </c>
      <c r="AA815" s="2844"/>
      <c r="AB815" s="2844"/>
      <c r="AC815" s="2108">
        <v>0</v>
      </c>
      <c r="AD815" s="2108"/>
      <c r="AE815" s="2844"/>
      <c r="AF815" s="2844">
        <v>0</v>
      </c>
      <c r="AG815" s="2108">
        <v>0</v>
      </c>
      <c r="AH815" s="2682"/>
      <c r="AI815" s="2682"/>
      <c r="AJ815" s="2683">
        <v>0</v>
      </c>
    </row>
    <row r="816" spans="1:36" s="2701" customFormat="1" ht="47.25">
      <c r="A816" s="139">
        <v>4095</v>
      </c>
      <c r="B816" s="2710" t="s">
        <v>9605</v>
      </c>
      <c r="C816" s="2675" t="s">
        <v>9606</v>
      </c>
      <c r="D816" s="2673" t="s">
        <v>72</v>
      </c>
      <c r="E816" s="2676" t="s">
        <v>42</v>
      </c>
      <c r="F816" s="2690" t="s">
        <v>43</v>
      </c>
      <c r="G816" s="2678">
        <v>100</v>
      </c>
      <c r="H816" s="2679">
        <v>0</v>
      </c>
      <c r="I816" s="2678">
        <v>0</v>
      </c>
      <c r="J816" s="2680">
        <v>0</v>
      </c>
      <c r="K816" s="2680">
        <v>0</v>
      </c>
      <c r="L816" s="2681">
        <v>100</v>
      </c>
      <c r="M816" s="2784">
        <v>25</v>
      </c>
      <c r="N816" s="2681">
        <v>0</v>
      </c>
      <c r="O816" s="2682">
        <v>25</v>
      </c>
      <c r="P816" s="2682"/>
      <c r="Q816" s="2682"/>
      <c r="R816" s="2682"/>
      <c r="S816" s="2682"/>
      <c r="T816" s="2682"/>
      <c r="U816" s="2682"/>
      <c r="V816" s="2682"/>
      <c r="W816" s="2682"/>
      <c r="X816" s="2843">
        <v>25</v>
      </c>
      <c r="Y816" s="2843">
        <v>0</v>
      </c>
      <c r="Z816" s="2108">
        <v>25</v>
      </c>
      <c r="AA816" s="2844"/>
      <c r="AB816" s="2844"/>
      <c r="AC816" s="2108">
        <v>0</v>
      </c>
      <c r="AD816" s="2108"/>
      <c r="AE816" s="2844"/>
      <c r="AF816" s="2844">
        <v>0</v>
      </c>
      <c r="AG816" s="2108">
        <v>0</v>
      </c>
      <c r="AH816" s="2682"/>
      <c r="AI816" s="2682"/>
      <c r="AJ816" s="2683">
        <v>0</v>
      </c>
    </row>
    <row r="817" spans="1:36" s="2701" customFormat="1" ht="47.25">
      <c r="A817" s="139">
        <v>4096</v>
      </c>
      <c r="B817" s="2710" t="s">
        <v>9607</v>
      </c>
      <c r="C817" s="2675" t="s">
        <v>9608</v>
      </c>
      <c r="D817" s="2673" t="s">
        <v>72</v>
      </c>
      <c r="E817" s="2676" t="s">
        <v>42</v>
      </c>
      <c r="F817" s="2690" t="s">
        <v>43</v>
      </c>
      <c r="G817" s="2678">
        <v>100</v>
      </c>
      <c r="H817" s="2679">
        <v>0</v>
      </c>
      <c r="I817" s="2678">
        <v>0</v>
      </c>
      <c r="J817" s="2680">
        <v>0</v>
      </c>
      <c r="K817" s="2680">
        <v>0</v>
      </c>
      <c r="L817" s="2681">
        <v>100</v>
      </c>
      <c r="M817" s="2784">
        <v>25</v>
      </c>
      <c r="N817" s="2681">
        <v>0</v>
      </c>
      <c r="O817" s="2682">
        <v>25</v>
      </c>
      <c r="P817" s="2682"/>
      <c r="Q817" s="2682"/>
      <c r="R817" s="2682"/>
      <c r="S817" s="2682"/>
      <c r="T817" s="2682"/>
      <c r="U817" s="2682"/>
      <c r="V817" s="2682"/>
      <c r="W817" s="2682"/>
      <c r="X817" s="2843">
        <v>25</v>
      </c>
      <c r="Y817" s="2843">
        <v>0</v>
      </c>
      <c r="Z817" s="2108">
        <v>25</v>
      </c>
      <c r="AA817" s="2844"/>
      <c r="AB817" s="2844"/>
      <c r="AC817" s="2108">
        <v>0</v>
      </c>
      <c r="AD817" s="2108"/>
      <c r="AE817" s="2844"/>
      <c r="AF817" s="2844">
        <v>0</v>
      </c>
      <c r="AG817" s="2108">
        <v>0</v>
      </c>
      <c r="AH817" s="2682"/>
      <c r="AI817" s="2682"/>
      <c r="AJ817" s="2683">
        <v>0</v>
      </c>
    </row>
    <row r="818" spans="1:36" s="2701" customFormat="1" ht="47.25">
      <c r="A818" s="139">
        <v>4097</v>
      </c>
      <c r="B818" s="2710" t="s">
        <v>9609</v>
      </c>
      <c r="C818" s="2675" t="s">
        <v>9610</v>
      </c>
      <c r="D818" s="2673" t="s">
        <v>72</v>
      </c>
      <c r="E818" s="2676" t="s">
        <v>42</v>
      </c>
      <c r="F818" s="2690" t="s">
        <v>43</v>
      </c>
      <c r="G818" s="2678">
        <v>100</v>
      </c>
      <c r="H818" s="2679">
        <v>0</v>
      </c>
      <c r="I818" s="2678">
        <v>0</v>
      </c>
      <c r="J818" s="2680">
        <v>0</v>
      </c>
      <c r="K818" s="2680">
        <v>0</v>
      </c>
      <c r="L818" s="2681">
        <v>100</v>
      </c>
      <c r="M818" s="2784">
        <v>25</v>
      </c>
      <c r="N818" s="2681">
        <v>0</v>
      </c>
      <c r="O818" s="2682">
        <v>25</v>
      </c>
      <c r="P818" s="2682"/>
      <c r="Q818" s="2682"/>
      <c r="R818" s="2682"/>
      <c r="S818" s="2682"/>
      <c r="T818" s="2682"/>
      <c r="U818" s="2682"/>
      <c r="V818" s="2682"/>
      <c r="W818" s="2682"/>
      <c r="X818" s="2843">
        <v>25</v>
      </c>
      <c r="Y818" s="2843">
        <v>0</v>
      </c>
      <c r="Z818" s="2108">
        <v>25</v>
      </c>
      <c r="AA818" s="2844"/>
      <c r="AB818" s="2844"/>
      <c r="AC818" s="2108">
        <v>0</v>
      </c>
      <c r="AD818" s="2108"/>
      <c r="AE818" s="2844"/>
      <c r="AF818" s="2844">
        <v>0</v>
      </c>
      <c r="AG818" s="2108">
        <v>0</v>
      </c>
      <c r="AH818" s="2682"/>
      <c r="AI818" s="2682"/>
      <c r="AJ818" s="2683">
        <v>0</v>
      </c>
    </row>
    <row r="819" spans="1:36" s="2701" customFormat="1" ht="47.25">
      <c r="A819" s="139">
        <v>4098</v>
      </c>
      <c r="B819" s="2710" t="s">
        <v>9611</v>
      </c>
      <c r="C819" s="2675" t="s">
        <v>9612</v>
      </c>
      <c r="D819" s="2673" t="s">
        <v>72</v>
      </c>
      <c r="E819" s="2676" t="s">
        <v>42</v>
      </c>
      <c r="F819" s="2690" t="s">
        <v>43</v>
      </c>
      <c r="G819" s="2678">
        <v>100</v>
      </c>
      <c r="H819" s="2679">
        <v>0</v>
      </c>
      <c r="I819" s="2678">
        <v>0</v>
      </c>
      <c r="J819" s="2680">
        <v>0</v>
      </c>
      <c r="K819" s="2680">
        <v>0</v>
      </c>
      <c r="L819" s="2681">
        <v>100</v>
      </c>
      <c r="M819" s="2784">
        <v>25</v>
      </c>
      <c r="N819" s="2681">
        <v>0</v>
      </c>
      <c r="O819" s="2682">
        <v>25</v>
      </c>
      <c r="P819" s="2682"/>
      <c r="Q819" s="2682"/>
      <c r="R819" s="2682"/>
      <c r="S819" s="2682"/>
      <c r="T819" s="2682"/>
      <c r="U819" s="2682"/>
      <c r="V819" s="2682"/>
      <c r="W819" s="2682"/>
      <c r="X819" s="2843">
        <v>25</v>
      </c>
      <c r="Y819" s="2843">
        <v>0</v>
      </c>
      <c r="Z819" s="2108">
        <v>25</v>
      </c>
      <c r="AA819" s="2844"/>
      <c r="AB819" s="2844"/>
      <c r="AC819" s="2108">
        <v>0</v>
      </c>
      <c r="AD819" s="2108"/>
      <c r="AE819" s="2844"/>
      <c r="AF819" s="2844">
        <v>0</v>
      </c>
      <c r="AG819" s="2108">
        <v>0</v>
      </c>
      <c r="AH819" s="2682"/>
      <c r="AI819" s="2682"/>
      <c r="AJ819" s="2683">
        <v>0</v>
      </c>
    </row>
    <row r="820" spans="1:36" s="2701" customFormat="1" ht="63">
      <c r="A820" s="139">
        <v>4099</v>
      </c>
      <c r="B820" s="2710" t="s">
        <v>9613</v>
      </c>
      <c r="C820" s="2675" t="s">
        <v>9614</v>
      </c>
      <c r="D820" s="2673" t="s">
        <v>72</v>
      </c>
      <c r="E820" s="2676" t="s">
        <v>42</v>
      </c>
      <c r="F820" s="2690" t="s">
        <v>43</v>
      </c>
      <c r="G820" s="2678">
        <v>170</v>
      </c>
      <c r="H820" s="2679">
        <v>0</v>
      </c>
      <c r="I820" s="2678">
        <v>0</v>
      </c>
      <c r="J820" s="2680">
        <v>0</v>
      </c>
      <c r="K820" s="2680">
        <v>0</v>
      </c>
      <c r="L820" s="2681">
        <v>170</v>
      </c>
      <c r="M820" s="2784">
        <v>42.5</v>
      </c>
      <c r="N820" s="2681">
        <v>0</v>
      </c>
      <c r="O820" s="2682">
        <v>42.5</v>
      </c>
      <c r="P820" s="2682"/>
      <c r="Q820" s="2682"/>
      <c r="R820" s="2682"/>
      <c r="S820" s="2682"/>
      <c r="T820" s="2682"/>
      <c r="U820" s="2682"/>
      <c r="V820" s="2682"/>
      <c r="W820" s="2682"/>
      <c r="X820" s="2843">
        <v>42.5</v>
      </c>
      <c r="Y820" s="2843">
        <v>0</v>
      </c>
      <c r="Z820" s="2108">
        <v>42.5</v>
      </c>
      <c r="AA820" s="2844"/>
      <c r="AB820" s="2844"/>
      <c r="AC820" s="2108">
        <v>0</v>
      </c>
      <c r="AD820" s="2108"/>
      <c r="AE820" s="2844"/>
      <c r="AF820" s="2844">
        <v>0</v>
      </c>
      <c r="AG820" s="2108">
        <v>0</v>
      </c>
      <c r="AH820" s="2682"/>
      <c r="AI820" s="2682"/>
      <c r="AJ820" s="2683">
        <v>0</v>
      </c>
    </row>
    <row r="821" spans="1:36" s="2701" customFormat="1" ht="63">
      <c r="A821" s="139">
        <v>4100</v>
      </c>
      <c r="B821" s="2710" t="s">
        <v>9615</v>
      </c>
      <c r="C821" s="2675" t="s">
        <v>9616</v>
      </c>
      <c r="D821" s="2673" t="s">
        <v>72</v>
      </c>
      <c r="E821" s="2676" t="s">
        <v>42</v>
      </c>
      <c r="F821" s="2690" t="s">
        <v>43</v>
      </c>
      <c r="G821" s="2678">
        <v>130</v>
      </c>
      <c r="H821" s="2679">
        <v>0</v>
      </c>
      <c r="I821" s="2678">
        <v>0</v>
      </c>
      <c r="J821" s="2680">
        <v>0</v>
      </c>
      <c r="K821" s="2680">
        <v>0</v>
      </c>
      <c r="L821" s="2681">
        <v>130</v>
      </c>
      <c r="M821" s="2784">
        <v>32.5</v>
      </c>
      <c r="N821" s="2681">
        <v>0</v>
      </c>
      <c r="O821" s="2682">
        <v>32.5</v>
      </c>
      <c r="P821" s="2682"/>
      <c r="Q821" s="2682"/>
      <c r="R821" s="2682"/>
      <c r="S821" s="2682"/>
      <c r="T821" s="2682"/>
      <c r="U821" s="2682"/>
      <c r="V821" s="2682"/>
      <c r="W821" s="2682"/>
      <c r="X821" s="2843">
        <v>32.5</v>
      </c>
      <c r="Y821" s="2843">
        <v>0</v>
      </c>
      <c r="Z821" s="2108">
        <v>32.5</v>
      </c>
      <c r="AA821" s="2844"/>
      <c r="AB821" s="2844"/>
      <c r="AC821" s="2108">
        <v>0</v>
      </c>
      <c r="AD821" s="2108"/>
      <c r="AE821" s="2844"/>
      <c r="AF821" s="2844">
        <v>0</v>
      </c>
      <c r="AG821" s="2108">
        <v>0</v>
      </c>
      <c r="AH821" s="2682"/>
      <c r="AI821" s="2682"/>
      <c r="AJ821" s="2683">
        <v>0</v>
      </c>
    </row>
    <row r="822" spans="1:36" s="2701" customFormat="1" ht="47.25">
      <c r="A822" s="139">
        <v>4101</v>
      </c>
      <c r="B822" s="2710" t="s">
        <v>9617</v>
      </c>
      <c r="C822" s="2675" t="s">
        <v>9618</v>
      </c>
      <c r="D822" s="2673" t="s">
        <v>588</v>
      </c>
      <c r="E822" s="2676" t="s">
        <v>42</v>
      </c>
      <c r="F822" s="2690" t="s">
        <v>43</v>
      </c>
      <c r="G822" s="2678">
        <v>500</v>
      </c>
      <c r="H822" s="2679">
        <v>0</v>
      </c>
      <c r="I822" s="2678">
        <v>0</v>
      </c>
      <c r="J822" s="2680">
        <v>0</v>
      </c>
      <c r="K822" s="2680">
        <v>0</v>
      </c>
      <c r="L822" s="2681">
        <v>500</v>
      </c>
      <c r="M822" s="2784">
        <v>125</v>
      </c>
      <c r="N822" s="2681">
        <v>0</v>
      </c>
      <c r="O822" s="2682">
        <v>125</v>
      </c>
      <c r="P822" s="2682"/>
      <c r="Q822" s="2682"/>
      <c r="R822" s="2682"/>
      <c r="S822" s="2682"/>
      <c r="T822" s="2682"/>
      <c r="U822" s="2682"/>
      <c r="V822" s="2682"/>
      <c r="W822" s="2682"/>
      <c r="X822" s="2843">
        <v>125</v>
      </c>
      <c r="Y822" s="2843">
        <v>0</v>
      </c>
      <c r="Z822" s="2108">
        <v>125</v>
      </c>
      <c r="AA822" s="2844"/>
      <c r="AB822" s="2844"/>
      <c r="AC822" s="2108">
        <v>0</v>
      </c>
      <c r="AD822" s="2108"/>
      <c r="AE822" s="2844"/>
      <c r="AF822" s="2844">
        <v>0</v>
      </c>
      <c r="AG822" s="2108">
        <v>0</v>
      </c>
      <c r="AH822" s="2682"/>
      <c r="AI822" s="2682"/>
      <c r="AJ822" s="2683">
        <v>0</v>
      </c>
    </row>
    <row r="823" spans="1:36" s="2701" customFormat="1" ht="63">
      <c r="A823" s="139">
        <v>4102</v>
      </c>
      <c r="B823" s="2710" t="s">
        <v>9619</v>
      </c>
      <c r="C823" s="2675" t="s">
        <v>9620</v>
      </c>
      <c r="D823" s="2673" t="s">
        <v>588</v>
      </c>
      <c r="E823" s="2676" t="s">
        <v>42</v>
      </c>
      <c r="F823" s="2690" t="s">
        <v>43</v>
      </c>
      <c r="G823" s="2678">
        <v>100</v>
      </c>
      <c r="H823" s="2679">
        <v>0</v>
      </c>
      <c r="I823" s="2678">
        <v>0</v>
      </c>
      <c r="J823" s="2680">
        <v>0</v>
      </c>
      <c r="K823" s="2680">
        <v>0</v>
      </c>
      <c r="L823" s="2681">
        <v>100</v>
      </c>
      <c r="M823" s="2784">
        <v>25</v>
      </c>
      <c r="N823" s="2681">
        <v>0</v>
      </c>
      <c r="O823" s="2682">
        <v>25</v>
      </c>
      <c r="P823" s="2682"/>
      <c r="Q823" s="2682"/>
      <c r="R823" s="2682"/>
      <c r="S823" s="2682"/>
      <c r="T823" s="2682"/>
      <c r="U823" s="2682"/>
      <c r="V823" s="2682"/>
      <c r="W823" s="2682"/>
      <c r="X823" s="2843">
        <v>25</v>
      </c>
      <c r="Y823" s="2843">
        <v>0</v>
      </c>
      <c r="Z823" s="2108">
        <v>25</v>
      </c>
      <c r="AA823" s="2844"/>
      <c r="AB823" s="2844"/>
      <c r="AC823" s="2108">
        <v>0</v>
      </c>
      <c r="AD823" s="2108"/>
      <c r="AE823" s="2844"/>
      <c r="AF823" s="2844">
        <v>0</v>
      </c>
      <c r="AG823" s="2108">
        <v>0</v>
      </c>
      <c r="AH823" s="2682"/>
      <c r="AI823" s="2682"/>
      <c r="AJ823" s="2683">
        <v>0</v>
      </c>
    </row>
    <row r="824" spans="1:36" s="2701" customFormat="1" ht="47.25">
      <c r="A824" s="139">
        <v>4103</v>
      </c>
      <c r="B824" s="2710" t="s">
        <v>9621</v>
      </c>
      <c r="C824" s="2675" t="s">
        <v>9622</v>
      </c>
      <c r="D824" s="2673" t="s">
        <v>28</v>
      </c>
      <c r="E824" s="2676" t="s">
        <v>42</v>
      </c>
      <c r="F824" s="2690" t="s">
        <v>43</v>
      </c>
      <c r="G824" s="2678">
        <v>370</v>
      </c>
      <c r="H824" s="2679">
        <v>0</v>
      </c>
      <c r="I824" s="2678">
        <v>0</v>
      </c>
      <c r="J824" s="2680">
        <v>0</v>
      </c>
      <c r="K824" s="2680">
        <v>0</v>
      </c>
      <c r="L824" s="2681">
        <v>370</v>
      </c>
      <c r="M824" s="2784">
        <v>92.5</v>
      </c>
      <c r="N824" s="2681">
        <v>0</v>
      </c>
      <c r="O824" s="2682">
        <v>92.5</v>
      </c>
      <c r="P824" s="2682"/>
      <c r="Q824" s="2682"/>
      <c r="R824" s="2682"/>
      <c r="S824" s="2682"/>
      <c r="T824" s="2682"/>
      <c r="U824" s="2682"/>
      <c r="V824" s="2682"/>
      <c r="W824" s="2682"/>
      <c r="X824" s="2843">
        <v>92.5</v>
      </c>
      <c r="Y824" s="2843">
        <v>0</v>
      </c>
      <c r="Z824" s="2108">
        <v>92.5</v>
      </c>
      <c r="AA824" s="2844"/>
      <c r="AB824" s="2844"/>
      <c r="AC824" s="2108">
        <v>0</v>
      </c>
      <c r="AD824" s="2108"/>
      <c r="AE824" s="2844"/>
      <c r="AF824" s="2844">
        <v>0</v>
      </c>
      <c r="AG824" s="2108">
        <v>0</v>
      </c>
      <c r="AH824" s="2682"/>
      <c r="AI824" s="2682"/>
      <c r="AJ824" s="2683">
        <v>0</v>
      </c>
    </row>
    <row r="825" spans="1:36" s="2701" customFormat="1" ht="63">
      <c r="A825" s="139">
        <v>4104</v>
      </c>
      <c r="B825" s="2710" t="s">
        <v>9623</v>
      </c>
      <c r="C825" s="2675" t="s">
        <v>9624</v>
      </c>
      <c r="D825" s="2673" t="s">
        <v>28</v>
      </c>
      <c r="E825" s="2676" t="s">
        <v>42</v>
      </c>
      <c r="F825" s="2690" t="s">
        <v>43</v>
      </c>
      <c r="G825" s="2678">
        <v>70</v>
      </c>
      <c r="H825" s="2679">
        <v>0</v>
      </c>
      <c r="I825" s="2678">
        <v>0</v>
      </c>
      <c r="J825" s="2680">
        <v>0</v>
      </c>
      <c r="K825" s="2680">
        <v>0</v>
      </c>
      <c r="L825" s="2681">
        <v>70</v>
      </c>
      <c r="M825" s="2784">
        <v>17.5</v>
      </c>
      <c r="N825" s="2681">
        <v>0</v>
      </c>
      <c r="O825" s="2682">
        <v>17.5</v>
      </c>
      <c r="P825" s="2682"/>
      <c r="Q825" s="2682"/>
      <c r="R825" s="2682"/>
      <c r="S825" s="2682"/>
      <c r="T825" s="2682"/>
      <c r="U825" s="2682"/>
      <c r="V825" s="2682"/>
      <c r="W825" s="2682"/>
      <c r="X825" s="2843">
        <v>17.5</v>
      </c>
      <c r="Y825" s="2843">
        <v>0</v>
      </c>
      <c r="Z825" s="2108">
        <v>17.5</v>
      </c>
      <c r="AA825" s="2844"/>
      <c r="AB825" s="2844"/>
      <c r="AC825" s="2108">
        <v>0</v>
      </c>
      <c r="AD825" s="2108"/>
      <c r="AE825" s="2844"/>
      <c r="AF825" s="2844">
        <v>0</v>
      </c>
      <c r="AG825" s="2108">
        <v>0</v>
      </c>
      <c r="AH825" s="2682"/>
      <c r="AI825" s="2682"/>
      <c r="AJ825" s="2683">
        <v>0</v>
      </c>
    </row>
    <row r="826" spans="1:36" s="2701" customFormat="1" ht="94.5">
      <c r="A826" s="139">
        <v>4105</v>
      </c>
      <c r="B826" s="2710" t="s">
        <v>9625</v>
      </c>
      <c r="C826" s="2675" t="s">
        <v>9626</v>
      </c>
      <c r="D826" s="2673" t="s">
        <v>209</v>
      </c>
      <c r="E826" s="2676" t="s">
        <v>42</v>
      </c>
      <c r="F826" s="2690" t="s">
        <v>43</v>
      </c>
      <c r="G826" s="2678">
        <v>100</v>
      </c>
      <c r="H826" s="2679">
        <v>0</v>
      </c>
      <c r="I826" s="2678">
        <v>0</v>
      </c>
      <c r="J826" s="2680">
        <v>0</v>
      </c>
      <c r="K826" s="2680">
        <v>0</v>
      </c>
      <c r="L826" s="2681">
        <v>100</v>
      </c>
      <c r="M826" s="2784">
        <v>25</v>
      </c>
      <c r="N826" s="2681">
        <v>0</v>
      </c>
      <c r="O826" s="2682">
        <v>25</v>
      </c>
      <c r="P826" s="2682"/>
      <c r="Q826" s="2682"/>
      <c r="R826" s="2682"/>
      <c r="S826" s="2682"/>
      <c r="T826" s="2682"/>
      <c r="U826" s="2682"/>
      <c r="V826" s="2682"/>
      <c r="W826" s="2682"/>
      <c r="X826" s="2843">
        <v>25</v>
      </c>
      <c r="Y826" s="2843">
        <v>0</v>
      </c>
      <c r="Z826" s="2108">
        <v>25</v>
      </c>
      <c r="AA826" s="2844"/>
      <c r="AB826" s="2844"/>
      <c r="AC826" s="2108">
        <v>0</v>
      </c>
      <c r="AD826" s="2108"/>
      <c r="AE826" s="2844"/>
      <c r="AF826" s="2844">
        <v>0</v>
      </c>
      <c r="AG826" s="2108">
        <v>0</v>
      </c>
      <c r="AH826" s="2682"/>
      <c r="AI826" s="2682"/>
      <c r="AJ826" s="2683">
        <v>0</v>
      </c>
    </row>
    <row r="827" spans="1:36" s="2701" customFormat="1" ht="78.75">
      <c r="A827" s="139">
        <v>4106</v>
      </c>
      <c r="B827" s="2710" t="s">
        <v>9627</v>
      </c>
      <c r="C827" s="2675" t="s">
        <v>9628</v>
      </c>
      <c r="D827" s="2673" t="s">
        <v>209</v>
      </c>
      <c r="E827" s="2676" t="s">
        <v>42</v>
      </c>
      <c r="F827" s="2690" t="s">
        <v>43</v>
      </c>
      <c r="G827" s="2678">
        <v>100</v>
      </c>
      <c r="H827" s="2679">
        <v>0</v>
      </c>
      <c r="I827" s="2678">
        <v>0</v>
      </c>
      <c r="J827" s="2680">
        <v>0</v>
      </c>
      <c r="K827" s="2680">
        <v>0</v>
      </c>
      <c r="L827" s="2681">
        <v>100</v>
      </c>
      <c r="M827" s="2784">
        <v>25</v>
      </c>
      <c r="N827" s="2681">
        <v>0</v>
      </c>
      <c r="O827" s="2682">
        <v>25</v>
      </c>
      <c r="P827" s="2682"/>
      <c r="Q827" s="2682"/>
      <c r="R827" s="2682"/>
      <c r="S827" s="2682"/>
      <c r="T827" s="2682"/>
      <c r="U827" s="2682"/>
      <c r="V827" s="2682"/>
      <c r="W827" s="2682"/>
      <c r="X827" s="2843">
        <v>25</v>
      </c>
      <c r="Y827" s="2843">
        <v>0</v>
      </c>
      <c r="Z827" s="2108">
        <v>25</v>
      </c>
      <c r="AA827" s="2844"/>
      <c r="AB827" s="2844"/>
      <c r="AC827" s="2108">
        <v>0</v>
      </c>
      <c r="AD827" s="2108"/>
      <c r="AE827" s="2844"/>
      <c r="AF827" s="2844">
        <v>0</v>
      </c>
      <c r="AG827" s="2108">
        <v>0</v>
      </c>
      <c r="AH827" s="2682"/>
      <c r="AI827" s="2682"/>
      <c r="AJ827" s="2683">
        <v>0</v>
      </c>
    </row>
    <row r="828" spans="1:36" s="2701" customFormat="1" ht="94.5">
      <c r="A828" s="139">
        <v>4107</v>
      </c>
      <c r="B828" s="2710" t="s">
        <v>9629</v>
      </c>
      <c r="C828" s="2675" t="s">
        <v>9630</v>
      </c>
      <c r="D828" s="2673" t="s">
        <v>209</v>
      </c>
      <c r="E828" s="2676" t="s">
        <v>42</v>
      </c>
      <c r="F828" s="2690" t="s">
        <v>43</v>
      </c>
      <c r="G828" s="2678">
        <v>100</v>
      </c>
      <c r="H828" s="2679">
        <v>0</v>
      </c>
      <c r="I828" s="2678">
        <v>0</v>
      </c>
      <c r="J828" s="2680">
        <v>0</v>
      </c>
      <c r="K828" s="2680">
        <v>0</v>
      </c>
      <c r="L828" s="2681">
        <v>100</v>
      </c>
      <c r="M828" s="2784">
        <v>25</v>
      </c>
      <c r="N828" s="2681">
        <v>0</v>
      </c>
      <c r="O828" s="2682">
        <v>25</v>
      </c>
      <c r="P828" s="2682"/>
      <c r="Q828" s="2682"/>
      <c r="R828" s="2682"/>
      <c r="S828" s="2682"/>
      <c r="T828" s="2682"/>
      <c r="U828" s="2682"/>
      <c r="V828" s="2682"/>
      <c r="W828" s="2682"/>
      <c r="X828" s="2843">
        <v>25</v>
      </c>
      <c r="Y828" s="2843">
        <v>0</v>
      </c>
      <c r="Z828" s="2108">
        <v>25</v>
      </c>
      <c r="AA828" s="2844"/>
      <c r="AB828" s="2844"/>
      <c r="AC828" s="2108">
        <v>0</v>
      </c>
      <c r="AD828" s="2108"/>
      <c r="AE828" s="2844"/>
      <c r="AF828" s="2844">
        <v>0</v>
      </c>
      <c r="AG828" s="2108">
        <v>0</v>
      </c>
      <c r="AH828" s="2682"/>
      <c r="AI828" s="2682"/>
      <c r="AJ828" s="2683">
        <v>0</v>
      </c>
    </row>
    <row r="829" spans="1:36" s="2701" customFormat="1" ht="47.25">
      <c r="A829" s="139">
        <v>4108</v>
      </c>
      <c r="B829" s="2710" t="s">
        <v>9631</v>
      </c>
      <c r="C829" s="2675" t="s">
        <v>9632</v>
      </c>
      <c r="D829" s="2673" t="s">
        <v>209</v>
      </c>
      <c r="E829" s="2676" t="s">
        <v>42</v>
      </c>
      <c r="F829" s="2690" t="s">
        <v>43</v>
      </c>
      <c r="G829" s="2678">
        <v>90</v>
      </c>
      <c r="H829" s="2679">
        <v>0</v>
      </c>
      <c r="I829" s="2678">
        <v>0</v>
      </c>
      <c r="J829" s="2680">
        <v>0</v>
      </c>
      <c r="K829" s="2680">
        <v>0</v>
      </c>
      <c r="L829" s="2681">
        <v>90</v>
      </c>
      <c r="M829" s="2784">
        <v>22.5</v>
      </c>
      <c r="N829" s="2681">
        <v>0</v>
      </c>
      <c r="O829" s="2682">
        <v>22.5</v>
      </c>
      <c r="P829" s="2682"/>
      <c r="Q829" s="2682"/>
      <c r="R829" s="2682"/>
      <c r="S829" s="2682"/>
      <c r="T829" s="2682"/>
      <c r="U829" s="2682"/>
      <c r="V829" s="2682"/>
      <c r="W829" s="2682"/>
      <c r="X829" s="2843">
        <v>22.5</v>
      </c>
      <c r="Y829" s="2843">
        <v>0</v>
      </c>
      <c r="Z829" s="2108">
        <v>22.5</v>
      </c>
      <c r="AA829" s="2844"/>
      <c r="AB829" s="2844"/>
      <c r="AC829" s="2108">
        <v>0</v>
      </c>
      <c r="AD829" s="2108"/>
      <c r="AE829" s="2844"/>
      <c r="AF829" s="2844">
        <v>0</v>
      </c>
      <c r="AG829" s="2108">
        <v>0</v>
      </c>
      <c r="AH829" s="2682"/>
      <c r="AI829" s="2682"/>
      <c r="AJ829" s="2683">
        <v>0</v>
      </c>
    </row>
    <row r="830" spans="1:36" s="2701" customFormat="1" ht="47.25">
      <c r="A830" s="139">
        <v>4109</v>
      </c>
      <c r="B830" s="2710" t="s">
        <v>9633</v>
      </c>
      <c r="C830" s="2675" t="s">
        <v>9634</v>
      </c>
      <c r="D830" s="2673" t="s">
        <v>209</v>
      </c>
      <c r="E830" s="2676" t="s">
        <v>42</v>
      </c>
      <c r="F830" s="2690" t="s">
        <v>43</v>
      </c>
      <c r="G830" s="2678">
        <v>80</v>
      </c>
      <c r="H830" s="2679">
        <v>0</v>
      </c>
      <c r="I830" s="2678">
        <v>0</v>
      </c>
      <c r="J830" s="2680">
        <v>0</v>
      </c>
      <c r="K830" s="2680">
        <v>0</v>
      </c>
      <c r="L830" s="2681">
        <v>80</v>
      </c>
      <c r="M830" s="2784">
        <v>20</v>
      </c>
      <c r="N830" s="2681">
        <v>0</v>
      </c>
      <c r="O830" s="2682">
        <v>20</v>
      </c>
      <c r="P830" s="2682"/>
      <c r="Q830" s="2682"/>
      <c r="R830" s="2682"/>
      <c r="S830" s="2682"/>
      <c r="T830" s="2682"/>
      <c r="U830" s="2682"/>
      <c r="V830" s="2682"/>
      <c r="W830" s="2682"/>
      <c r="X830" s="2843">
        <v>20</v>
      </c>
      <c r="Y830" s="2843">
        <v>0</v>
      </c>
      <c r="Z830" s="2108">
        <v>20</v>
      </c>
      <c r="AA830" s="2844"/>
      <c r="AB830" s="2844"/>
      <c r="AC830" s="2108">
        <v>0</v>
      </c>
      <c r="AD830" s="2108"/>
      <c r="AE830" s="2844"/>
      <c r="AF830" s="2844">
        <v>0</v>
      </c>
      <c r="AG830" s="2108">
        <v>0</v>
      </c>
      <c r="AH830" s="2682"/>
      <c r="AI830" s="2682"/>
      <c r="AJ830" s="2683">
        <v>0</v>
      </c>
    </row>
    <row r="831" spans="1:36" s="2701" customFormat="1" ht="47.25">
      <c r="A831" s="139">
        <v>4110</v>
      </c>
      <c r="B831" s="2710" t="s">
        <v>9635</v>
      </c>
      <c r="C831" s="2675" t="s">
        <v>9636</v>
      </c>
      <c r="D831" s="2673" t="s">
        <v>209</v>
      </c>
      <c r="E831" s="2676" t="s">
        <v>42</v>
      </c>
      <c r="F831" s="2690" t="s">
        <v>43</v>
      </c>
      <c r="G831" s="2678">
        <v>100</v>
      </c>
      <c r="H831" s="2679">
        <v>0</v>
      </c>
      <c r="I831" s="2678">
        <v>0</v>
      </c>
      <c r="J831" s="2680">
        <v>0</v>
      </c>
      <c r="K831" s="2680">
        <v>0</v>
      </c>
      <c r="L831" s="2681">
        <v>100</v>
      </c>
      <c r="M831" s="2784">
        <v>25</v>
      </c>
      <c r="N831" s="2681">
        <v>0</v>
      </c>
      <c r="O831" s="2682">
        <v>25</v>
      </c>
      <c r="P831" s="2682"/>
      <c r="Q831" s="2682"/>
      <c r="R831" s="2682"/>
      <c r="S831" s="2682"/>
      <c r="T831" s="2682"/>
      <c r="U831" s="2682"/>
      <c r="V831" s="2682"/>
      <c r="W831" s="2682"/>
      <c r="X831" s="2843">
        <v>25</v>
      </c>
      <c r="Y831" s="2843">
        <v>0</v>
      </c>
      <c r="Z831" s="2108">
        <v>25</v>
      </c>
      <c r="AA831" s="2844"/>
      <c r="AB831" s="2844"/>
      <c r="AC831" s="2108">
        <v>0</v>
      </c>
      <c r="AD831" s="2108"/>
      <c r="AE831" s="2844"/>
      <c r="AF831" s="2844">
        <v>0</v>
      </c>
      <c r="AG831" s="2108">
        <v>0</v>
      </c>
      <c r="AH831" s="2682"/>
      <c r="AI831" s="2682"/>
      <c r="AJ831" s="2683">
        <v>0</v>
      </c>
    </row>
    <row r="832" spans="1:36" s="2701" customFormat="1" ht="110.25">
      <c r="A832" s="139">
        <v>4111</v>
      </c>
      <c r="B832" s="2710" t="s">
        <v>9637</v>
      </c>
      <c r="C832" s="2675" t="s">
        <v>9638</v>
      </c>
      <c r="D832" s="2673" t="s">
        <v>209</v>
      </c>
      <c r="E832" s="2676" t="s">
        <v>42</v>
      </c>
      <c r="F832" s="2690" t="s">
        <v>43</v>
      </c>
      <c r="G832" s="2678">
        <v>110</v>
      </c>
      <c r="H832" s="2679">
        <v>0</v>
      </c>
      <c r="I832" s="2678">
        <v>0</v>
      </c>
      <c r="J832" s="2680">
        <v>0</v>
      </c>
      <c r="K832" s="2680">
        <v>0</v>
      </c>
      <c r="L832" s="2681">
        <v>110</v>
      </c>
      <c r="M832" s="2784">
        <v>27.5</v>
      </c>
      <c r="N832" s="2681">
        <v>0</v>
      </c>
      <c r="O832" s="2682">
        <v>27.5</v>
      </c>
      <c r="P832" s="2682"/>
      <c r="Q832" s="2682"/>
      <c r="R832" s="2682"/>
      <c r="S832" s="2682"/>
      <c r="T832" s="2682"/>
      <c r="U832" s="2682"/>
      <c r="V832" s="2682"/>
      <c r="W832" s="2682"/>
      <c r="X832" s="2843">
        <v>27.5</v>
      </c>
      <c r="Y832" s="2843">
        <v>0</v>
      </c>
      <c r="Z832" s="2108">
        <v>27.5</v>
      </c>
      <c r="AA832" s="2844"/>
      <c r="AB832" s="2844"/>
      <c r="AC832" s="2108">
        <v>0</v>
      </c>
      <c r="AD832" s="2108"/>
      <c r="AE832" s="2844"/>
      <c r="AF832" s="2844">
        <v>0</v>
      </c>
      <c r="AG832" s="2108">
        <v>0</v>
      </c>
      <c r="AH832" s="2682"/>
      <c r="AI832" s="2682"/>
      <c r="AJ832" s="2683">
        <v>0</v>
      </c>
    </row>
    <row r="833" spans="1:36" s="2701" customFormat="1" ht="94.5">
      <c r="A833" s="139">
        <v>4112</v>
      </c>
      <c r="B833" s="2710" t="s">
        <v>9639</v>
      </c>
      <c r="C833" s="2675" t="s">
        <v>9640</v>
      </c>
      <c r="D833" s="2673" t="s">
        <v>209</v>
      </c>
      <c r="E833" s="2676" t="s">
        <v>42</v>
      </c>
      <c r="F833" s="2690" t="s">
        <v>43</v>
      </c>
      <c r="G833" s="2678">
        <v>220</v>
      </c>
      <c r="H833" s="2679">
        <v>0</v>
      </c>
      <c r="I833" s="2678">
        <v>0</v>
      </c>
      <c r="J833" s="2680">
        <v>0</v>
      </c>
      <c r="K833" s="2680">
        <v>0</v>
      </c>
      <c r="L833" s="2681">
        <v>220</v>
      </c>
      <c r="M833" s="2784">
        <v>55</v>
      </c>
      <c r="N833" s="2681">
        <v>0</v>
      </c>
      <c r="O833" s="2682">
        <v>55</v>
      </c>
      <c r="P833" s="2682"/>
      <c r="Q833" s="2682"/>
      <c r="R833" s="2682"/>
      <c r="S833" s="2682"/>
      <c r="T833" s="2682"/>
      <c r="U833" s="2682"/>
      <c r="V833" s="2682"/>
      <c r="W833" s="2682"/>
      <c r="X833" s="2843">
        <v>55</v>
      </c>
      <c r="Y833" s="2843">
        <v>0</v>
      </c>
      <c r="Z833" s="2108">
        <v>55</v>
      </c>
      <c r="AA833" s="2844"/>
      <c r="AB833" s="2844"/>
      <c r="AC833" s="2108">
        <v>0</v>
      </c>
      <c r="AD833" s="2108"/>
      <c r="AE833" s="2844"/>
      <c r="AF833" s="2844">
        <v>0</v>
      </c>
      <c r="AG833" s="2108">
        <v>0</v>
      </c>
      <c r="AH833" s="2682"/>
      <c r="AI833" s="2682"/>
      <c r="AJ833" s="2683">
        <v>0</v>
      </c>
    </row>
    <row r="834" spans="1:36" s="2701" customFormat="1" ht="94.5">
      <c r="A834" s="139">
        <v>4113</v>
      </c>
      <c r="B834" s="2710" t="s">
        <v>9641</v>
      </c>
      <c r="C834" s="2675" t="s">
        <v>9642</v>
      </c>
      <c r="D834" s="2673" t="s">
        <v>257</v>
      </c>
      <c r="E834" s="2676" t="s">
        <v>42</v>
      </c>
      <c r="F834" s="2690" t="s">
        <v>43</v>
      </c>
      <c r="G834" s="2678">
        <v>100</v>
      </c>
      <c r="H834" s="2679">
        <v>0</v>
      </c>
      <c r="I834" s="2678">
        <v>0</v>
      </c>
      <c r="J834" s="2680">
        <v>0</v>
      </c>
      <c r="K834" s="2680">
        <v>0</v>
      </c>
      <c r="L834" s="2681">
        <v>100</v>
      </c>
      <c r="M834" s="2784">
        <v>25</v>
      </c>
      <c r="N834" s="2681">
        <v>0</v>
      </c>
      <c r="O834" s="2682">
        <v>25</v>
      </c>
      <c r="P834" s="2682"/>
      <c r="Q834" s="2682"/>
      <c r="R834" s="2682"/>
      <c r="S834" s="2682"/>
      <c r="T834" s="2682"/>
      <c r="U834" s="2682"/>
      <c r="V834" s="2682"/>
      <c r="W834" s="2682"/>
      <c r="X834" s="2843">
        <v>25</v>
      </c>
      <c r="Y834" s="2843">
        <v>0</v>
      </c>
      <c r="Z834" s="2108">
        <v>25</v>
      </c>
      <c r="AA834" s="2844"/>
      <c r="AB834" s="2844"/>
      <c r="AC834" s="2108">
        <v>0</v>
      </c>
      <c r="AD834" s="2108"/>
      <c r="AE834" s="2844"/>
      <c r="AF834" s="2844">
        <v>0</v>
      </c>
      <c r="AG834" s="2108">
        <v>0</v>
      </c>
      <c r="AH834" s="2682"/>
      <c r="AI834" s="2682"/>
      <c r="AJ834" s="2683">
        <v>0</v>
      </c>
    </row>
    <row r="835" spans="1:36" s="2701" customFormat="1" ht="94.5">
      <c r="A835" s="139">
        <v>4114</v>
      </c>
      <c r="B835" s="2710" t="s">
        <v>9643</v>
      </c>
      <c r="C835" s="2675" t="s">
        <v>9644</v>
      </c>
      <c r="D835" s="2673" t="s">
        <v>257</v>
      </c>
      <c r="E835" s="2676" t="s">
        <v>42</v>
      </c>
      <c r="F835" s="2690" t="s">
        <v>43</v>
      </c>
      <c r="G835" s="2678">
        <v>100</v>
      </c>
      <c r="H835" s="2679">
        <v>0</v>
      </c>
      <c r="I835" s="2678">
        <v>0</v>
      </c>
      <c r="J835" s="2680">
        <v>0</v>
      </c>
      <c r="K835" s="2680">
        <v>0</v>
      </c>
      <c r="L835" s="2681">
        <v>100</v>
      </c>
      <c r="M835" s="2784">
        <v>25</v>
      </c>
      <c r="N835" s="2681">
        <v>0</v>
      </c>
      <c r="O835" s="2682">
        <v>25</v>
      </c>
      <c r="P835" s="2682"/>
      <c r="Q835" s="2682"/>
      <c r="R835" s="2682"/>
      <c r="S835" s="2682"/>
      <c r="T835" s="2682"/>
      <c r="U835" s="2682"/>
      <c r="V835" s="2682"/>
      <c r="W835" s="2682"/>
      <c r="X835" s="2843">
        <v>25</v>
      </c>
      <c r="Y835" s="2843">
        <v>0</v>
      </c>
      <c r="Z835" s="2108">
        <v>25</v>
      </c>
      <c r="AA835" s="2844"/>
      <c r="AB835" s="2844"/>
      <c r="AC835" s="2108">
        <v>0</v>
      </c>
      <c r="AD835" s="2108"/>
      <c r="AE835" s="2844"/>
      <c r="AF835" s="2844">
        <v>0</v>
      </c>
      <c r="AG835" s="2108">
        <v>0</v>
      </c>
      <c r="AH835" s="2682"/>
      <c r="AI835" s="2682"/>
      <c r="AJ835" s="2683">
        <v>0</v>
      </c>
    </row>
    <row r="836" spans="1:36" s="2701" customFormat="1" ht="78.75">
      <c r="A836" s="139">
        <v>4115</v>
      </c>
      <c r="B836" s="2710" t="s">
        <v>9645</v>
      </c>
      <c r="C836" s="2675" t="s">
        <v>9646</v>
      </c>
      <c r="D836" s="2673" t="s">
        <v>257</v>
      </c>
      <c r="E836" s="2676" t="s">
        <v>42</v>
      </c>
      <c r="F836" s="2690" t="s">
        <v>43</v>
      </c>
      <c r="G836" s="2678">
        <v>100</v>
      </c>
      <c r="H836" s="2679">
        <v>0</v>
      </c>
      <c r="I836" s="2678">
        <v>0</v>
      </c>
      <c r="J836" s="2680">
        <v>0</v>
      </c>
      <c r="K836" s="2680">
        <v>0</v>
      </c>
      <c r="L836" s="2681">
        <v>100</v>
      </c>
      <c r="M836" s="2784">
        <v>25</v>
      </c>
      <c r="N836" s="2681">
        <v>0</v>
      </c>
      <c r="O836" s="2682">
        <v>25</v>
      </c>
      <c r="P836" s="2682"/>
      <c r="Q836" s="2682"/>
      <c r="R836" s="2682"/>
      <c r="S836" s="2682"/>
      <c r="T836" s="2682"/>
      <c r="U836" s="2682"/>
      <c r="V836" s="2682"/>
      <c r="W836" s="2682"/>
      <c r="X836" s="2843">
        <v>25</v>
      </c>
      <c r="Y836" s="2843">
        <v>0</v>
      </c>
      <c r="Z836" s="2108">
        <v>25</v>
      </c>
      <c r="AA836" s="2844"/>
      <c r="AB836" s="2844"/>
      <c r="AC836" s="2108">
        <v>0</v>
      </c>
      <c r="AD836" s="2108"/>
      <c r="AE836" s="2844"/>
      <c r="AF836" s="2844">
        <v>0</v>
      </c>
      <c r="AG836" s="2108">
        <v>0</v>
      </c>
      <c r="AH836" s="2682"/>
      <c r="AI836" s="2682"/>
      <c r="AJ836" s="2683">
        <v>0</v>
      </c>
    </row>
    <row r="837" spans="1:36" s="2701" customFormat="1" ht="78.75">
      <c r="A837" s="139">
        <v>4116</v>
      </c>
      <c r="B837" s="2710" t="s">
        <v>9647</v>
      </c>
      <c r="C837" s="2675" t="s">
        <v>9648</v>
      </c>
      <c r="D837" s="2673" t="s">
        <v>257</v>
      </c>
      <c r="E837" s="2676" t="s">
        <v>42</v>
      </c>
      <c r="F837" s="2690" t="s">
        <v>43</v>
      </c>
      <c r="G837" s="2678">
        <v>100</v>
      </c>
      <c r="H837" s="2679">
        <v>0</v>
      </c>
      <c r="I837" s="2678">
        <v>0</v>
      </c>
      <c r="J837" s="2680">
        <v>0</v>
      </c>
      <c r="K837" s="2680">
        <v>0</v>
      </c>
      <c r="L837" s="2681">
        <v>100</v>
      </c>
      <c r="M837" s="2784">
        <v>25</v>
      </c>
      <c r="N837" s="2681">
        <v>0</v>
      </c>
      <c r="O837" s="2682">
        <v>25</v>
      </c>
      <c r="P837" s="2682"/>
      <c r="Q837" s="2682"/>
      <c r="R837" s="2682"/>
      <c r="S837" s="2682"/>
      <c r="T837" s="2682"/>
      <c r="U837" s="2682"/>
      <c r="V837" s="2682"/>
      <c r="W837" s="2682"/>
      <c r="X837" s="2843">
        <v>25</v>
      </c>
      <c r="Y837" s="2843">
        <v>0</v>
      </c>
      <c r="Z837" s="2108">
        <v>25</v>
      </c>
      <c r="AA837" s="2844"/>
      <c r="AB837" s="2844"/>
      <c r="AC837" s="2108">
        <v>0</v>
      </c>
      <c r="AD837" s="2108"/>
      <c r="AE837" s="2844"/>
      <c r="AF837" s="2844">
        <v>0</v>
      </c>
      <c r="AG837" s="2108">
        <v>0</v>
      </c>
      <c r="AH837" s="2682"/>
      <c r="AI837" s="2682"/>
      <c r="AJ837" s="2683">
        <v>0</v>
      </c>
    </row>
    <row r="838" spans="1:36" s="2701" customFormat="1" ht="78.75">
      <c r="A838" s="139">
        <v>4117</v>
      </c>
      <c r="B838" s="2710" t="s">
        <v>9649</v>
      </c>
      <c r="C838" s="2675" t="s">
        <v>9650</v>
      </c>
      <c r="D838" s="2673" t="s">
        <v>257</v>
      </c>
      <c r="E838" s="2676" t="s">
        <v>42</v>
      </c>
      <c r="F838" s="2690" t="s">
        <v>43</v>
      </c>
      <c r="G838" s="2678">
        <v>100</v>
      </c>
      <c r="H838" s="2679">
        <v>0</v>
      </c>
      <c r="I838" s="2678">
        <v>0</v>
      </c>
      <c r="J838" s="2680">
        <v>0</v>
      </c>
      <c r="K838" s="2680">
        <v>0</v>
      </c>
      <c r="L838" s="2681">
        <v>100</v>
      </c>
      <c r="M838" s="2784">
        <v>25</v>
      </c>
      <c r="N838" s="2681">
        <v>0</v>
      </c>
      <c r="O838" s="2682">
        <v>25</v>
      </c>
      <c r="P838" s="2682"/>
      <c r="Q838" s="2682"/>
      <c r="R838" s="2682"/>
      <c r="S838" s="2682"/>
      <c r="T838" s="2682"/>
      <c r="U838" s="2682"/>
      <c r="V838" s="2682"/>
      <c r="W838" s="2682"/>
      <c r="X838" s="2843">
        <v>25</v>
      </c>
      <c r="Y838" s="2843">
        <v>0</v>
      </c>
      <c r="Z838" s="2108">
        <v>25</v>
      </c>
      <c r="AA838" s="2844"/>
      <c r="AB838" s="2844"/>
      <c r="AC838" s="2108">
        <v>0</v>
      </c>
      <c r="AD838" s="2108"/>
      <c r="AE838" s="2844"/>
      <c r="AF838" s="2844">
        <v>0</v>
      </c>
      <c r="AG838" s="2108">
        <v>0</v>
      </c>
      <c r="AH838" s="2682"/>
      <c r="AI838" s="2682"/>
      <c r="AJ838" s="2683">
        <v>0</v>
      </c>
    </row>
    <row r="839" spans="1:36" s="2701" customFormat="1" ht="94.5">
      <c r="A839" s="139">
        <v>4118</v>
      </c>
      <c r="B839" s="2710" t="s">
        <v>9651</v>
      </c>
      <c r="C839" s="2675" t="s">
        <v>9652</v>
      </c>
      <c r="D839" s="2673" t="s">
        <v>429</v>
      </c>
      <c r="E839" s="2676" t="s">
        <v>42</v>
      </c>
      <c r="F839" s="2690" t="s">
        <v>43</v>
      </c>
      <c r="G839" s="2678">
        <v>200</v>
      </c>
      <c r="H839" s="2679">
        <v>0</v>
      </c>
      <c r="I839" s="2678">
        <v>0</v>
      </c>
      <c r="J839" s="2680">
        <v>0</v>
      </c>
      <c r="K839" s="2680">
        <v>0</v>
      </c>
      <c r="L839" s="2681">
        <v>200</v>
      </c>
      <c r="M839" s="2784">
        <v>50</v>
      </c>
      <c r="N839" s="2681">
        <v>0</v>
      </c>
      <c r="O839" s="2682">
        <v>50</v>
      </c>
      <c r="P839" s="2682"/>
      <c r="Q839" s="2682"/>
      <c r="R839" s="2682"/>
      <c r="S839" s="2682"/>
      <c r="T839" s="2682"/>
      <c r="U839" s="2682"/>
      <c r="V839" s="2682"/>
      <c r="W839" s="2682"/>
      <c r="X839" s="2843">
        <v>50</v>
      </c>
      <c r="Y839" s="2843">
        <v>0</v>
      </c>
      <c r="Z839" s="2108">
        <v>50</v>
      </c>
      <c r="AA839" s="2844"/>
      <c r="AB839" s="2844"/>
      <c r="AC839" s="2108">
        <v>0</v>
      </c>
      <c r="AD839" s="2108"/>
      <c r="AE839" s="2844"/>
      <c r="AF839" s="2844">
        <v>0</v>
      </c>
      <c r="AG839" s="2108">
        <v>0</v>
      </c>
      <c r="AH839" s="2682"/>
      <c r="AI839" s="2682"/>
      <c r="AJ839" s="2683">
        <v>0</v>
      </c>
    </row>
    <row r="840" spans="1:36" s="2701" customFormat="1" ht="47.25">
      <c r="A840" s="139">
        <v>4119</v>
      </c>
      <c r="B840" s="2710" t="s">
        <v>9653</v>
      </c>
      <c r="C840" s="2675" t="s">
        <v>9654</v>
      </c>
      <c r="D840" s="2673" t="s">
        <v>226</v>
      </c>
      <c r="E840" s="2676" t="s">
        <v>42</v>
      </c>
      <c r="F840" s="2690" t="s">
        <v>43</v>
      </c>
      <c r="G840" s="2678">
        <v>301.34399999999999</v>
      </c>
      <c r="H840" s="2679">
        <v>0</v>
      </c>
      <c r="I840" s="2678">
        <v>0</v>
      </c>
      <c r="J840" s="2680">
        <v>0</v>
      </c>
      <c r="K840" s="2680">
        <v>0</v>
      </c>
      <c r="L840" s="2681">
        <v>301.34399999999999</v>
      </c>
      <c r="M840" s="2784">
        <v>75.335999999999999</v>
      </c>
      <c r="N840" s="2681">
        <v>0</v>
      </c>
      <c r="O840" s="2682">
        <v>75.335999999999999</v>
      </c>
      <c r="P840" s="2682"/>
      <c r="Q840" s="2682"/>
      <c r="R840" s="2682"/>
      <c r="S840" s="2682"/>
      <c r="T840" s="2682"/>
      <c r="U840" s="2682"/>
      <c r="V840" s="2682"/>
      <c r="W840" s="2682"/>
      <c r="X840" s="2843">
        <v>75.335999999999999</v>
      </c>
      <c r="Y840" s="2843">
        <v>0</v>
      </c>
      <c r="Z840" s="2108">
        <v>75.335999999999999</v>
      </c>
      <c r="AA840" s="2844"/>
      <c r="AB840" s="2844"/>
      <c r="AC840" s="2108">
        <v>0</v>
      </c>
      <c r="AD840" s="2108"/>
      <c r="AE840" s="2844"/>
      <c r="AF840" s="2844">
        <v>0</v>
      </c>
      <c r="AG840" s="2108">
        <v>0</v>
      </c>
      <c r="AH840" s="2682"/>
      <c r="AI840" s="2682"/>
      <c r="AJ840" s="2683">
        <v>0</v>
      </c>
    </row>
    <row r="841" spans="1:36" s="2701" customFormat="1" ht="78.75">
      <c r="A841" s="139">
        <v>4120</v>
      </c>
      <c r="B841" s="2710" t="s">
        <v>9655</v>
      </c>
      <c r="C841" s="2675" t="s">
        <v>9656</v>
      </c>
      <c r="D841" s="2673" t="s">
        <v>226</v>
      </c>
      <c r="E841" s="2676" t="s">
        <v>42</v>
      </c>
      <c r="F841" s="2690" t="s">
        <v>43</v>
      </c>
      <c r="G841" s="2678">
        <v>135</v>
      </c>
      <c r="H841" s="2679">
        <v>0</v>
      </c>
      <c r="I841" s="2678">
        <v>0</v>
      </c>
      <c r="J841" s="2680">
        <v>0</v>
      </c>
      <c r="K841" s="2680">
        <v>0</v>
      </c>
      <c r="L841" s="2681">
        <v>135</v>
      </c>
      <c r="M841" s="2784">
        <v>33.75</v>
      </c>
      <c r="N841" s="2681">
        <v>0</v>
      </c>
      <c r="O841" s="2682">
        <v>33.75</v>
      </c>
      <c r="P841" s="2682"/>
      <c r="Q841" s="2682"/>
      <c r="R841" s="2682"/>
      <c r="S841" s="2682"/>
      <c r="T841" s="2682"/>
      <c r="U841" s="2682"/>
      <c r="V841" s="2682"/>
      <c r="W841" s="2682"/>
      <c r="X841" s="2843">
        <v>33.75</v>
      </c>
      <c r="Y841" s="2843">
        <v>0</v>
      </c>
      <c r="Z841" s="2108">
        <v>33.75</v>
      </c>
      <c r="AA841" s="2844"/>
      <c r="AB841" s="2844"/>
      <c r="AC841" s="2108">
        <v>0</v>
      </c>
      <c r="AD841" s="2108"/>
      <c r="AE841" s="2844"/>
      <c r="AF841" s="2844">
        <v>0</v>
      </c>
      <c r="AG841" s="2108">
        <v>0</v>
      </c>
      <c r="AH841" s="2682"/>
      <c r="AI841" s="2682"/>
      <c r="AJ841" s="2683">
        <v>0</v>
      </c>
    </row>
    <row r="842" spans="1:36" s="2701" customFormat="1" ht="94.5">
      <c r="A842" s="139">
        <v>4121</v>
      </c>
      <c r="B842" s="2710" t="s">
        <v>9657</v>
      </c>
      <c r="C842" s="2675" t="s">
        <v>9658</v>
      </c>
      <c r="D842" s="2673" t="s">
        <v>226</v>
      </c>
      <c r="E842" s="2676" t="s">
        <v>42</v>
      </c>
      <c r="F842" s="2690" t="s">
        <v>43</v>
      </c>
      <c r="G842" s="2678">
        <v>70</v>
      </c>
      <c r="H842" s="2679">
        <v>0</v>
      </c>
      <c r="I842" s="2678">
        <v>0</v>
      </c>
      <c r="J842" s="2680">
        <v>0</v>
      </c>
      <c r="K842" s="2680">
        <v>0</v>
      </c>
      <c r="L842" s="2681">
        <v>70</v>
      </c>
      <c r="M842" s="2784">
        <v>17.5</v>
      </c>
      <c r="N842" s="2681">
        <v>0</v>
      </c>
      <c r="O842" s="2682">
        <v>17.5</v>
      </c>
      <c r="P842" s="2682"/>
      <c r="Q842" s="2682"/>
      <c r="R842" s="2682"/>
      <c r="S842" s="2682"/>
      <c r="T842" s="2682"/>
      <c r="U842" s="2682"/>
      <c r="V842" s="2682"/>
      <c r="W842" s="2682"/>
      <c r="X842" s="2843">
        <v>17.5</v>
      </c>
      <c r="Y842" s="2843">
        <v>0</v>
      </c>
      <c r="Z842" s="2108">
        <v>17.5</v>
      </c>
      <c r="AA842" s="2844"/>
      <c r="AB842" s="2844"/>
      <c r="AC842" s="2108">
        <v>0</v>
      </c>
      <c r="AD842" s="2108"/>
      <c r="AE842" s="2844"/>
      <c r="AF842" s="2844">
        <v>0</v>
      </c>
      <c r="AG842" s="2108">
        <v>0</v>
      </c>
      <c r="AH842" s="2682"/>
      <c r="AI842" s="2682"/>
      <c r="AJ842" s="2683">
        <v>0</v>
      </c>
    </row>
    <row r="843" spans="1:36" s="2701" customFormat="1" ht="63">
      <c r="A843" s="139">
        <v>4122</v>
      </c>
      <c r="B843" s="2710" t="s">
        <v>9659</v>
      </c>
      <c r="C843" s="2675" t="s">
        <v>9660</v>
      </c>
      <c r="D843" s="2673" t="s">
        <v>226</v>
      </c>
      <c r="E843" s="2676" t="s">
        <v>42</v>
      </c>
      <c r="F843" s="2690" t="s">
        <v>43</v>
      </c>
      <c r="G843" s="2678">
        <v>100</v>
      </c>
      <c r="H843" s="2679">
        <v>0</v>
      </c>
      <c r="I843" s="2678">
        <v>0</v>
      </c>
      <c r="J843" s="2680">
        <v>0</v>
      </c>
      <c r="K843" s="2680">
        <v>0</v>
      </c>
      <c r="L843" s="2681">
        <v>100</v>
      </c>
      <c r="M843" s="2784">
        <v>25</v>
      </c>
      <c r="N843" s="2681">
        <v>0</v>
      </c>
      <c r="O843" s="2682">
        <v>25</v>
      </c>
      <c r="P843" s="2682"/>
      <c r="Q843" s="2682"/>
      <c r="R843" s="2682"/>
      <c r="S843" s="2682"/>
      <c r="T843" s="2682"/>
      <c r="U843" s="2682"/>
      <c r="V843" s="2682"/>
      <c r="W843" s="2682"/>
      <c r="X843" s="2843">
        <v>25</v>
      </c>
      <c r="Y843" s="2843">
        <v>0</v>
      </c>
      <c r="Z843" s="2108">
        <v>25</v>
      </c>
      <c r="AA843" s="2844"/>
      <c r="AB843" s="2844"/>
      <c r="AC843" s="2108">
        <v>0</v>
      </c>
      <c r="AD843" s="2108"/>
      <c r="AE843" s="2844"/>
      <c r="AF843" s="2844">
        <v>0</v>
      </c>
      <c r="AG843" s="2108">
        <v>0</v>
      </c>
      <c r="AH843" s="2682"/>
      <c r="AI843" s="2682"/>
      <c r="AJ843" s="2683">
        <v>0</v>
      </c>
    </row>
    <row r="844" spans="1:36" s="2701" customFormat="1" ht="94.5">
      <c r="A844" s="139">
        <v>4123</v>
      </c>
      <c r="B844" s="2710" t="s">
        <v>9661</v>
      </c>
      <c r="C844" s="2675" t="s">
        <v>9662</v>
      </c>
      <c r="D844" s="2673" t="s">
        <v>72</v>
      </c>
      <c r="E844" s="2676" t="s">
        <v>42</v>
      </c>
      <c r="F844" s="2690" t="s">
        <v>43</v>
      </c>
      <c r="G844" s="2678">
        <v>200</v>
      </c>
      <c r="H844" s="2679">
        <v>0</v>
      </c>
      <c r="I844" s="2678">
        <v>0</v>
      </c>
      <c r="J844" s="2680">
        <v>0</v>
      </c>
      <c r="K844" s="2680">
        <v>0</v>
      </c>
      <c r="L844" s="2681">
        <v>200</v>
      </c>
      <c r="M844" s="2784">
        <v>50</v>
      </c>
      <c r="N844" s="2681">
        <v>0</v>
      </c>
      <c r="O844" s="2682">
        <v>50</v>
      </c>
      <c r="P844" s="2682"/>
      <c r="Q844" s="2682"/>
      <c r="R844" s="2682"/>
      <c r="S844" s="2682"/>
      <c r="T844" s="2682"/>
      <c r="U844" s="2682"/>
      <c r="V844" s="2682"/>
      <c r="W844" s="2682"/>
      <c r="X844" s="2843">
        <v>50</v>
      </c>
      <c r="Y844" s="2843">
        <v>0</v>
      </c>
      <c r="Z844" s="2108">
        <v>50</v>
      </c>
      <c r="AA844" s="2844"/>
      <c r="AB844" s="2844"/>
      <c r="AC844" s="2108">
        <v>0</v>
      </c>
      <c r="AD844" s="2108"/>
      <c r="AE844" s="2844"/>
      <c r="AF844" s="2844">
        <v>0</v>
      </c>
      <c r="AG844" s="2108">
        <v>0</v>
      </c>
      <c r="AH844" s="2682"/>
      <c r="AI844" s="2682"/>
      <c r="AJ844" s="2683">
        <v>0</v>
      </c>
    </row>
    <row r="845" spans="1:36" s="2701" customFormat="1" ht="94.5">
      <c r="A845" s="139">
        <v>4124</v>
      </c>
      <c r="B845" s="2710" t="s">
        <v>9663</v>
      </c>
      <c r="C845" s="2675" t="s">
        <v>9664</v>
      </c>
      <c r="D845" s="2673" t="s">
        <v>226</v>
      </c>
      <c r="E845" s="2676" t="s">
        <v>42</v>
      </c>
      <c r="F845" s="2690" t="s">
        <v>43</v>
      </c>
      <c r="G845" s="2678">
        <v>100</v>
      </c>
      <c r="H845" s="2679">
        <v>0</v>
      </c>
      <c r="I845" s="2678">
        <v>0</v>
      </c>
      <c r="J845" s="2680">
        <v>0</v>
      </c>
      <c r="K845" s="2680">
        <v>0</v>
      </c>
      <c r="L845" s="2681">
        <v>100</v>
      </c>
      <c r="M845" s="2784">
        <v>25</v>
      </c>
      <c r="N845" s="2681">
        <v>0</v>
      </c>
      <c r="O845" s="2682">
        <v>25</v>
      </c>
      <c r="P845" s="2682"/>
      <c r="Q845" s="2682"/>
      <c r="R845" s="2682"/>
      <c r="S845" s="2682"/>
      <c r="T845" s="2682"/>
      <c r="U845" s="2682"/>
      <c r="V845" s="2682"/>
      <c r="W845" s="2682"/>
      <c r="X845" s="2843">
        <v>25</v>
      </c>
      <c r="Y845" s="2843">
        <v>0</v>
      </c>
      <c r="Z845" s="2108">
        <v>25</v>
      </c>
      <c r="AA845" s="2844"/>
      <c r="AB845" s="2844"/>
      <c r="AC845" s="2108">
        <v>0</v>
      </c>
      <c r="AD845" s="2108"/>
      <c r="AE845" s="2844"/>
      <c r="AF845" s="2844">
        <v>0</v>
      </c>
      <c r="AG845" s="2108">
        <v>0</v>
      </c>
      <c r="AH845" s="2682"/>
      <c r="AI845" s="2682"/>
      <c r="AJ845" s="2683">
        <v>0</v>
      </c>
    </row>
    <row r="846" spans="1:36" s="2701" customFormat="1" ht="78.75">
      <c r="A846" s="139">
        <v>4125</v>
      </c>
      <c r="B846" s="2710" t="s">
        <v>9665</v>
      </c>
      <c r="C846" s="2675" t="s">
        <v>9666</v>
      </c>
      <c r="D846" s="2673" t="s">
        <v>226</v>
      </c>
      <c r="E846" s="2676" t="s">
        <v>42</v>
      </c>
      <c r="F846" s="2690" t="s">
        <v>43</v>
      </c>
      <c r="G846" s="2678">
        <v>100</v>
      </c>
      <c r="H846" s="2679">
        <v>0</v>
      </c>
      <c r="I846" s="2678">
        <v>0</v>
      </c>
      <c r="J846" s="2680">
        <v>0</v>
      </c>
      <c r="K846" s="2680">
        <v>0</v>
      </c>
      <c r="L846" s="2681">
        <v>100</v>
      </c>
      <c r="M846" s="2784">
        <v>25</v>
      </c>
      <c r="N846" s="2681">
        <v>0</v>
      </c>
      <c r="O846" s="2682">
        <v>25</v>
      </c>
      <c r="P846" s="2682"/>
      <c r="Q846" s="2682"/>
      <c r="R846" s="2682"/>
      <c r="S846" s="2682"/>
      <c r="T846" s="2682"/>
      <c r="U846" s="2682"/>
      <c r="V846" s="2682"/>
      <c r="W846" s="2682"/>
      <c r="X846" s="2843">
        <v>25</v>
      </c>
      <c r="Y846" s="2843">
        <v>0</v>
      </c>
      <c r="Z846" s="2108">
        <v>25</v>
      </c>
      <c r="AA846" s="2844"/>
      <c r="AB846" s="2844"/>
      <c r="AC846" s="2108">
        <v>0</v>
      </c>
      <c r="AD846" s="2108"/>
      <c r="AE846" s="2844"/>
      <c r="AF846" s="2844">
        <v>0</v>
      </c>
      <c r="AG846" s="2108">
        <v>0</v>
      </c>
      <c r="AH846" s="2682"/>
      <c r="AI846" s="2682"/>
      <c r="AJ846" s="2683">
        <v>0</v>
      </c>
    </row>
    <row r="847" spans="1:36" s="2701" customFormat="1" ht="110.25">
      <c r="A847" s="139">
        <v>4126</v>
      </c>
      <c r="B847" s="2710" t="s">
        <v>9667</v>
      </c>
      <c r="C847" s="2675" t="s">
        <v>9668</v>
      </c>
      <c r="D847" s="2673" t="s">
        <v>393</v>
      </c>
      <c r="E847" s="2676" t="s">
        <v>42</v>
      </c>
      <c r="F847" s="2690" t="s">
        <v>43</v>
      </c>
      <c r="G847" s="2678">
        <v>99.79</v>
      </c>
      <c r="H847" s="2679">
        <v>0</v>
      </c>
      <c r="I847" s="2678">
        <v>0</v>
      </c>
      <c r="J847" s="2678">
        <v>0</v>
      </c>
      <c r="K847" s="2678">
        <v>0</v>
      </c>
      <c r="L847" s="2681">
        <v>99.79</v>
      </c>
      <c r="M847" s="2784">
        <v>24.948</v>
      </c>
      <c r="N847" s="2681">
        <v>0</v>
      </c>
      <c r="O847" s="2682">
        <v>24.948</v>
      </c>
      <c r="P847" s="2682"/>
      <c r="Q847" s="2682"/>
      <c r="R847" s="2682"/>
      <c r="S847" s="2682"/>
      <c r="T847" s="2682"/>
      <c r="U847" s="2682"/>
      <c r="V847" s="2682"/>
      <c r="W847" s="2682"/>
      <c r="X847" s="2843">
        <v>24.948</v>
      </c>
      <c r="Y847" s="2843">
        <v>0</v>
      </c>
      <c r="Z847" s="2108">
        <v>24.948</v>
      </c>
      <c r="AA847" s="2844"/>
      <c r="AB847" s="2844"/>
      <c r="AC847" s="2108">
        <v>0</v>
      </c>
      <c r="AD847" s="2108"/>
      <c r="AE847" s="2844"/>
      <c r="AF847" s="2844">
        <v>0</v>
      </c>
      <c r="AG847" s="2108">
        <v>0</v>
      </c>
      <c r="AH847" s="2682"/>
      <c r="AI847" s="2682"/>
      <c r="AJ847" s="2683">
        <v>0</v>
      </c>
    </row>
    <row r="848" spans="1:36" s="2701" customFormat="1" ht="141.75">
      <c r="A848" s="139">
        <v>4127</v>
      </c>
      <c r="B848" s="2710" t="s">
        <v>9669</v>
      </c>
      <c r="C848" s="2708" t="s">
        <v>9670</v>
      </c>
      <c r="D848" s="2674" t="s">
        <v>187</v>
      </c>
      <c r="E848" s="2676" t="s">
        <v>42</v>
      </c>
      <c r="F848" s="2690" t="s">
        <v>43</v>
      </c>
      <c r="G848" s="2785">
        <v>65</v>
      </c>
      <c r="H848" s="2679">
        <v>0</v>
      </c>
      <c r="I848" s="2678">
        <v>0</v>
      </c>
      <c r="J848" s="2678">
        <v>0</v>
      </c>
      <c r="K848" s="2678">
        <v>0</v>
      </c>
      <c r="L848" s="2681">
        <v>65</v>
      </c>
      <c r="M848" s="2784">
        <v>16.25</v>
      </c>
      <c r="N848" s="2681">
        <v>0</v>
      </c>
      <c r="O848" s="2682">
        <v>16.25</v>
      </c>
      <c r="P848" s="2682"/>
      <c r="Q848" s="2682"/>
      <c r="R848" s="2682"/>
      <c r="S848" s="2682"/>
      <c r="T848" s="2682"/>
      <c r="U848" s="2682"/>
      <c r="V848" s="2682"/>
      <c r="W848" s="2682"/>
      <c r="X848" s="2843">
        <v>16.25</v>
      </c>
      <c r="Y848" s="2843">
        <v>0</v>
      </c>
      <c r="Z848" s="2108">
        <v>16.25</v>
      </c>
      <c r="AA848" s="2844"/>
      <c r="AB848" s="2844"/>
      <c r="AC848" s="2108">
        <v>0</v>
      </c>
      <c r="AD848" s="2108"/>
      <c r="AE848" s="2844"/>
      <c r="AF848" s="2844">
        <v>0</v>
      </c>
      <c r="AG848" s="2108">
        <v>0</v>
      </c>
      <c r="AH848" s="2682"/>
      <c r="AI848" s="2682"/>
      <c r="AJ848" s="2683">
        <v>0</v>
      </c>
    </row>
    <row r="849" spans="1:36" s="2701" customFormat="1" ht="47.25">
      <c r="A849" s="139">
        <v>4128</v>
      </c>
      <c r="B849" s="2710" t="s">
        <v>9671</v>
      </c>
      <c r="C849" s="2708" t="s">
        <v>9672</v>
      </c>
      <c r="D849" s="2674" t="s">
        <v>561</v>
      </c>
      <c r="E849" s="2676" t="s">
        <v>42</v>
      </c>
      <c r="F849" s="2690" t="s">
        <v>43</v>
      </c>
      <c r="G849" s="2785">
        <v>28.8</v>
      </c>
      <c r="H849" s="2679">
        <v>0</v>
      </c>
      <c r="I849" s="2678">
        <v>0</v>
      </c>
      <c r="J849" s="2678">
        <v>0</v>
      </c>
      <c r="K849" s="2678">
        <v>0</v>
      </c>
      <c r="L849" s="2681">
        <v>28.8</v>
      </c>
      <c r="M849" s="2784">
        <v>7.2</v>
      </c>
      <c r="N849" s="2681">
        <v>0</v>
      </c>
      <c r="O849" s="2682">
        <v>7.2</v>
      </c>
      <c r="P849" s="2682"/>
      <c r="Q849" s="2682"/>
      <c r="R849" s="2682"/>
      <c r="S849" s="2682"/>
      <c r="T849" s="2682"/>
      <c r="U849" s="2682"/>
      <c r="V849" s="2682"/>
      <c r="W849" s="2682"/>
      <c r="X849" s="2843">
        <v>7.2</v>
      </c>
      <c r="Y849" s="2843">
        <v>0</v>
      </c>
      <c r="Z849" s="2108">
        <v>7.2</v>
      </c>
      <c r="AA849" s="2844"/>
      <c r="AB849" s="2844"/>
      <c r="AC849" s="2108">
        <v>0</v>
      </c>
      <c r="AD849" s="2108"/>
      <c r="AE849" s="2844"/>
      <c r="AF849" s="2844">
        <v>0</v>
      </c>
      <c r="AG849" s="2108">
        <v>0</v>
      </c>
      <c r="AH849" s="2682"/>
      <c r="AI849" s="2682"/>
      <c r="AJ849" s="2683">
        <v>0</v>
      </c>
    </row>
    <row r="850" spans="1:36" s="2701" customFormat="1" ht="94.5">
      <c r="A850" s="139">
        <v>4129</v>
      </c>
      <c r="B850" s="2710" t="s">
        <v>9673</v>
      </c>
      <c r="C850" s="2708" t="s">
        <v>9674</v>
      </c>
      <c r="D850" s="2674" t="s">
        <v>561</v>
      </c>
      <c r="E850" s="2676" t="s">
        <v>42</v>
      </c>
      <c r="F850" s="2690" t="s">
        <v>43</v>
      </c>
      <c r="G850" s="2785">
        <v>77</v>
      </c>
      <c r="H850" s="2679">
        <v>0</v>
      </c>
      <c r="I850" s="2678">
        <v>0</v>
      </c>
      <c r="J850" s="2678">
        <v>0</v>
      </c>
      <c r="K850" s="2678">
        <v>0</v>
      </c>
      <c r="L850" s="2681">
        <v>77</v>
      </c>
      <c r="M850" s="2784">
        <v>19.25</v>
      </c>
      <c r="N850" s="2681">
        <v>0</v>
      </c>
      <c r="O850" s="2682">
        <v>19.25</v>
      </c>
      <c r="P850" s="2682"/>
      <c r="Q850" s="2682"/>
      <c r="R850" s="2682"/>
      <c r="S850" s="2682"/>
      <c r="T850" s="2682"/>
      <c r="U850" s="2682"/>
      <c r="V850" s="2682"/>
      <c r="W850" s="2682"/>
      <c r="X850" s="2843">
        <v>19.25</v>
      </c>
      <c r="Y850" s="2843">
        <v>0</v>
      </c>
      <c r="Z850" s="2108">
        <v>19.25</v>
      </c>
      <c r="AA850" s="2844"/>
      <c r="AB850" s="2844"/>
      <c r="AC850" s="2108">
        <v>0</v>
      </c>
      <c r="AD850" s="2108"/>
      <c r="AE850" s="2844"/>
      <c r="AF850" s="2844">
        <v>0</v>
      </c>
      <c r="AG850" s="2108">
        <v>0</v>
      </c>
      <c r="AH850" s="2682"/>
      <c r="AI850" s="2682"/>
      <c r="AJ850" s="2683">
        <v>0</v>
      </c>
    </row>
    <row r="851" spans="1:36" s="2701" customFormat="1" ht="94.5">
      <c r="A851" s="139">
        <v>4130</v>
      </c>
      <c r="B851" s="2710" t="s">
        <v>9675</v>
      </c>
      <c r="C851" s="2708" t="s">
        <v>9676</v>
      </c>
      <c r="D851" s="2674" t="s">
        <v>187</v>
      </c>
      <c r="E851" s="2676" t="s">
        <v>42</v>
      </c>
      <c r="F851" s="2690" t="s">
        <v>43</v>
      </c>
      <c r="G851" s="2785">
        <v>50</v>
      </c>
      <c r="H851" s="2679">
        <v>0</v>
      </c>
      <c r="I851" s="2678">
        <v>0</v>
      </c>
      <c r="J851" s="2678">
        <v>0</v>
      </c>
      <c r="K851" s="2678">
        <v>0</v>
      </c>
      <c r="L851" s="2681">
        <v>50</v>
      </c>
      <c r="M851" s="2784">
        <v>12.5</v>
      </c>
      <c r="N851" s="2681">
        <v>0</v>
      </c>
      <c r="O851" s="2682">
        <v>12.5</v>
      </c>
      <c r="P851" s="2682"/>
      <c r="Q851" s="2682"/>
      <c r="R851" s="2682"/>
      <c r="S851" s="2682"/>
      <c r="T851" s="2682"/>
      <c r="U851" s="2682"/>
      <c r="V851" s="2682"/>
      <c r="W851" s="2682"/>
      <c r="X851" s="2843">
        <v>12.5</v>
      </c>
      <c r="Y851" s="2843">
        <v>0</v>
      </c>
      <c r="Z851" s="2108">
        <v>12.5</v>
      </c>
      <c r="AA851" s="2844"/>
      <c r="AB851" s="2844"/>
      <c r="AC851" s="2108">
        <v>0</v>
      </c>
      <c r="AD851" s="2108"/>
      <c r="AE851" s="2844"/>
      <c r="AF851" s="2844">
        <v>0</v>
      </c>
      <c r="AG851" s="2108">
        <v>0</v>
      </c>
      <c r="AH851" s="2682"/>
      <c r="AI851" s="2682"/>
      <c r="AJ851" s="2683">
        <v>0</v>
      </c>
    </row>
    <row r="852" spans="1:36" s="2701" customFormat="1" ht="94.5">
      <c r="A852" s="139">
        <v>4131</v>
      </c>
      <c r="B852" s="2710" t="s">
        <v>9677</v>
      </c>
      <c r="C852" s="2708" t="s">
        <v>9678</v>
      </c>
      <c r="D852" s="2674" t="s">
        <v>187</v>
      </c>
      <c r="E852" s="2676" t="s">
        <v>42</v>
      </c>
      <c r="F852" s="2690" t="s">
        <v>43</v>
      </c>
      <c r="G852" s="2785">
        <v>50</v>
      </c>
      <c r="H852" s="2679">
        <v>0</v>
      </c>
      <c r="I852" s="2678">
        <v>0</v>
      </c>
      <c r="J852" s="2678">
        <v>0</v>
      </c>
      <c r="K852" s="2678">
        <v>0</v>
      </c>
      <c r="L852" s="2681">
        <v>50</v>
      </c>
      <c r="M852" s="2784">
        <v>12.5</v>
      </c>
      <c r="N852" s="2681">
        <v>0</v>
      </c>
      <c r="O852" s="2682">
        <v>12.5</v>
      </c>
      <c r="P852" s="2682"/>
      <c r="Q852" s="2682"/>
      <c r="R852" s="2682"/>
      <c r="S852" s="2682"/>
      <c r="T852" s="2682"/>
      <c r="U852" s="2682"/>
      <c r="V852" s="2682"/>
      <c r="W852" s="2682"/>
      <c r="X852" s="2843">
        <v>12.5</v>
      </c>
      <c r="Y852" s="2843">
        <v>0</v>
      </c>
      <c r="Z852" s="2108">
        <v>12.5</v>
      </c>
      <c r="AA852" s="2844"/>
      <c r="AB852" s="2844"/>
      <c r="AC852" s="2108">
        <v>0</v>
      </c>
      <c r="AD852" s="2108"/>
      <c r="AE852" s="2844"/>
      <c r="AF852" s="2844">
        <v>0</v>
      </c>
      <c r="AG852" s="2108">
        <v>0</v>
      </c>
      <c r="AH852" s="2682"/>
      <c r="AI852" s="2682"/>
      <c r="AJ852" s="2683">
        <v>0</v>
      </c>
    </row>
    <row r="853" spans="1:36" s="2701" customFormat="1" ht="78.75">
      <c r="A853" s="139">
        <v>4132</v>
      </c>
      <c r="B853" s="2710" t="s">
        <v>9679</v>
      </c>
      <c r="C853" s="2708" t="s">
        <v>9680</v>
      </c>
      <c r="D853" s="2674" t="s">
        <v>577</v>
      </c>
      <c r="E853" s="2676" t="s">
        <v>42</v>
      </c>
      <c r="F853" s="2690" t="s">
        <v>43</v>
      </c>
      <c r="G853" s="2785">
        <v>163</v>
      </c>
      <c r="H853" s="2679">
        <v>0</v>
      </c>
      <c r="I853" s="2678">
        <v>0</v>
      </c>
      <c r="J853" s="2678">
        <v>0</v>
      </c>
      <c r="K853" s="2678">
        <v>0</v>
      </c>
      <c r="L853" s="2681">
        <v>163</v>
      </c>
      <c r="M853" s="2784">
        <v>40.75</v>
      </c>
      <c r="N853" s="2681">
        <v>0</v>
      </c>
      <c r="O853" s="2682">
        <v>40.75</v>
      </c>
      <c r="P853" s="2682"/>
      <c r="Q853" s="2682"/>
      <c r="R853" s="2682"/>
      <c r="S853" s="2682"/>
      <c r="T853" s="2682"/>
      <c r="U853" s="2682"/>
      <c r="V853" s="2682"/>
      <c r="W853" s="2682"/>
      <c r="X853" s="2843">
        <v>40.75</v>
      </c>
      <c r="Y853" s="2843">
        <v>0</v>
      </c>
      <c r="Z853" s="2108">
        <v>40.75</v>
      </c>
      <c r="AA853" s="2844"/>
      <c r="AB853" s="2844"/>
      <c r="AC853" s="2108">
        <v>0</v>
      </c>
      <c r="AD853" s="2108"/>
      <c r="AE853" s="2844"/>
      <c r="AF853" s="2844">
        <v>0</v>
      </c>
      <c r="AG853" s="2108">
        <v>0</v>
      </c>
      <c r="AH853" s="2682"/>
      <c r="AI853" s="2682"/>
      <c r="AJ853" s="2683">
        <v>0</v>
      </c>
    </row>
    <row r="854" spans="1:36" s="2701" customFormat="1" ht="47.25">
      <c r="A854" s="139">
        <v>4133</v>
      </c>
      <c r="B854" s="2710" t="s">
        <v>9681</v>
      </c>
      <c r="C854" s="2786" t="s">
        <v>9682</v>
      </c>
      <c r="D854" s="2785" t="s">
        <v>577</v>
      </c>
      <c r="E854" s="2676" t="s">
        <v>42</v>
      </c>
      <c r="F854" s="2690" t="s">
        <v>43</v>
      </c>
      <c r="G854" s="2785">
        <v>100</v>
      </c>
      <c r="H854" s="2679">
        <v>0</v>
      </c>
      <c r="I854" s="2678">
        <v>0</v>
      </c>
      <c r="J854" s="2678">
        <v>0</v>
      </c>
      <c r="K854" s="2678">
        <v>0</v>
      </c>
      <c r="L854" s="2681">
        <v>100</v>
      </c>
      <c r="M854" s="2784">
        <v>25</v>
      </c>
      <c r="N854" s="2681">
        <v>0</v>
      </c>
      <c r="O854" s="2682">
        <v>25</v>
      </c>
      <c r="P854" s="2682"/>
      <c r="Q854" s="2682"/>
      <c r="R854" s="2682"/>
      <c r="S854" s="2682"/>
      <c r="T854" s="2682"/>
      <c r="U854" s="2682"/>
      <c r="V854" s="2682"/>
      <c r="W854" s="2682"/>
      <c r="X854" s="2843">
        <v>25</v>
      </c>
      <c r="Y854" s="2843">
        <v>0</v>
      </c>
      <c r="Z854" s="2108">
        <v>25</v>
      </c>
      <c r="AA854" s="2844"/>
      <c r="AB854" s="2844"/>
      <c r="AC854" s="2108">
        <v>0</v>
      </c>
      <c r="AD854" s="2108"/>
      <c r="AE854" s="2844"/>
      <c r="AF854" s="2844">
        <v>0</v>
      </c>
      <c r="AG854" s="2108">
        <v>0</v>
      </c>
      <c r="AH854" s="2682"/>
      <c r="AI854" s="2682"/>
      <c r="AJ854" s="2683">
        <v>0</v>
      </c>
    </row>
    <row r="855" spans="1:36" s="2701" customFormat="1" ht="47.25">
      <c r="A855" s="139">
        <v>4134</v>
      </c>
      <c r="B855" s="2710" t="s">
        <v>9683</v>
      </c>
      <c r="C855" s="2786" t="s">
        <v>9684</v>
      </c>
      <c r="D855" s="2785" t="s">
        <v>577</v>
      </c>
      <c r="E855" s="2676" t="s">
        <v>42</v>
      </c>
      <c r="F855" s="2690" t="s">
        <v>43</v>
      </c>
      <c r="G855" s="2785">
        <v>100</v>
      </c>
      <c r="H855" s="2679">
        <v>0</v>
      </c>
      <c r="I855" s="2678">
        <v>0</v>
      </c>
      <c r="J855" s="2678">
        <v>0</v>
      </c>
      <c r="K855" s="2678">
        <v>0</v>
      </c>
      <c r="L855" s="2681">
        <v>100</v>
      </c>
      <c r="M855" s="2784">
        <v>25</v>
      </c>
      <c r="N855" s="2681">
        <v>0</v>
      </c>
      <c r="O855" s="2682">
        <v>25</v>
      </c>
      <c r="P855" s="2682"/>
      <c r="Q855" s="2682"/>
      <c r="R855" s="2682"/>
      <c r="S855" s="2682"/>
      <c r="T855" s="2682"/>
      <c r="U855" s="2682"/>
      <c r="V855" s="2682"/>
      <c r="W855" s="2682"/>
      <c r="X855" s="2843">
        <v>25</v>
      </c>
      <c r="Y855" s="2843">
        <v>0</v>
      </c>
      <c r="Z855" s="2108">
        <v>25</v>
      </c>
      <c r="AA855" s="2844"/>
      <c r="AB855" s="2844"/>
      <c r="AC855" s="2108">
        <v>0</v>
      </c>
      <c r="AD855" s="2108"/>
      <c r="AE855" s="2844"/>
      <c r="AF855" s="2844">
        <v>0</v>
      </c>
      <c r="AG855" s="2108">
        <v>0</v>
      </c>
      <c r="AH855" s="2682"/>
      <c r="AI855" s="2682"/>
      <c r="AJ855" s="2683">
        <v>0</v>
      </c>
    </row>
    <row r="856" spans="1:36" s="2701" customFormat="1" ht="173.25">
      <c r="A856" s="139">
        <v>4135</v>
      </c>
      <c r="B856" s="2710" t="s">
        <v>9685</v>
      </c>
      <c r="C856" s="2786" t="s">
        <v>9686</v>
      </c>
      <c r="D856" s="2785" t="s">
        <v>1263</v>
      </c>
      <c r="E856" s="2676" t="s">
        <v>42</v>
      </c>
      <c r="F856" s="2690" t="s">
        <v>43</v>
      </c>
      <c r="G856" s="2785">
        <v>100</v>
      </c>
      <c r="H856" s="2679">
        <v>0</v>
      </c>
      <c r="I856" s="2678">
        <v>0</v>
      </c>
      <c r="J856" s="2678">
        <v>0</v>
      </c>
      <c r="K856" s="2678">
        <v>0</v>
      </c>
      <c r="L856" s="2681">
        <v>100</v>
      </c>
      <c r="M856" s="2784">
        <v>25</v>
      </c>
      <c r="N856" s="2681">
        <v>0</v>
      </c>
      <c r="O856" s="2682">
        <v>25</v>
      </c>
      <c r="P856" s="2682"/>
      <c r="Q856" s="2682"/>
      <c r="R856" s="2682"/>
      <c r="S856" s="2682"/>
      <c r="T856" s="2682"/>
      <c r="U856" s="2682"/>
      <c r="V856" s="2682"/>
      <c r="W856" s="2682"/>
      <c r="X856" s="2843">
        <v>25</v>
      </c>
      <c r="Y856" s="2843">
        <v>0</v>
      </c>
      <c r="Z856" s="2108">
        <v>25</v>
      </c>
      <c r="AA856" s="2844"/>
      <c r="AB856" s="2844"/>
      <c r="AC856" s="2108">
        <v>0</v>
      </c>
      <c r="AD856" s="2108"/>
      <c r="AE856" s="2844"/>
      <c r="AF856" s="2844">
        <v>0</v>
      </c>
      <c r="AG856" s="2108">
        <v>0</v>
      </c>
      <c r="AH856" s="2682"/>
      <c r="AI856" s="2682"/>
      <c r="AJ856" s="2683">
        <v>0</v>
      </c>
    </row>
    <row r="857" spans="1:36" s="2701" customFormat="1" ht="267.75">
      <c r="A857" s="139">
        <v>4136</v>
      </c>
      <c r="B857" s="2710" t="s">
        <v>9687</v>
      </c>
      <c r="C857" s="2786" t="s">
        <v>9688</v>
      </c>
      <c r="D857" s="2785" t="s">
        <v>1263</v>
      </c>
      <c r="E857" s="2676" t="s">
        <v>42</v>
      </c>
      <c r="F857" s="2690" t="s">
        <v>43</v>
      </c>
      <c r="G857" s="2785">
        <v>100</v>
      </c>
      <c r="H857" s="2679">
        <v>0</v>
      </c>
      <c r="I857" s="2678">
        <v>0</v>
      </c>
      <c r="J857" s="2678">
        <v>0</v>
      </c>
      <c r="K857" s="2678">
        <v>0</v>
      </c>
      <c r="L857" s="2681">
        <v>100</v>
      </c>
      <c r="M857" s="2784">
        <v>25</v>
      </c>
      <c r="N857" s="2681">
        <v>0</v>
      </c>
      <c r="O857" s="2682">
        <v>25</v>
      </c>
      <c r="P857" s="2682"/>
      <c r="Q857" s="2682"/>
      <c r="R857" s="2682"/>
      <c r="S857" s="2682"/>
      <c r="T857" s="2682"/>
      <c r="U857" s="2682"/>
      <c r="V857" s="2682"/>
      <c r="W857" s="2682"/>
      <c r="X857" s="2843">
        <v>25</v>
      </c>
      <c r="Y857" s="2843">
        <v>0</v>
      </c>
      <c r="Z857" s="2108">
        <v>25</v>
      </c>
      <c r="AA857" s="2844"/>
      <c r="AB857" s="2844"/>
      <c r="AC857" s="2108">
        <v>0</v>
      </c>
      <c r="AD857" s="2108"/>
      <c r="AE857" s="2844"/>
      <c r="AF857" s="2844">
        <v>0</v>
      </c>
      <c r="AG857" s="2108">
        <v>0</v>
      </c>
      <c r="AH857" s="2682"/>
      <c r="AI857" s="2682"/>
      <c r="AJ857" s="2683">
        <v>0</v>
      </c>
    </row>
    <row r="858" spans="1:36" s="2701" customFormat="1" ht="173.25">
      <c r="A858" s="139">
        <v>4137</v>
      </c>
      <c r="B858" s="2710" t="s">
        <v>9689</v>
      </c>
      <c r="C858" s="2786" t="s">
        <v>9690</v>
      </c>
      <c r="D858" s="2785" t="s">
        <v>1263</v>
      </c>
      <c r="E858" s="2676" t="s">
        <v>42</v>
      </c>
      <c r="F858" s="2690" t="s">
        <v>43</v>
      </c>
      <c r="G858" s="2785">
        <v>100</v>
      </c>
      <c r="H858" s="2679">
        <v>0</v>
      </c>
      <c r="I858" s="2678">
        <v>0</v>
      </c>
      <c r="J858" s="2678">
        <v>0</v>
      </c>
      <c r="K858" s="2678">
        <v>0</v>
      </c>
      <c r="L858" s="2681">
        <v>100</v>
      </c>
      <c r="M858" s="2784">
        <v>25</v>
      </c>
      <c r="N858" s="2681">
        <v>0</v>
      </c>
      <c r="O858" s="2682">
        <v>25</v>
      </c>
      <c r="P858" s="2682"/>
      <c r="Q858" s="2682"/>
      <c r="R858" s="2682"/>
      <c r="S858" s="2682"/>
      <c r="T858" s="2682"/>
      <c r="U858" s="2682"/>
      <c r="V858" s="2682"/>
      <c r="W858" s="2682"/>
      <c r="X858" s="2843">
        <v>25</v>
      </c>
      <c r="Y858" s="2843">
        <v>0</v>
      </c>
      <c r="Z858" s="2108">
        <v>25</v>
      </c>
      <c r="AA858" s="2844"/>
      <c r="AB858" s="2844"/>
      <c r="AC858" s="2108">
        <v>0</v>
      </c>
      <c r="AD858" s="2108"/>
      <c r="AE858" s="2844"/>
      <c r="AF858" s="2844">
        <v>0</v>
      </c>
      <c r="AG858" s="2108">
        <v>0</v>
      </c>
      <c r="AH858" s="2682"/>
      <c r="AI858" s="2682"/>
      <c r="AJ858" s="2683">
        <v>0</v>
      </c>
    </row>
    <row r="859" spans="1:36" s="2701" customFormat="1" ht="124.15" customHeight="1">
      <c r="A859" s="139">
        <v>4138</v>
      </c>
      <c r="B859" s="2710" t="s">
        <v>9691</v>
      </c>
      <c r="C859" s="2786" t="s">
        <v>9692</v>
      </c>
      <c r="D859" s="2785" t="s">
        <v>1263</v>
      </c>
      <c r="E859" s="2676" t="s">
        <v>42</v>
      </c>
      <c r="F859" s="2690" t="s">
        <v>43</v>
      </c>
      <c r="G859" s="2785">
        <v>100</v>
      </c>
      <c r="H859" s="2679">
        <v>0</v>
      </c>
      <c r="I859" s="2678">
        <v>0</v>
      </c>
      <c r="J859" s="2678">
        <v>0</v>
      </c>
      <c r="K859" s="2678">
        <v>0</v>
      </c>
      <c r="L859" s="2681">
        <v>100</v>
      </c>
      <c r="M859" s="2784">
        <v>25</v>
      </c>
      <c r="N859" s="2681">
        <v>0</v>
      </c>
      <c r="O859" s="2682">
        <v>25</v>
      </c>
      <c r="P859" s="2682"/>
      <c r="Q859" s="2682"/>
      <c r="R859" s="2682"/>
      <c r="S859" s="2682"/>
      <c r="T859" s="2682"/>
      <c r="U859" s="2682"/>
      <c r="V859" s="2682"/>
      <c r="W859" s="2682"/>
      <c r="X859" s="2843">
        <v>25</v>
      </c>
      <c r="Y859" s="2843">
        <v>0</v>
      </c>
      <c r="Z859" s="2108">
        <v>25</v>
      </c>
      <c r="AA859" s="2844"/>
      <c r="AB859" s="2844"/>
      <c r="AC859" s="2108">
        <v>0</v>
      </c>
      <c r="AD859" s="2108"/>
      <c r="AE859" s="2844"/>
      <c r="AF859" s="2844">
        <v>0</v>
      </c>
      <c r="AG859" s="2108">
        <v>0</v>
      </c>
      <c r="AH859" s="2682"/>
      <c r="AI859" s="2682"/>
      <c r="AJ859" s="2683">
        <v>0</v>
      </c>
    </row>
    <row r="860" spans="1:36" s="2701" customFormat="1" ht="98.45" customHeight="1">
      <c r="A860" s="139">
        <v>4139</v>
      </c>
      <c r="B860" s="2750" t="s">
        <v>9693</v>
      </c>
      <c r="C860" s="2787" t="s">
        <v>9694</v>
      </c>
      <c r="D860" s="2674" t="s">
        <v>588</v>
      </c>
      <c r="E860" s="2753" t="s">
        <v>42</v>
      </c>
      <c r="F860" s="2734" t="s">
        <v>43</v>
      </c>
      <c r="G860" s="2788">
        <v>200</v>
      </c>
      <c r="H860" s="2736">
        <v>0</v>
      </c>
      <c r="I860" s="2735">
        <v>0</v>
      </c>
      <c r="J860" s="2737">
        <v>0</v>
      </c>
      <c r="K860" s="2706">
        <v>0</v>
      </c>
      <c r="L860" s="2738">
        <v>200</v>
      </c>
      <c r="M860" s="2761">
        <v>50</v>
      </c>
      <c r="N860" s="2738">
        <v>0</v>
      </c>
      <c r="O860" s="2739">
        <v>50</v>
      </c>
      <c r="P860" s="2739"/>
      <c r="Q860" s="2739"/>
      <c r="R860" s="2739"/>
      <c r="S860" s="2739"/>
      <c r="T860" s="2739"/>
      <c r="U860" s="2739"/>
      <c r="V860" s="2739"/>
      <c r="W860" s="2739"/>
      <c r="X860" s="2843">
        <v>50</v>
      </c>
      <c r="Y860" s="2843">
        <v>0</v>
      </c>
      <c r="Z860" s="2108">
        <v>50</v>
      </c>
      <c r="AA860" s="2844"/>
      <c r="AB860" s="2844"/>
      <c r="AC860" s="2108">
        <v>0</v>
      </c>
      <c r="AD860" s="2108"/>
      <c r="AE860" s="2844"/>
      <c r="AF860" s="2844">
        <v>0</v>
      </c>
      <c r="AG860" s="2108">
        <v>0</v>
      </c>
      <c r="AH860" s="2739"/>
      <c r="AI860" s="2739"/>
      <c r="AJ860" s="2738">
        <v>0</v>
      </c>
    </row>
    <row r="861" spans="1:36" s="2701" customFormat="1" ht="47.25">
      <c r="A861" s="139">
        <v>4140</v>
      </c>
      <c r="B861" s="2750" t="s">
        <v>9695</v>
      </c>
      <c r="C861" s="2787" t="s">
        <v>9696</v>
      </c>
      <c r="D861" s="2789" t="s">
        <v>400</v>
      </c>
      <c r="E861" s="2753" t="s">
        <v>42</v>
      </c>
      <c r="F861" s="2734" t="s">
        <v>43</v>
      </c>
      <c r="G861" s="2788">
        <v>190</v>
      </c>
      <c r="H861" s="2736">
        <v>0</v>
      </c>
      <c r="I861" s="2735">
        <v>0</v>
      </c>
      <c r="J861" s="2737">
        <v>0</v>
      </c>
      <c r="K861" s="2706">
        <v>0</v>
      </c>
      <c r="L861" s="2738">
        <v>190</v>
      </c>
      <c r="M861" s="2761">
        <v>47.5</v>
      </c>
      <c r="N861" s="2738">
        <v>0</v>
      </c>
      <c r="O861" s="2739">
        <v>47.5</v>
      </c>
      <c r="P861" s="2739"/>
      <c r="Q861" s="2739"/>
      <c r="R861" s="2739"/>
      <c r="S861" s="2739"/>
      <c r="T861" s="2739"/>
      <c r="U861" s="2739"/>
      <c r="V861" s="2739"/>
      <c r="W861" s="2739"/>
      <c r="X861" s="2843">
        <v>47.5</v>
      </c>
      <c r="Y861" s="2843">
        <v>0</v>
      </c>
      <c r="Z861" s="2108">
        <v>47.5</v>
      </c>
      <c r="AA861" s="2844"/>
      <c r="AB861" s="2844"/>
      <c r="AC861" s="2108">
        <v>0</v>
      </c>
      <c r="AD861" s="2108"/>
      <c r="AE861" s="2844"/>
      <c r="AF861" s="2844">
        <v>0</v>
      </c>
      <c r="AG861" s="2108">
        <v>0</v>
      </c>
      <c r="AH861" s="2739"/>
      <c r="AI861" s="2739"/>
      <c r="AJ861" s="2738">
        <v>0</v>
      </c>
    </row>
    <row r="862" spans="1:36" s="2701" customFormat="1" ht="111" customHeight="1">
      <c r="A862" s="139">
        <v>4141</v>
      </c>
      <c r="B862" s="2750" t="s">
        <v>9697</v>
      </c>
      <c r="C862" s="2787" t="s">
        <v>9698</v>
      </c>
      <c r="D862" s="2789" t="s">
        <v>577</v>
      </c>
      <c r="E862" s="2753" t="s">
        <v>42</v>
      </c>
      <c r="F862" s="2734" t="s">
        <v>43</v>
      </c>
      <c r="G862" s="2788">
        <v>200</v>
      </c>
      <c r="H862" s="2736">
        <v>0</v>
      </c>
      <c r="I862" s="2735">
        <v>0</v>
      </c>
      <c r="J862" s="2737">
        <v>0</v>
      </c>
      <c r="K862" s="2706">
        <v>0</v>
      </c>
      <c r="L862" s="2738">
        <v>200</v>
      </c>
      <c r="M862" s="2761">
        <v>50</v>
      </c>
      <c r="N862" s="2738">
        <v>0</v>
      </c>
      <c r="O862" s="2739">
        <v>50</v>
      </c>
      <c r="P862" s="2739"/>
      <c r="Q862" s="2739"/>
      <c r="R862" s="2739"/>
      <c r="S862" s="2739"/>
      <c r="T862" s="2739"/>
      <c r="U862" s="2739"/>
      <c r="V862" s="2739"/>
      <c r="W862" s="2739"/>
      <c r="X862" s="2843">
        <v>50</v>
      </c>
      <c r="Y862" s="2843">
        <v>0</v>
      </c>
      <c r="Z862" s="2108">
        <v>50</v>
      </c>
      <c r="AA862" s="2844"/>
      <c r="AB862" s="2844"/>
      <c r="AC862" s="2108">
        <v>0</v>
      </c>
      <c r="AD862" s="2108"/>
      <c r="AE862" s="2844"/>
      <c r="AF862" s="2844">
        <v>0</v>
      </c>
      <c r="AG862" s="2108">
        <v>0</v>
      </c>
      <c r="AH862" s="2739"/>
      <c r="AI862" s="2739"/>
      <c r="AJ862" s="2738">
        <v>0</v>
      </c>
    </row>
    <row r="863" spans="1:36" s="2701" customFormat="1" ht="84" customHeight="1">
      <c r="A863" s="139">
        <v>4142</v>
      </c>
      <c r="B863" s="2750" t="s">
        <v>9699</v>
      </c>
      <c r="C863" s="2787" t="s">
        <v>9700</v>
      </c>
      <c r="D863" s="2790" t="s">
        <v>226</v>
      </c>
      <c r="E863" s="2753" t="s">
        <v>42</v>
      </c>
      <c r="F863" s="2734" t="s">
        <v>43</v>
      </c>
      <c r="G863" s="2766">
        <v>200</v>
      </c>
      <c r="H863" s="2736">
        <v>0</v>
      </c>
      <c r="I863" s="2735">
        <v>0</v>
      </c>
      <c r="J863" s="2737">
        <v>0</v>
      </c>
      <c r="K863" s="2706">
        <v>0</v>
      </c>
      <c r="L863" s="2738">
        <v>200</v>
      </c>
      <c r="M863" s="2761">
        <v>50</v>
      </c>
      <c r="N863" s="2738">
        <v>0</v>
      </c>
      <c r="O863" s="2739">
        <v>50</v>
      </c>
      <c r="P863" s="2739"/>
      <c r="Q863" s="2739"/>
      <c r="R863" s="2739"/>
      <c r="S863" s="2739"/>
      <c r="T863" s="2739"/>
      <c r="U863" s="2739"/>
      <c r="V863" s="2739"/>
      <c r="W863" s="2739"/>
      <c r="X863" s="2843">
        <v>50</v>
      </c>
      <c r="Y863" s="2843">
        <v>0</v>
      </c>
      <c r="Z863" s="2108">
        <v>50</v>
      </c>
      <c r="AA863" s="2844"/>
      <c r="AB863" s="2844"/>
      <c r="AC863" s="2108">
        <v>0</v>
      </c>
      <c r="AD863" s="2108"/>
      <c r="AE863" s="2844"/>
      <c r="AF863" s="2844">
        <v>0</v>
      </c>
      <c r="AG863" s="2108">
        <v>0</v>
      </c>
      <c r="AH863" s="2739"/>
      <c r="AI863" s="2739"/>
      <c r="AJ863" s="2738">
        <v>0</v>
      </c>
    </row>
    <row r="864" spans="1:36" s="2701" customFormat="1" ht="47.25">
      <c r="A864" s="139">
        <v>4143</v>
      </c>
      <c r="B864" s="2750" t="s">
        <v>9701</v>
      </c>
      <c r="C864" s="2791" t="s">
        <v>9702</v>
      </c>
      <c r="D864" s="2790" t="s">
        <v>429</v>
      </c>
      <c r="E864" s="2753" t="s">
        <v>42</v>
      </c>
      <c r="F864" s="2734" t="s">
        <v>43</v>
      </c>
      <c r="G864" s="2792">
        <v>8000</v>
      </c>
      <c r="H864" s="2736">
        <v>0</v>
      </c>
      <c r="I864" s="2735">
        <v>0</v>
      </c>
      <c r="J864" s="2737">
        <v>0</v>
      </c>
      <c r="K864" s="2706">
        <v>0</v>
      </c>
      <c r="L864" s="2681">
        <v>8000</v>
      </c>
      <c r="M864" s="2761">
        <v>2000</v>
      </c>
      <c r="N864" s="2738">
        <v>0</v>
      </c>
      <c r="O864" s="2739">
        <v>2000</v>
      </c>
      <c r="P864" s="2739"/>
      <c r="Q864" s="2739"/>
      <c r="R864" s="2739"/>
      <c r="S864" s="2739"/>
      <c r="T864" s="2739"/>
      <c r="U864" s="2739"/>
      <c r="V864" s="2739"/>
      <c r="W864" s="2739"/>
      <c r="X864" s="2843">
        <v>2000</v>
      </c>
      <c r="Y864" s="2843">
        <v>0</v>
      </c>
      <c r="Z864" s="2108">
        <v>2000</v>
      </c>
      <c r="AA864" s="2844"/>
      <c r="AB864" s="2844"/>
      <c r="AC864" s="2108">
        <v>0</v>
      </c>
      <c r="AD864" s="2108"/>
      <c r="AE864" s="2844"/>
      <c r="AF864" s="2844">
        <v>0</v>
      </c>
      <c r="AG864" s="2108">
        <v>0</v>
      </c>
      <c r="AH864" s="2739"/>
      <c r="AI864" s="2739"/>
      <c r="AJ864" s="2738">
        <v>0</v>
      </c>
    </row>
    <row r="865" spans="1:36" ht="16.5" thickBot="1">
      <c r="A865" s="139" t="s">
        <v>188</v>
      </c>
      <c r="C865" s="2730"/>
      <c r="D865" s="2731"/>
      <c r="E865" s="2712"/>
      <c r="F865" s="2690"/>
      <c r="G865" s="2732"/>
      <c r="H865" s="2706"/>
      <c r="I865" s="2706"/>
      <c r="J865" s="2680"/>
      <c r="K865" s="2680"/>
      <c r="L865" s="2680"/>
      <c r="M865" s="2680"/>
      <c r="N865" s="2678"/>
      <c r="O865" s="2682"/>
      <c r="P865" s="2682"/>
      <c r="Q865" s="2682"/>
      <c r="R865" s="2682"/>
      <c r="S865" s="2682"/>
      <c r="T865" s="2682"/>
      <c r="U865" s="2682"/>
      <c r="V865" s="2682"/>
      <c r="W865" s="2682"/>
      <c r="X865" s="2682"/>
      <c r="Y865" s="2682"/>
      <c r="Z865" s="2682"/>
      <c r="AA865" s="2682"/>
      <c r="AB865" s="2682"/>
      <c r="AC865" s="2682"/>
      <c r="AD865" s="2682"/>
      <c r="AE865" s="2682"/>
      <c r="AF865" s="2682"/>
      <c r="AG865" s="2682"/>
      <c r="AH865" s="2682"/>
      <c r="AI865" s="2682"/>
      <c r="AJ865" s="2683"/>
    </row>
    <row r="866" spans="1:36" ht="16.5" thickBot="1">
      <c r="A866" s="139" t="s">
        <v>188</v>
      </c>
      <c r="C866" s="2685" t="s">
        <v>9703</v>
      </c>
      <c r="D866" s="2779"/>
      <c r="E866" s="2779"/>
      <c r="F866" s="2780"/>
      <c r="G866" s="2781">
        <v>24011.946000000004</v>
      </c>
      <c r="H866" s="2781">
        <v>0</v>
      </c>
      <c r="I866" s="2781">
        <v>0</v>
      </c>
      <c r="J866" s="2781">
        <v>0</v>
      </c>
      <c r="K866" s="2781">
        <v>0</v>
      </c>
      <c r="L866" s="2781">
        <v>24011.946000000004</v>
      </c>
      <c r="M866" s="2781">
        <v>6002.9849999999997</v>
      </c>
      <c r="N866" s="2781">
        <v>0</v>
      </c>
      <c r="O866" s="2781">
        <v>6002.9849999999997</v>
      </c>
      <c r="P866" s="2781">
        <v>0</v>
      </c>
      <c r="Q866" s="2781">
        <v>0</v>
      </c>
      <c r="R866" s="2781">
        <v>0</v>
      </c>
      <c r="S866" s="2781">
        <v>0</v>
      </c>
      <c r="T866" s="2781">
        <v>0</v>
      </c>
      <c r="U866" s="2781">
        <v>0</v>
      </c>
      <c r="V866" s="2781">
        <v>0</v>
      </c>
      <c r="W866" s="2781">
        <v>0</v>
      </c>
      <c r="X866" s="2781">
        <v>6002.9849999999997</v>
      </c>
      <c r="Y866" s="2781">
        <v>0</v>
      </c>
      <c r="Z866" s="2781">
        <v>6002.9849999999997</v>
      </c>
      <c r="AA866" s="2781">
        <v>0</v>
      </c>
      <c r="AB866" s="2781">
        <v>0</v>
      </c>
      <c r="AC866" s="2781">
        <v>0</v>
      </c>
      <c r="AD866" s="2781">
        <v>0</v>
      </c>
      <c r="AE866" s="2781">
        <v>0</v>
      </c>
      <c r="AF866" s="2781">
        <v>0</v>
      </c>
      <c r="AG866" s="2781">
        <v>0</v>
      </c>
      <c r="AH866" s="2781"/>
      <c r="AI866" s="2781"/>
      <c r="AJ866" s="2781">
        <v>0</v>
      </c>
    </row>
    <row r="867" spans="1:36" ht="16.5" thickBot="1">
      <c r="A867" s="139" t="s">
        <v>188</v>
      </c>
      <c r="C867" s="2685" t="s">
        <v>9704</v>
      </c>
      <c r="D867" s="2779"/>
      <c r="E867" s="2779"/>
      <c r="F867" s="2780"/>
      <c r="G867" s="2781">
        <v>84702.080999999991</v>
      </c>
      <c r="H867" s="2781">
        <v>12207.670400000001</v>
      </c>
      <c r="I867" s="2781">
        <v>11514.62275</v>
      </c>
      <c r="J867" s="2781">
        <v>0</v>
      </c>
      <c r="K867" s="2781">
        <v>23722.293150000005</v>
      </c>
      <c r="L867" s="2781">
        <v>60979.787850000022</v>
      </c>
      <c r="M867" s="2781">
        <v>34108.626000000004</v>
      </c>
      <c r="N867" s="2781">
        <v>0</v>
      </c>
      <c r="O867" s="2781">
        <v>34108.626000000004</v>
      </c>
      <c r="P867" s="2781">
        <v>0</v>
      </c>
      <c r="Q867" s="2781">
        <v>0</v>
      </c>
      <c r="R867" s="2781">
        <v>0</v>
      </c>
      <c r="S867" s="2781">
        <v>0</v>
      </c>
      <c r="T867" s="2781">
        <v>0</v>
      </c>
      <c r="U867" s="2781">
        <v>0</v>
      </c>
      <c r="V867" s="2781">
        <v>0</v>
      </c>
      <c r="W867" s="2781">
        <v>0</v>
      </c>
      <c r="X867" s="2781">
        <v>34108.626000000004</v>
      </c>
      <c r="Y867" s="2781">
        <v>0</v>
      </c>
      <c r="Z867" s="2781">
        <v>34108.626000000004</v>
      </c>
      <c r="AA867" s="2781">
        <v>17560.248717499999</v>
      </c>
      <c r="AB867" s="2781">
        <v>0</v>
      </c>
      <c r="AC867" s="2781">
        <v>17560.248717499999</v>
      </c>
      <c r="AD867" s="2781">
        <v>177.37584250000006</v>
      </c>
      <c r="AE867" s="2781">
        <v>0</v>
      </c>
      <c r="AF867" s="2781">
        <v>2651.1853930000016</v>
      </c>
      <c r="AG867" s="2781">
        <v>2651.1853930000016</v>
      </c>
      <c r="AH867" s="2781"/>
      <c r="AI867" s="2781"/>
      <c r="AJ867" s="2781">
        <v>0</v>
      </c>
    </row>
    <row r="868" spans="1:36">
      <c r="A868" s="139" t="s">
        <v>188</v>
      </c>
      <c r="C868" s="2702"/>
      <c r="D868" s="2703"/>
      <c r="E868" s="2703"/>
      <c r="F868" s="2666"/>
      <c r="G868" s="2668"/>
      <c r="H868" s="2668"/>
      <c r="I868" s="2668"/>
      <c r="J868" s="2668"/>
      <c r="K868" s="2668"/>
      <c r="L868" s="2668"/>
      <c r="M868" s="2668"/>
      <c r="N868" s="2668"/>
      <c r="O868" s="2670"/>
      <c r="P868" s="2670"/>
      <c r="Q868" s="2670"/>
      <c r="R868" s="2670"/>
      <c r="S868" s="2670"/>
      <c r="T868" s="2670"/>
      <c r="U868" s="2670"/>
      <c r="V868" s="2670"/>
      <c r="W868" s="2670"/>
      <c r="X868" s="2670"/>
      <c r="Y868" s="2670"/>
      <c r="Z868" s="2670"/>
      <c r="AA868" s="2670"/>
      <c r="AB868" s="2670"/>
      <c r="AC868" s="2670"/>
      <c r="AD868" s="2670"/>
      <c r="AE868" s="2670"/>
      <c r="AF868" s="2670"/>
      <c r="AG868" s="2670"/>
      <c r="AH868" s="2670"/>
      <c r="AI868" s="2670"/>
      <c r="AJ868" s="2670"/>
    </row>
    <row r="869" spans="1:36" s="2701" customFormat="1">
      <c r="A869" s="139" t="s">
        <v>188</v>
      </c>
      <c r="C869" s="2775" t="s">
        <v>9705</v>
      </c>
      <c r="D869" s="2697"/>
      <c r="E869" s="2673"/>
      <c r="F869" s="2724"/>
      <c r="G869" s="2678"/>
      <c r="H869" s="2678"/>
      <c r="I869" s="2678"/>
      <c r="J869" s="2678"/>
      <c r="K869" s="2681"/>
      <c r="L869" s="2681"/>
      <c r="M869" s="2681"/>
      <c r="N869" s="2678"/>
      <c r="O869" s="2683"/>
      <c r="P869" s="2683"/>
      <c r="Q869" s="2683"/>
      <c r="R869" s="2683"/>
      <c r="S869" s="2683"/>
      <c r="T869" s="2683"/>
      <c r="U869" s="2683"/>
      <c r="V869" s="2683"/>
      <c r="W869" s="2683"/>
      <c r="X869" s="2683"/>
      <c r="Y869" s="2683"/>
      <c r="Z869" s="2683"/>
      <c r="AA869" s="2683"/>
      <c r="AB869" s="2683"/>
      <c r="AC869" s="2683"/>
      <c r="AD869" s="2683"/>
      <c r="AE869" s="2683"/>
      <c r="AF869" s="2683"/>
      <c r="AG869" s="2683"/>
      <c r="AH869" s="2683"/>
      <c r="AI869" s="2683"/>
      <c r="AJ869" s="2682"/>
    </row>
    <row r="870" spans="1:36" s="2701" customFormat="1">
      <c r="A870" s="139"/>
      <c r="C870" s="2775"/>
      <c r="D870" s="2697"/>
      <c r="E870" s="2673"/>
      <c r="F870" s="2724"/>
      <c r="G870" s="2678"/>
      <c r="H870" s="2678"/>
      <c r="I870" s="2678"/>
      <c r="J870" s="2678"/>
      <c r="K870" s="2681"/>
      <c r="L870" s="2681"/>
      <c r="M870" s="2681"/>
      <c r="N870" s="2678"/>
      <c r="O870" s="2683"/>
      <c r="P870" s="2683"/>
      <c r="Q870" s="2683"/>
      <c r="R870" s="2683"/>
      <c r="S870" s="2683"/>
      <c r="T870" s="2683"/>
      <c r="U870" s="2683"/>
      <c r="V870" s="2683"/>
      <c r="W870" s="2683"/>
      <c r="X870" s="2683"/>
      <c r="Y870" s="2683"/>
      <c r="Z870" s="2683"/>
      <c r="AA870" s="2683"/>
      <c r="AB870" s="2683"/>
      <c r="AC870" s="2683"/>
      <c r="AD870" s="2683"/>
      <c r="AE870" s="2683"/>
      <c r="AF870" s="2683"/>
      <c r="AG870" s="2683"/>
      <c r="AH870" s="2683"/>
      <c r="AI870" s="2683"/>
      <c r="AJ870" s="2682"/>
    </row>
    <row r="871" spans="1:36" s="2701" customFormat="1" ht="47.25">
      <c r="A871" s="139">
        <v>4144</v>
      </c>
      <c r="B871" s="2674" t="s">
        <v>9706</v>
      </c>
      <c r="C871" s="2692" t="s">
        <v>9707</v>
      </c>
      <c r="D871" s="2676" t="s">
        <v>254</v>
      </c>
      <c r="E871" s="2694" t="s">
        <v>9708</v>
      </c>
      <c r="F871" s="2690" t="s">
        <v>30</v>
      </c>
      <c r="G871" s="2678">
        <v>207.49</v>
      </c>
      <c r="H871" s="2678">
        <v>131.25</v>
      </c>
      <c r="I871" s="2678">
        <v>0.25</v>
      </c>
      <c r="J871" s="2678">
        <v>0</v>
      </c>
      <c r="K871" s="2681">
        <v>131.5</v>
      </c>
      <c r="L871" s="2681">
        <v>75.990000000000009</v>
      </c>
      <c r="M871" s="2681">
        <v>1E-3</v>
      </c>
      <c r="N871" s="2678">
        <v>0</v>
      </c>
      <c r="O871" s="2683">
        <v>1E-3</v>
      </c>
      <c r="P871" s="2683"/>
      <c r="Q871" s="2683"/>
      <c r="R871" s="2683"/>
      <c r="S871" s="2683"/>
      <c r="T871" s="2683"/>
      <c r="U871" s="2683"/>
      <c r="V871" s="2683"/>
      <c r="W871" s="2683"/>
      <c r="X871" s="2843">
        <v>1E-3</v>
      </c>
      <c r="Y871" s="2843">
        <v>0</v>
      </c>
      <c r="Z871" s="2108">
        <v>1E-3</v>
      </c>
      <c r="AA871" s="2844"/>
      <c r="AB871" s="2844"/>
      <c r="AC871" s="2108">
        <v>0</v>
      </c>
      <c r="AD871" s="2108"/>
      <c r="AE871" s="2844"/>
      <c r="AF871" s="2844">
        <v>0</v>
      </c>
      <c r="AG871" s="2108">
        <v>0</v>
      </c>
      <c r="AH871" s="2682" t="s">
        <v>9969</v>
      </c>
      <c r="AI871" s="2683"/>
      <c r="AJ871" s="2683">
        <v>0</v>
      </c>
    </row>
    <row r="872" spans="1:36" s="2701" customFormat="1" ht="47.25">
      <c r="A872" s="139">
        <v>4145</v>
      </c>
      <c r="B872" s="2674" t="s">
        <v>9709</v>
      </c>
      <c r="C872" s="2675" t="s">
        <v>9710</v>
      </c>
      <c r="D872" s="2676" t="s">
        <v>28</v>
      </c>
      <c r="E872" s="2693" t="s">
        <v>9711</v>
      </c>
      <c r="F872" s="2690" t="s">
        <v>30</v>
      </c>
      <c r="G872" s="2678">
        <v>1274.4490000000001</v>
      </c>
      <c r="H872" s="2678">
        <v>1324.0402000000001</v>
      </c>
      <c r="I872" s="2678">
        <v>0</v>
      </c>
      <c r="J872" s="2678">
        <v>0</v>
      </c>
      <c r="K872" s="2681">
        <v>1324.0402000000001</v>
      </c>
      <c r="L872" s="2681">
        <v>-49.591200000000072</v>
      </c>
      <c r="M872" s="2681">
        <v>1E-3</v>
      </c>
      <c r="N872" s="2678">
        <v>0</v>
      </c>
      <c r="O872" s="2683">
        <v>1E-3</v>
      </c>
      <c r="P872" s="2683"/>
      <c r="Q872" s="2683"/>
      <c r="R872" s="2683"/>
      <c r="S872" s="2683"/>
      <c r="T872" s="2683"/>
      <c r="U872" s="2683"/>
      <c r="V872" s="2683"/>
      <c r="W872" s="2683"/>
      <c r="X872" s="2843">
        <v>1E-3</v>
      </c>
      <c r="Y872" s="2843">
        <v>0</v>
      </c>
      <c r="Z872" s="2108">
        <v>1E-3</v>
      </c>
      <c r="AA872" s="2844"/>
      <c r="AB872" s="2844"/>
      <c r="AC872" s="2108">
        <v>0</v>
      </c>
      <c r="AD872" s="2108"/>
      <c r="AE872" s="2844"/>
      <c r="AF872" s="2844">
        <v>0</v>
      </c>
      <c r="AG872" s="2108">
        <v>0</v>
      </c>
      <c r="AH872" s="2682" t="s">
        <v>9969</v>
      </c>
      <c r="AI872" s="2683"/>
      <c r="AJ872" s="2683">
        <v>0</v>
      </c>
    </row>
    <row r="873" spans="1:36" s="2701" customFormat="1" ht="63">
      <c r="A873" s="139">
        <v>4146</v>
      </c>
      <c r="B873" s="2674" t="s">
        <v>9712</v>
      </c>
      <c r="C873" s="2675" t="s">
        <v>9713</v>
      </c>
      <c r="D873" s="2676" t="s">
        <v>88</v>
      </c>
      <c r="E873" s="2693" t="s">
        <v>3373</v>
      </c>
      <c r="F873" s="2690" t="s">
        <v>30</v>
      </c>
      <c r="G873" s="2678">
        <v>89.03</v>
      </c>
      <c r="H873" s="2678">
        <v>0</v>
      </c>
      <c r="I873" s="2678">
        <v>0.25</v>
      </c>
      <c r="J873" s="2678">
        <v>0</v>
      </c>
      <c r="K873" s="2681">
        <v>0.25</v>
      </c>
      <c r="L873" s="2681">
        <v>88.78</v>
      </c>
      <c r="M873" s="2681">
        <v>88.78</v>
      </c>
      <c r="N873" s="2678">
        <v>0</v>
      </c>
      <c r="O873" s="2683">
        <v>88.78</v>
      </c>
      <c r="P873" s="2683"/>
      <c r="Q873" s="2683"/>
      <c r="R873" s="2683"/>
      <c r="S873" s="2683"/>
      <c r="T873" s="2683"/>
      <c r="U873" s="2683"/>
      <c r="V873" s="2683"/>
      <c r="W873" s="2683"/>
      <c r="X873" s="2843">
        <v>88.78</v>
      </c>
      <c r="Y873" s="2843">
        <v>0</v>
      </c>
      <c r="Z873" s="2108">
        <v>88.78</v>
      </c>
      <c r="AA873" s="2844">
        <v>87.892200000000003</v>
      </c>
      <c r="AB873" s="2844"/>
      <c r="AC873" s="2108">
        <v>87.892200000000003</v>
      </c>
      <c r="AD873" s="2108">
        <v>0.88780000000000003</v>
      </c>
      <c r="AE873" s="2844"/>
      <c r="AF873" s="2844">
        <v>0</v>
      </c>
      <c r="AG873" s="2108">
        <v>0</v>
      </c>
      <c r="AH873" s="2683"/>
      <c r="AI873" s="2682" t="s">
        <v>10033</v>
      </c>
      <c r="AJ873" s="2683">
        <v>0</v>
      </c>
    </row>
    <row r="874" spans="1:36" s="2701" customFormat="1" ht="16.5" thickBot="1">
      <c r="A874" s="139" t="s">
        <v>188</v>
      </c>
      <c r="C874" s="2675"/>
      <c r="D874" s="2676"/>
      <c r="E874" s="2793"/>
      <c r="F874" s="2724"/>
      <c r="G874" s="2678"/>
      <c r="H874" s="2678"/>
      <c r="I874" s="2678"/>
      <c r="J874" s="2678"/>
      <c r="K874" s="2681"/>
      <c r="L874" s="2681"/>
      <c r="M874" s="2681"/>
      <c r="N874" s="2678"/>
      <c r="O874" s="2683"/>
      <c r="P874" s="2683"/>
      <c r="Q874" s="2683"/>
      <c r="R874" s="2683"/>
      <c r="S874" s="2683"/>
      <c r="T874" s="2683"/>
      <c r="U874" s="2683"/>
      <c r="V874" s="2683"/>
      <c r="W874" s="2683"/>
      <c r="X874" s="2683"/>
      <c r="Y874" s="2683"/>
      <c r="Z874" s="2683"/>
      <c r="AA874" s="2683"/>
      <c r="AB874" s="2683"/>
      <c r="AC874" s="2683"/>
      <c r="AD874" s="2683"/>
      <c r="AE874" s="2683"/>
      <c r="AF874" s="2683"/>
      <c r="AG874" s="2683"/>
      <c r="AH874" s="2683"/>
      <c r="AI874" s="2683"/>
      <c r="AJ874" s="2682"/>
    </row>
    <row r="875" spans="1:36" s="2704" customFormat="1" ht="16.5" thickBot="1">
      <c r="A875" s="139" t="s">
        <v>188</v>
      </c>
      <c r="C875" s="2794" t="s">
        <v>9714</v>
      </c>
      <c r="D875" s="2795"/>
      <c r="E875" s="2795"/>
      <c r="F875" s="2795"/>
      <c r="G875" s="2689">
        <v>1570.9690000000001</v>
      </c>
      <c r="H875" s="2689">
        <v>1455.2902000000001</v>
      </c>
      <c r="I875" s="2689">
        <v>0.5</v>
      </c>
      <c r="J875" s="2689">
        <v>0</v>
      </c>
      <c r="K875" s="2689">
        <v>1455.7902000000001</v>
      </c>
      <c r="L875" s="2689">
        <v>115.17879999999994</v>
      </c>
      <c r="M875" s="2689">
        <v>88.781999999999996</v>
      </c>
      <c r="N875" s="2689">
        <v>0</v>
      </c>
      <c r="O875" s="2796">
        <v>88.781999999999996</v>
      </c>
      <c r="P875" s="2796">
        <v>0</v>
      </c>
      <c r="Q875" s="2796">
        <v>0</v>
      </c>
      <c r="R875" s="2796">
        <v>0</v>
      </c>
      <c r="S875" s="2796">
        <v>0</v>
      </c>
      <c r="T875" s="2796">
        <v>0</v>
      </c>
      <c r="U875" s="2796">
        <v>0</v>
      </c>
      <c r="V875" s="2796">
        <v>0</v>
      </c>
      <c r="W875" s="2796">
        <v>0</v>
      </c>
      <c r="X875" s="2796">
        <v>88.781999999999996</v>
      </c>
      <c r="Y875" s="2796">
        <v>0</v>
      </c>
      <c r="Z875" s="2796">
        <v>88.781999999999996</v>
      </c>
      <c r="AA875" s="2796">
        <v>87.892200000000003</v>
      </c>
      <c r="AB875" s="2796">
        <v>0</v>
      </c>
      <c r="AC875" s="2796">
        <v>87.892200000000003</v>
      </c>
      <c r="AD875" s="2796">
        <v>0.88780000000000003</v>
      </c>
      <c r="AE875" s="2796">
        <v>0</v>
      </c>
      <c r="AF875" s="2796">
        <v>0</v>
      </c>
      <c r="AG875" s="2796">
        <v>0</v>
      </c>
      <c r="AH875" s="2796"/>
      <c r="AI875" s="2796"/>
      <c r="AJ875" s="2796">
        <v>0</v>
      </c>
    </row>
    <row r="876" spans="1:36" s="2704" customFormat="1">
      <c r="A876" s="139" t="s">
        <v>188</v>
      </c>
      <c r="C876" s="2797"/>
      <c r="D876" s="2798"/>
      <c r="E876" s="2798"/>
      <c r="F876" s="2798"/>
      <c r="G876" s="2678"/>
      <c r="H876" s="2678"/>
      <c r="I876" s="2678"/>
      <c r="J876" s="2678"/>
      <c r="K876" s="2678"/>
      <c r="L876" s="2678"/>
      <c r="M876" s="2678"/>
      <c r="N876" s="2678"/>
      <c r="O876" s="2682"/>
      <c r="P876" s="2682"/>
      <c r="Q876" s="2682"/>
      <c r="R876" s="2682"/>
      <c r="S876" s="2682"/>
      <c r="T876" s="2682"/>
      <c r="U876" s="2682"/>
      <c r="V876" s="2682"/>
      <c r="W876" s="2682"/>
      <c r="X876" s="2682"/>
      <c r="Y876" s="2682"/>
      <c r="Z876" s="2682"/>
      <c r="AA876" s="2682"/>
      <c r="AB876" s="2682"/>
      <c r="AC876" s="2682"/>
      <c r="AD876" s="2682"/>
      <c r="AE876" s="2682"/>
      <c r="AF876" s="2682"/>
      <c r="AG876" s="2682"/>
      <c r="AH876" s="2682"/>
      <c r="AI876" s="2682"/>
      <c r="AJ876" s="2682"/>
    </row>
    <row r="877" spans="1:36" s="2704" customFormat="1">
      <c r="A877" s="139" t="s">
        <v>188</v>
      </c>
      <c r="C877" s="2775" t="s">
        <v>9715</v>
      </c>
      <c r="D877" s="2798"/>
      <c r="E877" s="2798"/>
      <c r="F877" s="2798"/>
      <c r="G877" s="2678"/>
      <c r="H877" s="2678"/>
      <c r="I877" s="2678"/>
      <c r="J877" s="2678"/>
      <c r="K877" s="2678"/>
      <c r="L877" s="2678"/>
      <c r="M877" s="2678"/>
      <c r="N877" s="2678"/>
      <c r="O877" s="2682"/>
      <c r="P877" s="2682"/>
      <c r="Q877" s="2682"/>
      <c r="R877" s="2682"/>
      <c r="S877" s="2682"/>
      <c r="T877" s="2682"/>
      <c r="U877" s="2682"/>
      <c r="V877" s="2682"/>
      <c r="W877" s="2682"/>
      <c r="X877" s="2682"/>
      <c r="Y877" s="2682"/>
      <c r="Z877" s="2682"/>
      <c r="AA877" s="2682"/>
      <c r="AB877" s="2682"/>
      <c r="AC877" s="2682"/>
      <c r="AD877" s="2682"/>
      <c r="AE877" s="2682"/>
      <c r="AF877" s="2682"/>
      <c r="AG877" s="2682"/>
      <c r="AH877" s="2682"/>
      <c r="AI877" s="2682"/>
      <c r="AJ877" s="2682"/>
    </row>
    <row r="878" spans="1:36" s="2704" customFormat="1">
      <c r="A878" s="139"/>
      <c r="C878" s="2775"/>
      <c r="D878" s="2798"/>
      <c r="E878" s="2798"/>
      <c r="F878" s="2798"/>
      <c r="G878" s="2678"/>
      <c r="H878" s="2678"/>
      <c r="I878" s="2678"/>
      <c r="J878" s="2678"/>
      <c r="K878" s="2678"/>
      <c r="L878" s="2678"/>
      <c r="M878" s="2678"/>
      <c r="N878" s="2678"/>
      <c r="O878" s="2682"/>
      <c r="P878" s="2682"/>
      <c r="Q878" s="2682"/>
      <c r="R878" s="2682"/>
      <c r="S878" s="2682"/>
      <c r="T878" s="2682"/>
      <c r="U878" s="2682"/>
      <c r="V878" s="2682"/>
      <c r="W878" s="2682"/>
      <c r="X878" s="2682"/>
      <c r="Y878" s="2682"/>
      <c r="Z878" s="2682"/>
      <c r="AA878" s="2682"/>
      <c r="AB878" s="2682"/>
      <c r="AC878" s="2682"/>
      <c r="AD878" s="2682"/>
      <c r="AE878" s="2682"/>
      <c r="AF878" s="2682"/>
      <c r="AG878" s="2682"/>
      <c r="AH878" s="2682"/>
      <c r="AI878" s="2682"/>
      <c r="AJ878" s="2682"/>
    </row>
    <row r="879" spans="1:36" s="2704" customFormat="1" ht="47.25">
      <c r="A879" s="139">
        <v>4147</v>
      </c>
      <c r="B879" s="2674" t="s">
        <v>9716</v>
      </c>
      <c r="C879" s="2799" t="s">
        <v>9717</v>
      </c>
      <c r="D879" s="2676" t="s">
        <v>577</v>
      </c>
      <c r="E879" s="2693" t="s">
        <v>42</v>
      </c>
      <c r="F879" s="2690" t="s">
        <v>30</v>
      </c>
      <c r="G879" s="2678">
        <v>43</v>
      </c>
      <c r="H879" s="2678">
        <v>0</v>
      </c>
      <c r="I879" s="2678">
        <v>0</v>
      </c>
      <c r="J879" s="2678">
        <v>0</v>
      </c>
      <c r="K879" s="2681">
        <v>0</v>
      </c>
      <c r="L879" s="2681">
        <v>43</v>
      </c>
      <c r="M879" s="2681">
        <v>10.75</v>
      </c>
      <c r="N879" s="2678">
        <v>0</v>
      </c>
      <c r="O879" s="2683">
        <v>10.75</v>
      </c>
      <c r="P879" s="2683"/>
      <c r="Q879" s="2683"/>
      <c r="R879" s="2683"/>
      <c r="S879" s="2683"/>
      <c r="T879" s="2683"/>
      <c r="U879" s="2683"/>
      <c r="V879" s="2683"/>
      <c r="W879" s="2683"/>
      <c r="X879" s="2843">
        <v>10.75</v>
      </c>
      <c r="Y879" s="2843">
        <v>0</v>
      </c>
      <c r="Z879" s="2108">
        <v>10.75</v>
      </c>
      <c r="AA879" s="2844"/>
      <c r="AB879" s="2844"/>
      <c r="AC879" s="2108">
        <v>0</v>
      </c>
      <c r="AD879" s="2108"/>
      <c r="AE879" s="2844"/>
      <c r="AF879" s="2844">
        <v>0</v>
      </c>
      <c r="AG879" s="2108">
        <v>0</v>
      </c>
      <c r="AH879" s="2683"/>
      <c r="AI879" s="2683"/>
      <c r="AJ879" s="2683">
        <v>0</v>
      </c>
    </row>
    <row r="880" spans="1:36" s="2704" customFormat="1" ht="16.5" thickBot="1">
      <c r="A880" s="139"/>
      <c r="B880" s="2674"/>
      <c r="C880" s="2799"/>
      <c r="D880" s="2676"/>
      <c r="E880" s="2693"/>
      <c r="F880" s="2690"/>
      <c r="G880" s="2678"/>
      <c r="H880" s="2678"/>
      <c r="I880" s="2678"/>
      <c r="J880" s="2678"/>
      <c r="K880" s="2681"/>
      <c r="L880" s="2681"/>
      <c r="M880" s="2681"/>
      <c r="N880" s="2678"/>
      <c r="O880" s="2683"/>
      <c r="P880" s="2683"/>
      <c r="Q880" s="2683"/>
      <c r="R880" s="2683"/>
      <c r="S880" s="2683"/>
      <c r="T880" s="2683"/>
      <c r="U880" s="2683"/>
      <c r="V880" s="2683"/>
      <c r="W880" s="2683"/>
      <c r="X880" s="2843"/>
      <c r="Y880" s="2843"/>
      <c r="Z880" s="2108"/>
      <c r="AA880" s="2844"/>
      <c r="AB880" s="2844"/>
      <c r="AC880" s="2108"/>
      <c r="AD880" s="2108"/>
      <c r="AE880" s="2844"/>
      <c r="AF880" s="2844"/>
      <c r="AG880" s="2108"/>
      <c r="AH880" s="2683"/>
      <c r="AI880" s="2683"/>
      <c r="AJ880" s="2683"/>
    </row>
    <row r="881" spans="1:36" s="2704" customFormat="1" ht="16.5" thickBot="1">
      <c r="A881" s="139" t="s">
        <v>188</v>
      </c>
      <c r="C881" s="2794" t="s">
        <v>9718</v>
      </c>
      <c r="D881" s="2795"/>
      <c r="E881" s="2795"/>
      <c r="F881" s="2795"/>
      <c r="G881" s="2689">
        <v>43</v>
      </c>
      <c r="H881" s="2689">
        <v>0</v>
      </c>
      <c r="I881" s="2689">
        <v>0</v>
      </c>
      <c r="J881" s="2689">
        <v>0</v>
      </c>
      <c r="K881" s="2689">
        <v>0</v>
      </c>
      <c r="L881" s="2689">
        <v>43</v>
      </c>
      <c r="M881" s="2689">
        <v>10.75</v>
      </c>
      <c r="N881" s="2689">
        <v>0</v>
      </c>
      <c r="O881" s="2689">
        <v>10.75</v>
      </c>
      <c r="P881" s="2689">
        <v>0</v>
      </c>
      <c r="Q881" s="2689">
        <v>0</v>
      </c>
      <c r="R881" s="2689">
        <v>0</v>
      </c>
      <c r="S881" s="2689">
        <v>0</v>
      </c>
      <c r="T881" s="2689">
        <v>0</v>
      </c>
      <c r="U881" s="2689">
        <v>0</v>
      </c>
      <c r="V881" s="2689">
        <v>0</v>
      </c>
      <c r="W881" s="2689">
        <v>0</v>
      </c>
      <c r="X881" s="2689">
        <v>10.75</v>
      </c>
      <c r="Y881" s="2689">
        <v>0</v>
      </c>
      <c r="Z881" s="2689">
        <v>10.75</v>
      </c>
      <c r="AA881" s="2689">
        <v>0</v>
      </c>
      <c r="AB881" s="2689">
        <v>0</v>
      </c>
      <c r="AC881" s="2689">
        <v>0</v>
      </c>
      <c r="AD881" s="2689">
        <v>0</v>
      </c>
      <c r="AE881" s="2689">
        <v>0</v>
      </c>
      <c r="AF881" s="2689">
        <v>0</v>
      </c>
      <c r="AG881" s="2689">
        <v>0</v>
      </c>
      <c r="AH881" s="2689"/>
      <c r="AI881" s="2689"/>
      <c r="AJ881" s="2689">
        <v>0</v>
      </c>
    </row>
    <row r="882" spans="1:36" s="2704" customFormat="1" ht="16.5" thickBot="1">
      <c r="A882" s="139" t="s">
        <v>188</v>
      </c>
      <c r="C882" s="2794" t="s">
        <v>9719</v>
      </c>
      <c r="D882" s="2795"/>
      <c r="E882" s="2795"/>
      <c r="F882" s="2795"/>
      <c r="G882" s="2689">
        <v>1613.9690000000001</v>
      </c>
      <c r="H882" s="2689">
        <v>1455.2902000000001</v>
      </c>
      <c r="I882" s="2689">
        <v>0.5</v>
      </c>
      <c r="J882" s="2689">
        <v>0</v>
      </c>
      <c r="K882" s="2689">
        <v>1455.7902000000001</v>
      </c>
      <c r="L882" s="2689">
        <v>158.17879999999994</v>
      </c>
      <c r="M882" s="2689">
        <v>99.531999999999996</v>
      </c>
      <c r="N882" s="2689">
        <v>0</v>
      </c>
      <c r="O882" s="2689">
        <v>99.531999999999996</v>
      </c>
      <c r="P882" s="2689">
        <v>0</v>
      </c>
      <c r="Q882" s="2689">
        <v>0</v>
      </c>
      <c r="R882" s="2689">
        <v>0</v>
      </c>
      <c r="S882" s="2689">
        <v>0</v>
      </c>
      <c r="T882" s="2689">
        <v>0</v>
      </c>
      <c r="U882" s="2689">
        <v>0</v>
      </c>
      <c r="V882" s="2689">
        <v>0</v>
      </c>
      <c r="W882" s="2689">
        <v>0</v>
      </c>
      <c r="X882" s="2689">
        <v>99.531999999999996</v>
      </c>
      <c r="Y882" s="2689">
        <v>0</v>
      </c>
      <c r="Z882" s="2689">
        <v>99.531999999999996</v>
      </c>
      <c r="AA882" s="2689">
        <v>87.892200000000003</v>
      </c>
      <c r="AB882" s="2689">
        <v>0</v>
      </c>
      <c r="AC882" s="2689">
        <v>87.892200000000003</v>
      </c>
      <c r="AD882" s="2689">
        <v>0.88780000000000003</v>
      </c>
      <c r="AE882" s="2689">
        <v>0</v>
      </c>
      <c r="AF882" s="2689">
        <v>0</v>
      </c>
      <c r="AG882" s="2689">
        <v>0</v>
      </c>
      <c r="AH882" s="2689"/>
      <c r="AI882" s="2689"/>
      <c r="AJ882" s="2689">
        <v>0</v>
      </c>
    </row>
    <row r="883" spans="1:36">
      <c r="A883" s="139" t="s">
        <v>188</v>
      </c>
      <c r="G883" s="2706"/>
      <c r="H883" s="2706"/>
      <c r="I883" s="2706"/>
      <c r="J883" s="2706"/>
      <c r="K883" s="2706"/>
      <c r="L883" s="2706"/>
      <c r="N883" s="2706"/>
      <c r="AJ883" s="2661"/>
    </row>
    <row r="884" spans="1:36" ht="31.5">
      <c r="A884" s="139" t="s">
        <v>188</v>
      </c>
      <c r="C884" s="2800" t="s">
        <v>9720</v>
      </c>
      <c r="G884" s="2706"/>
      <c r="H884" s="2706"/>
      <c r="I884" s="2706"/>
      <c r="J884" s="2706"/>
      <c r="K884" s="2706"/>
      <c r="L884" s="2706"/>
      <c r="N884" s="2706"/>
      <c r="AJ884" s="2661"/>
    </row>
    <row r="885" spans="1:36">
      <c r="A885" s="139" t="s">
        <v>188</v>
      </c>
      <c r="G885" s="2706"/>
      <c r="H885" s="2706"/>
      <c r="I885" s="2706"/>
      <c r="J885" s="2706"/>
      <c r="K885" s="2706"/>
      <c r="L885" s="2706"/>
      <c r="N885" s="2706"/>
      <c r="AJ885" s="2661"/>
    </row>
    <row r="886" spans="1:36" ht="94.5">
      <c r="A886" s="139">
        <v>4148</v>
      </c>
      <c r="B886" s="2674" t="s">
        <v>9721</v>
      </c>
      <c r="C886" s="2665" t="s">
        <v>9722</v>
      </c>
      <c r="D886" s="2657" t="s">
        <v>51</v>
      </c>
      <c r="E886" s="2657" t="s">
        <v>9723</v>
      </c>
      <c r="F886" s="2690" t="s">
        <v>30</v>
      </c>
      <c r="G886" s="2706">
        <v>2079.9</v>
      </c>
      <c r="H886" s="2706">
        <v>1734.4970000000001</v>
      </c>
      <c r="I886" s="2706">
        <v>345.40300000000002</v>
      </c>
      <c r="J886" s="2706">
        <v>904.32</v>
      </c>
      <c r="K886" s="2681">
        <v>2079.9</v>
      </c>
      <c r="L886" s="2681">
        <v>0</v>
      </c>
      <c r="M886" s="2706">
        <v>43.295000000000002</v>
      </c>
      <c r="N886" s="2678">
        <v>0</v>
      </c>
      <c r="O886" s="2683">
        <v>43.295000000000002</v>
      </c>
      <c r="P886" s="2683"/>
      <c r="Q886" s="2683"/>
      <c r="R886" s="2683"/>
      <c r="S886" s="2683"/>
      <c r="T886" s="2683"/>
      <c r="U886" s="2683"/>
      <c r="V886" s="2683"/>
      <c r="W886" s="2683"/>
      <c r="X886" s="2843">
        <v>43.295000000000002</v>
      </c>
      <c r="Y886" s="2843">
        <v>0</v>
      </c>
      <c r="Z886" s="2108">
        <v>43.295000000000002</v>
      </c>
      <c r="AA886" s="2844">
        <v>42.862000000000002</v>
      </c>
      <c r="AB886" s="2844"/>
      <c r="AC886" s="2108">
        <v>42.862000000000002</v>
      </c>
      <c r="AD886" s="2108">
        <v>0.433</v>
      </c>
      <c r="AE886" s="2844"/>
      <c r="AF886" s="2844">
        <v>0</v>
      </c>
      <c r="AG886" s="2108">
        <v>0</v>
      </c>
      <c r="AH886" s="2683"/>
      <c r="AI886" s="2682" t="s">
        <v>9968</v>
      </c>
      <c r="AJ886" s="2682">
        <v>0</v>
      </c>
    </row>
    <row r="887" spans="1:36" ht="16.5" thickBot="1">
      <c r="A887" s="139" t="s">
        <v>188</v>
      </c>
      <c r="F887" s="2690"/>
      <c r="G887" s="2706"/>
      <c r="H887" s="2706"/>
      <c r="I887" s="2706"/>
      <c r="J887" s="2706"/>
      <c r="K887" s="2681"/>
      <c r="L887" s="2681"/>
      <c r="N887" s="2678"/>
      <c r="O887" s="2683"/>
      <c r="P887" s="2683"/>
      <c r="Q887" s="2683"/>
      <c r="R887" s="2683"/>
      <c r="S887" s="2683"/>
      <c r="T887" s="2683"/>
      <c r="U887" s="2683"/>
      <c r="V887" s="2683"/>
      <c r="W887" s="2683"/>
      <c r="X887" s="2683"/>
      <c r="Y887" s="2683"/>
      <c r="Z887" s="2683"/>
      <c r="AA887" s="2683"/>
      <c r="AB887" s="2683"/>
      <c r="AC887" s="2683"/>
      <c r="AD887" s="2683"/>
      <c r="AE887" s="2683"/>
      <c r="AF887" s="2683"/>
      <c r="AG887" s="2683"/>
      <c r="AH887" s="2683"/>
      <c r="AI887" s="2683"/>
      <c r="AJ887" s="2682"/>
    </row>
    <row r="888" spans="1:36" s="2704" customFormat="1" ht="16.5" thickBot="1">
      <c r="A888" s="139" t="s">
        <v>188</v>
      </c>
      <c r="C888" s="2794" t="s">
        <v>9724</v>
      </c>
      <c r="D888" s="2795"/>
      <c r="E888" s="2795"/>
      <c r="F888" s="2795"/>
      <c r="G888" s="2689">
        <v>2079.9</v>
      </c>
      <c r="H888" s="2689">
        <v>1734.4970000000001</v>
      </c>
      <c r="I888" s="2689">
        <v>345.40300000000002</v>
      </c>
      <c r="J888" s="2689">
        <v>904.32</v>
      </c>
      <c r="K888" s="2689">
        <v>2079.9</v>
      </c>
      <c r="L888" s="2689">
        <v>0</v>
      </c>
      <c r="M888" s="2689">
        <v>43.295000000000002</v>
      </c>
      <c r="N888" s="2689">
        <v>0</v>
      </c>
      <c r="O888" s="2796">
        <v>43.295000000000002</v>
      </c>
      <c r="P888" s="2796">
        <v>0</v>
      </c>
      <c r="Q888" s="2796">
        <v>0</v>
      </c>
      <c r="R888" s="2796">
        <v>0</v>
      </c>
      <c r="S888" s="2796">
        <v>0</v>
      </c>
      <c r="T888" s="2796">
        <v>0</v>
      </c>
      <c r="U888" s="2796">
        <v>0</v>
      </c>
      <c r="V888" s="2796">
        <v>0</v>
      </c>
      <c r="W888" s="2796">
        <v>0</v>
      </c>
      <c r="X888" s="2796">
        <v>43.295000000000002</v>
      </c>
      <c r="Y888" s="2796">
        <v>0</v>
      </c>
      <c r="Z888" s="2796">
        <v>43.295000000000002</v>
      </c>
      <c r="AA888" s="2796">
        <v>42.862000000000002</v>
      </c>
      <c r="AB888" s="2796">
        <v>0</v>
      </c>
      <c r="AC888" s="2796">
        <v>42.862000000000002</v>
      </c>
      <c r="AD888" s="2796">
        <v>0.433</v>
      </c>
      <c r="AE888" s="2796">
        <v>0</v>
      </c>
      <c r="AF888" s="2796">
        <v>0</v>
      </c>
      <c r="AG888" s="2796">
        <v>0</v>
      </c>
      <c r="AH888" s="2796"/>
      <c r="AI888" s="2796"/>
      <c r="AJ888" s="2796">
        <v>0</v>
      </c>
    </row>
    <row r="889" spans="1:36">
      <c r="A889" s="139" t="s">
        <v>188</v>
      </c>
      <c r="G889" s="2706"/>
      <c r="H889" s="2706"/>
      <c r="I889" s="2706"/>
      <c r="J889" s="2706"/>
      <c r="K889" s="2706"/>
      <c r="L889" s="2706"/>
      <c r="N889" s="2706"/>
      <c r="AJ889" s="2661"/>
    </row>
    <row r="890" spans="1:36" s="2701" customFormat="1">
      <c r="A890" s="139" t="s">
        <v>188</v>
      </c>
      <c r="C890" s="2800" t="s">
        <v>9725</v>
      </c>
      <c r="D890" s="2676"/>
      <c r="E890" s="2793"/>
      <c r="F890" s="2724"/>
      <c r="G890" s="2678"/>
      <c r="H890" s="2678"/>
      <c r="I890" s="2678"/>
      <c r="J890" s="2678"/>
      <c r="K890" s="2681"/>
      <c r="L890" s="2681"/>
      <c r="M890" s="2681"/>
      <c r="N890" s="2678"/>
      <c r="O890" s="2683"/>
      <c r="P890" s="2683"/>
      <c r="Q890" s="2683"/>
      <c r="R890" s="2683"/>
      <c r="S890" s="2683"/>
      <c r="T890" s="2683"/>
      <c r="U890" s="2683"/>
      <c r="V890" s="2683"/>
      <c r="W890" s="2683"/>
      <c r="X890" s="2683"/>
      <c r="Y890" s="2683"/>
      <c r="Z890" s="2683"/>
      <c r="AA890" s="2683"/>
      <c r="AB890" s="2683"/>
      <c r="AC890" s="2683"/>
      <c r="AD890" s="2683"/>
      <c r="AE890" s="2683"/>
      <c r="AF890" s="2683"/>
      <c r="AG890" s="2683"/>
      <c r="AH890" s="2683"/>
      <c r="AI890" s="2683"/>
      <c r="AJ890" s="2682"/>
    </row>
    <row r="891" spans="1:36" s="2701" customFormat="1">
      <c r="A891" s="139" t="s">
        <v>188</v>
      </c>
      <c r="C891" s="2800"/>
      <c r="D891" s="2676"/>
      <c r="E891" s="2793"/>
      <c r="F891" s="2724"/>
      <c r="G891" s="2678"/>
      <c r="H891" s="2678"/>
      <c r="I891" s="2678"/>
      <c r="J891" s="2678"/>
      <c r="K891" s="2681"/>
      <c r="L891" s="2681"/>
      <c r="M891" s="2681"/>
      <c r="N891" s="2678"/>
      <c r="O891" s="2683"/>
      <c r="P891" s="2683"/>
      <c r="Q891" s="2683"/>
      <c r="R891" s="2683"/>
      <c r="S891" s="2683"/>
      <c r="T891" s="2683"/>
      <c r="U891" s="2683"/>
      <c r="V891" s="2683"/>
      <c r="W891" s="2683"/>
      <c r="X891" s="2683"/>
      <c r="Y891" s="2683"/>
      <c r="Z891" s="2683"/>
      <c r="AA891" s="2683"/>
      <c r="AB891" s="2683"/>
      <c r="AC891" s="2683"/>
      <c r="AD891" s="2683"/>
      <c r="AE891" s="2683"/>
      <c r="AF891" s="2683"/>
      <c r="AG891" s="2683"/>
      <c r="AH891" s="2683"/>
      <c r="AI891" s="2683"/>
      <c r="AJ891" s="2682"/>
    </row>
    <row r="892" spans="1:36" s="2701" customFormat="1" ht="63">
      <c r="A892" s="139">
        <v>4149</v>
      </c>
      <c r="B892" s="2674" t="s">
        <v>9726</v>
      </c>
      <c r="C892" s="2675" t="s">
        <v>9727</v>
      </c>
      <c r="D892" s="2676" t="s">
        <v>400</v>
      </c>
      <c r="E892" s="2693" t="s">
        <v>9728</v>
      </c>
      <c r="F892" s="2690" t="s">
        <v>30</v>
      </c>
      <c r="G892" s="2678">
        <v>130.065</v>
      </c>
      <c r="H892" s="2679">
        <v>84.228999999999999</v>
      </c>
      <c r="I892" s="2678">
        <v>4.2</v>
      </c>
      <c r="J892" s="2678">
        <v>0</v>
      </c>
      <c r="K892" s="2681">
        <v>88.429000000000002</v>
      </c>
      <c r="L892" s="2681">
        <v>41.635999999999996</v>
      </c>
      <c r="M892" s="2681">
        <v>12.6</v>
      </c>
      <c r="N892" s="2678">
        <v>0</v>
      </c>
      <c r="O892" s="2683">
        <v>12.6</v>
      </c>
      <c r="P892" s="2683"/>
      <c r="Q892" s="2683"/>
      <c r="R892" s="2683"/>
      <c r="S892" s="2683"/>
      <c r="T892" s="2683"/>
      <c r="U892" s="2683"/>
      <c r="V892" s="2683"/>
      <c r="W892" s="2683"/>
      <c r="X892" s="2843">
        <v>12.6</v>
      </c>
      <c r="Y892" s="2843">
        <v>0</v>
      </c>
      <c r="Z892" s="2108">
        <v>12.6</v>
      </c>
      <c r="AA892" s="2844">
        <v>3.1190000000000002</v>
      </c>
      <c r="AB892" s="2844"/>
      <c r="AC892" s="2108">
        <v>3.1190000000000002</v>
      </c>
      <c r="AD892" s="2108">
        <v>3.2000000000000001E-2</v>
      </c>
      <c r="AE892" s="2844"/>
      <c r="AF892" s="2844">
        <v>0</v>
      </c>
      <c r="AG892" s="2108">
        <v>0</v>
      </c>
      <c r="AH892" s="2683"/>
      <c r="AI892" s="2682" t="s">
        <v>9941</v>
      </c>
      <c r="AJ892" s="2683">
        <v>0</v>
      </c>
    </row>
    <row r="893" spans="1:36" s="2701" customFormat="1" ht="47.25">
      <c r="A893" s="139">
        <v>4150</v>
      </c>
      <c r="B893" s="2674" t="s">
        <v>9729</v>
      </c>
      <c r="C893" s="2675" t="s">
        <v>9730</v>
      </c>
      <c r="D893" s="2676" t="s">
        <v>429</v>
      </c>
      <c r="E893" s="2693" t="s">
        <v>9731</v>
      </c>
      <c r="F893" s="2690" t="s">
        <v>30</v>
      </c>
      <c r="G893" s="2678">
        <v>161.19300000000001</v>
      </c>
      <c r="H893" s="2678">
        <v>143.97</v>
      </c>
      <c r="I893" s="2678">
        <v>0</v>
      </c>
      <c r="J893" s="2678">
        <v>0</v>
      </c>
      <c r="K893" s="2681">
        <v>143.97</v>
      </c>
      <c r="L893" s="2681">
        <v>17.223000000000013</v>
      </c>
      <c r="M893" s="2681">
        <v>2.5230000000000001</v>
      </c>
      <c r="N893" s="2678">
        <v>0</v>
      </c>
      <c r="O893" s="2683">
        <v>2.5230000000000001</v>
      </c>
      <c r="P893" s="2683"/>
      <c r="Q893" s="2683"/>
      <c r="R893" s="2683"/>
      <c r="S893" s="2683"/>
      <c r="T893" s="2683"/>
      <c r="U893" s="2683"/>
      <c r="V893" s="2683"/>
      <c r="W893" s="2683"/>
      <c r="X893" s="2843">
        <v>2.5230000000000001</v>
      </c>
      <c r="Y893" s="2843">
        <v>0</v>
      </c>
      <c r="Z893" s="2108">
        <v>2.5230000000000001</v>
      </c>
      <c r="AA893" s="2844"/>
      <c r="AB893" s="2844"/>
      <c r="AC893" s="2108">
        <v>0</v>
      </c>
      <c r="AD893" s="2108"/>
      <c r="AE893" s="2844"/>
      <c r="AF893" s="2844">
        <v>0</v>
      </c>
      <c r="AG893" s="2108">
        <v>0</v>
      </c>
      <c r="AH893" s="2682" t="s">
        <v>9969</v>
      </c>
      <c r="AI893" s="2683"/>
      <c r="AJ893" s="2683">
        <v>0</v>
      </c>
    </row>
    <row r="894" spans="1:36" s="2701" customFormat="1" ht="94.5">
      <c r="A894" s="139">
        <v>4151</v>
      </c>
      <c r="B894" s="2674" t="s">
        <v>9732</v>
      </c>
      <c r="C894" s="2675" t="s">
        <v>9733</v>
      </c>
      <c r="D894" s="2676" t="s">
        <v>393</v>
      </c>
      <c r="E894" s="2693" t="s">
        <v>9734</v>
      </c>
      <c r="F894" s="2690" t="s">
        <v>30</v>
      </c>
      <c r="G894" s="2678">
        <v>79.284999999999997</v>
      </c>
      <c r="H894" s="2678">
        <v>73.325000000000003</v>
      </c>
      <c r="I894" s="2678">
        <v>5.96</v>
      </c>
      <c r="J894" s="2678">
        <v>0</v>
      </c>
      <c r="K894" s="2681">
        <v>79.284999999999997</v>
      </c>
      <c r="L894" s="2681">
        <v>0</v>
      </c>
      <c r="M894" s="2681">
        <v>1E-3</v>
      </c>
      <c r="N894" s="2678">
        <v>0</v>
      </c>
      <c r="O894" s="2683">
        <v>1E-3</v>
      </c>
      <c r="P894" s="2683"/>
      <c r="Q894" s="2683"/>
      <c r="R894" s="2683"/>
      <c r="S894" s="2683"/>
      <c r="T894" s="2683"/>
      <c r="U894" s="2683"/>
      <c r="V894" s="2683"/>
      <c r="W894" s="2683"/>
      <c r="X894" s="2843">
        <v>1E-3</v>
      </c>
      <c r="Y894" s="2843">
        <v>0</v>
      </c>
      <c r="Z894" s="2108">
        <v>1E-3</v>
      </c>
      <c r="AA894" s="2844"/>
      <c r="AB894" s="2844"/>
      <c r="AC894" s="2108">
        <v>0</v>
      </c>
      <c r="AD894" s="2108"/>
      <c r="AE894" s="2844"/>
      <c r="AF894" s="2844">
        <v>0</v>
      </c>
      <c r="AG894" s="2108">
        <v>0</v>
      </c>
      <c r="AH894" s="2682" t="s">
        <v>9969</v>
      </c>
      <c r="AI894" s="2683"/>
      <c r="AJ894" s="2683">
        <v>0</v>
      </c>
    </row>
    <row r="895" spans="1:36" s="2701" customFormat="1" ht="47.25">
      <c r="A895" s="139">
        <v>4152</v>
      </c>
      <c r="B895" s="2710" t="s">
        <v>9735</v>
      </c>
      <c r="C895" s="2708" t="s">
        <v>9736</v>
      </c>
      <c r="D895" s="2753" t="s">
        <v>56</v>
      </c>
      <c r="E895" s="2801" t="s">
        <v>9737</v>
      </c>
      <c r="F895" s="2734" t="s">
        <v>30</v>
      </c>
      <c r="G895" s="2735">
        <v>582.74800000000005</v>
      </c>
      <c r="H895" s="2735">
        <v>70</v>
      </c>
      <c r="I895" s="2735">
        <v>532</v>
      </c>
      <c r="J895" s="2735">
        <v>0</v>
      </c>
      <c r="K895" s="2738">
        <v>602</v>
      </c>
      <c r="L895" s="2681">
        <v>-19.251999999999953</v>
      </c>
      <c r="M895" s="2738">
        <v>1E-3</v>
      </c>
      <c r="N895" s="2739">
        <v>0</v>
      </c>
      <c r="O895" s="2756">
        <v>1E-3</v>
      </c>
      <c r="P895" s="2756"/>
      <c r="Q895" s="2756"/>
      <c r="R895" s="2756"/>
      <c r="S895" s="2756"/>
      <c r="T895" s="2756"/>
      <c r="U895" s="2756"/>
      <c r="V895" s="2756"/>
      <c r="W895" s="2756"/>
      <c r="X895" s="2843">
        <v>1E-3</v>
      </c>
      <c r="Y895" s="2843">
        <v>0</v>
      </c>
      <c r="Z895" s="2108">
        <v>1E-3</v>
      </c>
      <c r="AA895" s="2844"/>
      <c r="AB895" s="2844"/>
      <c r="AC895" s="2108">
        <v>0</v>
      </c>
      <c r="AD895" s="2108"/>
      <c r="AE895" s="2844"/>
      <c r="AF895" s="2844">
        <v>0</v>
      </c>
      <c r="AG895" s="2108">
        <v>0</v>
      </c>
      <c r="AH895" s="2682" t="s">
        <v>9969</v>
      </c>
      <c r="AI895" s="2756"/>
      <c r="AJ895" s="2756">
        <v>0</v>
      </c>
    </row>
    <row r="896" spans="1:36" s="2701" customFormat="1" ht="16.5" thickBot="1">
      <c r="A896" s="139" t="s">
        <v>188</v>
      </c>
      <c r="C896" s="2675"/>
      <c r="D896" s="2676"/>
      <c r="E896" s="2693"/>
      <c r="F896" s="2690"/>
      <c r="G896" s="2678"/>
      <c r="H896" s="2678"/>
      <c r="I896" s="2678"/>
      <c r="J896" s="2678"/>
      <c r="K896" s="2681"/>
      <c r="L896" s="2681"/>
      <c r="M896" s="2681"/>
      <c r="N896" s="2678"/>
      <c r="O896" s="2683"/>
      <c r="P896" s="2683"/>
      <c r="Q896" s="2683"/>
      <c r="R896" s="2683"/>
      <c r="S896" s="2683"/>
      <c r="T896" s="2683"/>
      <c r="U896" s="2683"/>
      <c r="V896" s="2683"/>
      <c r="W896" s="2683"/>
      <c r="X896" s="2683"/>
      <c r="Y896" s="2683"/>
      <c r="Z896" s="2683"/>
      <c r="AA896" s="2683"/>
      <c r="AB896" s="2683"/>
      <c r="AC896" s="2683"/>
      <c r="AD896" s="2683"/>
      <c r="AE896" s="2683"/>
      <c r="AF896" s="2683"/>
      <c r="AG896" s="2683"/>
      <c r="AH896" s="2683"/>
      <c r="AI896" s="2683"/>
      <c r="AJ896" s="2682"/>
    </row>
    <row r="897" spans="1:36" s="2704" customFormat="1" ht="16.5" thickBot="1">
      <c r="A897" s="139" t="s">
        <v>188</v>
      </c>
      <c r="C897" s="2794" t="s">
        <v>9738</v>
      </c>
      <c r="D897" s="2795"/>
      <c r="E897" s="2795"/>
      <c r="F897" s="2795"/>
      <c r="G897" s="2689">
        <v>953.29100000000005</v>
      </c>
      <c r="H897" s="2689">
        <v>371.524</v>
      </c>
      <c r="I897" s="2689">
        <v>542.16</v>
      </c>
      <c r="J897" s="2689">
        <v>0</v>
      </c>
      <c r="K897" s="2689">
        <v>913.68399999999997</v>
      </c>
      <c r="L897" s="2689">
        <v>39.607000000000056</v>
      </c>
      <c r="M897" s="2689">
        <v>15.124999999999998</v>
      </c>
      <c r="N897" s="2689">
        <v>0</v>
      </c>
      <c r="O897" s="2796">
        <v>15.124999999999998</v>
      </c>
      <c r="P897" s="2796">
        <v>0</v>
      </c>
      <c r="Q897" s="2796">
        <v>0</v>
      </c>
      <c r="R897" s="2796">
        <v>0</v>
      </c>
      <c r="S897" s="2796">
        <v>0</v>
      </c>
      <c r="T897" s="2796">
        <v>0</v>
      </c>
      <c r="U897" s="2796">
        <v>0</v>
      </c>
      <c r="V897" s="2796">
        <v>0</v>
      </c>
      <c r="W897" s="2796">
        <v>0</v>
      </c>
      <c r="X897" s="2796">
        <v>15.124999999999998</v>
      </c>
      <c r="Y897" s="2796">
        <v>0</v>
      </c>
      <c r="Z897" s="2796">
        <v>15.124999999999998</v>
      </c>
      <c r="AA897" s="2796">
        <v>3.1190000000000002</v>
      </c>
      <c r="AB897" s="2796">
        <v>0</v>
      </c>
      <c r="AC897" s="2796">
        <v>3.1190000000000002</v>
      </c>
      <c r="AD897" s="2796">
        <v>3.2000000000000001E-2</v>
      </c>
      <c r="AE897" s="2796">
        <v>0</v>
      </c>
      <c r="AF897" s="2796">
        <v>0</v>
      </c>
      <c r="AG897" s="2796">
        <v>0</v>
      </c>
      <c r="AH897" s="2796"/>
      <c r="AI897" s="2796"/>
      <c r="AJ897" s="2796">
        <v>0</v>
      </c>
    </row>
    <row r="898" spans="1:36" s="2704" customFormat="1">
      <c r="A898" s="139" t="s">
        <v>188</v>
      </c>
      <c r="C898" s="2797"/>
      <c r="D898" s="2798"/>
      <c r="E898" s="2798"/>
      <c r="F898" s="2798"/>
      <c r="G898" s="2678"/>
      <c r="H898" s="2678"/>
      <c r="I898" s="2678"/>
      <c r="J898" s="2678"/>
      <c r="K898" s="2678"/>
      <c r="L898" s="2678"/>
      <c r="M898" s="2678"/>
      <c r="N898" s="2678"/>
      <c r="O898" s="2682"/>
      <c r="P898" s="2682"/>
      <c r="Q898" s="2682"/>
      <c r="R898" s="2682"/>
      <c r="S898" s="2682"/>
      <c r="T898" s="2682"/>
      <c r="U898" s="2682"/>
      <c r="V898" s="2682"/>
      <c r="W898" s="2682"/>
      <c r="X898" s="2682"/>
      <c r="Y898" s="2682"/>
      <c r="Z898" s="2682"/>
      <c r="AA898" s="2682"/>
      <c r="AB898" s="2682"/>
      <c r="AC898" s="2682"/>
      <c r="AD898" s="2682"/>
      <c r="AE898" s="2682"/>
      <c r="AF898" s="2682"/>
      <c r="AG898" s="2682"/>
      <c r="AH898" s="2682"/>
      <c r="AI898" s="2682"/>
      <c r="AJ898" s="2682"/>
    </row>
    <row r="899" spans="1:36" s="2704" customFormat="1">
      <c r="A899" s="139" t="s">
        <v>188</v>
      </c>
      <c r="C899" s="2802" t="s">
        <v>9739</v>
      </c>
      <c r="D899" s="2798"/>
      <c r="E899" s="2798"/>
      <c r="F899" s="2798"/>
      <c r="G899" s="2678"/>
      <c r="H899" s="2678"/>
      <c r="I899" s="2678"/>
      <c r="J899" s="2678"/>
      <c r="K899" s="2678"/>
      <c r="L899" s="2678"/>
      <c r="M899" s="2678"/>
      <c r="N899" s="2678"/>
      <c r="O899" s="2682"/>
      <c r="P899" s="2682"/>
      <c r="Q899" s="2682"/>
      <c r="R899" s="2682"/>
      <c r="S899" s="2682"/>
      <c r="T899" s="2682"/>
      <c r="U899" s="2682"/>
      <c r="V899" s="2682"/>
      <c r="W899" s="2682"/>
      <c r="X899" s="2682"/>
      <c r="Y899" s="2682"/>
      <c r="Z899" s="2682"/>
      <c r="AA899" s="2682"/>
      <c r="AB899" s="2682"/>
      <c r="AC899" s="2682"/>
      <c r="AD899" s="2682"/>
      <c r="AE899" s="2682"/>
      <c r="AF899" s="2682"/>
      <c r="AG899" s="2682"/>
      <c r="AH899" s="2682"/>
      <c r="AI899" s="2682"/>
      <c r="AJ899" s="2682"/>
    </row>
    <row r="900" spans="1:36" s="2704" customFormat="1">
      <c r="A900" s="139" t="s">
        <v>188</v>
      </c>
      <c r="C900" s="2797"/>
      <c r="D900" s="2798"/>
      <c r="E900" s="2798"/>
      <c r="F900" s="2798"/>
      <c r="G900" s="2678"/>
      <c r="H900" s="2678"/>
      <c r="I900" s="2678"/>
      <c r="J900" s="2678"/>
      <c r="K900" s="2678"/>
      <c r="L900" s="2678"/>
      <c r="M900" s="2678"/>
      <c r="N900" s="2678"/>
      <c r="O900" s="2682"/>
      <c r="P900" s="2682"/>
      <c r="Q900" s="2682"/>
      <c r="R900" s="2682"/>
      <c r="S900" s="2682"/>
      <c r="T900" s="2682"/>
      <c r="U900" s="2682"/>
      <c r="V900" s="2682"/>
      <c r="W900" s="2682"/>
      <c r="X900" s="2682"/>
      <c r="Y900" s="2682"/>
      <c r="Z900" s="2682"/>
      <c r="AA900" s="2682"/>
      <c r="AB900" s="2682"/>
      <c r="AC900" s="2682"/>
      <c r="AD900" s="2682"/>
      <c r="AE900" s="2682"/>
      <c r="AF900" s="2682"/>
      <c r="AG900" s="2682"/>
      <c r="AH900" s="2682"/>
      <c r="AI900" s="2682"/>
      <c r="AJ900" s="2682"/>
    </row>
    <row r="901" spans="1:36" s="2704" customFormat="1" ht="63">
      <c r="A901" s="139">
        <v>4153</v>
      </c>
      <c r="B901" s="2674" t="s">
        <v>9740</v>
      </c>
      <c r="C901" s="2803" t="s">
        <v>9741</v>
      </c>
      <c r="D901" s="2798" t="s">
        <v>3719</v>
      </c>
      <c r="E901" s="2684" t="s">
        <v>3485</v>
      </c>
      <c r="F901" s="2690" t="s">
        <v>30</v>
      </c>
      <c r="G901" s="2804">
        <v>325.33800000000002</v>
      </c>
      <c r="H901" s="2678">
        <v>2</v>
      </c>
      <c r="I901" s="2678">
        <v>22</v>
      </c>
      <c r="J901" s="2805">
        <v>0</v>
      </c>
      <c r="K901" s="2681">
        <v>24</v>
      </c>
      <c r="L901" s="2681">
        <v>301.33800000000002</v>
      </c>
      <c r="M901" s="2678">
        <v>301.33800000000002</v>
      </c>
      <c r="N901" s="2805">
        <v>0</v>
      </c>
      <c r="O901" s="2683">
        <v>301.33800000000002</v>
      </c>
      <c r="P901" s="2683"/>
      <c r="Q901" s="2683"/>
      <c r="R901" s="2683"/>
      <c r="S901" s="2683"/>
      <c r="T901" s="2683"/>
      <c r="U901" s="2683"/>
      <c r="V901" s="2683"/>
      <c r="W901" s="2683"/>
      <c r="X901" s="2843">
        <v>301.33800000000002</v>
      </c>
      <c r="Y901" s="2843">
        <v>0</v>
      </c>
      <c r="Z901" s="2108">
        <v>301.33800000000002</v>
      </c>
      <c r="AA901" s="2844">
        <v>149.059</v>
      </c>
      <c r="AB901" s="2844"/>
      <c r="AC901" s="2108">
        <v>149.059</v>
      </c>
      <c r="AD901" s="2108">
        <v>1.506</v>
      </c>
      <c r="AE901" s="2844"/>
      <c r="AF901" s="2844">
        <v>0</v>
      </c>
      <c r="AG901" s="2108">
        <v>0</v>
      </c>
      <c r="AH901" s="2683"/>
      <c r="AI901" s="2682" t="s">
        <v>9941</v>
      </c>
      <c r="AJ901" s="2683">
        <v>0</v>
      </c>
    </row>
    <row r="902" spans="1:36" s="2704" customFormat="1" ht="47.25">
      <c r="A902" s="139">
        <v>4154</v>
      </c>
      <c r="B902" s="2674" t="s">
        <v>9742</v>
      </c>
      <c r="C902" s="2803" t="s">
        <v>9743</v>
      </c>
      <c r="D902" s="2798" t="s">
        <v>3719</v>
      </c>
      <c r="E902" s="2684" t="s">
        <v>8547</v>
      </c>
      <c r="F902" s="2690" t="s">
        <v>30</v>
      </c>
      <c r="G902" s="2804">
        <v>497.834</v>
      </c>
      <c r="H902" s="2678">
        <v>410.74</v>
      </c>
      <c r="I902" s="2678">
        <v>0</v>
      </c>
      <c r="J902" s="2805">
        <v>0</v>
      </c>
      <c r="K902" s="2681">
        <v>410.74</v>
      </c>
      <c r="L902" s="2681">
        <v>87.093999999999994</v>
      </c>
      <c r="M902" s="2678">
        <v>87.093999999999994</v>
      </c>
      <c r="N902" s="2805">
        <v>0</v>
      </c>
      <c r="O902" s="2683">
        <v>87.093999999999994</v>
      </c>
      <c r="P902" s="2683"/>
      <c r="Q902" s="2683"/>
      <c r="R902" s="2683"/>
      <c r="S902" s="2683"/>
      <c r="T902" s="2683"/>
      <c r="U902" s="2683"/>
      <c r="V902" s="2683"/>
      <c r="W902" s="2683"/>
      <c r="X902" s="2843">
        <v>87.093999999999994</v>
      </c>
      <c r="Y902" s="2843">
        <v>0</v>
      </c>
      <c r="Z902" s="2108">
        <v>87.093999999999994</v>
      </c>
      <c r="AA902" s="2844">
        <v>86.222999999999999</v>
      </c>
      <c r="AB902" s="2844"/>
      <c r="AC902" s="2108">
        <v>86.222999999999999</v>
      </c>
      <c r="AD902" s="2108">
        <v>0.871</v>
      </c>
      <c r="AE902" s="2844"/>
      <c r="AF902" s="2844">
        <v>0</v>
      </c>
      <c r="AG902" s="2108">
        <v>0</v>
      </c>
      <c r="AH902" s="3219"/>
      <c r="AI902" s="2682" t="s">
        <v>10036</v>
      </c>
      <c r="AJ902" s="2683">
        <v>0</v>
      </c>
    </row>
    <row r="903" spans="1:36" s="2704" customFormat="1" ht="47.25">
      <c r="A903" s="139">
        <v>4155</v>
      </c>
      <c r="B903" s="2674" t="s">
        <v>9744</v>
      </c>
      <c r="C903" s="2803" t="s">
        <v>9745</v>
      </c>
      <c r="D903" s="2798" t="s">
        <v>384</v>
      </c>
      <c r="E903" s="2684" t="s">
        <v>9746</v>
      </c>
      <c r="F903" s="2690" t="s">
        <v>30</v>
      </c>
      <c r="G903" s="2804">
        <v>48.738</v>
      </c>
      <c r="H903" s="2678">
        <v>47.734999999999999</v>
      </c>
      <c r="I903" s="2678">
        <v>8.2959999999999994</v>
      </c>
      <c r="J903" s="2805">
        <v>0</v>
      </c>
      <c r="K903" s="2681">
        <v>56.030999999999999</v>
      </c>
      <c r="L903" s="2681">
        <v>-7.2929999999999993</v>
      </c>
      <c r="M903" s="2678">
        <v>1E-3</v>
      </c>
      <c r="N903" s="2805">
        <v>0</v>
      </c>
      <c r="O903" s="2683">
        <v>1E-3</v>
      </c>
      <c r="P903" s="2683"/>
      <c r="Q903" s="2683"/>
      <c r="R903" s="2683"/>
      <c r="S903" s="2683"/>
      <c r="T903" s="2683"/>
      <c r="U903" s="2683"/>
      <c r="V903" s="2683"/>
      <c r="W903" s="2683"/>
      <c r="X903" s="2843">
        <v>1E-3</v>
      </c>
      <c r="Y903" s="2843">
        <v>0</v>
      </c>
      <c r="Z903" s="2108">
        <v>1E-3</v>
      </c>
      <c r="AA903" s="2844"/>
      <c r="AB903" s="2844"/>
      <c r="AC903" s="2108">
        <v>0</v>
      </c>
      <c r="AD903" s="2108"/>
      <c r="AE903" s="2844"/>
      <c r="AF903" s="2844">
        <v>0</v>
      </c>
      <c r="AG903" s="2108">
        <v>0</v>
      </c>
      <c r="AH903" s="2682" t="s">
        <v>9969</v>
      </c>
      <c r="AI903" s="2683"/>
      <c r="AJ903" s="2683">
        <v>0</v>
      </c>
    </row>
    <row r="904" spans="1:36" s="2704" customFormat="1" ht="47.25">
      <c r="A904" s="139">
        <v>4156</v>
      </c>
      <c r="B904" s="2674" t="s">
        <v>9747</v>
      </c>
      <c r="C904" s="2675" t="s">
        <v>9748</v>
      </c>
      <c r="D904" s="2806" t="s">
        <v>28</v>
      </c>
      <c r="E904" s="2807" t="s">
        <v>9749</v>
      </c>
      <c r="F904" s="2690" t="s">
        <v>30</v>
      </c>
      <c r="G904" s="2804">
        <v>111.964</v>
      </c>
      <c r="H904" s="2804">
        <v>116.964</v>
      </c>
      <c r="I904" s="2805">
        <v>0</v>
      </c>
      <c r="J904" s="2805">
        <v>0</v>
      </c>
      <c r="K904" s="2681">
        <v>116.964</v>
      </c>
      <c r="L904" s="2681">
        <v>-5</v>
      </c>
      <c r="M904" s="2805">
        <v>1E-3</v>
      </c>
      <c r="N904" s="2805">
        <v>0</v>
      </c>
      <c r="O904" s="2683">
        <v>1E-3</v>
      </c>
      <c r="P904" s="2683"/>
      <c r="Q904" s="2683"/>
      <c r="R904" s="2683"/>
      <c r="S904" s="2683"/>
      <c r="T904" s="2683"/>
      <c r="U904" s="2683"/>
      <c r="V904" s="2683"/>
      <c r="W904" s="2683"/>
      <c r="X904" s="2843">
        <v>1E-3</v>
      </c>
      <c r="Y904" s="2843">
        <v>0</v>
      </c>
      <c r="Z904" s="2108">
        <v>1E-3</v>
      </c>
      <c r="AA904" s="2844"/>
      <c r="AB904" s="2844"/>
      <c r="AC904" s="2108">
        <v>0</v>
      </c>
      <c r="AD904" s="2108"/>
      <c r="AE904" s="2844"/>
      <c r="AF904" s="2844">
        <v>0</v>
      </c>
      <c r="AG904" s="2108">
        <v>0</v>
      </c>
      <c r="AH904" s="2682" t="s">
        <v>9969</v>
      </c>
      <c r="AI904" s="2683"/>
      <c r="AJ904" s="2683">
        <v>0</v>
      </c>
    </row>
    <row r="905" spans="1:36" s="2704" customFormat="1" ht="47.25">
      <c r="A905" s="139">
        <v>4157</v>
      </c>
      <c r="B905" s="2710" t="s">
        <v>9750</v>
      </c>
      <c r="C905" s="2708" t="s">
        <v>9751</v>
      </c>
      <c r="D905" s="2808" t="s">
        <v>72</v>
      </c>
      <c r="E905" s="2809" t="s">
        <v>9752</v>
      </c>
      <c r="F905" s="2690" t="s">
        <v>30</v>
      </c>
      <c r="G905" s="2810">
        <v>335.99599999999998</v>
      </c>
      <c r="H905" s="2810">
        <v>177.364</v>
      </c>
      <c r="I905" s="2811">
        <v>0</v>
      </c>
      <c r="J905" s="2811">
        <v>0</v>
      </c>
      <c r="K905" s="2812">
        <v>177.364</v>
      </c>
      <c r="L905" s="2681">
        <v>158.63199999999998</v>
      </c>
      <c r="M905" s="2811">
        <v>80</v>
      </c>
      <c r="N905" s="2811">
        <v>0</v>
      </c>
      <c r="O905" s="2683">
        <v>80</v>
      </c>
      <c r="P905" s="2683"/>
      <c r="Q905" s="2683"/>
      <c r="R905" s="2683"/>
      <c r="S905" s="2683"/>
      <c r="T905" s="2683"/>
      <c r="U905" s="2683"/>
      <c r="V905" s="2683"/>
      <c r="W905" s="2683"/>
      <c r="X905" s="2843">
        <v>80</v>
      </c>
      <c r="Y905" s="2843">
        <v>0</v>
      </c>
      <c r="Z905" s="2108">
        <v>80</v>
      </c>
      <c r="AA905" s="2844">
        <v>19.8</v>
      </c>
      <c r="AB905" s="2844"/>
      <c r="AC905" s="2108">
        <v>19.8</v>
      </c>
      <c r="AD905" s="2108">
        <v>0.2</v>
      </c>
      <c r="AE905" s="2844"/>
      <c r="AF905" s="2844">
        <v>0</v>
      </c>
      <c r="AG905" s="2108">
        <v>0</v>
      </c>
      <c r="AH905" s="2683"/>
      <c r="AI905" s="2682" t="s">
        <v>9941</v>
      </c>
      <c r="AJ905" s="2735">
        <v>0</v>
      </c>
    </row>
    <row r="906" spans="1:36" s="2704" customFormat="1" ht="47.25">
      <c r="A906" s="139">
        <v>4158</v>
      </c>
      <c r="B906" s="2710" t="s">
        <v>9753</v>
      </c>
      <c r="C906" s="2675" t="s">
        <v>9754</v>
      </c>
      <c r="D906" s="2806" t="s">
        <v>72</v>
      </c>
      <c r="E906" s="2807" t="s">
        <v>9755</v>
      </c>
      <c r="F906" s="2690" t="s">
        <v>43</v>
      </c>
      <c r="G906" s="2804">
        <v>1500</v>
      </c>
      <c r="H906" s="2804">
        <v>0</v>
      </c>
      <c r="I906" s="2805">
        <v>0</v>
      </c>
      <c r="J906" s="2805">
        <v>0</v>
      </c>
      <c r="K906" s="2681">
        <v>0</v>
      </c>
      <c r="L906" s="2681">
        <v>1500</v>
      </c>
      <c r="M906" s="2805">
        <v>375</v>
      </c>
      <c r="N906" s="2805">
        <v>0</v>
      </c>
      <c r="O906" s="2683">
        <v>375</v>
      </c>
      <c r="P906" s="2683"/>
      <c r="Q906" s="2683"/>
      <c r="R906" s="2683"/>
      <c r="S906" s="2683"/>
      <c r="T906" s="2683"/>
      <c r="U906" s="2683"/>
      <c r="V906" s="2683"/>
      <c r="W906" s="2683"/>
      <c r="X906" s="2843">
        <v>375</v>
      </c>
      <c r="Y906" s="2843">
        <v>0</v>
      </c>
      <c r="Z906" s="2108">
        <v>375</v>
      </c>
      <c r="AA906" s="2844">
        <v>92.813000000000002</v>
      </c>
      <c r="AB906" s="2844"/>
      <c r="AC906" s="2108">
        <v>92.813000000000002</v>
      </c>
      <c r="AD906" s="2108">
        <v>0.93799999999999994</v>
      </c>
      <c r="AE906" s="2844"/>
      <c r="AF906" s="2844">
        <v>0</v>
      </c>
      <c r="AG906" s="2108">
        <v>0</v>
      </c>
      <c r="AH906" s="2683"/>
      <c r="AI906" s="2682" t="s">
        <v>9941</v>
      </c>
      <c r="AJ906" s="2683">
        <v>0</v>
      </c>
    </row>
    <row r="907" spans="1:36" s="2704" customFormat="1" ht="16.5" thickBot="1">
      <c r="A907" s="2813"/>
      <c r="C907" s="2803"/>
      <c r="D907" s="2806"/>
      <c r="E907" s="2806"/>
      <c r="F907" s="2814"/>
      <c r="G907" s="2805"/>
      <c r="H907" s="2804"/>
      <c r="I907" s="2805"/>
      <c r="J907" s="2805"/>
      <c r="K907" s="2805"/>
      <c r="L907" s="2805"/>
      <c r="M907" s="2805"/>
      <c r="N907" s="2805"/>
      <c r="O907" s="2815"/>
      <c r="P907" s="2815"/>
      <c r="Q907" s="2815"/>
      <c r="R907" s="2815"/>
      <c r="S907" s="2815"/>
      <c r="T907" s="2815"/>
      <c r="U907" s="2815"/>
      <c r="V907" s="2815"/>
      <c r="W907" s="2815"/>
      <c r="X907" s="2815"/>
      <c r="Y907" s="2815"/>
      <c r="Z907" s="2815"/>
      <c r="AA907" s="2815"/>
      <c r="AB907" s="2815"/>
      <c r="AC907" s="2815"/>
      <c r="AD907" s="2815"/>
      <c r="AE907" s="2815"/>
      <c r="AF907" s="2815"/>
      <c r="AG907" s="2815"/>
      <c r="AH907" s="2815"/>
      <c r="AI907" s="2815"/>
      <c r="AJ907" s="2815"/>
    </row>
    <row r="908" spans="1:36" s="2704" customFormat="1" ht="16.5" thickBot="1">
      <c r="A908" s="2816"/>
      <c r="C908" s="2794" t="s">
        <v>9756</v>
      </c>
      <c r="D908" s="2795"/>
      <c r="E908" s="2795"/>
      <c r="F908" s="2795"/>
      <c r="G908" s="2689">
        <v>2819.87</v>
      </c>
      <c r="H908" s="2689">
        <v>754.80300000000011</v>
      </c>
      <c r="I908" s="2689">
        <v>30.295999999999999</v>
      </c>
      <c r="J908" s="2689">
        <v>0</v>
      </c>
      <c r="K908" s="2689">
        <v>785.09900000000005</v>
      </c>
      <c r="L908" s="2689">
        <v>2034.771</v>
      </c>
      <c r="M908" s="2689">
        <v>843.43399999999997</v>
      </c>
      <c r="N908" s="2689">
        <v>0</v>
      </c>
      <c r="O908" s="2796">
        <v>843.43399999999997</v>
      </c>
      <c r="P908" s="2796">
        <v>0</v>
      </c>
      <c r="Q908" s="2796">
        <v>0</v>
      </c>
      <c r="R908" s="2796">
        <v>0</v>
      </c>
      <c r="S908" s="2796">
        <v>0</v>
      </c>
      <c r="T908" s="2796">
        <v>0</v>
      </c>
      <c r="U908" s="2796">
        <v>0</v>
      </c>
      <c r="V908" s="2796">
        <v>0</v>
      </c>
      <c r="W908" s="2796">
        <v>0</v>
      </c>
      <c r="X908" s="2796">
        <v>843.43399999999997</v>
      </c>
      <c r="Y908" s="2796">
        <v>0</v>
      </c>
      <c r="Z908" s="2796">
        <v>843.43399999999997</v>
      </c>
      <c r="AA908" s="2796">
        <v>347.89499999999998</v>
      </c>
      <c r="AB908" s="2796">
        <v>0</v>
      </c>
      <c r="AC908" s="2796">
        <v>347.89499999999998</v>
      </c>
      <c r="AD908" s="2796">
        <v>3.5149999999999997</v>
      </c>
      <c r="AE908" s="2796">
        <v>0</v>
      </c>
      <c r="AF908" s="2796">
        <v>0</v>
      </c>
      <c r="AG908" s="2796">
        <v>0</v>
      </c>
      <c r="AH908" s="2796"/>
      <c r="AI908" s="2796"/>
      <c r="AJ908" s="2796">
        <v>0</v>
      </c>
    </row>
    <row r="909" spans="1:36" s="2704" customFormat="1">
      <c r="A909" s="2684"/>
      <c r="C909" s="2797"/>
      <c r="D909" s="2798"/>
      <c r="E909" s="2798"/>
      <c r="F909" s="2798"/>
      <c r="G909" s="2678"/>
      <c r="H909" s="2678"/>
      <c r="I909" s="2678"/>
      <c r="J909" s="2678"/>
      <c r="K909" s="2678"/>
      <c r="L909" s="2678"/>
      <c r="M909" s="2678"/>
      <c r="N909" s="2678"/>
      <c r="O909" s="2682"/>
      <c r="P909" s="2682"/>
      <c r="Q909" s="2682"/>
      <c r="R909" s="2682"/>
      <c r="S909" s="2682"/>
      <c r="T909" s="2682"/>
      <c r="U909" s="2682"/>
      <c r="V909" s="2682"/>
      <c r="W909" s="2682"/>
      <c r="X909" s="2682"/>
      <c r="Y909" s="2682"/>
      <c r="Z909" s="2682"/>
      <c r="AA909" s="2682"/>
      <c r="AB909" s="2682"/>
      <c r="AC909" s="2682"/>
      <c r="AD909" s="2682"/>
      <c r="AE909" s="2682"/>
      <c r="AF909" s="2682"/>
      <c r="AG909" s="2682"/>
      <c r="AH909" s="2682"/>
      <c r="AI909" s="2682"/>
      <c r="AJ909" s="2682"/>
    </row>
    <row r="910" spans="1:36">
      <c r="A910" s="2703" t="s">
        <v>9757</v>
      </c>
      <c r="C910" s="2665" t="s">
        <v>7943</v>
      </c>
      <c r="G910" s="2706">
        <v>565.41099999999994</v>
      </c>
      <c r="H910" s="2706">
        <v>142.5</v>
      </c>
      <c r="I910" s="2706">
        <v>5</v>
      </c>
      <c r="J910" s="2706">
        <v>0</v>
      </c>
      <c r="K910" s="2706">
        <v>147.5</v>
      </c>
      <c r="L910" s="2706">
        <v>417.91099999999994</v>
      </c>
      <c r="M910" s="2706">
        <v>80</v>
      </c>
      <c r="N910" s="2706">
        <v>0</v>
      </c>
      <c r="O910" s="2706">
        <v>80</v>
      </c>
      <c r="P910" s="2706">
        <v>0</v>
      </c>
      <c r="Q910" s="2706">
        <v>0</v>
      </c>
      <c r="R910" s="2706">
        <v>0</v>
      </c>
      <c r="S910" s="2706">
        <v>0</v>
      </c>
      <c r="T910" s="2706">
        <v>0</v>
      </c>
      <c r="U910" s="2706">
        <v>0</v>
      </c>
      <c r="V910" s="2706">
        <v>0</v>
      </c>
      <c r="W910" s="2706">
        <v>0</v>
      </c>
      <c r="X910" s="2706">
        <v>80</v>
      </c>
      <c r="Y910" s="2706">
        <v>0</v>
      </c>
      <c r="Z910" s="2706">
        <v>80</v>
      </c>
      <c r="AA910" s="2706">
        <v>19.8</v>
      </c>
      <c r="AB910" s="2706">
        <v>0</v>
      </c>
      <c r="AC910" s="2706">
        <v>19.8</v>
      </c>
      <c r="AD910" s="2706">
        <v>0.2</v>
      </c>
      <c r="AE910" s="2706">
        <v>0</v>
      </c>
      <c r="AF910" s="2706">
        <v>19.8</v>
      </c>
      <c r="AG910" s="2706">
        <v>19.8</v>
      </c>
      <c r="AH910" s="2706"/>
      <c r="AI910" s="2706"/>
      <c r="AJ910" s="2706">
        <v>0</v>
      </c>
    </row>
    <row r="911" spans="1:36">
      <c r="A911" s="2703" t="s">
        <v>9758</v>
      </c>
      <c r="C911" s="2665" t="s">
        <v>7948</v>
      </c>
      <c r="G911" s="2706">
        <v>500</v>
      </c>
      <c r="H911" s="2706">
        <v>0</v>
      </c>
      <c r="I911" s="2706">
        <v>0</v>
      </c>
      <c r="J911" s="2706">
        <v>0</v>
      </c>
      <c r="K911" s="2706">
        <v>0</v>
      </c>
      <c r="L911" s="2706">
        <v>500</v>
      </c>
      <c r="M911" s="2706">
        <v>125</v>
      </c>
      <c r="N911" s="2706">
        <v>0</v>
      </c>
      <c r="O911" s="2706">
        <v>125</v>
      </c>
      <c r="P911" s="2706">
        <v>0</v>
      </c>
      <c r="Q911" s="2706">
        <v>0</v>
      </c>
      <c r="R911" s="2706">
        <v>0</v>
      </c>
      <c r="S911" s="2706">
        <v>0</v>
      </c>
      <c r="T911" s="2706">
        <v>0</v>
      </c>
      <c r="U911" s="2706">
        <v>0</v>
      </c>
      <c r="V911" s="2706">
        <v>0</v>
      </c>
      <c r="W911" s="2706">
        <v>0</v>
      </c>
      <c r="X911" s="2706">
        <v>125</v>
      </c>
      <c r="Y911" s="2706">
        <v>0</v>
      </c>
      <c r="Z911" s="2706">
        <v>125</v>
      </c>
      <c r="AA911" s="2706">
        <v>0</v>
      </c>
      <c r="AB911" s="2706">
        <v>0</v>
      </c>
      <c r="AC911" s="2706">
        <v>0</v>
      </c>
      <c r="AD911" s="2706">
        <v>0</v>
      </c>
      <c r="AE911" s="2706">
        <v>0</v>
      </c>
      <c r="AF911" s="2706">
        <v>0</v>
      </c>
      <c r="AG911" s="2706">
        <v>0</v>
      </c>
      <c r="AH911" s="2706"/>
      <c r="AI911" s="2706"/>
      <c r="AJ911" s="2706">
        <v>0</v>
      </c>
    </row>
    <row r="912" spans="1:36">
      <c r="A912" s="2703" t="s">
        <v>9759</v>
      </c>
      <c r="C912" s="2665" t="s">
        <v>7952</v>
      </c>
      <c r="G912" s="2706">
        <v>78188.69799999996</v>
      </c>
      <c r="H912" s="2706">
        <v>11461.129500000003</v>
      </c>
      <c r="I912" s="2706">
        <v>17863.594000000001</v>
      </c>
      <c r="J912" s="2706">
        <v>0</v>
      </c>
      <c r="K912" s="2706">
        <v>29324.723500000026</v>
      </c>
      <c r="L912" s="2706">
        <v>48863.974500000011</v>
      </c>
      <c r="M912" s="2706">
        <v>41604.746000000006</v>
      </c>
      <c r="N912" s="2706">
        <v>0</v>
      </c>
      <c r="O912" s="2706">
        <v>41604.746000000006</v>
      </c>
      <c r="P912" s="2706">
        <v>0</v>
      </c>
      <c r="Q912" s="2706">
        <v>0</v>
      </c>
      <c r="R912" s="2706">
        <v>0</v>
      </c>
      <c r="S912" s="2706">
        <v>0</v>
      </c>
      <c r="T912" s="2706">
        <v>0</v>
      </c>
      <c r="U912" s="2706">
        <v>0</v>
      </c>
      <c r="V912" s="2706">
        <v>0</v>
      </c>
      <c r="W912" s="2706">
        <v>0</v>
      </c>
      <c r="X912" s="2706">
        <v>41604.746000000006</v>
      </c>
      <c r="Y912" s="2706">
        <v>0</v>
      </c>
      <c r="Z912" s="2706">
        <v>41604.746000000006</v>
      </c>
      <c r="AA912" s="2706">
        <v>24897.932762500008</v>
      </c>
      <c r="AB912" s="2706">
        <v>0</v>
      </c>
      <c r="AC912" s="2706">
        <v>24897.932762500008</v>
      </c>
      <c r="AD912" s="2706">
        <v>251.49498750000009</v>
      </c>
      <c r="AE912" s="2706">
        <v>0</v>
      </c>
      <c r="AF912" s="2706">
        <v>2268.9031000000004</v>
      </c>
      <c r="AG912" s="2706">
        <v>2268.9031000000004</v>
      </c>
      <c r="AH912" s="2706"/>
      <c r="AI912" s="2706"/>
      <c r="AJ912" s="2706">
        <v>0</v>
      </c>
    </row>
    <row r="913" spans="1:36">
      <c r="A913" s="2703" t="s">
        <v>9760</v>
      </c>
      <c r="C913" s="2665" t="s">
        <v>8611</v>
      </c>
      <c r="G913" s="2706">
        <v>22225.081999999999</v>
      </c>
      <c r="H913" s="2706">
        <v>0</v>
      </c>
      <c r="I913" s="2706">
        <v>0</v>
      </c>
      <c r="J913" s="2706">
        <v>0</v>
      </c>
      <c r="K913" s="2706">
        <v>0</v>
      </c>
      <c r="L913" s="2706">
        <v>22225.081999999999</v>
      </c>
      <c r="M913" s="2706">
        <v>5556.2727500000001</v>
      </c>
      <c r="N913" s="2706">
        <v>0</v>
      </c>
      <c r="O913" s="2706">
        <v>5556.2727500000001</v>
      </c>
      <c r="P913" s="2706">
        <v>0</v>
      </c>
      <c r="Q913" s="2706">
        <v>0</v>
      </c>
      <c r="R913" s="2706">
        <v>0</v>
      </c>
      <c r="S913" s="2706">
        <v>0</v>
      </c>
      <c r="T913" s="2706">
        <v>0</v>
      </c>
      <c r="U913" s="2706">
        <v>0</v>
      </c>
      <c r="V913" s="2706">
        <v>0</v>
      </c>
      <c r="W913" s="2706">
        <v>0</v>
      </c>
      <c r="X913" s="2706">
        <v>5556.2727500000001</v>
      </c>
      <c r="Y913" s="2706">
        <v>0</v>
      </c>
      <c r="Z913" s="2706">
        <v>5556.2727500000001</v>
      </c>
      <c r="AA913" s="2706">
        <v>0</v>
      </c>
      <c r="AB913" s="2706">
        <v>0</v>
      </c>
      <c r="AC913" s="2706">
        <v>0</v>
      </c>
      <c r="AD913" s="2706">
        <v>0</v>
      </c>
      <c r="AE913" s="2706">
        <v>0</v>
      </c>
      <c r="AF913" s="2706">
        <v>0</v>
      </c>
      <c r="AG913" s="2706">
        <v>0</v>
      </c>
      <c r="AH913" s="2706"/>
      <c r="AI913" s="2706"/>
      <c r="AJ913" s="2706">
        <v>0</v>
      </c>
    </row>
    <row r="914" spans="1:36">
      <c r="A914" s="2703" t="s">
        <v>9761</v>
      </c>
      <c r="C914" s="2665" t="s">
        <v>8950</v>
      </c>
      <c r="G914" s="2706">
        <v>60690.134999999987</v>
      </c>
      <c r="H914" s="2706">
        <v>12207.670400000001</v>
      </c>
      <c r="I914" s="2706">
        <v>11514.62275</v>
      </c>
      <c r="J914" s="2706">
        <v>0</v>
      </c>
      <c r="K914" s="2706">
        <v>23722.293150000005</v>
      </c>
      <c r="L914" s="2706">
        <v>36967.841850000019</v>
      </c>
      <c r="M914" s="2706">
        <v>28105.641000000007</v>
      </c>
      <c r="N914" s="2706">
        <v>0</v>
      </c>
      <c r="O914" s="2706">
        <v>28105.641000000007</v>
      </c>
      <c r="P914" s="2706">
        <v>0</v>
      </c>
      <c r="Q914" s="2706">
        <v>0</v>
      </c>
      <c r="R914" s="2706">
        <v>0</v>
      </c>
      <c r="S914" s="2706">
        <v>0</v>
      </c>
      <c r="T914" s="2706">
        <v>0</v>
      </c>
      <c r="U914" s="2706">
        <v>0</v>
      </c>
      <c r="V914" s="2706">
        <v>0</v>
      </c>
      <c r="W914" s="2706">
        <v>0</v>
      </c>
      <c r="X914" s="2706">
        <v>28105.641000000007</v>
      </c>
      <c r="Y914" s="2706">
        <v>0</v>
      </c>
      <c r="Z914" s="2706">
        <v>28105.641000000007</v>
      </c>
      <c r="AA914" s="2706">
        <v>17560.248717499999</v>
      </c>
      <c r="AB914" s="2706">
        <v>0</v>
      </c>
      <c r="AC914" s="2706">
        <v>17560.248717499999</v>
      </c>
      <c r="AD914" s="2706">
        <v>177.37584250000006</v>
      </c>
      <c r="AE914" s="2706">
        <v>0</v>
      </c>
      <c r="AF914" s="2706">
        <v>2651.1853930000016</v>
      </c>
      <c r="AG914" s="2706">
        <v>2651.1853930000016</v>
      </c>
      <c r="AH914" s="2706"/>
      <c r="AI914" s="2706"/>
      <c r="AJ914" s="2706">
        <v>0</v>
      </c>
    </row>
    <row r="915" spans="1:36">
      <c r="A915" s="2703" t="s">
        <v>9762</v>
      </c>
      <c r="C915" s="2665" t="s">
        <v>9438</v>
      </c>
      <c r="G915" s="2706">
        <v>24011.946000000004</v>
      </c>
      <c r="H915" s="2706">
        <v>0</v>
      </c>
      <c r="I915" s="2706">
        <v>0</v>
      </c>
      <c r="J915" s="2706">
        <v>0</v>
      </c>
      <c r="K915" s="2706">
        <v>0</v>
      </c>
      <c r="L915" s="2706">
        <v>24011.946000000004</v>
      </c>
      <c r="M915" s="2706">
        <v>6002.9849999999997</v>
      </c>
      <c r="N915" s="2706">
        <v>0</v>
      </c>
      <c r="O915" s="2706">
        <v>6002.9849999999997</v>
      </c>
      <c r="P915" s="2706">
        <v>0</v>
      </c>
      <c r="Q915" s="2706">
        <v>0</v>
      </c>
      <c r="R915" s="2706">
        <v>0</v>
      </c>
      <c r="S915" s="2706">
        <v>0</v>
      </c>
      <c r="T915" s="2706">
        <v>0</v>
      </c>
      <c r="U915" s="2706">
        <v>0</v>
      </c>
      <c r="V915" s="2706">
        <v>0</v>
      </c>
      <c r="W915" s="2706">
        <v>0</v>
      </c>
      <c r="X915" s="2706">
        <v>6002.9849999999997</v>
      </c>
      <c r="Y915" s="2706">
        <v>0</v>
      </c>
      <c r="Z915" s="2706">
        <v>6002.9849999999997</v>
      </c>
      <c r="AA915" s="2706">
        <v>0</v>
      </c>
      <c r="AB915" s="2706">
        <v>0</v>
      </c>
      <c r="AC915" s="2706">
        <v>0</v>
      </c>
      <c r="AD915" s="2706">
        <v>0</v>
      </c>
      <c r="AE915" s="2706">
        <v>0</v>
      </c>
      <c r="AF915" s="2706">
        <v>0</v>
      </c>
      <c r="AG915" s="2706">
        <v>0</v>
      </c>
      <c r="AH915" s="2706"/>
      <c r="AI915" s="2706"/>
      <c r="AJ915" s="2706">
        <v>0</v>
      </c>
    </row>
    <row r="916" spans="1:36">
      <c r="A916" s="2703" t="s">
        <v>9763</v>
      </c>
      <c r="C916" s="2665" t="s">
        <v>9705</v>
      </c>
      <c r="G916" s="2706">
        <v>1570.9690000000001</v>
      </c>
      <c r="H916" s="2706">
        <v>1455.2902000000001</v>
      </c>
      <c r="I916" s="2706">
        <v>0.5</v>
      </c>
      <c r="J916" s="2706">
        <v>0</v>
      </c>
      <c r="K916" s="2706">
        <v>1455.7902000000001</v>
      </c>
      <c r="L916" s="2706">
        <v>115.17879999999994</v>
      </c>
      <c r="M916" s="2706">
        <v>88.781999999999996</v>
      </c>
      <c r="N916" s="2706">
        <v>0</v>
      </c>
      <c r="O916" s="2706">
        <v>88.781999999999996</v>
      </c>
      <c r="P916" s="2706">
        <v>0</v>
      </c>
      <c r="Q916" s="2706">
        <v>0</v>
      </c>
      <c r="R916" s="2706">
        <v>0</v>
      </c>
      <c r="S916" s="2706">
        <v>0</v>
      </c>
      <c r="T916" s="2706">
        <v>0</v>
      </c>
      <c r="U916" s="2706">
        <v>0</v>
      </c>
      <c r="V916" s="2706">
        <v>0</v>
      </c>
      <c r="W916" s="2706">
        <v>0</v>
      </c>
      <c r="X916" s="2706">
        <v>88.781999999999996</v>
      </c>
      <c r="Y916" s="2706">
        <v>0</v>
      </c>
      <c r="Z916" s="2706">
        <v>88.781999999999996</v>
      </c>
      <c r="AA916" s="2706">
        <v>87.892200000000003</v>
      </c>
      <c r="AB916" s="2706">
        <v>0</v>
      </c>
      <c r="AC916" s="2706">
        <v>87.892200000000003</v>
      </c>
      <c r="AD916" s="2706">
        <v>0.88780000000000003</v>
      </c>
      <c r="AE916" s="2706">
        <v>0</v>
      </c>
      <c r="AF916" s="2706">
        <v>0</v>
      </c>
      <c r="AG916" s="2706">
        <v>0</v>
      </c>
      <c r="AH916" s="2706"/>
      <c r="AI916" s="2706"/>
      <c r="AJ916" s="2706">
        <v>0</v>
      </c>
    </row>
    <row r="917" spans="1:36">
      <c r="A917" s="2703" t="s">
        <v>9764</v>
      </c>
      <c r="C917" s="2665" t="s">
        <v>9715</v>
      </c>
      <c r="G917" s="2706">
        <v>43</v>
      </c>
      <c r="H917" s="2706">
        <v>0</v>
      </c>
      <c r="I917" s="2706">
        <v>0</v>
      </c>
      <c r="J917" s="2706">
        <v>0</v>
      </c>
      <c r="K917" s="2706">
        <v>0</v>
      </c>
      <c r="L917" s="2706">
        <v>43</v>
      </c>
      <c r="M917" s="2706">
        <v>10.75</v>
      </c>
      <c r="N917" s="2706">
        <v>0</v>
      </c>
      <c r="O917" s="2706">
        <v>10.75</v>
      </c>
      <c r="P917" s="2706">
        <v>0</v>
      </c>
      <c r="Q917" s="2706">
        <v>0</v>
      </c>
      <c r="R917" s="2706">
        <v>0</v>
      </c>
      <c r="S917" s="2706">
        <v>0</v>
      </c>
      <c r="T917" s="2706">
        <v>0</v>
      </c>
      <c r="U917" s="2706">
        <v>0</v>
      </c>
      <c r="V917" s="2706">
        <v>0</v>
      </c>
      <c r="W917" s="2706">
        <v>0</v>
      </c>
      <c r="X917" s="2706">
        <v>10.75</v>
      </c>
      <c r="Y917" s="2706">
        <v>0</v>
      </c>
      <c r="Z917" s="2706">
        <v>10.75</v>
      </c>
      <c r="AA917" s="2706">
        <v>0</v>
      </c>
      <c r="AB917" s="2706">
        <v>0</v>
      </c>
      <c r="AC917" s="2706">
        <v>0</v>
      </c>
      <c r="AD917" s="2706">
        <v>0</v>
      </c>
      <c r="AE917" s="2706">
        <v>0</v>
      </c>
      <c r="AF917" s="2706">
        <v>0</v>
      </c>
      <c r="AG917" s="2706">
        <v>0</v>
      </c>
      <c r="AH917" s="2706"/>
      <c r="AI917" s="2706"/>
      <c r="AJ917" s="2706">
        <v>0</v>
      </c>
    </row>
    <row r="918" spans="1:36">
      <c r="A918" s="2703" t="s">
        <v>9765</v>
      </c>
      <c r="C918" s="2817" t="s">
        <v>9766</v>
      </c>
      <c r="G918" s="2706">
        <v>2079.9</v>
      </c>
      <c r="H918" s="2706">
        <v>1734.4970000000001</v>
      </c>
      <c r="I918" s="2706">
        <v>345.40300000000002</v>
      </c>
      <c r="J918" s="2706">
        <v>904.32</v>
      </c>
      <c r="K918" s="2706">
        <v>2079.9</v>
      </c>
      <c r="L918" s="2706">
        <v>0</v>
      </c>
      <c r="M918" s="2706">
        <v>43.295000000000002</v>
      </c>
      <c r="N918" s="2706">
        <v>0</v>
      </c>
      <c r="O918" s="2706">
        <v>43.295000000000002</v>
      </c>
      <c r="P918" s="2706">
        <v>0</v>
      </c>
      <c r="Q918" s="2706">
        <v>0</v>
      </c>
      <c r="R918" s="2706">
        <v>0</v>
      </c>
      <c r="S918" s="2706">
        <v>0</v>
      </c>
      <c r="T918" s="2706">
        <v>0</v>
      </c>
      <c r="U918" s="2706">
        <v>0</v>
      </c>
      <c r="V918" s="2706">
        <v>0</v>
      </c>
      <c r="W918" s="2706">
        <v>0</v>
      </c>
      <c r="X918" s="2706">
        <v>43.295000000000002</v>
      </c>
      <c r="Y918" s="2706">
        <v>0</v>
      </c>
      <c r="Z918" s="2706">
        <v>43.295000000000002</v>
      </c>
      <c r="AA918" s="2706">
        <v>42.862000000000002</v>
      </c>
      <c r="AB918" s="2706">
        <v>0</v>
      </c>
      <c r="AC918" s="2706">
        <v>42.862000000000002</v>
      </c>
      <c r="AD918" s="2706">
        <v>0.433</v>
      </c>
      <c r="AE918" s="2706">
        <v>0</v>
      </c>
      <c r="AF918" s="2706">
        <v>0</v>
      </c>
      <c r="AG918" s="2706">
        <v>0</v>
      </c>
      <c r="AH918" s="2706"/>
      <c r="AI918" s="2706"/>
      <c r="AJ918" s="2706">
        <v>0</v>
      </c>
    </row>
    <row r="919" spans="1:36">
      <c r="A919" s="2703" t="s">
        <v>9767</v>
      </c>
      <c r="C919" s="2665" t="s">
        <v>9725</v>
      </c>
      <c r="G919" s="2706">
        <v>953.29100000000005</v>
      </c>
      <c r="H919" s="2706">
        <v>371.524</v>
      </c>
      <c r="I919" s="2706">
        <v>542.16</v>
      </c>
      <c r="J919" s="2706">
        <v>0</v>
      </c>
      <c r="K919" s="2706">
        <v>913.68399999999997</v>
      </c>
      <c r="L919" s="2706">
        <v>39.607000000000056</v>
      </c>
      <c r="M919" s="2706">
        <v>15.124999999999998</v>
      </c>
      <c r="N919" s="2706">
        <v>0</v>
      </c>
      <c r="O919" s="2706">
        <v>15.124999999999998</v>
      </c>
      <c r="P919" s="2706">
        <v>0</v>
      </c>
      <c r="Q919" s="2706">
        <v>0</v>
      </c>
      <c r="R919" s="2706">
        <v>0</v>
      </c>
      <c r="S919" s="2706">
        <v>0</v>
      </c>
      <c r="T919" s="2706">
        <v>0</v>
      </c>
      <c r="U919" s="2706">
        <v>0</v>
      </c>
      <c r="V919" s="2706">
        <v>0</v>
      </c>
      <c r="W919" s="2706">
        <v>0</v>
      </c>
      <c r="X919" s="2706">
        <v>15.124999999999998</v>
      </c>
      <c r="Y919" s="2706">
        <v>0</v>
      </c>
      <c r="Z919" s="2706">
        <v>15.124999999999998</v>
      </c>
      <c r="AA919" s="2706">
        <v>3.1190000000000002</v>
      </c>
      <c r="AB919" s="2706">
        <v>0</v>
      </c>
      <c r="AC919" s="2706">
        <v>3.1190000000000002</v>
      </c>
      <c r="AD919" s="2706">
        <v>3.2000000000000001E-2</v>
      </c>
      <c r="AE919" s="2706">
        <v>0</v>
      </c>
      <c r="AF919" s="2706">
        <v>0</v>
      </c>
      <c r="AG919" s="2706">
        <v>0</v>
      </c>
      <c r="AH919" s="2706"/>
      <c r="AI919" s="2706"/>
      <c r="AJ919" s="2706">
        <v>0</v>
      </c>
    </row>
    <row r="920" spans="1:36">
      <c r="A920" s="2703" t="s">
        <v>9768</v>
      </c>
      <c r="C920" s="2665" t="s">
        <v>9739</v>
      </c>
      <c r="G920" s="2706">
        <v>2819.87</v>
      </c>
      <c r="H920" s="2706">
        <v>754.80300000000011</v>
      </c>
      <c r="I920" s="2706">
        <v>30.295999999999999</v>
      </c>
      <c r="J920" s="2706">
        <v>0</v>
      </c>
      <c r="K920" s="2706">
        <v>785.09900000000005</v>
      </c>
      <c r="L920" s="2706">
        <v>2034.771</v>
      </c>
      <c r="M920" s="2706">
        <v>843.43399999999997</v>
      </c>
      <c r="N920" s="2706">
        <v>0</v>
      </c>
      <c r="O920" s="2706">
        <v>843.43399999999997</v>
      </c>
      <c r="P920" s="2706">
        <v>0</v>
      </c>
      <c r="Q920" s="2706">
        <v>0</v>
      </c>
      <c r="R920" s="2706">
        <v>0</v>
      </c>
      <c r="S920" s="2706">
        <v>0</v>
      </c>
      <c r="T920" s="2706">
        <v>0</v>
      </c>
      <c r="U920" s="2706">
        <v>0</v>
      </c>
      <c r="V920" s="2706">
        <v>0</v>
      </c>
      <c r="W920" s="2706">
        <v>0</v>
      </c>
      <c r="X920" s="2706">
        <v>843.43399999999997</v>
      </c>
      <c r="Y920" s="2706">
        <v>0</v>
      </c>
      <c r="Z920" s="2706">
        <v>843.43399999999997</v>
      </c>
      <c r="AA920" s="2706">
        <v>347.89499999999998</v>
      </c>
      <c r="AB920" s="2706">
        <v>0</v>
      </c>
      <c r="AC920" s="2706">
        <v>347.89499999999998</v>
      </c>
      <c r="AD920" s="2706">
        <v>3.5149999999999997</v>
      </c>
      <c r="AE920" s="2706">
        <v>0</v>
      </c>
      <c r="AF920" s="2706">
        <v>0</v>
      </c>
      <c r="AG920" s="2706">
        <v>0</v>
      </c>
      <c r="AH920" s="2706"/>
      <c r="AI920" s="2706"/>
      <c r="AJ920" s="2706">
        <v>0</v>
      </c>
    </row>
    <row r="921" spans="1:36" ht="16.5" thickBot="1">
      <c r="A921" s="2703"/>
      <c r="G921" s="2706"/>
      <c r="H921" s="2706"/>
      <c r="I921" s="2706"/>
      <c r="J921" s="2818"/>
      <c r="K921" s="2706"/>
      <c r="L921" s="2706"/>
      <c r="N921" s="2818"/>
    </row>
    <row r="922" spans="1:36" ht="16.5" thickBot="1">
      <c r="A922" s="2703"/>
      <c r="C922" s="2819" t="s">
        <v>9769</v>
      </c>
      <c r="D922" s="2779"/>
      <c r="E922" s="2779"/>
      <c r="F922" s="2779"/>
      <c r="G922" s="2820">
        <v>193648.30199999994</v>
      </c>
      <c r="H922" s="2820">
        <v>28127.414100000005</v>
      </c>
      <c r="I922" s="2820">
        <v>30301.575749999996</v>
      </c>
      <c r="J922" s="2820">
        <v>904.32</v>
      </c>
      <c r="K922" s="2820">
        <v>58428.989850000042</v>
      </c>
      <c r="L922" s="2820">
        <v>135219.31215000001</v>
      </c>
      <c r="M922" s="2820">
        <v>82476.030750000005</v>
      </c>
      <c r="N922" s="2820">
        <v>0</v>
      </c>
      <c r="O922" s="2820">
        <v>82476.030750000005</v>
      </c>
      <c r="P922" s="2820">
        <v>0</v>
      </c>
      <c r="Q922" s="2820">
        <v>0</v>
      </c>
      <c r="R922" s="2820">
        <v>0</v>
      </c>
      <c r="S922" s="2820">
        <v>0</v>
      </c>
      <c r="T922" s="2820">
        <v>0</v>
      </c>
      <c r="U922" s="2820">
        <v>0</v>
      </c>
      <c r="V922" s="2820">
        <v>0</v>
      </c>
      <c r="W922" s="2820">
        <v>0</v>
      </c>
      <c r="X922" s="2820">
        <v>82476.030750000005</v>
      </c>
      <c r="Y922" s="2820">
        <v>0</v>
      </c>
      <c r="Z922" s="2820">
        <v>82476.030750000005</v>
      </c>
      <c r="AA922" s="2820">
        <v>42959.749680000001</v>
      </c>
      <c r="AB922" s="2820">
        <v>0</v>
      </c>
      <c r="AC922" s="2820">
        <v>42959.749680000001</v>
      </c>
      <c r="AD922" s="2820">
        <v>433.9386300000001</v>
      </c>
      <c r="AE922" s="2820">
        <v>0</v>
      </c>
      <c r="AF922" s="2820">
        <v>4939.8884930000022</v>
      </c>
      <c r="AG922" s="2820">
        <v>4939.8884930000022</v>
      </c>
      <c r="AH922" s="2820"/>
      <c r="AI922" s="2820"/>
      <c r="AJ922" s="2820">
        <v>0</v>
      </c>
    </row>
    <row r="923" spans="1:36">
      <c r="A923" s="2703"/>
    </row>
    <row r="924" spans="1:36">
      <c r="A924" s="2703"/>
      <c r="AJ924" s="2823"/>
    </row>
    <row r="925" spans="1:36">
      <c r="A925" s="2703"/>
    </row>
    <row r="926" spans="1:36">
      <c r="A926" s="2703"/>
    </row>
    <row r="927" spans="1:36">
      <c r="A927" s="2703"/>
    </row>
    <row r="928" spans="1:36">
      <c r="A928" s="2703"/>
    </row>
    <row r="929" spans="1:9">
      <c r="A929" s="2703"/>
    </row>
    <row r="930" spans="1:9">
      <c r="A930" s="2703"/>
    </row>
    <row r="931" spans="1:9">
      <c r="A931" s="2703"/>
    </row>
    <row r="932" spans="1:9">
      <c r="A932" s="2703"/>
    </row>
    <row r="933" spans="1:9">
      <c r="A933" s="2703"/>
      <c r="I933" s="2821" t="s">
        <v>1846</v>
      </c>
    </row>
    <row r="934" spans="1:9">
      <c r="A934" s="2703"/>
    </row>
    <row r="935" spans="1:9">
      <c r="A935" s="2703"/>
    </row>
    <row r="936" spans="1:9">
      <c r="A936" s="2703"/>
    </row>
    <row r="937" spans="1:9">
      <c r="A937" s="2703"/>
    </row>
    <row r="938" spans="1:9">
      <c r="A938" s="2703"/>
    </row>
    <row r="939" spans="1:9">
      <c r="A939" s="2703"/>
    </row>
    <row r="940" spans="1:9">
      <c r="A940" s="2703"/>
    </row>
    <row r="941" spans="1:9">
      <c r="A941" s="2703"/>
    </row>
    <row r="942" spans="1:9">
      <c r="A942" s="2703"/>
    </row>
    <row r="943" spans="1:9">
      <c r="A943" s="2703"/>
    </row>
    <row r="944" spans="1:9">
      <c r="A944" s="2703"/>
    </row>
    <row r="945" spans="1:1">
      <c r="A945" s="2703"/>
    </row>
    <row r="946" spans="1:1">
      <c r="A946" s="2703"/>
    </row>
    <row r="947" spans="1:1">
      <c r="A947" s="2703"/>
    </row>
    <row r="948" spans="1:1">
      <c r="A948" s="2703"/>
    </row>
    <row r="949" spans="1:1">
      <c r="A949" s="2703"/>
    </row>
    <row r="950" spans="1:1">
      <c r="A950" s="2703"/>
    </row>
    <row r="951" spans="1:1">
      <c r="A951" s="2703"/>
    </row>
    <row r="952" spans="1:1">
      <c r="A952" s="2703"/>
    </row>
    <row r="953" spans="1:1">
      <c r="A953" s="2703"/>
    </row>
    <row r="954" spans="1:1">
      <c r="A954" s="2703"/>
    </row>
    <row r="955" spans="1:1">
      <c r="A955" s="2703"/>
    </row>
    <row r="956" spans="1:1">
      <c r="A956" s="2703"/>
    </row>
    <row r="957" spans="1:1">
      <c r="A957" s="2703"/>
    </row>
    <row r="958" spans="1:1">
      <c r="A958" s="2703"/>
    </row>
    <row r="959" spans="1:1">
      <c r="A959" s="2703"/>
    </row>
    <row r="960" spans="1:1">
      <c r="A960" s="2703"/>
    </row>
    <row r="961" spans="1:1">
      <c r="A961" s="2703"/>
    </row>
    <row r="962" spans="1:1">
      <c r="A962" s="2703"/>
    </row>
    <row r="963" spans="1:1">
      <c r="A963" s="2703"/>
    </row>
    <row r="964" spans="1:1">
      <c r="A964" s="2703"/>
    </row>
    <row r="965" spans="1:1">
      <c r="A965" s="2703"/>
    </row>
    <row r="966" spans="1:1">
      <c r="A966" s="2703"/>
    </row>
    <row r="967" spans="1:1">
      <c r="A967" s="2703"/>
    </row>
    <row r="968" spans="1:1">
      <c r="A968" s="2703"/>
    </row>
    <row r="969" spans="1:1">
      <c r="A969" s="2703"/>
    </row>
    <row r="970" spans="1:1">
      <c r="A970" s="2703"/>
    </row>
    <row r="971" spans="1:1">
      <c r="A971" s="2703"/>
    </row>
    <row r="972" spans="1:1">
      <c r="A972" s="2703"/>
    </row>
    <row r="973" spans="1:1">
      <c r="A973" s="2703"/>
    </row>
    <row r="974" spans="1:1">
      <c r="A974" s="2703"/>
    </row>
    <row r="975" spans="1:1">
      <c r="A975" s="2703"/>
    </row>
    <row r="976" spans="1:1">
      <c r="A976" s="2703"/>
    </row>
    <row r="977" spans="1:1">
      <c r="A977" s="2703"/>
    </row>
    <row r="978" spans="1:1">
      <c r="A978" s="2703"/>
    </row>
    <row r="979" spans="1:1">
      <c r="A979" s="2703"/>
    </row>
    <row r="980" spans="1:1">
      <c r="A980" s="2703"/>
    </row>
    <row r="981" spans="1:1">
      <c r="A981" s="2703"/>
    </row>
    <row r="982" spans="1:1">
      <c r="A982" s="2703"/>
    </row>
    <row r="983" spans="1:1">
      <c r="A983" s="2703"/>
    </row>
    <row r="984" spans="1:1">
      <c r="A984" s="2703"/>
    </row>
    <row r="985" spans="1:1">
      <c r="A985" s="2703"/>
    </row>
    <row r="986" spans="1:1">
      <c r="A986" s="2703"/>
    </row>
    <row r="987" spans="1:1">
      <c r="A987" s="2703"/>
    </row>
    <row r="988" spans="1:1">
      <c r="A988" s="2703"/>
    </row>
    <row r="989" spans="1:1">
      <c r="A989" s="2703"/>
    </row>
    <row r="990" spans="1:1">
      <c r="A990" s="2703"/>
    </row>
    <row r="991" spans="1:1">
      <c r="A991" s="2703"/>
    </row>
    <row r="992" spans="1:1">
      <c r="A992" s="2703"/>
    </row>
    <row r="993" spans="1:1">
      <c r="A993" s="2703"/>
    </row>
    <row r="994" spans="1:1">
      <c r="A994" s="2703"/>
    </row>
    <row r="995" spans="1:1">
      <c r="A995" s="2703"/>
    </row>
    <row r="996" spans="1:1">
      <c r="A996" s="2703"/>
    </row>
    <row r="997" spans="1:1">
      <c r="A997" s="2703"/>
    </row>
    <row r="998" spans="1:1">
      <c r="A998" s="2703"/>
    </row>
    <row r="999" spans="1:1">
      <c r="A999" s="2703"/>
    </row>
    <row r="1000" spans="1:1">
      <c r="A1000" s="2703"/>
    </row>
    <row r="1001" spans="1:1">
      <c r="A1001" s="2703"/>
    </row>
    <row r="1002" spans="1:1">
      <c r="A1002" s="2703"/>
    </row>
    <row r="1003" spans="1:1">
      <c r="A1003" s="2703"/>
    </row>
    <row r="1004" spans="1:1">
      <c r="A1004" s="2703"/>
    </row>
    <row r="1005" spans="1:1">
      <c r="A1005" s="2703"/>
    </row>
    <row r="1006" spans="1:1">
      <c r="A1006" s="2703"/>
    </row>
    <row r="1007" spans="1:1">
      <c r="A1007" s="2703"/>
    </row>
    <row r="1008" spans="1:1">
      <c r="A1008" s="2703"/>
    </row>
    <row r="1009" spans="1:1">
      <c r="A1009" s="2703"/>
    </row>
    <row r="1010" spans="1:1">
      <c r="A1010" s="2703"/>
    </row>
    <row r="1011" spans="1:1">
      <c r="A1011" s="2703"/>
    </row>
    <row r="1012" spans="1:1">
      <c r="A1012" s="2703"/>
    </row>
    <row r="1013" spans="1:1">
      <c r="A1013" s="2703"/>
    </row>
    <row r="1014" spans="1:1">
      <c r="A1014" s="2703"/>
    </row>
    <row r="1015" spans="1:1">
      <c r="A1015" s="2703"/>
    </row>
    <row r="1016" spans="1:1">
      <c r="A1016" s="2703"/>
    </row>
    <row r="1017" spans="1:1">
      <c r="A1017" s="2703"/>
    </row>
    <row r="1018" spans="1:1">
      <c r="A1018" s="2703"/>
    </row>
    <row r="1019" spans="1:1">
      <c r="A1019" s="2703"/>
    </row>
    <row r="1020" spans="1:1">
      <c r="A1020" s="2703"/>
    </row>
    <row r="1021" spans="1:1">
      <c r="A1021" s="2703"/>
    </row>
    <row r="1022" spans="1:1">
      <c r="A1022" s="2703"/>
    </row>
    <row r="1023" spans="1:1">
      <c r="A1023" s="2703"/>
    </row>
    <row r="1024" spans="1:1">
      <c r="A1024" s="2703"/>
    </row>
    <row r="1025" spans="1:1">
      <c r="A1025" s="2703"/>
    </row>
    <row r="1026" spans="1:1">
      <c r="A1026" s="2703"/>
    </row>
    <row r="1027" spans="1:1">
      <c r="A1027" s="2703"/>
    </row>
    <row r="1028" spans="1:1">
      <c r="A1028" s="2703"/>
    </row>
    <row r="1029" spans="1:1">
      <c r="A1029" s="2703"/>
    </row>
    <row r="1030" spans="1:1">
      <c r="A1030" s="2703"/>
    </row>
    <row r="1031" spans="1:1">
      <c r="A1031" s="2703"/>
    </row>
    <row r="1032" spans="1:1">
      <c r="A1032" s="2703"/>
    </row>
    <row r="1033" spans="1:1">
      <c r="A1033" s="2703"/>
    </row>
    <row r="1034" spans="1:1">
      <c r="A1034" s="2703"/>
    </row>
    <row r="1035" spans="1:1">
      <c r="A1035" s="2703"/>
    </row>
    <row r="1036" spans="1:1">
      <c r="A1036" s="2703"/>
    </row>
    <row r="1037" spans="1:1">
      <c r="A1037" s="2703"/>
    </row>
    <row r="1038" spans="1:1">
      <c r="A1038" s="2703"/>
    </row>
    <row r="1039" spans="1:1">
      <c r="A1039" s="2703"/>
    </row>
    <row r="1040" spans="1:1">
      <c r="A1040" s="2703"/>
    </row>
    <row r="1041" spans="1:1">
      <c r="A1041" s="2703"/>
    </row>
    <row r="1042" spans="1:1">
      <c r="A1042" s="2703"/>
    </row>
    <row r="1043" spans="1:1">
      <c r="A1043" s="2703"/>
    </row>
    <row r="1044" spans="1:1">
      <c r="A1044" s="2703"/>
    </row>
    <row r="1045" spans="1:1">
      <c r="A1045" s="2703"/>
    </row>
    <row r="1046" spans="1:1">
      <c r="A1046" s="2703"/>
    </row>
    <row r="1047" spans="1:1">
      <c r="A1047" s="2703"/>
    </row>
    <row r="1048" spans="1:1">
      <c r="A1048" s="2703"/>
    </row>
    <row r="1049" spans="1:1">
      <c r="A1049" s="2703"/>
    </row>
    <row r="1050" spans="1:1">
      <c r="A1050" s="2703"/>
    </row>
    <row r="1051" spans="1:1">
      <c r="A1051" s="2703"/>
    </row>
    <row r="1052" spans="1:1">
      <c r="A1052" s="2703"/>
    </row>
    <row r="1053" spans="1:1">
      <c r="A1053" s="2703"/>
    </row>
    <row r="1054" spans="1:1">
      <c r="A1054" s="2703"/>
    </row>
    <row r="1055" spans="1:1">
      <c r="A1055" s="2703"/>
    </row>
    <row r="1056" spans="1:1">
      <c r="A1056" s="2703"/>
    </row>
    <row r="1057" spans="1:1">
      <c r="A1057" s="2703"/>
    </row>
    <row r="1058" spans="1:1">
      <c r="A1058" s="2703"/>
    </row>
    <row r="1059" spans="1:1">
      <c r="A1059" s="2703"/>
    </row>
    <row r="1060" spans="1:1">
      <c r="A1060" s="2703"/>
    </row>
    <row r="1061" spans="1:1">
      <c r="A1061" s="2703"/>
    </row>
    <row r="1062" spans="1:1">
      <c r="A1062" s="2703"/>
    </row>
    <row r="1063" spans="1:1">
      <c r="A1063" s="2703"/>
    </row>
    <row r="1064" spans="1:1">
      <c r="A1064" s="2703"/>
    </row>
    <row r="1065" spans="1:1">
      <c r="A1065" s="2703"/>
    </row>
    <row r="1066" spans="1:1">
      <c r="A1066" s="2703"/>
    </row>
    <row r="1067" spans="1:1">
      <c r="A1067" s="2703"/>
    </row>
    <row r="1068" spans="1:1">
      <c r="A1068" s="2703"/>
    </row>
    <row r="1069" spans="1:1">
      <c r="A1069" s="2703"/>
    </row>
    <row r="1070" spans="1:1">
      <c r="A1070" s="2703"/>
    </row>
    <row r="1071" spans="1:1">
      <c r="A1071" s="2703"/>
    </row>
    <row r="1072" spans="1:1">
      <c r="A1072" s="2703"/>
    </row>
    <row r="1073" spans="1:1">
      <c r="A1073" s="2703"/>
    </row>
    <row r="1074" spans="1:1">
      <c r="A1074" s="2703"/>
    </row>
    <row r="1075" spans="1:1">
      <c r="A1075" s="2703"/>
    </row>
    <row r="1076" spans="1:1">
      <c r="A1076" s="2703"/>
    </row>
    <row r="1077" spans="1:1">
      <c r="A1077" s="2703"/>
    </row>
    <row r="1078" spans="1:1">
      <c r="A1078" s="2703"/>
    </row>
    <row r="1079" spans="1:1">
      <c r="A1079" s="2703"/>
    </row>
    <row r="1080" spans="1:1">
      <c r="A1080" s="2703"/>
    </row>
    <row r="1081" spans="1:1">
      <c r="A1081" s="2703"/>
    </row>
    <row r="1082" spans="1:1">
      <c r="A1082" s="2703"/>
    </row>
    <row r="1083" spans="1:1">
      <c r="A1083" s="2703"/>
    </row>
    <row r="1084" spans="1:1">
      <c r="A1084" s="2703"/>
    </row>
    <row r="1085" spans="1:1">
      <c r="A1085" s="2703"/>
    </row>
    <row r="1086" spans="1:1">
      <c r="A1086" s="2703"/>
    </row>
    <row r="1087" spans="1:1">
      <c r="A1087" s="2703"/>
    </row>
    <row r="1088" spans="1:1">
      <c r="A1088" s="2703"/>
    </row>
    <row r="1089" spans="1:1">
      <c r="A1089" s="2703"/>
    </row>
    <row r="1090" spans="1:1">
      <c r="A1090" s="2703"/>
    </row>
    <row r="1091" spans="1:1">
      <c r="A1091" s="2703"/>
    </row>
    <row r="1092" spans="1:1">
      <c r="A1092" s="2703"/>
    </row>
    <row r="1093" spans="1:1">
      <c r="A1093" s="2703"/>
    </row>
    <row r="1094" spans="1:1">
      <c r="A1094" s="2703"/>
    </row>
    <row r="1095" spans="1:1">
      <c r="A1095" s="2703"/>
    </row>
    <row r="1096" spans="1:1">
      <c r="A1096" s="2703"/>
    </row>
    <row r="1097" spans="1:1">
      <c r="A1097" s="2703"/>
    </row>
    <row r="1098" spans="1:1">
      <c r="A1098" s="2703"/>
    </row>
    <row r="1099" spans="1:1">
      <c r="A1099" s="2703"/>
    </row>
    <row r="1100" spans="1:1">
      <c r="A1100" s="2703"/>
    </row>
    <row r="1101" spans="1:1">
      <c r="A1101" s="2703"/>
    </row>
    <row r="1102" spans="1:1">
      <c r="A1102" s="2703"/>
    </row>
    <row r="1103" spans="1:1">
      <c r="A1103" s="2703"/>
    </row>
    <row r="1104" spans="1:1">
      <c r="A1104" s="2703"/>
    </row>
    <row r="1105" spans="1:1">
      <c r="A1105" s="2703"/>
    </row>
    <row r="1106" spans="1:1">
      <c r="A1106" s="2703"/>
    </row>
    <row r="1107" spans="1:1">
      <c r="A1107" s="2703"/>
    </row>
    <row r="1108" spans="1:1">
      <c r="A1108" s="2703"/>
    </row>
    <row r="1109" spans="1:1">
      <c r="A1109" s="2703"/>
    </row>
    <row r="1110" spans="1:1">
      <c r="A1110" s="2703"/>
    </row>
    <row r="1111" spans="1:1">
      <c r="A1111" s="2703"/>
    </row>
    <row r="1112" spans="1:1">
      <c r="A1112" s="2703"/>
    </row>
    <row r="1113" spans="1:1">
      <c r="A1113" s="2703"/>
    </row>
    <row r="1114" spans="1:1">
      <c r="A1114" s="2703"/>
    </row>
    <row r="1115" spans="1:1">
      <c r="A1115" s="2703"/>
    </row>
    <row r="1116" spans="1:1">
      <c r="A1116" s="2703"/>
    </row>
    <row r="1117" spans="1:1">
      <c r="A1117" s="2703"/>
    </row>
    <row r="1118" spans="1:1">
      <c r="A1118" s="2703"/>
    </row>
    <row r="1119" spans="1:1">
      <c r="A1119" s="2703"/>
    </row>
    <row r="1120" spans="1:1">
      <c r="A1120" s="2703"/>
    </row>
    <row r="1121" spans="1:1">
      <c r="A1121" s="2703"/>
    </row>
    <row r="1122" spans="1:1">
      <c r="A1122" s="2703"/>
    </row>
    <row r="1123" spans="1:1">
      <c r="A1123" s="2703"/>
    </row>
    <row r="1124" spans="1:1">
      <c r="A1124" s="2703"/>
    </row>
    <row r="1125" spans="1:1">
      <c r="A1125" s="2703"/>
    </row>
    <row r="1126" spans="1:1">
      <c r="A1126" s="2703"/>
    </row>
    <row r="1127" spans="1:1">
      <c r="A1127" s="2703"/>
    </row>
    <row r="1128" spans="1:1">
      <c r="A1128" s="2703"/>
    </row>
    <row r="1129" spans="1:1">
      <c r="A1129" s="2703"/>
    </row>
    <row r="1130" spans="1:1">
      <c r="A1130" s="2703"/>
    </row>
    <row r="1131" spans="1:1">
      <c r="A1131" s="2703"/>
    </row>
    <row r="1132" spans="1:1">
      <c r="A1132" s="2703"/>
    </row>
    <row r="1133" spans="1:1">
      <c r="A1133" s="2703"/>
    </row>
    <row r="1134" spans="1:1">
      <c r="A1134" s="2703"/>
    </row>
    <row r="1135" spans="1:1">
      <c r="A1135" s="2703"/>
    </row>
    <row r="1136" spans="1:1">
      <c r="A1136" s="2703"/>
    </row>
    <row r="1137" spans="1:1">
      <c r="A1137" s="2703"/>
    </row>
    <row r="1138" spans="1:1">
      <c r="A1138" s="2703"/>
    </row>
    <row r="1139" spans="1:1">
      <c r="A1139" s="2703"/>
    </row>
    <row r="1140" spans="1:1">
      <c r="A1140" s="2703"/>
    </row>
    <row r="1141" spans="1:1">
      <c r="A1141" s="2703"/>
    </row>
    <row r="1142" spans="1:1">
      <c r="A1142" s="2703"/>
    </row>
    <row r="1143" spans="1:1">
      <c r="A1143" s="2703"/>
    </row>
    <row r="1144" spans="1:1">
      <c r="A1144" s="2703"/>
    </row>
    <row r="1145" spans="1:1">
      <c r="A1145" s="2703"/>
    </row>
    <row r="1146" spans="1:1">
      <c r="A1146" s="2703"/>
    </row>
    <row r="1147" spans="1:1">
      <c r="A1147" s="2703"/>
    </row>
    <row r="1148" spans="1:1">
      <c r="A1148" s="2703"/>
    </row>
    <row r="1149" spans="1:1">
      <c r="A1149" s="2703"/>
    </row>
    <row r="1150" spans="1:1">
      <c r="A1150" s="2703"/>
    </row>
    <row r="1151" spans="1:1">
      <c r="A1151" s="2703"/>
    </row>
    <row r="1152" spans="1:1">
      <c r="A1152" s="2703"/>
    </row>
    <row r="1153" spans="1:1">
      <c r="A1153" s="2703"/>
    </row>
    <row r="1154" spans="1:1">
      <c r="A1154" s="2703"/>
    </row>
    <row r="1155" spans="1:1">
      <c r="A1155" s="2703"/>
    </row>
    <row r="1156" spans="1:1">
      <c r="A1156" s="2703"/>
    </row>
    <row r="1157" spans="1:1">
      <c r="A1157" s="2703"/>
    </row>
    <row r="1158" spans="1:1">
      <c r="A1158" s="2703"/>
    </row>
    <row r="1159" spans="1:1">
      <c r="A1159" s="2703"/>
    </row>
    <row r="1160" spans="1:1">
      <c r="A1160" s="2703"/>
    </row>
    <row r="1161" spans="1:1">
      <c r="A1161" s="2703"/>
    </row>
    <row r="1162" spans="1:1">
      <c r="A1162" s="2703"/>
    </row>
    <row r="1163" spans="1:1">
      <c r="A1163" s="2703"/>
    </row>
    <row r="1164" spans="1:1">
      <c r="A1164" s="2703"/>
    </row>
    <row r="1165" spans="1:1">
      <c r="A1165" s="2703"/>
    </row>
    <row r="1166" spans="1:1">
      <c r="A1166" s="2703"/>
    </row>
    <row r="1167" spans="1:1">
      <c r="A1167" s="2703"/>
    </row>
    <row r="1168" spans="1:1">
      <c r="A1168" s="2703"/>
    </row>
    <row r="1169" spans="1:1">
      <c r="A1169" s="2703"/>
    </row>
    <row r="1170" spans="1:1">
      <c r="A1170" s="2703"/>
    </row>
    <row r="1171" spans="1:1">
      <c r="A1171" s="2703"/>
    </row>
    <row r="1172" spans="1:1">
      <c r="A1172" s="2703"/>
    </row>
    <row r="1173" spans="1:1">
      <c r="A1173" s="2703"/>
    </row>
    <row r="1174" spans="1:1">
      <c r="A1174" s="2703"/>
    </row>
    <row r="1175" spans="1:1">
      <c r="A1175" s="2703"/>
    </row>
    <row r="1176" spans="1:1">
      <c r="A1176" s="2703"/>
    </row>
    <row r="1177" spans="1:1">
      <c r="A1177" s="2703"/>
    </row>
    <row r="1178" spans="1:1">
      <c r="A1178" s="2703"/>
    </row>
    <row r="1179" spans="1:1">
      <c r="A1179" s="2703"/>
    </row>
    <row r="1180" spans="1:1">
      <c r="A1180" s="2703"/>
    </row>
    <row r="1181" spans="1:1">
      <c r="A1181" s="2703"/>
    </row>
    <row r="1182" spans="1:1">
      <c r="A1182" s="2703"/>
    </row>
    <row r="1183" spans="1:1">
      <c r="A1183" s="2703"/>
    </row>
    <row r="1184" spans="1:1">
      <c r="A1184" s="2703"/>
    </row>
    <row r="1185" spans="1:1">
      <c r="A1185" s="2703"/>
    </row>
    <row r="1186" spans="1:1">
      <c r="A1186" s="2703"/>
    </row>
    <row r="1187" spans="1:1">
      <c r="A1187" s="2703"/>
    </row>
    <row r="1188" spans="1:1">
      <c r="A1188" s="2703"/>
    </row>
    <row r="1189" spans="1:1">
      <c r="A1189" s="2703"/>
    </row>
    <row r="1190" spans="1:1">
      <c r="A1190" s="2703"/>
    </row>
    <row r="1191" spans="1:1">
      <c r="A1191" s="2703"/>
    </row>
    <row r="1192" spans="1:1">
      <c r="A1192" s="2703"/>
    </row>
    <row r="1193" spans="1:1">
      <c r="A1193" s="2703"/>
    </row>
    <row r="1194" spans="1:1">
      <c r="A1194" s="2703"/>
    </row>
    <row r="1195" spans="1:1">
      <c r="A1195" s="2703"/>
    </row>
    <row r="1196" spans="1:1">
      <c r="A1196" s="2703"/>
    </row>
    <row r="1197" spans="1:1">
      <c r="A1197" s="2703"/>
    </row>
    <row r="1198" spans="1:1">
      <c r="A1198" s="2703"/>
    </row>
    <row r="1199" spans="1:1">
      <c r="A1199" s="2703"/>
    </row>
    <row r="1200" spans="1:1">
      <c r="A1200" s="2703"/>
    </row>
    <row r="1201" spans="1:1">
      <c r="A1201" s="2703"/>
    </row>
    <row r="1202" spans="1:1">
      <c r="A1202" s="2703"/>
    </row>
    <row r="1203" spans="1:1">
      <c r="A1203" s="2703"/>
    </row>
    <row r="1204" spans="1:1">
      <c r="A1204" s="2703"/>
    </row>
    <row r="1205" spans="1:1">
      <c r="A1205" s="2703"/>
    </row>
    <row r="1206" spans="1:1">
      <c r="A1206" s="2703"/>
    </row>
    <row r="1207" spans="1:1">
      <c r="A1207" s="2703"/>
    </row>
    <row r="1208" spans="1:1">
      <c r="A1208" s="2703"/>
    </row>
    <row r="1209" spans="1:1">
      <c r="A1209" s="2703"/>
    </row>
    <row r="1210" spans="1:1">
      <c r="A1210" s="2703"/>
    </row>
    <row r="1211" spans="1:1">
      <c r="A1211" s="2703"/>
    </row>
    <row r="1212" spans="1:1">
      <c r="A1212" s="2703"/>
    </row>
    <row r="1213" spans="1:1">
      <c r="A1213" s="2703"/>
    </row>
    <row r="1214" spans="1:1">
      <c r="A1214" s="2703"/>
    </row>
    <row r="1215" spans="1:1">
      <c r="A1215" s="2703"/>
    </row>
    <row r="1216" spans="1:1">
      <c r="A1216" s="2703"/>
    </row>
    <row r="1217" spans="1:1">
      <c r="A1217" s="2703"/>
    </row>
    <row r="1218" spans="1:1">
      <c r="A1218" s="2703"/>
    </row>
    <row r="1219" spans="1:1">
      <c r="A1219" s="2703"/>
    </row>
    <row r="1220" spans="1:1">
      <c r="A1220" s="2703"/>
    </row>
    <row r="1221" spans="1:1">
      <c r="A1221" s="2703"/>
    </row>
    <row r="1222" spans="1:1">
      <c r="A1222" s="2703"/>
    </row>
    <row r="1223" spans="1:1">
      <c r="A1223" s="2703"/>
    </row>
    <row r="1224" spans="1:1">
      <c r="A1224" s="2703"/>
    </row>
    <row r="1225" spans="1:1">
      <c r="A1225" s="2703"/>
    </row>
    <row r="1226" spans="1:1">
      <c r="A1226" s="2703"/>
    </row>
    <row r="1227" spans="1:1">
      <c r="A1227" s="2703"/>
    </row>
    <row r="1228" spans="1:1">
      <c r="A1228" s="2703"/>
    </row>
    <row r="1229" spans="1:1">
      <c r="A1229" s="2703"/>
    </row>
    <row r="1230" spans="1:1">
      <c r="A1230" s="2703"/>
    </row>
    <row r="1231" spans="1:1">
      <c r="A1231" s="2703"/>
    </row>
    <row r="1232" spans="1:1">
      <c r="A1232" s="2703"/>
    </row>
    <row r="1233" spans="1:1">
      <c r="A1233" s="2703"/>
    </row>
    <row r="1234" spans="1:1">
      <c r="A1234" s="2703"/>
    </row>
    <row r="1235" spans="1:1">
      <c r="A1235" s="2703"/>
    </row>
    <row r="1236" spans="1:1">
      <c r="A1236" s="2703"/>
    </row>
    <row r="1237" spans="1:1">
      <c r="A1237" s="2703"/>
    </row>
    <row r="1238" spans="1:1">
      <c r="A1238" s="2703"/>
    </row>
    <row r="1239" spans="1:1">
      <c r="A1239" s="2703"/>
    </row>
    <row r="1240" spans="1:1">
      <c r="A1240" s="2703"/>
    </row>
    <row r="1241" spans="1:1">
      <c r="A1241" s="2703"/>
    </row>
    <row r="1242" spans="1:1">
      <c r="A1242" s="2703"/>
    </row>
    <row r="1243" spans="1:1">
      <c r="A1243" s="2703"/>
    </row>
    <row r="1244" spans="1:1">
      <c r="A1244" s="2703"/>
    </row>
    <row r="1245" spans="1:1">
      <c r="A1245" s="2703"/>
    </row>
    <row r="1246" spans="1:1">
      <c r="A1246" s="2703"/>
    </row>
    <row r="1247" spans="1:1">
      <c r="A1247" s="2703"/>
    </row>
    <row r="1248" spans="1:1">
      <c r="A1248" s="2703"/>
    </row>
    <row r="1249" spans="1:1">
      <c r="A1249" s="2703"/>
    </row>
    <row r="1250" spans="1:1">
      <c r="A1250" s="2703"/>
    </row>
    <row r="1251" spans="1:1">
      <c r="A1251" s="2703"/>
    </row>
    <row r="1252" spans="1:1">
      <c r="A1252" s="2703"/>
    </row>
    <row r="1253" spans="1:1">
      <c r="A1253" s="2703"/>
    </row>
    <row r="1254" spans="1:1">
      <c r="A1254" s="2703"/>
    </row>
    <row r="1255" spans="1:1">
      <c r="A1255" s="2703"/>
    </row>
    <row r="1256" spans="1:1">
      <c r="A1256" s="2703"/>
    </row>
    <row r="1257" spans="1:1">
      <c r="A1257" s="2703"/>
    </row>
    <row r="1258" spans="1:1">
      <c r="A1258" s="2703"/>
    </row>
    <row r="1259" spans="1:1">
      <c r="A1259" s="2703"/>
    </row>
    <row r="1260" spans="1:1">
      <c r="A1260" s="2703"/>
    </row>
    <row r="1261" spans="1:1">
      <c r="A1261" s="2703"/>
    </row>
    <row r="1262" spans="1:1">
      <c r="A1262" s="2703"/>
    </row>
    <row r="1263" spans="1:1">
      <c r="A1263" s="2703"/>
    </row>
    <row r="1264" spans="1:1">
      <c r="A1264" s="2703"/>
    </row>
    <row r="1265" spans="1:1">
      <c r="A1265" s="2703"/>
    </row>
    <row r="1266" spans="1:1">
      <c r="A1266" s="2703"/>
    </row>
    <row r="1267" spans="1:1">
      <c r="A1267" s="2703"/>
    </row>
    <row r="1268" spans="1:1">
      <c r="A1268" s="2703"/>
    </row>
    <row r="1269" spans="1:1">
      <c r="A1269" s="2703"/>
    </row>
    <row r="1270" spans="1:1">
      <c r="A1270" s="2703"/>
    </row>
    <row r="1271" spans="1:1">
      <c r="A1271" s="2703"/>
    </row>
    <row r="1272" spans="1:1">
      <c r="A1272" s="2703"/>
    </row>
    <row r="1273" spans="1:1">
      <c r="A1273" s="2703"/>
    </row>
    <row r="1274" spans="1:1">
      <c r="A1274" s="2703"/>
    </row>
    <row r="1275" spans="1:1">
      <c r="A1275" s="2703"/>
    </row>
    <row r="1276" spans="1:1">
      <c r="A1276" s="2703"/>
    </row>
    <row r="1277" spans="1:1">
      <c r="A1277" s="2703"/>
    </row>
    <row r="1278" spans="1:1">
      <c r="A1278" s="2703"/>
    </row>
    <row r="1279" spans="1:1">
      <c r="A1279" s="2703"/>
    </row>
    <row r="1280" spans="1:1">
      <c r="A1280" s="2703"/>
    </row>
    <row r="1281" spans="1:1">
      <c r="A1281" s="2703"/>
    </row>
    <row r="1282" spans="1:1">
      <c r="A1282" s="2703"/>
    </row>
    <row r="1283" spans="1:1">
      <c r="A1283" s="2703"/>
    </row>
    <row r="1284" spans="1:1">
      <c r="A1284" s="2703"/>
    </row>
    <row r="1285" spans="1:1">
      <c r="A1285" s="2703"/>
    </row>
    <row r="1286" spans="1:1">
      <c r="A1286" s="2703"/>
    </row>
    <row r="1287" spans="1:1">
      <c r="A1287" s="2703"/>
    </row>
    <row r="1288" spans="1:1">
      <c r="A1288" s="2703"/>
    </row>
    <row r="1289" spans="1:1">
      <c r="A1289" s="2703"/>
    </row>
    <row r="1290" spans="1:1">
      <c r="A1290" s="2703"/>
    </row>
    <row r="1291" spans="1:1">
      <c r="A1291" s="2703"/>
    </row>
    <row r="1292" spans="1:1">
      <c r="A1292" s="2703"/>
    </row>
    <row r="1293" spans="1:1">
      <c r="A1293" s="2703"/>
    </row>
    <row r="1294" spans="1:1">
      <c r="A1294" s="2703"/>
    </row>
    <row r="1295" spans="1:1">
      <c r="A1295" s="2703"/>
    </row>
    <row r="1296" spans="1:1">
      <c r="A1296" s="2703"/>
    </row>
    <row r="1297" spans="1:1">
      <c r="A1297" s="2703"/>
    </row>
    <row r="1298" spans="1:1">
      <c r="A1298" s="2703"/>
    </row>
    <row r="1299" spans="1:1">
      <c r="A1299" s="2703"/>
    </row>
    <row r="1300" spans="1:1">
      <c r="A1300" s="2703"/>
    </row>
    <row r="1301" spans="1:1">
      <c r="A1301" s="2703"/>
    </row>
    <row r="1302" spans="1:1">
      <c r="A1302" s="2703"/>
    </row>
    <row r="1303" spans="1:1">
      <c r="A1303" s="2703"/>
    </row>
    <row r="1304" spans="1:1">
      <c r="A1304" s="2703"/>
    </row>
    <row r="1305" spans="1:1">
      <c r="A1305" s="2703"/>
    </row>
    <row r="1306" spans="1:1">
      <c r="A1306" s="2703"/>
    </row>
    <row r="1307" spans="1:1">
      <c r="A1307" s="2703"/>
    </row>
    <row r="1308" spans="1:1">
      <c r="A1308" s="2703"/>
    </row>
    <row r="1309" spans="1:1">
      <c r="A1309" s="2703"/>
    </row>
    <row r="1310" spans="1:1">
      <c r="A1310" s="2703"/>
    </row>
    <row r="1311" spans="1:1">
      <c r="A1311" s="2703"/>
    </row>
    <row r="1312" spans="1:1">
      <c r="A1312" s="2703"/>
    </row>
    <row r="1313" spans="1:1">
      <c r="A1313" s="2703"/>
    </row>
    <row r="1314" spans="1:1">
      <c r="A1314" s="2703"/>
    </row>
    <row r="1315" spans="1:1">
      <c r="A1315" s="2703"/>
    </row>
    <row r="1316" spans="1:1">
      <c r="A1316" s="2703"/>
    </row>
    <row r="1317" spans="1:1">
      <c r="A1317" s="2703"/>
    </row>
    <row r="1318" spans="1:1">
      <c r="A1318" s="2703"/>
    </row>
    <row r="1319" spans="1:1">
      <c r="A1319" s="2703"/>
    </row>
    <row r="1320" spans="1:1">
      <c r="A1320" s="2703"/>
    </row>
    <row r="1321" spans="1:1">
      <c r="A1321" s="2703"/>
    </row>
    <row r="1322" spans="1:1">
      <c r="A1322" s="2703"/>
    </row>
    <row r="1323" spans="1:1">
      <c r="A1323" s="2703"/>
    </row>
    <row r="1324" spans="1:1">
      <c r="A1324" s="2703"/>
    </row>
    <row r="1325" spans="1:1">
      <c r="A1325" s="2703"/>
    </row>
    <row r="1326" spans="1:1">
      <c r="A1326" s="2703"/>
    </row>
    <row r="1327" spans="1:1">
      <c r="A1327" s="2703"/>
    </row>
    <row r="1328" spans="1:1">
      <c r="A1328" s="2703"/>
    </row>
    <row r="1329" spans="1:1">
      <c r="A1329" s="2703"/>
    </row>
    <row r="1330" spans="1:1">
      <c r="A1330" s="2703"/>
    </row>
    <row r="1331" spans="1:1">
      <c r="A1331" s="2703"/>
    </row>
    <row r="1332" spans="1:1">
      <c r="A1332" s="2703"/>
    </row>
    <row r="1333" spans="1:1">
      <c r="A1333" s="2703"/>
    </row>
    <row r="1334" spans="1:1">
      <c r="A1334" s="2703"/>
    </row>
    <row r="1335" spans="1:1">
      <c r="A1335" s="2703"/>
    </row>
    <row r="1336" spans="1:1">
      <c r="A1336" s="2703"/>
    </row>
    <row r="1337" spans="1:1">
      <c r="A1337" s="2703"/>
    </row>
    <row r="1338" spans="1:1">
      <c r="A1338" s="2703"/>
    </row>
    <row r="1339" spans="1:1">
      <c r="A1339" s="2703"/>
    </row>
    <row r="1340" spans="1:1">
      <c r="A1340" s="2703"/>
    </row>
    <row r="1341" spans="1:1">
      <c r="A1341" s="2703"/>
    </row>
    <row r="1342" spans="1:1">
      <c r="A1342" s="2703"/>
    </row>
    <row r="1343" spans="1:1">
      <c r="A1343" s="2703"/>
    </row>
    <row r="1344" spans="1:1">
      <c r="A1344" s="2703"/>
    </row>
    <row r="1345" spans="1:1">
      <c r="A1345" s="2703"/>
    </row>
    <row r="1346" spans="1:1">
      <c r="A1346" s="2703"/>
    </row>
    <row r="1347" spans="1:1">
      <c r="A1347" s="2703"/>
    </row>
    <row r="1348" spans="1:1">
      <c r="A1348" s="2703"/>
    </row>
    <row r="1349" spans="1:1">
      <c r="A1349" s="2703"/>
    </row>
    <row r="1350" spans="1:1">
      <c r="A1350" s="2703"/>
    </row>
    <row r="1351" spans="1:1">
      <c r="A1351" s="2703"/>
    </row>
    <row r="1352" spans="1:1">
      <c r="A1352" s="2703"/>
    </row>
    <row r="1353" spans="1:1">
      <c r="A1353" s="2703"/>
    </row>
    <row r="1354" spans="1:1">
      <c r="A1354" s="2703"/>
    </row>
    <row r="1355" spans="1:1">
      <c r="A1355" s="2703"/>
    </row>
    <row r="1356" spans="1:1">
      <c r="A1356" s="2703"/>
    </row>
    <row r="1357" spans="1:1">
      <c r="A1357" s="2703"/>
    </row>
    <row r="1358" spans="1:1">
      <c r="A1358" s="2703"/>
    </row>
    <row r="1359" spans="1:1">
      <c r="A1359" s="2703"/>
    </row>
    <row r="1360" spans="1:1">
      <c r="A1360" s="2703"/>
    </row>
    <row r="1361" spans="1:1">
      <c r="A1361" s="2703"/>
    </row>
    <row r="1362" spans="1:1">
      <c r="A1362" s="2703"/>
    </row>
    <row r="1363" spans="1:1">
      <c r="A1363" s="2703"/>
    </row>
    <row r="1364" spans="1:1">
      <c r="A1364" s="2703"/>
    </row>
    <row r="1365" spans="1:1">
      <c r="A1365" s="2703"/>
    </row>
    <row r="1366" spans="1:1">
      <c r="A1366" s="2703"/>
    </row>
    <row r="1367" spans="1:1">
      <c r="A1367" s="2703"/>
    </row>
    <row r="1368" spans="1:1">
      <c r="A1368" s="2703"/>
    </row>
    <row r="1369" spans="1:1">
      <c r="A1369" s="2703"/>
    </row>
    <row r="1370" spans="1:1">
      <c r="A1370" s="2703"/>
    </row>
    <row r="1371" spans="1:1">
      <c r="A1371" s="2703"/>
    </row>
    <row r="1372" spans="1:1">
      <c r="A1372" s="2703"/>
    </row>
    <row r="1373" spans="1:1">
      <c r="A1373" s="2703"/>
    </row>
    <row r="1374" spans="1:1">
      <c r="A1374" s="2703"/>
    </row>
    <row r="1375" spans="1:1">
      <c r="A1375" s="2703"/>
    </row>
    <row r="1376" spans="1:1">
      <c r="A1376" s="2703"/>
    </row>
    <row r="1377" spans="1:1">
      <c r="A1377" s="2703"/>
    </row>
    <row r="1378" spans="1:1">
      <c r="A1378" s="2703"/>
    </row>
    <row r="1379" spans="1:1">
      <c r="A1379" s="2703"/>
    </row>
    <row r="1380" spans="1:1">
      <c r="A1380" s="2703"/>
    </row>
    <row r="1381" spans="1:1">
      <c r="A1381" s="2703"/>
    </row>
    <row r="1382" spans="1:1">
      <c r="A1382" s="2703"/>
    </row>
    <row r="1383" spans="1:1">
      <c r="A1383" s="2703"/>
    </row>
    <row r="1384" spans="1:1">
      <c r="A1384" s="2703"/>
    </row>
    <row r="1385" spans="1:1">
      <c r="A1385" s="2703"/>
    </row>
    <row r="1386" spans="1:1">
      <c r="A1386" s="2703"/>
    </row>
    <row r="1387" spans="1:1">
      <c r="A1387" s="2703"/>
    </row>
    <row r="1388" spans="1:1">
      <c r="A1388" s="2703"/>
    </row>
    <row r="1389" spans="1:1">
      <c r="A1389" s="2703"/>
    </row>
    <row r="1390" spans="1:1">
      <c r="A1390" s="2703"/>
    </row>
    <row r="1391" spans="1:1">
      <c r="A1391" s="2703"/>
    </row>
    <row r="1392" spans="1:1">
      <c r="A1392" s="2703"/>
    </row>
    <row r="1393" spans="1:1">
      <c r="A1393" s="2703"/>
    </row>
    <row r="1394" spans="1:1">
      <c r="A1394" s="2703"/>
    </row>
    <row r="1395" spans="1:1">
      <c r="A1395" s="2703"/>
    </row>
    <row r="1396" spans="1:1">
      <c r="A1396" s="2703"/>
    </row>
    <row r="1397" spans="1:1">
      <c r="A1397" s="2703"/>
    </row>
    <row r="1398" spans="1:1">
      <c r="A1398" s="2703"/>
    </row>
    <row r="1399" spans="1:1">
      <c r="A1399" s="2703"/>
    </row>
    <row r="1400" spans="1:1">
      <c r="A1400" s="2703"/>
    </row>
    <row r="1401" spans="1:1">
      <c r="A1401" s="2703"/>
    </row>
    <row r="1402" spans="1:1">
      <c r="A1402" s="2703"/>
    </row>
    <row r="1403" spans="1:1">
      <c r="A1403" s="2703"/>
    </row>
    <row r="1404" spans="1:1">
      <c r="A1404" s="2703"/>
    </row>
    <row r="1405" spans="1:1">
      <c r="A1405" s="2703"/>
    </row>
    <row r="1406" spans="1:1">
      <c r="A1406" s="2703"/>
    </row>
    <row r="1407" spans="1:1">
      <c r="A1407" s="2703"/>
    </row>
    <row r="1408" spans="1:1">
      <c r="A1408" s="2703"/>
    </row>
    <row r="1409" spans="1:1">
      <c r="A1409" s="2703"/>
    </row>
    <row r="1410" spans="1:1">
      <c r="A1410" s="2703"/>
    </row>
    <row r="1411" spans="1:1">
      <c r="A1411" s="2703"/>
    </row>
    <row r="1412" spans="1:1">
      <c r="A1412" s="2703"/>
    </row>
    <row r="1413" spans="1:1">
      <c r="A1413" s="2703"/>
    </row>
    <row r="1414" spans="1:1">
      <c r="A1414" s="2703"/>
    </row>
    <row r="1415" spans="1:1">
      <c r="A1415" s="2703"/>
    </row>
    <row r="1416" spans="1:1">
      <c r="A1416" s="2703"/>
    </row>
    <row r="1417" spans="1:1">
      <c r="A1417" s="2703"/>
    </row>
    <row r="1418" spans="1:1">
      <c r="A1418" s="2703"/>
    </row>
    <row r="1419" spans="1:1">
      <c r="A1419" s="2703"/>
    </row>
    <row r="1420" spans="1:1">
      <c r="A1420" s="2703"/>
    </row>
    <row r="1421" spans="1:1">
      <c r="A1421" s="2703"/>
    </row>
    <row r="1422" spans="1:1">
      <c r="A1422" s="2703"/>
    </row>
    <row r="1423" spans="1:1">
      <c r="A1423" s="2703"/>
    </row>
    <row r="1424" spans="1:1">
      <c r="A1424" s="2703"/>
    </row>
    <row r="1425" spans="1:1">
      <c r="A1425" s="2703"/>
    </row>
    <row r="1426" spans="1:1">
      <c r="A1426" s="2703"/>
    </row>
    <row r="1427" spans="1:1">
      <c r="A1427" s="2703"/>
    </row>
    <row r="1428" spans="1:1">
      <c r="A1428" s="2703"/>
    </row>
    <row r="1429" spans="1:1">
      <c r="A1429" s="2703"/>
    </row>
    <row r="1430" spans="1:1">
      <c r="A1430" s="2703"/>
    </row>
    <row r="1431" spans="1:1">
      <c r="A1431" s="2703"/>
    </row>
    <row r="1432" spans="1:1">
      <c r="A1432" s="2703"/>
    </row>
    <row r="1433" spans="1:1">
      <c r="A1433" s="2703"/>
    </row>
    <row r="1434" spans="1:1">
      <c r="A1434" s="2703"/>
    </row>
    <row r="1435" spans="1:1">
      <c r="A1435" s="2703"/>
    </row>
    <row r="1436" spans="1:1">
      <c r="A1436" s="2703"/>
    </row>
    <row r="1437" spans="1:1">
      <c r="A1437" s="2703"/>
    </row>
    <row r="1438" spans="1:1">
      <c r="A1438" s="2703"/>
    </row>
    <row r="1439" spans="1:1">
      <c r="A1439" s="2703"/>
    </row>
    <row r="1440" spans="1:1">
      <c r="A1440" s="2703"/>
    </row>
    <row r="1441" spans="1:1">
      <c r="A1441" s="2703"/>
    </row>
    <row r="1442" spans="1:1">
      <c r="A1442" s="2703"/>
    </row>
    <row r="1443" spans="1:1">
      <c r="A1443" s="2703"/>
    </row>
    <row r="1444" spans="1:1">
      <c r="A1444" s="2703"/>
    </row>
    <row r="1445" spans="1:1">
      <c r="A1445" s="2703"/>
    </row>
    <row r="1446" spans="1:1">
      <c r="A1446" s="2703"/>
    </row>
    <row r="1447" spans="1:1">
      <c r="A1447" s="2703"/>
    </row>
    <row r="1448" spans="1:1">
      <c r="A1448" s="2703"/>
    </row>
    <row r="1449" spans="1:1">
      <c r="A1449" s="2703"/>
    </row>
    <row r="1450" spans="1:1">
      <c r="A1450" s="2703"/>
    </row>
    <row r="1451" spans="1:1">
      <c r="A1451" s="2703"/>
    </row>
    <row r="1452" spans="1:1">
      <c r="A1452" s="2703"/>
    </row>
    <row r="1453" spans="1:1">
      <c r="A1453" s="2703"/>
    </row>
    <row r="1454" spans="1:1">
      <c r="A1454" s="2703"/>
    </row>
    <row r="1455" spans="1:1">
      <c r="A1455" s="2703"/>
    </row>
    <row r="1456" spans="1:1">
      <c r="A1456" s="2703"/>
    </row>
    <row r="1457" spans="1:1">
      <c r="A1457" s="2703"/>
    </row>
    <row r="1458" spans="1:1">
      <c r="A1458" s="2703"/>
    </row>
    <row r="1459" spans="1:1">
      <c r="A1459" s="2703"/>
    </row>
    <row r="1460" spans="1:1">
      <c r="A1460" s="2703"/>
    </row>
    <row r="1461" spans="1:1">
      <c r="A1461" s="2703"/>
    </row>
    <row r="1462" spans="1:1">
      <c r="A1462" s="2703"/>
    </row>
    <row r="1463" spans="1:1">
      <c r="A1463" s="2703"/>
    </row>
    <row r="1464" spans="1:1">
      <c r="A1464" s="2703"/>
    </row>
    <row r="1465" spans="1:1">
      <c r="A1465" s="2703"/>
    </row>
    <row r="1466" spans="1:1">
      <c r="A1466" s="2703"/>
    </row>
    <row r="1467" spans="1:1">
      <c r="A1467" s="2703"/>
    </row>
    <row r="1468" spans="1:1">
      <c r="A1468" s="2703"/>
    </row>
    <row r="1469" spans="1:1">
      <c r="A1469" s="2703"/>
    </row>
    <row r="1470" spans="1:1">
      <c r="A1470" s="2703"/>
    </row>
    <row r="1471" spans="1:1">
      <c r="A1471" s="2703"/>
    </row>
    <row r="1472" spans="1:1">
      <c r="A1472" s="2703"/>
    </row>
    <row r="1473" spans="1:1">
      <c r="A1473" s="2703"/>
    </row>
    <row r="1474" spans="1:1">
      <c r="A1474" s="2703"/>
    </row>
    <row r="1475" spans="1:1">
      <c r="A1475" s="2703"/>
    </row>
    <row r="1476" spans="1:1">
      <c r="A1476" s="2657"/>
    </row>
    <row r="1477" spans="1:1">
      <c r="A1477" s="2657"/>
    </row>
    <row r="1478" spans="1:1">
      <c r="A1478" s="2657"/>
    </row>
    <row r="1479" spans="1:1">
      <c r="A1479" s="2657"/>
    </row>
    <row r="1480" spans="1:1">
      <c r="A1480" s="2657"/>
    </row>
    <row r="1481" spans="1:1">
      <c r="A1481" s="2657"/>
    </row>
    <row r="1482" spans="1:1">
      <c r="A1482" s="2657"/>
    </row>
    <row r="1483" spans="1:1">
      <c r="A1483" s="2657"/>
    </row>
    <row r="1484" spans="1:1">
      <c r="A1484" s="2657"/>
    </row>
    <row r="1485" spans="1:1">
      <c r="A1485" s="2657"/>
    </row>
    <row r="1486" spans="1:1">
      <c r="A1486" s="2657"/>
    </row>
    <row r="1487" spans="1:1">
      <c r="A1487" s="2657"/>
    </row>
    <row r="1488" spans="1:1">
      <c r="A1488" s="2657"/>
    </row>
    <row r="1489" spans="1:1">
      <c r="A1489" s="2657"/>
    </row>
    <row r="1490" spans="1:1">
      <c r="A1490" s="2657"/>
    </row>
    <row r="1491" spans="1:1">
      <c r="A1491" s="2657"/>
    </row>
    <row r="1492" spans="1:1">
      <c r="A1492" s="2657"/>
    </row>
    <row r="1493" spans="1:1">
      <c r="A1493" s="2657"/>
    </row>
    <row r="1494" spans="1:1">
      <c r="A1494" s="2657"/>
    </row>
    <row r="1495" spans="1:1">
      <c r="A1495" s="2657"/>
    </row>
    <row r="1496" spans="1:1">
      <c r="A1496" s="2657"/>
    </row>
    <row r="1497" spans="1:1">
      <c r="A1497" s="2657"/>
    </row>
    <row r="1498" spans="1:1">
      <c r="A1498" s="2657"/>
    </row>
    <row r="1499" spans="1:1">
      <c r="A1499" s="2657"/>
    </row>
    <row r="1500" spans="1:1">
      <c r="A1500" s="2657"/>
    </row>
    <row r="1501" spans="1:1">
      <c r="A1501" s="2657"/>
    </row>
    <row r="1502" spans="1:1">
      <c r="A1502" s="2657"/>
    </row>
    <row r="1503" spans="1:1">
      <c r="A1503" s="2657"/>
    </row>
    <row r="1504" spans="1:1">
      <c r="A1504" s="2657"/>
    </row>
    <row r="1505" spans="1:1">
      <c r="A1505" s="2657"/>
    </row>
    <row r="1506" spans="1:1">
      <c r="A1506" s="2657"/>
    </row>
    <row r="1507" spans="1:1">
      <c r="A1507" s="2657"/>
    </row>
    <row r="1508" spans="1:1">
      <c r="A1508" s="2657"/>
    </row>
    <row r="1509" spans="1:1">
      <c r="A1509" s="2657"/>
    </row>
    <row r="1510" spans="1:1">
      <c r="A1510" s="2657"/>
    </row>
    <row r="1511" spans="1:1">
      <c r="A1511" s="2657"/>
    </row>
    <row r="1512" spans="1:1">
      <c r="A1512" s="2657"/>
    </row>
    <row r="1513" spans="1:1">
      <c r="A1513" s="2657"/>
    </row>
    <row r="1514" spans="1:1">
      <c r="A1514" s="2657"/>
    </row>
    <row r="1515" spans="1:1">
      <c r="A1515" s="2657"/>
    </row>
    <row r="1516" spans="1:1">
      <c r="A1516" s="2657"/>
    </row>
    <row r="1517" spans="1:1">
      <c r="A1517" s="2657"/>
    </row>
    <row r="1518" spans="1:1">
      <c r="A1518" s="2657"/>
    </row>
    <row r="1519" spans="1:1">
      <c r="A1519" s="2657"/>
    </row>
    <row r="1520" spans="1:1">
      <c r="A1520" s="2657"/>
    </row>
    <row r="1521" spans="1:35">
      <c r="A1521" s="2657"/>
    </row>
    <row r="1522" spans="1:35">
      <c r="A1522" s="2657"/>
    </row>
    <row r="1523" spans="1:35">
      <c r="A1523" s="2657"/>
    </row>
    <row r="1524" spans="1:35">
      <c r="A1524" s="2657"/>
    </row>
    <row r="1525" spans="1:35">
      <c r="A1525" s="2657"/>
    </row>
    <row r="1526" spans="1:35">
      <c r="A1526" s="2657"/>
    </row>
    <row r="1527" spans="1:35">
      <c r="A1527" s="2657"/>
    </row>
    <row r="1528" spans="1:35">
      <c r="A1528" s="2657"/>
    </row>
    <row r="1529" spans="1:35">
      <c r="A1529" s="2657"/>
      <c r="AI1529" s="2682"/>
    </row>
    <row r="1530" spans="1:35">
      <c r="A1530" s="2657"/>
    </row>
    <row r="1531" spans="1:35">
      <c r="A1531" s="2657"/>
    </row>
    <row r="1532" spans="1:35">
      <c r="A1532" s="2657"/>
    </row>
    <row r="1533" spans="1:35">
      <c r="A1533" s="2657"/>
    </row>
    <row r="1534" spans="1:35">
      <c r="A1534" s="2657"/>
    </row>
    <row r="1535" spans="1:35">
      <c r="A1535" s="2657"/>
    </row>
    <row r="1536" spans="1:35">
      <c r="A1536" s="2657"/>
    </row>
    <row r="1537" spans="1:1">
      <c r="A1537" s="2657"/>
    </row>
    <row r="1538" spans="1:1">
      <c r="A1538" s="2657"/>
    </row>
    <row r="1539" spans="1:1">
      <c r="A1539" s="2657"/>
    </row>
    <row r="1540" spans="1:1">
      <c r="A1540" s="2657"/>
    </row>
    <row r="1541" spans="1:1">
      <c r="A1541" s="2657"/>
    </row>
    <row r="1542" spans="1:1">
      <c r="A1542" s="2657"/>
    </row>
    <row r="1543" spans="1:1">
      <c r="A1543" s="2657"/>
    </row>
    <row r="1544" spans="1:1">
      <c r="A1544" s="2657"/>
    </row>
    <row r="1545" spans="1:1">
      <c r="A1545" s="2657"/>
    </row>
    <row r="1546" spans="1:1">
      <c r="A1546" s="2657"/>
    </row>
    <row r="1547" spans="1:1">
      <c r="A1547" s="2657"/>
    </row>
    <row r="1548" spans="1:1">
      <c r="A1548" s="2657"/>
    </row>
    <row r="1549" spans="1:1">
      <c r="A1549" s="2657"/>
    </row>
    <row r="1550" spans="1:1">
      <c r="A1550" s="2657"/>
    </row>
    <row r="1551" spans="1:1">
      <c r="A1551" s="2657"/>
    </row>
    <row r="1552" spans="1:1">
      <c r="A1552" s="2657"/>
    </row>
    <row r="1553" spans="1:1">
      <c r="A1553" s="2657"/>
    </row>
    <row r="1554" spans="1:1">
      <c r="A1554" s="2657"/>
    </row>
    <row r="1555" spans="1:1">
      <c r="A1555" s="2657"/>
    </row>
    <row r="1556" spans="1:1">
      <c r="A1556" s="2657"/>
    </row>
    <row r="1557" spans="1:1">
      <c r="A1557" s="2657"/>
    </row>
    <row r="1558" spans="1:1">
      <c r="A1558" s="2657"/>
    </row>
    <row r="1559" spans="1:1">
      <c r="A1559" s="2657"/>
    </row>
    <row r="1560" spans="1:1">
      <c r="A1560" s="2657"/>
    </row>
    <row r="1561" spans="1:1">
      <c r="A1561" s="2657"/>
    </row>
    <row r="1562" spans="1:1">
      <c r="A1562" s="2657"/>
    </row>
    <row r="1563" spans="1:1">
      <c r="A1563" s="2657"/>
    </row>
    <row r="1564" spans="1:1">
      <c r="A1564" s="2657"/>
    </row>
    <row r="1565" spans="1:1">
      <c r="A1565" s="2657"/>
    </row>
    <row r="1566" spans="1:1">
      <c r="A1566" s="2657"/>
    </row>
    <row r="1567" spans="1:1">
      <c r="A1567" s="2657"/>
    </row>
    <row r="1568" spans="1:1">
      <c r="A1568" s="2657"/>
    </row>
    <row r="1569" spans="1:1">
      <c r="A1569" s="2657"/>
    </row>
    <row r="1570" spans="1:1">
      <c r="A1570" s="2657"/>
    </row>
    <row r="1571" spans="1:1">
      <c r="A1571" s="2657"/>
    </row>
    <row r="1572" spans="1:1">
      <c r="A1572" s="2657"/>
    </row>
    <row r="1573" spans="1:1">
      <c r="A1573" s="2657"/>
    </row>
    <row r="1574" spans="1:1">
      <c r="A1574" s="2657"/>
    </row>
    <row r="1575" spans="1:1">
      <c r="A1575" s="2657"/>
    </row>
    <row r="1576" spans="1:1">
      <c r="A1576" s="2657"/>
    </row>
    <row r="1577" spans="1:1">
      <c r="A1577" s="2657"/>
    </row>
    <row r="1578" spans="1:1">
      <c r="A1578" s="2657"/>
    </row>
    <row r="1579" spans="1:1">
      <c r="A1579" s="2657"/>
    </row>
    <row r="1580" spans="1:1">
      <c r="A1580" s="2657"/>
    </row>
    <row r="1581" spans="1:1">
      <c r="A1581" s="2657"/>
    </row>
    <row r="1582" spans="1:1">
      <c r="A1582" s="2657"/>
    </row>
    <row r="1583" spans="1:1">
      <c r="A1583" s="2657"/>
    </row>
    <row r="1584" spans="1:1">
      <c r="A1584" s="2657"/>
    </row>
    <row r="1585" spans="1:1">
      <c r="A1585" s="2657"/>
    </row>
    <row r="1586" spans="1:1">
      <c r="A1586" s="2657"/>
    </row>
    <row r="1587" spans="1:1">
      <c r="A1587" s="2657"/>
    </row>
    <row r="1588" spans="1:1">
      <c r="A1588" s="2657"/>
    </row>
    <row r="1589" spans="1:1">
      <c r="A1589" s="2657"/>
    </row>
    <row r="1590" spans="1:1">
      <c r="A1590" s="2657"/>
    </row>
    <row r="1591" spans="1:1">
      <c r="A1591" s="2657"/>
    </row>
    <row r="1592" spans="1:1">
      <c r="A1592" s="2657"/>
    </row>
    <row r="1593" spans="1:1">
      <c r="A1593" s="2657"/>
    </row>
    <row r="1594" spans="1:1">
      <c r="A1594" s="2657"/>
    </row>
    <row r="1595" spans="1:1">
      <c r="A1595" s="2657"/>
    </row>
    <row r="1596" spans="1:1">
      <c r="A1596" s="2657"/>
    </row>
    <row r="1597" spans="1:1">
      <c r="A1597" s="2657"/>
    </row>
    <row r="1598" spans="1:1">
      <c r="A1598" s="2657"/>
    </row>
    <row r="1599" spans="1:1">
      <c r="A1599" s="2657"/>
    </row>
    <row r="1600" spans="1:1">
      <c r="A1600" s="2657"/>
    </row>
    <row r="1601" spans="1:1">
      <c r="A1601" s="2657"/>
    </row>
    <row r="1602" spans="1:1">
      <c r="A1602" s="2657"/>
    </row>
    <row r="1603" spans="1:1">
      <c r="A1603" s="2657"/>
    </row>
    <row r="1604" spans="1:1">
      <c r="A1604" s="2657"/>
    </row>
    <row r="1605" spans="1:1">
      <c r="A1605" s="2657"/>
    </row>
    <row r="1606" spans="1:1">
      <c r="A1606" s="2657"/>
    </row>
    <row r="1607" spans="1:1">
      <c r="A1607" s="2657"/>
    </row>
    <row r="1608" spans="1:1">
      <c r="A1608" s="2657"/>
    </row>
    <row r="1609" spans="1:1">
      <c r="A1609" s="2657"/>
    </row>
    <row r="1610" spans="1:1">
      <c r="A1610" s="2657"/>
    </row>
    <row r="1611" spans="1:1">
      <c r="A1611" s="2657"/>
    </row>
    <row r="1612" spans="1:1">
      <c r="A1612" s="2657"/>
    </row>
    <row r="1613" spans="1:1">
      <c r="A1613" s="2657"/>
    </row>
    <row r="1614" spans="1:1">
      <c r="A1614" s="2657"/>
    </row>
    <row r="1615" spans="1:1">
      <c r="A1615" s="2657"/>
    </row>
    <row r="1616" spans="1:1">
      <c r="A1616" s="2657"/>
    </row>
    <row r="1617" spans="1:1">
      <c r="A1617" s="2657"/>
    </row>
    <row r="1618" spans="1:1">
      <c r="A1618" s="2657"/>
    </row>
    <row r="1619" spans="1:1">
      <c r="A1619" s="2657"/>
    </row>
    <row r="1620" spans="1:1">
      <c r="A1620" s="2657"/>
    </row>
    <row r="1621" spans="1:1">
      <c r="A1621" s="2657"/>
    </row>
    <row r="1622" spans="1:1">
      <c r="A1622" s="2657"/>
    </row>
    <row r="1623" spans="1:1">
      <c r="A1623" s="2657"/>
    </row>
    <row r="1624" spans="1:1">
      <c r="A1624" s="2657"/>
    </row>
    <row r="1625" spans="1:1">
      <c r="A1625" s="2657"/>
    </row>
    <row r="1626" spans="1:1">
      <c r="A1626" s="2657"/>
    </row>
    <row r="1627" spans="1:1">
      <c r="A1627" s="2657"/>
    </row>
    <row r="1628" spans="1:1">
      <c r="A1628" s="2657"/>
    </row>
    <row r="1629" spans="1:1">
      <c r="A1629" s="2657"/>
    </row>
    <row r="1630" spans="1:1">
      <c r="A1630" s="2657"/>
    </row>
    <row r="1631" spans="1:1">
      <c r="A1631" s="2657"/>
    </row>
    <row r="1632" spans="1:1">
      <c r="A1632" s="2657"/>
    </row>
    <row r="1633" spans="1:1">
      <c r="A1633" s="2657"/>
    </row>
    <row r="1634" spans="1:1">
      <c r="A1634" s="2657"/>
    </row>
    <row r="1635" spans="1:1">
      <c r="A1635" s="2657"/>
    </row>
    <row r="1636" spans="1:1">
      <c r="A1636" s="2657"/>
    </row>
    <row r="1637" spans="1:1">
      <c r="A1637" s="2657"/>
    </row>
    <row r="1638" spans="1:1">
      <c r="A1638" s="2657"/>
    </row>
  </sheetData>
  <autoFilter ref="A9:A1528"/>
  <mergeCells count="25">
    <mergeCell ref="L5:L7"/>
    <mergeCell ref="M5:O6"/>
    <mergeCell ref="AJ5:AJ7"/>
    <mergeCell ref="F5:F7"/>
    <mergeCell ref="G5:G7"/>
    <mergeCell ref="H5:H7"/>
    <mergeCell ref="I5:J6"/>
    <mergeCell ref="K5:K7"/>
    <mergeCell ref="AD5:AD7"/>
    <mergeCell ref="A1:AJ1"/>
    <mergeCell ref="A2:AJ2"/>
    <mergeCell ref="M4:N4"/>
    <mergeCell ref="AE5:AG6"/>
    <mergeCell ref="AH5:AH7"/>
    <mergeCell ref="AI5:AI7"/>
    <mergeCell ref="P5:S5"/>
    <mergeCell ref="T5:U6"/>
    <mergeCell ref="V5:W6"/>
    <mergeCell ref="X5:Z6"/>
    <mergeCell ref="AA5:AC6"/>
    <mergeCell ref="A5:A7"/>
    <mergeCell ref="B5:B7"/>
    <mergeCell ref="C5:C7"/>
    <mergeCell ref="D5:D7"/>
    <mergeCell ref="E5:E7"/>
  </mergeCells>
  <printOptions horizontalCentered="1"/>
  <pageMargins left="1" right="0" top="0.5" bottom="0.5" header="0.17" footer="0.18"/>
  <pageSetup paperSize="5" scale="50" firstPageNumber="447" fitToHeight="0" orientation="landscape" useFirstPageNumber="1" horizontalDpi="1200" verticalDpi="1200" r:id="rId1"/>
  <headerFooter alignWithMargins="0">
    <oddHeader>&amp;R&amp;"Times New Roman,Bold"&amp;14[ &amp;P ]</oddHeader>
  </headerFooter>
  <rowBreaks count="2" manualBreakCount="2">
    <brk id="729" max="34" man="1"/>
    <brk id="872" max="3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L74"/>
  <sheetViews>
    <sheetView view="pageBreakPreview" zoomScale="70" zoomScaleNormal="90" zoomScaleSheetLayoutView="70" workbookViewId="0">
      <pane xSplit="3" ySplit="8" topLeftCell="D9"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75"/>
  <cols>
    <col min="1" max="1" width="6.25" style="122" customWidth="1"/>
    <col min="2" max="2" width="11" style="122" customWidth="1"/>
    <col min="3" max="3" width="32.25" style="123" customWidth="1"/>
    <col min="4" max="4" width="11.375" style="122" customWidth="1"/>
    <col min="5" max="5" width="9.875" style="122" customWidth="1"/>
    <col min="6" max="6" width="8.625" style="122" customWidth="1"/>
    <col min="7" max="7" width="9.375" style="123" customWidth="1"/>
    <col min="8" max="8" width="9.25" style="123" customWidth="1"/>
    <col min="9" max="9" width="7.75" style="123" customWidth="1"/>
    <col min="10" max="10" width="5.75" style="123" customWidth="1"/>
    <col min="11" max="11" width="9.375" style="123" customWidth="1"/>
    <col min="12" max="12" width="8.375" style="123" customWidth="1"/>
    <col min="13" max="13" width="7.875" style="123" customWidth="1"/>
    <col min="14" max="15" width="8.125" style="123" customWidth="1"/>
    <col min="16" max="23" width="7.75" style="123" hidden="1" customWidth="1"/>
    <col min="24" max="24" width="9.5" style="123" customWidth="1"/>
    <col min="25" max="25" width="7.75" style="123" customWidth="1"/>
    <col min="26" max="26" width="8.25" style="123" customWidth="1"/>
    <col min="27" max="27" width="8.625" style="123" customWidth="1"/>
    <col min="28" max="28" width="7.75" style="123" customWidth="1"/>
    <col min="29" max="29" width="9.5" style="123" customWidth="1"/>
    <col min="30" max="35" width="7.75" style="123" customWidth="1"/>
    <col min="36" max="36" width="6.625" style="123" customWidth="1"/>
    <col min="37" max="16384" width="8" style="123"/>
  </cols>
  <sheetData>
    <row r="1" spans="1:38" s="119" customFormat="1" ht="25.5" customHeight="1">
      <c r="A1" s="3327" t="s">
        <v>12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row>
    <row r="2" spans="1:38" s="120" customFormat="1" ht="32.25" customHeight="1">
      <c r="A2" s="3328" t="s">
        <v>189</v>
      </c>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row>
    <row r="3" spans="1:38" ht="12.75" customHeight="1">
      <c r="A3" s="121"/>
      <c r="C3" s="121"/>
      <c r="D3" s="121"/>
      <c r="E3" s="121"/>
      <c r="F3" s="121"/>
      <c r="G3" s="121"/>
      <c r="H3" s="121"/>
      <c r="I3" s="121"/>
      <c r="J3" s="121"/>
      <c r="K3" s="121"/>
      <c r="L3" s="121"/>
      <c r="M3" s="121"/>
      <c r="N3" s="121"/>
      <c r="O3" s="121"/>
      <c r="P3" s="2824"/>
      <c r="Q3" s="2824"/>
      <c r="R3" s="2824"/>
      <c r="S3" s="2824"/>
      <c r="T3" s="2824"/>
      <c r="U3" s="2824"/>
      <c r="V3" s="2824"/>
      <c r="W3" s="2824"/>
      <c r="X3" s="2824"/>
      <c r="Y3" s="2824"/>
      <c r="Z3" s="2824"/>
      <c r="AA3" s="2824"/>
      <c r="AB3" s="2824"/>
      <c r="AC3" s="2824"/>
      <c r="AD3" s="3217"/>
      <c r="AE3" s="2824"/>
      <c r="AF3" s="2824"/>
      <c r="AG3" s="2824"/>
      <c r="AH3" s="2824"/>
      <c r="AI3" s="2824"/>
      <c r="AJ3" s="121"/>
    </row>
    <row r="4" spans="1:38" ht="15.75" customHeight="1">
      <c r="C4" s="122"/>
      <c r="G4" s="122"/>
      <c r="H4" s="122"/>
      <c r="I4" s="122"/>
      <c r="J4" s="122"/>
      <c r="K4" s="122"/>
      <c r="L4" s="122"/>
      <c r="M4" s="124"/>
      <c r="N4" s="124"/>
      <c r="O4" s="124"/>
      <c r="P4" s="124"/>
      <c r="Q4" s="124"/>
      <c r="R4" s="124"/>
      <c r="S4" s="124"/>
      <c r="T4" s="124"/>
      <c r="U4" s="124"/>
      <c r="V4" s="124"/>
      <c r="W4" s="124"/>
      <c r="X4" s="124"/>
      <c r="Y4" s="124"/>
      <c r="Z4" s="124"/>
      <c r="AA4" s="124"/>
      <c r="AB4" s="124"/>
      <c r="AC4" s="124"/>
      <c r="AD4" s="124"/>
      <c r="AE4" s="124"/>
      <c r="AF4" s="124"/>
      <c r="AG4" s="124"/>
      <c r="AH4" s="124"/>
      <c r="AI4" s="124"/>
      <c r="AJ4" s="125" t="s">
        <v>190</v>
      </c>
    </row>
    <row r="5" spans="1:38" ht="27.75" customHeight="1">
      <c r="A5" s="3329" t="s">
        <v>191</v>
      </c>
      <c r="B5" s="3329" t="s">
        <v>132</v>
      </c>
      <c r="C5" s="3329" t="s">
        <v>15</v>
      </c>
      <c r="D5" s="3329" t="s">
        <v>16</v>
      </c>
      <c r="E5" s="3332" t="s">
        <v>192</v>
      </c>
      <c r="F5" s="3329" t="s">
        <v>193</v>
      </c>
      <c r="G5" s="3329" t="s">
        <v>18</v>
      </c>
      <c r="H5" s="3329" t="s">
        <v>194</v>
      </c>
      <c r="I5" s="3335" t="s">
        <v>20</v>
      </c>
      <c r="J5" s="3336"/>
      <c r="K5" s="3329" t="s">
        <v>21</v>
      </c>
      <c r="L5" s="3329" t="s">
        <v>195</v>
      </c>
      <c r="M5" s="3339" t="s">
        <v>196</v>
      </c>
      <c r="N5" s="3340"/>
      <c r="O5" s="3341"/>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8" ht="16.899999999999999" customHeight="1">
      <c r="A6" s="3330"/>
      <c r="B6" s="3330"/>
      <c r="C6" s="3330"/>
      <c r="D6" s="3330"/>
      <c r="E6" s="3333"/>
      <c r="F6" s="3330"/>
      <c r="G6" s="3330"/>
      <c r="H6" s="3330"/>
      <c r="I6" s="3337"/>
      <c r="J6" s="3338"/>
      <c r="K6" s="3330"/>
      <c r="L6" s="3330"/>
      <c r="M6" s="3342"/>
      <c r="N6" s="3343"/>
      <c r="O6" s="3344"/>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8" ht="27.75" customHeight="1">
      <c r="A7" s="3331"/>
      <c r="B7" s="3331"/>
      <c r="C7" s="3331"/>
      <c r="D7" s="3331"/>
      <c r="E7" s="3334"/>
      <c r="F7" s="3331"/>
      <c r="G7" s="3331"/>
      <c r="H7" s="3331"/>
      <c r="I7" s="126" t="s">
        <v>2</v>
      </c>
      <c r="J7" s="127" t="s">
        <v>197</v>
      </c>
      <c r="K7" s="3331"/>
      <c r="L7" s="3331"/>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8">
      <c r="A8" s="130">
        <v>1</v>
      </c>
      <c r="B8" s="130">
        <v>2</v>
      </c>
      <c r="C8" s="130">
        <v>3</v>
      </c>
      <c r="D8" s="131">
        <v>4</v>
      </c>
      <c r="E8" s="131">
        <v>5</v>
      </c>
      <c r="F8" s="131">
        <v>6</v>
      </c>
      <c r="G8" s="132">
        <v>7</v>
      </c>
      <c r="H8" s="130">
        <v>8</v>
      </c>
      <c r="I8" s="131">
        <v>9</v>
      </c>
      <c r="J8" s="130">
        <v>10</v>
      </c>
      <c r="K8" s="130">
        <v>11</v>
      </c>
      <c r="L8" s="130">
        <v>12</v>
      </c>
      <c r="M8" s="130">
        <v>13</v>
      </c>
      <c r="N8" s="130">
        <v>14</v>
      </c>
      <c r="O8" s="13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8">
      <c r="A9" s="133"/>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8">
      <c r="C10" s="134" t="s">
        <v>198</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row>
    <row r="11" spans="1:38">
      <c r="C11" s="134" t="s">
        <v>26</v>
      </c>
      <c r="G11" s="135"/>
      <c r="H11" s="135"/>
      <c r="I11" s="135"/>
      <c r="J11" s="135"/>
      <c r="K11" s="136"/>
      <c r="L11" s="137"/>
    </row>
    <row r="12" spans="1:38">
      <c r="C12" s="134"/>
      <c r="G12" s="135"/>
      <c r="H12" s="135"/>
      <c r="I12" s="135"/>
      <c r="J12" s="135"/>
      <c r="K12" s="136"/>
      <c r="L12" s="137"/>
    </row>
    <row r="13" spans="1:38" s="146" customFormat="1" ht="94.5">
      <c r="A13" s="139">
        <v>47</v>
      </c>
      <c r="B13" s="140" t="s">
        <v>199</v>
      </c>
      <c r="C13" s="141" t="s">
        <v>200</v>
      </c>
      <c r="D13" s="142" t="s">
        <v>201</v>
      </c>
      <c r="E13" s="142" t="s">
        <v>202</v>
      </c>
      <c r="F13" s="143" t="s">
        <v>30</v>
      </c>
      <c r="G13" s="144">
        <v>150.59899999999999</v>
      </c>
      <c r="H13" s="144">
        <v>98.346999999999994</v>
      </c>
      <c r="I13" s="144">
        <v>24.593</v>
      </c>
      <c r="J13" s="144">
        <v>0</v>
      </c>
      <c r="K13" s="144">
        <v>122.94</v>
      </c>
      <c r="L13" s="144">
        <v>27.658999999999992</v>
      </c>
      <c r="M13" s="145">
        <v>27.658999999999999</v>
      </c>
      <c r="N13" s="145">
        <v>0</v>
      </c>
      <c r="O13" s="144">
        <v>27.658999999999999</v>
      </c>
      <c r="P13" s="144"/>
      <c r="Q13" s="144"/>
      <c r="R13" s="144"/>
      <c r="S13" s="144"/>
      <c r="T13" s="144"/>
      <c r="U13" s="144"/>
      <c r="V13" s="144"/>
      <c r="W13" s="144"/>
      <c r="X13" s="2843">
        <v>27.658999999999999</v>
      </c>
      <c r="Y13" s="2843">
        <v>0</v>
      </c>
      <c r="Z13" s="2108">
        <v>27.658999999999999</v>
      </c>
      <c r="AA13" s="2844">
        <v>27.382000000000001</v>
      </c>
      <c r="AB13" s="2844"/>
      <c r="AC13" s="2108">
        <v>27.382000000000001</v>
      </c>
      <c r="AD13" s="2108">
        <v>0.28000000000000003</v>
      </c>
      <c r="AE13" s="2844"/>
      <c r="AF13" s="2844">
        <v>0</v>
      </c>
      <c r="AG13" s="2108">
        <v>0</v>
      </c>
      <c r="AH13" s="144"/>
      <c r="AI13" s="144" t="s">
        <v>9947</v>
      </c>
      <c r="AJ13" s="144">
        <v>0</v>
      </c>
      <c r="AL13" s="147"/>
    </row>
    <row r="14" spans="1:38" s="146" customFormat="1" ht="63">
      <c r="A14" s="139">
        <v>48</v>
      </c>
      <c r="B14" s="140" t="s">
        <v>203</v>
      </c>
      <c r="C14" s="148" t="s">
        <v>204</v>
      </c>
      <c r="D14" s="149" t="s">
        <v>205</v>
      </c>
      <c r="E14" s="149" t="s">
        <v>206</v>
      </c>
      <c r="F14" s="150" t="s">
        <v>30</v>
      </c>
      <c r="G14" s="151">
        <v>79.201999999999998</v>
      </c>
      <c r="H14" s="144">
        <v>39.328000000000003</v>
      </c>
      <c r="I14" s="144">
        <v>29.826000000000001</v>
      </c>
      <c r="J14" s="144">
        <v>0</v>
      </c>
      <c r="K14" s="144">
        <v>69.153999999999996</v>
      </c>
      <c r="L14" s="144">
        <v>10.048000000000002</v>
      </c>
      <c r="M14" s="145">
        <v>10.048</v>
      </c>
      <c r="N14" s="145">
        <v>0</v>
      </c>
      <c r="O14" s="144">
        <v>10.048</v>
      </c>
      <c r="P14" s="144"/>
      <c r="Q14" s="144"/>
      <c r="R14" s="144"/>
      <c r="S14" s="144"/>
      <c r="T14" s="144"/>
      <c r="U14" s="144"/>
      <c r="V14" s="144"/>
      <c r="W14" s="144"/>
      <c r="X14" s="2843">
        <v>10.048</v>
      </c>
      <c r="Y14" s="2843">
        <v>0</v>
      </c>
      <c r="Z14" s="2108">
        <v>10.048</v>
      </c>
      <c r="AA14" s="2844">
        <v>9.9478800000000014</v>
      </c>
      <c r="AB14" s="2844"/>
      <c r="AC14" s="2108">
        <v>9.9478800000000014</v>
      </c>
      <c r="AD14" s="2108">
        <v>0.10012</v>
      </c>
      <c r="AE14" s="2844"/>
      <c r="AF14" s="2844">
        <v>0</v>
      </c>
      <c r="AG14" s="2108">
        <v>0</v>
      </c>
      <c r="AH14" s="144"/>
      <c r="AI14" s="144" t="s">
        <v>10042</v>
      </c>
      <c r="AJ14" s="144">
        <v>0</v>
      </c>
      <c r="AL14" s="147"/>
    </row>
    <row r="15" spans="1:38" s="146" customFormat="1" ht="63">
      <c r="A15" s="139">
        <v>49</v>
      </c>
      <c r="B15" s="140" t="s">
        <v>207</v>
      </c>
      <c r="C15" s="152" t="s">
        <v>208</v>
      </c>
      <c r="D15" s="122" t="s">
        <v>209</v>
      </c>
      <c r="E15" s="122" t="s">
        <v>210</v>
      </c>
      <c r="F15" s="143" t="s">
        <v>47</v>
      </c>
      <c r="G15" s="137">
        <v>96.126000000000005</v>
      </c>
      <c r="H15" s="137">
        <v>22.588999999999999</v>
      </c>
      <c r="I15" s="137">
        <v>21.173999999999999</v>
      </c>
      <c r="J15" s="137">
        <v>0</v>
      </c>
      <c r="K15" s="137">
        <v>43.762999999999998</v>
      </c>
      <c r="L15" s="137">
        <v>52.363000000000007</v>
      </c>
      <c r="M15" s="145">
        <v>10</v>
      </c>
      <c r="N15" s="145">
        <v>0</v>
      </c>
      <c r="O15" s="137">
        <v>10</v>
      </c>
      <c r="P15" s="137"/>
      <c r="Q15" s="137"/>
      <c r="R15" s="137"/>
      <c r="S15" s="137"/>
      <c r="T15" s="137"/>
      <c r="U15" s="137"/>
      <c r="V15" s="137"/>
      <c r="W15" s="137"/>
      <c r="X15" s="2843">
        <v>10</v>
      </c>
      <c r="Y15" s="2843">
        <v>0</v>
      </c>
      <c r="Z15" s="2108">
        <v>10</v>
      </c>
      <c r="AA15" s="2844">
        <v>2.4750000000000001</v>
      </c>
      <c r="AB15" s="2844"/>
      <c r="AC15" s="2108">
        <v>2.4750000000000001</v>
      </c>
      <c r="AD15" s="2108">
        <v>2.5000000000000001E-2</v>
      </c>
      <c r="AE15" s="2844"/>
      <c r="AF15" s="2844">
        <v>0</v>
      </c>
      <c r="AG15" s="2108">
        <v>0</v>
      </c>
      <c r="AH15" s="137"/>
      <c r="AI15" s="144" t="s">
        <v>9947</v>
      </c>
      <c r="AJ15" s="137">
        <v>0</v>
      </c>
      <c r="AL15" s="147"/>
    </row>
    <row r="16" spans="1:38" s="146" customFormat="1" ht="63">
      <c r="A16" s="139">
        <v>50</v>
      </c>
      <c r="B16" s="140" t="s">
        <v>211</v>
      </c>
      <c r="C16" s="148" t="s">
        <v>212</v>
      </c>
      <c r="D16" s="149" t="s">
        <v>213</v>
      </c>
      <c r="E16" s="149" t="s">
        <v>214</v>
      </c>
      <c r="F16" s="150" t="s">
        <v>30</v>
      </c>
      <c r="G16" s="151">
        <v>8.093</v>
      </c>
      <c r="H16" s="154">
        <v>0.498</v>
      </c>
      <c r="I16" s="154">
        <v>6.07</v>
      </c>
      <c r="J16" s="154">
        <v>0</v>
      </c>
      <c r="K16" s="144">
        <v>6.5680000000000005</v>
      </c>
      <c r="L16" s="155">
        <v>1.5249999999999995</v>
      </c>
      <c r="M16" s="156">
        <v>1.5249999999999999</v>
      </c>
      <c r="N16" s="157">
        <v>0</v>
      </c>
      <c r="O16" s="144">
        <v>1.5249999999999999</v>
      </c>
      <c r="P16" s="144"/>
      <c r="Q16" s="144"/>
      <c r="R16" s="144"/>
      <c r="S16" s="144"/>
      <c r="T16" s="144"/>
      <c r="U16" s="144"/>
      <c r="V16" s="144"/>
      <c r="W16" s="144"/>
      <c r="X16" s="2843">
        <v>1.5249999999999999</v>
      </c>
      <c r="Y16" s="2843">
        <v>0</v>
      </c>
      <c r="Z16" s="2108">
        <v>1.5249999999999999</v>
      </c>
      <c r="AA16" s="2844">
        <v>1.5104375000000001</v>
      </c>
      <c r="AB16" s="2844"/>
      <c r="AC16" s="2108">
        <v>1.5104375000000001</v>
      </c>
      <c r="AD16" s="2108">
        <v>1.4812499999999999E-2</v>
      </c>
      <c r="AE16" s="2844"/>
      <c r="AF16" s="2844">
        <v>0</v>
      </c>
      <c r="AG16" s="2108">
        <v>0</v>
      </c>
      <c r="AH16" s="144"/>
      <c r="AI16" s="144" t="s">
        <v>10042</v>
      </c>
      <c r="AJ16" s="154">
        <v>0</v>
      </c>
      <c r="AL16" s="147"/>
    </row>
    <row r="17" spans="1:38" s="146" customFormat="1" ht="78.75">
      <c r="A17" s="139">
        <v>51</v>
      </c>
      <c r="B17" s="140" t="s">
        <v>215</v>
      </c>
      <c r="C17" s="152" t="s">
        <v>216</v>
      </c>
      <c r="D17" s="122" t="s">
        <v>213</v>
      </c>
      <c r="E17" s="122" t="s">
        <v>214</v>
      </c>
      <c r="F17" s="143" t="s">
        <v>47</v>
      </c>
      <c r="G17" s="137">
        <v>95.569000000000003</v>
      </c>
      <c r="H17" s="137">
        <v>0.746</v>
      </c>
      <c r="I17" s="137">
        <v>11.276</v>
      </c>
      <c r="J17" s="137">
        <v>0</v>
      </c>
      <c r="K17" s="137">
        <v>12.022</v>
      </c>
      <c r="L17" s="137">
        <v>83.546999999999997</v>
      </c>
      <c r="M17" s="156">
        <v>10</v>
      </c>
      <c r="N17" s="145">
        <v>0</v>
      </c>
      <c r="O17" s="137">
        <v>10</v>
      </c>
      <c r="P17" s="137"/>
      <c r="Q17" s="137"/>
      <c r="R17" s="137"/>
      <c r="S17" s="137"/>
      <c r="T17" s="137"/>
      <c r="U17" s="137"/>
      <c r="V17" s="137"/>
      <c r="W17" s="137"/>
      <c r="X17" s="2843">
        <v>10</v>
      </c>
      <c r="Y17" s="2843">
        <v>0</v>
      </c>
      <c r="Z17" s="2108">
        <v>10</v>
      </c>
      <c r="AA17" s="2844">
        <v>2.4750000000000001</v>
      </c>
      <c r="AB17" s="2844"/>
      <c r="AC17" s="2108">
        <v>2.4750000000000001</v>
      </c>
      <c r="AD17" s="2108">
        <v>2.5000000000000001E-2</v>
      </c>
      <c r="AE17" s="2844"/>
      <c r="AF17" s="2844">
        <v>0</v>
      </c>
      <c r="AG17" s="2108">
        <v>0</v>
      </c>
      <c r="AH17" s="137"/>
      <c r="AI17" s="144" t="s">
        <v>9947</v>
      </c>
      <c r="AJ17" s="137">
        <v>0</v>
      </c>
      <c r="AL17" s="147"/>
    </row>
    <row r="18" spans="1:38" s="146" customFormat="1" ht="63">
      <c r="A18" s="139">
        <v>52</v>
      </c>
      <c r="B18" s="140" t="s">
        <v>217</v>
      </c>
      <c r="C18" s="148" t="s">
        <v>218</v>
      </c>
      <c r="D18" s="149" t="s">
        <v>213</v>
      </c>
      <c r="E18" s="149" t="s">
        <v>214</v>
      </c>
      <c r="F18" s="150" t="s">
        <v>30</v>
      </c>
      <c r="G18" s="151">
        <v>11.95</v>
      </c>
      <c r="H18" s="154">
        <v>0.73699999999999999</v>
      </c>
      <c r="I18" s="154">
        <v>8.9619999999999997</v>
      </c>
      <c r="J18" s="154">
        <v>0</v>
      </c>
      <c r="K18" s="154">
        <v>9.6989999999999998</v>
      </c>
      <c r="L18" s="155">
        <v>2.2509999999999994</v>
      </c>
      <c r="M18" s="156">
        <v>2.2509999999999999</v>
      </c>
      <c r="N18" s="157">
        <v>0</v>
      </c>
      <c r="O18" s="144">
        <v>2.2509999999999999</v>
      </c>
      <c r="P18" s="144"/>
      <c r="Q18" s="144"/>
      <c r="R18" s="144"/>
      <c r="S18" s="144"/>
      <c r="T18" s="144"/>
      <c r="U18" s="144"/>
      <c r="V18" s="144"/>
      <c r="W18" s="144"/>
      <c r="X18" s="2843">
        <v>2.2509999999999999</v>
      </c>
      <c r="Y18" s="2843">
        <v>0</v>
      </c>
      <c r="Z18" s="2108">
        <v>2.2509999999999999</v>
      </c>
      <c r="AA18" s="2844">
        <v>2.2281225</v>
      </c>
      <c r="AB18" s="2844"/>
      <c r="AC18" s="2108">
        <v>2.2281225</v>
      </c>
      <c r="AD18" s="2108">
        <v>2.2627500000000002E-2</v>
      </c>
      <c r="AE18" s="2844"/>
      <c r="AF18" s="2844">
        <v>0</v>
      </c>
      <c r="AG18" s="2108">
        <v>0</v>
      </c>
      <c r="AH18" s="144"/>
      <c r="AI18" s="144" t="s">
        <v>10042</v>
      </c>
      <c r="AJ18" s="154">
        <v>0</v>
      </c>
      <c r="AL18" s="147"/>
    </row>
    <row r="19" spans="1:38" s="146" customFormat="1" ht="47.25">
      <c r="A19" s="139">
        <v>53</v>
      </c>
      <c r="B19" s="140" t="s">
        <v>219</v>
      </c>
      <c r="C19" s="152" t="s">
        <v>220</v>
      </c>
      <c r="D19" s="122" t="s">
        <v>221</v>
      </c>
      <c r="E19" s="122" t="s">
        <v>214</v>
      </c>
      <c r="F19" s="143" t="s">
        <v>47</v>
      </c>
      <c r="G19" s="137">
        <v>94.049000000000007</v>
      </c>
      <c r="H19" s="137">
        <v>0.76400000000000001</v>
      </c>
      <c r="I19" s="137">
        <v>11.452</v>
      </c>
      <c r="J19" s="137">
        <v>0</v>
      </c>
      <c r="K19" s="137">
        <v>12.215999999999999</v>
      </c>
      <c r="L19" s="137">
        <v>81.833000000000013</v>
      </c>
      <c r="M19" s="145">
        <v>11</v>
      </c>
      <c r="N19" s="145">
        <v>0</v>
      </c>
      <c r="O19" s="137">
        <v>11</v>
      </c>
      <c r="P19" s="137"/>
      <c r="Q19" s="137"/>
      <c r="R19" s="137"/>
      <c r="S19" s="137"/>
      <c r="T19" s="137"/>
      <c r="U19" s="137"/>
      <c r="V19" s="137"/>
      <c r="W19" s="137"/>
      <c r="X19" s="2843">
        <v>11</v>
      </c>
      <c r="Y19" s="2843">
        <v>0</v>
      </c>
      <c r="Z19" s="2108">
        <v>11</v>
      </c>
      <c r="AA19" s="2844">
        <v>2.7225000000000001</v>
      </c>
      <c r="AB19" s="2844"/>
      <c r="AC19" s="2108">
        <v>2.7225000000000001</v>
      </c>
      <c r="AD19" s="2108">
        <v>2.75E-2</v>
      </c>
      <c r="AE19" s="2844"/>
      <c r="AF19" s="2844">
        <v>0</v>
      </c>
      <c r="AG19" s="2108">
        <v>0</v>
      </c>
      <c r="AH19" s="137"/>
      <c r="AI19" s="144" t="s">
        <v>9947</v>
      </c>
      <c r="AJ19" s="137">
        <v>0</v>
      </c>
      <c r="AL19" s="147"/>
    </row>
    <row r="20" spans="1:38" s="146" customFormat="1" ht="63">
      <c r="A20" s="139">
        <v>54</v>
      </c>
      <c r="B20" s="140" t="s">
        <v>222</v>
      </c>
      <c r="C20" s="152" t="s">
        <v>223</v>
      </c>
      <c r="D20" s="122" t="s">
        <v>221</v>
      </c>
      <c r="E20" s="122" t="s">
        <v>214</v>
      </c>
      <c r="F20" s="143" t="s">
        <v>30</v>
      </c>
      <c r="G20" s="137">
        <v>24.335000000000001</v>
      </c>
      <c r="H20" s="137">
        <v>0.498</v>
      </c>
      <c r="I20" s="137">
        <v>7.3680000000000003</v>
      </c>
      <c r="J20" s="137">
        <v>0</v>
      </c>
      <c r="K20" s="137">
        <v>7.8660000000000005</v>
      </c>
      <c r="L20" s="137">
        <v>16.469000000000001</v>
      </c>
      <c r="M20" s="145">
        <v>16.469000000000001</v>
      </c>
      <c r="N20" s="145">
        <v>0</v>
      </c>
      <c r="O20" s="137">
        <v>16.469000000000001</v>
      </c>
      <c r="P20" s="137"/>
      <c r="Q20" s="137"/>
      <c r="R20" s="137"/>
      <c r="S20" s="137"/>
      <c r="T20" s="137"/>
      <c r="U20" s="137"/>
      <c r="V20" s="137"/>
      <c r="W20" s="137"/>
      <c r="X20" s="2843">
        <v>16.469000000000001</v>
      </c>
      <c r="Y20" s="2843">
        <v>0</v>
      </c>
      <c r="Z20" s="2108">
        <v>16.469000000000001</v>
      </c>
      <c r="AA20" s="2844">
        <v>16.304077499999998</v>
      </c>
      <c r="AB20" s="2844"/>
      <c r="AC20" s="2108">
        <v>16.304077499999998</v>
      </c>
      <c r="AD20" s="2108">
        <v>0.1651725</v>
      </c>
      <c r="AE20" s="2844"/>
      <c r="AF20" s="2844">
        <v>0</v>
      </c>
      <c r="AG20" s="2108">
        <v>0</v>
      </c>
      <c r="AH20" s="137"/>
      <c r="AI20" s="144" t="s">
        <v>10042</v>
      </c>
      <c r="AJ20" s="137">
        <v>0</v>
      </c>
      <c r="AL20" s="147"/>
    </row>
    <row r="21" spans="1:38" s="146" customFormat="1" ht="94.5">
      <c r="A21" s="139">
        <v>55</v>
      </c>
      <c r="B21" s="140" t="s">
        <v>224</v>
      </c>
      <c r="C21" s="152" t="s">
        <v>225</v>
      </c>
      <c r="D21" s="122" t="s">
        <v>226</v>
      </c>
      <c r="E21" s="122" t="s">
        <v>227</v>
      </c>
      <c r="F21" s="143" t="s">
        <v>47</v>
      </c>
      <c r="G21" s="137">
        <v>81.783000000000001</v>
      </c>
      <c r="H21" s="137">
        <v>0.875</v>
      </c>
      <c r="I21" s="137">
        <v>13.166</v>
      </c>
      <c r="J21" s="137">
        <v>0</v>
      </c>
      <c r="K21" s="137">
        <v>14.041</v>
      </c>
      <c r="L21" s="137">
        <v>67.742000000000004</v>
      </c>
      <c r="M21" s="145">
        <v>34.200000000000003</v>
      </c>
      <c r="N21" s="145">
        <v>0</v>
      </c>
      <c r="O21" s="137">
        <v>34.200000000000003</v>
      </c>
      <c r="P21" s="137"/>
      <c r="Q21" s="137"/>
      <c r="R21" s="137"/>
      <c r="S21" s="137"/>
      <c r="T21" s="137"/>
      <c r="U21" s="137"/>
      <c r="V21" s="137"/>
      <c r="W21" s="137"/>
      <c r="X21" s="2843">
        <v>34.200000000000003</v>
      </c>
      <c r="Y21" s="2843">
        <v>0</v>
      </c>
      <c r="Z21" s="2108">
        <v>34.200000000000003</v>
      </c>
      <c r="AA21" s="2844">
        <v>8.464500000000001</v>
      </c>
      <c r="AB21" s="2844"/>
      <c r="AC21" s="2108">
        <v>8.464500000000001</v>
      </c>
      <c r="AD21" s="2108">
        <v>8.5500000000000007E-2</v>
      </c>
      <c r="AE21" s="2844"/>
      <c r="AF21" s="2844">
        <v>0</v>
      </c>
      <c r="AG21" s="2108">
        <v>0</v>
      </c>
      <c r="AH21" s="137"/>
      <c r="AI21" s="144" t="s">
        <v>9947</v>
      </c>
      <c r="AJ21" s="137">
        <v>0</v>
      </c>
      <c r="AL21" s="147"/>
    </row>
    <row r="22" spans="1:38" s="146" customFormat="1" ht="63">
      <c r="A22" s="139">
        <v>56</v>
      </c>
      <c r="B22" s="140" t="s">
        <v>228</v>
      </c>
      <c r="C22" s="152" t="s">
        <v>229</v>
      </c>
      <c r="D22" s="122" t="s">
        <v>230</v>
      </c>
      <c r="E22" s="122" t="s">
        <v>214</v>
      </c>
      <c r="F22" s="143" t="s">
        <v>47</v>
      </c>
      <c r="G22" s="137">
        <v>62.8</v>
      </c>
      <c r="H22" s="137">
        <v>0.32500000000000001</v>
      </c>
      <c r="I22" s="137">
        <v>4.8899999999999997</v>
      </c>
      <c r="J22" s="137">
        <v>0</v>
      </c>
      <c r="K22" s="137">
        <v>5.2149999999999999</v>
      </c>
      <c r="L22" s="137">
        <v>57.584999999999994</v>
      </c>
      <c r="M22" s="145">
        <v>10.75</v>
      </c>
      <c r="N22" s="145">
        <v>0</v>
      </c>
      <c r="O22" s="137">
        <v>10.75</v>
      </c>
      <c r="P22" s="137"/>
      <c r="Q22" s="137"/>
      <c r="R22" s="137"/>
      <c r="S22" s="137"/>
      <c r="T22" s="137"/>
      <c r="U22" s="137"/>
      <c r="V22" s="137"/>
      <c r="W22" s="137"/>
      <c r="X22" s="2843">
        <v>10.75</v>
      </c>
      <c r="Y22" s="2843">
        <v>0</v>
      </c>
      <c r="Z22" s="2108">
        <v>10.75</v>
      </c>
      <c r="AA22" s="2844">
        <v>2.660625</v>
      </c>
      <c r="AB22" s="2844"/>
      <c r="AC22" s="2108">
        <v>2.660625</v>
      </c>
      <c r="AD22" s="2108">
        <v>2.6875E-2</v>
      </c>
      <c r="AE22" s="2844"/>
      <c r="AF22" s="2844">
        <v>0</v>
      </c>
      <c r="AG22" s="2108">
        <v>0</v>
      </c>
      <c r="AH22" s="137"/>
      <c r="AI22" s="144" t="s">
        <v>9947</v>
      </c>
      <c r="AJ22" s="137">
        <v>0</v>
      </c>
      <c r="AL22" s="147"/>
    </row>
    <row r="23" spans="1:38" ht="63">
      <c r="A23" s="139">
        <v>57</v>
      </c>
      <c r="B23" s="140" t="s">
        <v>231</v>
      </c>
      <c r="C23" s="152" t="s">
        <v>232</v>
      </c>
      <c r="D23" s="122" t="s">
        <v>205</v>
      </c>
      <c r="E23" s="122" t="s">
        <v>233</v>
      </c>
      <c r="F23" s="143" t="s">
        <v>47</v>
      </c>
      <c r="G23" s="158">
        <v>73.760999999999996</v>
      </c>
      <c r="H23" s="144">
        <v>0</v>
      </c>
      <c r="I23" s="144">
        <v>18.440000000000001</v>
      </c>
      <c r="J23" s="144">
        <v>0</v>
      </c>
      <c r="K23" s="144">
        <v>18.440000000000001</v>
      </c>
      <c r="L23" s="144">
        <v>55.320999999999998</v>
      </c>
      <c r="M23" s="156">
        <v>8</v>
      </c>
      <c r="N23" s="156">
        <v>0</v>
      </c>
      <c r="O23" s="144">
        <v>8</v>
      </c>
      <c r="P23" s="144"/>
      <c r="Q23" s="144"/>
      <c r="R23" s="144"/>
      <c r="S23" s="144"/>
      <c r="T23" s="144"/>
      <c r="U23" s="144"/>
      <c r="V23" s="144"/>
      <c r="W23" s="144"/>
      <c r="X23" s="2843">
        <v>8</v>
      </c>
      <c r="Y23" s="2843">
        <v>0</v>
      </c>
      <c r="Z23" s="2108">
        <v>8</v>
      </c>
      <c r="AA23" s="2844">
        <v>1.98</v>
      </c>
      <c r="AB23" s="2844"/>
      <c r="AC23" s="2108">
        <v>1.98</v>
      </c>
      <c r="AD23" s="2108">
        <v>0.02</v>
      </c>
      <c r="AE23" s="2844"/>
      <c r="AF23" s="2844">
        <v>0</v>
      </c>
      <c r="AG23" s="2108">
        <v>0</v>
      </c>
      <c r="AH23" s="144"/>
      <c r="AI23" s="144" t="s">
        <v>9947</v>
      </c>
      <c r="AJ23" s="144">
        <v>0</v>
      </c>
    </row>
    <row r="24" spans="1:38" ht="47.25">
      <c r="A24" s="139">
        <v>58</v>
      </c>
      <c r="B24" s="140" t="s">
        <v>234</v>
      </c>
      <c r="C24" s="152" t="s">
        <v>235</v>
      </c>
      <c r="D24" s="122" t="s">
        <v>213</v>
      </c>
      <c r="E24" s="122" t="s">
        <v>236</v>
      </c>
      <c r="F24" s="143" t="s">
        <v>47</v>
      </c>
      <c r="G24" s="158">
        <v>37.4</v>
      </c>
      <c r="H24" s="144">
        <v>0</v>
      </c>
      <c r="I24" s="144">
        <v>1.8560000000000001</v>
      </c>
      <c r="J24" s="144">
        <v>0</v>
      </c>
      <c r="K24" s="144">
        <v>1.8560000000000001</v>
      </c>
      <c r="L24" s="144">
        <v>35.543999999999997</v>
      </c>
      <c r="M24" s="156">
        <v>8</v>
      </c>
      <c r="N24" s="156">
        <v>0</v>
      </c>
      <c r="O24" s="144">
        <v>8</v>
      </c>
      <c r="P24" s="144"/>
      <c r="Q24" s="144"/>
      <c r="R24" s="144"/>
      <c r="S24" s="144"/>
      <c r="T24" s="144"/>
      <c r="U24" s="144"/>
      <c r="V24" s="144"/>
      <c r="W24" s="144"/>
      <c r="X24" s="2843">
        <v>8</v>
      </c>
      <c r="Y24" s="2843">
        <v>0</v>
      </c>
      <c r="Z24" s="2108">
        <v>8</v>
      </c>
      <c r="AA24" s="2844">
        <v>1.98</v>
      </c>
      <c r="AB24" s="2844"/>
      <c r="AC24" s="2108">
        <v>1.98</v>
      </c>
      <c r="AD24" s="2108">
        <v>0.02</v>
      </c>
      <c r="AE24" s="2844"/>
      <c r="AF24" s="2844">
        <v>0</v>
      </c>
      <c r="AG24" s="2108">
        <v>0</v>
      </c>
      <c r="AH24" s="144"/>
      <c r="AI24" s="144" t="s">
        <v>9947</v>
      </c>
      <c r="AJ24" s="144">
        <v>0</v>
      </c>
    </row>
    <row r="25" spans="1:38" ht="63">
      <c r="A25" s="139">
        <v>59</v>
      </c>
      <c r="B25" s="140" t="s">
        <v>237</v>
      </c>
      <c r="C25" s="152" t="s">
        <v>238</v>
      </c>
      <c r="D25" s="122" t="s">
        <v>213</v>
      </c>
      <c r="E25" s="122" t="s">
        <v>239</v>
      </c>
      <c r="F25" s="143" t="s">
        <v>30</v>
      </c>
      <c r="G25" s="158">
        <v>15</v>
      </c>
      <c r="H25" s="144">
        <v>0</v>
      </c>
      <c r="I25" s="144">
        <v>1.8560000000000001</v>
      </c>
      <c r="J25" s="144">
        <v>0</v>
      </c>
      <c r="K25" s="144">
        <v>1.8560000000000001</v>
      </c>
      <c r="L25" s="144">
        <v>13.144</v>
      </c>
      <c r="M25" s="156">
        <v>13.144</v>
      </c>
      <c r="N25" s="156">
        <v>0</v>
      </c>
      <c r="O25" s="144">
        <v>13.144</v>
      </c>
      <c r="P25" s="144"/>
      <c r="Q25" s="144"/>
      <c r="R25" s="144"/>
      <c r="S25" s="144"/>
      <c r="T25" s="144"/>
      <c r="U25" s="144"/>
      <c r="V25" s="144"/>
      <c r="W25" s="144"/>
      <c r="X25" s="2843">
        <v>13.144</v>
      </c>
      <c r="Y25" s="2843">
        <v>0</v>
      </c>
      <c r="Z25" s="2108">
        <v>13.144</v>
      </c>
      <c r="AA25" s="2844">
        <v>13.01214</v>
      </c>
      <c r="AB25" s="2844"/>
      <c r="AC25" s="2108">
        <v>13.01214</v>
      </c>
      <c r="AD25" s="2108">
        <v>0.13186</v>
      </c>
      <c r="AE25" s="2844"/>
      <c r="AF25" s="2844">
        <v>0</v>
      </c>
      <c r="AG25" s="2108">
        <v>0</v>
      </c>
      <c r="AH25" s="144"/>
      <c r="AI25" s="144" t="s">
        <v>10042</v>
      </c>
      <c r="AJ25" s="144">
        <v>0</v>
      </c>
    </row>
    <row r="26" spans="1:38" ht="63">
      <c r="A26" s="139">
        <v>60</v>
      </c>
      <c r="B26" s="140" t="s">
        <v>240</v>
      </c>
      <c r="C26" s="152" t="s">
        <v>241</v>
      </c>
      <c r="D26" s="122" t="s">
        <v>187</v>
      </c>
      <c r="E26" s="122" t="s">
        <v>233</v>
      </c>
      <c r="F26" s="143" t="s">
        <v>30</v>
      </c>
      <c r="G26" s="158">
        <v>15</v>
      </c>
      <c r="H26" s="144">
        <v>0</v>
      </c>
      <c r="I26" s="144">
        <v>0.93799999999999994</v>
      </c>
      <c r="J26" s="144">
        <v>0</v>
      </c>
      <c r="K26" s="144">
        <v>0.93799999999999994</v>
      </c>
      <c r="L26" s="144">
        <v>14.061999999999999</v>
      </c>
      <c r="M26" s="156">
        <v>14.061999999999999</v>
      </c>
      <c r="N26" s="156">
        <v>0</v>
      </c>
      <c r="O26" s="144">
        <v>14.061999999999999</v>
      </c>
      <c r="P26" s="144"/>
      <c r="Q26" s="144"/>
      <c r="R26" s="144"/>
      <c r="S26" s="144"/>
      <c r="T26" s="144"/>
      <c r="U26" s="144"/>
      <c r="V26" s="144"/>
      <c r="W26" s="144"/>
      <c r="X26" s="2843">
        <v>14.061999999999999</v>
      </c>
      <c r="Y26" s="2843">
        <v>0</v>
      </c>
      <c r="Z26" s="2108">
        <v>14.061999999999999</v>
      </c>
      <c r="AA26" s="2844">
        <v>13.922345</v>
      </c>
      <c r="AB26" s="2844"/>
      <c r="AC26" s="2108">
        <v>13.922345</v>
      </c>
      <c r="AD26" s="2108">
        <v>0.140155</v>
      </c>
      <c r="AE26" s="2844"/>
      <c r="AF26" s="2844">
        <v>0</v>
      </c>
      <c r="AG26" s="2108">
        <v>0</v>
      </c>
      <c r="AH26" s="144"/>
      <c r="AI26" s="144" t="s">
        <v>10042</v>
      </c>
      <c r="AJ26" s="144">
        <v>0</v>
      </c>
    </row>
    <row r="27" spans="1:38" ht="63">
      <c r="A27" s="139">
        <v>61</v>
      </c>
      <c r="B27" s="140" t="s">
        <v>242</v>
      </c>
      <c r="C27" s="152" t="s">
        <v>243</v>
      </c>
      <c r="D27" s="122" t="s">
        <v>187</v>
      </c>
      <c r="E27" s="122" t="s">
        <v>233</v>
      </c>
      <c r="F27" s="143" t="s">
        <v>30</v>
      </c>
      <c r="G27" s="158">
        <v>15</v>
      </c>
      <c r="H27" s="144">
        <v>0</v>
      </c>
      <c r="I27" s="144">
        <v>0.93700000000000006</v>
      </c>
      <c r="J27" s="144">
        <v>0</v>
      </c>
      <c r="K27" s="144">
        <v>0.93700000000000006</v>
      </c>
      <c r="L27" s="144">
        <v>14.063000000000001</v>
      </c>
      <c r="M27" s="156">
        <v>14.063000000000001</v>
      </c>
      <c r="N27" s="156">
        <v>0</v>
      </c>
      <c r="O27" s="144">
        <v>14.063000000000001</v>
      </c>
      <c r="P27" s="144"/>
      <c r="Q27" s="144"/>
      <c r="R27" s="144"/>
      <c r="S27" s="144"/>
      <c r="T27" s="144"/>
      <c r="U27" s="144"/>
      <c r="V27" s="144"/>
      <c r="W27" s="144"/>
      <c r="X27" s="2843">
        <v>14.063000000000001</v>
      </c>
      <c r="Y27" s="2843">
        <v>0</v>
      </c>
      <c r="Z27" s="2108">
        <v>14.063000000000001</v>
      </c>
      <c r="AA27" s="2844">
        <v>13.9225925</v>
      </c>
      <c r="AB27" s="2844"/>
      <c r="AC27" s="2108">
        <v>13.9225925</v>
      </c>
      <c r="AD27" s="2108">
        <v>0.14015749999999999</v>
      </c>
      <c r="AE27" s="2844"/>
      <c r="AF27" s="2844">
        <v>0</v>
      </c>
      <c r="AG27" s="2108">
        <v>0</v>
      </c>
      <c r="AH27" s="144"/>
      <c r="AI27" s="144" t="s">
        <v>10042</v>
      </c>
      <c r="AJ27" s="144">
        <v>0</v>
      </c>
    </row>
    <row r="28" spans="1:38" ht="47.25">
      <c r="A28" s="139">
        <v>62</v>
      </c>
      <c r="B28" s="140" t="s">
        <v>244</v>
      </c>
      <c r="C28" s="152" t="s">
        <v>245</v>
      </c>
      <c r="D28" s="122" t="s">
        <v>187</v>
      </c>
      <c r="E28" s="122" t="s">
        <v>233</v>
      </c>
      <c r="F28" s="143" t="s">
        <v>30</v>
      </c>
      <c r="G28" s="158">
        <v>10</v>
      </c>
      <c r="H28" s="144">
        <v>0</v>
      </c>
      <c r="I28" s="144">
        <v>1.25</v>
      </c>
      <c r="J28" s="144">
        <v>0</v>
      </c>
      <c r="K28" s="144">
        <v>1.25</v>
      </c>
      <c r="L28" s="144">
        <v>8.75</v>
      </c>
      <c r="M28" s="156">
        <v>8.75</v>
      </c>
      <c r="N28" s="156">
        <v>0</v>
      </c>
      <c r="O28" s="144">
        <v>8.75</v>
      </c>
      <c r="P28" s="144"/>
      <c r="Q28" s="144"/>
      <c r="R28" s="144"/>
      <c r="S28" s="144"/>
      <c r="T28" s="144"/>
      <c r="U28" s="144"/>
      <c r="V28" s="144"/>
      <c r="W28" s="144"/>
      <c r="X28" s="2843">
        <v>8.75</v>
      </c>
      <c r="Y28" s="2843">
        <v>0</v>
      </c>
      <c r="Z28" s="2108">
        <v>8.75</v>
      </c>
      <c r="AA28" s="2844">
        <v>8.6630000000000003</v>
      </c>
      <c r="AB28" s="2844"/>
      <c r="AC28" s="2108">
        <v>8.6630000000000003</v>
      </c>
      <c r="AD28" s="2108">
        <v>0.09</v>
      </c>
      <c r="AE28" s="2844"/>
      <c r="AF28" s="2844">
        <v>0</v>
      </c>
      <c r="AG28" s="2108">
        <v>0</v>
      </c>
      <c r="AH28" s="144"/>
      <c r="AI28" s="144" t="s">
        <v>9947</v>
      </c>
      <c r="AJ28" s="144">
        <v>0</v>
      </c>
    </row>
    <row r="29" spans="1:38" ht="63">
      <c r="A29" s="139">
        <v>63</v>
      </c>
      <c r="B29" s="140" t="s">
        <v>246</v>
      </c>
      <c r="C29" s="152" t="s">
        <v>247</v>
      </c>
      <c r="D29" s="122" t="s">
        <v>187</v>
      </c>
      <c r="E29" s="122" t="s">
        <v>233</v>
      </c>
      <c r="F29" s="143" t="s">
        <v>30</v>
      </c>
      <c r="G29" s="158">
        <v>16</v>
      </c>
      <c r="H29" s="144">
        <v>0</v>
      </c>
      <c r="I29" s="144">
        <v>1</v>
      </c>
      <c r="J29" s="144">
        <v>0</v>
      </c>
      <c r="K29" s="144">
        <v>1</v>
      </c>
      <c r="L29" s="144">
        <v>15</v>
      </c>
      <c r="M29" s="156">
        <v>15</v>
      </c>
      <c r="N29" s="156">
        <v>0</v>
      </c>
      <c r="O29" s="144">
        <v>15</v>
      </c>
      <c r="P29" s="144"/>
      <c r="Q29" s="144"/>
      <c r="R29" s="144"/>
      <c r="S29" s="144"/>
      <c r="T29" s="144"/>
      <c r="U29" s="144"/>
      <c r="V29" s="144"/>
      <c r="W29" s="144"/>
      <c r="X29" s="2843">
        <v>15</v>
      </c>
      <c r="Y29" s="2843">
        <v>0</v>
      </c>
      <c r="Z29" s="2108">
        <v>15</v>
      </c>
      <c r="AA29" s="2844">
        <v>14.8505</v>
      </c>
      <c r="AB29" s="2844"/>
      <c r="AC29" s="2108">
        <v>14.8505</v>
      </c>
      <c r="AD29" s="2108">
        <v>0.15049999999999999</v>
      </c>
      <c r="AE29" s="2844"/>
      <c r="AF29" s="2844">
        <v>0</v>
      </c>
      <c r="AG29" s="2108">
        <v>0</v>
      </c>
      <c r="AH29" s="144"/>
      <c r="AI29" s="144" t="s">
        <v>10042</v>
      </c>
      <c r="AJ29" s="144">
        <v>0</v>
      </c>
    </row>
    <row r="30" spans="1:38" ht="63">
      <c r="A30" s="139">
        <v>64</v>
      </c>
      <c r="B30" s="140" t="s">
        <v>248</v>
      </c>
      <c r="C30" s="152" t="s">
        <v>249</v>
      </c>
      <c r="D30" s="122" t="s">
        <v>187</v>
      </c>
      <c r="E30" s="122" t="s">
        <v>233</v>
      </c>
      <c r="F30" s="143" t="s">
        <v>30</v>
      </c>
      <c r="G30" s="158">
        <v>10</v>
      </c>
      <c r="H30" s="144">
        <v>0</v>
      </c>
      <c r="I30" s="144">
        <v>0.625</v>
      </c>
      <c r="J30" s="144">
        <v>0</v>
      </c>
      <c r="K30" s="144">
        <v>0.625</v>
      </c>
      <c r="L30" s="144">
        <v>9.375</v>
      </c>
      <c r="M30" s="156">
        <v>9.375</v>
      </c>
      <c r="N30" s="156">
        <v>0</v>
      </c>
      <c r="O30" s="144">
        <v>9.375</v>
      </c>
      <c r="P30" s="144"/>
      <c r="Q30" s="144"/>
      <c r="R30" s="144"/>
      <c r="S30" s="144"/>
      <c r="T30" s="144"/>
      <c r="U30" s="144"/>
      <c r="V30" s="144"/>
      <c r="W30" s="144"/>
      <c r="X30" s="2843">
        <v>9.375</v>
      </c>
      <c r="Y30" s="2843">
        <v>0</v>
      </c>
      <c r="Z30" s="2108">
        <v>9.375</v>
      </c>
      <c r="AA30" s="2844">
        <v>9.2813125000000003</v>
      </c>
      <c r="AB30" s="2844"/>
      <c r="AC30" s="2108">
        <v>9.2813125000000003</v>
      </c>
      <c r="AD30" s="2108">
        <v>9.3437500000000007E-2</v>
      </c>
      <c r="AE30" s="2844"/>
      <c r="AF30" s="2844">
        <v>0</v>
      </c>
      <c r="AG30" s="2108">
        <v>0</v>
      </c>
      <c r="AH30" s="144"/>
      <c r="AI30" s="144" t="s">
        <v>10042</v>
      </c>
      <c r="AJ30" s="144">
        <v>0</v>
      </c>
    </row>
    <row r="31" spans="1:38" ht="78.75">
      <c r="A31" s="139">
        <v>65</v>
      </c>
      <c r="B31" s="140" t="s">
        <v>250</v>
      </c>
      <c r="C31" s="152" t="s">
        <v>251</v>
      </c>
      <c r="D31" s="122" t="s">
        <v>28</v>
      </c>
      <c r="E31" s="122" t="s">
        <v>233</v>
      </c>
      <c r="F31" s="143" t="s">
        <v>30</v>
      </c>
      <c r="G31" s="158">
        <v>19</v>
      </c>
      <c r="H31" s="144">
        <v>0</v>
      </c>
      <c r="I31" s="144">
        <v>1.1879999999999999</v>
      </c>
      <c r="J31" s="144">
        <v>0</v>
      </c>
      <c r="K31" s="144">
        <v>1.1879999999999999</v>
      </c>
      <c r="L31" s="144">
        <v>17.812000000000001</v>
      </c>
      <c r="M31" s="156">
        <v>17.812000000000001</v>
      </c>
      <c r="N31" s="156">
        <v>0</v>
      </c>
      <c r="O31" s="144">
        <v>17.812000000000001</v>
      </c>
      <c r="P31" s="144"/>
      <c r="Q31" s="144"/>
      <c r="R31" s="144"/>
      <c r="S31" s="144"/>
      <c r="T31" s="144"/>
      <c r="U31" s="144"/>
      <c r="V31" s="144"/>
      <c r="W31" s="144"/>
      <c r="X31" s="2843">
        <v>17.812000000000001</v>
      </c>
      <c r="Y31" s="2843">
        <v>0</v>
      </c>
      <c r="Z31" s="2108">
        <v>17.812000000000001</v>
      </c>
      <c r="AA31" s="2844">
        <v>17.633469999999999</v>
      </c>
      <c r="AB31" s="2844"/>
      <c r="AC31" s="2108">
        <v>17.633469999999999</v>
      </c>
      <c r="AD31" s="2108">
        <v>0.17853000000000002</v>
      </c>
      <c r="AE31" s="2844"/>
      <c r="AF31" s="2844">
        <v>0</v>
      </c>
      <c r="AG31" s="2108">
        <v>0</v>
      </c>
      <c r="AH31" s="144"/>
      <c r="AI31" s="144" t="s">
        <v>10043</v>
      </c>
      <c r="AJ31" s="144">
        <v>0</v>
      </c>
    </row>
    <row r="32" spans="1:38" ht="31.5">
      <c r="A32" s="139">
        <v>66</v>
      </c>
      <c r="B32" s="140" t="s">
        <v>252</v>
      </c>
      <c r="C32" s="152" t="s">
        <v>253</v>
      </c>
      <c r="D32" s="122" t="s">
        <v>254</v>
      </c>
      <c r="E32" s="122" t="s">
        <v>233</v>
      </c>
      <c r="F32" s="143" t="s">
        <v>47</v>
      </c>
      <c r="G32" s="158">
        <v>30</v>
      </c>
      <c r="H32" s="144">
        <v>0</v>
      </c>
      <c r="I32" s="144">
        <v>1.875</v>
      </c>
      <c r="J32" s="144">
        <v>0</v>
      </c>
      <c r="K32" s="144">
        <v>1.875</v>
      </c>
      <c r="L32" s="144">
        <v>28.125</v>
      </c>
      <c r="M32" s="156">
        <v>8</v>
      </c>
      <c r="N32" s="156">
        <v>0</v>
      </c>
      <c r="O32" s="144">
        <v>8</v>
      </c>
      <c r="P32" s="144"/>
      <c r="Q32" s="144"/>
      <c r="R32" s="144"/>
      <c r="S32" s="144"/>
      <c r="T32" s="144"/>
      <c r="U32" s="144"/>
      <c r="V32" s="144"/>
      <c r="W32" s="144"/>
      <c r="X32" s="2843">
        <v>8</v>
      </c>
      <c r="Y32" s="2843">
        <v>0</v>
      </c>
      <c r="Z32" s="2108">
        <v>8</v>
      </c>
      <c r="AA32" s="2844">
        <v>1.98</v>
      </c>
      <c r="AB32" s="2844"/>
      <c r="AC32" s="2108">
        <v>1.98</v>
      </c>
      <c r="AD32" s="2108">
        <v>0.02</v>
      </c>
      <c r="AE32" s="2844"/>
      <c r="AF32" s="2844">
        <v>0</v>
      </c>
      <c r="AG32" s="2108">
        <v>0</v>
      </c>
      <c r="AH32" s="144"/>
      <c r="AI32" s="144" t="s">
        <v>9947</v>
      </c>
      <c r="AJ32" s="144">
        <v>0</v>
      </c>
    </row>
    <row r="33" spans="1:36" ht="46.5" customHeight="1">
      <c r="A33" s="139">
        <v>67</v>
      </c>
      <c r="B33" s="140" t="s">
        <v>255</v>
      </c>
      <c r="C33" s="152" t="s">
        <v>256</v>
      </c>
      <c r="D33" s="122" t="s">
        <v>257</v>
      </c>
      <c r="E33" s="122" t="s">
        <v>233</v>
      </c>
      <c r="F33" s="143" t="s">
        <v>30</v>
      </c>
      <c r="G33" s="158" t="s">
        <v>258</v>
      </c>
      <c r="H33" s="144">
        <v>0</v>
      </c>
      <c r="I33" s="144">
        <v>1.5629999999999999</v>
      </c>
      <c r="J33" s="144">
        <v>0</v>
      </c>
      <c r="K33" s="144">
        <v>1.5629999999999999</v>
      </c>
      <c r="L33" s="144">
        <v>23.437000000000001</v>
      </c>
      <c r="M33" s="156">
        <v>23.437000000000001</v>
      </c>
      <c r="N33" s="156">
        <v>0</v>
      </c>
      <c r="O33" s="144">
        <v>23.437000000000001</v>
      </c>
      <c r="P33" s="144"/>
      <c r="Q33" s="144"/>
      <c r="R33" s="144"/>
      <c r="S33" s="144"/>
      <c r="T33" s="144"/>
      <c r="U33" s="144"/>
      <c r="V33" s="144"/>
      <c r="W33" s="144"/>
      <c r="X33" s="2843">
        <v>23.437000000000001</v>
      </c>
      <c r="Y33" s="2843">
        <v>0</v>
      </c>
      <c r="Z33" s="2108">
        <v>23.437000000000001</v>
      </c>
      <c r="AA33" s="2844">
        <v>23.202657500000001</v>
      </c>
      <c r="AB33" s="2844"/>
      <c r="AC33" s="2108">
        <v>23.202657500000001</v>
      </c>
      <c r="AD33" s="2108">
        <v>0.23459249999999998</v>
      </c>
      <c r="AE33" s="2844"/>
      <c r="AF33" s="2844">
        <v>0</v>
      </c>
      <c r="AG33" s="2108">
        <v>0</v>
      </c>
      <c r="AH33" s="144"/>
      <c r="AI33" s="144" t="s">
        <v>10044</v>
      </c>
      <c r="AJ33" s="144">
        <v>0</v>
      </c>
    </row>
    <row r="34" spans="1:36" ht="78.75">
      <c r="A34" s="139">
        <v>68</v>
      </c>
      <c r="B34" s="140" t="s">
        <v>259</v>
      </c>
      <c r="C34" s="152" t="s">
        <v>260</v>
      </c>
      <c r="D34" s="122" t="s">
        <v>221</v>
      </c>
      <c r="E34" s="122" t="s">
        <v>233</v>
      </c>
      <c r="F34" s="143" t="s">
        <v>47</v>
      </c>
      <c r="G34" s="158" t="s">
        <v>261</v>
      </c>
      <c r="H34" s="144">
        <v>0</v>
      </c>
      <c r="I34" s="144">
        <v>1.25</v>
      </c>
      <c r="J34" s="144">
        <v>0</v>
      </c>
      <c r="K34" s="144">
        <v>1.25</v>
      </c>
      <c r="L34" s="144">
        <v>18.75</v>
      </c>
      <c r="M34" s="156">
        <v>5</v>
      </c>
      <c r="N34" s="156">
        <v>0</v>
      </c>
      <c r="O34" s="144">
        <v>5</v>
      </c>
      <c r="P34" s="144"/>
      <c r="Q34" s="144"/>
      <c r="R34" s="144"/>
      <c r="S34" s="144"/>
      <c r="T34" s="144"/>
      <c r="U34" s="144"/>
      <c r="V34" s="144"/>
      <c r="W34" s="144"/>
      <c r="X34" s="2843">
        <v>5</v>
      </c>
      <c r="Y34" s="2843">
        <v>0</v>
      </c>
      <c r="Z34" s="2108">
        <v>5</v>
      </c>
      <c r="AA34" s="2844">
        <v>1.2375</v>
      </c>
      <c r="AB34" s="2844"/>
      <c r="AC34" s="2108">
        <v>1.2375</v>
      </c>
      <c r="AD34" s="2108">
        <v>1.2500000000000001E-2</v>
      </c>
      <c r="AE34" s="2844"/>
      <c r="AF34" s="2844">
        <v>0</v>
      </c>
      <c r="AG34" s="2108">
        <v>0</v>
      </c>
      <c r="AH34" s="144"/>
      <c r="AI34" s="144" t="s">
        <v>9947</v>
      </c>
      <c r="AJ34" s="144">
        <v>0</v>
      </c>
    </row>
    <row r="35" spans="1:36" ht="47.25">
      <c r="A35" s="139">
        <v>69</v>
      </c>
      <c r="B35" s="140" t="s">
        <v>262</v>
      </c>
      <c r="C35" s="152" t="s">
        <v>263</v>
      </c>
      <c r="D35" s="122" t="s">
        <v>88</v>
      </c>
      <c r="E35" s="122" t="s">
        <v>233</v>
      </c>
      <c r="F35" s="143" t="s">
        <v>47</v>
      </c>
      <c r="G35" s="158" t="s">
        <v>261</v>
      </c>
      <c r="H35" s="144">
        <v>0</v>
      </c>
      <c r="I35" s="144">
        <v>1.25</v>
      </c>
      <c r="J35" s="144">
        <v>0</v>
      </c>
      <c r="K35" s="144">
        <v>1.25</v>
      </c>
      <c r="L35" s="144">
        <v>18.75</v>
      </c>
      <c r="M35" s="156">
        <v>5</v>
      </c>
      <c r="N35" s="156">
        <v>0</v>
      </c>
      <c r="O35" s="144">
        <v>5</v>
      </c>
      <c r="P35" s="144"/>
      <c r="Q35" s="144"/>
      <c r="R35" s="144"/>
      <c r="S35" s="144"/>
      <c r="T35" s="144"/>
      <c r="U35" s="144"/>
      <c r="V35" s="144"/>
      <c r="W35" s="144"/>
      <c r="X35" s="2843">
        <v>5</v>
      </c>
      <c r="Y35" s="2843">
        <v>0</v>
      </c>
      <c r="Z35" s="2108">
        <v>5</v>
      </c>
      <c r="AA35" s="2844">
        <v>1.2375</v>
      </c>
      <c r="AB35" s="2844"/>
      <c r="AC35" s="2108">
        <v>1.2375</v>
      </c>
      <c r="AD35" s="2108">
        <v>1.2500000000000001E-2</v>
      </c>
      <c r="AE35" s="2844"/>
      <c r="AF35" s="2844">
        <v>0</v>
      </c>
      <c r="AG35" s="2108">
        <v>0</v>
      </c>
      <c r="AH35" s="144"/>
      <c r="AI35" s="144" t="s">
        <v>9947</v>
      </c>
      <c r="AJ35" s="144">
        <v>0</v>
      </c>
    </row>
    <row r="36" spans="1:36" ht="78.75">
      <c r="A36" s="139">
        <v>70</v>
      </c>
      <c r="B36" s="140" t="s">
        <v>264</v>
      </c>
      <c r="C36" s="152" t="s">
        <v>265</v>
      </c>
      <c r="D36" s="122" t="s">
        <v>226</v>
      </c>
      <c r="E36" s="122" t="s">
        <v>233</v>
      </c>
      <c r="F36" s="143" t="s">
        <v>30</v>
      </c>
      <c r="G36" s="158" t="s">
        <v>266</v>
      </c>
      <c r="H36" s="144">
        <v>0</v>
      </c>
      <c r="I36" s="144">
        <v>0.93700000000000006</v>
      </c>
      <c r="J36" s="144">
        <v>0</v>
      </c>
      <c r="K36" s="144">
        <v>0.93700000000000006</v>
      </c>
      <c r="L36" s="144">
        <v>14.063000000000001</v>
      </c>
      <c r="M36" s="156">
        <v>14.063000000000001</v>
      </c>
      <c r="N36" s="156">
        <v>0</v>
      </c>
      <c r="O36" s="144">
        <v>14.063000000000001</v>
      </c>
      <c r="P36" s="144"/>
      <c r="Q36" s="144"/>
      <c r="R36" s="144"/>
      <c r="S36" s="144"/>
      <c r="T36" s="144"/>
      <c r="U36" s="144"/>
      <c r="V36" s="144"/>
      <c r="W36" s="144"/>
      <c r="X36" s="2843">
        <v>14.063000000000001</v>
      </c>
      <c r="Y36" s="2843">
        <v>0</v>
      </c>
      <c r="Z36" s="2108">
        <v>14.063000000000001</v>
      </c>
      <c r="AA36" s="2844">
        <v>13.9225925</v>
      </c>
      <c r="AB36" s="2844"/>
      <c r="AC36" s="2108">
        <v>13.9225925</v>
      </c>
      <c r="AD36" s="2108">
        <v>0.14015749999999999</v>
      </c>
      <c r="AE36" s="2844"/>
      <c r="AF36" s="2844">
        <v>0</v>
      </c>
      <c r="AG36" s="2108">
        <v>0</v>
      </c>
      <c r="AH36" s="144"/>
      <c r="AI36" s="144" t="s">
        <v>10042</v>
      </c>
      <c r="AJ36" s="144">
        <v>0</v>
      </c>
    </row>
    <row r="37" spans="1:36" ht="63">
      <c r="A37" s="139">
        <v>71</v>
      </c>
      <c r="B37" s="140" t="s">
        <v>267</v>
      </c>
      <c r="C37" s="152" t="s">
        <v>268</v>
      </c>
      <c r="D37" s="122" t="s">
        <v>45</v>
      </c>
      <c r="E37" s="122" t="s">
        <v>233</v>
      </c>
      <c r="F37" s="143" t="s">
        <v>30</v>
      </c>
      <c r="G37" s="158" t="s">
        <v>269</v>
      </c>
      <c r="H37" s="144">
        <v>0</v>
      </c>
      <c r="I37" s="144">
        <v>1.125</v>
      </c>
      <c r="J37" s="144">
        <v>0</v>
      </c>
      <c r="K37" s="144">
        <v>1.125</v>
      </c>
      <c r="L37" s="144">
        <v>16.875</v>
      </c>
      <c r="M37" s="156">
        <v>16.875</v>
      </c>
      <c r="N37" s="156">
        <v>0</v>
      </c>
      <c r="O37" s="144">
        <v>16.875</v>
      </c>
      <c r="P37" s="144"/>
      <c r="Q37" s="144"/>
      <c r="R37" s="144"/>
      <c r="S37" s="144"/>
      <c r="T37" s="144"/>
      <c r="U37" s="144"/>
      <c r="V37" s="144"/>
      <c r="W37" s="144"/>
      <c r="X37" s="2843">
        <v>16.875</v>
      </c>
      <c r="Y37" s="2843">
        <v>0</v>
      </c>
      <c r="Z37" s="2108">
        <v>16.875</v>
      </c>
      <c r="AA37" s="2844">
        <v>16.706</v>
      </c>
      <c r="AB37" s="2844"/>
      <c r="AC37" s="2108">
        <v>16.706</v>
      </c>
      <c r="AD37" s="2108">
        <v>0.17</v>
      </c>
      <c r="AE37" s="2844"/>
      <c r="AF37" s="2844">
        <v>0</v>
      </c>
      <c r="AG37" s="2108">
        <v>0</v>
      </c>
      <c r="AH37" s="144"/>
      <c r="AI37" s="144" t="s">
        <v>9947</v>
      </c>
      <c r="AJ37" s="144">
        <v>0</v>
      </c>
    </row>
    <row r="38" spans="1:36" ht="63">
      <c r="A38" s="139">
        <v>72</v>
      </c>
      <c r="B38" s="140" t="s">
        <v>270</v>
      </c>
      <c r="C38" s="152" t="s">
        <v>271</v>
      </c>
      <c r="D38" s="122" t="s">
        <v>88</v>
      </c>
      <c r="E38" s="122" t="s">
        <v>233</v>
      </c>
      <c r="F38" s="143" t="s">
        <v>30</v>
      </c>
      <c r="G38" s="158" t="s">
        <v>272</v>
      </c>
      <c r="H38" s="144">
        <v>0</v>
      </c>
      <c r="I38" s="144">
        <v>1.875</v>
      </c>
      <c r="J38" s="144">
        <v>0</v>
      </c>
      <c r="K38" s="144">
        <v>1.875</v>
      </c>
      <c r="L38" s="144">
        <v>28.125</v>
      </c>
      <c r="M38" s="156">
        <v>28.125</v>
      </c>
      <c r="N38" s="156">
        <v>0</v>
      </c>
      <c r="O38" s="144">
        <v>28.125</v>
      </c>
      <c r="P38" s="144"/>
      <c r="Q38" s="144"/>
      <c r="R38" s="144"/>
      <c r="S38" s="144"/>
      <c r="T38" s="144"/>
      <c r="U38" s="144"/>
      <c r="V38" s="144"/>
      <c r="W38" s="144"/>
      <c r="X38" s="2843">
        <v>28.125</v>
      </c>
      <c r="Y38" s="2843">
        <v>0</v>
      </c>
      <c r="Z38" s="2108">
        <v>28.125</v>
      </c>
      <c r="AA38" s="2844">
        <v>27.843937499999999</v>
      </c>
      <c r="AB38" s="2844"/>
      <c r="AC38" s="2108">
        <v>27.843937499999999</v>
      </c>
      <c r="AD38" s="2108">
        <v>0.28131249999999997</v>
      </c>
      <c r="AE38" s="2844"/>
      <c r="AF38" s="2844">
        <v>0</v>
      </c>
      <c r="AG38" s="2108">
        <v>0</v>
      </c>
      <c r="AH38" s="144"/>
      <c r="AI38" s="144" t="s">
        <v>10042</v>
      </c>
      <c r="AJ38" s="144">
        <v>0</v>
      </c>
    </row>
    <row r="39" spans="1:36" ht="47.25">
      <c r="A39" s="139">
        <v>73</v>
      </c>
      <c r="B39" s="140" t="s">
        <v>273</v>
      </c>
      <c r="C39" s="152" t="s">
        <v>274</v>
      </c>
      <c r="D39" s="122" t="s">
        <v>88</v>
      </c>
      <c r="E39" s="122" t="s">
        <v>233</v>
      </c>
      <c r="F39" s="143" t="s">
        <v>47</v>
      </c>
      <c r="G39" s="158" t="s">
        <v>258</v>
      </c>
      <c r="H39" s="144">
        <v>0</v>
      </c>
      <c r="I39" s="144">
        <v>1.5620000000000001</v>
      </c>
      <c r="J39" s="144">
        <v>0</v>
      </c>
      <c r="K39" s="144">
        <v>1.5620000000000001</v>
      </c>
      <c r="L39" s="144">
        <v>23.437999999999999</v>
      </c>
      <c r="M39" s="156">
        <v>5</v>
      </c>
      <c r="N39" s="156">
        <v>0</v>
      </c>
      <c r="O39" s="144">
        <v>5</v>
      </c>
      <c r="P39" s="144"/>
      <c r="Q39" s="144"/>
      <c r="R39" s="144"/>
      <c r="S39" s="144"/>
      <c r="T39" s="144"/>
      <c r="U39" s="144"/>
      <c r="V39" s="144"/>
      <c r="W39" s="144"/>
      <c r="X39" s="2843">
        <v>5</v>
      </c>
      <c r="Y39" s="2843">
        <v>0</v>
      </c>
      <c r="Z39" s="2108">
        <v>5</v>
      </c>
      <c r="AA39" s="2844">
        <v>1.2375</v>
      </c>
      <c r="AB39" s="2844"/>
      <c r="AC39" s="2108">
        <v>1.2375</v>
      </c>
      <c r="AD39" s="2108">
        <v>1.2500000000000001E-2</v>
      </c>
      <c r="AE39" s="2844"/>
      <c r="AF39" s="2844">
        <v>0</v>
      </c>
      <c r="AG39" s="2108">
        <v>0</v>
      </c>
      <c r="AH39" s="144"/>
      <c r="AI39" s="144" t="s">
        <v>9947</v>
      </c>
      <c r="AJ39" s="144">
        <v>0</v>
      </c>
    </row>
    <row r="40" spans="1:36" ht="63">
      <c r="A40" s="139">
        <v>74</v>
      </c>
      <c r="B40" s="140" t="s">
        <v>275</v>
      </c>
      <c r="C40" s="152" t="s">
        <v>276</v>
      </c>
      <c r="D40" s="122" t="s">
        <v>187</v>
      </c>
      <c r="E40" s="122" t="s">
        <v>233</v>
      </c>
      <c r="F40" s="143" t="s">
        <v>47</v>
      </c>
      <c r="G40" s="158">
        <v>15</v>
      </c>
      <c r="H40" s="144">
        <v>0</v>
      </c>
      <c r="I40" s="144">
        <v>0.93700000000000006</v>
      </c>
      <c r="J40" s="144">
        <v>0</v>
      </c>
      <c r="K40" s="144">
        <v>0.93700000000000006</v>
      </c>
      <c r="L40" s="144">
        <v>14.063000000000001</v>
      </c>
      <c r="M40" s="156">
        <v>5</v>
      </c>
      <c r="N40" s="156">
        <v>0</v>
      </c>
      <c r="O40" s="144">
        <v>5</v>
      </c>
      <c r="P40" s="144"/>
      <c r="Q40" s="144"/>
      <c r="R40" s="144"/>
      <c r="S40" s="144"/>
      <c r="T40" s="144"/>
      <c r="U40" s="144"/>
      <c r="V40" s="144"/>
      <c r="W40" s="144"/>
      <c r="X40" s="2843">
        <v>5</v>
      </c>
      <c r="Y40" s="2843">
        <v>0</v>
      </c>
      <c r="Z40" s="2108">
        <v>5</v>
      </c>
      <c r="AA40" s="2844">
        <v>1.2375</v>
      </c>
      <c r="AB40" s="2844"/>
      <c r="AC40" s="2108">
        <v>1.2375</v>
      </c>
      <c r="AD40" s="2108">
        <v>1.2500000000000001E-2</v>
      </c>
      <c r="AE40" s="2844"/>
      <c r="AF40" s="2844">
        <v>0</v>
      </c>
      <c r="AG40" s="2108">
        <v>0</v>
      </c>
      <c r="AH40" s="144"/>
      <c r="AI40" s="144" t="s">
        <v>9947</v>
      </c>
      <c r="AJ40" s="144">
        <v>0</v>
      </c>
    </row>
    <row r="41" spans="1:36" ht="47.25">
      <c r="A41" s="139">
        <v>75</v>
      </c>
      <c r="B41" s="140" t="s">
        <v>277</v>
      </c>
      <c r="C41" s="152" t="s">
        <v>278</v>
      </c>
      <c r="D41" s="122" t="s">
        <v>187</v>
      </c>
      <c r="E41" s="122" t="s">
        <v>233</v>
      </c>
      <c r="F41" s="143" t="s">
        <v>47</v>
      </c>
      <c r="G41" s="158">
        <v>15</v>
      </c>
      <c r="H41" s="144">
        <v>0</v>
      </c>
      <c r="I41" s="144">
        <v>0.93700000000000006</v>
      </c>
      <c r="J41" s="144">
        <v>0</v>
      </c>
      <c r="K41" s="144">
        <v>0.93700000000000006</v>
      </c>
      <c r="L41" s="144">
        <v>14.063000000000001</v>
      </c>
      <c r="M41" s="156">
        <v>5</v>
      </c>
      <c r="N41" s="156">
        <v>0</v>
      </c>
      <c r="O41" s="144">
        <v>5</v>
      </c>
      <c r="P41" s="144"/>
      <c r="Q41" s="144"/>
      <c r="R41" s="144"/>
      <c r="S41" s="144"/>
      <c r="T41" s="144"/>
      <c r="U41" s="144"/>
      <c r="V41" s="144"/>
      <c r="W41" s="144"/>
      <c r="X41" s="2843">
        <v>5</v>
      </c>
      <c r="Y41" s="2843">
        <v>0</v>
      </c>
      <c r="Z41" s="2108">
        <v>5</v>
      </c>
      <c r="AA41" s="2844">
        <v>1.2375</v>
      </c>
      <c r="AB41" s="2844"/>
      <c r="AC41" s="2108">
        <v>1.2375</v>
      </c>
      <c r="AD41" s="2108">
        <v>1.2500000000000001E-2</v>
      </c>
      <c r="AE41" s="2844"/>
      <c r="AF41" s="2844">
        <v>0</v>
      </c>
      <c r="AG41" s="2108">
        <v>0</v>
      </c>
      <c r="AH41" s="144"/>
      <c r="AI41" s="144" t="s">
        <v>9947</v>
      </c>
      <c r="AJ41" s="144">
        <v>0</v>
      </c>
    </row>
    <row r="42" spans="1:36" ht="63">
      <c r="A42" s="139">
        <v>76</v>
      </c>
      <c r="B42" s="140" t="s">
        <v>279</v>
      </c>
      <c r="C42" s="152" t="s">
        <v>280</v>
      </c>
      <c r="D42" s="122" t="s">
        <v>187</v>
      </c>
      <c r="E42" s="122" t="s">
        <v>233</v>
      </c>
      <c r="F42" s="143" t="s">
        <v>47</v>
      </c>
      <c r="G42" s="158">
        <v>15</v>
      </c>
      <c r="H42" s="144">
        <v>0</v>
      </c>
      <c r="I42" s="144">
        <v>0.93799999999999994</v>
      </c>
      <c r="J42" s="144">
        <v>0</v>
      </c>
      <c r="K42" s="144">
        <v>0.93799999999999994</v>
      </c>
      <c r="L42" s="144">
        <v>14.061999999999999</v>
      </c>
      <c r="M42" s="156">
        <v>5</v>
      </c>
      <c r="N42" s="156">
        <v>0</v>
      </c>
      <c r="O42" s="144">
        <v>5</v>
      </c>
      <c r="P42" s="144"/>
      <c r="Q42" s="144"/>
      <c r="R42" s="144"/>
      <c r="S42" s="144"/>
      <c r="T42" s="144"/>
      <c r="U42" s="144"/>
      <c r="V42" s="144"/>
      <c r="W42" s="144"/>
      <c r="X42" s="2843">
        <v>5</v>
      </c>
      <c r="Y42" s="2843">
        <v>0</v>
      </c>
      <c r="Z42" s="2108">
        <v>5</v>
      </c>
      <c r="AA42" s="2844">
        <v>1.2375</v>
      </c>
      <c r="AB42" s="2844"/>
      <c r="AC42" s="2108">
        <v>1.2375</v>
      </c>
      <c r="AD42" s="2108">
        <v>1.2500000000000001E-2</v>
      </c>
      <c r="AE42" s="2844"/>
      <c r="AF42" s="2844">
        <v>0</v>
      </c>
      <c r="AG42" s="2108">
        <v>0</v>
      </c>
      <c r="AH42" s="144"/>
      <c r="AI42" s="144" t="s">
        <v>9947</v>
      </c>
      <c r="AJ42" s="144">
        <v>0</v>
      </c>
    </row>
    <row r="43" spans="1:36" ht="63">
      <c r="A43" s="139">
        <v>77</v>
      </c>
      <c r="B43" s="140" t="s">
        <v>281</v>
      </c>
      <c r="C43" s="152" t="s">
        <v>282</v>
      </c>
      <c r="D43" s="122" t="s">
        <v>187</v>
      </c>
      <c r="E43" s="122" t="s">
        <v>233</v>
      </c>
      <c r="F43" s="143" t="s">
        <v>30</v>
      </c>
      <c r="G43" s="158">
        <v>15</v>
      </c>
      <c r="H43" s="144">
        <v>0</v>
      </c>
      <c r="I43" s="144">
        <v>0.93799999999999994</v>
      </c>
      <c r="J43" s="144">
        <v>0</v>
      </c>
      <c r="K43" s="144">
        <v>0.93799999999999994</v>
      </c>
      <c r="L43" s="144">
        <v>14.061999999999999</v>
      </c>
      <c r="M43" s="156">
        <v>14.061999999999999</v>
      </c>
      <c r="N43" s="156">
        <v>0</v>
      </c>
      <c r="O43" s="144">
        <v>14.061999999999999</v>
      </c>
      <c r="P43" s="144"/>
      <c r="Q43" s="144"/>
      <c r="R43" s="144"/>
      <c r="S43" s="144"/>
      <c r="T43" s="144"/>
      <c r="U43" s="144"/>
      <c r="V43" s="144"/>
      <c r="W43" s="144"/>
      <c r="X43" s="2843">
        <v>14.061999999999999</v>
      </c>
      <c r="Y43" s="2843">
        <v>0</v>
      </c>
      <c r="Z43" s="2108">
        <v>14.061999999999999</v>
      </c>
      <c r="AA43" s="2844">
        <v>13.922345</v>
      </c>
      <c r="AB43" s="2844"/>
      <c r="AC43" s="2108">
        <v>13.922345</v>
      </c>
      <c r="AD43" s="2108">
        <v>0.140155</v>
      </c>
      <c r="AE43" s="2844"/>
      <c r="AF43" s="2844">
        <v>0</v>
      </c>
      <c r="AG43" s="2108">
        <v>0</v>
      </c>
      <c r="AH43" s="144"/>
      <c r="AI43" s="144" t="s">
        <v>10042</v>
      </c>
      <c r="AJ43" s="144">
        <v>0</v>
      </c>
    </row>
    <row r="44" spans="1:36" ht="63">
      <c r="A44" s="139">
        <v>78</v>
      </c>
      <c r="B44" s="140" t="s">
        <v>283</v>
      </c>
      <c r="C44" s="152" t="s">
        <v>284</v>
      </c>
      <c r="D44" s="122" t="s">
        <v>187</v>
      </c>
      <c r="E44" s="122" t="s">
        <v>172</v>
      </c>
      <c r="F44" s="143" t="s">
        <v>47</v>
      </c>
      <c r="G44" s="158">
        <v>16</v>
      </c>
      <c r="H44" s="144">
        <v>0</v>
      </c>
      <c r="I44" s="144">
        <v>0</v>
      </c>
      <c r="J44" s="144">
        <v>0</v>
      </c>
      <c r="K44" s="144">
        <v>0</v>
      </c>
      <c r="L44" s="144">
        <v>16</v>
      </c>
      <c r="M44" s="156">
        <v>5</v>
      </c>
      <c r="N44" s="156">
        <v>0</v>
      </c>
      <c r="O44" s="144">
        <v>5</v>
      </c>
      <c r="P44" s="144"/>
      <c r="Q44" s="144"/>
      <c r="R44" s="144"/>
      <c r="S44" s="144"/>
      <c r="T44" s="144"/>
      <c r="U44" s="144"/>
      <c r="V44" s="144"/>
      <c r="W44" s="144"/>
      <c r="X44" s="2843">
        <v>5</v>
      </c>
      <c r="Y44" s="2843">
        <v>0</v>
      </c>
      <c r="Z44" s="2108">
        <v>5</v>
      </c>
      <c r="AA44" s="2844">
        <v>1.2375</v>
      </c>
      <c r="AB44" s="2844"/>
      <c r="AC44" s="2108">
        <v>1.2375</v>
      </c>
      <c r="AD44" s="2108">
        <v>1.2500000000000001E-2</v>
      </c>
      <c r="AE44" s="2844"/>
      <c r="AF44" s="2844">
        <v>0</v>
      </c>
      <c r="AG44" s="2108">
        <v>0</v>
      </c>
      <c r="AH44" s="144"/>
      <c r="AI44" s="144" t="s">
        <v>9947</v>
      </c>
      <c r="AJ44" s="144">
        <v>0</v>
      </c>
    </row>
    <row r="45" spans="1:36" ht="63">
      <c r="A45" s="139">
        <v>79</v>
      </c>
      <c r="B45" s="140" t="s">
        <v>285</v>
      </c>
      <c r="C45" s="152" t="s">
        <v>286</v>
      </c>
      <c r="D45" s="122" t="s">
        <v>187</v>
      </c>
      <c r="E45" s="122" t="s">
        <v>233</v>
      </c>
      <c r="F45" s="143" t="s">
        <v>30</v>
      </c>
      <c r="G45" s="158">
        <v>15</v>
      </c>
      <c r="H45" s="144">
        <v>0</v>
      </c>
      <c r="I45" s="144">
        <v>0.93799999999999994</v>
      </c>
      <c r="J45" s="144">
        <v>0</v>
      </c>
      <c r="K45" s="144">
        <v>0.93799999999999994</v>
      </c>
      <c r="L45" s="144">
        <v>14.061999999999999</v>
      </c>
      <c r="M45" s="156">
        <v>14.061999999999999</v>
      </c>
      <c r="N45" s="156">
        <v>0</v>
      </c>
      <c r="O45" s="144">
        <v>14.061999999999999</v>
      </c>
      <c r="P45" s="144"/>
      <c r="Q45" s="144"/>
      <c r="R45" s="144"/>
      <c r="S45" s="144"/>
      <c r="T45" s="144"/>
      <c r="U45" s="144"/>
      <c r="V45" s="144"/>
      <c r="W45" s="144"/>
      <c r="X45" s="2843">
        <v>14.061999999999999</v>
      </c>
      <c r="Y45" s="2843">
        <v>0</v>
      </c>
      <c r="Z45" s="2108">
        <v>14.061999999999999</v>
      </c>
      <c r="AA45" s="2844">
        <v>13.922345</v>
      </c>
      <c r="AB45" s="2844"/>
      <c r="AC45" s="2108">
        <v>13.922345</v>
      </c>
      <c r="AD45" s="2108">
        <v>0.140155</v>
      </c>
      <c r="AE45" s="2844"/>
      <c r="AF45" s="2844">
        <v>0</v>
      </c>
      <c r="AG45" s="2108">
        <v>0</v>
      </c>
      <c r="AH45" s="144"/>
      <c r="AI45" s="144" t="s">
        <v>10042</v>
      </c>
      <c r="AJ45" s="144">
        <v>0</v>
      </c>
    </row>
    <row r="46" spans="1:36" ht="47.25">
      <c r="A46" s="139">
        <v>80</v>
      </c>
      <c r="B46" s="140" t="s">
        <v>287</v>
      </c>
      <c r="C46" s="152" t="s">
        <v>288</v>
      </c>
      <c r="D46" s="122" t="s">
        <v>187</v>
      </c>
      <c r="E46" s="122" t="s">
        <v>233</v>
      </c>
      <c r="F46" s="143" t="s">
        <v>47</v>
      </c>
      <c r="G46" s="158">
        <v>15</v>
      </c>
      <c r="H46" s="144">
        <v>0</v>
      </c>
      <c r="I46" s="144">
        <v>0.93799999999999994</v>
      </c>
      <c r="J46" s="144">
        <v>0</v>
      </c>
      <c r="K46" s="144">
        <v>0.93799999999999994</v>
      </c>
      <c r="L46" s="144">
        <v>14.061999999999999</v>
      </c>
      <c r="M46" s="156">
        <v>5</v>
      </c>
      <c r="N46" s="156">
        <v>0</v>
      </c>
      <c r="O46" s="144">
        <v>5</v>
      </c>
      <c r="P46" s="144"/>
      <c r="Q46" s="144"/>
      <c r="R46" s="144"/>
      <c r="S46" s="144"/>
      <c r="T46" s="144"/>
      <c r="U46" s="144"/>
      <c r="V46" s="144"/>
      <c r="W46" s="144"/>
      <c r="X46" s="2843">
        <v>5</v>
      </c>
      <c r="Y46" s="2843">
        <v>0</v>
      </c>
      <c r="Z46" s="2108">
        <v>5</v>
      </c>
      <c r="AA46" s="2844">
        <v>1.2375</v>
      </c>
      <c r="AB46" s="2844"/>
      <c r="AC46" s="2108">
        <v>1.2375</v>
      </c>
      <c r="AD46" s="2108">
        <v>1.2500000000000001E-2</v>
      </c>
      <c r="AE46" s="2844"/>
      <c r="AF46" s="2844">
        <v>0</v>
      </c>
      <c r="AG46" s="2108">
        <v>0</v>
      </c>
      <c r="AH46" s="144"/>
      <c r="AI46" s="144" t="s">
        <v>9947</v>
      </c>
      <c r="AJ46" s="144">
        <v>0</v>
      </c>
    </row>
    <row r="47" spans="1:36" ht="63">
      <c r="A47" s="139">
        <v>81</v>
      </c>
      <c r="B47" s="140" t="s">
        <v>289</v>
      </c>
      <c r="C47" s="152" t="s">
        <v>290</v>
      </c>
      <c r="D47" s="122" t="s">
        <v>187</v>
      </c>
      <c r="E47" s="122" t="s">
        <v>233</v>
      </c>
      <c r="F47" s="143" t="s">
        <v>47</v>
      </c>
      <c r="G47" s="158">
        <v>14</v>
      </c>
      <c r="H47" s="144">
        <v>0</v>
      </c>
      <c r="I47" s="144">
        <v>0.875</v>
      </c>
      <c r="J47" s="144">
        <v>0</v>
      </c>
      <c r="K47" s="144">
        <v>0.875</v>
      </c>
      <c r="L47" s="144">
        <v>13.125</v>
      </c>
      <c r="M47" s="156">
        <v>5</v>
      </c>
      <c r="N47" s="156">
        <v>0</v>
      </c>
      <c r="O47" s="144">
        <v>5</v>
      </c>
      <c r="P47" s="144"/>
      <c r="Q47" s="144"/>
      <c r="R47" s="144"/>
      <c r="S47" s="144"/>
      <c r="T47" s="144"/>
      <c r="U47" s="144"/>
      <c r="V47" s="144"/>
      <c r="W47" s="144"/>
      <c r="X47" s="2843">
        <v>5</v>
      </c>
      <c r="Y47" s="2843">
        <v>0</v>
      </c>
      <c r="Z47" s="2108">
        <v>5</v>
      </c>
      <c r="AA47" s="2844">
        <v>1.2375</v>
      </c>
      <c r="AB47" s="2844"/>
      <c r="AC47" s="2108">
        <v>1.2375</v>
      </c>
      <c r="AD47" s="2108">
        <v>1.2500000000000001E-2</v>
      </c>
      <c r="AE47" s="2844"/>
      <c r="AF47" s="2844">
        <v>0</v>
      </c>
      <c r="AG47" s="2108">
        <v>0</v>
      </c>
      <c r="AH47" s="144"/>
      <c r="AI47" s="144" t="s">
        <v>9947</v>
      </c>
      <c r="AJ47" s="144">
        <v>0</v>
      </c>
    </row>
    <row r="48" spans="1:36" ht="47.25">
      <c r="A48" s="139">
        <v>82</v>
      </c>
      <c r="B48" s="140" t="s">
        <v>291</v>
      </c>
      <c r="C48" s="152" t="s">
        <v>292</v>
      </c>
      <c r="D48" s="122" t="s">
        <v>187</v>
      </c>
      <c r="E48" s="122" t="s">
        <v>233</v>
      </c>
      <c r="F48" s="143" t="s">
        <v>47</v>
      </c>
      <c r="G48" s="158">
        <v>16</v>
      </c>
      <c r="H48" s="144">
        <v>0</v>
      </c>
      <c r="I48" s="144">
        <v>1</v>
      </c>
      <c r="J48" s="144">
        <v>0</v>
      </c>
      <c r="K48" s="144">
        <v>1</v>
      </c>
      <c r="L48" s="144">
        <v>15</v>
      </c>
      <c r="M48" s="156">
        <v>7.5</v>
      </c>
      <c r="N48" s="156">
        <v>0</v>
      </c>
      <c r="O48" s="144">
        <v>7.5</v>
      </c>
      <c r="P48" s="144"/>
      <c r="Q48" s="144"/>
      <c r="R48" s="144"/>
      <c r="S48" s="144"/>
      <c r="T48" s="144"/>
      <c r="U48" s="144"/>
      <c r="V48" s="144"/>
      <c r="W48" s="144"/>
      <c r="X48" s="2843">
        <v>7.5</v>
      </c>
      <c r="Y48" s="2843">
        <v>0</v>
      </c>
      <c r="Z48" s="2108">
        <v>7.5</v>
      </c>
      <c r="AA48" s="2844">
        <v>1.85625</v>
      </c>
      <c r="AB48" s="2844"/>
      <c r="AC48" s="2108">
        <v>1.85625</v>
      </c>
      <c r="AD48" s="2108">
        <v>1.8749999999999999E-2</v>
      </c>
      <c r="AE48" s="2844"/>
      <c r="AF48" s="2844">
        <v>0</v>
      </c>
      <c r="AG48" s="2108">
        <v>0</v>
      </c>
      <c r="AH48" s="144"/>
      <c r="AI48" s="144" t="s">
        <v>9947</v>
      </c>
      <c r="AJ48" s="144">
        <v>0</v>
      </c>
    </row>
    <row r="49" spans="1:36" ht="47.25">
      <c r="A49" s="139">
        <v>83</v>
      </c>
      <c r="B49" s="140" t="s">
        <v>293</v>
      </c>
      <c r="C49" s="152" t="s">
        <v>294</v>
      </c>
      <c r="D49" s="122" t="s">
        <v>187</v>
      </c>
      <c r="E49" s="122" t="s">
        <v>233</v>
      </c>
      <c r="F49" s="143" t="s">
        <v>47</v>
      </c>
      <c r="G49" s="158">
        <v>15</v>
      </c>
      <c r="H49" s="144">
        <v>0</v>
      </c>
      <c r="I49" s="144">
        <v>0.93799999999999994</v>
      </c>
      <c r="J49" s="144">
        <v>0</v>
      </c>
      <c r="K49" s="144">
        <v>0.93799999999999994</v>
      </c>
      <c r="L49" s="144">
        <v>14.061999999999999</v>
      </c>
      <c r="M49" s="156">
        <v>5</v>
      </c>
      <c r="N49" s="156">
        <v>0</v>
      </c>
      <c r="O49" s="144">
        <v>5</v>
      </c>
      <c r="P49" s="144"/>
      <c r="Q49" s="144"/>
      <c r="R49" s="144"/>
      <c r="S49" s="144"/>
      <c r="T49" s="144"/>
      <c r="U49" s="144"/>
      <c r="V49" s="144"/>
      <c r="W49" s="144"/>
      <c r="X49" s="2843">
        <v>5</v>
      </c>
      <c r="Y49" s="2843">
        <v>0</v>
      </c>
      <c r="Z49" s="2108">
        <v>5</v>
      </c>
      <c r="AA49" s="2844">
        <v>1.2375</v>
      </c>
      <c r="AB49" s="2844"/>
      <c r="AC49" s="2108">
        <v>1.2375</v>
      </c>
      <c r="AD49" s="2108">
        <v>1.2500000000000001E-2</v>
      </c>
      <c r="AE49" s="2844"/>
      <c r="AF49" s="2844">
        <v>0</v>
      </c>
      <c r="AG49" s="2108">
        <v>0</v>
      </c>
      <c r="AH49" s="144"/>
      <c r="AI49" s="144" t="s">
        <v>9947</v>
      </c>
      <c r="AJ49" s="144">
        <v>0</v>
      </c>
    </row>
    <row r="50" spans="1:36" ht="47.25">
      <c r="A50" s="139">
        <v>84</v>
      </c>
      <c r="B50" s="140" t="s">
        <v>295</v>
      </c>
      <c r="C50" s="152" t="s">
        <v>296</v>
      </c>
      <c r="D50" s="122" t="s">
        <v>45</v>
      </c>
      <c r="E50" s="122" t="s">
        <v>233</v>
      </c>
      <c r="F50" s="143" t="s">
        <v>47</v>
      </c>
      <c r="G50" s="158" t="s">
        <v>297</v>
      </c>
      <c r="H50" s="144">
        <v>0</v>
      </c>
      <c r="I50" s="144">
        <v>2.1869999999999998</v>
      </c>
      <c r="J50" s="144">
        <v>0</v>
      </c>
      <c r="K50" s="144">
        <v>2.1869999999999998</v>
      </c>
      <c r="L50" s="144">
        <v>32.813000000000002</v>
      </c>
      <c r="M50" s="156">
        <v>8</v>
      </c>
      <c r="N50" s="156">
        <v>0</v>
      </c>
      <c r="O50" s="144">
        <v>8</v>
      </c>
      <c r="P50" s="144"/>
      <c r="Q50" s="144"/>
      <c r="R50" s="144"/>
      <c r="S50" s="144"/>
      <c r="T50" s="144"/>
      <c r="U50" s="144"/>
      <c r="V50" s="144"/>
      <c r="W50" s="144"/>
      <c r="X50" s="2843">
        <v>8</v>
      </c>
      <c r="Y50" s="2843">
        <v>0</v>
      </c>
      <c r="Z50" s="2108">
        <v>8</v>
      </c>
      <c r="AA50" s="2844">
        <v>1.98</v>
      </c>
      <c r="AB50" s="2844"/>
      <c r="AC50" s="2108">
        <v>1.98</v>
      </c>
      <c r="AD50" s="2108">
        <v>0.02</v>
      </c>
      <c r="AE50" s="2844"/>
      <c r="AF50" s="2844">
        <v>0</v>
      </c>
      <c r="AG50" s="2108">
        <v>0</v>
      </c>
      <c r="AH50" s="144"/>
      <c r="AI50" s="144" t="s">
        <v>9947</v>
      </c>
      <c r="AJ50" s="144">
        <v>0</v>
      </c>
    </row>
    <row r="51" spans="1:36" ht="78.75">
      <c r="A51" s="139">
        <v>85</v>
      </c>
      <c r="B51" s="140" t="s">
        <v>298</v>
      </c>
      <c r="C51" s="152" t="s">
        <v>299</v>
      </c>
      <c r="D51" s="122" t="s">
        <v>221</v>
      </c>
      <c r="E51" s="122" t="s">
        <v>233</v>
      </c>
      <c r="F51" s="143" t="s">
        <v>47</v>
      </c>
      <c r="G51" s="158">
        <v>30</v>
      </c>
      <c r="H51" s="144">
        <v>0</v>
      </c>
      <c r="I51" s="144">
        <v>1.875</v>
      </c>
      <c r="J51" s="144">
        <v>0</v>
      </c>
      <c r="K51" s="144">
        <v>1.875</v>
      </c>
      <c r="L51" s="144">
        <v>28.125</v>
      </c>
      <c r="M51" s="156">
        <v>5.7939999999999996</v>
      </c>
      <c r="N51" s="156">
        <v>0</v>
      </c>
      <c r="O51" s="144">
        <v>5.7939999999999996</v>
      </c>
      <c r="P51" s="144"/>
      <c r="Q51" s="144"/>
      <c r="R51" s="144"/>
      <c r="S51" s="144"/>
      <c r="T51" s="144"/>
      <c r="U51" s="144"/>
      <c r="V51" s="144"/>
      <c r="W51" s="144"/>
      <c r="X51" s="2843">
        <v>5.7939999999999996</v>
      </c>
      <c r="Y51" s="2843">
        <v>0</v>
      </c>
      <c r="Z51" s="2108">
        <v>5.7939999999999996</v>
      </c>
      <c r="AA51" s="2844">
        <v>1.4340149999999998</v>
      </c>
      <c r="AB51" s="2844"/>
      <c r="AC51" s="2108">
        <v>1.4340149999999998</v>
      </c>
      <c r="AD51" s="2108">
        <v>1.4485E-2</v>
      </c>
      <c r="AE51" s="2844"/>
      <c r="AF51" s="2844">
        <v>0</v>
      </c>
      <c r="AG51" s="2108">
        <v>0</v>
      </c>
      <c r="AH51" s="144"/>
      <c r="AI51" s="144" t="s">
        <v>9947</v>
      </c>
      <c r="AJ51" s="144">
        <v>0</v>
      </c>
    </row>
    <row r="52" spans="1:36" ht="78.75">
      <c r="A52" s="139">
        <v>86</v>
      </c>
      <c r="B52" s="140" t="s">
        <v>300</v>
      </c>
      <c r="C52" s="152" t="s">
        <v>301</v>
      </c>
      <c r="D52" s="122" t="s">
        <v>302</v>
      </c>
      <c r="E52" s="122" t="s">
        <v>172</v>
      </c>
      <c r="F52" s="143" t="s">
        <v>30</v>
      </c>
      <c r="G52" s="158">
        <v>6</v>
      </c>
      <c r="H52" s="144">
        <v>0</v>
      </c>
      <c r="I52" s="144">
        <v>0</v>
      </c>
      <c r="J52" s="144">
        <v>0</v>
      </c>
      <c r="K52" s="144">
        <v>0</v>
      </c>
      <c r="L52" s="144">
        <v>6</v>
      </c>
      <c r="M52" s="156">
        <v>6</v>
      </c>
      <c r="N52" s="156">
        <v>0</v>
      </c>
      <c r="O52" s="144">
        <v>6</v>
      </c>
      <c r="P52" s="144"/>
      <c r="Q52" s="144"/>
      <c r="R52" s="144"/>
      <c r="S52" s="144"/>
      <c r="T52" s="144"/>
      <c r="U52" s="144"/>
      <c r="V52" s="144"/>
      <c r="W52" s="144"/>
      <c r="X52" s="2843">
        <v>6</v>
      </c>
      <c r="Y52" s="2843">
        <v>0</v>
      </c>
      <c r="Z52" s="2108">
        <v>6</v>
      </c>
      <c r="AA52" s="2844">
        <v>5.94</v>
      </c>
      <c r="AB52" s="2844"/>
      <c r="AC52" s="2108">
        <v>5.94</v>
      </c>
      <c r="AD52" s="2108">
        <v>0.06</v>
      </c>
      <c r="AE52" s="2844"/>
      <c r="AF52" s="2844">
        <v>0</v>
      </c>
      <c r="AG52" s="2108">
        <v>0</v>
      </c>
      <c r="AH52" s="144"/>
      <c r="AI52" s="144" t="s">
        <v>9947</v>
      </c>
      <c r="AJ52" s="144">
        <v>0</v>
      </c>
    </row>
    <row r="53" spans="1:36" ht="180.75" customHeight="1">
      <c r="A53" s="139">
        <v>87</v>
      </c>
      <c r="B53" s="140" t="s">
        <v>303</v>
      </c>
      <c r="C53" s="152" t="s">
        <v>304</v>
      </c>
      <c r="D53" s="122" t="s">
        <v>187</v>
      </c>
      <c r="E53" s="122" t="s">
        <v>172</v>
      </c>
      <c r="F53" s="143" t="s">
        <v>47</v>
      </c>
      <c r="G53" s="158">
        <v>15</v>
      </c>
      <c r="H53" s="144">
        <v>0</v>
      </c>
      <c r="I53" s="144">
        <v>1.8560000000000001</v>
      </c>
      <c r="J53" s="144">
        <v>0</v>
      </c>
      <c r="K53" s="144">
        <v>1.8560000000000001</v>
      </c>
      <c r="L53" s="144">
        <v>13.144</v>
      </c>
      <c r="M53" s="156">
        <v>5</v>
      </c>
      <c r="N53" s="156">
        <v>0</v>
      </c>
      <c r="O53" s="144">
        <v>5</v>
      </c>
      <c r="P53" s="144"/>
      <c r="Q53" s="144"/>
      <c r="R53" s="144"/>
      <c r="S53" s="144"/>
      <c r="T53" s="144"/>
      <c r="U53" s="144"/>
      <c r="V53" s="144"/>
      <c r="W53" s="144"/>
      <c r="X53" s="2843">
        <v>5</v>
      </c>
      <c r="Y53" s="2843">
        <v>0</v>
      </c>
      <c r="Z53" s="2108">
        <v>5</v>
      </c>
      <c r="AA53" s="2844">
        <v>1.2375</v>
      </c>
      <c r="AB53" s="2844"/>
      <c r="AC53" s="2108">
        <v>1.2375</v>
      </c>
      <c r="AD53" s="2108">
        <v>1.2500000000000001E-2</v>
      </c>
      <c r="AE53" s="2844"/>
      <c r="AF53" s="2844">
        <v>0</v>
      </c>
      <c r="AG53" s="2108">
        <v>0</v>
      </c>
      <c r="AH53" s="144"/>
      <c r="AI53" s="144" t="s">
        <v>9947</v>
      </c>
      <c r="AJ53" s="144">
        <v>0</v>
      </c>
    </row>
    <row r="54" spans="1:36" ht="63">
      <c r="A54" s="139">
        <v>88</v>
      </c>
      <c r="B54" s="140" t="s">
        <v>305</v>
      </c>
      <c r="C54" s="152" t="s">
        <v>306</v>
      </c>
      <c r="D54" s="122" t="s">
        <v>187</v>
      </c>
      <c r="E54" s="122" t="s">
        <v>233</v>
      </c>
      <c r="F54" s="143" t="s">
        <v>47</v>
      </c>
      <c r="G54" s="158">
        <v>35</v>
      </c>
      <c r="H54" s="144">
        <v>0</v>
      </c>
      <c r="I54" s="144">
        <v>2.1880000000000002</v>
      </c>
      <c r="J54" s="144">
        <v>0</v>
      </c>
      <c r="K54" s="144">
        <v>2.1880000000000002</v>
      </c>
      <c r="L54" s="144">
        <v>32.811999999999998</v>
      </c>
      <c r="M54" s="156">
        <v>6.7240000000000002</v>
      </c>
      <c r="N54" s="156">
        <v>0</v>
      </c>
      <c r="O54" s="144">
        <v>6.7240000000000002</v>
      </c>
      <c r="P54" s="144"/>
      <c r="Q54" s="144"/>
      <c r="R54" s="144"/>
      <c r="S54" s="144"/>
      <c r="T54" s="144"/>
      <c r="U54" s="144"/>
      <c r="V54" s="144"/>
      <c r="W54" s="144"/>
      <c r="X54" s="2843">
        <v>6.7240000000000002</v>
      </c>
      <c r="Y54" s="2843">
        <v>0</v>
      </c>
      <c r="Z54" s="2108">
        <v>6.7240000000000002</v>
      </c>
      <c r="AA54" s="2844">
        <v>1.6641900000000001</v>
      </c>
      <c r="AB54" s="2844"/>
      <c r="AC54" s="2108">
        <v>1.6641900000000001</v>
      </c>
      <c r="AD54" s="2108">
        <v>1.6810000000000002E-2</v>
      </c>
      <c r="AE54" s="2844"/>
      <c r="AF54" s="2844">
        <v>0</v>
      </c>
      <c r="AG54" s="2108">
        <v>0</v>
      </c>
      <c r="AH54" s="144"/>
      <c r="AI54" s="144" t="s">
        <v>9947</v>
      </c>
      <c r="AJ54" s="144">
        <v>0</v>
      </c>
    </row>
    <row r="55" spans="1:36">
      <c r="A55" s="139"/>
      <c r="B55" s="140"/>
      <c r="C55" s="152"/>
      <c r="F55" s="143"/>
      <c r="G55" s="158"/>
      <c r="H55" s="144"/>
      <c r="I55" s="144"/>
      <c r="J55" s="144"/>
      <c r="K55" s="144"/>
      <c r="L55" s="144"/>
      <c r="M55" s="156"/>
      <c r="N55" s="156"/>
      <c r="O55" s="144"/>
      <c r="P55" s="144"/>
      <c r="Q55" s="144"/>
      <c r="R55" s="144"/>
      <c r="S55" s="144"/>
      <c r="T55" s="144"/>
      <c r="U55" s="144"/>
      <c r="V55" s="144"/>
      <c r="W55" s="144"/>
      <c r="X55" s="2843"/>
      <c r="Y55" s="2843"/>
      <c r="Z55" s="2108"/>
      <c r="AA55" s="2844"/>
      <c r="AB55" s="2844"/>
      <c r="AC55" s="2108"/>
      <c r="AD55" s="2108"/>
      <c r="AE55" s="2844"/>
      <c r="AF55" s="2844"/>
      <c r="AG55" s="2108"/>
      <c r="AH55" s="144"/>
      <c r="AI55" s="144"/>
      <c r="AJ55" s="144"/>
    </row>
    <row r="56" spans="1:36" ht="23.25" customHeight="1" thickBot="1">
      <c r="A56" s="139"/>
      <c r="B56" s="139"/>
      <c r="C56" s="159" t="s">
        <v>307</v>
      </c>
      <c r="D56" s="160"/>
      <c r="E56" s="160"/>
      <c r="F56" s="160"/>
      <c r="G56" s="161">
        <v>1182.6669999999999</v>
      </c>
      <c r="H56" s="161">
        <v>164.70699999999999</v>
      </c>
      <c r="I56" s="161">
        <v>194.8489999999999</v>
      </c>
      <c r="J56" s="161">
        <v>0</v>
      </c>
      <c r="K56" s="161">
        <v>359.55599999999993</v>
      </c>
      <c r="L56" s="161">
        <v>1011.111</v>
      </c>
      <c r="M56" s="161">
        <v>449.75</v>
      </c>
      <c r="N56" s="161">
        <v>0</v>
      </c>
      <c r="O56" s="161">
        <v>449.75</v>
      </c>
      <c r="P56" s="161">
        <v>0</v>
      </c>
      <c r="Q56" s="161">
        <v>0</v>
      </c>
      <c r="R56" s="161">
        <v>0</v>
      </c>
      <c r="S56" s="161">
        <v>0</v>
      </c>
      <c r="T56" s="161">
        <v>0</v>
      </c>
      <c r="U56" s="161">
        <v>0</v>
      </c>
      <c r="V56" s="161">
        <v>0</v>
      </c>
      <c r="W56" s="161">
        <v>0</v>
      </c>
      <c r="X56" s="161">
        <v>449.75</v>
      </c>
      <c r="Y56" s="161">
        <v>0</v>
      </c>
      <c r="Z56" s="161">
        <v>449.75</v>
      </c>
      <c r="AA56" s="161">
        <v>309.40233500000016</v>
      </c>
      <c r="AB56" s="161">
        <v>0</v>
      </c>
      <c r="AC56" s="161">
        <v>309.40233500000016</v>
      </c>
      <c r="AD56" s="161">
        <v>3.131165000000002</v>
      </c>
      <c r="AE56" s="161">
        <v>0</v>
      </c>
      <c r="AF56" s="161">
        <v>0</v>
      </c>
      <c r="AG56" s="161">
        <v>0</v>
      </c>
      <c r="AH56" s="161"/>
      <c r="AI56" s="161"/>
      <c r="AJ56" s="161">
        <v>0</v>
      </c>
    </row>
    <row r="57" spans="1:36" ht="16.5" thickTop="1">
      <c r="A57" s="139"/>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1:36">
      <c r="A58" s="139"/>
      <c r="C58" s="134" t="s">
        <v>198</v>
      </c>
      <c r="D58" s="133"/>
      <c r="E58" s="133"/>
      <c r="F58" s="133"/>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6">
      <c r="A59" s="139"/>
      <c r="C59" s="134" t="s">
        <v>39</v>
      </c>
      <c r="D59" s="133"/>
      <c r="E59" s="133"/>
      <c r="F59" s="133"/>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6" ht="126">
      <c r="A60" s="139">
        <v>89</v>
      </c>
      <c r="B60" s="164" t="s">
        <v>308</v>
      </c>
      <c r="C60" s="123" t="s">
        <v>309</v>
      </c>
      <c r="D60" s="122" t="s">
        <v>213</v>
      </c>
      <c r="E60" s="133" t="s">
        <v>42</v>
      </c>
      <c r="F60" s="165" t="s">
        <v>47</v>
      </c>
      <c r="G60" s="137">
        <v>25</v>
      </c>
      <c r="H60" s="166">
        <v>0</v>
      </c>
      <c r="I60" s="166">
        <v>0</v>
      </c>
      <c r="J60" s="166">
        <v>0</v>
      </c>
      <c r="K60" s="166">
        <v>0</v>
      </c>
      <c r="L60" s="144">
        <v>25</v>
      </c>
      <c r="M60" s="137">
        <v>6.25</v>
      </c>
      <c r="N60" s="137">
        <v>0</v>
      </c>
      <c r="O60" s="144">
        <v>6.25</v>
      </c>
      <c r="P60" s="144"/>
      <c r="Q60" s="144"/>
      <c r="R60" s="144"/>
      <c r="S60" s="144"/>
      <c r="T60" s="144"/>
      <c r="U60" s="144"/>
      <c r="V60" s="144"/>
      <c r="W60" s="144"/>
      <c r="X60" s="2843">
        <v>6.25</v>
      </c>
      <c r="Y60" s="2843">
        <v>0</v>
      </c>
      <c r="Z60" s="2108">
        <v>6.25</v>
      </c>
      <c r="AA60" s="2844"/>
      <c r="AB60" s="2844"/>
      <c r="AC60" s="2108">
        <v>0</v>
      </c>
      <c r="AD60" s="2108"/>
      <c r="AE60" s="2844"/>
      <c r="AF60" s="2844">
        <v>0</v>
      </c>
      <c r="AG60" s="2108">
        <v>0</v>
      </c>
      <c r="AH60" s="144"/>
      <c r="AI60" s="144"/>
      <c r="AJ60" s="166">
        <v>0</v>
      </c>
    </row>
    <row r="61" spans="1:36" ht="126">
      <c r="A61" s="139">
        <v>90</v>
      </c>
      <c r="B61" s="164" t="s">
        <v>310</v>
      </c>
      <c r="C61" s="123" t="s">
        <v>311</v>
      </c>
      <c r="D61" s="122" t="s">
        <v>213</v>
      </c>
      <c r="E61" s="133" t="s">
        <v>42</v>
      </c>
      <c r="F61" s="165" t="s">
        <v>47</v>
      </c>
      <c r="G61" s="137">
        <v>23</v>
      </c>
      <c r="H61" s="166">
        <v>0</v>
      </c>
      <c r="I61" s="166">
        <v>0</v>
      </c>
      <c r="J61" s="166">
        <v>0</v>
      </c>
      <c r="K61" s="166">
        <v>0</v>
      </c>
      <c r="L61" s="144">
        <v>23</v>
      </c>
      <c r="M61" s="137">
        <v>5.75</v>
      </c>
      <c r="N61" s="137">
        <v>0</v>
      </c>
      <c r="O61" s="144">
        <v>5.75</v>
      </c>
      <c r="P61" s="144"/>
      <c r="Q61" s="144"/>
      <c r="R61" s="144"/>
      <c r="S61" s="144"/>
      <c r="T61" s="144"/>
      <c r="U61" s="144"/>
      <c r="V61" s="144"/>
      <c r="W61" s="144"/>
      <c r="X61" s="2843">
        <v>5.75</v>
      </c>
      <c r="Y61" s="2843">
        <v>0</v>
      </c>
      <c r="Z61" s="2108">
        <v>5.75</v>
      </c>
      <c r="AA61" s="2844"/>
      <c r="AB61" s="2844"/>
      <c r="AC61" s="2108">
        <v>0</v>
      </c>
      <c r="AD61" s="2108"/>
      <c r="AE61" s="2844"/>
      <c r="AF61" s="2844">
        <v>0</v>
      </c>
      <c r="AG61" s="2108">
        <v>0</v>
      </c>
      <c r="AH61" s="144"/>
      <c r="AI61" s="144"/>
      <c r="AJ61" s="166">
        <v>0</v>
      </c>
    </row>
    <row r="62" spans="1:36" ht="126">
      <c r="A62" s="139">
        <v>91</v>
      </c>
      <c r="B62" s="164" t="s">
        <v>312</v>
      </c>
      <c r="C62" s="123" t="s">
        <v>313</v>
      </c>
      <c r="D62" s="122" t="s">
        <v>254</v>
      </c>
      <c r="E62" s="133" t="s">
        <v>42</v>
      </c>
      <c r="F62" s="165" t="s">
        <v>47</v>
      </c>
      <c r="G62" s="137">
        <v>20</v>
      </c>
      <c r="H62" s="166">
        <v>0</v>
      </c>
      <c r="I62" s="166">
        <v>0</v>
      </c>
      <c r="J62" s="166">
        <v>0</v>
      </c>
      <c r="K62" s="166">
        <v>0</v>
      </c>
      <c r="L62" s="144">
        <v>20</v>
      </c>
      <c r="M62" s="137">
        <v>5</v>
      </c>
      <c r="N62" s="137">
        <v>0</v>
      </c>
      <c r="O62" s="144">
        <v>5</v>
      </c>
      <c r="P62" s="144"/>
      <c r="Q62" s="144"/>
      <c r="R62" s="144"/>
      <c r="S62" s="144"/>
      <c r="T62" s="144"/>
      <c r="U62" s="144"/>
      <c r="V62" s="144"/>
      <c r="W62" s="144"/>
      <c r="X62" s="2843">
        <v>5</v>
      </c>
      <c r="Y62" s="2843">
        <v>0</v>
      </c>
      <c r="Z62" s="2108">
        <v>5</v>
      </c>
      <c r="AA62" s="2844"/>
      <c r="AB62" s="2844"/>
      <c r="AC62" s="2108">
        <v>0</v>
      </c>
      <c r="AD62" s="2108"/>
      <c r="AE62" s="2844"/>
      <c r="AF62" s="2844">
        <v>0</v>
      </c>
      <c r="AG62" s="2108">
        <v>0</v>
      </c>
      <c r="AH62" s="144"/>
      <c r="AI62" s="144"/>
      <c r="AJ62" s="166">
        <v>0</v>
      </c>
    </row>
    <row r="63" spans="1:36" ht="99.75" customHeight="1">
      <c r="A63" s="139">
        <v>92</v>
      </c>
      <c r="B63" s="164" t="s">
        <v>314</v>
      </c>
      <c r="C63" s="123" t="s">
        <v>315</v>
      </c>
      <c r="D63" s="122" t="s">
        <v>316</v>
      </c>
      <c r="E63" s="133" t="s">
        <v>42</v>
      </c>
      <c r="F63" s="165" t="s">
        <v>47</v>
      </c>
      <c r="G63" s="137">
        <v>20</v>
      </c>
      <c r="H63" s="166">
        <v>0</v>
      </c>
      <c r="I63" s="166">
        <v>0</v>
      </c>
      <c r="J63" s="166">
        <v>0</v>
      </c>
      <c r="K63" s="166">
        <v>0</v>
      </c>
      <c r="L63" s="144">
        <v>20</v>
      </c>
      <c r="M63" s="137">
        <v>5</v>
      </c>
      <c r="N63" s="137">
        <v>0</v>
      </c>
      <c r="O63" s="144">
        <v>5</v>
      </c>
      <c r="P63" s="144"/>
      <c r="Q63" s="144"/>
      <c r="R63" s="144"/>
      <c r="S63" s="144"/>
      <c r="T63" s="144"/>
      <c r="U63" s="144"/>
      <c r="V63" s="144"/>
      <c r="W63" s="144"/>
      <c r="X63" s="2843">
        <v>5</v>
      </c>
      <c r="Y63" s="2843">
        <v>0</v>
      </c>
      <c r="Z63" s="2108">
        <v>5</v>
      </c>
      <c r="AA63" s="2844"/>
      <c r="AB63" s="2844"/>
      <c r="AC63" s="2108">
        <v>0</v>
      </c>
      <c r="AD63" s="2108"/>
      <c r="AE63" s="2844"/>
      <c r="AF63" s="2844">
        <v>0</v>
      </c>
      <c r="AG63" s="2108">
        <v>0</v>
      </c>
      <c r="AH63" s="144"/>
      <c r="AI63" s="144"/>
      <c r="AJ63" s="166">
        <v>0</v>
      </c>
    </row>
    <row r="64" spans="1:36" ht="173.25">
      <c r="A64" s="139">
        <v>93</v>
      </c>
      <c r="B64" s="164" t="s">
        <v>317</v>
      </c>
      <c r="C64" s="123" t="s">
        <v>318</v>
      </c>
      <c r="D64" s="122" t="s">
        <v>221</v>
      </c>
      <c r="E64" s="133" t="s">
        <v>42</v>
      </c>
      <c r="F64" s="165" t="s">
        <v>47</v>
      </c>
      <c r="G64" s="137">
        <v>20</v>
      </c>
      <c r="H64" s="166">
        <v>0</v>
      </c>
      <c r="I64" s="166">
        <v>0</v>
      </c>
      <c r="J64" s="166">
        <v>0</v>
      </c>
      <c r="K64" s="166">
        <v>0</v>
      </c>
      <c r="L64" s="144">
        <v>20</v>
      </c>
      <c r="M64" s="137">
        <v>5</v>
      </c>
      <c r="N64" s="137">
        <v>0</v>
      </c>
      <c r="O64" s="144">
        <v>5</v>
      </c>
      <c r="P64" s="144"/>
      <c r="Q64" s="144"/>
      <c r="R64" s="144"/>
      <c r="S64" s="144"/>
      <c r="T64" s="144"/>
      <c r="U64" s="144"/>
      <c r="V64" s="144"/>
      <c r="W64" s="144"/>
      <c r="X64" s="2843">
        <v>5</v>
      </c>
      <c r="Y64" s="2843">
        <v>0</v>
      </c>
      <c r="Z64" s="2108">
        <v>5</v>
      </c>
      <c r="AA64" s="2844"/>
      <c r="AB64" s="2844"/>
      <c r="AC64" s="2108">
        <v>0</v>
      </c>
      <c r="AD64" s="2108"/>
      <c r="AE64" s="2844"/>
      <c r="AF64" s="2844">
        <v>0</v>
      </c>
      <c r="AG64" s="2108">
        <v>0</v>
      </c>
      <c r="AH64" s="144"/>
      <c r="AI64" s="144"/>
      <c r="AJ64" s="166">
        <v>0</v>
      </c>
    </row>
    <row r="65" spans="1:36" ht="47.25">
      <c r="A65" s="139">
        <v>94</v>
      </c>
      <c r="B65" s="164" t="s">
        <v>319</v>
      </c>
      <c r="C65" s="123" t="s">
        <v>320</v>
      </c>
      <c r="D65" s="122" t="s">
        <v>321</v>
      </c>
      <c r="E65" s="133" t="s">
        <v>42</v>
      </c>
      <c r="F65" s="165" t="s">
        <v>47</v>
      </c>
      <c r="G65" s="137">
        <v>15</v>
      </c>
      <c r="H65" s="166">
        <v>0</v>
      </c>
      <c r="I65" s="166">
        <v>0</v>
      </c>
      <c r="J65" s="166">
        <v>0</v>
      </c>
      <c r="K65" s="166">
        <v>0</v>
      </c>
      <c r="L65" s="144">
        <v>15</v>
      </c>
      <c r="M65" s="137">
        <v>3.75</v>
      </c>
      <c r="N65" s="137">
        <v>0</v>
      </c>
      <c r="O65" s="144">
        <v>3.75</v>
      </c>
      <c r="P65" s="144"/>
      <c r="Q65" s="144"/>
      <c r="R65" s="144"/>
      <c r="S65" s="144"/>
      <c r="T65" s="144"/>
      <c r="U65" s="144"/>
      <c r="V65" s="144"/>
      <c r="W65" s="144"/>
      <c r="X65" s="2843">
        <v>3.75</v>
      </c>
      <c r="Y65" s="2843">
        <v>0</v>
      </c>
      <c r="Z65" s="2108">
        <v>3.75</v>
      </c>
      <c r="AA65" s="2844"/>
      <c r="AB65" s="2844"/>
      <c r="AC65" s="2108">
        <v>0</v>
      </c>
      <c r="AD65" s="2108"/>
      <c r="AE65" s="2844"/>
      <c r="AF65" s="2844">
        <v>0</v>
      </c>
      <c r="AG65" s="2108">
        <v>0</v>
      </c>
      <c r="AH65" s="144"/>
      <c r="AI65" s="144"/>
      <c r="AJ65" s="166">
        <v>0</v>
      </c>
    </row>
    <row r="66" spans="1:36" ht="31.5">
      <c r="A66" s="139">
        <v>95</v>
      </c>
      <c r="B66" s="164" t="s">
        <v>322</v>
      </c>
      <c r="C66" s="123" t="s">
        <v>323</v>
      </c>
      <c r="D66" s="122" t="s">
        <v>226</v>
      </c>
      <c r="E66" s="133" t="s">
        <v>42</v>
      </c>
      <c r="F66" s="165" t="s">
        <v>47</v>
      </c>
      <c r="G66" s="137">
        <v>15</v>
      </c>
      <c r="H66" s="166">
        <v>0</v>
      </c>
      <c r="I66" s="166">
        <v>0</v>
      </c>
      <c r="J66" s="166">
        <v>0</v>
      </c>
      <c r="K66" s="166">
        <v>0</v>
      </c>
      <c r="L66" s="144">
        <v>15</v>
      </c>
      <c r="M66" s="137">
        <v>3.75</v>
      </c>
      <c r="N66" s="137">
        <v>0</v>
      </c>
      <c r="O66" s="144">
        <v>3.75</v>
      </c>
      <c r="P66" s="144"/>
      <c r="Q66" s="144"/>
      <c r="R66" s="144"/>
      <c r="S66" s="144"/>
      <c r="T66" s="144"/>
      <c r="U66" s="144"/>
      <c r="V66" s="144"/>
      <c r="W66" s="144"/>
      <c r="X66" s="2843">
        <v>3.75</v>
      </c>
      <c r="Y66" s="2843">
        <v>0</v>
      </c>
      <c r="Z66" s="2108">
        <v>3.75</v>
      </c>
      <c r="AA66" s="2844"/>
      <c r="AB66" s="2844"/>
      <c r="AC66" s="2108">
        <v>0</v>
      </c>
      <c r="AD66" s="2108"/>
      <c r="AE66" s="2844"/>
      <c r="AF66" s="2844">
        <v>0</v>
      </c>
      <c r="AG66" s="2108">
        <v>0</v>
      </c>
      <c r="AH66" s="144"/>
      <c r="AI66" s="144"/>
      <c r="AJ66" s="166">
        <v>0</v>
      </c>
    </row>
    <row r="67" spans="1:36" ht="47.25">
      <c r="A67" s="139">
        <v>96</v>
      </c>
      <c r="B67" s="164" t="s">
        <v>324</v>
      </c>
      <c r="C67" s="123" t="s">
        <v>325</v>
      </c>
      <c r="D67" s="122" t="s">
        <v>326</v>
      </c>
      <c r="E67" s="133" t="s">
        <v>42</v>
      </c>
      <c r="F67" s="165" t="s">
        <v>47</v>
      </c>
      <c r="G67" s="137">
        <v>24</v>
      </c>
      <c r="H67" s="166">
        <v>0</v>
      </c>
      <c r="I67" s="166">
        <v>0</v>
      </c>
      <c r="J67" s="166">
        <v>0</v>
      </c>
      <c r="K67" s="166">
        <v>0</v>
      </c>
      <c r="L67" s="144">
        <v>24</v>
      </c>
      <c r="M67" s="137">
        <v>6</v>
      </c>
      <c r="N67" s="137">
        <v>0</v>
      </c>
      <c r="O67" s="144">
        <v>6</v>
      </c>
      <c r="P67" s="144"/>
      <c r="Q67" s="144"/>
      <c r="R67" s="144"/>
      <c r="S67" s="144"/>
      <c r="T67" s="144"/>
      <c r="U67" s="144"/>
      <c r="V67" s="144"/>
      <c r="W67" s="144"/>
      <c r="X67" s="2843">
        <v>6</v>
      </c>
      <c r="Y67" s="2843">
        <v>0</v>
      </c>
      <c r="Z67" s="2108">
        <v>6</v>
      </c>
      <c r="AA67" s="2844"/>
      <c r="AB67" s="2844"/>
      <c r="AC67" s="2108">
        <v>0</v>
      </c>
      <c r="AD67" s="2108"/>
      <c r="AE67" s="2844"/>
      <c r="AF67" s="2844">
        <v>0</v>
      </c>
      <c r="AG67" s="2108">
        <v>0</v>
      </c>
      <c r="AH67" s="144"/>
      <c r="AI67" s="144"/>
      <c r="AJ67" s="166">
        <v>0</v>
      </c>
    </row>
    <row r="68" spans="1:36" ht="47.25">
      <c r="A68" s="139">
        <v>97</v>
      </c>
      <c r="B68" s="164" t="s">
        <v>327</v>
      </c>
      <c r="C68" s="123" t="s">
        <v>328</v>
      </c>
      <c r="D68" s="122" t="s">
        <v>205</v>
      </c>
      <c r="E68" s="133" t="s">
        <v>42</v>
      </c>
      <c r="F68" s="165" t="s">
        <v>47</v>
      </c>
      <c r="G68" s="137">
        <v>20</v>
      </c>
      <c r="H68" s="166">
        <v>0</v>
      </c>
      <c r="I68" s="166">
        <v>0</v>
      </c>
      <c r="J68" s="166">
        <v>0</v>
      </c>
      <c r="K68" s="166">
        <v>0</v>
      </c>
      <c r="L68" s="144">
        <v>20</v>
      </c>
      <c r="M68" s="137">
        <v>5</v>
      </c>
      <c r="N68" s="137">
        <v>0</v>
      </c>
      <c r="O68" s="144">
        <v>5</v>
      </c>
      <c r="P68" s="144"/>
      <c r="Q68" s="144"/>
      <c r="R68" s="144"/>
      <c r="S68" s="144"/>
      <c r="T68" s="144"/>
      <c r="U68" s="144"/>
      <c r="V68" s="144"/>
      <c r="W68" s="144"/>
      <c r="X68" s="2843">
        <v>5</v>
      </c>
      <c r="Y68" s="2843">
        <v>0</v>
      </c>
      <c r="Z68" s="2108">
        <v>5</v>
      </c>
      <c r="AA68" s="2844"/>
      <c r="AB68" s="2844"/>
      <c r="AC68" s="2108">
        <v>0</v>
      </c>
      <c r="AD68" s="2108"/>
      <c r="AE68" s="2844"/>
      <c r="AF68" s="2844">
        <v>0</v>
      </c>
      <c r="AG68" s="2108">
        <v>0</v>
      </c>
      <c r="AH68" s="144"/>
      <c r="AI68" s="144"/>
      <c r="AJ68" s="166">
        <v>0</v>
      </c>
    </row>
    <row r="69" spans="1:36" ht="47.25">
      <c r="A69" s="139">
        <v>98</v>
      </c>
      <c r="B69" s="164" t="s">
        <v>329</v>
      </c>
      <c r="C69" s="123" t="s">
        <v>330</v>
      </c>
      <c r="D69" s="122" t="s">
        <v>209</v>
      </c>
      <c r="E69" s="133" t="s">
        <v>42</v>
      </c>
      <c r="F69" s="165" t="s">
        <v>47</v>
      </c>
      <c r="G69" s="137">
        <v>20</v>
      </c>
      <c r="H69" s="166">
        <v>0</v>
      </c>
      <c r="I69" s="166">
        <v>0</v>
      </c>
      <c r="J69" s="166">
        <v>0</v>
      </c>
      <c r="K69" s="166">
        <v>0</v>
      </c>
      <c r="L69" s="144">
        <v>20</v>
      </c>
      <c r="M69" s="137">
        <v>5</v>
      </c>
      <c r="N69" s="137">
        <v>0</v>
      </c>
      <c r="O69" s="144">
        <v>5</v>
      </c>
      <c r="P69" s="144"/>
      <c r="Q69" s="144"/>
      <c r="R69" s="144"/>
      <c r="S69" s="144"/>
      <c r="T69" s="144"/>
      <c r="U69" s="144"/>
      <c r="V69" s="144"/>
      <c r="W69" s="144"/>
      <c r="X69" s="2843">
        <v>5</v>
      </c>
      <c r="Y69" s="2843">
        <v>0</v>
      </c>
      <c r="Z69" s="2108">
        <v>5</v>
      </c>
      <c r="AA69" s="2844"/>
      <c r="AB69" s="2844"/>
      <c r="AC69" s="2108">
        <v>0</v>
      </c>
      <c r="AD69" s="2108"/>
      <c r="AE69" s="2844"/>
      <c r="AF69" s="2844">
        <v>0</v>
      </c>
      <c r="AG69" s="2108">
        <v>0</v>
      </c>
      <c r="AH69" s="144"/>
      <c r="AI69" s="144"/>
      <c r="AJ69" s="166">
        <v>0</v>
      </c>
    </row>
    <row r="70" spans="1:36">
      <c r="A70" s="139"/>
      <c r="B70" s="164"/>
      <c r="E70" s="133"/>
      <c r="F70" s="165"/>
      <c r="G70" s="137"/>
      <c r="H70" s="166"/>
      <c r="I70" s="166"/>
      <c r="J70" s="166"/>
      <c r="K70" s="166"/>
      <c r="L70" s="144"/>
      <c r="M70" s="137"/>
      <c r="N70" s="137"/>
      <c r="O70" s="144"/>
      <c r="P70" s="144"/>
      <c r="Q70" s="144"/>
      <c r="R70" s="144"/>
      <c r="S70" s="144"/>
      <c r="T70" s="144"/>
      <c r="U70" s="144"/>
      <c r="V70" s="144"/>
      <c r="W70" s="144"/>
      <c r="X70" s="2843"/>
      <c r="Y70" s="2843"/>
      <c r="Z70" s="2108"/>
      <c r="AA70" s="2844"/>
      <c r="AB70" s="2844"/>
      <c r="AC70" s="2108"/>
      <c r="AD70" s="2108"/>
      <c r="AE70" s="2844"/>
      <c r="AF70" s="2844"/>
      <c r="AG70" s="2108"/>
      <c r="AH70" s="144"/>
      <c r="AI70" s="144"/>
      <c r="AJ70" s="166"/>
    </row>
    <row r="71" spans="1:36">
      <c r="A71" s="139"/>
      <c r="B71" s="139"/>
      <c r="C71" s="167" t="s">
        <v>331</v>
      </c>
      <c r="D71" s="168"/>
      <c r="E71" s="169"/>
      <c r="F71" s="170"/>
      <c r="G71" s="171">
        <v>202</v>
      </c>
      <c r="H71" s="171">
        <v>0</v>
      </c>
      <c r="I71" s="171">
        <v>0</v>
      </c>
      <c r="J71" s="171">
        <v>0</v>
      </c>
      <c r="K71" s="171">
        <v>0</v>
      </c>
      <c r="L71" s="171">
        <v>202</v>
      </c>
      <c r="M71" s="171">
        <v>50.5</v>
      </c>
      <c r="N71" s="171">
        <v>0</v>
      </c>
      <c r="O71" s="171">
        <v>50.5</v>
      </c>
      <c r="P71" s="171">
        <v>0</v>
      </c>
      <c r="Q71" s="171">
        <v>0</v>
      </c>
      <c r="R71" s="171">
        <v>0</v>
      </c>
      <c r="S71" s="171">
        <v>0</v>
      </c>
      <c r="T71" s="171">
        <v>0</v>
      </c>
      <c r="U71" s="171">
        <v>0</v>
      </c>
      <c r="V71" s="171">
        <v>0</v>
      </c>
      <c r="W71" s="171">
        <v>0</v>
      </c>
      <c r="X71" s="171">
        <v>50.5</v>
      </c>
      <c r="Y71" s="171">
        <v>0</v>
      </c>
      <c r="Z71" s="171">
        <v>50.5</v>
      </c>
      <c r="AA71" s="171">
        <v>0</v>
      </c>
      <c r="AB71" s="171">
        <v>0</v>
      </c>
      <c r="AC71" s="171">
        <v>0</v>
      </c>
      <c r="AD71" s="171">
        <v>0</v>
      </c>
      <c r="AE71" s="171">
        <v>0</v>
      </c>
      <c r="AF71" s="171">
        <v>0</v>
      </c>
      <c r="AG71" s="171">
        <v>0</v>
      </c>
      <c r="AH71" s="171"/>
      <c r="AI71" s="171"/>
      <c r="AJ71" s="171">
        <v>0</v>
      </c>
    </row>
    <row r="72" spans="1:36" ht="16.5" thickBot="1">
      <c r="C72" s="159" t="s">
        <v>332</v>
      </c>
      <c r="D72" s="172"/>
      <c r="E72" s="172"/>
      <c r="F72" s="172"/>
      <c r="G72" s="173">
        <v>1384.6669999999999</v>
      </c>
      <c r="H72" s="173">
        <v>164.70699999999999</v>
      </c>
      <c r="I72" s="173">
        <v>194.8489999999999</v>
      </c>
      <c r="J72" s="173">
        <v>0</v>
      </c>
      <c r="K72" s="173">
        <v>359.55599999999993</v>
      </c>
      <c r="L72" s="173">
        <v>1213.1109999999999</v>
      </c>
      <c r="M72" s="173">
        <v>500.25</v>
      </c>
      <c r="N72" s="173">
        <v>0</v>
      </c>
      <c r="O72" s="173">
        <v>500.25</v>
      </c>
      <c r="P72" s="173">
        <v>0</v>
      </c>
      <c r="Q72" s="173">
        <v>0</v>
      </c>
      <c r="R72" s="173">
        <v>0</v>
      </c>
      <c r="S72" s="173">
        <v>0</v>
      </c>
      <c r="T72" s="173">
        <v>0</v>
      </c>
      <c r="U72" s="173">
        <v>0</v>
      </c>
      <c r="V72" s="173">
        <v>0</v>
      </c>
      <c r="W72" s="173">
        <v>0</v>
      </c>
      <c r="X72" s="173">
        <v>500.25</v>
      </c>
      <c r="Y72" s="173">
        <v>0</v>
      </c>
      <c r="Z72" s="173">
        <v>500.25</v>
      </c>
      <c r="AA72" s="173">
        <v>309.40233500000016</v>
      </c>
      <c r="AB72" s="173">
        <v>0</v>
      </c>
      <c r="AC72" s="173">
        <v>309.40233500000016</v>
      </c>
      <c r="AD72" s="173">
        <v>3.131165000000002</v>
      </c>
      <c r="AE72" s="173">
        <v>0</v>
      </c>
      <c r="AF72" s="173">
        <v>0</v>
      </c>
      <c r="AG72" s="173">
        <v>0</v>
      </c>
      <c r="AH72" s="173"/>
      <c r="AI72" s="173"/>
      <c r="AJ72" s="173">
        <v>0</v>
      </c>
    </row>
    <row r="73" spans="1:36" ht="16.5" thickTop="1"/>
    <row r="74" spans="1:36">
      <c r="O74" s="137"/>
      <c r="P74" s="137"/>
      <c r="Q74" s="137"/>
      <c r="R74" s="137"/>
      <c r="S74" s="137"/>
      <c r="T74" s="137"/>
      <c r="U74" s="137"/>
      <c r="V74" s="137"/>
      <c r="W74" s="137"/>
      <c r="X74" s="137"/>
      <c r="Y74" s="137"/>
      <c r="Z74" s="137"/>
      <c r="AA74" s="137"/>
      <c r="AB74" s="137"/>
      <c r="AC74" s="137"/>
      <c r="AD74" s="137"/>
      <c r="AE74" s="137"/>
      <c r="AF74" s="137"/>
      <c r="AG74" s="137"/>
      <c r="AH74" s="137"/>
      <c r="AI74" s="137"/>
    </row>
  </sheetData>
  <autoFilter ref="A11:A74"/>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5" footer="0.5"/>
  <pageSetup paperSize="5" scale="55" firstPageNumber="12" fitToHeight="0" orientation="landscape" useFirstPageNumber="1" r:id="rId1"/>
  <headerFooter alignWithMargins="0">
    <oddHeader>&amp;R&amp;"Times New Roman,Regular"&amp;14[ &amp;P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17"/>
  <sheetViews>
    <sheetView topLeftCell="C7" workbookViewId="0">
      <selection activeCell="I16" sqref="I16"/>
    </sheetView>
  </sheetViews>
  <sheetFormatPr defaultRowHeight="15.75"/>
  <cols>
    <col min="1" max="1" width="9" style="3145"/>
    <col min="2" max="2" width="97" style="3211" customWidth="1"/>
    <col min="3" max="3" width="16.625" style="3212" customWidth="1"/>
    <col min="4" max="4" width="19.5" style="3212" customWidth="1"/>
    <col min="5" max="5" width="19.5" style="3145" customWidth="1"/>
    <col min="6" max="6" width="33.5" style="3145" hidden="1" customWidth="1"/>
    <col min="7" max="7" width="22.375" style="3145" customWidth="1"/>
    <col min="8" max="8" width="18.5" style="3145" hidden="1" customWidth="1"/>
    <col min="9" max="9" width="19.75" style="3145" customWidth="1"/>
    <col min="10" max="10" width="20.625" style="3146" hidden="1" customWidth="1"/>
    <col min="11" max="11" width="11.375" style="3145" customWidth="1"/>
    <col min="12" max="12" width="29.75" style="3145" customWidth="1"/>
    <col min="13" max="13" width="5.375" style="3147" hidden="1" customWidth="1"/>
    <col min="14" max="14" width="24.375" style="3145" customWidth="1"/>
    <col min="15" max="16384" width="9" style="3145"/>
  </cols>
  <sheetData>
    <row r="1" spans="1:14">
      <c r="A1" s="3142"/>
      <c r="B1" s="3143"/>
      <c r="C1" s="3142"/>
      <c r="D1" s="3701"/>
      <c r="E1" s="3701"/>
      <c r="F1" s="3144"/>
      <c r="G1" s="3142"/>
      <c r="H1" s="3142"/>
    </row>
    <row r="2" spans="1:14" ht="26.25">
      <c r="A2" s="3702" t="s">
        <v>9913</v>
      </c>
      <c r="B2" s="3703"/>
      <c r="C2" s="3703"/>
      <c r="D2" s="3703"/>
      <c r="E2" s="3703"/>
      <c r="F2" s="3703"/>
      <c r="G2" s="3703"/>
      <c r="H2" s="3703"/>
      <c r="I2" s="3703"/>
      <c r="J2" s="3704"/>
    </row>
    <row r="3" spans="1:14" s="3148" customFormat="1" ht="26.25">
      <c r="A3" s="3702" t="s">
        <v>9927</v>
      </c>
      <c r="B3" s="3703"/>
      <c r="C3" s="3703"/>
      <c r="D3" s="3703"/>
      <c r="E3" s="3703"/>
      <c r="F3" s="3703"/>
      <c r="G3" s="3703"/>
      <c r="H3" s="3703"/>
      <c r="I3" s="3703"/>
      <c r="J3" s="3704"/>
    </row>
    <row r="4" spans="1:14" ht="30">
      <c r="A4" s="3149"/>
      <c r="B4" s="3150"/>
      <c r="C4" s="3151"/>
      <c r="D4" s="3152"/>
      <c r="E4" s="3149"/>
      <c r="F4" s="3149"/>
      <c r="G4" s="3149"/>
      <c r="H4" s="3149"/>
      <c r="I4" s="3149"/>
      <c r="M4" s="3153"/>
    </row>
    <row r="5" spans="1:14" ht="17.25" thickBot="1">
      <c r="A5" s="3149"/>
      <c r="B5" s="3154"/>
      <c r="C5" s="3154"/>
      <c r="D5" s="3154"/>
      <c r="E5" s="3155"/>
      <c r="F5" s="3156"/>
      <c r="G5" s="3705" t="s">
        <v>9914</v>
      </c>
      <c r="H5" s="3705"/>
      <c r="I5" s="3705"/>
      <c r="J5" s="3157"/>
      <c r="M5" s="3145"/>
    </row>
    <row r="6" spans="1:14" ht="17.25" thickBot="1">
      <c r="A6" s="3706" t="s">
        <v>9915</v>
      </c>
      <c r="B6" s="3706" t="s">
        <v>9916</v>
      </c>
      <c r="C6" s="3709" t="s">
        <v>196</v>
      </c>
      <c r="D6" s="3710"/>
      <c r="E6" s="3711"/>
      <c r="F6" s="3706" t="s">
        <v>9917</v>
      </c>
      <c r="G6" s="3158" t="s">
        <v>9918</v>
      </c>
      <c r="H6" s="3713" t="s">
        <v>9888</v>
      </c>
      <c r="I6" s="3706" t="s">
        <v>9772</v>
      </c>
      <c r="J6" s="3159" t="s">
        <v>9919</v>
      </c>
      <c r="M6" s="3697" t="s">
        <v>9920</v>
      </c>
    </row>
    <row r="7" spans="1:14" ht="33.75" thickBot="1">
      <c r="A7" s="3707"/>
      <c r="B7" s="3708"/>
      <c r="C7" s="3160" t="s">
        <v>9921</v>
      </c>
      <c r="D7" s="3160" t="s">
        <v>9893</v>
      </c>
      <c r="E7" s="3161" t="s">
        <v>2</v>
      </c>
      <c r="F7" s="3712"/>
      <c r="G7" s="3162" t="s">
        <v>9922</v>
      </c>
      <c r="H7" s="3714"/>
      <c r="I7" s="3715"/>
      <c r="J7" s="3163" t="s">
        <v>9923</v>
      </c>
      <c r="M7" s="3698"/>
    </row>
    <row r="8" spans="1:14" ht="17.25" thickBot="1">
      <c r="A8" s="3164">
        <v>1</v>
      </c>
      <c r="B8" s="3164">
        <v>2</v>
      </c>
      <c r="C8" s="3164">
        <v>3</v>
      </c>
      <c r="D8" s="3164">
        <v>4</v>
      </c>
      <c r="E8" s="3164">
        <v>5</v>
      </c>
      <c r="F8" s="3165">
        <v>6</v>
      </c>
      <c r="G8" s="3166">
        <v>7</v>
      </c>
      <c r="H8" s="3166">
        <v>7</v>
      </c>
      <c r="I8" s="3167">
        <v>8</v>
      </c>
      <c r="J8" s="3167">
        <v>8</v>
      </c>
      <c r="M8" s="3168" t="s">
        <v>9895</v>
      </c>
    </row>
    <row r="9" spans="1:14" ht="16.5">
      <c r="A9" s="3149"/>
      <c r="B9" s="3169"/>
      <c r="C9" s="3169"/>
      <c r="D9" s="3169"/>
      <c r="E9" s="3169"/>
      <c r="F9" s="3169"/>
      <c r="G9" s="3170"/>
      <c r="H9" s="3170"/>
      <c r="I9" s="3149"/>
      <c r="J9" s="3149"/>
      <c r="M9" s="3171"/>
    </row>
    <row r="10" spans="1:14" ht="16.5">
      <c r="A10" s="3149"/>
      <c r="B10" s="3172"/>
      <c r="C10" s="3169"/>
      <c r="D10" s="3169"/>
      <c r="E10" s="3169"/>
      <c r="F10" s="3169"/>
      <c r="G10" s="3170"/>
      <c r="H10" s="3170"/>
      <c r="I10" s="3149"/>
      <c r="J10" s="3149"/>
      <c r="M10" s="3171"/>
    </row>
    <row r="11" spans="1:14" s="3178" customFormat="1" ht="16.5">
      <c r="A11" s="3173"/>
      <c r="B11" s="3174"/>
      <c r="C11" s="3175"/>
      <c r="D11" s="3175"/>
      <c r="E11" s="3176"/>
      <c r="F11" s="3176"/>
      <c r="G11" s="3177"/>
      <c r="H11" s="3177"/>
      <c r="I11" s="3173"/>
      <c r="J11" s="3173"/>
      <c r="M11" s="3179"/>
    </row>
    <row r="12" spans="1:14" s="3186" customFormat="1" ht="30" customHeight="1">
      <c r="A12" s="3180">
        <v>1</v>
      </c>
      <c r="B12" s="3181" t="s">
        <v>9928</v>
      </c>
      <c r="C12" s="3182" t="s">
        <v>9866</v>
      </c>
      <c r="D12" s="3183">
        <f>SUM('Federal Grant 2022-23'!I25)</f>
        <v>6024.59</v>
      </c>
      <c r="E12" s="3184">
        <f>SUM(C12:D12)</f>
        <v>6024.59</v>
      </c>
      <c r="F12" s="3184">
        <f>SUM('[2]Federal GRant 2020-21'!K73)</f>
        <v>0</v>
      </c>
      <c r="G12" s="3183">
        <f>SUM('Federal Grant 2022-23'!O25)</f>
        <v>853.96100000000001</v>
      </c>
      <c r="H12" s="3185">
        <f>+'[3]FG 2015-16'!O56</f>
        <v>3700.7910000000002</v>
      </c>
      <c r="I12" s="3699">
        <f>'Federal Grant 2022-23'!P25</f>
        <v>150.64099999999999</v>
      </c>
      <c r="J12" s="3183">
        <v>9663.643</v>
      </c>
      <c r="L12" s="3187"/>
      <c r="M12" s="3188"/>
      <c r="N12" s="3189"/>
    </row>
    <row r="13" spans="1:14" s="3186" customFormat="1" ht="30" customHeight="1">
      <c r="A13" s="3190">
        <v>2</v>
      </c>
      <c r="B13" s="3181" t="s">
        <v>9940</v>
      </c>
      <c r="C13" s="3182">
        <v>0</v>
      </c>
      <c r="D13" s="3191" t="s">
        <v>9866</v>
      </c>
      <c r="E13" s="3191" t="s">
        <v>9866</v>
      </c>
      <c r="F13" s="3191">
        <v>0</v>
      </c>
      <c r="G13" s="3192">
        <f>SUM('[4]Federal Grant 2021-22'!M71)</f>
        <v>0</v>
      </c>
      <c r="H13" s="3192"/>
      <c r="I13" s="3699"/>
      <c r="J13" s="3191"/>
      <c r="L13" s="3193"/>
      <c r="M13" s="3188"/>
    </row>
    <row r="14" spans="1:14" s="3195" customFormat="1" ht="30" customHeight="1">
      <c r="A14" s="3180">
        <v>3</v>
      </c>
      <c r="B14" s="3194" t="s">
        <v>9924</v>
      </c>
      <c r="C14" s="3182" t="s">
        <v>9866</v>
      </c>
      <c r="D14" s="3191" t="s">
        <v>9866</v>
      </c>
      <c r="E14" s="3191" t="s">
        <v>9866</v>
      </c>
      <c r="F14" s="3182">
        <v>0</v>
      </c>
      <c r="G14" s="3185">
        <f>SUM('[4]Federal Grant 2021-22'!N71)</f>
        <v>0</v>
      </c>
      <c r="H14" s="3185"/>
      <c r="I14" s="3699"/>
      <c r="J14" s="3183">
        <f>+'[5]FG-Revalidation'!L56</f>
        <v>0</v>
      </c>
      <c r="L14" s="3193"/>
      <c r="M14" s="3196">
        <v>5</v>
      </c>
    </row>
    <row r="15" spans="1:14" s="3178" customFormat="1" ht="22.5" hidden="1">
      <c r="A15" s="3197">
        <v>4</v>
      </c>
      <c r="B15" s="3174" t="s">
        <v>9925</v>
      </c>
      <c r="C15" s="3182"/>
      <c r="D15" s="3182"/>
      <c r="E15" s="3182"/>
      <c r="F15" s="3182"/>
      <c r="G15" s="3198">
        <v>0</v>
      </c>
      <c r="H15" s="3198"/>
      <c r="I15" s="3199"/>
      <c r="J15" s="3200"/>
      <c r="L15" s="3201"/>
      <c r="M15" s="3179"/>
    </row>
    <row r="16" spans="1:14" s="3178" customFormat="1" ht="27" customHeight="1">
      <c r="A16" s="3202"/>
      <c r="B16" s="3203" t="s">
        <v>9926</v>
      </c>
      <c r="C16" s="3204">
        <f>SUM(C11:C14)</f>
        <v>0</v>
      </c>
      <c r="D16" s="3204">
        <f>SUM(D11:D14)</f>
        <v>6024.59</v>
      </c>
      <c r="E16" s="3204">
        <f>SUM(E11:E14)</f>
        <v>6024.59</v>
      </c>
      <c r="F16" s="3204">
        <f>SUM(F11:F14)</f>
        <v>0</v>
      </c>
      <c r="G16" s="3204">
        <f>SUM(G11:G15)</f>
        <v>853.96100000000001</v>
      </c>
      <c r="H16" s="3205">
        <f>SUM(H14:H14)</f>
        <v>0</v>
      </c>
      <c r="I16" s="3204">
        <f>SUM(I11:I14)</f>
        <v>150.64099999999999</v>
      </c>
      <c r="J16" s="3206" t="e">
        <f>SUM(J14,#REF!)</f>
        <v>#REF!</v>
      </c>
      <c r="M16" s="3207"/>
    </row>
    <row r="17" spans="1:13" ht="16.5">
      <c r="A17" s="3149"/>
      <c r="B17" s="3208"/>
      <c r="C17" s="3700"/>
      <c r="D17" s="3700"/>
      <c r="E17" s="3209"/>
      <c r="F17" s="3209"/>
      <c r="G17" s="3210"/>
      <c r="H17" s="3149"/>
      <c r="I17" s="3149"/>
      <c r="M17" s="3207"/>
    </row>
  </sheetData>
  <mergeCells count="13">
    <mergeCell ref="M6:M7"/>
    <mergeCell ref="I12:I14"/>
    <mergeCell ref="C17:D17"/>
    <mergeCell ref="D1:E1"/>
    <mergeCell ref="A2:J2"/>
    <mergeCell ref="A3:J3"/>
    <mergeCell ref="G5:I5"/>
    <mergeCell ref="A6:A7"/>
    <mergeCell ref="B6:B7"/>
    <mergeCell ref="C6:E6"/>
    <mergeCell ref="F6:F7"/>
    <mergeCell ref="H6:H7"/>
    <mergeCell ref="I6:I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R26"/>
  <sheetViews>
    <sheetView workbookViewId="0">
      <pane ySplit="5" topLeftCell="A15" activePane="bottomLeft" state="frozen"/>
      <selection pane="bottomLeft" activeCell="P19" sqref="P19"/>
    </sheetView>
  </sheetViews>
  <sheetFormatPr defaultRowHeight="15"/>
  <cols>
    <col min="1" max="1" width="7.125" style="3141" customWidth="1"/>
    <col min="2" max="2" width="34" style="3131" customWidth="1"/>
    <col min="3" max="3" width="13.5" style="3141" hidden="1" customWidth="1"/>
    <col min="4" max="4" width="14.375" style="3141" hidden="1" customWidth="1"/>
    <col min="5" max="5" width="12.375" style="3141" hidden="1" customWidth="1"/>
    <col min="6" max="6" width="14.625" style="3141" hidden="1" customWidth="1"/>
    <col min="7" max="7" width="13.375" style="3141" hidden="1" customWidth="1"/>
    <col min="8" max="8" width="12.375" style="3141" customWidth="1"/>
    <col min="9" max="9" width="11.875" style="3141" customWidth="1"/>
    <col min="10" max="10" width="13.5" style="3141" customWidth="1"/>
    <col min="11" max="11" width="14.125" style="3133" customWidth="1"/>
    <col min="12" max="12" width="11.125" style="3133" customWidth="1"/>
    <col min="13" max="13" width="15.125" style="3133" customWidth="1"/>
    <col min="14" max="14" width="11.5" style="3133" customWidth="1"/>
    <col min="15" max="15" width="11.75" style="3133" customWidth="1"/>
    <col min="16" max="16" width="11" style="3133" customWidth="1"/>
    <col min="17" max="17" width="13.25" style="3133" customWidth="1"/>
    <col min="18" max="18" width="10.5" style="3133" customWidth="1"/>
    <col min="19" max="19" width="0.25" style="3133" customWidth="1"/>
    <col min="20" max="16384" width="9" style="3133"/>
  </cols>
  <sheetData>
    <row r="1" spans="1:18" s="3103" customFormat="1" ht="45">
      <c r="A1" s="3718" t="s">
        <v>9929</v>
      </c>
      <c r="B1" s="3718"/>
      <c r="C1" s="3718"/>
      <c r="D1" s="3718"/>
      <c r="E1" s="3718"/>
      <c r="F1" s="3718"/>
      <c r="G1" s="3718"/>
      <c r="H1" s="3718"/>
      <c r="I1" s="3718"/>
      <c r="J1" s="3718"/>
      <c r="K1" s="3718"/>
      <c r="L1" s="3718"/>
      <c r="M1" s="3718"/>
      <c r="N1" s="3718"/>
      <c r="O1" s="3718"/>
      <c r="P1" s="3718"/>
      <c r="Q1" s="3718"/>
      <c r="R1" s="3718"/>
    </row>
    <row r="2" spans="1:18" s="3103" customFormat="1" ht="16.5" thickBot="1">
      <c r="A2" s="3104"/>
      <c r="B2" s="3105"/>
      <c r="C2" s="3106"/>
      <c r="D2" s="3105"/>
      <c r="E2" s="3105"/>
      <c r="F2" s="3106"/>
      <c r="G2" s="3106"/>
      <c r="H2" s="3105"/>
      <c r="I2" s="3105"/>
      <c r="J2" s="3105"/>
    </row>
    <row r="3" spans="1:18" s="3107" customFormat="1" ht="16.5" thickBot="1">
      <c r="A3" s="3719" t="s">
        <v>9882</v>
      </c>
      <c r="B3" s="3719" t="s">
        <v>9883</v>
      </c>
      <c r="C3" s="3721" t="s">
        <v>9884</v>
      </c>
      <c r="D3" s="3723" t="s">
        <v>9885</v>
      </c>
      <c r="E3" s="3723"/>
      <c r="F3" s="3723" t="s">
        <v>9886</v>
      </c>
      <c r="G3" s="3725" t="s">
        <v>9887</v>
      </c>
      <c r="H3" s="3727" t="s">
        <v>196</v>
      </c>
      <c r="I3" s="3728"/>
      <c r="J3" s="3729"/>
      <c r="K3" s="3716" t="s">
        <v>9888</v>
      </c>
      <c r="L3" s="3716" t="s">
        <v>9930</v>
      </c>
      <c r="M3" s="3716" t="s">
        <v>9939</v>
      </c>
      <c r="N3" s="3716" t="s">
        <v>9889</v>
      </c>
      <c r="O3" s="3716" t="s">
        <v>9890</v>
      </c>
      <c r="P3" s="3716" t="s">
        <v>9772</v>
      </c>
      <c r="Q3" s="3716" t="s">
        <v>9891</v>
      </c>
      <c r="R3" s="3716" t="s">
        <v>9773</v>
      </c>
    </row>
    <row r="4" spans="1:18" s="3107" customFormat="1" ht="42" customHeight="1" thickTop="1" thickBot="1">
      <c r="A4" s="3720"/>
      <c r="B4" s="3720"/>
      <c r="C4" s="3722"/>
      <c r="D4" s="3108" t="s">
        <v>2</v>
      </c>
      <c r="E4" s="3108" t="s">
        <v>9892</v>
      </c>
      <c r="F4" s="3724"/>
      <c r="G4" s="3726"/>
      <c r="H4" s="3109" t="s">
        <v>9892</v>
      </c>
      <c r="I4" s="3109" t="s">
        <v>9893</v>
      </c>
      <c r="J4" s="3109" t="s">
        <v>2</v>
      </c>
      <c r="K4" s="3717"/>
      <c r="L4" s="3717"/>
      <c r="M4" s="3717"/>
      <c r="N4" s="3717"/>
      <c r="O4" s="3717"/>
      <c r="P4" s="3717"/>
      <c r="Q4" s="3717"/>
      <c r="R4" s="3717"/>
    </row>
    <row r="5" spans="1:18" s="3115" customFormat="1" ht="16.5" thickBot="1">
      <c r="A5" s="3110" t="s">
        <v>9894</v>
      </c>
      <c r="B5" s="3110" t="s">
        <v>9895</v>
      </c>
      <c r="C5" s="3111" t="s">
        <v>9896</v>
      </c>
      <c r="D5" s="3112" t="s">
        <v>9897</v>
      </c>
      <c r="E5" s="3112" t="s">
        <v>9898</v>
      </c>
      <c r="F5" s="3112" t="s">
        <v>9899</v>
      </c>
      <c r="G5" s="3112" t="s">
        <v>9900</v>
      </c>
      <c r="H5" s="3113">
        <v>3</v>
      </c>
      <c r="I5" s="3110">
        <v>4</v>
      </c>
      <c r="J5" s="3110">
        <v>5</v>
      </c>
      <c r="K5" s="3114">
        <v>6</v>
      </c>
      <c r="L5" s="3114">
        <v>7</v>
      </c>
      <c r="M5" s="3114">
        <v>8</v>
      </c>
      <c r="N5" s="3114">
        <v>9</v>
      </c>
      <c r="O5" s="3114">
        <v>10</v>
      </c>
      <c r="P5" s="3114">
        <v>11</v>
      </c>
      <c r="Q5" s="3114">
        <v>11</v>
      </c>
      <c r="R5" s="3114">
        <v>12</v>
      </c>
    </row>
    <row r="6" spans="1:18" s="3118" customFormat="1" ht="18">
      <c r="A6" s="3116"/>
      <c r="B6" s="3116"/>
      <c r="C6" s="3117"/>
      <c r="D6" s="3117"/>
      <c r="E6" s="3117"/>
      <c r="F6" s="3117"/>
      <c r="G6" s="3117"/>
      <c r="H6" s="3117"/>
      <c r="I6" s="3117"/>
      <c r="J6" s="3117"/>
    </row>
    <row r="7" spans="1:18" s="3118" customFormat="1" ht="23.25">
      <c r="A7" s="3117"/>
      <c r="B7" s="3119" t="s">
        <v>9901</v>
      </c>
      <c r="C7" s="3117"/>
      <c r="D7" s="3117"/>
      <c r="E7" s="3117"/>
      <c r="F7" s="3117"/>
      <c r="G7" s="3117"/>
      <c r="H7" s="3117"/>
      <c r="I7" s="3117"/>
      <c r="J7" s="3117"/>
    </row>
    <row r="8" spans="1:18" s="3118" customFormat="1" ht="18">
      <c r="A8" s="3117"/>
      <c r="B8" s="3117"/>
      <c r="C8" s="3117"/>
      <c r="D8" s="3117"/>
      <c r="E8" s="3117"/>
      <c r="F8" s="3117"/>
      <c r="G8" s="3117"/>
      <c r="H8" s="3117"/>
      <c r="I8" s="3117"/>
      <c r="J8" s="3117"/>
    </row>
    <row r="9" spans="1:18" s="3125" customFormat="1" ht="60">
      <c r="A9" s="3120">
        <v>1</v>
      </c>
      <c r="B9" s="3121" t="s">
        <v>9931</v>
      </c>
      <c r="C9" s="3120" t="s">
        <v>9903</v>
      </c>
      <c r="D9" s="3122">
        <v>915.3</v>
      </c>
      <c r="E9" s="3122">
        <v>0</v>
      </c>
      <c r="F9" s="3122">
        <v>135.35599999999999</v>
      </c>
      <c r="G9" s="3122">
        <f t="shared" ref="G9" si="0">D9-F9</f>
        <v>779.94399999999996</v>
      </c>
      <c r="H9" s="3123">
        <v>0</v>
      </c>
      <c r="I9" s="3123">
        <v>793.78</v>
      </c>
      <c r="J9" s="3123">
        <f t="shared" ref="J9" si="1">H9+I9</f>
        <v>793.78</v>
      </c>
      <c r="K9" s="3124"/>
      <c r="L9" s="3124"/>
      <c r="M9" s="3124"/>
      <c r="N9" s="3124"/>
      <c r="O9" s="3124">
        <f>SUM(N9+M9+L9)</f>
        <v>0</v>
      </c>
      <c r="P9" s="3124"/>
    </row>
    <row r="10" spans="1:18" s="3125" customFormat="1" ht="60">
      <c r="A10" s="3120">
        <f>A9+1</f>
        <v>2</v>
      </c>
      <c r="B10" s="3121" t="s">
        <v>9902</v>
      </c>
      <c r="C10" s="3120" t="s">
        <v>9903</v>
      </c>
      <c r="D10" s="3122">
        <v>915.3</v>
      </c>
      <c r="E10" s="3122">
        <v>0</v>
      </c>
      <c r="F10" s="3122">
        <v>135.35599999999999</v>
      </c>
      <c r="G10" s="3122">
        <f t="shared" ref="G10" si="2">D10-F10</f>
        <v>779.94399999999996</v>
      </c>
      <c r="H10" s="3123">
        <v>0</v>
      </c>
      <c r="I10" s="3123">
        <v>600</v>
      </c>
      <c r="J10" s="3123">
        <f t="shared" ref="J10" si="3">H10+I10</f>
        <v>600</v>
      </c>
      <c r="K10" s="3124"/>
      <c r="L10" s="3124"/>
      <c r="M10" s="3124"/>
      <c r="N10" s="3124"/>
      <c r="O10" s="3124">
        <f>SUM(N10+M10+L10)</f>
        <v>0</v>
      </c>
      <c r="P10" s="3124"/>
    </row>
    <row r="11" spans="1:18" s="3125" customFormat="1" ht="30">
      <c r="A11" s="3120">
        <f t="shared" ref="A11:A13" si="4">A10+1</f>
        <v>3</v>
      </c>
      <c r="B11" s="3121" t="s">
        <v>9932</v>
      </c>
      <c r="C11" s="3120" t="s">
        <v>9903</v>
      </c>
      <c r="D11" s="3122">
        <v>915.3</v>
      </c>
      <c r="E11" s="3122">
        <v>0</v>
      </c>
      <c r="F11" s="3122">
        <v>135.35599999999999</v>
      </c>
      <c r="G11" s="3122">
        <f t="shared" ref="G11" si="5">D11-F11</f>
        <v>779.94399999999996</v>
      </c>
      <c r="H11" s="3123">
        <v>0</v>
      </c>
      <c r="I11" s="3123">
        <v>1000</v>
      </c>
      <c r="J11" s="3123">
        <f t="shared" ref="J11" si="6">H11+I11</f>
        <v>1000</v>
      </c>
      <c r="K11" s="3124"/>
      <c r="L11" s="3124"/>
      <c r="M11" s="3124"/>
      <c r="N11" s="3124"/>
      <c r="O11" s="3124">
        <f>SUM(N11+M11+L11)</f>
        <v>0</v>
      </c>
      <c r="P11" s="3124"/>
    </row>
    <row r="12" spans="1:18" s="3125" customFormat="1" ht="60">
      <c r="A12" s="3120">
        <f t="shared" si="4"/>
        <v>4</v>
      </c>
      <c r="B12" s="3121" t="s">
        <v>9936</v>
      </c>
      <c r="C12" s="3120" t="s">
        <v>9904</v>
      </c>
      <c r="D12" s="3122">
        <v>1990.694</v>
      </c>
      <c r="E12" s="3122">
        <v>0</v>
      </c>
      <c r="F12" s="3122">
        <v>1582.4949999999999</v>
      </c>
      <c r="G12" s="3122">
        <f t="shared" ref="G12" si="7">D12-F12</f>
        <v>408.19900000000007</v>
      </c>
      <c r="H12" s="3123">
        <v>0</v>
      </c>
      <c r="I12" s="3123">
        <v>1000</v>
      </c>
      <c r="J12" s="3123">
        <f t="shared" ref="J12" si="8">H12+I12</f>
        <v>1000</v>
      </c>
      <c r="K12" s="3124"/>
      <c r="L12" s="3124"/>
      <c r="M12" s="3124"/>
      <c r="N12" s="3124"/>
      <c r="O12" s="3124">
        <f>SUM(N12+M12+L12)</f>
        <v>0</v>
      </c>
      <c r="P12" s="3124"/>
      <c r="Q12" s="3126"/>
      <c r="R12" s="3121"/>
    </row>
    <row r="13" spans="1:18" s="3125" customFormat="1" ht="30">
      <c r="A13" s="3120">
        <f t="shared" si="4"/>
        <v>5</v>
      </c>
      <c r="B13" s="3121" t="s">
        <v>9937</v>
      </c>
      <c r="C13" s="3120" t="s">
        <v>9904</v>
      </c>
      <c r="D13" s="3122">
        <v>1990.694</v>
      </c>
      <c r="E13" s="3122">
        <v>0</v>
      </c>
      <c r="F13" s="3122">
        <v>1582.4949999999999</v>
      </c>
      <c r="G13" s="3122">
        <f t="shared" ref="G13" si="9">D13-F13</f>
        <v>408.19900000000007</v>
      </c>
      <c r="H13" s="3123">
        <v>0</v>
      </c>
      <c r="I13" s="3123">
        <v>750</v>
      </c>
      <c r="J13" s="3123">
        <f t="shared" ref="J13" si="10">H13+I13</f>
        <v>750</v>
      </c>
      <c r="K13" s="3124"/>
      <c r="L13" s="3124"/>
      <c r="M13" s="3124"/>
      <c r="N13" s="3124"/>
      <c r="O13" s="3124">
        <f>SUM(N13+M13+L13)</f>
        <v>0</v>
      </c>
      <c r="P13" s="3124"/>
      <c r="Q13" s="3126"/>
      <c r="R13" s="3121"/>
    </row>
    <row r="14" spans="1:18" s="3125" customFormat="1" ht="46.5">
      <c r="A14" s="3120"/>
      <c r="B14" s="3127" t="s">
        <v>9905</v>
      </c>
      <c r="C14" s="3120"/>
      <c r="D14" s="3122"/>
      <c r="E14" s="3122"/>
      <c r="F14" s="3122"/>
      <c r="G14" s="3122"/>
      <c r="H14" s="3123"/>
      <c r="I14" s="3123"/>
      <c r="J14" s="3123"/>
      <c r="K14" s="3124"/>
      <c r="L14" s="3124"/>
      <c r="M14" s="3124"/>
      <c r="N14" s="3124"/>
      <c r="O14" s="3124"/>
      <c r="P14" s="3124"/>
    </row>
    <row r="15" spans="1:18" s="3125" customFormat="1" ht="60">
      <c r="A15" s="3120">
        <f>A13+1</f>
        <v>6</v>
      </c>
      <c r="B15" s="3121" t="s">
        <v>9933</v>
      </c>
      <c r="C15" s="3120" t="s">
        <v>9907</v>
      </c>
      <c r="D15" s="3122">
        <v>12211</v>
      </c>
      <c r="E15" s="3122">
        <v>0</v>
      </c>
      <c r="F15" s="3122">
        <v>6031</v>
      </c>
      <c r="G15" s="3122">
        <f t="shared" ref="G15:G20" si="11">D15-F15</f>
        <v>6180</v>
      </c>
      <c r="H15" s="3123">
        <v>0</v>
      </c>
      <c r="I15" s="3123">
        <v>300</v>
      </c>
      <c r="J15" s="3123">
        <f t="shared" ref="J15:J20" si="12">H15+I15</f>
        <v>300</v>
      </c>
      <c r="K15" s="3124"/>
      <c r="L15" s="3124"/>
      <c r="M15" s="3124"/>
      <c r="N15" s="3124"/>
      <c r="O15" s="3124">
        <f t="shared" ref="O15:O23" si="13">SUM(N15+M15+L15)</f>
        <v>0</v>
      </c>
      <c r="P15" s="3124"/>
      <c r="Q15" s="3128"/>
      <c r="R15" s="3129"/>
    </row>
    <row r="16" spans="1:18" s="3125" customFormat="1" ht="60">
      <c r="A16" s="3120">
        <f t="shared" ref="A16:A21" si="14">A15+1</f>
        <v>7</v>
      </c>
      <c r="B16" s="3121" t="s">
        <v>9934</v>
      </c>
      <c r="C16" s="3120" t="s">
        <v>9907</v>
      </c>
      <c r="D16" s="3122">
        <v>12211</v>
      </c>
      <c r="E16" s="3122">
        <v>0</v>
      </c>
      <c r="F16" s="3122">
        <v>6031</v>
      </c>
      <c r="G16" s="3122">
        <f t="shared" ref="G16" si="15">D16-F16</f>
        <v>6180</v>
      </c>
      <c r="H16" s="3123">
        <v>0</v>
      </c>
      <c r="I16" s="3123">
        <v>300</v>
      </c>
      <c r="J16" s="3123">
        <f t="shared" ref="J16" si="16">H16+I16</f>
        <v>300</v>
      </c>
      <c r="K16" s="3124"/>
      <c r="L16" s="3124"/>
      <c r="M16" s="3124"/>
      <c r="N16" s="3124"/>
      <c r="O16" s="3124">
        <f t="shared" ref="O16" si="17">SUM(N16+M16+L16)</f>
        <v>0</v>
      </c>
      <c r="P16" s="3124"/>
      <c r="Q16" s="3128"/>
      <c r="R16" s="3129"/>
    </row>
    <row r="17" spans="1:18" s="3125" customFormat="1" ht="60">
      <c r="A17" s="3120">
        <f t="shared" si="14"/>
        <v>8</v>
      </c>
      <c r="B17" s="3121" t="s">
        <v>9935</v>
      </c>
      <c r="C17" s="3120" t="s">
        <v>9907</v>
      </c>
      <c r="D17" s="3122">
        <v>12211</v>
      </c>
      <c r="E17" s="3122">
        <v>0</v>
      </c>
      <c r="F17" s="3122">
        <v>6031</v>
      </c>
      <c r="G17" s="3122">
        <f t="shared" ref="G17" si="18">D17-F17</f>
        <v>6180</v>
      </c>
      <c r="H17" s="3123">
        <v>0</v>
      </c>
      <c r="I17" s="3123">
        <v>300</v>
      </c>
      <c r="J17" s="3123">
        <f t="shared" ref="J17" si="19">H17+I17</f>
        <v>300</v>
      </c>
      <c r="K17" s="3124"/>
      <c r="L17" s="3124"/>
      <c r="M17" s="3124"/>
      <c r="N17" s="3124"/>
      <c r="O17" s="3124">
        <f t="shared" ref="O17" si="20">SUM(N17+M17+L17)</f>
        <v>0</v>
      </c>
      <c r="P17" s="3124"/>
      <c r="Q17" s="3128"/>
      <c r="R17" s="3129"/>
    </row>
    <row r="18" spans="1:18" s="3125" customFormat="1" ht="45">
      <c r="A18" s="3120">
        <f t="shared" si="14"/>
        <v>9</v>
      </c>
      <c r="B18" s="3121" t="s">
        <v>9906</v>
      </c>
      <c r="C18" s="3120" t="s">
        <v>9907</v>
      </c>
      <c r="D18" s="3122">
        <v>12211</v>
      </c>
      <c r="E18" s="3122">
        <v>0</v>
      </c>
      <c r="F18" s="3122">
        <v>6031</v>
      </c>
      <c r="G18" s="3122">
        <f t="shared" ref="G18" si="21">D18-F18</f>
        <v>6180</v>
      </c>
      <c r="H18" s="3123">
        <v>0</v>
      </c>
      <c r="I18" s="3123">
        <v>479.54</v>
      </c>
      <c r="J18" s="3123">
        <f t="shared" ref="J18" si="22">H18+I18</f>
        <v>479.54</v>
      </c>
      <c r="K18" s="3124"/>
      <c r="L18" s="3124"/>
      <c r="M18" s="3124">
        <v>825</v>
      </c>
      <c r="N18" s="3124"/>
      <c r="O18" s="3124">
        <f t="shared" ref="O18" si="23">SUM(N18+M18+L18)</f>
        <v>825</v>
      </c>
      <c r="P18" s="3124">
        <v>150.64099999999999</v>
      </c>
      <c r="Q18" s="3128" t="s">
        <v>10034</v>
      </c>
      <c r="R18" s="3129"/>
    </row>
    <row r="19" spans="1:18" s="3125" customFormat="1" ht="75">
      <c r="A19" s="3120">
        <f t="shared" si="14"/>
        <v>10</v>
      </c>
      <c r="B19" s="3121" t="s">
        <v>9908</v>
      </c>
      <c r="C19" s="3120" t="s">
        <v>9909</v>
      </c>
      <c r="D19" s="3122">
        <v>5306.2</v>
      </c>
      <c r="E19" s="3122">
        <v>0</v>
      </c>
      <c r="F19" s="3122">
        <v>1764</v>
      </c>
      <c r="G19" s="3122">
        <f t="shared" si="11"/>
        <v>3542.2</v>
      </c>
      <c r="H19" s="3123">
        <v>0</v>
      </c>
      <c r="I19" s="3123">
        <v>10</v>
      </c>
      <c r="J19" s="3123">
        <f t="shared" si="12"/>
        <v>10</v>
      </c>
      <c r="K19" s="3124"/>
      <c r="L19" s="3124"/>
      <c r="M19" s="3124"/>
      <c r="N19" s="3124"/>
      <c r="O19" s="3124">
        <f t="shared" si="13"/>
        <v>0</v>
      </c>
      <c r="P19" s="3124"/>
      <c r="Q19" s="3129"/>
    </row>
    <row r="20" spans="1:18" s="3125" customFormat="1" ht="30">
      <c r="A20" s="3120">
        <f t="shared" si="14"/>
        <v>11</v>
      </c>
      <c r="B20" s="3121" t="s">
        <v>9910</v>
      </c>
      <c r="C20" s="3120" t="s">
        <v>9911</v>
      </c>
      <c r="D20" s="3122">
        <v>13828.322</v>
      </c>
      <c r="E20" s="3122">
        <v>0</v>
      </c>
      <c r="F20" s="3122">
        <v>9096</v>
      </c>
      <c r="G20" s="3122">
        <f t="shared" si="11"/>
        <v>4732.3220000000001</v>
      </c>
      <c r="H20" s="3123">
        <v>0</v>
      </c>
      <c r="I20" s="3123">
        <v>100</v>
      </c>
      <c r="J20" s="3130">
        <f t="shared" si="12"/>
        <v>100</v>
      </c>
      <c r="K20" s="3124"/>
      <c r="L20" s="3124"/>
      <c r="M20" s="3124"/>
      <c r="N20" s="3124"/>
      <c r="O20" s="3124">
        <f t="shared" si="13"/>
        <v>0</v>
      </c>
      <c r="P20" s="3124"/>
      <c r="Q20" s="3128"/>
      <c r="R20" s="3128"/>
    </row>
    <row r="21" spans="1:18" ht="45">
      <c r="A21" s="3120">
        <f t="shared" si="14"/>
        <v>12</v>
      </c>
      <c r="B21" s="3213" t="s">
        <v>9938</v>
      </c>
      <c r="C21" s="3115"/>
      <c r="D21" s="3115"/>
      <c r="E21" s="3115"/>
      <c r="F21" s="3115"/>
      <c r="G21" s="3115"/>
      <c r="H21" s="3130">
        <v>0</v>
      </c>
      <c r="I21" s="3130">
        <v>391.27</v>
      </c>
      <c r="J21" s="3130">
        <f>SUM(H21:I21)</f>
        <v>391.27</v>
      </c>
      <c r="K21" s="3132"/>
      <c r="L21" s="3132"/>
      <c r="M21" s="3132"/>
      <c r="N21" s="3132"/>
      <c r="O21" s="3132"/>
      <c r="P21" s="3132"/>
    </row>
    <row r="22" spans="1:18" ht="30">
      <c r="A22" s="3120">
        <v>13</v>
      </c>
      <c r="B22" s="3213" t="s">
        <v>10088</v>
      </c>
      <c r="C22" s="3115"/>
      <c r="D22" s="3115"/>
      <c r="E22" s="3115"/>
      <c r="F22" s="3115"/>
      <c r="G22" s="3115"/>
      <c r="H22" s="3130">
        <v>0</v>
      </c>
      <c r="I22" s="3130">
        <v>0</v>
      </c>
      <c r="J22" s="3130">
        <f>SUM(H22:I22)</f>
        <v>0</v>
      </c>
      <c r="K22" s="3132"/>
      <c r="L22" s="3132"/>
      <c r="M22" s="3132"/>
      <c r="N22" s="3132">
        <v>22.116</v>
      </c>
      <c r="O22" s="3124">
        <f t="shared" si="13"/>
        <v>22.116</v>
      </c>
      <c r="P22" s="3132"/>
      <c r="Q22" s="3255" t="s">
        <v>10089</v>
      </c>
    </row>
    <row r="23" spans="1:18" ht="45">
      <c r="A23" s="3120">
        <v>14</v>
      </c>
      <c r="B23" s="3121" t="s">
        <v>10097</v>
      </c>
      <c r="C23" s="3115"/>
      <c r="D23" s="3115"/>
      <c r="E23" s="3115"/>
      <c r="F23" s="3115"/>
      <c r="G23" s="3115"/>
      <c r="H23" s="3130"/>
      <c r="I23" s="3130"/>
      <c r="J23" s="3130"/>
      <c r="K23" s="3132"/>
      <c r="L23" s="3132"/>
      <c r="M23" s="3132"/>
      <c r="N23" s="3132">
        <v>6.8449999999999998</v>
      </c>
      <c r="O23" s="3124">
        <f t="shared" si="13"/>
        <v>6.8449999999999998</v>
      </c>
      <c r="P23" s="3132"/>
      <c r="Q23" s="3255" t="s">
        <v>10098</v>
      </c>
    </row>
    <row r="24" spans="1:18" ht="12.75" customHeight="1" thickBot="1">
      <c r="A24" s="3115"/>
      <c r="C24" s="3115"/>
      <c r="D24" s="3115"/>
      <c r="E24" s="3115"/>
      <c r="F24" s="3115"/>
      <c r="G24" s="3115"/>
      <c r="H24" s="3115"/>
      <c r="I24" s="3115"/>
      <c r="J24" s="3115"/>
    </row>
    <row r="25" spans="1:18" ht="16.5" thickBot="1">
      <c r="A25" s="3134">
        <f>COUNTA(A9:A21)</f>
        <v>12</v>
      </c>
      <c r="B25" s="3135" t="s">
        <v>9912</v>
      </c>
      <c r="C25" s="3136"/>
      <c r="D25" s="3137">
        <f>SUM(D9:D24)</f>
        <v>74705.81</v>
      </c>
      <c r="E25" s="3137">
        <f>SUM(E9:E24)</f>
        <v>0</v>
      </c>
      <c r="F25" s="3137">
        <f>SUM(F9:F24)</f>
        <v>38555.058000000005</v>
      </c>
      <c r="G25" s="3137">
        <f>SUM(G9:G24)</f>
        <v>36150.752</v>
      </c>
      <c r="H25" s="3138">
        <f t="shared" ref="H25:P25" si="24">SUM(H9:H22)</f>
        <v>0</v>
      </c>
      <c r="I25" s="3138">
        <f t="shared" si="24"/>
        <v>6024.59</v>
      </c>
      <c r="J25" s="3138">
        <f t="shared" si="24"/>
        <v>6024.59</v>
      </c>
      <c r="K25" s="3138">
        <f t="shared" si="24"/>
        <v>0</v>
      </c>
      <c r="L25" s="3138">
        <f t="shared" si="24"/>
        <v>0</v>
      </c>
      <c r="M25" s="3138">
        <f t="shared" si="24"/>
        <v>825</v>
      </c>
      <c r="N25" s="3138">
        <f>SUM(N9:N23)</f>
        <v>28.960999999999999</v>
      </c>
      <c r="O25" s="3138">
        <f>SUM(O9:O23)</f>
        <v>853.96100000000001</v>
      </c>
      <c r="P25" s="3138">
        <f t="shared" si="24"/>
        <v>150.64099999999999</v>
      </c>
      <c r="Q25" s="3139"/>
      <c r="R25" s="3140"/>
    </row>
    <row r="26" spans="1:18">
      <c r="A26" s="3115"/>
      <c r="C26" s="3115"/>
      <c r="D26" s="3115"/>
      <c r="E26" s="3115"/>
      <c r="F26" s="3115"/>
      <c r="G26" s="3115"/>
      <c r="H26" s="3115"/>
      <c r="I26" s="3115"/>
      <c r="J26" s="3115"/>
    </row>
  </sheetData>
  <mergeCells count="16">
    <mergeCell ref="R3:R4"/>
    <mergeCell ref="A1:R1"/>
    <mergeCell ref="A3:A4"/>
    <mergeCell ref="B3:B4"/>
    <mergeCell ref="C3:C4"/>
    <mergeCell ref="D3:E3"/>
    <mergeCell ref="F3:F4"/>
    <mergeCell ref="G3:G4"/>
    <mergeCell ref="H3:J3"/>
    <mergeCell ref="K3:K4"/>
    <mergeCell ref="L3:L4"/>
    <mergeCell ref="M3:M4"/>
    <mergeCell ref="N3:N4"/>
    <mergeCell ref="O3:O4"/>
    <mergeCell ref="P3:P4"/>
    <mergeCell ref="Q3:Q4"/>
  </mergeCells>
  <printOptions horizontalCentered="1"/>
  <pageMargins left="0.7" right="0.7" top="0.75" bottom="0.75" header="0.3" footer="0.3"/>
  <pageSetup paperSize="5" scale="8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J201"/>
  <sheetViews>
    <sheetView view="pageBreakPreview" zoomScale="70" zoomScaleNormal="90" zoomScaleSheetLayoutView="70" workbookViewId="0">
      <pane xSplit="3" ySplit="8" topLeftCell="D18"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75"/>
  <cols>
    <col min="1" max="1" width="5.5" style="122" customWidth="1"/>
    <col min="2" max="2" width="9.5" style="122" customWidth="1"/>
    <col min="3" max="3" width="32.125" style="123" customWidth="1"/>
    <col min="4" max="4" width="10.875" style="122" customWidth="1"/>
    <col min="5" max="6" width="9.625" style="122" customWidth="1"/>
    <col min="7" max="7" width="9.5" style="123" customWidth="1"/>
    <col min="8" max="8" width="9.125" style="123" customWidth="1"/>
    <col min="9" max="9" width="7.875" style="123" customWidth="1"/>
    <col min="10" max="10" width="5.75" style="123" customWidth="1"/>
    <col min="11" max="11" width="9.5" style="123" customWidth="1"/>
    <col min="12" max="12" width="9.625" style="123" customWidth="1"/>
    <col min="13" max="13" width="8.25" style="123" customWidth="1"/>
    <col min="14" max="14" width="8.875" style="123" customWidth="1"/>
    <col min="15" max="15" width="8.5" style="123" customWidth="1"/>
    <col min="16" max="23" width="8.5" style="123" hidden="1" customWidth="1"/>
    <col min="24" max="35" width="8.5" style="123" customWidth="1"/>
    <col min="36" max="36" width="5.625" style="123" customWidth="1"/>
    <col min="37" max="16384" width="8" style="123"/>
  </cols>
  <sheetData>
    <row r="1" spans="1:36" s="119" customFormat="1" ht="27">
      <c r="A1" s="3327" t="s">
        <v>12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row>
    <row r="2" spans="1:36" s="120" customFormat="1" ht="25.5">
      <c r="A2" s="3328" t="s">
        <v>333</v>
      </c>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row>
    <row r="3" spans="1:36" ht="18.75">
      <c r="A3" s="3345"/>
      <c r="B3" s="3345"/>
      <c r="C3" s="3345"/>
      <c r="D3" s="3345"/>
      <c r="E3" s="3345"/>
      <c r="F3" s="3345"/>
      <c r="G3" s="3345"/>
      <c r="H3" s="3345"/>
      <c r="I3" s="3345"/>
      <c r="J3" s="3345"/>
      <c r="K3" s="3345"/>
      <c r="L3" s="3345"/>
      <c r="M3" s="3345"/>
      <c r="N3" s="3345"/>
      <c r="O3" s="3345"/>
      <c r="P3" s="3345"/>
      <c r="Q3" s="3345"/>
      <c r="R3" s="3345"/>
      <c r="S3" s="3345"/>
      <c r="T3" s="3345"/>
      <c r="U3" s="3345"/>
      <c r="V3" s="3345"/>
      <c r="W3" s="3345"/>
      <c r="X3" s="3345"/>
      <c r="Y3" s="3345"/>
      <c r="Z3" s="3345"/>
      <c r="AA3" s="3345"/>
      <c r="AB3" s="3345"/>
      <c r="AC3" s="3345"/>
      <c r="AD3" s="3345"/>
      <c r="AE3" s="3345"/>
      <c r="AF3" s="3345"/>
      <c r="AG3" s="3345"/>
      <c r="AH3" s="3345"/>
      <c r="AI3" s="3345"/>
      <c r="AJ3" s="3345"/>
    </row>
    <row r="4" spans="1:36" ht="15.75" customHeight="1">
      <c r="A4" s="174"/>
      <c r="B4" s="174"/>
      <c r="C4" s="174"/>
      <c r="D4" s="175"/>
      <c r="E4" s="176"/>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7" t="s">
        <v>13</v>
      </c>
    </row>
    <row r="5" spans="1:36" ht="21.75" customHeight="1">
      <c r="A5" s="3329" t="s">
        <v>334</v>
      </c>
      <c r="B5" s="3346" t="s">
        <v>132</v>
      </c>
      <c r="C5" s="3329" t="s">
        <v>15</v>
      </c>
      <c r="D5" s="3329" t="s">
        <v>335</v>
      </c>
      <c r="E5" s="3329" t="s">
        <v>336</v>
      </c>
      <c r="F5" s="3329" t="s">
        <v>337</v>
      </c>
      <c r="G5" s="3329" t="s">
        <v>18</v>
      </c>
      <c r="H5" s="3329" t="s">
        <v>338</v>
      </c>
      <c r="I5" s="3335" t="s">
        <v>20</v>
      </c>
      <c r="J5" s="3336"/>
      <c r="K5" s="3335" t="s">
        <v>339</v>
      </c>
      <c r="L5" s="3329" t="s">
        <v>340</v>
      </c>
      <c r="M5" s="3340" t="s">
        <v>23</v>
      </c>
      <c r="N5" s="3340"/>
      <c r="O5" s="3341"/>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row>
    <row r="6" spans="1:36" ht="24.75" customHeight="1">
      <c r="A6" s="3330"/>
      <c r="B6" s="3347"/>
      <c r="C6" s="3330"/>
      <c r="D6" s="3330"/>
      <c r="E6" s="3330"/>
      <c r="F6" s="3330"/>
      <c r="G6" s="3330"/>
      <c r="H6" s="3330"/>
      <c r="I6" s="3337"/>
      <c r="J6" s="3338"/>
      <c r="K6" s="3349"/>
      <c r="L6" s="3330"/>
      <c r="M6" s="3343"/>
      <c r="N6" s="3343"/>
      <c r="O6" s="3344"/>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row>
    <row r="7" spans="1:36" ht="28.5" customHeight="1">
      <c r="A7" s="3331"/>
      <c r="B7" s="3348"/>
      <c r="C7" s="3331"/>
      <c r="D7" s="3331"/>
      <c r="E7" s="3331"/>
      <c r="F7" s="3331"/>
      <c r="G7" s="3331"/>
      <c r="H7" s="3331"/>
      <c r="I7" s="126" t="s">
        <v>2</v>
      </c>
      <c r="J7" s="127" t="s">
        <v>197</v>
      </c>
      <c r="K7" s="3337"/>
      <c r="L7" s="3331"/>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row>
    <row r="8" spans="1:36" ht="15.75" customHeight="1">
      <c r="A8" s="178">
        <v>1</v>
      </c>
      <c r="B8" s="130">
        <v>2</v>
      </c>
      <c r="C8" s="132">
        <v>3</v>
      </c>
      <c r="D8" s="130">
        <v>4</v>
      </c>
      <c r="E8" s="131">
        <v>5</v>
      </c>
      <c r="F8" s="131">
        <v>6</v>
      </c>
      <c r="G8" s="131">
        <v>7</v>
      </c>
      <c r="H8" s="132">
        <v>8</v>
      </c>
      <c r="I8" s="130">
        <v>9</v>
      </c>
      <c r="J8" s="131">
        <v>10</v>
      </c>
      <c r="K8" s="130">
        <v>11</v>
      </c>
      <c r="L8" s="130">
        <v>12</v>
      </c>
      <c r="M8" s="130">
        <v>13</v>
      </c>
      <c r="N8" s="130">
        <v>14</v>
      </c>
      <c r="O8" s="13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ht="15.75" customHeight="1">
      <c r="A9" s="133"/>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c r="C10" s="134" t="s">
        <v>341</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row>
    <row r="11" spans="1:36">
      <c r="C11" s="134" t="s">
        <v>342</v>
      </c>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row>
    <row r="12" spans="1:36" s="146" customFormat="1" ht="12.95" customHeight="1">
      <c r="A12" s="122"/>
      <c r="B12" s="122"/>
      <c r="C12" s="134"/>
      <c r="D12" s="122"/>
      <c r="E12" s="122"/>
      <c r="F12" s="122"/>
      <c r="G12" s="135"/>
      <c r="H12" s="135"/>
      <c r="I12" s="135"/>
      <c r="J12" s="135"/>
      <c r="K12" s="136"/>
      <c r="L12" s="137"/>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row>
    <row r="13" spans="1:36" s="146" customFormat="1" ht="63">
      <c r="A13" s="139">
        <v>99</v>
      </c>
      <c r="B13" s="180" t="s">
        <v>343</v>
      </c>
      <c r="C13" s="181" t="s">
        <v>344</v>
      </c>
      <c r="D13" s="182" t="s">
        <v>51</v>
      </c>
      <c r="E13" s="182" t="s">
        <v>345</v>
      </c>
      <c r="F13" s="183" t="s">
        <v>30</v>
      </c>
      <c r="G13" s="184">
        <v>160.19999999999999</v>
      </c>
      <c r="H13" s="156">
        <v>135.4</v>
      </c>
      <c r="I13" s="156">
        <v>0</v>
      </c>
      <c r="J13" s="184">
        <v>0</v>
      </c>
      <c r="K13" s="184">
        <v>135.4</v>
      </c>
      <c r="L13" s="184">
        <v>24.799999999999983</v>
      </c>
      <c r="M13" s="184">
        <v>24.8</v>
      </c>
      <c r="N13" s="184">
        <v>0</v>
      </c>
      <c r="O13" s="184">
        <v>24.8</v>
      </c>
      <c r="P13" s="184"/>
      <c r="Q13" s="184"/>
      <c r="R13" s="184"/>
      <c r="S13" s="184"/>
      <c r="T13" s="184"/>
      <c r="U13" s="184"/>
      <c r="V13" s="184"/>
      <c r="W13" s="184"/>
      <c r="X13" s="2843">
        <v>24.8</v>
      </c>
      <c r="Y13" s="2843">
        <v>0</v>
      </c>
      <c r="Z13" s="2108">
        <v>24.8</v>
      </c>
      <c r="AA13" s="2844"/>
      <c r="AB13" s="2844"/>
      <c r="AC13" s="2108">
        <v>0</v>
      </c>
      <c r="AD13" s="2108"/>
      <c r="AE13" s="2844"/>
      <c r="AF13" s="2844">
        <v>0</v>
      </c>
      <c r="AG13" s="2108">
        <v>0</v>
      </c>
      <c r="AH13" s="184"/>
      <c r="AI13" s="184"/>
      <c r="AJ13" s="184">
        <v>0</v>
      </c>
    </row>
    <row r="14" spans="1:36" s="146" customFormat="1">
      <c r="A14" s="139"/>
      <c r="B14" s="180"/>
      <c r="C14" s="181"/>
      <c r="D14" s="182"/>
      <c r="E14" s="182"/>
      <c r="F14" s="183"/>
      <c r="G14" s="184"/>
      <c r="H14" s="156"/>
      <c r="I14" s="156"/>
      <c r="J14" s="184"/>
      <c r="K14" s="184"/>
      <c r="L14" s="184"/>
      <c r="M14" s="184"/>
      <c r="N14" s="184"/>
      <c r="O14" s="184"/>
      <c r="P14" s="184"/>
      <c r="Q14" s="184"/>
      <c r="R14" s="184"/>
      <c r="S14" s="184"/>
      <c r="T14" s="184"/>
      <c r="U14" s="184"/>
      <c r="V14" s="184"/>
      <c r="W14" s="184"/>
      <c r="X14" s="2843"/>
      <c r="Y14" s="2843"/>
      <c r="Z14" s="2108"/>
      <c r="AA14" s="2844"/>
      <c r="AB14" s="2844"/>
      <c r="AC14" s="2108"/>
      <c r="AD14" s="2108"/>
      <c r="AE14" s="2844"/>
      <c r="AF14" s="2844"/>
      <c r="AG14" s="2108"/>
      <c r="AH14" s="184"/>
      <c r="AI14" s="184"/>
      <c r="AJ14" s="184"/>
    </row>
    <row r="15" spans="1:36" s="190" customFormat="1" ht="25.5" customHeight="1">
      <c r="A15" s="185"/>
      <c r="B15" s="186"/>
      <c r="C15" s="187" t="s">
        <v>346</v>
      </c>
      <c r="D15" s="188"/>
      <c r="E15" s="188"/>
      <c r="F15" s="188"/>
      <c r="G15" s="189">
        <v>160.19999999999999</v>
      </c>
      <c r="H15" s="189">
        <v>135.4</v>
      </c>
      <c r="I15" s="189">
        <v>0</v>
      </c>
      <c r="J15" s="189">
        <v>0</v>
      </c>
      <c r="K15" s="189">
        <v>135.4</v>
      </c>
      <c r="L15" s="189">
        <v>24.799999999999983</v>
      </c>
      <c r="M15" s="189">
        <v>24.8</v>
      </c>
      <c r="N15" s="189">
        <v>0</v>
      </c>
      <c r="O15" s="189">
        <v>24.8</v>
      </c>
      <c r="P15" s="189">
        <v>0</v>
      </c>
      <c r="Q15" s="189">
        <v>0</v>
      </c>
      <c r="R15" s="189">
        <v>0</v>
      </c>
      <c r="S15" s="189">
        <v>0</v>
      </c>
      <c r="T15" s="189">
        <v>0</v>
      </c>
      <c r="U15" s="189">
        <v>0</v>
      </c>
      <c r="V15" s="189">
        <v>0</v>
      </c>
      <c r="W15" s="189">
        <v>0</v>
      </c>
      <c r="X15" s="189">
        <v>24.8</v>
      </c>
      <c r="Y15" s="189">
        <v>0</v>
      </c>
      <c r="Z15" s="189">
        <v>24.8</v>
      </c>
      <c r="AA15" s="189">
        <v>0</v>
      </c>
      <c r="AB15" s="189">
        <v>0</v>
      </c>
      <c r="AC15" s="189">
        <v>0</v>
      </c>
      <c r="AD15" s="189">
        <v>0</v>
      </c>
      <c r="AE15" s="189">
        <v>0</v>
      </c>
      <c r="AF15" s="189">
        <v>0</v>
      </c>
      <c r="AG15" s="189">
        <v>0</v>
      </c>
      <c r="AH15" s="189"/>
      <c r="AI15" s="189"/>
      <c r="AJ15" s="189">
        <v>0</v>
      </c>
    </row>
    <row r="16" spans="1:36" s="146" customFormat="1" ht="12" customHeight="1">
      <c r="A16" s="185"/>
      <c r="B16" s="186"/>
      <c r="C16" s="191"/>
      <c r="D16" s="192"/>
      <c r="E16" s="192"/>
      <c r="F16" s="192"/>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row>
    <row r="17" spans="1:36">
      <c r="A17" s="194"/>
      <c r="B17" s="195"/>
      <c r="C17" s="196" t="s">
        <v>347</v>
      </c>
      <c r="D17" s="197"/>
      <c r="E17" s="197"/>
      <c r="F17" s="197"/>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row>
    <row r="18" spans="1:36">
      <c r="A18" s="194"/>
      <c r="B18" s="195"/>
      <c r="C18" s="199" t="s">
        <v>26</v>
      </c>
      <c r="D18" s="200"/>
      <c r="E18" s="201"/>
      <c r="F18" s="202"/>
      <c r="G18" s="203"/>
      <c r="H18" s="204"/>
      <c r="I18" s="204"/>
      <c r="J18" s="204"/>
      <c r="K18" s="205"/>
      <c r="L18" s="206"/>
      <c r="M18" s="206"/>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row>
    <row r="19" spans="1:36" ht="12.95" customHeight="1">
      <c r="A19" s="194"/>
      <c r="B19" s="195"/>
      <c r="C19" s="207"/>
      <c r="D19" s="200"/>
      <c r="E19" s="201"/>
      <c r="F19" s="202"/>
      <c r="G19" s="203"/>
      <c r="H19" s="204"/>
      <c r="I19" s="204"/>
      <c r="J19" s="204"/>
      <c r="K19" s="205"/>
      <c r="L19" s="206"/>
      <c r="M19" s="206"/>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row>
    <row r="20" spans="1:36" ht="110.25">
      <c r="A20" s="139">
        <v>100</v>
      </c>
      <c r="B20" s="180" t="s">
        <v>348</v>
      </c>
      <c r="C20" s="141" t="s">
        <v>349</v>
      </c>
      <c r="D20" s="208" t="s">
        <v>51</v>
      </c>
      <c r="E20" s="155" t="s">
        <v>350</v>
      </c>
      <c r="F20" s="183" t="s">
        <v>30</v>
      </c>
      <c r="G20" s="144">
        <v>486.88900000000001</v>
      </c>
      <c r="H20" s="156">
        <v>282.983</v>
      </c>
      <c r="I20" s="156">
        <v>10</v>
      </c>
      <c r="J20" s="144">
        <v>0</v>
      </c>
      <c r="K20" s="144">
        <v>292.983</v>
      </c>
      <c r="L20" s="144">
        <v>193.90600000000001</v>
      </c>
      <c r="M20" s="144">
        <v>0</v>
      </c>
      <c r="N20" s="144">
        <v>36.450000000000003</v>
      </c>
      <c r="O20" s="144">
        <v>36.450000000000003</v>
      </c>
      <c r="P20" s="144"/>
      <c r="Q20" s="144"/>
      <c r="R20" s="144"/>
      <c r="S20" s="144"/>
      <c r="T20" s="144"/>
      <c r="U20" s="144"/>
      <c r="V20" s="144"/>
      <c r="W20" s="144"/>
      <c r="X20" s="2843">
        <v>0</v>
      </c>
      <c r="Y20" s="2843">
        <v>36.450000000000003</v>
      </c>
      <c r="Z20" s="2108">
        <v>36.450000000000003</v>
      </c>
      <c r="AA20" s="2844"/>
      <c r="AB20" s="2844"/>
      <c r="AC20" s="2108">
        <v>0</v>
      </c>
      <c r="AD20" s="2108"/>
      <c r="AE20" s="2844"/>
      <c r="AF20" s="2844">
        <v>0</v>
      </c>
      <c r="AG20" s="2108">
        <v>0</v>
      </c>
      <c r="AH20" s="144"/>
      <c r="AI20" s="144"/>
      <c r="AJ20" s="144">
        <v>0</v>
      </c>
    </row>
    <row r="21" spans="1:36" ht="63">
      <c r="A21" s="139">
        <v>101</v>
      </c>
      <c r="B21" s="180" t="s">
        <v>351</v>
      </c>
      <c r="C21" s="141" t="s">
        <v>352</v>
      </c>
      <c r="D21" s="208" t="s">
        <v>51</v>
      </c>
      <c r="E21" s="155" t="s">
        <v>353</v>
      </c>
      <c r="F21" s="183" t="s">
        <v>30</v>
      </c>
      <c r="G21" s="144">
        <v>2050.7860000000001</v>
      </c>
      <c r="H21" s="156">
        <v>1777.4359999999999</v>
      </c>
      <c r="I21" s="156">
        <v>133.35</v>
      </c>
      <c r="J21" s="144">
        <v>0</v>
      </c>
      <c r="K21" s="184">
        <v>1910.7859999999998</v>
      </c>
      <c r="L21" s="144">
        <v>140.00000000000023</v>
      </c>
      <c r="M21" s="144">
        <v>0</v>
      </c>
      <c r="N21" s="144">
        <v>140</v>
      </c>
      <c r="O21" s="144">
        <v>140</v>
      </c>
      <c r="P21" s="144"/>
      <c r="Q21" s="144"/>
      <c r="R21" s="144"/>
      <c r="S21" s="144"/>
      <c r="T21" s="144"/>
      <c r="U21" s="144"/>
      <c r="V21" s="144"/>
      <c r="W21" s="144"/>
      <c r="X21" s="2843">
        <v>0</v>
      </c>
      <c r="Y21" s="2843">
        <v>140</v>
      </c>
      <c r="Z21" s="2108">
        <v>140</v>
      </c>
      <c r="AA21" s="2844"/>
      <c r="AB21" s="2844">
        <v>35</v>
      </c>
      <c r="AC21" s="2108">
        <v>35</v>
      </c>
      <c r="AD21" s="2108"/>
      <c r="AE21" s="2844"/>
      <c r="AF21" s="2844">
        <v>0</v>
      </c>
      <c r="AG21" s="2108">
        <v>0</v>
      </c>
      <c r="AH21" s="144"/>
      <c r="AI21" s="144" t="s">
        <v>10094</v>
      </c>
      <c r="AJ21" s="144">
        <v>0</v>
      </c>
    </row>
    <row r="22" spans="1:36">
      <c r="A22" s="139"/>
      <c r="B22" s="180"/>
      <c r="C22" s="141"/>
      <c r="D22" s="208"/>
      <c r="E22" s="155"/>
      <c r="F22" s="183"/>
      <c r="G22" s="144"/>
      <c r="H22" s="156"/>
      <c r="I22" s="156"/>
      <c r="J22" s="144"/>
      <c r="K22" s="184"/>
      <c r="L22" s="144"/>
      <c r="M22" s="144"/>
      <c r="N22" s="144"/>
      <c r="O22" s="144"/>
      <c r="P22" s="144"/>
      <c r="Q22" s="144"/>
      <c r="R22" s="144"/>
      <c r="S22" s="144"/>
      <c r="T22" s="144"/>
      <c r="U22" s="144"/>
      <c r="V22" s="144"/>
      <c r="W22" s="144"/>
      <c r="X22" s="2843"/>
      <c r="Y22" s="2843"/>
      <c r="Z22" s="2108"/>
      <c r="AA22" s="2844"/>
      <c r="AB22" s="2844"/>
      <c r="AC22" s="2108"/>
      <c r="AD22" s="2108"/>
      <c r="AE22" s="2844"/>
      <c r="AF22" s="2844"/>
      <c r="AG22" s="2108"/>
      <c r="AH22" s="144"/>
      <c r="AI22" s="144"/>
      <c r="AJ22" s="144"/>
    </row>
    <row r="23" spans="1:36" s="190" customFormat="1" ht="24" customHeight="1">
      <c r="A23" s="209"/>
      <c r="B23" s="209"/>
      <c r="C23" s="210" t="s">
        <v>354</v>
      </c>
      <c r="D23" s="211"/>
      <c r="E23" s="212"/>
      <c r="F23" s="213"/>
      <c r="G23" s="214">
        <v>2537.6750000000002</v>
      </c>
      <c r="H23" s="214">
        <v>2060.4189999999999</v>
      </c>
      <c r="I23" s="214">
        <v>143.35</v>
      </c>
      <c r="J23" s="214">
        <v>0</v>
      </c>
      <c r="K23" s="214">
        <v>2203.7689999999998</v>
      </c>
      <c r="L23" s="214">
        <v>333.90600000000023</v>
      </c>
      <c r="M23" s="214">
        <v>0</v>
      </c>
      <c r="N23" s="214">
        <v>176.45</v>
      </c>
      <c r="O23" s="214">
        <v>176.45</v>
      </c>
      <c r="P23" s="214">
        <v>0</v>
      </c>
      <c r="Q23" s="214">
        <v>0</v>
      </c>
      <c r="R23" s="214">
        <v>0</v>
      </c>
      <c r="S23" s="214">
        <v>0</v>
      </c>
      <c r="T23" s="214">
        <v>0</v>
      </c>
      <c r="U23" s="214">
        <v>0</v>
      </c>
      <c r="V23" s="214">
        <v>0</v>
      </c>
      <c r="W23" s="214">
        <v>0</v>
      </c>
      <c r="X23" s="214">
        <v>0</v>
      </c>
      <c r="Y23" s="214">
        <v>176.45</v>
      </c>
      <c r="Z23" s="214">
        <v>176.45</v>
      </c>
      <c r="AA23" s="214">
        <v>0</v>
      </c>
      <c r="AB23" s="214">
        <v>35</v>
      </c>
      <c r="AC23" s="214">
        <v>35</v>
      </c>
      <c r="AD23" s="214">
        <v>0</v>
      </c>
      <c r="AE23" s="214">
        <v>0</v>
      </c>
      <c r="AF23" s="214">
        <v>0</v>
      </c>
      <c r="AG23" s="214">
        <v>0</v>
      </c>
      <c r="AH23" s="214"/>
      <c r="AI23" s="214"/>
      <c r="AJ23" s="214">
        <v>0</v>
      </c>
    </row>
    <row r="24" spans="1:36" s="190" customFormat="1" ht="27" customHeight="1" thickBot="1">
      <c r="A24" s="209"/>
      <c r="B24" s="209"/>
      <c r="C24" s="215" t="s">
        <v>355</v>
      </c>
      <c r="D24" s="216"/>
      <c r="E24" s="217"/>
      <c r="F24" s="218"/>
      <c r="G24" s="219">
        <v>2697.875</v>
      </c>
      <c r="H24" s="219">
        <v>2195.819</v>
      </c>
      <c r="I24" s="219">
        <v>143.35</v>
      </c>
      <c r="J24" s="219">
        <v>0</v>
      </c>
      <c r="K24" s="219">
        <v>2339.1689999999999</v>
      </c>
      <c r="L24" s="219">
        <v>358.70600000000024</v>
      </c>
      <c r="M24" s="219">
        <v>24.8</v>
      </c>
      <c r="N24" s="219">
        <v>176.45</v>
      </c>
      <c r="O24" s="219">
        <v>201.25</v>
      </c>
      <c r="P24" s="219">
        <v>0</v>
      </c>
      <c r="Q24" s="219">
        <v>0</v>
      </c>
      <c r="R24" s="219">
        <v>0</v>
      </c>
      <c r="S24" s="219">
        <v>0</v>
      </c>
      <c r="T24" s="219">
        <v>0</v>
      </c>
      <c r="U24" s="219">
        <v>0</v>
      </c>
      <c r="V24" s="219">
        <v>0</v>
      </c>
      <c r="W24" s="219">
        <v>0</v>
      </c>
      <c r="X24" s="219">
        <v>24.8</v>
      </c>
      <c r="Y24" s="219">
        <v>176.45</v>
      </c>
      <c r="Z24" s="219">
        <v>201.25</v>
      </c>
      <c r="AA24" s="219">
        <v>0</v>
      </c>
      <c r="AB24" s="219">
        <v>35</v>
      </c>
      <c r="AC24" s="219">
        <v>35</v>
      </c>
      <c r="AD24" s="219">
        <v>0</v>
      </c>
      <c r="AE24" s="219">
        <v>0</v>
      </c>
      <c r="AF24" s="219">
        <v>0</v>
      </c>
      <c r="AG24" s="219">
        <v>0</v>
      </c>
      <c r="AH24" s="219"/>
      <c r="AI24" s="219"/>
      <c r="AJ24" s="219">
        <v>0</v>
      </c>
    </row>
    <row r="25" spans="1:36" ht="16.5" thickTop="1">
      <c r="C25" s="162"/>
      <c r="D25" s="142"/>
      <c r="E25" s="142"/>
      <c r="F25" s="142"/>
      <c r="G25" s="193"/>
      <c r="H25" s="193"/>
      <c r="I25" s="193"/>
      <c r="J25" s="193"/>
      <c r="K25" s="220"/>
      <c r="L25" s="221"/>
      <c r="M25" s="193"/>
      <c r="N25" s="193"/>
      <c r="O25" s="221"/>
      <c r="P25" s="221"/>
      <c r="Q25" s="221"/>
      <c r="R25" s="221"/>
      <c r="S25" s="221"/>
      <c r="T25" s="221"/>
      <c r="U25" s="221"/>
      <c r="V25" s="221"/>
      <c r="W25" s="221"/>
      <c r="X25" s="221"/>
      <c r="Y25" s="221"/>
      <c r="Z25" s="221"/>
      <c r="AA25" s="221"/>
      <c r="AB25" s="221"/>
      <c r="AC25" s="221"/>
      <c r="AD25" s="221"/>
      <c r="AE25" s="221"/>
      <c r="AF25" s="221"/>
      <c r="AG25" s="221"/>
      <c r="AH25" s="221"/>
      <c r="AI25" s="221"/>
      <c r="AJ25" s="221"/>
    </row>
    <row r="26" spans="1:36">
      <c r="C26" s="162"/>
      <c r="H26" s="137"/>
    </row>
    <row r="27" spans="1:36">
      <c r="C27" s="162"/>
    </row>
    <row r="28" spans="1: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1: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1: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1: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1: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L183" s="138"/>
    </row>
    <row r="184" spans="3:36">
      <c r="L184" s="138"/>
    </row>
    <row r="185" spans="3:36">
      <c r="L185" s="138"/>
    </row>
    <row r="186" spans="3:36">
      <c r="L186" s="138"/>
    </row>
    <row r="187" spans="3:36">
      <c r="L187" s="138"/>
    </row>
    <row r="188" spans="3:36">
      <c r="G188" s="138"/>
      <c r="H188" s="138"/>
      <c r="I188" s="138"/>
      <c r="J188" s="138"/>
      <c r="K188" s="138"/>
      <c r="L188" s="138"/>
    </row>
    <row r="189" spans="3:36">
      <c r="G189" s="138"/>
      <c r="H189" s="138"/>
      <c r="I189" s="138"/>
      <c r="J189" s="138"/>
      <c r="K189" s="138"/>
      <c r="L189" s="138"/>
    </row>
    <row r="190" spans="3:36">
      <c r="G190" s="138"/>
      <c r="H190" s="138"/>
      <c r="I190" s="138"/>
      <c r="J190" s="138"/>
      <c r="K190" s="138"/>
      <c r="L190" s="138"/>
    </row>
    <row r="191" spans="3:36">
      <c r="G191" s="138"/>
      <c r="H191" s="138"/>
      <c r="I191" s="138"/>
      <c r="J191" s="138"/>
      <c r="K191" s="138"/>
      <c r="L191" s="138"/>
    </row>
    <row r="192" spans="3:36">
      <c r="G192" s="138"/>
      <c r="H192" s="138"/>
      <c r="I192" s="138"/>
      <c r="J192" s="138"/>
      <c r="K192" s="138"/>
      <c r="L192" s="138"/>
    </row>
    <row r="193" spans="7:12">
      <c r="G193" s="138"/>
      <c r="H193" s="138"/>
      <c r="I193" s="138"/>
      <c r="J193" s="138"/>
      <c r="K193" s="138"/>
      <c r="L193" s="138"/>
    </row>
    <row r="194" spans="7:12">
      <c r="G194" s="138"/>
      <c r="H194" s="138"/>
      <c r="I194" s="138"/>
      <c r="J194" s="138"/>
      <c r="K194" s="138"/>
      <c r="L194" s="138"/>
    </row>
    <row r="195" spans="7:12">
      <c r="G195" s="138"/>
      <c r="H195" s="138"/>
      <c r="I195" s="138"/>
      <c r="J195" s="138"/>
      <c r="K195" s="138"/>
      <c r="L195" s="138"/>
    </row>
    <row r="196" spans="7:12">
      <c r="G196" s="138"/>
      <c r="H196" s="138"/>
      <c r="I196" s="138"/>
      <c r="J196" s="138"/>
      <c r="K196" s="138"/>
      <c r="L196" s="138"/>
    </row>
    <row r="197" spans="7:12">
      <c r="G197" s="138"/>
      <c r="H197" s="138"/>
      <c r="I197" s="138"/>
      <c r="J197" s="138"/>
      <c r="K197" s="138"/>
      <c r="L197" s="138"/>
    </row>
    <row r="198" spans="7:12">
      <c r="G198" s="138"/>
      <c r="H198" s="138"/>
      <c r="I198" s="138"/>
      <c r="J198" s="138"/>
      <c r="K198" s="138"/>
      <c r="L198" s="138"/>
    </row>
    <row r="199" spans="7:12">
      <c r="G199" s="138"/>
      <c r="H199" s="138"/>
      <c r="I199" s="138"/>
      <c r="J199" s="138"/>
      <c r="K199" s="138"/>
      <c r="L199" s="138"/>
    </row>
    <row r="200" spans="7:12">
      <c r="G200" s="138"/>
      <c r="H200" s="138"/>
      <c r="I200" s="138"/>
      <c r="J200" s="138"/>
      <c r="K200" s="138"/>
      <c r="L200" s="138"/>
    </row>
    <row r="201" spans="7:12">
      <c r="G201" s="138"/>
      <c r="H201" s="138"/>
      <c r="I201" s="138"/>
      <c r="J201" s="138"/>
      <c r="K201" s="138"/>
      <c r="L201" s="138"/>
    </row>
  </sheetData>
  <mergeCells count="25">
    <mergeCell ref="M5:O6"/>
    <mergeCell ref="A1:AJ1"/>
    <mergeCell ref="A2:AJ2"/>
    <mergeCell ref="A3:AJ3"/>
    <mergeCell ref="A5:A7"/>
    <mergeCell ref="B5:B7"/>
    <mergeCell ref="C5:C7"/>
    <mergeCell ref="D5:D7"/>
    <mergeCell ref="E5:E7"/>
    <mergeCell ref="F5:F7"/>
    <mergeCell ref="G5:G7"/>
    <mergeCell ref="H5:H7"/>
    <mergeCell ref="I5:J6"/>
    <mergeCell ref="K5:K7"/>
    <mergeCell ref="L5:L7"/>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5" footer="0.5"/>
  <pageSetup paperSize="5" scale="55" firstPageNumber="20" orientation="landscape" useFirstPageNumber="1" r:id="rId1"/>
  <headerFooter alignWithMargins="0">
    <oddHeader>&amp;R&amp;"Times New Roman,Bold"&amp;14[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M202"/>
  <sheetViews>
    <sheetView view="pageBreakPreview" zoomScale="70" zoomScaleNormal="90" zoomScaleSheetLayoutView="70" workbookViewId="0">
      <pane xSplit="3" ySplit="8" topLeftCell="M9"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75"/>
  <cols>
    <col min="1" max="1" width="4.75" style="245" customWidth="1"/>
    <col min="2" max="2" width="11.125" style="245" customWidth="1"/>
    <col min="3" max="3" width="25.75" style="222" customWidth="1"/>
    <col min="4" max="4" width="10.25" style="245" customWidth="1"/>
    <col min="5" max="5" width="9.375" style="245" customWidth="1"/>
    <col min="6" max="6" width="9.75" style="245" customWidth="1"/>
    <col min="7" max="7" width="9.25" style="222" customWidth="1"/>
    <col min="8" max="8" width="9.125" style="222" customWidth="1"/>
    <col min="9" max="9" width="6.625" style="222" customWidth="1"/>
    <col min="10" max="10" width="6.25" style="222" customWidth="1"/>
    <col min="11" max="11" width="9.875" style="222" customWidth="1"/>
    <col min="12" max="12" width="8.625" style="222" customWidth="1"/>
    <col min="13" max="13" width="7.875" style="222" customWidth="1"/>
    <col min="14" max="14" width="8" style="222" customWidth="1"/>
    <col min="15" max="15" width="7.5" style="222" customWidth="1"/>
    <col min="16" max="23" width="7.5" style="222" hidden="1" customWidth="1"/>
    <col min="24" max="35" width="7.5" style="222" customWidth="1"/>
    <col min="36" max="36" width="6.875" style="222" customWidth="1"/>
    <col min="37" max="16384" width="8" style="222"/>
  </cols>
  <sheetData>
    <row r="1" spans="1:39" ht="27">
      <c r="A1" s="3327" t="s">
        <v>12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row>
    <row r="2" spans="1:39" ht="25.5">
      <c r="A2" s="3328" t="s">
        <v>356</v>
      </c>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row>
    <row r="3" spans="1:39" ht="18.75">
      <c r="A3" s="223"/>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39" ht="15.75" customHeight="1">
      <c r="A4" s="174"/>
      <c r="B4" s="174"/>
      <c r="C4" s="174"/>
      <c r="D4" s="175"/>
      <c r="E4" s="176"/>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23"/>
      <c r="AL4" s="123"/>
      <c r="AM4" s="123"/>
    </row>
    <row r="5" spans="1:39" ht="24" customHeight="1">
      <c r="A5" s="3329" t="s">
        <v>334</v>
      </c>
      <c r="B5" s="224"/>
      <c r="C5" s="3329" t="s">
        <v>15</v>
      </c>
      <c r="D5" s="3329" t="s">
        <v>335</v>
      </c>
      <c r="E5" s="3332" t="s">
        <v>357</v>
      </c>
      <c r="F5" s="3329" t="s">
        <v>358</v>
      </c>
      <c r="G5" s="3329" t="s">
        <v>18</v>
      </c>
      <c r="H5" s="3329" t="s">
        <v>338</v>
      </c>
      <c r="I5" s="3335" t="s">
        <v>20</v>
      </c>
      <c r="J5" s="3336"/>
      <c r="K5" s="3335" t="s">
        <v>339</v>
      </c>
      <c r="L5" s="3329" t="s">
        <v>340</v>
      </c>
      <c r="M5" s="3340" t="s">
        <v>23</v>
      </c>
      <c r="N5" s="3340"/>
      <c r="O5" s="3341"/>
      <c r="P5" s="3326" t="s">
        <v>9779</v>
      </c>
      <c r="Q5" s="3303"/>
      <c r="R5" s="3303"/>
      <c r="S5" s="3304"/>
      <c r="T5" s="3299" t="s">
        <v>9770</v>
      </c>
      <c r="U5" s="3300"/>
      <c r="V5" s="3299" t="s">
        <v>9771</v>
      </c>
      <c r="W5" s="3300"/>
      <c r="X5" s="3303" t="s">
        <v>9780</v>
      </c>
      <c r="Y5" s="3303"/>
      <c r="Z5" s="3304"/>
      <c r="AA5" s="3303" t="s">
        <v>9781</v>
      </c>
      <c r="AB5" s="3303"/>
      <c r="AC5" s="3304"/>
      <c r="AD5" s="3298" t="s">
        <v>9942</v>
      </c>
      <c r="AE5" s="3307" t="s">
        <v>9772</v>
      </c>
      <c r="AF5" s="3307"/>
      <c r="AG5" s="3307"/>
      <c r="AH5" s="3298" t="s">
        <v>9773</v>
      </c>
      <c r="AI5" s="3298" t="s">
        <v>9774</v>
      </c>
      <c r="AJ5" s="3318" t="s">
        <v>24</v>
      </c>
      <c r="AK5" s="123"/>
      <c r="AL5" s="123"/>
      <c r="AM5" s="123"/>
    </row>
    <row r="6" spans="1:39" ht="21.75" customHeight="1">
      <c r="A6" s="3330"/>
      <c r="B6" s="225"/>
      <c r="C6" s="3330"/>
      <c r="D6" s="3330"/>
      <c r="E6" s="3333"/>
      <c r="F6" s="3330"/>
      <c r="G6" s="3330"/>
      <c r="H6" s="3330"/>
      <c r="I6" s="3337"/>
      <c r="J6" s="3338"/>
      <c r="K6" s="3349"/>
      <c r="L6" s="3330"/>
      <c r="M6" s="3343"/>
      <c r="N6" s="3343"/>
      <c r="O6" s="3344"/>
      <c r="P6" s="2838" t="s">
        <v>4</v>
      </c>
      <c r="Q6" s="2838" t="s">
        <v>4</v>
      </c>
      <c r="R6" s="2839" t="s">
        <v>5</v>
      </c>
      <c r="S6" s="2839" t="s">
        <v>5</v>
      </c>
      <c r="T6" s="3301"/>
      <c r="U6" s="3302"/>
      <c r="V6" s="3301"/>
      <c r="W6" s="3302"/>
      <c r="X6" s="3305"/>
      <c r="Y6" s="3305"/>
      <c r="Z6" s="3306"/>
      <c r="AA6" s="3305"/>
      <c r="AB6" s="3305"/>
      <c r="AC6" s="3306"/>
      <c r="AD6" s="3298"/>
      <c r="AE6" s="3307"/>
      <c r="AF6" s="3307"/>
      <c r="AG6" s="3307"/>
      <c r="AH6" s="3298"/>
      <c r="AI6" s="3298"/>
      <c r="AJ6" s="3319"/>
      <c r="AK6" s="123"/>
      <c r="AL6" s="123"/>
      <c r="AM6" s="123"/>
    </row>
    <row r="7" spans="1:39">
      <c r="A7" s="3331"/>
      <c r="B7" s="127"/>
      <c r="C7" s="3331"/>
      <c r="D7" s="3331"/>
      <c r="E7" s="3334"/>
      <c r="F7" s="3331"/>
      <c r="G7" s="3331"/>
      <c r="H7" s="3331"/>
      <c r="I7" s="126" t="s">
        <v>2</v>
      </c>
      <c r="J7" s="127" t="s">
        <v>25</v>
      </c>
      <c r="K7" s="3337"/>
      <c r="L7" s="3331"/>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98"/>
      <c r="AE7" s="3216" t="s">
        <v>9777</v>
      </c>
      <c r="AF7" s="3216" t="s">
        <v>9778</v>
      </c>
      <c r="AG7" s="3216" t="s">
        <v>2</v>
      </c>
      <c r="AH7" s="3298"/>
      <c r="AI7" s="3298"/>
      <c r="AJ7" s="3320"/>
      <c r="AK7" s="123"/>
      <c r="AL7" s="123"/>
      <c r="AM7" s="123"/>
    </row>
    <row r="8" spans="1:39" ht="15.75" customHeight="1">
      <c r="A8" s="130">
        <v>1</v>
      </c>
      <c r="B8" s="130"/>
      <c r="C8" s="130">
        <v>2</v>
      </c>
      <c r="D8" s="132">
        <v>3</v>
      </c>
      <c r="E8" s="130">
        <v>4</v>
      </c>
      <c r="F8" s="131">
        <v>5</v>
      </c>
      <c r="G8" s="131">
        <v>6</v>
      </c>
      <c r="H8" s="131">
        <v>7</v>
      </c>
      <c r="I8" s="132">
        <v>8</v>
      </c>
      <c r="J8" s="130">
        <v>9</v>
      </c>
      <c r="K8" s="131">
        <v>10</v>
      </c>
      <c r="L8" s="130">
        <v>11</v>
      </c>
      <c r="M8" s="130">
        <v>12</v>
      </c>
      <c r="N8" s="130">
        <v>13</v>
      </c>
      <c r="O8" s="130">
        <v>14</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c r="AK8" s="123"/>
      <c r="AL8" s="123"/>
      <c r="AM8" s="123"/>
    </row>
    <row r="9" spans="1:39">
      <c r="A9" s="133"/>
      <c r="B9" s="133"/>
      <c r="C9" s="122"/>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23"/>
      <c r="AL9" s="123"/>
      <c r="AM9" s="123"/>
    </row>
    <row r="10" spans="1:39">
      <c r="A10" s="133"/>
      <c r="B10" s="133"/>
      <c r="C10" s="226" t="s">
        <v>359</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23"/>
      <c r="AL10" s="123"/>
      <c r="AM10" s="123"/>
    </row>
    <row r="11" spans="1:39">
      <c r="A11" s="122"/>
      <c r="B11" s="122"/>
      <c r="C11" s="134" t="s">
        <v>360</v>
      </c>
      <c r="D11" s="122"/>
      <c r="E11" s="122"/>
      <c r="F11" s="122"/>
      <c r="G11" s="135"/>
      <c r="H11" s="135"/>
      <c r="I11" s="135"/>
      <c r="J11" s="135"/>
      <c r="K11" s="136"/>
      <c r="L11" s="137"/>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row>
    <row r="12" spans="1:39">
      <c r="A12" s="122"/>
      <c r="B12" s="122"/>
      <c r="C12" s="227"/>
      <c r="D12" s="122"/>
      <c r="E12" s="122"/>
      <c r="F12" s="122"/>
      <c r="G12" s="135"/>
      <c r="H12" s="135"/>
      <c r="I12" s="135"/>
      <c r="J12" s="135"/>
      <c r="K12" s="136"/>
      <c r="L12" s="137"/>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row>
    <row r="13" spans="1:39" s="231" customFormat="1" ht="73.5" customHeight="1">
      <c r="A13" s="153">
        <v>102</v>
      </c>
      <c r="B13" s="228" t="s">
        <v>361</v>
      </c>
      <c r="C13" s="138" t="s">
        <v>362</v>
      </c>
      <c r="D13" s="229" t="s">
        <v>28</v>
      </c>
      <c r="E13" s="133" t="s">
        <v>363</v>
      </c>
      <c r="F13" s="230" t="s">
        <v>47</v>
      </c>
      <c r="G13" s="163">
        <v>118.42100000000001</v>
      </c>
      <c r="H13" s="220">
        <v>107.42100000000001</v>
      </c>
      <c r="I13" s="220">
        <v>0</v>
      </c>
      <c r="J13" s="220">
        <v>0</v>
      </c>
      <c r="K13" s="220">
        <v>107.42100000000001</v>
      </c>
      <c r="L13" s="221">
        <v>11</v>
      </c>
      <c r="M13" s="221">
        <v>0.27200000000000002</v>
      </c>
      <c r="N13" s="221">
        <v>10.728</v>
      </c>
      <c r="O13" s="221">
        <v>11</v>
      </c>
      <c r="P13" s="221"/>
      <c r="Q13" s="221"/>
      <c r="R13" s="221"/>
      <c r="S13" s="221"/>
      <c r="T13" s="221"/>
      <c r="U13" s="221"/>
      <c r="V13" s="221"/>
      <c r="W13" s="221"/>
      <c r="X13" s="2843">
        <v>0.27200000000000002</v>
      </c>
      <c r="Y13" s="2843">
        <v>10.728</v>
      </c>
      <c r="Z13" s="2108">
        <v>11</v>
      </c>
      <c r="AA13" s="2844"/>
      <c r="AB13" s="2844"/>
      <c r="AC13" s="2108">
        <v>0</v>
      </c>
      <c r="AD13" s="2108"/>
      <c r="AE13" s="2844"/>
      <c r="AF13" s="2844">
        <v>0</v>
      </c>
      <c r="AG13" s="2108">
        <v>0</v>
      </c>
      <c r="AH13" s="221"/>
      <c r="AI13" s="221"/>
      <c r="AJ13" s="221">
        <v>0</v>
      </c>
      <c r="AK13" s="146"/>
      <c r="AL13" s="146"/>
      <c r="AM13" s="146"/>
    </row>
    <row r="14" spans="1:39" s="231" customFormat="1" ht="18" customHeight="1">
      <c r="A14" s="153"/>
      <c r="B14" s="153"/>
      <c r="C14" s="232" t="s">
        <v>364</v>
      </c>
      <c r="D14" s="233"/>
      <c r="E14" s="233"/>
      <c r="F14" s="233"/>
      <c r="G14" s="189">
        <v>118.42100000000001</v>
      </c>
      <c r="H14" s="189">
        <v>107.42100000000001</v>
      </c>
      <c r="I14" s="189">
        <v>0</v>
      </c>
      <c r="J14" s="189">
        <v>0</v>
      </c>
      <c r="K14" s="189">
        <v>107.42100000000001</v>
      </c>
      <c r="L14" s="189">
        <v>11</v>
      </c>
      <c r="M14" s="189">
        <v>0.27200000000000002</v>
      </c>
      <c r="N14" s="189">
        <v>10.728</v>
      </c>
      <c r="O14" s="189">
        <v>11</v>
      </c>
      <c r="P14" s="189">
        <v>0</v>
      </c>
      <c r="Q14" s="189">
        <v>0</v>
      </c>
      <c r="R14" s="189">
        <v>0</v>
      </c>
      <c r="S14" s="189">
        <v>0</v>
      </c>
      <c r="T14" s="189">
        <v>0</v>
      </c>
      <c r="U14" s="189">
        <v>0</v>
      </c>
      <c r="V14" s="189">
        <v>0</v>
      </c>
      <c r="W14" s="189">
        <v>0</v>
      </c>
      <c r="X14" s="189">
        <v>0.27200000000000002</v>
      </c>
      <c r="Y14" s="189">
        <v>10.728</v>
      </c>
      <c r="Z14" s="189">
        <v>11</v>
      </c>
      <c r="AA14" s="189">
        <v>0</v>
      </c>
      <c r="AB14" s="189">
        <v>0</v>
      </c>
      <c r="AC14" s="189">
        <v>0</v>
      </c>
      <c r="AD14" s="189">
        <v>0</v>
      </c>
      <c r="AE14" s="189">
        <v>0</v>
      </c>
      <c r="AF14" s="189">
        <v>0</v>
      </c>
      <c r="AG14" s="189">
        <v>0</v>
      </c>
      <c r="AH14" s="189"/>
      <c r="AI14" s="189"/>
      <c r="AJ14" s="189"/>
      <c r="AK14" s="146"/>
      <c r="AL14" s="146"/>
      <c r="AM14" s="146"/>
    </row>
    <row r="15" spans="1:39" s="231" customFormat="1">
      <c r="A15" s="153"/>
      <c r="B15" s="153"/>
      <c r="C15" s="234"/>
      <c r="D15" s="235"/>
      <c r="E15" s="235"/>
      <c r="F15" s="235"/>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146"/>
      <c r="AL15" s="146"/>
      <c r="AM15" s="146"/>
    </row>
    <row r="16" spans="1:39" s="231" customFormat="1">
      <c r="A16" s="153"/>
      <c r="B16" s="153"/>
      <c r="C16" s="134" t="s">
        <v>365</v>
      </c>
      <c r="D16" s="235"/>
      <c r="E16" s="235"/>
      <c r="F16" s="235"/>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146"/>
      <c r="AL16" s="146"/>
      <c r="AM16" s="146"/>
    </row>
    <row r="17" spans="1:39" s="231" customFormat="1">
      <c r="A17" s="153"/>
      <c r="B17" s="153"/>
      <c r="C17" s="134"/>
      <c r="D17" s="235"/>
      <c r="E17" s="235"/>
      <c r="F17" s="235"/>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146"/>
      <c r="AL17" s="146"/>
      <c r="AM17" s="146"/>
    </row>
    <row r="18" spans="1:39" s="231" customFormat="1" ht="54.75" customHeight="1">
      <c r="A18" s="139">
        <v>103</v>
      </c>
      <c r="B18" s="164" t="s">
        <v>366</v>
      </c>
      <c r="C18" s="138" t="s">
        <v>367</v>
      </c>
      <c r="D18" s="133" t="s">
        <v>368</v>
      </c>
      <c r="E18" s="133" t="s">
        <v>118</v>
      </c>
      <c r="F18" s="230" t="s">
        <v>369</v>
      </c>
      <c r="G18" s="163">
        <v>24</v>
      </c>
      <c r="H18" s="220">
        <v>0</v>
      </c>
      <c r="I18" s="220">
        <v>0</v>
      </c>
      <c r="J18" s="220">
        <v>0</v>
      </c>
      <c r="K18" s="220">
        <v>0</v>
      </c>
      <c r="L18" s="221">
        <v>24</v>
      </c>
      <c r="M18" s="221">
        <v>6</v>
      </c>
      <c r="N18" s="221">
        <v>0</v>
      </c>
      <c r="O18" s="221">
        <v>6</v>
      </c>
      <c r="P18" s="221"/>
      <c r="Q18" s="221"/>
      <c r="R18" s="221"/>
      <c r="S18" s="221"/>
      <c r="T18" s="221"/>
      <c r="U18" s="221"/>
      <c r="V18" s="221"/>
      <c r="W18" s="221"/>
      <c r="X18" s="2843">
        <v>6</v>
      </c>
      <c r="Y18" s="2843">
        <v>0</v>
      </c>
      <c r="Z18" s="2108">
        <v>6</v>
      </c>
      <c r="AA18" s="2844"/>
      <c r="AB18" s="2844"/>
      <c r="AC18" s="2108">
        <v>0</v>
      </c>
      <c r="AD18" s="2108"/>
      <c r="AE18" s="2844"/>
      <c r="AF18" s="2844">
        <v>0</v>
      </c>
      <c r="AG18" s="2108">
        <v>0</v>
      </c>
      <c r="AH18" s="221"/>
      <c r="AI18" s="221"/>
      <c r="AJ18" s="221">
        <v>0</v>
      </c>
      <c r="AK18" s="146"/>
      <c r="AL18" s="146"/>
      <c r="AM18" s="146"/>
    </row>
    <row r="19" spans="1:39" s="231" customFormat="1" ht="24" customHeight="1">
      <c r="A19" s="122"/>
      <c r="B19" s="122"/>
      <c r="C19" s="237" t="s">
        <v>370</v>
      </c>
      <c r="D19" s="238"/>
      <c r="E19" s="239"/>
      <c r="F19" s="239"/>
      <c r="G19" s="240">
        <v>24</v>
      </c>
      <c r="H19" s="240">
        <v>0</v>
      </c>
      <c r="I19" s="240">
        <v>0</v>
      </c>
      <c r="J19" s="240">
        <v>0</v>
      </c>
      <c r="K19" s="240">
        <v>0</v>
      </c>
      <c r="L19" s="240">
        <v>24</v>
      </c>
      <c r="M19" s="240">
        <v>6</v>
      </c>
      <c r="N19" s="240">
        <v>0</v>
      </c>
      <c r="O19" s="240">
        <v>6</v>
      </c>
      <c r="P19" s="240">
        <v>0</v>
      </c>
      <c r="Q19" s="240">
        <v>0</v>
      </c>
      <c r="R19" s="240">
        <v>0</v>
      </c>
      <c r="S19" s="240">
        <v>0</v>
      </c>
      <c r="T19" s="240">
        <v>0</v>
      </c>
      <c r="U19" s="240">
        <v>0</v>
      </c>
      <c r="V19" s="240">
        <v>0</v>
      </c>
      <c r="W19" s="240">
        <v>0</v>
      </c>
      <c r="X19" s="240">
        <v>6</v>
      </c>
      <c r="Y19" s="240">
        <v>0</v>
      </c>
      <c r="Z19" s="240">
        <v>6</v>
      </c>
      <c r="AA19" s="240">
        <v>0</v>
      </c>
      <c r="AB19" s="240">
        <v>0</v>
      </c>
      <c r="AC19" s="240">
        <v>0</v>
      </c>
      <c r="AD19" s="240">
        <v>0</v>
      </c>
      <c r="AE19" s="240">
        <v>0</v>
      </c>
      <c r="AF19" s="240">
        <v>0</v>
      </c>
      <c r="AG19" s="240">
        <v>0</v>
      </c>
      <c r="AH19" s="240"/>
      <c r="AI19" s="240"/>
      <c r="AJ19" s="240"/>
      <c r="AK19" s="146"/>
      <c r="AL19" s="146"/>
      <c r="AM19" s="146"/>
    </row>
    <row r="20" spans="1:39" s="244" customFormat="1" ht="25.5" customHeight="1" thickBot="1">
      <c r="A20" s="241"/>
      <c r="B20" s="241"/>
      <c r="C20" s="242" t="s">
        <v>371</v>
      </c>
      <c r="D20" s="160"/>
      <c r="E20" s="160"/>
      <c r="F20" s="160"/>
      <c r="G20" s="243">
        <v>142.42099999999999</v>
      </c>
      <c r="H20" s="243">
        <v>107.42100000000001</v>
      </c>
      <c r="I20" s="243">
        <v>0</v>
      </c>
      <c r="J20" s="243">
        <v>0</v>
      </c>
      <c r="K20" s="243">
        <v>107.42100000000001</v>
      </c>
      <c r="L20" s="243">
        <v>35</v>
      </c>
      <c r="M20" s="243">
        <v>6.2720000000000002</v>
      </c>
      <c r="N20" s="243">
        <v>10.728</v>
      </c>
      <c r="O20" s="243">
        <v>17</v>
      </c>
      <c r="P20" s="243">
        <v>0</v>
      </c>
      <c r="Q20" s="243">
        <v>0</v>
      </c>
      <c r="R20" s="243">
        <v>0</v>
      </c>
      <c r="S20" s="243">
        <v>0</v>
      </c>
      <c r="T20" s="243">
        <v>0</v>
      </c>
      <c r="U20" s="243">
        <v>0</v>
      </c>
      <c r="V20" s="243">
        <v>0</v>
      </c>
      <c r="W20" s="243">
        <v>0</v>
      </c>
      <c r="X20" s="243">
        <v>6.2720000000000002</v>
      </c>
      <c r="Y20" s="243">
        <v>10.728</v>
      </c>
      <c r="Z20" s="243">
        <v>17</v>
      </c>
      <c r="AA20" s="243">
        <v>0</v>
      </c>
      <c r="AB20" s="243">
        <v>0</v>
      </c>
      <c r="AC20" s="243">
        <v>0</v>
      </c>
      <c r="AD20" s="243">
        <v>0</v>
      </c>
      <c r="AE20" s="243">
        <v>0</v>
      </c>
      <c r="AF20" s="243">
        <v>0</v>
      </c>
      <c r="AG20" s="243">
        <v>0</v>
      </c>
      <c r="AH20" s="243"/>
      <c r="AI20" s="243"/>
      <c r="AJ20" s="243"/>
    </row>
    <row r="21" spans="1:39" ht="16.5" thickTop="1">
      <c r="C21" s="246"/>
      <c r="D21" s="247"/>
      <c r="E21" s="247"/>
      <c r="F21" s="247"/>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row>
    <row r="22" spans="1:39">
      <c r="C22" s="246"/>
      <c r="D22" s="247"/>
      <c r="E22" s="247"/>
      <c r="F22" s="247"/>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row>
    <row r="23" spans="1:39">
      <c r="C23" s="246"/>
      <c r="D23" s="247"/>
      <c r="E23" s="247"/>
      <c r="F23" s="247"/>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row>
    <row r="24" spans="1:39">
      <c r="C24" s="246"/>
      <c r="D24" s="247"/>
      <c r="E24" s="247"/>
      <c r="F24" s="247"/>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row>
    <row r="25" spans="1:39">
      <c r="C25" s="246"/>
      <c r="D25" s="247"/>
      <c r="E25" s="247"/>
      <c r="F25" s="247"/>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row>
    <row r="26" spans="1:39">
      <c r="C26" s="246"/>
      <c r="D26" s="247"/>
      <c r="E26" s="247"/>
      <c r="F26" s="247"/>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row>
    <row r="27" spans="1:39">
      <c r="C27" s="246"/>
      <c r="D27" s="247"/>
      <c r="E27" s="247"/>
      <c r="F27" s="247"/>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row>
    <row r="28" spans="1:39">
      <c r="C28" s="246"/>
      <c r="D28" s="247"/>
      <c r="E28" s="247"/>
      <c r="F28" s="247"/>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row>
    <row r="29" spans="1:39">
      <c r="C29" s="246"/>
      <c r="D29" s="247"/>
      <c r="E29" s="247"/>
      <c r="F29" s="247"/>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row>
    <row r="30" spans="1:39">
      <c r="C30" s="246"/>
      <c r="D30" s="247"/>
      <c r="E30" s="247"/>
      <c r="F30" s="247"/>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row>
    <row r="31" spans="1:39">
      <c r="C31" s="246"/>
      <c r="D31" s="247"/>
      <c r="E31" s="247"/>
      <c r="F31" s="247"/>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row>
    <row r="32" spans="1:39">
      <c r="C32" s="246"/>
      <c r="D32" s="247"/>
      <c r="E32" s="247"/>
      <c r="F32" s="247"/>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row>
    <row r="33" spans="3:36">
      <c r="C33" s="246"/>
      <c r="D33" s="247"/>
      <c r="E33" s="247"/>
      <c r="F33" s="247"/>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row>
    <row r="34" spans="3:36">
      <c r="C34" s="246"/>
      <c r="D34" s="247"/>
      <c r="E34" s="247"/>
      <c r="F34" s="247"/>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row>
    <row r="35" spans="3:36">
      <c r="C35" s="246"/>
      <c r="D35" s="247"/>
      <c r="E35" s="247"/>
      <c r="F35" s="247"/>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row>
    <row r="36" spans="3:36">
      <c r="C36" s="246"/>
      <c r="D36" s="247"/>
      <c r="E36" s="247"/>
      <c r="F36" s="247"/>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row>
    <row r="37" spans="3:36">
      <c r="C37" s="246"/>
      <c r="D37" s="247"/>
      <c r="E37" s="247"/>
      <c r="F37" s="247"/>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row>
    <row r="38" spans="3:36">
      <c r="C38" s="246"/>
      <c r="D38" s="247"/>
      <c r="E38" s="247"/>
      <c r="F38" s="247"/>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row>
    <row r="39" spans="3:36">
      <c r="C39" s="246"/>
      <c r="D39" s="247"/>
      <c r="E39" s="247"/>
      <c r="F39" s="247"/>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row>
    <row r="40" spans="3:36">
      <c r="C40" s="246"/>
      <c r="D40" s="247"/>
      <c r="E40" s="247"/>
      <c r="F40" s="247"/>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row>
    <row r="41" spans="3:36">
      <c r="C41" s="246"/>
      <c r="D41" s="247"/>
      <c r="E41" s="247"/>
      <c r="F41" s="247"/>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row>
    <row r="42" spans="3:36">
      <c r="C42" s="246"/>
      <c r="D42" s="247"/>
      <c r="E42" s="247"/>
      <c r="F42" s="247"/>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row>
    <row r="43" spans="3:36">
      <c r="C43" s="246"/>
      <c r="D43" s="247"/>
      <c r="E43" s="247"/>
      <c r="F43" s="247"/>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row>
    <row r="44" spans="3:36">
      <c r="C44" s="246"/>
      <c r="D44" s="247"/>
      <c r="E44" s="247"/>
      <c r="F44" s="247"/>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row>
    <row r="45" spans="3:36">
      <c r="C45" s="246"/>
      <c r="D45" s="247"/>
      <c r="E45" s="247"/>
      <c r="F45" s="247"/>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row>
    <row r="46" spans="3:36">
      <c r="C46" s="246"/>
      <c r="D46" s="247"/>
      <c r="E46" s="247"/>
      <c r="F46" s="247"/>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row>
    <row r="47" spans="3:36">
      <c r="C47" s="246"/>
      <c r="D47" s="247"/>
      <c r="E47" s="247"/>
      <c r="F47" s="247"/>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row>
    <row r="48" spans="3:36">
      <c r="C48" s="246"/>
      <c r="D48" s="247"/>
      <c r="E48" s="247"/>
      <c r="F48" s="247"/>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row>
    <row r="49" spans="3:36">
      <c r="C49" s="246"/>
      <c r="D49" s="247"/>
      <c r="E49" s="247"/>
      <c r="F49" s="247"/>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row>
    <row r="50" spans="3:36">
      <c r="C50" s="246"/>
      <c r="D50" s="247"/>
      <c r="E50" s="247"/>
      <c r="F50" s="247"/>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row>
    <row r="51" spans="3:36">
      <c r="C51" s="246"/>
      <c r="D51" s="247"/>
      <c r="E51" s="247"/>
      <c r="F51" s="247"/>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row>
    <row r="52" spans="3:36">
      <c r="C52" s="246"/>
      <c r="D52" s="247"/>
      <c r="E52" s="247"/>
      <c r="F52" s="247"/>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row>
    <row r="53" spans="3:36">
      <c r="C53" s="246"/>
      <c r="D53" s="247"/>
      <c r="E53" s="247"/>
      <c r="F53" s="247"/>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row>
    <row r="54" spans="3:36">
      <c r="C54" s="246"/>
      <c r="D54" s="247"/>
      <c r="E54" s="247"/>
      <c r="F54" s="247"/>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row>
    <row r="55" spans="3:36">
      <c r="C55" s="246"/>
      <c r="D55" s="247"/>
      <c r="E55" s="247"/>
      <c r="F55" s="247"/>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row>
    <row r="56" spans="3:36">
      <c r="C56" s="246"/>
      <c r="D56" s="247"/>
      <c r="E56" s="247"/>
      <c r="F56" s="247"/>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row>
    <row r="57" spans="3:36">
      <c r="C57" s="246"/>
      <c r="D57" s="247"/>
      <c r="E57" s="247"/>
      <c r="F57" s="247"/>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row>
    <row r="58" spans="3:36">
      <c r="C58" s="246"/>
      <c r="D58" s="247"/>
      <c r="E58" s="247"/>
      <c r="F58" s="247"/>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row>
    <row r="59" spans="3:36">
      <c r="C59" s="246"/>
      <c r="D59" s="247"/>
      <c r="E59" s="247"/>
      <c r="F59" s="247"/>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row>
    <row r="60" spans="3:36">
      <c r="C60" s="246"/>
      <c r="D60" s="247"/>
      <c r="E60" s="247"/>
      <c r="F60" s="247"/>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row>
    <row r="61" spans="3:36">
      <c r="C61" s="246"/>
      <c r="D61" s="247"/>
      <c r="E61" s="247"/>
      <c r="F61" s="247"/>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row>
    <row r="62" spans="3:36">
      <c r="C62" s="246"/>
      <c r="D62" s="247"/>
      <c r="E62" s="247"/>
      <c r="F62" s="247"/>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row>
    <row r="63" spans="3:36">
      <c r="C63" s="246"/>
      <c r="D63" s="247"/>
      <c r="E63" s="247"/>
      <c r="F63" s="247"/>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row>
    <row r="64" spans="3:36">
      <c r="C64" s="246"/>
      <c r="D64" s="247"/>
      <c r="E64" s="247"/>
      <c r="F64" s="247"/>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row>
    <row r="65" spans="3:36">
      <c r="C65" s="246"/>
      <c r="D65" s="247"/>
      <c r="E65" s="247"/>
      <c r="F65" s="247"/>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row>
    <row r="66" spans="3:36">
      <c r="C66" s="246"/>
      <c r="D66" s="247"/>
      <c r="E66" s="247"/>
      <c r="F66" s="247"/>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row>
    <row r="67" spans="3:36">
      <c r="C67" s="246"/>
      <c r="D67" s="247"/>
      <c r="E67" s="247"/>
      <c r="F67" s="247"/>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row>
    <row r="68" spans="3:36">
      <c r="C68" s="246"/>
      <c r="D68" s="247"/>
      <c r="E68" s="247"/>
      <c r="F68" s="247"/>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row>
    <row r="69" spans="3:36">
      <c r="C69" s="246"/>
      <c r="D69" s="247"/>
      <c r="E69" s="247"/>
      <c r="F69" s="247"/>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row>
    <row r="70" spans="3:36">
      <c r="C70" s="246"/>
      <c r="D70" s="247"/>
      <c r="E70" s="247"/>
      <c r="F70" s="247"/>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row>
    <row r="71" spans="3:36">
      <c r="C71" s="246"/>
      <c r="D71" s="247"/>
      <c r="E71" s="247"/>
      <c r="F71" s="247"/>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row>
    <row r="72" spans="3:36">
      <c r="C72" s="246"/>
      <c r="D72" s="247"/>
      <c r="E72" s="247"/>
      <c r="F72" s="247"/>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row>
    <row r="73" spans="3:36">
      <c r="C73" s="246"/>
      <c r="D73" s="247"/>
      <c r="E73" s="247"/>
      <c r="F73" s="247"/>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row>
    <row r="74" spans="3:36">
      <c r="C74" s="246"/>
      <c r="D74" s="247"/>
      <c r="E74" s="247"/>
      <c r="F74" s="247"/>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row>
    <row r="75" spans="3:36">
      <c r="C75" s="246"/>
      <c r="D75" s="247"/>
      <c r="E75" s="247"/>
      <c r="F75" s="247"/>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row>
    <row r="76" spans="3:36">
      <c r="C76" s="246"/>
      <c r="D76" s="247"/>
      <c r="E76" s="247"/>
      <c r="F76" s="247"/>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row>
    <row r="77" spans="3:36">
      <c r="C77" s="246"/>
      <c r="D77" s="247"/>
      <c r="E77" s="247"/>
      <c r="F77" s="247"/>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row>
    <row r="78" spans="3:36">
      <c r="C78" s="246"/>
      <c r="D78" s="247"/>
      <c r="E78" s="247"/>
      <c r="F78" s="247"/>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row>
    <row r="79" spans="3:36">
      <c r="C79" s="246"/>
      <c r="D79" s="247"/>
      <c r="E79" s="247"/>
      <c r="F79" s="247"/>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row>
    <row r="80" spans="3:36">
      <c r="C80" s="246"/>
      <c r="D80" s="247"/>
      <c r="E80" s="247"/>
      <c r="F80" s="247"/>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row>
    <row r="81" spans="3:36">
      <c r="C81" s="246"/>
      <c r="D81" s="247"/>
      <c r="E81" s="247"/>
      <c r="F81" s="247"/>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row>
    <row r="82" spans="3:36">
      <c r="C82" s="246"/>
      <c r="D82" s="247"/>
      <c r="E82" s="247"/>
      <c r="F82" s="247"/>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row>
    <row r="83" spans="3:36">
      <c r="C83" s="246"/>
      <c r="D83" s="247"/>
      <c r="E83" s="247"/>
      <c r="F83" s="247"/>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row>
    <row r="84" spans="3:36">
      <c r="C84" s="246"/>
      <c r="D84" s="247"/>
      <c r="E84" s="247"/>
      <c r="F84" s="247"/>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row>
    <row r="85" spans="3:36">
      <c r="C85" s="246"/>
      <c r="D85" s="247"/>
      <c r="E85" s="247"/>
      <c r="F85" s="247"/>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248"/>
      <c r="AE85" s="248"/>
      <c r="AF85" s="248"/>
      <c r="AG85" s="248"/>
      <c r="AH85" s="248"/>
      <c r="AI85" s="248"/>
      <c r="AJ85" s="248"/>
    </row>
    <row r="86" spans="3:36">
      <c r="C86" s="246"/>
      <c r="D86" s="247"/>
      <c r="E86" s="247"/>
      <c r="F86" s="247"/>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row>
    <row r="87" spans="3:36">
      <c r="C87" s="246"/>
      <c r="D87" s="247"/>
      <c r="E87" s="247"/>
      <c r="F87" s="247"/>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row>
    <row r="88" spans="3:36">
      <c r="C88" s="246"/>
      <c r="D88" s="247"/>
      <c r="E88" s="247"/>
      <c r="F88" s="247"/>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row>
    <row r="89" spans="3:36">
      <c r="C89" s="246"/>
      <c r="D89" s="247"/>
      <c r="E89" s="247"/>
      <c r="F89" s="247"/>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row>
    <row r="90" spans="3:36">
      <c r="C90" s="246"/>
      <c r="D90" s="247"/>
      <c r="E90" s="247"/>
      <c r="F90" s="247"/>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row>
    <row r="91" spans="3:36">
      <c r="C91" s="246"/>
      <c r="D91" s="247"/>
      <c r="E91" s="247"/>
      <c r="F91" s="247"/>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8"/>
      <c r="AE91" s="248"/>
      <c r="AF91" s="248"/>
      <c r="AG91" s="248"/>
      <c r="AH91" s="248"/>
      <c r="AI91" s="248"/>
      <c r="AJ91" s="248"/>
    </row>
    <row r="92" spans="3:36">
      <c r="C92" s="246"/>
      <c r="D92" s="247"/>
      <c r="E92" s="247"/>
      <c r="F92" s="247"/>
      <c r="G92" s="248"/>
      <c r="H92" s="248"/>
      <c r="I92" s="248"/>
      <c r="J92" s="248"/>
      <c r="K92" s="248"/>
      <c r="L92" s="248"/>
      <c r="M92" s="248"/>
      <c r="N92" s="248"/>
      <c r="O92" s="248"/>
      <c r="P92" s="248"/>
      <c r="Q92" s="248"/>
      <c r="R92" s="248"/>
      <c r="S92" s="248"/>
      <c r="T92" s="248"/>
      <c r="U92" s="248"/>
      <c r="V92" s="248"/>
      <c r="W92" s="248"/>
      <c r="X92" s="248"/>
      <c r="Y92" s="248"/>
      <c r="Z92" s="248"/>
      <c r="AA92" s="248"/>
      <c r="AB92" s="248"/>
      <c r="AC92" s="248"/>
      <c r="AD92" s="248"/>
      <c r="AE92" s="248"/>
      <c r="AF92" s="248"/>
      <c r="AG92" s="248"/>
      <c r="AH92" s="248"/>
      <c r="AI92" s="248"/>
      <c r="AJ92" s="248"/>
    </row>
    <row r="93" spans="3:36">
      <c r="C93" s="246"/>
      <c r="D93" s="247"/>
      <c r="E93" s="247"/>
      <c r="F93" s="247"/>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row>
    <row r="94" spans="3:36">
      <c r="C94" s="246"/>
      <c r="D94" s="247"/>
      <c r="E94" s="247"/>
      <c r="F94" s="247"/>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row>
    <row r="95" spans="3:36">
      <c r="C95" s="246"/>
      <c r="D95" s="247"/>
      <c r="E95" s="247"/>
      <c r="F95" s="247"/>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row>
    <row r="96" spans="3:36">
      <c r="C96" s="246"/>
      <c r="D96" s="247"/>
      <c r="E96" s="247"/>
      <c r="F96" s="247"/>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row>
    <row r="97" spans="3:36">
      <c r="C97" s="246"/>
      <c r="D97" s="247"/>
      <c r="E97" s="247"/>
      <c r="F97" s="247"/>
      <c r="G97" s="248"/>
      <c r="H97" s="248"/>
      <c r="I97" s="248"/>
      <c r="J97" s="248"/>
      <c r="K97" s="248"/>
      <c r="L97" s="248"/>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row>
    <row r="98" spans="3:36">
      <c r="C98" s="246"/>
      <c r="D98" s="247"/>
      <c r="E98" s="247"/>
      <c r="F98" s="247"/>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row>
    <row r="99" spans="3:36">
      <c r="C99" s="246"/>
      <c r="D99" s="247"/>
      <c r="E99" s="247"/>
      <c r="F99" s="247"/>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c r="AF99" s="248"/>
      <c r="AG99" s="248"/>
      <c r="AH99" s="248"/>
      <c r="AI99" s="248"/>
      <c r="AJ99" s="248"/>
    </row>
    <row r="100" spans="3:36">
      <c r="C100" s="246"/>
      <c r="D100" s="247"/>
      <c r="E100" s="247"/>
      <c r="F100" s="247"/>
      <c r="G100" s="248"/>
      <c r="H100" s="248"/>
      <c r="I100" s="248"/>
      <c r="J100" s="248"/>
      <c r="K100" s="248"/>
      <c r="L100" s="248"/>
      <c r="M100" s="248"/>
      <c r="N100" s="248"/>
      <c r="O100" s="248"/>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row>
    <row r="101" spans="3:36">
      <c r="C101" s="246"/>
      <c r="D101" s="247"/>
      <c r="E101" s="247"/>
      <c r="F101" s="247"/>
      <c r="G101" s="248"/>
      <c r="H101" s="24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row>
    <row r="102" spans="3:36">
      <c r="C102" s="246"/>
      <c r="D102" s="247"/>
      <c r="E102" s="247"/>
      <c r="F102" s="247"/>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row>
    <row r="103" spans="3:36">
      <c r="C103" s="246"/>
      <c r="D103" s="247"/>
      <c r="E103" s="247"/>
      <c r="F103" s="247"/>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row>
    <row r="104" spans="3:36">
      <c r="C104" s="246"/>
      <c r="D104" s="247"/>
      <c r="E104" s="247"/>
      <c r="F104" s="247"/>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row>
    <row r="105" spans="3:36">
      <c r="C105" s="246"/>
      <c r="D105" s="247"/>
      <c r="E105" s="247"/>
      <c r="F105" s="247"/>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row>
    <row r="106" spans="3:36">
      <c r="C106" s="246"/>
      <c r="D106" s="247"/>
      <c r="E106" s="247"/>
      <c r="F106" s="247"/>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row>
    <row r="107" spans="3:36">
      <c r="C107" s="246"/>
      <c r="D107" s="247"/>
      <c r="E107" s="247"/>
      <c r="F107" s="247"/>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row>
    <row r="108" spans="3:36">
      <c r="C108" s="246"/>
      <c r="D108" s="247"/>
      <c r="E108" s="247"/>
      <c r="F108" s="247"/>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row>
    <row r="109" spans="3:36">
      <c r="C109" s="246"/>
      <c r="D109" s="247"/>
      <c r="E109" s="247"/>
      <c r="F109" s="247"/>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c r="AJ109" s="248"/>
    </row>
    <row r="110" spans="3:36">
      <c r="C110" s="246"/>
      <c r="D110" s="247"/>
      <c r="E110" s="247"/>
      <c r="F110" s="247"/>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row>
    <row r="111" spans="3:36">
      <c r="C111" s="246"/>
      <c r="D111" s="247"/>
      <c r="E111" s="247"/>
      <c r="F111" s="247"/>
      <c r="G111" s="248"/>
      <c r="H111" s="24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row>
    <row r="112" spans="3:36">
      <c r="C112" s="246"/>
      <c r="D112" s="247"/>
      <c r="E112" s="247"/>
      <c r="F112" s="247"/>
      <c r="G112" s="248"/>
      <c r="H112" s="248"/>
      <c r="I112" s="248"/>
      <c r="J112" s="248"/>
      <c r="K112" s="248"/>
      <c r="L112" s="248"/>
      <c r="M112" s="248"/>
      <c r="N112" s="248"/>
      <c r="O112" s="248"/>
      <c r="P112" s="248"/>
      <c r="Q112" s="248"/>
      <c r="R112" s="248"/>
      <c r="S112" s="248"/>
      <c r="T112" s="248"/>
      <c r="U112" s="248"/>
      <c r="V112" s="248"/>
      <c r="W112" s="248"/>
      <c r="X112" s="248"/>
      <c r="Y112" s="248"/>
      <c r="Z112" s="248"/>
      <c r="AA112" s="248"/>
      <c r="AB112" s="248"/>
      <c r="AC112" s="248"/>
      <c r="AD112" s="248"/>
      <c r="AE112" s="248"/>
      <c r="AF112" s="248"/>
      <c r="AG112" s="248"/>
      <c r="AH112" s="248"/>
      <c r="AI112" s="248"/>
      <c r="AJ112" s="248"/>
    </row>
    <row r="113" spans="3:36">
      <c r="C113" s="246"/>
      <c r="D113" s="247"/>
      <c r="E113" s="247"/>
      <c r="F113" s="247"/>
      <c r="G113" s="248"/>
      <c r="H113" s="248"/>
      <c r="I113" s="248"/>
      <c r="J113" s="248"/>
      <c r="K113" s="248"/>
      <c r="L113" s="248"/>
      <c r="M113" s="248"/>
      <c r="N113" s="248"/>
      <c r="O113" s="248"/>
      <c r="P113" s="248"/>
      <c r="Q113" s="248"/>
      <c r="R113" s="248"/>
      <c r="S113" s="248"/>
      <c r="T113" s="248"/>
      <c r="U113" s="248"/>
      <c r="V113" s="248"/>
      <c r="W113" s="248"/>
      <c r="X113" s="248"/>
      <c r="Y113" s="248"/>
      <c r="Z113" s="248"/>
      <c r="AA113" s="248"/>
      <c r="AB113" s="248"/>
      <c r="AC113" s="248"/>
      <c r="AD113" s="248"/>
      <c r="AE113" s="248"/>
      <c r="AF113" s="248"/>
      <c r="AG113" s="248"/>
      <c r="AH113" s="248"/>
      <c r="AI113" s="248"/>
      <c r="AJ113" s="248"/>
    </row>
    <row r="114" spans="3:36">
      <c r="C114" s="246"/>
      <c r="D114" s="247"/>
      <c r="E114" s="247"/>
      <c r="F114" s="247"/>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8"/>
      <c r="AE114" s="248"/>
      <c r="AF114" s="248"/>
      <c r="AG114" s="248"/>
      <c r="AH114" s="248"/>
      <c r="AI114" s="248"/>
      <c r="AJ114" s="248"/>
    </row>
    <row r="115" spans="3:36">
      <c r="C115" s="246"/>
      <c r="D115" s="247"/>
      <c r="E115" s="247"/>
      <c r="F115" s="247"/>
      <c r="G115" s="248"/>
      <c r="H115" s="248"/>
      <c r="I115" s="248"/>
      <c r="J115" s="248"/>
      <c r="K115" s="248"/>
      <c r="L115" s="248"/>
      <c r="M115" s="248"/>
      <c r="N115" s="248"/>
      <c r="O115" s="248"/>
      <c r="P115" s="248"/>
      <c r="Q115" s="248"/>
      <c r="R115" s="248"/>
      <c r="S115" s="248"/>
      <c r="T115" s="248"/>
      <c r="U115" s="248"/>
      <c r="V115" s="248"/>
      <c r="W115" s="248"/>
      <c r="X115" s="248"/>
      <c r="Y115" s="248"/>
      <c r="Z115" s="248"/>
      <c r="AA115" s="248"/>
      <c r="AB115" s="248"/>
      <c r="AC115" s="248"/>
      <c r="AD115" s="248"/>
      <c r="AE115" s="248"/>
      <c r="AF115" s="248"/>
      <c r="AG115" s="248"/>
      <c r="AH115" s="248"/>
      <c r="AI115" s="248"/>
      <c r="AJ115" s="248"/>
    </row>
    <row r="116" spans="3:36">
      <c r="C116" s="246"/>
      <c r="D116" s="247"/>
      <c r="E116" s="247"/>
      <c r="F116" s="247"/>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row>
    <row r="117" spans="3:36">
      <c r="C117" s="246"/>
      <c r="D117" s="247"/>
      <c r="E117" s="247"/>
      <c r="F117" s="247"/>
      <c r="G117" s="248"/>
      <c r="H117" s="24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row>
    <row r="118" spans="3:36">
      <c r="C118" s="246"/>
      <c r="D118" s="247"/>
      <c r="E118" s="247"/>
      <c r="F118" s="247"/>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8"/>
      <c r="AE118" s="248"/>
      <c r="AF118" s="248"/>
      <c r="AG118" s="248"/>
      <c r="AH118" s="248"/>
      <c r="AI118" s="248"/>
      <c r="AJ118" s="248"/>
    </row>
    <row r="119" spans="3:36">
      <c r="C119" s="246"/>
      <c r="D119" s="247"/>
      <c r="E119" s="247"/>
      <c r="F119" s="247"/>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8"/>
      <c r="AE119" s="248"/>
      <c r="AF119" s="248"/>
      <c r="AG119" s="248"/>
      <c r="AH119" s="248"/>
      <c r="AI119" s="248"/>
      <c r="AJ119" s="248"/>
    </row>
    <row r="120" spans="3:36">
      <c r="C120" s="246"/>
      <c r="D120" s="247"/>
      <c r="E120" s="247"/>
      <c r="F120" s="247"/>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row>
    <row r="121" spans="3:36">
      <c r="C121" s="246"/>
      <c r="D121" s="247"/>
      <c r="E121" s="247"/>
      <c r="F121" s="247"/>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row>
    <row r="122" spans="3:36">
      <c r="C122" s="246"/>
      <c r="D122" s="247"/>
      <c r="E122" s="247"/>
      <c r="F122" s="247"/>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row>
    <row r="123" spans="3:36">
      <c r="C123" s="246"/>
      <c r="D123" s="247"/>
      <c r="E123" s="247"/>
      <c r="F123" s="247"/>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row>
    <row r="124" spans="3:36">
      <c r="C124" s="246"/>
      <c r="D124" s="247"/>
      <c r="E124" s="247"/>
      <c r="F124" s="247"/>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row>
    <row r="125" spans="3:36">
      <c r="C125" s="246"/>
      <c r="D125" s="247"/>
      <c r="E125" s="247"/>
      <c r="F125" s="247"/>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row>
    <row r="126" spans="3:36">
      <c r="C126" s="246"/>
      <c r="D126" s="247"/>
      <c r="E126" s="247"/>
      <c r="F126" s="247"/>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row>
    <row r="127" spans="3:36">
      <c r="C127" s="246"/>
      <c r="D127" s="247"/>
      <c r="E127" s="247"/>
      <c r="F127" s="247"/>
      <c r="G127" s="248"/>
      <c r="H127" s="24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row>
    <row r="128" spans="3:36">
      <c r="C128" s="246"/>
      <c r="D128" s="247"/>
      <c r="E128" s="247"/>
      <c r="F128" s="247"/>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row>
    <row r="129" spans="3:36">
      <c r="C129" s="246"/>
      <c r="D129" s="247"/>
      <c r="E129" s="247"/>
      <c r="F129" s="247"/>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row>
    <row r="130" spans="3:36">
      <c r="C130" s="246"/>
      <c r="D130" s="247"/>
      <c r="E130" s="247"/>
      <c r="F130" s="247"/>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row>
    <row r="131" spans="3:36">
      <c r="C131" s="246"/>
      <c r="D131" s="247"/>
      <c r="E131" s="247"/>
      <c r="F131" s="247"/>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248"/>
      <c r="AE131" s="248"/>
      <c r="AF131" s="248"/>
      <c r="AG131" s="248"/>
      <c r="AH131" s="248"/>
      <c r="AI131" s="248"/>
      <c r="AJ131" s="248"/>
    </row>
    <row r="132" spans="3:36">
      <c r="C132" s="246"/>
      <c r="D132" s="247"/>
      <c r="E132" s="247"/>
      <c r="F132" s="247"/>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row>
    <row r="133" spans="3:36">
      <c r="C133" s="246"/>
      <c r="D133" s="247"/>
      <c r="E133" s="247"/>
      <c r="F133" s="247"/>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row>
    <row r="134" spans="3:36">
      <c r="C134" s="246"/>
      <c r="D134" s="247"/>
      <c r="E134" s="247"/>
      <c r="F134" s="247"/>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row>
    <row r="135" spans="3:36">
      <c r="C135" s="246"/>
      <c r="D135" s="247"/>
      <c r="E135" s="247"/>
      <c r="F135" s="247"/>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row>
    <row r="136" spans="3:36">
      <c r="C136" s="246"/>
      <c r="D136" s="247"/>
      <c r="E136" s="247"/>
      <c r="F136" s="247"/>
      <c r="G136" s="248"/>
      <c r="H136" s="248"/>
      <c r="I136" s="248"/>
      <c r="J136" s="248"/>
      <c r="K136" s="248"/>
      <c r="L136" s="248"/>
      <c r="M136" s="248"/>
      <c r="N136" s="248"/>
      <c r="O136" s="248"/>
      <c r="P136" s="248"/>
      <c r="Q136" s="248"/>
      <c r="R136" s="248"/>
      <c r="S136" s="248"/>
      <c r="T136" s="248"/>
      <c r="U136" s="248"/>
      <c r="V136" s="248"/>
      <c r="W136" s="248"/>
      <c r="X136" s="248"/>
      <c r="Y136" s="248"/>
      <c r="Z136" s="248"/>
      <c r="AA136" s="248"/>
      <c r="AB136" s="248"/>
      <c r="AC136" s="248"/>
      <c r="AD136" s="248"/>
      <c r="AE136" s="248"/>
      <c r="AF136" s="248"/>
      <c r="AG136" s="248"/>
      <c r="AH136" s="248"/>
      <c r="AI136" s="248"/>
      <c r="AJ136" s="248"/>
    </row>
    <row r="137" spans="3:36">
      <c r="C137" s="246"/>
      <c r="D137" s="247"/>
      <c r="E137" s="247"/>
      <c r="F137" s="247"/>
      <c r="G137" s="248"/>
      <c r="H137" s="248"/>
      <c r="I137" s="248"/>
      <c r="J137" s="248"/>
      <c r="K137" s="248"/>
      <c r="L137" s="248"/>
      <c r="M137" s="248"/>
      <c r="N137" s="248"/>
      <c r="O137" s="248"/>
      <c r="P137" s="248"/>
      <c r="Q137" s="248"/>
      <c r="R137" s="248"/>
      <c r="S137" s="248"/>
      <c r="T137" s="248"/>
      <c r="U137" s="248"/>
      <c r="V137" s="248"/>
      <c r="W137" s="248"/>
      <c r="X137" s="248"/>
      <c r="Y137" s="248"/>
      <c r="Z137" s="248"/>
      <c r="AA137" s="248"/>
      <c r="AB137" s="248"/>
      <c r="AC137" s="248"/>
      <c r="AD137" s="248"/>
      <c r="AE137" s="248"/>
      <c r="AF137" s="248"/>
      <c r="AG137" s="248"/>
      <c r="AH137" s="248"/>
      <c r="AI137" s="248"/>
      <c r="AJ137" s="248"/>
    </row>
    <row r="138" spans="3:36">
      <c r="C138" s="246"/>
      <c r="D138" s="247"/>
      <c r="E138" s="247"/>
      <c r="F138" s="247"/>
      <c r="G138" s="248"/>
      <c r="H138" s="248"/>
      <c r="I138" s="248"/>
      <c r="J138" s="248"/>
      <c r="K138" s="248"/>
      <c r="L138" s="248"/>
      <c r="M138" s="248"/>
      <c r="N138" s="248"/>
      <c r="O138" s="248"/>
      <c r="P138" s="248"/>
      <c r="Q138" s="248"/>
      <c r="R138" s="248"/>
      <c r="S138" s="248"/>
      <c r="T138" s="248"/>
      <c r="U138" s="248"/>
      <c r="V138" s="248"/>
      <c r="W138" s="248"/>
      <c r="X138" s="248"/>
      <c r="Y138" s="248"/>
      <c r="Z138" s="248"/>
      <c r="AA138" s="248"/>
      <c r="AB138" s="248"/>
      <c r="AC138" s="248"/>
      <c r="AD138" s="248"/>
      <c r="AE138" s="248"/>
      <c r="AF138" s="248"/>
      <c r="AG138" s="248"/>
      <c r="AH138" s="248"/>
      <c r="AI138" s="248"/>
      <c r="AJ138" s="248"/>
    </row>
    <row r="139" spans="3:36">
      <c r="C139" s="246"/>
      <c r="D139" s="247"/>
      <c r="E139" s="247"/>
      <c r="F139" s="247"/>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248"/>
      <c r="AE139" s="248"/>
      <c r="AF139" s="248"/>
      <c r="AG139" s="248"/>
      <c r="AH139" s="248"/>
      <c r="AI139" s="248"/>
      <c r="AJ139" s="248"/>
    </row>
    <row r="140" spans="3:36">
      <c r="C140" s="246"/>
      <c r="D140" s="247"/>
      <c r="E140" s="247"/>
      <c r="F140" s="247"/>
      <c r="G140" s="248"/>
      <c r="H140" s="24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248"/>
      <c r="AE140" s="248"/>
      <c r="AF140" s="248"/>
      <c r="AG140" s="248"/>
      <c r="AH140" s="248"/>
      <c r="AI140" s="248"/>
      <c r="AJ140" s="248"/>
    </row>
    <row r="141" spans="3:36">
      <c r="C141" s="246"/>
      <c r="D141" s="247"/>
      <c r="E141" s="247"/>
      <c r="F141" s="247"/>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row>
    <row r="142" spans="3:36">
      <c r="C142" s="246"/>
      <c r="D142" s="247"/>
      <c r="E142" s="247"/>
      <c r="F142" s="247"/>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248"/>
      <c r="AF142" s="248"/>
      <c r="AG142" s="248"/>
      <c r="AH142" s="248"/>
      <c r="AI142" s="248"/>
      <c r="AJ142" s="248"/>
    </row>
    <row r="143" spans="3:36">
      <c r="C143" s="246"/>
      <c r="D143" s="247"/>
      <c r="E143" s="247"/>
      <c r="F143" s="247"/>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row>
    <row r="144" spans="3:36">
      <c r="C144" s="246"/>
      <c r="D144" s="247"/>
      <c r="E144" s="247"/>
      <c r="F144" s="247"/>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c r="AJ144" s="248"/>
    </row>
    <row r="145" spans="3:36">
      <c r="C145" s="246"/>
      <c r="D145" s="247"/>
      <c r="E145" s="247"/>
      <c r="F145" s="247"/>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c r="AJ145" s="248"/>
    </row>
    <row r="146" spans="3:36">
      <c r="C146" s="246"/>
      <c r="D146" s="247"/>
      <c r="E146" s="247"/>
      <c r="F146" s="247"/>
      <c r="G146" s="248"/>
      <c r="H146" s="24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248"/>
      <c r="AE146" s="248"/>
      <c r="AF146" s="248"/>
      <c r="AG146" s="248"/>
      <c r="AH146" s="248"/>
      <c r="AI146" s="248"/>
      <c r="AJ146" s="248"/>
    </row>
    <row r="147" spans="3:36">
      <c r="C147" s="246"/>
      <c r="D147" s="247"/>
      <c r="E147" s="247"/>
      <c r="F147" s="247"/>
      <c r="G147" s="248"/>
      <c r="H147" s="248"/>
      <c r="I147" s="248"/>
      <c r="J147" s="248"/>
      <c r="K147" s="248"/>
      <c r="L147" s="248"/>
      <c r="M147" s="248"/>
      <c r="N147" s="248"/>
      <c r="O147" s="248"/>
      <c r="P147" s="248"/>
      <c r="Q147" s="248"/>
      <c r="R147" s="248"/>
      <c r="S147" s="248"/>
      <c r="T147" s="248"/>
      <c r="U147" s="248"/>
      <c r="V147" s="248"/>
      <c r="W147" s="248"/>
      <c r="X147" s="248"/>
      <c r="Y147" s="248"/>
      <c r="Z147" s="248"/>
      <c r="AA147" s="248"/>
      <c r="AB147" s="248"/>
      <c r="AC147" s="248"/>
      <c r="AD147" s="248"/>
      <c r="AE147" s="248"/>
      <c r="AF147" s="248"/>
      <c r="AG147" s="248"/>
      <c r="AH147" s="248"/>
      <c r="AI147" s="248"/>
      <c r="AJ147" s="248"/>
    </row>
    <row r="148" spans="3:36">
      <c r="C148" s="246"/>
      <c r="D148" s="247"/>
      <c r="E148" s="247"/>
      <c r="F148" s="247"/>
      <c r="G148" s="248"/>
      <c r="H148" s="248"/>
      <c r="I148" s="248"/>
      <c r="J148" s="248"/>
      <c r="K148" s="248"/>
      <c r="L148" s="248"/>
      <c r="M148" s="248"/>
      <c r="N148" s="248"/>
      <c r="O148" s="248"/>
      <c r="P148" s="248"/>
      <c r="Q148" s="248"/>
      <c r="R148" s="248"/>
      <c r="S148" s="248"/>
      <c r="T148" s="248"/>
      <c r="U148" s="248"/>
      <c r="V148" s="248"/>
      <c r="W148" s="248"/>
      <c r="X148" s="248"/>
      <c r="Y148" s="248"/>
      <c r="Z148" s="248"/>
      <c r="AA148" s="248"/>
      <c r="AB148" s="248"/>
      <c r="AC148" s="248"/>
      <c r="AD148" s="248"/>
      <c r="AE148" s="248"/>
      <c r="AF148" s="248"/>
      <c r="AG148" s="248"/>
      <c r="AH148" s="248"/>
      <c r="AI148" s="248"/>
      <c r="AJ148" s="248"/>
    </row>
    <row r="149" spans="3:36">
      <c r="C149" s="246"/>
      <c r="D149" s="247"/>
      <c r="E149" s="247"/>
      <c r="F149" s="247"/>
      <c r="G149" s="248"/>
      <c r="H149" s="248"/>
      <c r="I149" s="248"/>
      <c r="J149" s="248"/>
      <c r="K149" s="248"/>
      <c r="L149" s="248"/>
      <c r="M149" s="248"/>
      <c r="N149" s="248"/>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row>
    <row r="150" spans="3:36">
      <c r="C150" s="246"/>
      <c r="D150" s="247"/>
      <c r="E150" s="247"/>
      <c r="F150" s="247"/>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row>
    <row r="151" spans="3:36">
      <c r="C151" s="246"/>
      <c r="D151" s="247"/>
      <c r="E151" s="247"/>
      <c r="F151" s="247"/>
      <c r="G151" s="248"/>
      <c r="H151" s="24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248"/>
      <c r="AE151" s="248"/>
      <c r="AF151" s="248"/>
      <c r="AG151" s="248"/>
      <c r="AH151" s="248"/>
      <c r="AI151" s="248"/>
      <c r="AJ151" s="248"/>
    </row>
    <row r="152" spans="3:36">
      <c r="C152" s="246"/>
      <c r="D152" s="247"/>
      <c r="E152" s="247"/>
      <c r="F152" s="247"/>
      <c r="G152" s="248"/>
      <c r="H152" s="248"/>
      <c r="I152" s="248"/>
      <c r="J152" s="248"/>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row>
    <row r="153" spans="3:36">
      <c r="C153" s="246"/>
      <c r="D153" s="247"/>
      <c r="E153" s="247"/>
      <c r="F153" s="247"/>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row>
    <row r="154" spans="3:36">
      <c r="C154" s="246"/>
      <c r="D154" s="247"/>
      <c r="E154" s="247"/>
      <c r="F154" s="247"/>
      <c r="G154" s="248"/>
      <c r="H154" s="24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row>
    <row r="155" spans="3:36">
      <c r="C155" s="246"/>
      <c r="D155" s="247"/>
      <c r="E155" s="247"/>
      <c r="F155" s="247"/>
      <c r="G155" s="248"/>
      <c r="H155" s="24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row>
    <row r="156" spans="3:36">
      <c r="C156" s="246"/>
      <c r="D156" s="247"/>
      <c r="E156" s="247"/>
      <c r="F156" s="247"/>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row>
    <row r="157" spans="3:36">
      <c r="C157" s="246"/>
      <c r="D157" s="247"/>
      <c r="E157" s="247"/>
      <c r="F157" s="247"/>
      <c r="G157" s="248"/>
      <c r="H157" s="24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row>
    <row r="158" spans="3:36">
      <c r="C158" s="246"/>
      <c r="D158" s="247"/>
      <c r="E158" s="247"/>
      <c r="F158" s="247"/>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row>
    <row r="159" spans="3:36">
      <c r="C159" s="246"/>
      <c r="D159" s="247"/>
      <c r="E159" s="247"/>
      <c r="F159" s="247"/>
      <c r="G159" s="248"/>
      <c r="H159" s="248"/>
      <c r="I159" s="248"/>
      <c r="J159" s="248"/>
      <c r="K159" s="248"/>
      <c r="L159" s="248"/>
      <c r="M159" s="248"/>
      <c r="N159" s="248"/>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row>
    <row r="160" spans="3:36">
      <c r="C160" s="246"/>
      <c r="D160" s="247"/>
      <c r="E160" s="247"/>
      <c r="F160" s="247"/>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248"/>
      <c r="AE160" s="248"/>
      <c r="AF160" s="248"/>
      <c r="AG160" s="248"/>
      <c r="AH160" s="248"/>
      <c r="AI160" s="248"/>
      <c r="AJ160" s="248"/>
    </row>
    <row r="161" spans="3:36">
      <c r="C161" s="246"/>
      <c r="D161" s="247"/>
      <c r="E161" s="247"/>
      <c r="F161" s="247"/>
      <c r="G161" s="248"/>
      <c r="H161" s="248"/>
      <c r="I161" s="248"/>
      <c r="J161" s="248"/>
      <c r="K161" s="248"/>
      <c r="L161" s="248"/>
      <c r="M161" s="248"/>
      <c r="N161" s="248"/>
      <c r="O161" s="248"/>
      <c r="P161" s="248"/>
      <c r="Q161" s="248"/>
      <c r="R161" s="248"/>
      <c r="S161" s="248"/>
      <c r="T161" s="248"/>
      <c r="U161" s="248"/>
      <c r="V161" s="248"/>
      <c r="W161" s="248"/>
      <c r="X161" s="248"/>
      <c r="Y161" s="248"/>
      <c r="Z161" s="248"/>
      <c r="AA161" s="248"/>
      <c r="AB161" s="248"/>
      <c r="AC161" s="248"/>
      <c r="AD161" s="248"/>
      <c r="AE161" s="248"/>
      <c r="AF161" s="248"/>
      <c r="AG161" s="248"/>
      <c r="AH161" s="248"/>
      <c r="AI161" s="248"/>
      <c r="AJ161" s="248"/>
    </row>
    <row r="162" spans="3:36">
      <c r="C162" s="246"/>
      <c r="D162" s="247"/>
      <c r="E162" s="247"/>
      <c r="F162" s="247"/>
      <c r="G162" s="248"/>
      <c r="H162" s="248"/>
      <c r="I162" s="248"/>
      <c r="J162" s="248"/>
      <c r="K162" s="248"/>
      <c r="L162" s="248"/>
      <c r="M162" s="248"/>
      <c r="N162" s="248"/>
      <c r="O162" s="248"/>
      <c r="P162" s="248"/>
      <c r="Q162" s="248"/>
      <c r="R162" s="248"/>
      <c r="S162" s="248"/>
      <c r="T162" s="248"/>
      <c r="U162" s="248"/>
      <c r="V162" s="248"/>
      <c r="W162" s="248"/>
      <c r="X162" s="248"/>
      <c r="Y162" s="248"/>
      <c r="Z162" s="248"/>
      <c r="AA162" s="248"/>
      <c r="AB162" s="248"/>
      <c r="AC162" s="248"/>
      <c r="AD162" s="248"/>
      <c r="AE162" s="248"/>
      <c r="AF162" s="248"/>
      <c r="AG162" s="248"/>
      <c r="AH162" s="248"/>
      <c r="AI162" s="248"/>
      <c r="AJ162" s="248"/>
    </row>
    <row r="163" spans="3:36">
      <c r="C163" s="246"/>
      <c r="D163" s="247"/>
      <c r="E163" s="247"/>
      <c r="F163" s="247"/>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row>
    <row r="164" spans="3:36">
      <c r="C164" s="246"/>
      <c r="D164" s="247"/>
      <c r="E164" s="247"/>
      <c r="F164" s="247"/>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row>
    <row r="165" spans="3:36">
      <c r="C165" s="246"/>
      <c r="D165" s="247"/>
      <c r="E165" s="247"/>
      <c r="F165" s="247"/>
      <c r="G165" s="248"/>
      <c r="H165" s="248"/>
      <c r="I165" s="248"/>
      <c r="J165" s="248"/>
      <c r="K165" s="248"/>
      <c r="L165" s="248"/>
      <c r="M165" s="248"/>
      <c r="N165" s="248"/>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row>
    <row r="166" spans="3:36">
      <c r="C166" s="246"/>
      <c r="D166" s="247"/>
      <c r="E166" s="247"/>
      <c r="F166" s="247"/>
      <c r="G166" s="248"/>
      <c r="H166" s="248"/>
      <c r="I166" s="248"/>
      <c r="J166" s="248"/>
      <c r="K166" s="248"/>
      <c r="L166" s="248"/>
      <c r="M166" s="248"/>
      <c r="N166" s="248"/>
      <c r="O166" s="248"/>
      <c r="P166" s="248"/>
      <c r="Q166" s="248"/>
      <c r="R166" s="248"/>
      <c r="S166" s="248"/>
      <c r="T166" s="248"/>
      <c r="U166" s="248"/>
      <c r="V166" s="248"/>
      <c r="W166" s="248"/>
      <c r="X166" s="248"/>
      <c r="Y166" s="248"/>
      <c r="Z166" s="248"/>
      <c r="AA166" s="248"/>
      <c r="AB166" s="248"/>
      <c r="AC166" s="248"/>
      <c r="AD166" s="248"/>
      <c r="AE166" s="248"/>
      <c r="AF166" s="248"/>
      <c r="AG166" s="248"/>
      <c r="AH166" s="248"/>
      <c r="AI166" s="248"/>
      <c r="AJ166" s="248"/>
    </row>
    <row r="167" spans="3:36">
      <c r="C167" s="246"/>
      <c r="D167" s="247"/>
      <c r="E167" s="247"/>
      <c r="F167" s="247"/>
      <c r="G167" s="248"/>
      <c r="H167" s="248"/>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row>
    <row r="168" spans="3:36">
      <c r="C168" s="246"/>
      <c r="D168" s="247"/>
      <c r="E168" s="247"/>
      <c r="F168" s="247"/>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248"/>
      <c r="AH168" s="248"/>
      <c r="AI168" s="248"/>
      <c r="AJ168" s="248"/>
    </row>
    <row r="169" spans="3:36">
      <c r="C169" s="246"/>
      <c r="D169" s="247"/>
      <c r="E169" s="247"/>
      <c r="F169" s="247"/>
      <c r="G169" s="248"/>
      <c r="H169" s="248"/>
      <c r="I169" s="248"/>
      <c r="J169" s="248"/>
      <c r="K169" s="248"/>
      <c r="L169" s="248"/>
      <c r="M169" s="248"/>
      <c r="N169" s="248"/>
      <c r="O169" s="248"/>
      <c r="P169" s="248"/>
      <c r="Q169" s="248"/>
      <c r="R169" s="248"/>
      <c r="S169" s="248"/>
      <c r="T169" s="248"/>
      <c r="U169" s="248"/>
      <c r="V169" s="248"/>
      <c r="W169" s="248"/>
      <c r="X169" s="248"/>
      <c r="Y169" s="248"/>
      <c r="Z169" s="248"/>
      <c r="AA169" s="248"/>
      <c r="AB169" s="248"/>
      <c r="AC169" s="248"/>
      <c r="AD169" s="248"/>
      <c r="AE169" s="248"/>
      <c r="AF169" s="248"/>
      <c r="AG169" s="248"/>
      <c r="AH169" s="248"/>
      <c r="AI169" s="248"/>
      <c r="AJ169" s="248"/>
    </row>
    <row r="170" spans="3:36">
      <c r="C170" s="246"/>
      <c r="D170" s="247"/>
      <c r="E170" s="247"/>
      <c r="F170" s="247"/>
      <c r="G170" s="248"/>
      <c r="H170" s="248"/>
      <c r="I170" s="248"/>
      <c r="J170" s="248"/>
      <c r="K170" s="248"/>
      <c r="L170" s="248"/>
      <c r="M170" s="248"/>
      <c r="N170" s="248"/>
      <c r="O170" s="248"/>
      <c r="P170" s="248"/>
      <c r="Q170" s="248"/>
      <c r="R170" s="248"/>
      <c r="S170" s="248"/>
      <c r="T170" s="248"/>
      <c r="U170" s="248"/>
      <c r="V170" s="248"/>
      <c r="W170" s="248"/>
      <c r="X170" s="248"/>
      <c r="Y170" s="248"/>
      <c r="Z170" s="248"/>
      <c r="AA170" s="248"/>
      <c r="AB170" s="248"/>
      <c r="AC170" s="248"/>
      <c r="AD170" s="248"/>
      <c r="AE170" s="248"/>
      <c r="AF170" s="248"/>
      <c r="AG170" s="248"/>
      <c r="AH170" s="248"/>
      <c r="AI170" s="248"/>
      <c r="AJ170" s="248"/>
    </row>
    <row r="171" spans="3:36">
      <c r="C171" s="246"/>
      <c r="D171" s="247"/>
      <c r="E171" s="247"/>
      <c r="F171" s="247"/>
      <c r="G171" s="248"/>
      <c r="H171" s="248"/>
      <c r="I171" s="248"/>
      <c r="J171" s="248"/>
      <c r="K171" s="248"/>
      <c r="L171" s="248"/>
      <c r="M171" s="248"/>
      <c r="N171" s="248"/>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row>
    <row r="172" spans="3:36">
      <c r="C172" s="246"/>
      <c r="D172" s="247"/>
      <c r="E172" s="247"/>
      <c r="F172" s="247"/>
      <c r="G172" s="248"/>
      <c r="H172" s="248"/>
      <c r="I172" s="248"/>
      <c r="J172" s="248"/>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row>
    <row r="173" spans="3:36">
      <c r="C173" s="246"/>
      <c r="D173" s="247"/>
      <c r="E173" s="247"/>
      <c r="F173" s="247"/>
      <c r="G173" s="248"/>
      <c r="H173" s="248"/>
      <c r="I173" s="248"/>
      <c r="J173" s="248"/>
      <c r="K173" s="248"/>
      <c r="L173" s="248"/>
      <c r="M173" s="248"/>
      <c r="N173" s="248"/>
      <c r="O173" s="248"/>
      <c r="P173" s="248"/>
      <c r="Q173" s="248"/>
      <c r="R173" s="248"/>
      <c r="S173" s="248"/>
      <c r="T173" s="248"/>
      <c r="U173" s="248"/>
      <c r="V173" s="248"/>
      <c r="W173" s="248"/>
      <c r="X173" s="248"/>
      <c r="Y173" s="248"/>
      <c r="Z173" s="248"/>
      <c r="AA173" s="248"/>
      <c r="AB173" s="248"/>
      <c r="AC173" s="248"/>
      <c r="AD173" s="248"/>
      <c r="AE173" s="248"/>
      <c r="AF173" s="248"/>
      <c r="AG173" s="248"/>
      <c r="AH173" s="248"/>
      <c r="AI173" s="248"/>
      <c r="AJ173" s="248"/>
    </row>
    <row r="174" spans="3:36">
      <c r="C174" s="246"/>
      <c r="D174" s="247"/>
      <c r="E174" s="247"/>
      <c r="F174" s="247"/>
      <c r="G174" s="248"/>
      <c r="H174" s="248"/>
      <c r="I174" s="248"/>
      <c r="J174" s="248"/>
      <c r="K174" s="248"/>
      <c r="L174" s="248"/>
      <c r="M174" s="248"/>
      <c r="N174" s="248"/>
      <c r="O174" s="248"/>
      <c r="P174" s="248"/>
      <c r="Q174" s="248"/>
      <c r="R174" s="248"/>
      <c r="S174" s="248"/>
      <c r="T174" s="248"/>
      <c r="U174" s="248"/>
      <c r="V174" s="248"/>
      <c r="W174" s="248"/>
      <c r="X174" s="248"/>
      <c r="Y174" s="248"/>
      <c r="Z174" s="248"/>
      <c r="AA174" s="248"/>
      <c r="AB174" s="248"/>
      <c r="AC174" s="248"/>
      <c r="AD174" s="248"/>
      <c r="AE174" s="248"/>
      <c r="AF174" s="248"/>
      <c r="AG174" s="248"/>
      <c r="AH174" s="248"/>
      <c r="AI174" s="248"/>
      <c r="AJ174" s="248"/>
    </row>
    <row r="175" spans="3:36">
      <c r="C175" s="246"/>
      <c r="D175" s="247"/>
      <c r="E175" s="247"/>
      <c r="F175" s="247"/>
      <c r="G175" s="248"/>
      <c r="H175" s="248"/>
      <c r="I175" s="248"/>
      <c r="J175" s="248"/>
      <c r="K175" s="248"/>
      <c r="L175" s="248"/>
      <c r="M175" s="248"/>
      <c r="N175" s="248"/>
      <c r="O175" s="248"/>
      <c r="P175" s="248"/>
      <c r="Q175" s="248"/>
      <c r="R175" s="248"/>
      <c r="S175" s="248"/>
      <c r="T175" s="248"/>
      <c r="U175" s="248"/>
      <c r="V175" s="248"/>
      <c r="W175" s="248"/>
      <c r="X175" s="248"/>
      <c r="Y175" s="248"/>
      <c r="Z175" s="248"/>
      <c r="AA175" s="248"/>
      <c r="AB175" s="248"/>
      <c r="AC175" s="248"/>
      <c r="AD175" s="248"/>
      <c r="AE175" s="248"/>
      <c r="AF175" s="248"/>
      <c r="AG175" s="248"/>
      <c r="AH175" s="248"/>
      <c r="AI175" s="248"/>
      <c r="AJ175" s="248"/>
    </row>
    <row r="176" spans="3:36">
      <c r="C176" s="246"/>
      <c r="D176" s="247"/>
      <c r="E176" s="247"/>
      <c r="F176" s="247"/>
      <c r="G176" s="248"/>
      <c r="H176" s="248"/>
      <c r="I176" s="248"/>
      <c r="J176" s="248"/>
      <c r="K176" s="248"/>
      <c r="L176" s="248"/>
      <c r="M176" s="248"/>
      <c r="N176" s="248"/>
      <c r="O176" s="248"/>
      <c r="P176" s="248"/>
      <c r="Q176" s="248"/>
      <c r="R176" s="248"/>
      <c r="S176" s="248"/>
      <c r="T176" s="248"/>
      <c r="U176" s="248"/>
      <c r="V176" s="248"/>
      <c r="W176" s="248"/>
      <c r="X176" s="248"/>
      <c r="Y176" s="248"/>
      <c r="Z176" s="248"/>
      <c r="AA176" s="248"/>
      <c r="AB176" s="248"/>
      <c r="AC176" s="248"/>
      <c r="AD176" s="248"/>
      <c r="AE176" s="248"/>
      <c r="AF176" s="248"/>
      <c r="AG176" s="248"/>
      <c r="AH176" s="248"/>
      <c r="AI176" s="248"/>
      <c r="AJ176" s="248"/>
    </row>
    <row r="177" spans="3:36">
      <c r="C177" s="246"/>
      <c r="D177" s="247"/>
      <c r="E177" s="247"/>
      <c r="F177" s="247"/>
      <c r="G177" s="248"/>
      <c r="H177" s="248"/>
      <c r="I177" s="248"/>
      <c r="J177" s="248"/>
      <c r="K177" s="248"/>
      <c r="L177" s="248"/>
      <c r="M177" s="248"/>
      <c r="N177" s="248"/>
      <c r="O177" s="248"/>
      <c r="P177" s="248"/>
      <c r="Q177" s="248"/>
      <c r="R177" s="248"/>
      <c r="S177" s="248"/>
      <c r="T177" s="248"/>
      <c r="U177" s="248"/>
      <c r="V177" s="248"/>
      <c r="W177" s="248"/>
      <c r="X177" s="248"/>
      <c r="Y177" s="248"/>
      <c r="Z177" s="248"/>
      <c r="AA177" s="248"/>
      <c r="AB177" s="248"/>
      <c r="AC177" s="248"/>
      <c r="AD177" s="248"/>
      <c r="AE177" s="248"/>
      <c r="AF177" s="248"/>
      <c r="AG177" s="248"/>
      <c r="AH177" s="248"/>
      <c r="AI177" s="248"/>
      <c r="AJ177" s="248"/>
    </row>
    <row r="178" spans="3:36">
      <c r="C178" s="246"/>
      <c r="D178" s="247"/>
      <c r="E178" s="247"/>
      <c r="F178" s="247"/>
      <c r="G178" s="248"/>
      <c r="H178" s="248"/>
      <c r="I178" s="248"/>
      <c r="J178" s="248"/>
      <c r="K178" s="248"/>
      <c r="L178" s="248"/>
      <c r="M178" s="248"/>
      <c r="N178" s="248"/>
      <c r="O178" s="248"/>
      <c r="P178" s="248"/>
      <c r="Q178" s="248"/>
      <c r="R178" s="248"/>
      <c r="S178" s="248"/>
      <c r="T178" s="248"/>
      <c r="U178" s="248"/>
      <c r="V178" s="248"/>
      <c r="W178" s="248"/>
      <c r="X178" s="248"/>
      <c r="Y178" s="248"/>
      <c r="Z178" s="248"/>
      <c r="AA178" s="248"/>
      <c r="AB178" s="248"/>
      <c r="AC178" s="248"/>
      <c r="AD178" s="248"/>
      <c r="AE178" s="248"/>
      <c r="AF178" s="248"/>
      <c r="AG178" s="248"/>
      <c r="AH178" s="248"/>
      <c r="AI178" s="248"/>
      <c r="AJ178" s="248"/>
    </row>
    <row r="179" spans="3:36">
      <c r="C179" s="246"/>
      <c r="D179" s="247"/>
      <c r="E179" s="247"/>
      <c r="F179" s="247"/>
      <c r="G179" s="248"/>
      <c r="H179" s="248"/>
      <c r="I179" s="248"/>
      <c r="J179" s="248"/>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row>
    <row r="180" spans="3:36">
      <c r="C180" s="246"/>
      <c r="D180" s="247"/>
      <c r="E180" s="247"/>
      <c r="F180" s="247"/>
      <c r="G180" s="248"/>
      <c r="H180" s="248"/>
      <c r="I180" s="248"/>
      <c r="J180" s="248"/>
      <c r="K180" s="248"/>
      <c r="L180" s="248"/>
      <c r="M180" s="248"/>
      <c r="N180" s="248"/>
      <c r="O180" s="248"/>
      <c r="P180" s="248"/>
      <c r="Q180" s="248"/>
      <c r="R180" s="248"/>
      <c r="S180" s="248"/>
      <c r="T180" s="248"/>
      <c r="U180" s="248"/>
      <c r="V180" s="248"/>
      <c r="W180" s="248"/>
      <c r="X180" s="248"/>
      <c r="Y180" s="248"/>
      <c r="Z180" s="248"/>
      <c r="AA180" s="248"/>
      <c r="AB180" s="248"/>
      <c r="AC180" s="248"/>
      <c r="AD180" s="248"/>
      <c r="AE180" s="248"/>
      <c r="AF180" s="248"/>
      <c r="AG180" s="248"/>
      <c r="AH180" s="248"/>
      <c r="AI180" s="248"/>
      <c r="AJ180" s="248"/>
    </row>
    <row r="181" spans="3:36">
      <c r="C181" s="246"/>
      <c r="D181" s="247"/>
      <c r="E181" s="247"/>
      <c r="F181" s="247"/>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row>
    <row r="182" spans="3:36">
      <c r="C182" s="246"/>
      <c r="D182" s="247"/>
      <c r="E182" s="247"/>
      <c r="F182" s="247"/>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row>
    <row r="183" spans="3:36">
      <c r="C183" s="246"/>
      <c r="D183" s="247"/>
      <c r="E183" s="247"/>
      <c r="F183" s="247"/>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row>
    <row r="184" spans="3:36">
      <c r="L184" s="249"/>
    </row>
    <row r="185" spans="3:36">
      <c r="L185" s="249"/>
    </row>
    <row r="186" spans="3:36">
      <c r="L186" s="249"/>
    </row>
    <row r="187" spans="3:36">
      <c r="L187" s="249"/>
    </row>
    <row r="188" spans="3:36">
      <c r="L188" s="249"/>
    </row>
    <row r="189" spans="3:36">
      <c r="G189" s="249"/>
      <c r="H189" s="249"/>
      <c r="I189" s="249"/>
      <c r="J189" s="249"/>
      <c r="K189" s="249"/>
      <c r="L189" s="249"/>
    </row>
    <row r="190" spans="3:36">
      <c r="G190" s="249"/>
      <c r="H190" s="249"/>
      <c r="I190" s="249"/>
      <c r="J190" s="249"/>
      <c r="K190" s="249"/>
      <c r="L190" s="249"/>
    </row>
    <row r="191" spans="3:36">
      <c r="G191" s="249"/>
      <c r="H191" s="249"/>
      <c r="I191" s="249"/>
      <c r="J191" s="249"/>
      <c r="K191" s="249"/>
      <c r="L191" s="249"/>
    </row>
    <row r="192" spans="3:36">
      <c r="G192" s="249"/>
      <c r="H192" s="249"/>
      <c r="I192" s="249"/>
      <c r="J192" s="249"/>
      <c r="K192" s="249"/>
      <c r="L192" s="249"/>
    </row>
    <row r="193" spans="7:12">
      <c r="G193" s="249"/>
      <c r="H193" s="249"/>
      <c r="I193" s="249"/>
      <c r="J193" s="249"/>
      <c r="K193" s="249"/>
      <c r="L193" s="249"/>
    </row>
    <row r="194" spans="7:12">
      <c r="G194" s="249"/>
      <c r="H194" s="249"/>
      <c r="I194" s="249"/>
      <c r="J194" s="249"/>
      <c r="K194" s="249"/>
      <c r="L194" s="249"/>
    </row>
    <row r="195" spans="7:12">
      <c r="G195" s="249"/>
      <c r="H195" s="249"/>
      <c r="I195" s="249"/>
      <c r="J195" s="249"/>
      <c r="K195" s="249"/>
      <c r="L195" s="249"/>
    </row>
    <row r="196" spans="7:12">
      <c r="G196" s="249"/>
      <c r="H196" s="249"/>
      <c r="I196" s="249"/>
      <c r="J196" s="249"/>
      <c r="K196" s="249"/>
      <c r="L196" s="249"/>
    </row>
    <row r="197" spans="7:12">
      <c r="G197" s="249"/>
      <c r="H197" s="249"/>
      <c r="I197" s="249"/>
      <c r="J197" s="249"/>
      <c r="K197" s="249"/>
      <c r="L197" s="249"/>
    </row>
    <row r="198" spans="7:12">
      <c r="G198" s="249"/>
      <c r="H198" s="249"/>
      <c r="I198" s="249"/>
      <c r="J198" s="249"/>
      <c r="K198" s="249"/>
      <c r="L198" s="249"/>
    </row>
    <row r="199" spans="7:12">
      <c r="G199" s="249"/>
      <c r="H199" s="249"/>
      <c r="I199" s="249"/>
      <c r="J199" s="249"/>
      <c r="K199" s="249"/>
      <c r="L199" s="249"/>
    </row>
    <row r="200" spans="7:12">
      <c r="G200" s="249"/>
      <c r="H200" s="249"/>
      <c r="I200" s="249"/>
      <c r="J200" s="249"/>
      <c r="K200" s="249"/>
      <c r="L200" s="249"/>
    </row>
    <row r="201" spans="7:12">
      <c r="G201" s="249"/>
      <c r="H201" s="249"/>
      <c r="I201" s="249"/>
      <c r="J201" s="249"/>
      <c r="K201" s="249"/>
      <c r="L201" s="249"/>
    </row>
    <row r="202" spans="7:12">
      <c r="G202" s="249"/>
      <c r="H202" s="249"/>
      <c r="I202" s="249"/>
      <c r="J202" s="249"/>
      <c r="K202" s="249"/>
      <c r="L202" s="249"/>
    </row>
  </sheetData>
  <mergeCells count="23">
    <mergeCell ref="A1:AJ1"/>
    <mergeCell ref="A2:AJ2"/>
    <mergeCell ref="A5:A7"/>
    <mergeCell ref="C5:C7"/>
    <mergeCell ref="D5:D7"/>
    <mergeCell ref="E5:E7"/>
    <mergeCell ref="F5:F7"/>
    <mergeCell ref="G5:G7"/>
    <mergeCell ref="H5:H7"/>
    <mergeCell ref="I5:J6"/>
    <mergeCell ref="K5:K7"/>
    <mergeCell ref="L5:L7"/>
    <mergeCell ref="M5:O6"/>
    <mergeCell ref="AJ5:AJ7"/>
    <mergeCell ref="P5:S5"/>
    <mergeCell ref="T5:U6"/>
    <mergeCell ref="AI5:AI7"/>
    <mergeCell ref="V5:W6"/>
    <mergeCell ref="X5:Z6"/>
    <mergeCell ref="AA5:AC6"/>
    <mergeCell ref="AE5:AG6"/>
    <mergeCell ref="AH5:AH7"/>
    <mergeCell ref="AD5:AD7"/>
  </mergeCells>
  <printOptions horizontalCentered="1"/>
  <pageMargins left="1" right="0" top="0.5" bottom="0.5" header="0.21" footer="0.23"/>
  <pageSetup paperSize="5" scale="55" firstPageNumber="22" fitToHeight="0" orientation="landscape" useFirstPageNumber="1" r:id="rId1"/>
  <headerFooter alignWithMargins="0">
    <oddHeader>&amp;R&amp;"Times New Roman,Bold"&amp;14[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L99"/>
  <sheetViews>
    <sheetView zoomScale="110" zoomScaleNormal="110" zoomScaleSheetLayoutView="55" workbookViewId="0">
      <pane xSplit="3" ySplit="8" topLeftCell="AA19"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75"/>
  <cols>
    <col min="1" max="1" width="5.875" style="250" customWidth="1"/>
    <col min="2" max="2" width="10.5" style="250" customWidth="1"/>
    <col min="3" max="3" width="43.5" style="251" customWidth="1"/>
    <col min="4" max="4" width="10.625" style="250" customWidth="1"/>
    <col min="5" max="5" width="9.5" style="260" customWidth="1"/>
    <col min="6" max="6" width="8.125" style="250" customWidth="1"/>
    <col min="7" max="7" width="9.875" style="250" customWidth="1"/>
    <col min="8" max="8" width="8.875" style="250" customWidth="1"/>
    <col min="9" max="9" width="8.75" style="250" customWidth="1"/>
    <col min="10" max="10" width="6.25" style="250" customWidth="1"/>
    <col min="11" max="11" width="9.75" style="250" customWidth="1"/>
    <col min="12" max="12" width="9.25" style="250" customWidth="1"/>
    <col min="13" max="13" width="8.5" style="250" customWidth="1"/>
    <col min="14" max="14" width="8.25" style="250" customWidth="1"/>
    <col min="15" max="15" width="8.625" style="250" customWidth="1"/>
    <col min="16" max="23" width="8.625" style="250" hidden="1" customWidth="1"/>
    <col min="24" max="26" width="8.625" style="250" customWidth="1"/>
    <col min="27" max="27" width="10.25" style="250" customWidth="1"/>
    <col min="28" max="28" width="8.625" style="250" customWidth="1"/>
    <col min="29" max="29" width="11.375" style="250" customWidth="1"/>
    <col min="30" max="35" width="8.625" style="250" customWidth="1"/>
    <col min="36" max="36" width="6.5" style="250" customWidth="1"/>
    <col min="37" max="16384" width="8" style="250"/>
  </cols>
  <sheetData>
    <row r="1" spans="1:38" ht="11.25" customHeight="1">
      <c r="D1" s="3352"/>
      <c r="E1" s="3352"/>
      <c r="F1" s="3352"/>
      <c r="G1" s="3352"/>
      <c r="H1" s="3352"/>
      <c r="I1" s="3352"/>
      <c r="J1" s="3352"/>
      <c r="K1" s="3352"/>
      <c r="L1" s="3352"/>
      <c r="M1" s="3352"/>
      <c r="N1" s="3352"/>
      <c r="O1" s="3352"/>
      <c r="P1" s="3352"/>
      <c r="Q1" s="3352"/>
      <c r="R1" s="3352"/>
      <c r="S1" s="3352"/>
      <c r="T1" s="3352"/>
      <c r="U1" s="3352"/>
      <c r="V1" s="3352"/>
      <c r="W1" s="3352"/>
      <c r="X1" s="3352"/>
      <c r="Y1" s="3352"/>
      <c r="Z1" s="3352"/>
      <c r="AA1" s="3352"/>
      <c r="AB1" s="3352"/>
      <c r="AC1" s="3352"/>
      <c r="AD1" s="3352"/>
      <c r="AE1" s="3352"/>
      <c r="AF1" s="3352"/>
      <c r="AG1" s="3352"/>
      <c r="AH1" s="3352"/>
      <c r="AI1" s="3352"/>
      <c r="AJ1" s="3352"/>
    </row>
    <row r="2" spans="1:38" ht="27" customHeight="1">
      <c r="A2" s="3353" t="s">
        <v>372</v>
      </c>
      <c r="B2" s="3353"/>
      <c r="C2" s="3353"/>
      <c r="D2" s="3353"/>
      <c r="E2" s="3353"/>
      <c r="F2" s="3353"/>
      <c r="G2" s="3353"/>
      <c r="H2" s="3353"/>
      <c r="I2" s="3353"/>
      <c r="J2" s="3353"/>
      <c r="K2" s="3353"/>
      <c r="L2" s="3353"/>
      <c r="M2" s="3353"/>
      <c r="N2" s="3353"/>
      <c r="O2" s="3353"/>
      <c r="P2" s="3353"/>
      <c r="Q2" s="3353"/>
      <c r="R2" s="3353"/>
      <c r="S2" s="3353"/>
      <c r="T2" s="3353"/>
      <c r="U2" s="3353"/>
      <c r="V2" s="3353"/>
      <c r="W2" s="3353"/>
      <c r="X2" s="3353"/>
      <c r="Y2" s="3353"/>
      <c r="Z2" s="3353"/>
      <c r="AA2" s="3353"/>
      <c r="AB2" s="3353"/>
      <c r="AC2" s="3353"/>
      <c r="AD2" s="3353"/>
      <c r="AE2" s="3353"/>
      <c r="AF2" s="3353"/>
      <c r="AG2" s="3353"/>
      <c r="AH2" s="3353"/>
      <c r="AI2" s="3353"/>
      <c r="AJ2" s="3353"/>
    </row>
    <row r="3" spans="1:38" ht="25.5">
      <c r="A3" s="3354" t="s">
        <v>373</v>
      </c>
      <c r="B3" s="3354"/>
      <c r="C3" s="3354"/>
      <c r="D3" s="3354"/>
      <c r="E3" s="3354"/>
      <c r="F3" s="3354"/>
      <c r="G3" s="3354"/>
      <c r="H3" s="3354"/>
      <c r="I3" s="3354"/>
      <c r="J3" s="3354"/>
      <c r="K3" s="3354"/>
      <c r="L3" s="3354"/>
      <c r="M3" s="3354"/>
      <c r="N3" s="3354"/>
      <c r="O3" s="3354"/>
      <c r="P3" s="3354"/>
      <c r="Q3" s="3354"/>
      <c r="R3" s="3354"/>
      <c r="S3" s="3354"/>
      <c r="T3" s="3354"/>
      <c r="U3" s="3354"/>
      <c r="V3" s="3354"/>
      <c r="W3" s="3354"/>
      <c r="X3" s="3354"/>
      <c r="Y3" s="3354"/>
      <c r="Z3" s="3354"/>
      <c r="AA3" s="3354"/>
      <c r="AB3" s="3354"/>
      <c r="AC3" s="3354"/>
      <c r="AD3" s="3354"/>
      <c r="AE3" s="3354"/>
      <c r="AF3" s="3354"/>
      <c r="AG3" s="3354"/>
      <c r="AH3" s="3354"/>
      <c r="AI3" s="3354"/>
      <c r="AJ3" s="3354"/>
    </row>
    <row r="4" spans="1:38">
      <c r="A4" s="202"/>
      <c r="B4" s="202"/>
      <c r="C4" s="202"/>
      <c r="D4" s="202"/>
      <c r="E4" s="202"/>
      <c r="F4" s="202"/>
      <c r="G4" s="202"/>
      <c r="H4" s="202"/>
      <c r="I4" s="202"/>
      <c r="J4" s="202"/>
      <c r="K4" s="202"/>
      <c r="L4" s="202"/>
      <c r="M4" s="202"/>
      <c r="N4" s="202"/>
      <c r="O4" s="204"/>
      <c r="P4" s="204"/>
      <c r="Q4" s="204"/>
      <c r="R4" s="204"/>
      <c r="S4" s="204"/>
      <c r="T4" s="204"/>
      <c r="U4" s="204"/>
      <c r="V4" s="204"/>
      <c r="W4" s="204"/>
      <c r="X4" s="204"/>
      <c r="Y4" s="204"/>
      <c r="Z4" s="204"/>
      <c r="AA4" s="204"/>
      <c r="AB4" s="204"/>
      <c r="AC4" s="204"/>
      <c r="AD4" s="204"/>
      <c r="AE4" s="204"/>
      <c r="AF4" s="204"/>
      <c r="AG4" s="204"/>
      <c r="AH4" s="204"/>
      <c r="AI4" s="204"/>
      <c r="AJ4" s="202"/>
    </row>
    <row r="5" spans="1:38" s="256" customFormat="1">
      <c r="A5" s="252"/>
      <c r="B5" s="252"/>
      <c r="C5" s="253"/>
      <c r="D5" s="254"/>
      <c r="E5" s="253"/>
      <c r="F5" s="254"/>
      <c r="G5" s="253"/>
      <c r="H5" s="253"/>
      <c r="I5" s="253"/>
      <c r="J5" s="253"/>
      <c r="K5" s="253"/>
      <c r="L5" s="253"/>
      <c r="M5" s="255"/>
      <c r="N5" s="255"/>
      <c r="O5" s="255"/>
      <c r="P5" s="255"/>
      <c r="Q5" s="255"/>
      <c r="R5" s="255"/>
      <c r="S5" s="255"/>
      <c r="T5" s="255"/>
      <c r="U5" s="255"/>
      <c r="V5" s="255"/>
      <c r="W5" s="255"/>
      <c r="X5" s="255"/>
      <c r="Y5" s="255"/>
      <c r="Z5" s="255"/>
      <c r="AA5" s="255"/>
      <c r="AB5" s="255"/>
      <c r="AC5" s="255"/>
      <c r="AD5" s="255"/>
      <c r="AE5" s="255"/>
      <c r="AF5" s="255"/>
      <c r="AG5" s="255"/>
      <c r="AH5" s="255"/>
      <c r="AI5" s="255"/>
      <c r="AJ5" s="255"/>
    </row>
    <row r="6" spans="1:38" s="258" customFormat="1" ht="45" customHeight="1">
      <c r="A6" s="3329" t="s">
        <v>334</v>
      </c>
      <c r="B6" s="2826"/>
      <c r="C6" s="3329" t="s">
        <v>15</v>
      </c>
      <c r="D6" s="3329" t="s">
        <v>335</v>
      </c>
      <c r="E6" s="3332" t="s">
        <v>357</v>
      </c>
      <c r="F6" s="3329" t="s">
        <v>358</v>
      </c>
      <c r="G6" s="3329" t="s">
        <v>18</v>
      </c>
      <c r="H6" s="3329" t="s">
        <v>338</v>
      </c>
      <c r="I6" s="3335" t="s">
        <v>20</v>
      </c>
      <c r="J6" s="3336"/>
      <c r="K6" s="3335" t="s">
        <v>339</v>
      </c>
      <c r="L6" s="3329" t="s">
        <v>340</v>
      </c>
      <c r="M6" s="3340" t="s">
        <v>23</v>
      </c>
      <c r="N6" s="3340"/>
      <c r="O6" s="3341"/>
      <c r="P6" s="3326" t="s">
        <v>9779</v>
      </c>
      <c r="Q6" s="3303"/>
      <c r="R6" s="3303"/>
      <c r="S6" s="3304"/>
      <c r="T6" s="3299" t="s">
        <v>9770</v>
      </c>
      <c r="U6" s="3300"/>
      <c r="V6" s="3299" t="s">
        <v>9771</v>
      </c>
      <c r="W6" s="3300"/>
      <c r="X6" s="3303" t="s">
        <v>9780</v>
      </c>
      <c r="Y6" s="3303"/>
      <c r="Z6" s="3304"/>
      <c r="AA6" s="3303" t="s">
        <v>9781</v>
      </c>
      <c r="AB6" s="3303"/>
      <c r="AC6" s="3304"/>
      <c r="AD6" s="3298" t="s">
        <v>9942</v>
      </c>
      <c r="AE6" s="3307" t="s">
        <v>9772</v>
      </c>
      <c r="AF6" s="3307"/>
      <c r="AG6" s="3307"/>
      <c r="AH6" s="3298" t="s">
        <v>9773</v>
      </c>
      <c r="AI6" s="3298" t="s">
        <v>9774</v>
      </c>
      <c r="AJ6" s="3318" t="s">
        <v>24</v>
      </c>
      <c r="AK6" s="257"/>
      <c r="AL6" s="257"/>
    </row>
    <row r="7" spans="1:38" s="258" customFormat="1" ht="20.25" customHeight="1">
      <c r="A7" s="3330"/>
      <c r="B7" s="2827"/>
      <c r="C7" s="3330"/>
      <c r="D7" s="3330"/>
      <c r="E7" s="3333"/>
      <c r="F7" s="3330"/>
      <c r="G7" s="3330"/>
      <c r="H7" s="3330"/>
      <c r="I7" s="3337"/>
      <c r="J7" s="3338"/>
      <c r="K7" s="3349"/>
      <c r="L7" s="3330"/>
      <c r="M7" s="3343"/>
      <c r="N7" s="3343"/>
      <c r="O7" s="3344"/>
      <c r="P7" s="2838" t="s">
        <v>4</v>
      </c>
      <c r="Q7" s="2838" t="s">
        <v>4</v>
      </c>
      <c r="R7" s="2839" t="s">
        <v>5</v>
      </c>
      <c r="S7" s="2839" t="s">
        <v>5</v>
      </c>
      <c r="T7" s="3301"/>
      <c r="U7" s="3302"/>
      <c r="V7" s="3301"/>
      <c r="W7" s="3302"/>
      <c r="X7" s="3305"/>
      <c r="Y7" s="3305"/>
      <c r="Z7" s="3306"/>
      <c r="AA7" s="3305"/>
      <c r="AB7" s="3305"/>
      <c r="AC7" s="3306"/>
      <c r="AD7" s="3298"/>
      <c r="AE7" s="3307"/>
      <c r="AF7" s="3307"/>
      <c r="AG7" s="3307"/>
      <c r="AH7" s="3298"/>
      <c r="AI7" s="3298"/>
      <c r="AJ7" s="3319"/>
      <c r="AK7" s="257"/>
      <c r="AL7" s="257"/>
    </row>
    <row r="8" spans="1:38" s="258" customFormat="1">
      <c r="A8" s="3331"/>
      <c r="B8" s="2828"/>
      <c r="C8" s="3331"/>
      <c r="D8" s="3331"/>
      <c r="E8" s="3334"/>
      <c r="F8" s="3331"/>
      <c r="G8" s="3331"/>
      <c r="H8" s="3331"/>
      <c r="I8" s="2829" t="s">
        <v>2</v>
      </c>
      <c r="J8" s="2828" t="s">
        <v>25</v>
      </c>
      <c r="K8" s="3337"/>
      <c r="L8" s="3331"/>
      <c r="M8" s="128" t="s">
        <v>4</v>
      </c>
      <c r="N8" s="129" t="s">
        <v>5</v>
      </c>
      <c r="O8" s="129" t="s">
        <v>2</v>
      </c>
      <c r="P8" s="2838" t="s">
        <v>9775</v>
      </c>
      <c r="Q8" s="2839" t="s">
        <v>9776</v>
      </c>
      <c r="R8" s="2838" t="s">
        <v>9775</v>
      </c>
      <c r="S8" s="2839" t="s">
        <v>9776</v>
      </c>
      <c r="T8" s="2838" t="s">
        <v>4</v>
      </c>
      <c r="U8" s="2839" t="s">
        <v>5</v>
      </c>
      <c r="V8" s="2838" t="s">
        <v>4</v>
      </c>
      <c r="W8" s="2839" t="s">
        <v>5</v>
      </c>
      <c r="X8" s="2838" t="s">
        <v>4</v>
      </c>
      <c r="Y8" s="2839" t="s">
        <v>5</v>
      </c>
      <c r="Z8" s="2839" t="s">
        <v>2</v>
      </c>
      <c r="AA8" s="2838" t="s">
        <v>4</v>
      </c>
      <c r="AB8" s="2839" t="s">
        <v>5</v>
      </c>
      <c r="AC8" s="2839" t="s">
        <v>2</v>
      </c>
      <c r="AD8" s="3298"/>
      <c r="AE8" s="3216" t="s">
        <v>9777</v>
      </c>
      <c r="AF8" s="3216" t="s">
        <v>9778</v>
      </c>
      <c r="AG8" s="3216" t="s">
        <v>2</v>
      </c>
      <c r="AH8" s="3298"/>
      <c r="AI8" s="3298"/>
      <c r="AJ8" s="3320"/>
      <c r="AK8" s="257"/>
      <c r="AL8" s="257"/>
    </row>
    <row r="9" spans="1:38" s="258" customFormat="1">
      <c r="A9" s="130">
        <v>1</v>
      </c>
      <c r="B9" s="130"/>
      <c r="C9" s="130">
        <v>2</v>
      </c>
      <c r="D9" s="132">
        <v>3</v>
      </c>
      <c r="E9" s="130">
        <v>4</v>
      </c>
      <c r="F9" s="131">
        <v>5</v>
      </c>
      <c r="G9" s="131">
        <v>6</v>
      </c>
      <c r="H9" s="131">
        <v>7</v>
      </c>
      <c r="I9" s="132">
        <v>8</v>
      </c>
      <c r="J9" s="130">
        <v>9</v>
      </c>
      <c r="K9" s="131">
        <v>10</v>
      </c>
      <c r="L9" s="130">
        <v>11</v>
      </c>
      <c r="M9" s="130">
        <v>12</v>
      </c>
      <c r="N9" s="130">
        <v>13</v>
      </c>
      <c r="O9" s="130">
        <v>14</v>
      </c>
      <c r="P9" s="17">
        <v>16</v>
      </c>
      <c r="Q9" s="17">
        <v>17</v>
      </c>
      <c r="R9" s="17">
        <v>18</v>
      </c>
      <c r="S9" s="17">
        <v>19</v>
      </c>
      <c r="T9" s="17">
        <v>20</v>
      </c>
      <c r="U9" s="17">
        <v>21</v>
      </c>
      <c r="V9" s="17">
        <v>22</v>
      </c>
      <c r="W9" s="17">
        <v>23</v>
      </c>
      <c r="X9" s="17">
        <v>24</v>
      </c>
      <c r="Y9" s="17">
        <v>25</v>
      </c>
      <c r="Z9" s="17">
        <v>26</v>
      </c>
      <c r="AA9" s="17">
        <v>27</v>
      </c>
      <c r="AB9" s="17">
        <v>28</v>
      </c>
      <c r="AC9" s="17">
        <v>29</v>
      </c>
      <c r="AD9" s="17">
        <v>30</v>
      </c>
      <c r="AE9" s="17">
        <v>31</v>
      </c>
      <c r="AF9" s="17">
        <v>32</v>
      </c>
      <c r="AG9" s="17">
        <v>33</v>
      </c>
      <c r="AH9" s="17">
        <v>34</v>
      </c>
      <c r="AI9" s="17">
        <v>35</v>
      </c>
      <c r="AJ9" s="17">
        <v>36</v>
      </c>
      <c r="AK9" s="257"/>
      <c r="AL9" s="257"/>
    </row>
    <row r="10" spans="1:38" s="256" customFormat="1">
      <c r="A10" s="261"/>
      <c r="B10" s="261"/>
      <c r="C10" s="207" t="s">
        <v>375</v>
      </c>
      <c r="D10" s="261"/>
      <c r="E10" s="261"/>
      <c r="F10" s="261"/>
      <c r="G10" s="261"/>
      <c r="H10" s="261"/>
      <c r="I10" s="261"/>
      <c r="J10" s="261"/>
      <c r="K10" s="261"/>
      <c r="L10" s="261"/>
      <c r="M10" s="261"/>
      <c r="N10" s="262"/>
      <c r="O10" s="261"/>
      <c r="P10" s="261"/>
      <c r="Q10" s="261"/>
      <c r="R10" s="261"/>
      <c r="S10" s="261"/>
      <c r="T10" s="261"/>
      <c r="U10" s="261"/>
      <c r="V10" s="261"/>
      <c r="W10" s="261"/>
      <c r="X10" s="261"/>
      <c r="Y10" s="261"/>
      <c r="Z10" s="261"/>
      <c r="AA10" s="261"/>
      <c r="AB10" s="261"/>
      <c r="AC10" s="261"/>
      <c r="AD10" s="261"/>
      <c r="AE10" s="261"/>
      <c r="AF10" s="261"/>
      <c r="AG10" s="261"/>
      <c r="AH10" s="261"/>
      <c r="AI10" s="261"/>
      <c r="AJ10" s="261"/>
    </row>
    <row r="11" spans="1:38" s="256" customFormat="1">
      <c r="A11" s="261"/>
      <c r="B11" s="261"/>
      <c r="C11" s="207" t="s">
        <v>342</v>
      </c>
      <c r="D11" s="263"/>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row>
    <row r="12" spans="1:38" s="256" customFormat="1">
      <c r="A12" s="261"/>
      <c r="B12" s="261"/>
      <c r="C12" s="207"/>
      <c r="D12" s="263"/>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row>
    <row r="13" spans="1:38" s="256" customFormat="1" ht="63">
      <c r="A13" s="202">
        <v>104</v>
      </c>
      <c r="B13" s="264" t="s">
        <v>376</v>
      </c>
      <c r="C13" s="265" t="s">
        <v>377</v>
      </c>
      <c r="D13" s="266" t="s">
        <v>205</v>
      </c>
      <c r="E13" s="264" t="s">
        <v>378</v>
      </c>
      <c r="F13" s="267" t="s">
        <v>30</v>
      </c>
      <c r="G13" s="268">
        <v>99.600999999999999</v>
      </c>
      <c r="H13" s="268">
        <v>64.620999999999995</v>
      </c>
      <c r="I13" s="268">
        <v>16.968</v>
      </c>
      <c r="J13" s="269">
        <v>0</v>
      </c>
      <c r="K13" s="270">
        <v>81.588999999999999</v>
      </c>
      <c r="L13" s="271">
        <v>18.012</v>
      </c>
      <c r="M13" s="272">
        <v>18.012</v>
      </c>
      <c r="N13" s="272">
        <v>0</v>
      </c>
      <c r="O13" s="268">
        <v>18.012</v>
      </c>
      <c r="P13" s="268"/>
      <c r="Q13" s="268"/>
      <c r="R13" s="268"/>
      <c r="S13" s="268"/>
      <c r="T13" s="268"/>
      <c r="U13" s="268"/>
      <c r="V13" s="268"/>
      <c r="W13" s="268"/>
      <c r="X13" s="2843">
        <v>18.012</v>
      </c>
      <c r="Y13" s="2843">
        <v>0</v>
      </c>
      <c r="Z13" s="2108">
        <v>18.012</v>
      </c>
      <c r="AA13" s="2844">
        <v>17.831880000000002</v>
      </c>
      <c r="AB13" s="2844"/>
      <c r="AC13" s="2108">
        <v>17.831880000000002</v>
      </c>
      <c r="AD13" s="2108">
        <v>0.18012</v>
      </c>
      <c r="AE13" s="2844"/>
      <c r="AF13" s="2844">
        <v>0</v>
      </c>
      <c r="AG13" s="2108">
        <v>0</v>
      </c>
      <c r="AH13" s="268"/>
      <c r="AI13" s="268" t="s">
        <v>10054</v>
      </c>
      <c r="AJ13" s="273">
        <v>0</v>
      </c>
    </row>
    <row r="14" spans="1:38" s="278" customFormat="1" ht="47.25">
      <c r="A14" s="139">
        <v>105</v>
      </c>
      <c r="B14" s="264" t="s">
        <v>379</v>
      </c>
      <c r="C14" s="265" t="s">
        <v>380</v>
      </c>
      <c r="D14" s="266" t="s">
        <v>88</v>
      </c>
      <c r="E14" s="264" t="s">
        <v>381</v>
      </c>
      <c r="F14" s="267" t="s">
        <v>30</v>
      </c>
      <c r="G14" s="273">
        <v>49.405999999999999</v>
      </c>
      <c r="H14" s="273">
        <v>1.1850000000000001</v>
      </c>
      <c r="I14" s="273">
        <v>24.151</v>
      </c>
      <c r="J14" s="275">
        <v>0</v>
      </c>
      <c r="K14" s="276">
        <v>25.335999999999999</v>
      </c>
      <c r="L14" s="271">
        <v>24.07</v>
      </c>
      <c r="M14" s="277">
        <v>0</v>
      </c>
      <c r="N14" s="277">
        <v>11.981</v>
      </c>
      <c r="O14" s="273">
        <v>11.981</v>
      </c>
      <c r="P14" s="273"/>
      <c r="Q14" s="273"/>
      <c r="R14" s="273"/>
      <c r="S14" s="273"/>
      <c r="T14" s="273"/>
      <c r="U14" s="273"/>
      <c r="V14" s="273"/>
      <c r="W14" s="273"/>
      <c r="X14" s="2843">
        <v>0</v>
      </c>
      <c r="Y14" s="2843">
        <v>11.981</v>
      </c>
      <c r="Z14" s="2108">
        <v>11.981</v>
      </c>
      <c r="AA14" s="2844"/>
      <c r="AB14" s="2844"/>
      <c r="AC14" s="2108">
        <v>0</v>
      </c>
      <c r="AD14" s="2108"/>
      <c r="AE14" s="2844"/>
      <c r="AF14" s="2844">
        <v>0</v>
      </c>
      <c r="AG14" s="2108">
        <v>0</v>
      </c>
      <c r="AH14" s="273" t="s">
        <v>9970</v>
      </c>
      <c r="AI14" s="273"/>
      <c r="AJ14" s="273">
        <v>0</v>
      </c>
    </row>
    <row r="15" spans="1:38" s="283" customFormat="1" ht="31.5">
      <c r="A15" s="139">
        <v>106</v>
      </c>
      <c r="B15" s="264" t="s">
        <v>382</v>
      </c>
      <c r="C15" s="279" t="s">
        <v>383</v>
      </c>
      <c r="D15" s="280" t="s">
        <v>384</v>
      </c>
      <c r="E15" s="264" t="s">
        <v>381</v>
      </c>
      <c r="F15" s="281" t="s">
        <v>47</v>
      </c>
      <c r="G15" s="276">
        <v>178.5</v>
      </c>
      <c r="H15" s="282">
        <v>68.688999999999993</v>
      </c>
      <c r="I15" s="276">
        <v>16.5</v>
      </c>
      <c r="J15" s="276">
        <v>0</v>
      </c>
      <c r="K15" s="276">
        <v>85.188999999999993</v>
      </c>
      <c r="L15" s="271">
        <v>93.311000000000007</v>
      </c>
      <c r="M15" s="276">
        <v>30.573</v>
      </c>
      <c r="N15" s="276">
        <v>10</v>
      </c>
      <c r="O15" s="273">
        <v>40.573</v>
      </c>
      <c r="P15" s="273"/>
      <c r="Q15" s="273"/>
      <c r="R15" s="273"/>
      <c r="S15" s="273"/>
      <c r="T15" s="273"/>
      <c r="U15" s="273"/>
      <c r="V15" s="273"/>
      <c r="W15" s="273"/>
      <c r="X15" s="2843">
        <v>30.573</v>
      </c>
      <c r="Y15" s="2843">
        <v>10</v>
      </c>
      <c r="Z15" s="2108">
        <v>40.573</v>
      </c>
      <c r="AA15" s="2844">
        <v>7.5668175</v>
      </c>
      <c r="AB15" s="2844"/>
      <c r="AC15" s="2108">
        <v>7.5668175</v>
      </c>
      <c r="AD15" s="2108">
        <v>7.64325E-2</v>
      </c>
      <c r="AE15" s="2844"/>
      <c r="AF15" s="2844">
        <v>0</v>
      </c>
      <c r="AG15" s="2108">
        <v>0</v>
      </c>
      <c r="AH15" s="273"/>
      <c r="AI15" s="268" t="s">
        <v>9950</v>
      </c>
      <c r="AJ15" s="276">
        <v>0</v>
      </c>
    </row>
    <row r="16" spans="1:38" s="283" customFormat="1" ht="63">
      <c r="A16" s="139">
        <v>107</v>
      </c>
      <c r="B16" s="264" t="s">
        <v>385</v>
      </c>
      <c r="C16" s="279" t="s">
        <v>386</v>
      </c>
      <c r="D16" s="280" t="s">
        <v>213</v>
      </c>
      <c r="E16" s="264" t="s">
        <v>381</v>
      </c>
      <c r="F16" s="281" t="s">
        <v>30</v>
      </c>
      <c r="G16" s="273">
        <v>97.683999999999997</v>
      </c>
      <c r="H16" s="273">
        <v>26.809000000000001</v>
      </c>
      <c r="I16" s="273">
        <v>8.5</v>
      </c>
      <c r="J16" s="275">
        <v>0</v>
      </c>
      <c r="K16" s="276">
        <v>35.308999999999997</v>
      </c>
      <c r="L16" s="271">
        <v>62.375</v>
      </c>
      <c r="M16" s="277">
        <v>48.460999999999999</v>
      </c>
      <c r="N16" s="277">
        <v>13.914</v>
      </c>
      <c r="O16" s="273">
        <v>62.375</v>
      </c>
      <c r="P16" s="273"/>
      <c r="Q16" s="273"/>
      <c r="R16" s="273"/>
      <c r="S16" s="273"/>
      <c r="T16" s="273"/>
      <c r="U16" s="273"/>
      <c r="V16" s="273"/>
      <c r="W16" s="273"/>
      <c r="X16" s="2843">
        <v>48.460999999999999</v>
      </c>
      <c r="Y16" s="2843">
        <v>13.914</v>
      </c>
      <c r="Z16" s="2108">
        <v>62.375</v>
      </c>
      <c r="AA16" s="2844">
        <v>47.976389999999995</v>
      </c>
      <c r="AB16" s="2844"/>
      <c r="AC16" s="2108">
        <v>47.976389999999995</v>
      </c>
      <c r="AD16" s="2108">
        <v>0.48460999999999999</v>
      </c>
      <c r="AE16" s="2844"/>
      <c r="AF16" s="2844">
        <v>0</v>
      </c>
      <c r="AG16" s="2108">
        <v>0</v>
      </c>
      <c r="AH16" s="273"/>
      <c r="AI16" s="268" t="s">
        <v>10054</v>
      </c>
      <c r="AJ16" s="273">
        <v>0</v>
      </c>
    </row>
    <row r="17" spans="1:36" ht="47.25">
      <c r="A17" s="139">
        <v>108</v>
      </c>
      <c r="B17" s="264" t="s">
        <v>387</v>
      </c>
      <c r="C17" s="284" t="s">
        <v>388</v>
      </c>
      <c r="D17" s="202" t="s">
        <v>389</v>
      </c>
      <c r="E17" s="264" t="s">
        <v>390</v>
      </c>
      <c r="F17" s="281" t="s">
        <v>30</v>
      </c>
      <c r="G17" s="277">
        <v>89.578999999999994</v>
      </c>
      <c r="H17" s="273">
        <v>9.923</v>
      </c>
      <c r="I17" s="273">
        <v>20.7</v>
      </c>
      <c r="J17" s="275">
        <v>0</v>
      </c>
      <c r="K17" s="276">
        <v>30.622999999999998</v>
      </c>
      <c r="L17" s="271">
        <v>58.955999999999996</v>
      </c>
      <c r="M17" s="277">
        <v>40.509</v>
      </c>
      <c r="N17" s="277">
        <v>18.446999999999999</v>
      </c>
      <c r="O17" s="273">
        <v>58.956000000000003</v>
      </c>
      <c r="P17" s="273"/>
      <c r="Q17" s="273"/>
      <c r="R17" s="273"/>
      <c r="S17" s="273"/>
      <c r="T17" s="273"/>
      <c r="U17" s="273"/>
      <c r="V17" s="273"/>
      <c r="W17" s="273"/>
      <c r="X17" s="2843">
        <v>40.509</v>
      </c>
      <c r="Y17" s="2843">
        <v>18.446999999999999</v>
      </c>
      <c r="Z17" s="2108">
        <v>58.956000000000003</v>
      </c>
      <c r="AA17" s="2844">
        <v>40.103000000000002</v>
      </c>
      <c r="AB17" s="2844"/>
      <c r="AC17" s="2108">
        <v>40.103000000000002</v>
      </c>
      <c r="AD17" s="2108">
        <v>0.40500000000000003</v>
      </c>
      <c r="AE17" s="2844"/>
      <c r="AF17" s="2844">
        <v>23.777785000000002</v>
      </c>
      <c r="AG17" s="2108">
        <v>23.777785000000002</v>
      </c>
      <c r="AH17" s="273"/>
      <c r="AI17" s="273" t="s">
        <v>9950</v>
      </c>
      <c r="AJ17" s="273">
        <v>0</v>
      </c>
    </row>
    <row r="18" spans="1:36" ht="63">
      <c r="A18" s="139">
        <v>109</v>
      </c>
      <c r="B18" s="264" t="s">
        <v>391</v>
      </c>
      <c r="C18" s="284" t="s">
        <v>392</v>
      </c>
      <c r="D18" s="202" t="s">
        <v>393</v>
      </c>
      <c r="E18" s="264" t="s">
        <v>394</v>
      </c>
      <c r="F18" s="267" t="s">
        <v>30</v>
      </c>
      <c r="G18" s="277">
        <v>50</v>
      </c>
      <c r="H18" s="273">
        <v>6.7679999999999998</v>
      </c>
      <c r="I18" s="273">
        <v>3.25</v>
      </c>
      <c r="J18" s="275">
        <v>0</v>
      </c>
      <c r="K18" s="276">
        <v>10.018000000000001</v>
      </c>
      <c r="L18" s="271">
        <v>39.981999999999999</v>
      </c>
      <c r="M18" s="277">
        <v>35.212000000000003</v>
      </c>
      <c r="N18" s="277">
        <v>4.7699999999999996</v>
      </c>
      <c r="O18" s="273">
        <v>39.981999999999999</v>
      </c>
      <c r="P18" s="273"/>
      <c r="Q18" s="273"/>
      <c r="R18" s="273"/>
      <c r="S18" s="273"/>
      <c r="T18" s="273"/>
      <c r="U18" s="273"/>
      <c r="V18" s="273"/>
      <c r="W18" s="273"/>
      <c r="X18" s="2843">
        <v>35.212000000000003</v>
      </c>
      <c r="Y18" s="2843">
        <v>4.7699999999999996</v>
      </c>
      <c r="Z18" s="2108">
        <v>39.981999999999999</v>
      </c>
      <c r="AA18" s="2844">
        <v>34.859880000000004</v>
      </c>
      <c r="AB18" s="2844"/>
      <c r="AC18" s="2108">
        <v>34.859880000000004</v>
      </c>
      <c r="AD18" s="2108">
        <v>0.35212000000000004</v>
      </c>
      <c r="AE18" s="2844"/>
      <c r="AF18" s="2844">
        <v>0</v>
      </c>
      <c r="AG18" s="2108">
        <v>0</v>
      </c>
      <c r="AH18" s="273"/>
      <c r="AI18" s="268" t="s">
        <v>10054</v>
      </c>
      <c r="AJ18" s="273">
        <v>0</v>
      </c>
    </row>
    <row r="19" spans="1:36" ht="47.25">
      <c r="A19" s="139">
        <v>110</v>
      </c>
      <c r="B19" s="264" t="s">
        <v>395</v>
      </c>
      <c r="C19" s="285" t="s">
        <v>396</v>
      </c>
      <c r="D19" s="286" t="s">
        <v>226</v>
      </c>
      <c r="E19" s="264" t="s">
        <v>394</v>
      </c>
      <c r="F19" s="287" t="s">
        <v>30</v>
      </c>
      <c r="G19" s="288">
        <v>72.09</v>
      </c>
      <c r="H19" s="273">
        <v>11.065</v>
      </c>
      <c r="I19" s="273">
        <v>31.963000000000001</v>
      </c>
      <c r="J19" s="275">
        <v>0</v>
      </c>
      <c r="K19" s="276">
        <v>43.027999999999999</v>
      </c>
      <c r="L19" s="271">
        <v>29.062000000000005</v>
      </c>
      <c r="M19" s="277">
        <v>29.062000000000001</v>
      </c>
      <c r="N19" s="277">
        <v>0</v>
      </c>
      <c r="O19" s="273">
        <v>29.062000000000001</v>
      </c>
      <c r="P19" s="273"/>
      <c r="Q19" s="273"/>
      <c r="R19" s="273"/>
      <c r="S19" s="273"/>
      <c r="T19" s="273"/>
      <c r="U19" s="273"/>
      <c r="V19" s="273"/>
      <c r="W19" s="273"/>
      <c r="X19" s="2843">
        <v>29.062000000000001</v>
      </c>
      <c r="Y19" s="2843">
        <v>0</v>
      </c>
      <c r="Z19" s="2108">
        <v>29.062000000000001</v>
      </c>
      <c r="AA19" s="2844">
        <v>24.323</v>
      </c>
      <c r="AB19" s="2844"/>
      <c r="AC19" s="2108">
        <v>24.323</v>
      </c>
      <c r="AD19" s="2108">
        <v>0.245</v>
      </c>
      <c r="AE19" s="2844"/>
      <c r="AF19" s="2844">
        <v>0</v>
      </c>
      <c r="AG19" s="2108">
        <v>0</v>
      </c>
      <c r="AH19" s="273"/>
      <c r="AI19" s="273" t="s">
        <v>9950</v>
      </c>
      <c r="AJ19" s="273">
        <v>0</v>
      </c>
    </row>
    <row r="20" spans="1:36" ht="63">
      <c r="A20" s="139">
        <v>111</v>
      </c>
      <c r="B20" s="264" t="s">
        <v>395</v>
      </c>
      <c r="C20" s="203" t="s">
        <v>397</v>
      </c>
      <c r="D20" s="289" t="s">
        <v>326</v>
      </c>
      <c r="E20" s="264" t="s">
        <v>394</v>
      </c>
      <c r="F20" s="281" t="s">
        <v>30</v>
      </c>
      <c r="G20" s="277">
        <v>66.813999999999993</v>
      </c>
      <c r="H20" s="273">
        <v>7.1710000000000003</v>
      </c>
      <c r="I20" s="273">
        <v>17</v>
      </c>
      <c r="J20" s="275">
        <v>0</v>
      </c>
      <c r="K20" s="276">
        <v>24.170999999999999</v>
      </c>
      <c r="L20" s="271">
        <v>42.642999999999994</v>
      </c>
      <c r="M20" s="277">
        <v>19.66</v>
      </c>
      <c r="N20" s="277">
        <v>22.983000000000001</v>
      </c>
      <c r="O20" s="273">
        <v>42.643000000000001</v>
      </c>
      <c r="P20" s="273"/>
      <c r="Q20" s="273"/>
      <c r="R20" s="273"/>
      <c r="S20" s="273"/>
      <c r="T20" s="273"/>
      <c r="U20" s="273"/>
      <c r="V20" s="273"/>
      <c r="W20" s="273"/>
      <c r="X20" s="2843">
        <v>19.66</v>
      </c>
      <c r="Y20" s="2843">
        <v>22.983000000000001</v>
      </c>
      <c r="Z20" s="2108">
        <v>42.643000000000001</v>
      </c>
      <c r="AA20" s="2844">
        <v>19.4634</v>
      </c>
      <c r="AB20" s="2844"/>
      <c r="AC20" s="2108">
        <v>19.4634</v>
      </c>
      <c r="AD20" s="2108">
        <v>0.1966</v>
      </c>
      <c r="AE20" s="2844"/>
      <c r="AF20" s="2844">
        <v>0</v>
      </c>
      <c r="AG20" s="2108">
        <v>0</v>
      </c>
      <c r="AH20" s="273" t="s">
        <v>10001</v>
      </c>
      <c r="AI20" s="268" t="s">
        <v>10054</v>
      </c>
      <c r="AJ20" s="273">
        <v>0</v>
      </c>
    </row>
    <row r="21" spans="1:36" ht="63">
      <c r="A21" s="139">
        <v>112</v>
      </c>
      <c r="B21" s="264" t="s">
        <v>398</v>
      </c>
      <c r="C21" s="203" t="s">
        <v>399</v>
      </c>
      <c r="D21" s="289" t="s">
        <v>400</v>
      </c>
      <c r="E21" s="264" t="s">
        <v>394</v>
      </c>
      <c r="F21" s="281" t="s">
        <v>30</v>
      </c>
      <c r="G21" s="277">
        <v>92.662999999999997</v>
      </c>
      <c r="H21" s="273">
        <v>13.452999999999999</v>
      </c>
      <c r="I21" s="273">
        <v>13.25</v>
      </c>
      <c r="J21" s="275">
        <v>0</v>
      </c>
      <c r="K21" s="276">
        <v>26.702999999999999</v>
      </c>
      <c r="L21" s="271">
        <v>65.959999999999994</v>
      </c>
      <c r="M21" s="277">
        <v>41.500999999999998</v>
      </c>
      <c r="N21" s="277">
        <v>24.459</v>
      </c>
      <c r="O21" s="273">
        <v>65.959999999999994</v>
      </c>
      <c r="P21" s="273"/>
      <c r="Q21" s="273"/>
      <c r="R21" s="273"/>
      <c r="S21" s="273"/>
      <c r="T21" s="273"/>
      <c r="U21" s="273"/>
      <c r="V21" s="273"/>
      <c r="W21" s="273"/>
      <c r="X21" s="2843">
        <v>41.500999999999998</v>
      </c>
      <c r="Y21" s="2843">
        <v>24.459</v>
      </c>
      <c r="Z21" s="2108">
        <v>65.959999999999994</v>
      </c>
      <c r="AA21" s="2844">
        <v>41.085989999999995</v>
      </c>
      <c r="AB21" s="2844"/>
      <c r="AC21" s="2108">
        <v>41.085989999999995</v>
      </c>
      <c r="AD21" s="2108">
        <v>0.41500999999999999</v>
      </c>
      <c r="AE21" s="2844"/>
      <c r="AF21" s="2844">
        <v>0</v>
      </c>
      <c r="AG21" s="2108">
        <v>0</v>
      </c>
      <c r="AH21" s="273"/>
      <c r="AI21" s="268" t="s">
        <v>10054</v>
      </c>
      <c r="AJ21" s="273">
        <v>0</v>
      </c>
    </row>
    <row r="22" spans="1:36" ht="78.75">
      <c r="A22" s="139">
        <v>113</v>
      </c>
      <c r="B22" s="264" t="s">
        <v>401</v>
      </c>
      <c r="C22" s="203" t="s">
        <v>402</v>
      </c>
      <c r="D22" s="289" t="s">
        <v>96</v>
      </c>
      <c r="E22" s="264" t="s">
        <v>394</v>
      </c>
      <c r="F22" s="281" t="s">
        <v>30</v>
      </c>
      <c r="G22" s="277">
        <v>92.722999999999999</v>
      </c>
      <c r="H22" s="273">
        <v>9.6839999999999993</v>
      </c>
      <c r="I22" s="273">
        <v>13.3</v>
      </c>
      <c r="J22" s="275">
        <v>0</v>
      </c>
      <c r="K22" s="276">
        <v>22.984000000000002</v>
      </c>
      <c r="L22" s="271">
        <v>69.739000000000004</v>
      </c>
      <c r="M22" s="277">
        <v>58.030999999999999</v>
      </c>
      <c r="N22" s="277">
        <v>11.708</v>
      </c>
      <c r="O22" s="273">
        <v>69.739000000000004</v>
      </c>
      <c r="P22" s="273"/>
      <c r="Q22" s="273"/>
      <c r="R22" s="273"/>
      <c r="S22" s="273"/>
      <c r="T22" s="273"/>
      <c r="U22" s="273"/>
      <c r="V22" s="273"/>
      <c r="W22" s="273"/>
      <c r="X22" s="2843">
        <v>58.030999999999999</v>
      </c>
      <c r="Y22" s="2843">
        <v>11.708</v>
      </c>
      <c r="Z22" s="2108">
        <v>69.739000000000004</v>
      </c>
      <c r="AA22" s="2844">
        <v>57.450690000000002</v>
      </c>
      <c r="AB22" s="2844"/>
      <c r="AC22" s="2108">
        <v>57.450690000000002</v>
      </c>
      <c r="AD22" s="2108">
        <v>0.58030999999999999</v>
      </c>
      <c r="AE22" s="2844"/>
      <c r="AF22" s="2844">
        <v>0</v>
      </c>
      <c r="AG22" s="2108">
        <v>0</v>
      </c>
      <c r="AH22" s="273"/>
      <c r="AI22" s="268" t="s">
        <v>10054</v>
      </c>
      <c r="AJ22" s="273">
        <v>0</v>
      </c>
    </row>
    <row r="23" spans="1:36" ht="78.75">
      <c r="A23" s="139">
        <v>114</v>
      </c>
      <c r="B23" s="264" t="s">
        <v>403</v>
      </c>
      <c r="C23" s="203" t="s">
        <v>404</v>
      </c>
      <c r="D23" s="289" t="s">
        <v>187</v>
      </c>
      <c r="E23" s="264" t="s">
        <v>394</v>
      </c>
      <c r="F23" s="281" t="s">
        <v>30</v>
      </c>
      <c r="G23" s="277">
        <v>72.293000000000006</v>
      </c>
      <c r="H23" s="273">
        <v>7.4210000000000003</v>
      </c>
      <c r="I23" s="273">
        <v>21.5</v>
      </c>
      <c r="J23" s="275">
        <v>0</v>
      </c>
      <c r="K23" s="276">
        <v>28.920999999999999</v>
      </c>
      <c r="L23" s="271">
        <v>43.372000000000007</v>
      </c>
      <c r="M23" s="277">
        <v>40.143000000000001</v>
      </c>
      <c r="N23" s="277">
        <v>3.2290000000000001</v>
      </c>
      <c r="O23" s="273">
        <v>43.372</v>
      </c>
      <c r="P23" s="273"/>
      <c r="Q23" s="273"/>
      <c r="R23" s="273"/>
      <c r="S23" s="273"/>
      <c r="T23" s="273"/>
      <c r="U23" s="273"/>
      <c r="V23" s="273"/>
      <c r="W23" s="273"/>
      <c r="X23" s="2843">
        <v>40.143000000000001</v>
      </c>
      <c r="Y23" s="2843">
        <v>3.2290000000000001</v>
      </c>
      <c r="Z23" s="2108">
        <v>43.372</v>
      </c>
      <c r="AA23" s="2844">
        <v>39.741570000000003</v>
      </c>
      <c r="AB23" s="2844"/>
      <c r="AC23" s="2108">
        <v>39.741570000000003</v>
      </c>
      <c r="AD23" s="2108">
        <v>0.40143000000000001</v>
      </c>
      <c r="AE23" s="2844"/>
      <c r="AF23" s="2844">
        <v>0</v>
      </c>
      <c r="AG23" s="2108">
        <v>0</v>
      </c>
      <c r="AH23" s="273"/>
      <c r="AI23" s="268" t="s">
        <v>10054</v>
      </c>
      <c r="AJ23" s="273">
        <v>0</v>
      </c>
    </row>
    <row r="24" spans="1:36" ht="63">
      <c r="A24" s="139">
        <v>115</v>
      </c>
      <c r="B24" s="264" t="s">
        <v>405</v>
      </c>
      <c r="C24" s="285" t="s">
        <v>406</v>
      </c>
      <c r="D24" s="290" t="s">
        <v>226</v>
      </c>
      <c r="E24" s="291" t="s">
        <v>407</v>
      </c>
      <c r="F24" s="287" t="s">
        <v>30</v>
      </c>
      <c r="G24" s="288">
        <v>68.959999999999994</v>
      </c>
      <c r="H24" s="273">
        <v>14.843999999999999</v>
      </c>
      <c r="I24" s="273">
        <v>44.82</v>
      </c>
      <c r="J24" s="275">
        <v>0</v>
      </c>
      <c r="K24" s="276">
        <v>59.664000000000001</v>
      </c>
      <c r="L24" s="271">
        <v>9.2959999999999923</v>
      </c>
      <c r="M24" s="277">
        <v>9.14</v>
      </c>
      <c r="N24" s="277">
        <v>0.156</v>
      </c>
      <c r="O24" s="273">
        <v>9.2960000000000012</v>
      </c>
      <c r="P24" s="273"/>
      <c r="Q24" s="273"/>
      <c r="R24" s="273"/>
      <c r="S24" s="273"/>
      <c r="T24" s="273"/>
      <c r="U24" s="273"/>
      <c r="V24" s="273"/>
      <c r="W24" s="273"/>
      <c r="X24" s="2843">
        <v>9.14</v>
      </c>
      <c r="Y24" s="2843">
        <v>0.156</v>
      </c>
      <c r="Z24" s="2108">
        <v>9.2960000000000012</v>
      </c>
      <c r="AA24" s="2844"/>
      <c r="AB24" s="2844"/>
      <c r="AC24" s="2108">
        <v>0</v>
      </c>
      <c r="AD24" s="2108"/>
      <c r="AE24" s="2844"/>
      <c r="AF24" s="2844">
        <v>0</v>
      </c>
      <c r="AG24" s="2108">
        <v>0</v>
      </c>
      <c r="AH24" s="273" t="s">
        <v>10001</v>
      </c>
      <c r="AI24" s="273"/>
      <c r="AJ24" s="273">
        <v>0</v>
      </c>
    </row>
    <row r="25" spans="1:36" ht="63">
      <c r="A25" s="139">
        <v>116</v>
      </c>
      <c r="B25" s="264" t="s">
        <v>408</v>
      </c>
      <c r="C25" s="292" t="s">
        <v>409</v>
      </c>
      <c r="D25" s="266" t="s">
        <v>221</v>
      </c>
      <c r="E25" s="264" t="s">
        <v>410</v>
      </c>
      <c r="F25" s="267" t="s">
        <v>30</v>
      </c>
      <c r="G25" s="277">
        <v>53</v>
      </c>
      <c r="H25" s="273">
        <v>13.09</v>
      </c>
      <c r="I25" s="273">
        <v>13</v>
      </c>
      <c r="J25" s="275">
        <v>0</v>
      </c>
      <c r="K25" s="276">
        <v>26.09</v>
      </c>
      <c r="L25" s="271">
        <v>26.91</v>
      </c>
      <c r="M25" s="277">
        <v>20.135999999999999</v>
      </c>
      <c r="N25" s="277">
        <v>6.774</v>
      </c>
      <c r="O25" s="273">
        <v>26.91</v>
      </c>
      <c r="P25" s="273"/>
      <c r="Q25" s="273"/>
      <c r="R25" s="273"/>
      <c r="S25" s="273"/>
      <c r="T25" s="273"/>
      <c r="U25" s="273"/>
      <c r="V25" s="273"/>
      <c r="W25" s="273"/>
      <c r="X25" s="2843">
        <v>20.135999999999999</v>
      </c>
      <c r="Y25" s="2843">
        <v>6.774</v>
      </c>
      <c r="Z25" s="2108">
        <v>26.91</v>
      </c>
      <c r="AA25" s="2844">
        <v>19.934639999999998</v>
      </c>
      <c r="AB25" s="2844"/>
      <c r="AC25" s="2108">
        <v>19.934639999999998</v>
      </c>
      <c r="AD25" s="2108">
        <v>0.20135999999999998</v>
      </c>
      <c r="AE25" s="2844"/>
      <c r="AF25" s="2844">
        <v>0</v>
      </c>
      <c r="AG25" s="2108">
        <v>0</v>
      </c>
      <c r="AH25" s="273"/>
      <c r="AI25" s="268" t="s">
        <v>10054</v>
      </c>
      <c r="AJ25" s="273">
        <v>0</v>
      </c>
    </row>
    <row r="26" spans="1:36" ht="63">
      <c r="A26" s="139">
        <v>117</v>
      </c>
      <c r="B26" s="264" t="s">
        <v>411</v>
      </c>
      <c r="C26" s="292" t="s">
        <v>412</v>
      </c>
      <c r="D26" s="289" t="s">
        <v>226</v>
      </c>
      <c r="E26" s="264" t="s">
        <v>390</v>
      </c>
      <c r="F26" s="267" t="s">
        <v>30</v>
      </c>
      <c r="G26" s="277">
        <v>38.832000000000001</v>
      </c>
      <c r="H26" s="273">
        <v>8.0640000000000001</v>
      </c>
      <c r="I26" s="273">
        <v>5.95</v>
      </c>
      <c r="J26" s="275">
        <v>0</v>
      </c>
      <c r="K26" s="276">
        <v>14.013999999999999</v>
      </c>
      <c r="L26" s="271">
        <v>24.818000000000001</v>
      </c>
      <c r="M26" s="277">
        <v>0.73599999999999999</v>
      </c>
      <c r="N26" s="277">
        <v>24.082000000000001</v>
      </c>
      <c r="O26" s="273">
        <v>24.818000000000001</v>
      </c>
      <c r="P26" s="273"/>
      <c r="Q26" s="273"/>
      <c r="R26" s="273"/>
      <c r="S26" s="273"/>
      <c r="T26" s="273"/>
      <c r="U26" s="273"/>
      <c r="V26" s="273"/>
      <c r="W26" s="273"/>
      <c r="X26" s="2843">
        <v>0.73599999999999999</v>
      </c>
      <c r="Y26" s="2843">
        <v>24.082000000000001</v>
      </c>
      <c r="Z26" s="2108">
        <v>24.818000000000001</v>
      </c>
      <c r="AA26" s="2844">
        <v>0.72863999999999995</v>
      </c>
      <c r="AB26" s="2844"/>
      <c r="AC26" s="2108">
        <v>0.72863999999999995</v>
      </c>
      <c r="AD26" s="2108">
        <v>7.3600000000000002E-3</v>
      </c>
      <c r="AE26" s="2844"/>
      <c r="AF26" s="2844">
        <v>0</v>
      </c>
      <c r="AG26" s="2108">
        <v>0</v>
      </c>
      <c r="AH26" s="273"/>
      <c r="AI26" s="268" t="s">
        <v>10054</v>
      </c>
      <c r="AJ26" s="273">
        <v>0</v>
      </c>
    </row>
    <row r="27" spans="1:36" ht="63">
      <c r="A27" s="139">
        <v>118</v>
      </c>
      <c r="B27" s="264" t="s">
        <v>413</v>
      </c>
      <c r="C27" s="292" t="s">
        <v>414</v>
      </c>
      <c r="D27" s="289" t="s">
        <v>28</v>
      </c>
      <c r="E27" s="264" t="s">
        <v>390</v>
      </c>
      <c r="F27" s="267" t="s">
        <v>30</v>
      </c>
      <c r="G27" s="277">
        <v>38.265000000000001</v>
      </c>
      <c r="H27" s="273">
        <v>4.1680000000000001</v>
      </c>
      <c r="I27" s="273">
        <v>4.5250000000000004</v>
      </c>
      <c r="J27" s="275">
        <v>0</v>
      </c>
      <c r="K27" s="276">
        <v>8.6930000000000014</v>
      </c>
      <c r="L27" s="271">
        <v>29.571999999999999</v>
      </c>
      <c r="M27" s="277">
        <v>5.4749999999999996</v>
      </c>
      <c r="N27" s="277">
        <v>24.097000000000001</v>
      </c>
      <c r="O27" s="273">
        <v>29.572000000000003</v>
      </c>
      <c r="P27" s="273"/>
      <c r="Q27" s="273"/>
      <c r="R27" s="273"/>
      <c r="S27" s="273"/>
      <c r="T27" s="273"/>
      <c r="U27" s="273"/>
      <c r="V27" s="273"/>
      <c r="W27" s="273"/>
      <c r="X27" s="2843">
        <v>5.4749999999999996</v>
      </c>
      <c r="Y27" s="2843">
        <v>24.097000000000001</v>
      </c>
      <c r="Z27" s="2108">
        <v>29.572000000000003</v>
      </c>
      <c r="AA27" s="2844">
        <v>5.4202499999999993</v>
      </c>
      <c r="AB27" s="2844"/>
      <c r="AC27" s="2108">
        <v>5.4202499999999993</v>
      </c>
      <c r="AD27" s="2108">
        <v>5.4749999999999993E-2</v>
      </c>
      <c r="AE27" s="2844"/>
      <c r="AF27" s="2844">
        <v>0</v>
      </c>
      <c r="AG27" s="2108">
        <v>0</v>
      </c>
      <c r="AH27" s="273"/>
      <c r="AI27" s="268" t="s">
        <v>10054</v>
      </c>
      <c r="AJ27" s="273">
        <v>0</v>
      </c>
    </row>
    <row r="28" spans="1:36" ht="63">
      <c r="A28" s="139">
        <v>119</v>
      </c>
      <c r="B28" s="264" t="s">
        <v>415</v>
      </c>
      <c r="C28" s="292" t="s">
        <v>416</v>
      </c>
      <c r="D28" s="289" t="s">
        <v>389</v>
      </c>
      <c r="E28" s="264" t="s">
        <v>394</v>
      </c>
      <c r="F28" s="267" t="s">
        <v>30</v>
      </c>
      <c r="G28" s="277">
        <v>94.899000000000001</v>
      </c>
      <c r="H28" s="273">
        <v>7.4779999999999998</v>
      </c>
      <c r="I28" s="273">
        <v>12.3</v>
      </c>
      <c r="J28" s="275">
        <v>0</v>
      </c>
      <c r="K28" s="276">
        <v>19.777999999999999</v>
      </c>
      <c r="L28" s="271">
        <v>75.121000000000009</v>
      </c>
      <c r="M28" s="277">
        <v>54.066000000000003</v>
      </c>
      <c r="N28" s="277">
        <v>21.055</v>
      </c>
      <c r="O28" s="273">
        <v>75.121000000000009</v>
      </c>
      <c r="P28" s="273"/>
      <c r="Q28" s="273"/>
      <c r="R28" s="273"/>
      <c r="S28" s="273"/>
      <c r="T28" s="273"/>
      <c r="U28" s="273"/>
      <c r="V28" s="273"/>
      <c r="W28" s="273"/>
      <c r="X28" s="2843">
        <v>54.066000000000003</v>
      </c>
      <c r="Y28" s="2843">
        <v>21.055</v>
      </c>
      <c r="Z28" s="2108">
        <v>75.121000000000009</v>
      </c>
      <c r="AA28" s="2844">
        <v>53.52534</v>
      </c>
      <c r="AB28" s="2844"/>
      <c r="AC28" s="2108">
        <v>53.52534</v>
      </c>
      <c r="AD28" s="2108">
        <v>0.54066000000000003</v>
      </c>
      <c r="AE28" s="2844"/>
      <c r="AF28" s="2844">
        <v>0</v>
      </c>
      <c r="AG28" s="2108">
        <v>0</v>
      </c>
      <c r="AH28" s="273"/>
      <c r="AI28" s="268" t="s">
        <v>10054</v>
      </c>
      <c r="AJ28" s="273">
        <v>0</v>
      </c>
    </row>
    <row r="29" spans="1:36" ht="47.25">
      <c r="A29" s="139">
        <v>120</v>
      </c>
      <c r="B29" s="264" t="s">
        <v>417</v>
      </c>
      <c r="C29" s="257" t="s">
        <v>418</v>
      </c>
      <c r="D29" s="289" t="s">
        <v>28</v>
      </c>
      <c r="E29" s="202" t="s">
        <v>419</v>
      </c>
      <c r="F29" s="267" t="s">
        <v>47</v>
      </c>
      <c r="G29" s="277">
        <v>97.433000000000007</v>
      </c>
      <c r="H29" s="277">
        <v>0</v>
      </c>
      <c r="I29" s="293">
        <v>24.5</v>
      </c>
      <c r="J29" s="294">
        <v>0</v>
      </c>
      <c r="K29" s="276">
        <v>24.5</v>
      </c>
      <c r="L29" s="271">
        <v>72.933000000000007</v>
      </c>
      <c r="M29" s="277">
        <v>21.27</v>
      </c>
      <c r="N29" s="277">
        <v>0</v>
      </c>
      <c r="O29" s="273">
        <v>21.27</v>
      </c>
      <c r="P29" s="273"/>
      <c r="Q29" s="273"/>
      <c r="R29" s="273"/>
      <c r="S29" s="273"/>
      <c r="T29" s="273"/>
      <c r="U29" s="273"/>
      <c r="V29" s="273"/>
      <c r="W29" s="273"/>
      <c r="X29" s="2843">
        <v>21.27</v>
      </c>
      <c r="Y29" s="2843">
        <v>0</v>
      </c>
      <c r="Z29" s="2108">
        <v>21.27</v>
      </c>
      <c r="AA29" s="2844">
        <v>5.2643249999999995</v>
      </c>
      <c r="AB29" s="2844"/>
      <c r="AC29" s="2108">
        <v>5.2643249999999995</v>
      </c>
      <c r="AD29" s="2108">
        <v>5.3175E-2</v>
      </c>
      <c r="AE29" s="2844"/>
      <c r="AF29" s="2844">
        <v>0</v>
      </c>
      <c r="AG29" s="2108">
        <v>0</v>
      </c>
      <c r="AH29" s="273"/>
      <c r="AI29" s="268" t="s">
        <v>9950</v>
      </c>
      <c r="AJ29" s="277">
        <v>0</v>
      </c>
    </row>
    <row r="30" spans="1:36" ht="63">
      <c r="A30" s="139">
        <v>121</v>
      </c>
      <c r="B30" s="264" t="s">
        <v>420</v>
      </c>
      <c r="C30" s="203" t="s">
        <v>421</v>
      </c>
      <c r="D30" s="202" t="s">
        <v>209</v>
      </c>
      <c r="E30" s="202" t="s">
        <v>419</v>
      </c>
      <c r="F30" s="267" t="s">
        <v>30</v>
      </c>
      <c r="G30" s="277">
        <v>49.587000000000003</v>
      </c>
      <c r="H30" s="277">
        <v>0</v>
      </c>
      <c r="I30" s="293">
        <v>12.5</v>
      </c>
      <c r="J30" s="294">
        <v>0</v>
      </c>
      <c r="K30" s="277">
        <v>12.5</v>
      </c>
      <c r="L30" s="271">
        <v>37.087000000000003</v>
      </c>
      <c r="M30" s="277">
        <v>37.087000000000003</v>
      </c>
      <c r="N30" s="277">
        <v>0</v>
      </c>
      <c r="O30" s="277">
        <v>37.087000000000003</v>
      </c>
      <c r="P30" s="277"/>
      <c r="Q30" s="277"/>
      <c r="R30" s="277"/>
      <c r="S30" s="277"/>
      <c r="T30" s="277"/>
      <c r="U30" s="277"/>
      <c r="V30" s="277"/>
      <c r="W30" s="277"/>
      <c r="X30" s="2843">
        <v>37.087000000000003</v>
      </c>
      <c r="Y30" s="2843">
        <v>0</v>
      </c>
      <c r="Z30" s="2108">
        <v>37.087000000000003</v>
      </c>
      <c r="AA30" s="2844">
        <v>36.716130000000007</v>
      </c>
      <c r="AB30" s="2844"/>
      <c r="AC30" s="2108">
        <v>36.716130000000007</v>
      </c>
      <c r="AD30" s="2108">
        <v>0.37087000000000003</v>
      </c>
      <c r="AE30" s="2844"/>
      <c r="AF30" s="2844">
        <v>0</v>
      </c>
      <c r="AG30" s="2108">
        <v>0</v>
      </c>
      <c r="AH30" s="277"/>
      <c r="AI30" s="268" t="s">
        <v>10054</v>
      </c>
      <c r="AJ30" s="277">
        <v>0</v>
      </c>
    </row>
    <row r="31" spans="1:36" ht="31.5">
      <c r="A31" s="139">
        <v>122</v>
      </c>
      <c r="B31" s="264" t="s">
        <v>422</v>
      </c>
      <c r="C31" s="203" t="s">
        <v>423</v>
      </c>
      <c r="D31" s="202" t="s">
        <v>66</v>
      </c>
      <c r="E31" s="202" t="s">
        <v>419</v>
      </c>
      <c r="F31" s="267" t="s">
        <v>30</v>
      </c>
      <c r="G31" s="277">
        <v>39.573999999999998</v>
      </c>
      <c r="H31" s="277">
        <v>0</v>
      </c>
      <c r="I31" s="293">
        <v>10</v>
      </c>
      <c r="J31" s="294">
        <v>0</v>
      </c>
      <c r="K31" s="277">
        <v>10</v>
      </c>
      <c r="L31" s="271">
        <v>29.573999999999998</v>
      </c>
      <c r="M31" s="277">
        <v>29.574000000000002</v>
      </c>
      <c r="N31" s="277">
        <v>0</v>
      </c>
      <c r="O31" s="277">
        <v>29.574000000000002</v>
      </c>
      <c r="P31" s="277"/>
      <c r="Q31" s="277"/>
      <c r="R31" s="277"/>
      <c r="S31" s="277"/>
      <c r="T31" s="277"/>
      <c r="U31" s="277"/>
      <c r="V31" s="277"/>
      <c r="W31" s="277"/>
      <c r="X31" s="2843">
        <v>29.574000000000002</v>
      </c>
      <c r="Y31" s="2843">
        <v>0</v>
      </c>
      <c r="Z31" s="2108">
        <v>29.574000000000002</v>
      </c>
      <c r="AA31" s="2844">
        <v>29.277999999999999</v>
      </c>
      <c r="AB31" s="2844"/>
      <c r="AC31" s="2108">
        <v>29.277999999999999</v>
      </c>
      <c r="AD31" s="2108">
        <v>0.29599999999999999</v>
      </c>
      <c r="AE31" s="2844"/>
      <c r="AF31" s="2844">
        <v>0</v>
      </c>
      <c r="AG31" s="2108">
        <v>0</v>
      </c>
      <c r="AH31" s="277"/>
      <c r="AI31" s="273" t="s">
        <v>9950</v>
      </c>
      <c r="AJ31" s="277">
        <v>0</v>
      </c>
    </row>
    <row r="32" spans="1:36" ht="31.5">
      <c r="A32" s="139">
        <v>123</v>
      </c>
      <c r="B32" s="264" t="s">
        <v>424</v>
      </c>
      <c r="C32" s="203" t="s">
        <v>425</v>
      </c>
      <c r="D32" s="202" t="s">
        <v>426</v>
      </c>
      <c r="E32" s="202" t="s">
        <v>419</v>
      </c>
      <c r="F32" s="267" t="s">
        <v>47</v>
      </c>
      <c r="G32" s="277">
        <v>64.016999999999996</v>
      </c>
      <c r="H32" s="277">
        <v>0</v>
      </c>
      <c r="I32" s="293">
        <v>16.25</v>
      </c>
      <c r="J32" s="294">
        <v>0</v>
      </c>
      <c r="K32" s="277">
        <v>16.25</v>
      </c>
      <c r="L32" s="271">
        <v>47.766999999999996</v>
      </c>
      <c r="M32" s="277">
        <v>10</v>
      </c>
      <c r="N32" s="277">
        <v>0</v>
      </c>
      <c r="O32" s="277">
        <v>10</v>
      </c>
      <c r="P32" s="277"/>
      <c r="Q32" s="277"/>
      <c r="R32" s="277"/>
      <c r="S32" s="277"/>
      <c r="T32" s="277"/>
      <c r="U32" s="277"/>
      <c r="V32" s="277"/>
      <c r="W32" s="277"/>
      <c r="X32" s="2843">
        <v>10</v>
      </c>
      <c r="Y32" s="2843">
        <v>0</v>
      </c>
      <c r="Z32" s="2108">
        <v>10</v>
      </c>
      <c r="AA32" s="2844">
        <v>2.4750000000000001</v>
      </c>
      <c r="AB32" s="2844"/>
      <c r="AC32" s="2108">
        <v>2.4750000000000001</v>
      </c>
      <c r="AD32" s="2108">
        <v>2.5000000000000001E-2</v>
      </c>
      <c r="AE32" s="2844"/>
      <c r="AF32" s="2844">
        <v>0</v>
      </c>
      <c r="AG32" s="2108">
        <v>0</v>
      </c>
      <c r="AH32" s="277"/>
      <c r="AI32" s="268" t="s">
        <v>9950</v>
      </c>
      <c r="AJ32" s="277">
        <v>0</v>
      </c>
    </row>
    <row r="33" spans="1:36" ht="31.5">
      <c r="A33" s="139">
        <v>124</v>
      </c>
      <c r="B33" s="264" t="s">
        <v>427</v>
      </c>
      <c r="C33" s="203" t="s">
        <v>428</v>
      </c>
      <c r="D33" s="202" t="s">
        <v>429</v>
      </c>
      <c r="E33" s="202" t="s">
        <v>419</v>
      </c>
      <c r="F33" s="267" t="s">
        <v>47</v>
      </c>
      <c r="G33" s="277">
        <v>79.504999999999995</v>
      </c>
      <c r="H33" s="277">
        <v>0</v>
      </c>
      <c r="I33" s="293">
        <v>20</v>
      </c>
      <c r="J33" s="294">
        <v>0</v>
      </c>
      <c r="K33" s="277">
        <v>20</v>
      </c>
      <c r="L33" s="271">
        <v>59.504999999999995</v>
      </c>
      <c r="M33" s="277">
        <v>20</v>
      </c>
      <c r="N33" s="277">
        <v>0</v>
      </c>
      <c r="O33" s="277">
        <v>20</v>
      </c>
      <c r="P33" s="277"/>
      <c r="Q33" s="277"/>
      <c r="R33" s="277"/>
      <c r="S33" s="277"/>
      <c r="T33" s="277"/>
      <c r="U33" s="277"/>
      <c r="V33" s="277"/>
      <c r="W33" s="277"/>
      <c r="X33" s="2843">
        <v>20</v>
      </c>
      <c r="Y33" s="2843">
        <v>0</v>
      </c>
      <c r="Z33" s="2108">
        <v>20</v>
      </c>
      <c r="AA33" s="2844">
        <v>4.95</v>
      </c>
      <c r="AB33" s="2844"/>
      <c r="AC33" s="2108">
        <v>4.95</v>
      </c>
      <c r="AD33" s="2108">
        <v>0.05</v>
      </c>
      <c r="AE33" s="2844"/>
      <c r="AF33" s="2844">
        <v>4.944712</v>
      </c>
      <c r="AG33" s="2108">
        <v>4.944712</v>
      </c>
      <c r="AH33" s="277"/>
      <c r="AI33" s="268" t="s">
        <v>9950</v>
      </c>
      <c r="AJ33" s="277">
        <v>0</v>
      </c>
    </row>
    <row r="34" spans="1:36" ht="31.5">
      <c r="A34" s="139">
        <v>125</v>
      </c>
      <c r="B34" s="264" t="s">
        <v>430</v>
      </c>
      <c r="C34" s="203" t="s">
        <v>431</v>
      </c>
      <c r="D34" s="202" t="s">
        <v>254</v>
      </c>
      <c r="E34" s="202" t="s">
        <v>419</v>
      </c>
      <c r="F34" s="267" t="s">
        <v>47</v>
      </c>
      <c r="G34" s="277">
        <v>59.707999999999998</v>
      </c>
      <c r="H34" s="277">
        <v>0</v>
      </c>
      <c r="I34" s="293">
        <v>3.75</v>
      </c>
      <c r="J34" s="294">
        <v>0</v>
      </c>
      <c r="K34" s="277">
        <v>3.75</v>
      </c>
      <c r="L34" s="271">
        <v>55.957999999999998</v>
      </c>
      <c r="M34" s="277">
        <v>15.226000000000001</v>
      </c>
      <c r="N34" s="277">
        <v>0</v>
      </c>
      <c r="O34" s="277">
        <v>15.226000000000001</v>
      </c>
      <c r="P34" s="277"/>
      <c r="Q34" s="277"/>
      <c r="R34" s="277"/>
      <c r="S34" s="277"/>
      <c r="T34" s="277"/>
      <c r="U34" s="277"/>
      <c r="V34" s="277"/>
      <c r="W34" s="277"/>
      <c r="X34" s="2843">
        <v>15.226000000000001</v>
      </c>
      <c r="Y34" s="2843">
        <v>0</v>
      </c>
      <c r="Z34" s="2108">
        <v>15.226000000000001</v>
      </c>
      <c r="AA34" s="2844">
        <v>3.7684350000000002</v>
      </c>
      <c r="AB34" s="2844"/>
      <c r="AC34" s="2108">
        <v>3.7684350000000002</v>
      </c>
      <c r="AD34" s="2108">
        <v>3.8065000000000002E-2</v>
      </c>
      <c r="AE34" s="2844"/>
      <c r="AF34" s="2844">
        <v>0</v>
      </c>
      <c r="AG34" s="2108">
        <v>0</v>
      </c>
      <c r="AH34" s="277"/>
      <c r="AI34" s="268" t="s">
        <v>9950</v>
      </c>
      <c r="AJ34" s="277">
        <v>0</v>
      </c>
    </row>
    <row r="35" spans="1:36" ht="31.5">
      <c r="A35" s="139">
        <v>126</v>
      </c>
      <c r="B35" s="264" t="s">
        <v>432</v>
      </c>
      <c r="C35" s="203" t="s">
        <v>433</v>
      </c>
      <c r="D35" s="202" t="s">
        <v>226</v>
      </c>
      <c r="E35" s="202" t="s">
        <v>419</v>
      </c>
      <c r="F35" s="267" t="s">
        <v>30</v>
      </c>
      <c r="G35" s="277">
        <v>31.664999999999999</v>
      </c>
      <c r="H35" s="277">
        <v>0</v>
      </c>
      <c r="I35" s="293">
        <v>8</v>
      </c>
      <c r="J35" s="294">
        <v>0</v>
      </c>
      <c r="K35" s="277">
        <v>8</v>
      </c>
      <c r="L35" s="271">
        <v>23.664999999999999</v>
      </c>
      <c r="M35" s="277">
        <v>17.995000000000001</v>
      </c>
      <c r="N35" s="277">
        <v>5.67</v>
      </c>
      <c r="O35" s="277">
        <v>23.664999999999999</v>
      </c>
      <c r="P35" s="277"/>
      <c r="Q35" s="277"/>
      <c r="R35" s="277"/>
      <c r="S35" s="277"/>
      <c r="T35" s="277"/>
      <c r="U35" s="277"/>
      <c r="V35" s="277"/>
      <c r="W35" s="277"/>
      <c r="X35" s="2843">
        <v>17.995000000000001</v>
      </c>
      <c r="Y35" s="2843">
        <v>5.67</v>
      </c>
      <c r="Z35" s="2108">
        <v>23.664999999999999</v>
      </c>
      <c r="AA35" s="2844">
        <v>17.815000000000001</v>
      </c>
      <c r="AB35" s="2844"/>
      <c r="AC35" s="2108">
        <v>17.815000000000001</v>
      </c>
      <c r="AD35" s="2108">
        <v>0.18</v>
      </c>
      <c r="AE35" s="2844"/>
      <c r="AF35" s="2844">
        <v>0</v>
      </c>
      <c r="AG35" s="2108">
        <v>0</v>
      </c>
      <c r="AH35" s="277"/>
      <c r="AI35" s="273" t="s">
        <v>9950</v>
      </c>
      <c r="AJ35" s="277">
        <v>0</v>
      </c>
    </row>
    <row r="36" spans="1:36" ht="31.5">
      <c r="A36" s="139">
        <v>127</v>
      </c>
      <c r="B36" s="164" t="s">
        <v>434</v>
      </c>
      <c r="C36" s="292" t="s">
        <v>435</v>
      </c>
      <c r="D36" s="295" t="s">
        <v>209</v>
      </c>
      <c r="E36" s="202" t="s">
        <v>419</v>
      </c>
      <c r="F36" s="296" t="s">
        <v>47</v>
      </c>
      <c r="G36" s="277">
        <v>79.620999999999995</v>
      </c>
      <c r="H36" s="277">
        <v>0</v>
      </c>
      <c r="I36" s="277">
        <v>0</v>
      </c>
      <c r="J36" s="294">
        <v>0</v>
      </c>
      <c r="K36" s="277">
        <v>0</v>
      </c>
      <c r="L36" s="297">
        <v>79.620999999999995</v>
      </c>
      <c r="M36" s="277">
        <v>25</v>
      </c>
      <c r="N36" s="277">
        <v>0.621</v>
      </c>
      <c r="O36" s="277">
        <v>25.620999999999999</v>
      </c>
      <c r="P36" s="277"/>
      <c r="Q36" s="277"/>
      <c r="R36" s="277"/>
      <c r="S36" s="277"/>
      <c r="T36" s="277"/>
      <c r="U36" s="277"/>
      <c r="V36" s="277"/>
      <c r="W36" s="277"/>
      <c r="X36" s="2843">
        <v>25</v>
      </c>
      <c r="Y36" s="2843">
        <v>0.621</v>
      </c>
      <c r="Z36" s="2108">
        <v>25.620999999999999</v>
      </c>
      <c r="AA36" s="2844">
        <v>6.1875</v>
      </c>
      <c r="AB36" s="2844"/>
      <c r="AC36" s="2108">
        <v>6.1875</v>
      </c>
      <c r="AD36" s="2108">
        <v>6.25E-2</v>
      </c>
      <c r="AE36" s="2844"/>
      <c r="AF36" s="2844">
        <v>0</v>
      </c>
      <c r="AG36" s="2108">
        <v>0</v>
      </c>
      <c r="AH36" s="277"/>
      <c r="AI36" s="268" t="s">
        <v>9950</v>
      </c>
      <c r="AJ36" s="277">
        <v>0</v>
      </c>
    </row>
    <row r="37" spans="1:36">
      <c r="A37" s="139"/>
      <c r="B37" s="164"/>
      <c r="C37" s="292"/>
      <c r="D37" s="295"/>
      <c r="E37" s="202"/>
      <c r="F37" s="296"/>
      <c r="G37" s="277"/>
      <c r="H37" s="277"/>
      <c r="I37" s="277"/>
      <c r="J37" s="294"/>
      <c r="K37" s="277"/>
      <c r="L37" s="29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row>
    <row r="38" spans="1:36" ht="21.75" customHeight="1">
      <c r="A38" s="298"/>
      <c r="B38" s="298"/>
      <c r="C38" s="299" t="s">
        <v>436</v>
      </c>
      <c r="D38" s="300"/>
      <c r="E38" s="301"/>
      <c r="F38" s="300"/>
      <c r="G38" s="302">
        <v>1756.4190000000003</v>
      </c>
      <c r="H38" s="302">
        <v>274.43299999999999</v>
      </c>
      <c r="I38" s="302">
        <v>362.67700000000002</v>
      </c>
      <c r="J38" s="302">
        <v>0</v>
      </c>
      <c r="K38" s="302">
        <v>637.1099999999999</v>
      </c>
      <c r="L38" s="302">
        <v>1119.309</v>
      </c>
      <c r="M38" s="302">
        <v>626.86899999999991</v>
      </c>
      <c r="N38" s="302">
        <v>203.946</v>
      </c>
      <c r="O38" s="302">
        <v>830.81499999999971</v>
      </c>
      <c r="P38" s="302">
        <v>0</v>
      </c>
      <c r="Q38" s="302">
        <v>0</v>
      </c>
      <c r="R38" s="302">
        <v>0</v>
      </c>
      <c r="S38" s="302">
        <v>0</v>
      </c>
      <c r="T38" s="302">
        <v>0</v>
      </c>
      <c r="U38" s="302">
        <v>0</v>
      </c>
      <c r="V38" s="302">
        <v>0</v>
      </c>
      <c r="W38" s="302">
        <v>0</v>
      </c>
      <c r="X38" s="302">
        <v>626.86899999999991</v>
      </c>
      <c r="Y38" s="302">
        <v>203.946</v>
      </c>
      <c r="Z38" s="302">
        <v>830.81499999999971</v>
      </c>
      <c r="AA38" s="302">
        <v>516.46587750000003</v>
      </c>
      <c r="AB38" s="302">
        <v>0</v>
      </c>
      <c r="AC38" s="302">
        <v>516.46587750000003</v>
      </c>
      <c r="AD38" s="302">
        <v>5.2163724999999994</v>
      </c>
      <c r="AE38" s="302">
        <v>0</v>
      </c>
      <c r="AF38" s="302">
        <v>28.722497000000001</v>
      </c>
      <c r="AG38" s="302">
        <v>28.722497000000001</v>
      </c>
      <c r="AH38" s="302"/>
      <c r="AI38" s="302"/>
      <c r="AJ38" s="302">
        <v>0</v>
      </c>
    </row>
    <row r="39" spans="1:36">
      <c r="A39" s="298"/>
      <c r="B39" s="298"/>
      <c r="C39" s="303"/>
      <c r="D39" s="304"/>
      <c r="E39" s="259"/>
      <c r="F39" s="304"/>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row>
    <row r="40" spans="1:36">
      <c r="A40" s="306"/>
      <c r="B40" s="306"/>
      <c r="C40" s="207" t="s">
        <v>375</v>
      </c>
      <c r="G40" s="307"/>
      <c r="H40" s="307"/>
      <c r="I40" s="307"/>
      <c r="J40" s="307"/>
      <c r="K40" s="308"/>
      <c r="L40" s="307"/>
      <c r="M40" s="307"/>
      <c r="N40" s="307"/>
      <c r="O40" s="308"/>
      <c r="P40" s="308"/>
      <c r="Q40" s="308"/>
      <c r="R40" s="308"/>
      <c r="S40" s="308"/>
      <c r="T40" s="308"/>
      <c r="U40" s="308"/>
      <c r="V40" s="308"/>
      <c r="W40" s="308"/>
      <c r="X40" s="308"/>
      <c r="Y40" s="308"/>
      <c r="Z40" s="308"/>
      <c r="AA40" s="308"/>
      <c r="AB40" s="308"/>
      <c r="AC40" s="308"/>
      <c r="AD40" s="308"/>
      <c r="AE40" s="308"/>
      <c r="AF40" s="308"/>
      <c r="AG40" s="308"/>
      <c r="AH40" s="308"/>
      <c r="AI40" s="308"/>
      <c r="AJ40" s="307"/>
    </row>
    <row r="41" spans="1:36">
      <c r="A41" s="306"/>
      <c r="B41" s="306"/>
      <c r="C41" s="207" t="s">
        <v>365</v>
      </c>
      <c r="G41" s="307"/>
      <c r="H41" s="307"/>
      <c r="I41" s="307"/>
      <c r="J41" s="307"/>
      <c r="K41" s="308"/>
      <c r="L41" s="307"/>
      <c r="M41" s="307"/>
      <c r="N41" s="307"/>
      <c r="O41" s="308"/>
      <c r="P41" s="308"/>
      <c r="Q41" s="308"/>
      <c r="R41" s="308"/>
      <c r="S41" s="308"/>
      <c r="T41" s="308"/>
      <c r="U41" s="308"/>
      <c r="V41" s="308"/>
      <c r="W41" s="308"/>
      <c r="X41" s="308"/>
      <c r="Y41" s="308"/>
      <c r="Z41" s="308"/>
      <c r="AA41" s="308"/>
      <c r="AB41" s="308"/>
      <c r="AC41" s="308"/>
      <c r="AD41" s="308"/>
      <c r="AE41" s="308"/>
      <c r="AF41" s="308"/>
      <c r="AG41" s="308"/>
      <c r="AH41" s="308"/>
      <c r="AI41" s="308"/>
      <c r="AJ41" s="307"/>
    </row>
    <row r="42" spans="1:36">
      <c r="A42" s="306"/>
      <c r="B42" s="306"/>
      <c r="C42" s="207"/>
      <c r="G42" s="307"/>
      <c r="H42" s="307"/>
      <c r="I42" s="307"/>
      <c r="J42" s="307"/>
      <c r="K42" s="308"/>
      <c r="L42" s="307"/>
      <c r="M42" s="307"/>
      <c r="N42" s="307"/>
      <c r="O42" s="308"/>
      <c r="P42" s="308"/>
      <c r="Q42" s="308"/>
      <c r="R42" s="308"/>
      <c r="S42" s="308"/>
      <c r="T42" s="308"/>
      <c r="U42" s="308"/>
      <c r="V42" s="308"/>
      <c r="W42" s="308"/>
      <c r="X42" s="308"/>
      <c r="Y42" s="308"/>
      <c r="Z42" s="308"/>
      <c r="AA42" s="308"/>
      <c r="AB42" s="308"/>
      <c r="AC42" s="308"/>
      <c r="AD42" s="308"/>
      <c r="AE42" s="308"/>
      <c r="AF42" s="308"/>
      <c r="AG42" s="308"/>
      <c r="AH42" s="308"/>
      <c r="AI42" s="308"/>
      <c r="AJ42" s="307"/>
    </row>
    <row r="43" spans="1:36" ht="63">
      <c r="A43" s="139">
        <v>128</v>
      </c>
      <c r="B43" s="164" t="s">
        <v>437</v>
      </c>
      <c r="C43" s="284" t="s">
        <v>438</v>
      </c>
      <c r="D43" s="202" t="s">
        <v>213</v>
      </c>
      <c r="E43" s="202" t="s">
        <v>42</v>
      </c>
      <c r="F43" s="309" t="s">
        <v>47</v>
      </c>
      <c r="G43" s="277">
        <v>40</v>
      </c>
      <c r="H43" s="277">
        <v>0</v>
      </c>
      <c r="I43" s="277">
        <v>0</v>
      </c>
      <c r="J43" s="294">
        <v>0</v>
      </c>
      <c r="K43" s="277">
        <v>0</v>
      </c>
      <c r="L43" s="271">
        <v>40</v>
      </c>
      <c r="M43" s="277">
        <v>10</v>
      </c>
      <c r="N43" s="277">
        <v>0</v>
      </c>
      <c r="O43" s="277">
        <v>10</v>
      </c>
      <c r="P43" s="277"/>
      <c r="Q43" s="277"/>
      <c r="R43" s="277"/>
      <c r="S43" s="277"/>
      <c r="T43" s="277"/>
      <c r="U43" s="277"/>
      <c r="V43" s="277"/>
      <c r="W43" s="277"/>
      <c r="X43" s="2843">
        <v>10</v>
      </c>
      <c r="Y43" s="2843">
        <v>0</v>
      </c>
      <c r="Z43" s="2108">
        <v>10</v>
      </c>
      <c r="AA43" s="2844"/>
      <c r="AB43" s="2844"/>
      <c r="AC43" s="2108">
        <v>0</v>
      </c>
      <c r="AD43" s="2108"/>
      <c r="AE43" s="2844"/>
      <c r="AF43" s="2844">
        <v>0</v>
      </c>
      <c r="AG43" s="2108">
        <v>0</v>
      </c>
      <c r="AH43" s="277"/>
      <c r="AI43" s="277"/>
      <c r="AJ43" s="277">
        <v>0</v>
      </c>
    </row>
    <row r="44" spans="1:36">
      <c r="A44" s="139"/>
      <c r="B44" s="310"/>
      <c r="C44" s="284"/>
      <c r="D44" s="202"/>
      <c r="E44" s="202"/>
      <c r="F44" s="309"/>
      <c r="G44" s="277"/>
      <c r="H44" s="277"/>
      <c r="I44" s="277"/>
      <c r="J44" s="294"/>
      <c r="K44" s="277"/>
      <c r="L44" s="271"/>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row>
    <row r="45" spans="1:36" ht="23.25" customHeight="1">
      <c r="A45" s="298"/>
      <c r="B45" s="298"/>
      <c r="C45" s="3350" t="s">
        <v>439</v>
      </c>
      <c r="D45" s="3350"/>
      <c r="E45" s="301"/>
      <c r="F45" s="300"/>
      <c r="G45" s="302">
        <v>40</v>
      </c>
      <c r="H45" s="302">
        <v>0</v>
      </c>
      <c r="I45" s="302">
        <v>0</v>
      </c>
      <c r="J45" s="302">
        <v>0</v>
      </c>
      <c r="K45" s="302">
        <v>0</v>
      </c>
      <c r="L45" s="302">
        <v>40</v>
      </c>
      <c r="M45" s="302">
        <v>10</v>
      </c>
      <c r="N45" s="302">
        <v>0</v>
      </c>
      <c r="O45" s="302">
        <v>10</v>
      </c>
      <c r="P45" s="302">
        <v>0</v>
      </c>
      <c r="Q45" s="302">
        <v>0</v>
      </c>
      <c r="R45" s="302">
        <v>0</v>
      </c>
      <c r="S45" s="302">
        <v>0</v>
      </c>
      <c r="T45" s="302">
        <v>0</v>
      </c>
      <c r="U45" s="302">
        <v>0</v>
      </c>
      <c r="V45" s="302">
        <v>0</v>
      </c>
      <c r="W45" s="302">
        <v>0</v>
      </c>
      <c r="X45" s="302">
        <v>10</v>
      </c>
      <c r="Y45" s="302">
        <v>0</v>
      </c>
      <c r="Z45" s="302">
        <v>10</v>
      </c>
      <c r="AA45" s="302">
        <v>0</v>
      </c>
      <c r="AB45" s="302">
        <v>0</v>
      </c>
      <c r="AC45" s="302">
        <v>0</v>
      </c>
      <c r="AD45" s="302">
        <v>0</v>
      </c>
      <c r="AE45" s="302">
        <v>0</v>
      </c>
      <c r="AF45" s="302">
        <v>0</v>
      </c>
      <c r="AG45" s="302">
        <v>0</v>
      </c>
      <c r="AH45" s="302"/>
      <c r="AI45" s="302"/>
      <c r="AJ45" s="302">
        <v>0</v>
      </c>
    </row>
    <row r="46" spans="1:36" ht="21.75" customHeight="1">
      <c r="A46" s="298"/>
      <c r="B46" s="298"/>
      <c r="C46" s="3351" t="s">
        <v>440</v>
      </c>
      <c r="D46" s="3351"/>
      <c r="E46" s="3351"/>
      <c r="F46" s="300"/>
      <c r="G46" s="302">
        <v>1796.4190000000003</v>
      </c>
      <c r="H46" s="302">
        <v>274.43299999999999</v>
      </c>
      <c r="I46" s="302">
        <v>362.67700000000002</v>
      </c>
      <c r="J46" s="302">
        <v>0</v>
      </c>
      <c r="K46" s="302">
        <v>637.1099999999999</v>
      </c>
      <c r="L46" s="302">
        <v>1159.309</v>
      </c>
      <c r="M46" s="302">
        <v>636.86899999999991</v>
      </c>
      <c r="N46" s="302">
        <v>203.946</v>
      </c>
      <c r="O46" s="302">
        <v>840.81499999999971</v>
      </c>
      <c r="P46" s="302">
        <v>0</v>
      </c>
      <c r="Q46" s="302">
        <v>0</v>
      </c>
      <c r="R46" s="302">
        <v>0</v>
      </c>
      <c r="S46" s="302">
        <v>0</v>
      </c>
      <c r="T46" s="302">
        <v>0</v>
      </c>
      <c r="U46" s="302">
        <v>0</v>
      </c>
      <c r="V46" s="302">
        <v>0</v>
      </c>
      <c r="W46" s="302">
        <v>0</v>
      </c>
      <c r="X46" s="302">
        <v>636.86899999999991</v>
      </c>
      <c r="Y46" s="302">
        <v>203.946</v>
      </c>
      <c r="Z46" s="302">
        <v>840.81499999999971</v>
      </c>
      <c r="AA46" s="302">
        <v>516.46587750000003</v>
      </c>
      <c r="AB46" s="302">
        <v>0</v>
      </c>
      <c r="AC46" s="302">
        <v>516.46587750000003</v>
      </c>
      <c r="AD46" s="302">
        <v>5.2163724999999994</v>
      </c>
      <c r="AE46" s="302">
        <v>0</v>
      </c>
      <c r="AF46" s="302">
        <v>28.722497000000001</v>
      </c>
      <c r="AG46" s="302">
        <v>28.722497000000001</v>
      </c>
      <c r="AH46" s="302"/>
      <c r="AI46" s="302"/>
      <c r="AJ46" s="302">
        <v>0</v>
      </c>
    </row>
    <row r="47" spans="1:36">
      <c r="A47" s="298"/>
      <c r="B47" s="298"/>
      <c r="C47" s="311"/>
      <c r="D47" s="311"/>
      <c r="E47" s="311"/>
      <c r="F47" s="304"/>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c r="AJ47" s="305"/>
    </row>
    <row r="48" spans="1:36">
      <c r="A48" s="298"/>
      <c r="B48" s="298"/>
      <c r="C48" s="313" t="s">
        <v>441</v>
      </c>
      <c r="D48" s="304"/>
      <c r="E48" s="259"/>
      <c r="F48" s="304"/>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c r="AJ48" s="305"/>
    </row>
    <row r="49" spans="1:36">
      <c r="A49" s="298"/>
      <c r="B49" s="298"/>
      <c r="C49" s="207" t="s">
        <v>342</v>
      </c>
      <c r="D49" s="304"/>
      <c r="E49" s="259"/>
      <c r="F49" s="304"/>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row>
    <row r="50" spans="1:36" ht="9" customHeight="1">
      <c r="A50" s="298"/>
      <c r="B50" s="298"/>
      <c r="C50" s="207"/>
      <c r="D50" s="304"/>
      <c r="E50" s="259"/>
      <c r="F50" s="304"/>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row>
    <row r="51" spans="1:36" s="256" customFormat="1" ht="63">
      <c r="A51" s="139">
        <v>129</v>
      </c>
      <c r="B51" s="264" t="s">
        <v>442</v>
      </c>
      <c r="C51" s="314" t="s">
        <v>443</v>
      </c>
      <c r="D51" s="315" t="s">
        <v>400</v>
      </c>
      <c r="E51" s="316" t="s">
        <v>444</v>
      </c>
      <c r="F51" s="317" t="s">
        <v>30</v>
      </c>
      <c r="G51" s="318">
        <v>3046</v>
      </c>
      <c r="H51" s="276">
        <v>2414.4940000000001</v>
      </c>
      <c r="I51" s="276">
        <v>610.63699999999994</v>
      </c>
      <c r="J51" s="319">
        <v>0</v>
      </c>
      <c r="K51" s="276">
        <v>3025.1310000000003</v>
      </c>
      <c r="L51" s="319">
        <v>20.868999999999687</v>
      </c>
      <c r="M51" s="320">
        <v>1</v>
      </c>
      <c r="N51" s="320">
        <v>19.869</v>
      </c>
      <c r="O51" s="273">
        <v>20.869</v>
      </c>
      <c r="P51" s="273"/>
      <c r="Q51" s="273"/>
      <c r="R51" s="273"/>
      <c r="S51" s="273"/>
      <c r="T51" s="273"/>
      <c r="U51" s="273"/>
      <c r="V51" s="273"/>
      <c r="W51" s="273"/>
      <c r="X51" s="2843">
        <v>1</v>
      </c>
      <c r="Y51" s="2843">
        <v>19.869</v>
      </c>
      <c r="Z51" s="2108">
        <v>20.869</v>
      </c>
      <c r="AA51" s="2844">
        <v>0</v>
      </c>
      <c r="AB51" s="2844"/>
      <c r="AC51" s="2108">
        <v>0</v>
      </c>
      <c r="AD51" s="2108">
        <v>0</v>
      </c>
      <c r="AE51" s="2844"/>
      <c r="AF51" s="2844">
        <v>0</v>
      </c>
      <c r="AG51" s="2108">
        <v>0</v>
      </c>
      <c r="AH51" s="273" t="s">
        <v>10049</v>
      </c>
      <c r="AI51" s="273" t="s">
        <v>9950</v>
      </c>
      <c r="AJ51" s="276">
        <v>0</v>
      </c>
    </row>
    <row r="52" spans="1:36" s="256" customFormat="1" ht="63">
      <c r="A52" s="139">
        <v>130</v>
      </c>
      <c r="B52" s="264" t="s">
        <v>445</v>
      </c>
      <c r="C52" s="284" t="s">
        <v>446</v>
      </c>
      <c r="D52" s="266" t="s">
        <v>447</v>
      </c>
      <c r="E52" s="280" t="s">
        <v>448</v>
      </c>
      <c r="F52" s="309" t="s">
        <v>47</v>
      </c>
      <c r="G52" s="276">
        <v>635.11800000000005</v>
      </c>
      <c r="H52" s="276">
        <v>178.029</v>
      </c>
      <c r="I52" s="276">
        <v>22</v>
      </c>
      <c r="J52" s="319">
        <v>0</v>
      </c>
      <c r="K52" s="276">
        <v>200.029</v>
      </c>
      <c r="L52" s="319">
        <v>435.08900000000006</v>
      </c>
      <c r="M52" s="320">
        <v>290</v>
      </c>
      <c r="N52" s="320">
        <v>10.744999999999999</v>
      </c>
      <c r="O52" s="273">
        <v>300.745</v>
      </c>
      <c r="P52" s="273"/>
      <c r="Q52" s="273"/>
      <c r="R52" s="273"/>
      <c r="S52" s="273"/>
      <c r="T52" s="273"/>
      <c r="U52" s="273"/>
      <c r="V52" s="273"/>
      <c r="W52" s="273"/>
      <c r="X52" s="2843">
        <v>290</v>
      </c>
      <c r="Y52" s="2843">
        <v>10.744999999999999</v>
      </c>
      <c r="Z52" s="2108">
        <v>300.745</v>
      </c>
      <c r="AA52" s="2844">
        <v>71.775000000000006</v>
      </c>
      <c r="AB52" s="2844"/>
      <c r="AC52" s="2108">
        <v>71.775000000000006</v>
      </c>
      <c r="AD52" s="2108">
        <v>0.72499999999999998</v>
      </c>
      <c r="AE52" s="2844"/>
      <c r="AF52" s="2844">
        <v>71.772499999999994</v>
      </c>
      <c r="AG52" s="2108">
        <v>71.772499999999994</v>
      </c>
      <c r="AH52" s="273"/>
      <c r="AI52" s="268" t="s">
        <v>9950</v>
      </c>
      <c r="AJ52" s="276">
        <v>0</v>
      </c>
    </row>
    <row r="53" spans="1:36" s="278" customFormat="1" ht="63">
      <c r="A53" s="139">
        <v>131</v>
      </c>
      <c r="B53" s="264" t="s">
        <v>449</v>
      </c>
      <c r="C53" s="321" t="s">
        <v>450</v>
      </c>
      <c r="D53" s="322" t="s">
        <v>187</v>
      </c>
      <c r="E53" s="280" t="s">
        <v>451</v>
      </c>
      <c r="F53" s="309" t="s">
        <v>30</v>
      </c>
      <c r="G53" s="273">
        <v>147.82400000000001</v>
      </c>
      <c r="H53" s="273">
        <v>74.444999999999993</v>
      </c>
      <c r="I53" s="273">
        <v>25.75</v>
      </c>
      <c r="J53" s="275">
        <v>0</v>
      </c>
      <c r="K53" s="276">
        <v>100.19499999999999</v>
      </c>
      <c r="L53" s="319">
        <v>47.629000000000019</v>
      </c>
      <c r="M53" s="273">
        <v>33.152000000000001</v>
      </c>
      <c r="N53" s="273">
        <v>14.477</v>
      </c>
      <c r="O53" s="273">
        <v>47.629000000000005</v>
      </c>
      <c r="P53" s="273"/>
      <c r="Q53" s="273"/>
      <c r="R53" s="273"/>
      <c r="S53" s="273"/>
      <c r="T53" s="273"/>
      <c r="U53" s="273"/>
      <c r="V53" s="273"/>
      <c r="W53" s="273"/>
      <c r="X53" s="2843">
        <v>33.152000000000001</v>
      </c>
      <c r="Y53" s="2843">
        <v>14.477</v>
      </c>
      <c r="Z53" s="2108">
        <v>47.629000000000005</v>
      </c>
      <c r="AA53" s="2844">
        <v>32.820480000000003</v>
      </c>
      <c r="AB53" s="2844"/>
      <c r="AC53" s="2108">
        <v>32.820480000000003</v>
      </c>
      <c r="AD53" s="2108">
        <v>0.33152000000000004</v>
      </c>
      <c r="AE53" s="2844"/>
      <c r="AF53" s="2844">
        <v>0</v>
      </c>
      <c r="AG53" s="2108">
        <v>0</v>
      </c>
      <c r="AH53" s="273"/>
      <c r="AI53" s="268" t="s">
        <v>10054</v>
      </c>
      <c r="AJ53" s="273">
        <v>0</v>
      </c>
    </row>
    <row r="54" spans="1:36" s="278" customFormat="1" ht="63">
      <c r="A54" s="139">
        <v>132</v>
      </c>
      <c r="B54" s="264" t="s">
        <v>452</v>
      </c>
      <c r="C54" s="265" t="s">
        <v>453</v>
      </c>
      <c r="D54" s="323" t="s">
        <v>321</v>
      </c>
      <c r="E54" s="280" t="s">
        <v>451</v>
      </c>
      <c r="F54" s="309" t="s">
        <v>30</v>
      </c>
      <c r="G54" s="273">
        <v>98.899000000000001</v>
      </c>
      <c r="H54" s="273">
        <v>13.84</v>
      </c>
      <c r="I54" s="273">
        <v>3.835</v>
      </c>
      <c r="J54" s="275">
        <v>0</v>
      </c>
      <c r="K54" s="276">
        <v>17.675000000000001</v>
      </c>
      <c r="L54" s="319">
        <v>81.224000000000004</v>
      </c>
      <c r="M54" s="277">
        <v>70.099999999999994</v>
      </c>
      <c r="N54" s="277">
        <v>11.124000000000001</v>
      </c>
      <c r="O54" s="273">
        <v>81.22399999999999</v>
      </c>
      <c r="P54" s="273"/>
      <c r="Q54" s="273"/>
      <c r="R54" s="273"/>
      <c r="S54" s="273"/>
      <c r="T54" s="273"/>
      <c r="U54" s="273"/>
      <c r="V54" s="273"/>
      <c r="W54" s="273"/>
      <c r="X54" s="2843">
        <v>70.099999999999994</v>
      </c>
      <c r="Y54" s="2843">
        <v>11.124000000000001</v>
      </c>
      <c r="Z54" s="2108">
        <v>81.22399999999999</v>
      </c>
      <c r="AA54" s="2844">
        <v>69.399000000000001</v>
      </c>
      <c r="AB54" s="2844"/>
      <c r="AC54" s="2108">
        <v>69.399000000000001</v>
      </c>
      <c r="AD54" s="2108">
        <v>0.70099999999999996</v>
      </c>
      <c r="AE54" s="2844"/>
      <c r="AF54" s="2844">
        <v>0</v>
      </c>
      <c r="AG54" s="2108">
        <v>0</v>
      </c>
      <c r="AH54" s="273"/>
      <c r="AI54" s="268" t="s">
        <v>10054</v>
      </c>
      <c r="AJ54" s="273">
        <v>0</v>
      </c>
    </row>
    <row r="55" spans="1:36" s="278" customFormat="1" ht="63">
      <c r="A55" s="139">
        <v>133</v>
      </c>
      <c r="B55" s="264" t="s">
        <v>454</v>
      </c>
      <c r="C55" s="265" t="s">
        <v>455</v>
      </c>
      <c r="D55" s="323" t="s">
        <v>187</v>
      </c>
      <c r="E55" s="280" t="s">
        <v>451</v>
      </c>
      <c r="F55" s="309" t="s">
        <v>30</v>
      </c>
      <c r="G55" s="273">
        <v>98.105000000000004</v>
      </c>
      <c r="H55" s="273">
        <v>14.784000000000001</v>
      </c>
      <c r="I55" s="273">
        <v>2.7050000000000001</v>
      </c>
      <c r="J55" s="275">
        <v>0</v>
      </c>
      <c r="K55" s="276">
        <v>17.489000000000001</v>
      </c>
      <c r="L55" s="319">
        <v>80.616</v>
      </c>
      <c r="M55" s="277">
        <v>69.340999999999994</v>
      </c>
      <c r="N55" s="277">
        <v>11.275</v>
      </c>
      <c r="O55" s="273">
        <v>80.616</v>
      </c>
      <c r="P55" s="273"/>
      <c r="Q55" s="273"/>
      <c r="R55" s="273"/>
      <c r="S55" s="273"/>
      <c r="T55" s="273"/>
      <c r="U55" s="273"/>
      <c r="V55" s="273"/>
      <c r="W55" s="273"/>
      <c r="X55" s="2843">
        <v>69.340999999999994</v>
      </c>
      <c r="Y55" s="2843">
        <v>11.275</v>
      </c>
      <c r="Z55" s="2108">
        <v>80.616</v>
      </c>
      <c r="AA55" s="2844">
        <v>68.647589999999994</v>
      </c>
      <c r="AB55" s="2844"/>
      <c r="AC55" s="2108">
        <v>68.647589999999994</v>
      </c>
      <c r="AD55" s="2108">
        <v>0.69340999999999997</v>
      </c>
      <c r="AE55" s="2844"/>
      <c r="AF55" s="2844">
        <v>0</v>
      </c>
      <c r="AG55" s="2108">
        <v>0</v>
      </c>
      <c r="AH55" s="273"/>
      <c r="AI55" s="268" t="s">
        <v>10054</v>
      </c>
      <c r="AJ55" s="273">
        <v>0</v>
      </c>
    </row>
    <row r="56" spans="1:36" ht="67.5" customHeight="1">
      <c r="A56" s="139">
        <v>134</v>
      </c>
      <c r="B56" s="264" t="s">
        <v>456</v>
      </c>
      <c r="C56" s="265" t="s">
        <v>457</v>
      </c>
      <c r="D56" s="289" t="s">
        <v>429</v>
      </c>
      <c r="E56" s="264" t="s">
        <v>390</v>
      </c>
      <c r="F56" s="309" t="s">
        <v>30</v>
      </c>
      <c r="G56" s="277">
        <v>80</v>
      </c>
      <c r="H56" s="273">
        <v>19.962</v>
      </c>
      <c r="I56" s="273">
        <v>12</v>
      </c>
      <c r="J56" s="275">
        <v>0</v>
      </c>
      <c r="K56" s="276">
        <v>31.962</v>
      </c>
      <c r="L56" s="319">
        <v>48.037999999999997</v>
      </c>
      <c r="M56" s="277">
        <v>48.037999999999997</v>
      </c>
      <c r="N56" s="277">
        <v>0</v>
      </c>
      <c r="O56" s="273">
        <v>48.037999999999997</v>
      </c>
      <c r="P56" s="273"/>
      <c r="Q56" s="273"/>
      <c r="R56" s="273"/>
      <c r="S56" s="273"/>
      <c r="T56" s="273"/>
      <c r="U56" s="273"/>
      <c r="V56" s="273"/>
      <c r="W56" s="273"/>
      <c r="X56" s="2843">
        <v>48.037999999999997</v>
      </c>
      <c r="Y56" s="2843">
        <v>0</v>
      </c>
      <c r="Z56" s="2108">
        <v>48.037999999999997</v>
      </c>
      <c r="AA56" s="2844">
        <v>47.55762</v>
      </c>
      <c r="AB56" s="2844"/>
      <c r="AC56" s="2108">
        <v>47.55762</v>
      </c>
      <c r="AD56" s="2108">
        <v>0.48037999999999997</v>
      </c>
      <c r="AE56" s="2844"/>
      <c r="AF56" s="2844">
        <v>11.882868999999999</v>
      </c>
      <c r="AG56" s="2108">
        <v>11.882868999999999</v>
      </c>
      <c r="AH56" s="273"/>
      <c r="AI56" s="268" t="s">
        <v>10054</v>
      </c>
      <c r="AJ56" s="273">
        <v>0</v>
      </c>
    </row>
    <row r="57" spans="1:36" ht="63">
      <c r="A57" s="139">
        <v>135</v>
      </c>
      <c r="B57" s="264" t="s">
        <v>458</v>
      </c>
      <c r="C57" s="265" t="s">
        <v>459</v>
      </c>
      <c r="D57" s="289" t="s">
        <v>321</v>
      </c>
      <c r="E57" s="264" t="s">
        <v>460</v>
      </c>
      <c r="F57" s="281" t="s">
        <v>30</v>
      </c>
      <c r="G57" s="324">
        <v>29.786999999999999</v>
      </c>
      <c r="H57" s="268">
        <v>6.1029999999999998</v>
      </c>
      <c r="I57" s="273">
        <v>22.683</v>
      </c>
      <c r="J57" s="275">
        <v>0</v>
      </c>
      <c r="K57" s="276">
        <v>28.786000000000001</v>
      </c>
      <c r="L57" s="319">
        <v>1.0009999999999977</v>
      </c>
      <c r="M57" s="277">
        <v>1.0009999999999999</v>
      </c>
      <c r="N57" s="277">
        <v>0</v>
      </c>
      <c r="O57" s="273">
        <v>1.0009999999999999</v>
      </c>
      <c r="P57" s="273"/>
      <c r="Q57" s="273"/>
      <c r="R57" s="273"/>
      <c r="S57" s="273"/>
      <c r="T57" s="273"/>
      <c r="U57" s="273"/>
      <c r="V57" s="273"/>
      <c r="W57" s="273"/>
      <c r="X57" s="2843">
        <v>1.0009999999999999</v>
      </c>
      <c r="Y57" s="2843">
        <v>0</v>
      </c>
      <c r="Z57" s="2108">
        <v>1.0009999999999999</v>
      </c>
      <c r="AA57" s="2844">
        <v>0.99098999999999993</v>
      </c>
      <c r="AB57" s="2844"/>
      <c r="AC57" s="2108">
        <v>0.99098999999999993</v>
      </c>
      <c r="AD57" s="2108">
        <v>1.0009999999999998E-2</v>
      </c>
      <c r="AE57" s="2844"/>
      <c r="AF57" s="2844">
        <v>0</v>
      </c>
      <c r="AG57" s="2108">
        <v>0</v>
      </c>
      <c r="AH57" s="273"/>
      <c r="AI57" s="268" t="s">
        <v>10054</v>
      </c>
      <c r="AJ57" s="273">
        <v>0</v>
      </c>
    </row>
    <row r="58" spans="1:36" ht="63">
      <c r="A58" s="139">
        <v>136</v>
      </c>
      <c r="B58" s="264" t="s">
        <v>461</v>
      </c>
      <c r="C58" s="265" t="s">
        <v>462</v>
      </c>
      <c r="D58" s="289" t="s">
        <v>429</v>
      </c>
      <c r="E58" s="264" t="s">
        <v>463</v>
      </c>
      <c r="F58" s="309" t="s">
        <v>30</v>
      </c>
      <c r="G58" s="277">
        <v>40</v>
      </c>
      <c r="H58" s="273">
        <v>9.2919999999999998</v>
      </c>
      <c r="I58" s="273">
        <v>1.75</v>
      </c>
      <c r="J58" s="275">
        <v>0</v>
      </c>
      <c r="K58" s="276">
        <v>11.042</v>
      </c>
      <c r="L58" s="319">
        <v>28.957999999999998</v>
      </c>
      <c r="M58" s="277">
        <v>19.96</v>
      </c>
      <c r="N58" s="277">
        <v>8.9979999999999993</v>
      </c>
      <c r="O58" s="273">
        <v>28.957999999999998</v>
      </c>
      <c r="P58" s="273"/>
      <c r="Q58" s="273"/>
      <c r="R58" s="273"/>
      <c r="S58" s="273"/>
      <c r="T58" s="273"/>
      <c r="U58" s="273"/>
      <c r="V58" s="273"/>
      <c r="W58" s="273"/>
      <c r="X58" s="2843">
        <v>19.96</v>
      </c>
      <c r="Y58" s="2843">
        <v>8.9979999999999993</v>
      </c>
      <c r="Z58" s="2108">
        <v>28.957999999999998</v>
      </c>
      <c r="AA58" s="2844">
        <v>19.760400000000001</v>
      </c>
      <c r="AB58" s="2844"/>
      <c r="AC58" s="2108">
        <v>19.760400000000001</v>
      </c>
      <c r="AD58" s="2108">
        <v>0.1996</v>
      </c>
      <c r="AE58" s="2844"/>
      <c r="AF58" s="2844">
        <v>0</v>
      </c>
      <c r="AG58" s="2108">
        <v>0</v>
      </c>
      <c r="AH58" s="273"/>
      <c r="AI58" s="268" t="s">
        <v>10054</v>
      </c>
      <c r="AJ58" s="273">
        <v>0</v>
      </c>
    </row>
    <row r="59" spans="1:36" ht="54.75" customHeight="1">
      <c r="A59" s="139">
        <v>137</v>
      </c>
      <c r="B59" s="264" t="s">
        <v>464</v>
      </c>
      <c r="C59" s="279" t="s">
        <v>465</v>
      </c>
      <c r="D59" s="289" t="s">
        <v>187</v>
      </c>
      <c r="E59" s="202" t="s">
        <v>466</v>
      </c>
      <c r="F59" s="309" t="s">
        <v>47</v>
      </c>
      <c r="G59" s="277">
        <v>94.700999999999993</v>
      </c>
      <c r="H59" s="277">
        <v>0</v>
      </c>
      <c r="I59" s="277">
        <v>11.875</v>
      </c>
      <c r="J59" s="294">
        <v>0</v>
      </c>
      <c r="K59" s="276">
        <v>11.875</v>
      </c>
      <c r="L59" s="319">
        <v>82.825999999999993</v>
      </c>
      <c r="M59" s="277">
        <v>20</v>
      </c>
      <c r="N59" s="277">
        <v>0</v>
      </c>
      <c r="O59" s="273">
        <v>20</v>
      </c>
      <c r="P59" s="273"/>
      <c r="Q59" s="273"/>
      <c r="R59" s="273"/>
      <c r="S59" s="273"/>
      <c r="T59" s="273"/>
      <c r="U59" s="273"/>
      <c r="V59" s="273"/>
      <c r="W59" s="273"/>
      <c r="X59" s="2843">
        <v>20</v>
      </c>
      <c r="Y59" s="2843">
        <v>0</v>
      </c>
      <c r="Z59" s="2108">
        <v>20</v>
      </c>
      <c r="AA59" s="2844">
        <v>4.95</v>
      </c>
      <c r="AB59" s="2844"/>
      <c r="AC59" s="2108">
        <v>4.95</v>
      </c>
      <c r="AD59" s="2108">
        <v>0.05</v>
      </c>
      <c r="AE59" s="2844"/>
      <c r="AF59" s="2844">
        <v>0</v>
      </c>
      <c r="AG59" s="2108">
        <v>0</v>
      </c>
      <c r="AH59" s="273"/>
      <c r="AI59" s="268" t="s">
        <v>9950</v>
      </c>
      <c r="AJ59" s="277">
        <v>0</v>
      </c>
    </row>
    <row r="60" spans="1:36">
      <c r="A60" s="325"/>
      <c r="B60" s="264"/>
      <c r="C60" s="279"/>
      <c r="D60" s="289"/>
      <c r="E60" s="202"/>
      <c r="F60" s="309"/>
      <c r="G60" s="277"/>
      <c r="H60" s="277"/>
      <c r="I60" s="277"/>
      <c r="J60" s="294"/>
      <c r="K60" s="276"/>
      <c r="L60" s="319"/>
      <c r="M60" s="277"/>
      <c r="N60" s="277"/>
      <c r="O60" s="273"/>
      <c r="P60" s="273"/>
      <c r="Q60" s="273"/>
      <c r="R60" s="273"/>
      <c r="S60" s="273"/>
      <c r="T60" s="273"/>
      <c r="U60" s="273"/>
      <c r="V60" s="273"/>
      <c r="W60" s="273"/>
      <c r="X60" s="273"/>
      <c r="Y60" s="273"/>
      <c r="Z60" s="273"/>
      <c r="AA60" s="273"/>
      <c r="AB60" s="273"/>
      <c r="AC60" s="273"/>
      <c r="AD60" s="273"/>
      <c r="AE60" s="273"/>
      <c r="AF60" s="273"/>
      <c r="AG60" s="273"/>
      <c r="AH60" s="273"/>
      <c r="AI60" s="273"/>
      <c r="AJ60" s="277"/>
    </row>
    <row r="61" spans="1:36" ht="21.75" customHeight="1">
      <c r="A61" s="298"/>
      <c r="B61" s="298"/>
      <c r="C61" s="3350" t="s">
        <v>467</v>
      </c>
      <c r="D61" s="3350"/>
      <c r="E61" s="301"/>
      <c r="F61" s="300"/>
      <c r="G61" s="302">
        <v>4270.4340000000002</v>
      </c>
      <c r="H61" s="302">
        <v>2730.9490000000005</v>
      </c>
      <c r="I61" s="302">
        <v>713.23500000000001</v>
      </c>
      <c r="J61" s="302">
        <v>0</v>
      </c>
      <c r="K61" s="302">
        <v>3444.1840000000007</v>
      </c>
      <c r="L61" s="302">
        <v>826.24999999999977</v>
      </c>
      <c r="M61" s="302">
        <v>552.59199999999998</v>
      </c>
      <c r="N61" s="302">
        <v>76.488</v>
      </c>
      <c r="O61" s="302">
        <v>629.08000000000004</v>
      </c>
      <c r="P61" s="302">
        <v>0</v>
      </c>
      <c r="Q61" s="302">
        <v>0</v>
      </c>
      <c r="R61" s="302">
        <v>0</v>
      </c>
      <c r="S61" s="302">
        <v>0</v>
      </c>
      <c r="T61" s="302">
        <v>0</v>
      </c>
      <c r="U61" s="302">
        <v>0</v>
      </c>
      <c r="V61" s="302">
        <v>0</v>
      </c>
      <c r="W61" s="302">
        <v>0</v>
      </c>
      <c r="X61" s="302">
        <v>552.59199999999998</v>
      </c>
      <c r="Y61" s="302">
        <v>76.488</v>
      </c>
      <c r="Z61" s="302">
        <v>629.08000000000004</v>
      </c>
      <c r="AA61" s="302">
        <v>315.90107999999998</v>
      </c>
      <c r="AB61" s="302">
        <v>0</v>
      </c>
      <c r="AC61" s="302">
        <v>315.90107999999998</v>
      </c>
      <c r="AD61" s="302">
        <v>3.1909199999999993</v>
      </c>
      <c r="AE61" s="302">
        <v>0</v>
      </c>
      <c r="AF61" s="302">
        <v>83.655368999999993</v>
      </c>
      <c r="AG61" s="302">
        <v>83.655368999999993</v>
      </c>
      <c r="AH61" s="302"/>
      <c r="AI61" s="302"/>
      <c r="AJ61" s="302">
        <v>0</v>
      </c>
    </row>
    <row r="62" spans="1:36">
      <c r="A62" s="298"/>
      <c r="B62" s="298"/>
      <c r="C62" s="311"/>
      <c r="D62" s="311"/>
      <c r="E62" s="259"/>
      <c r="F62" s="304"/>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row>
    <row r="63" spans="1:36">
      <c r="A63" s="298"/>
      <c r="B63" s="298"/>
      <c r="C63" s="326" t="s">
        <v>468</v>
      </c>
      <c r="D63" s="304"/>
      <c r="E63" s="259"/>
      <c r="F63" s="304"/>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row>
    <row r="64" spans="1:36">
      <c r="A64" s="298"/>
      <c r="B64" s="298"/>
      <c r="C64" s="326" t="s">
        <v>342</v>
      </c>
      <c r="D64" s="304"/>
      <c r="E64" s="259"/>
      <c r="F64" s="304"/>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row>
    <row r="65" spans="1:38">
      <c r="A65" s="327"/>
      <c r="B65" s="327"/>
      <c r="C65" s="328"/>
      <c r="D65" s="266"/>
      <c r="E65" s="280"/>
      <c r="F65" s="267"/>
      <c r="G65" s="276"/>
      <c r="H65" s="276"/>
      <c r="I65" s="276"/>
      <c r="J65" s="319"/>
      <c r="K65" s="276"/>
      <c r="L65" s="319"/>
      <c r="M65" s="320"/>
      <c r="N65" s="320"/>
      <c r="O65" s="320"/>
      <c r="P65" s="320"/>
      <c r="Q65" s="320"/>
      <c r="R65" s="320"/>
      <c r="S65" s="320"/>
      <c r="T65" s="320"/>
      <c r="U65" s="320"/>
      <c r="V65" s="320"/>
      <c r="W65" s="320"/>
      <c r="X65" s="320"/>
      <c r="Y65" s="320"/>
      <c r="Z65" s="320"/>
      <c r="AA65" s="320"/>
      <c r="AB65" s="320"/>
      <c r="AC65" s="320"/>
      <c r="AD65" s="320"/>
      <c r="AE65" s="320"/>
      <c r="AF65" s="320"/>
      <c r="AG65" s="320"/>
      <c r="AH65" s="320"/>
      <c r="AI65" s="320"/>
      <c r="AJ65" s="276"/>
    </row>
    <row r="66" spans="1:38" ht="63">
      <c r="A66" s="139">
        <v>138</v>
      </c>
      <c r="B66" s="264" t="s">
        <v>469</v>
      </c>
      <c r="C66" s="284" t="s">
        <v>470</v>
      </c>
      <c r="D66" s="266" t="s">
        <v>28</v>
      </c>
      <c r="E66" s="280" t="s">
        <v>471</v>
      </c>
      <c r="F66" s="309" t="s">
        <v>47</v>
      </c>
      <c r="G66" s="276">
        <v>408.71300000000002</v>
      </c>
      <c r="H66" s="276">
        <v>172.035</v>
      </c>
      <c r="I66" s="276">
        <v>29.25</v>
      </c>
      <c r="J66" s="319">
        <v>0</v>
      </c>
      <c r="K66" s="276">
        <v>201.285</v>
      </c>
      <c r="L66" s="319">
        <v>207.42800000000003</v>
      </c>
      <c r="M66" s="320">
        <v>5</v>
      </c>
      <c r="N66" s="320">
        <v>1.4830000000000001</v>
      </c>
      <c r="O66" s="273">
        <v>6.4830000000000005</v>
      </c>
      <c r="P66" s="273"/>
      <c r="Q66" s="273"/>
      <c r="R66" s="273"/>
      <c r="S66" s="273"/>
      <c r="T66" s="273"/>
      <c r="U66" s="273"/>
      <c r="V66" s="273"/>
      <c r="W66" s="273"/>
      <c r="X66" s="2843">
        <v>5</v>
      </c>
      <c r="Y66" s="2843">
        <v>1.4830000000000001</v>
      </c>
      <c r="Z66" s="2108">
        <v>6.4830000000000005</v>
      </c>
      <c r="AA66" s="2844">
        <v>1.2375</v>
      </c>
      <c r="AB66" s="2844"/>
      <c r="AC66" s="2108">
        <v>1.2375</v>
      </c>
      <c r="AD66" s="2108">
        <v>1.2500000000000001E-2</v>
      </c>
      <c r="AE66" s="2844"/>
      <c r="AF66" s="2844">
        <v>0</v>
      </c>
      <c r="AG66" s="2108">
        <v>0</v>
      </c>
      <c r="AH66" s="273"/>
      <c r="AI66" s="268" t="s">
        <v>9950</v>
      </c>
      <c r="AJ66" s="276">
        <v>0</v>
      </c>
    </row>
    <row r="67" spans="1:38" ht="47.25">
      <c r="A67" s="139">
        <v>139</v>
      </c>
      <c r="B67" s="264" t="s">
        <v>472</v>
      </c>
      <c r="C67" s="284" t="s">
        <v>473</v>
      </c>
      <c r="D67" s="202" t="s">
        <v>88</v>
      </c>
      <c r="E67" s="280" t="s">
        <v>474</v>
      </c>
      <c r="F67" s="309" t="s">
        <v>47</v>
      </c>
      <c r="G67" s="276">
        <v>86.876000000000005</v>
      </c>
      <c r="H67" s="276">
        <v>47.137</v>
      </c>
      <c r="I67" s="276">
        <v>0.125</v>
      </c>
      <c r="J67" s="319">
        <v>0</v>
      </c>
      <c r="K67" s="276">
        <v>47.262</v>
      </c>
      <c r="L67" s="319">
        <v>39.614000000000004</v>
      </c>
      <c r="M67" s="320">
        <v>0.5</v>
      </c>
      <c r="N67" s="320">
        <v>0</v>
      </c>
      <c r="O67" s="273">
        <v>0.5</v>
      </c>
      <c r="P67" s="273"/>
      <c r="Q67" s="273"/>
      <c r="R67" s="273"/>
      <c r="S67" s="273"/>
      <c r="T67" s="273"/>
      <c r="U67" s="273"/>
      <c r="V67" s="273"/>
      <c r="W67" s="273"/>
      <c r="X67" s="2843">
        <v>0.5</v>
      </c>
      <c r="Y67" s="2843">
        <v>0</v>
      </c>
      <c r="Z67" s="2108">
        <v>0.5</v>
      </c>
      <c r="AA67" s="2844">
        <v>0.12375</v>
      </c>
      <c r="AB67" s="2844"/>
      <c r="AC67" s="2108">
        <v>0.12375</v>
      </c>
      <c r="AD67" s="2108">
        <v>1.25E-3</v>
      </c>
      <c r="AE67" s="2844"/>
      <c r="AF67" s="2844">
        <v>0</v>
      </c>
      <c r="AG67" s="2108">
        <v>0</v>
      </c>
      <c r="AH67" s="273"/>
      <c r="AI67" s="268" t="s">
        <v>9950</v>
      </c>
      <c r="AJ67" s="276">
        <v>0</v>
      </c>
    </row>
    <row r="68" spans="1:38" ht="69" customHeight="1">
      <c r="A68" s="139">
        <v>140</v>
      </c>
      <c r="B68" s="264" t="s">
        <v>475</v>
      </c>
      <c r="C68" s="321" t="s">
        <v>476</v>
      </c>
      <c r="D68" s="322" t="s">
        <v>477</v>
      </c>
      <c r="E68" s="280" t="s">
        <v>478</v>
      </c>
      <c r="F68" s="309" t="s">
        <v>47</v>
      </c>
      <c r="G68" s="276">
        <v>297.41800000000001</v>
      </c>
      <c r="H68" s="276">
        <v>43.898000000000003</v>
      </c>
      <c r="I68" s="276">
        <v>11.5</v>
      </c>
      <c r="J68" s="319">
        <v>0</v>
      </c>
      <c r="K68" s="276">
        <v>55.398000000000003</v>
      </c>
      <c r="L68" s="319">
        <v>242.02</v>
      </c>
      <c r="M68" s="320">
        <v>38</v>
      </c>
      <c r="N68" s="320">
        <v>5</v>
      </c>
      <c r="O68" s="273">
        <v>43</v>
      </c>
      <c r="P68" s="273"/>
      <c r="Q68" s="273"/>
      <c r="R68" s="273"/>
      <c r="S68" s="273"/>
      <c r="T68" s="273"/>
      <c r="U68" s="273"/>
      <c r="V68" s="273"/>
      <c r="W68" s="273"/>
      <c r="X68" s="2843">
        <v>38</v>
      </c>
      <c r="Y68" s="2843">
        <v>5</v>
      </c>
      <c r="Z68" s="2108">
        <v>43</v>
      </c>
      <c r="AA68" s="2844">
        <v>9.4049999999999994</v>
      </c>
      <c r="AB68" s="2844"/>
      <c r="AC68" s="2108">
        <v>9.4049999999999994</v>
      </c>
      <c r="AD68" s="2108">
        <v>9.5000000000000001E-2</v>
      </c>
      <c r="AE68" s="2844"/>
      <c r="AF68" s="2844">
        <v>0</v>
      </c>
      <c r="AG68" s="2108">
        <v>0</v>
      </c>
      <c r="AH68" s="273"/>
      <c r="AI68" s="268" t="s">
        <v>9950</v>
      </c>
      <c r="AJ68" s="276">
        <v>0</v>
      </c>
    </row>
    <row r="69" spans="1:38" ht="47.25">
      <c r="A69" s="139">
        <v>141</v>
      </c>
      <c r="B69" s="264" t="s">
        <v>479</v>
      </c>
      <c r="C69" s="265" t="s">
        <v>480</v>
      </c>
      <c r="D69" s="266" t="s">
        <v>429</v>
      </c>
      <c r="E69" s="280" t="s">
        <v>481</v>
      </c>
      <c r="F69" s="309" t="s">
        <v>47</v>
      </c>
      <c r="G69" s="277">
        <v>133.851</v>
      </c>
      <c r="H69" s="273">
        <v>8.27</v>
      </c>
      <c r="I69" s="273">
        <v>3</v>
      </c>
      <c r="J69" s="275">
        <v>0</v>
      </c>
      <c r="K69" s="276">
        <v>11.27</v>
      </c>
      <c r="L69" s="319">
        <v>122.581</v>
      </c>
      <c r="M69" s="277">
        <v>15</v>
      </c>
      <c r="N69" s="277">
        <v>1</v>
      </c>
      <c r="O69" s="273">
        <v>16</v>
      </c>
      <c r="P69" s="273"/>
      <c r="Q69" s="273"/>
      <c r="R69" s="273"/>
      <c r="S69" s="273"/>
      <c r="T69" s="273"/>
      <c r="U69" s="273"/>
      <c r="V69" s="273"/>
      <c r="W69" s="273"/>
      <c r="X69" s="2843">
        <v>15</v>
      </c>
      <c r="Y69" s="2843">
        <v>1</v>
      </c>
      <c r="Z69" s="2108">
        <v>16</v>
      </c>
      <c r="AA69" s="2844">
        <v>3.7124999999999999</v>
      </c>
      <c r="AB69" s="2844"/>
      <c r="AC69" s="2108">
        <v>3.7124999999999999</v>
      </c>
      <c r="AD69" s="2108">
        <v>3.7499999999999999E-2</v>
      </c>
      <c r="AE69" s="2844"/>
      <c r="AF69" s="2844">
        <v>0</v>
      </c>
      <c r="AG69" s="2108">
        <v>0</v>
      </c>
      <c r="AH69" s="273"/>
      <c r="AI69" s="268" t="s">
        <v>9950</v>
      </c>
      <c r="AJ69" s="273">
        <v>0</v>
      </c>
    </row>
    <row r="70" spans="1:38" ht="99" customHeight="1">
      <c r="A70" s="139">
        <v>142</v>
      </c>
      <c r="B70" s="264" t="s">
        <v>482</v>
      </c>
      <c r="C70" s="265" t="s">
        <v>483</v>
      </c>
      <c r="D70" s="289" t="s">
        <v>88</v>
      </c>
      <c r="E70" s="264" t="s">
        <v>390</v>
      </c>
      <c r="F70" s="309" t="s">
        <v>47</v>
      </c>
      <c r="G70" s="277">
        <v>97.078000000000003</v>
      </c>
      <c r="H70" s="273">
        <v>23.501000000000001</v>
      </c>
      <c r="I70" s="273">
        <v>0</v>
      </c>
      <c r="J70" s="275">
        <v>0</v>
      </c>
      <c r="K70" s="276">
        <v>23.501000000000001</v>
      </c>
      <c r="L70" s="319">
        <v>73.576999999999998</v>
      </c>
      <c r="M70" s="277">
        <v>0</v>
      </c>
      <c r="N70" s="277">
        <v>20</v>
      </c>
      <c r="O70" s="273">
        <v>20</v>
      </c>
      <c r="P70" s="273"/>
      <c r="Q70" s="273"/>
      <c r="R70" s="273"/>
      <c r="S70" s="273"/>
      <c r="T70" s="273"/>
      <c r="U70" s="273"/>
      <c r="V70" s="273"/>
      <c r="W70" s="273"/>
      <c r="X70" s="2843">
        <v>0</v>
      </c>
      <c r="Y70" s="2843">
        <v>20</v>
      </c>
      <c r="Z70" s="2108">
        <v>20</v>
      </c>
      <c r="AA70" s="2844"/>
      <c r="AB70" s="2844"/>
      <c r="AC70" s="2108">
        <v>0</v>
      </c>
      <c r="AD70" s="2108"/>
      <c r="AE70" s="2844"/>
      <c r="AF70" s="2844">
        <v>0</v>
      </c>
      <c r="AG70" s="2108">
        <v>0</v>
      </c>
      <c r="AH70" s="273" t="s">
        <v>9944</v>
      </c>
      <c r="AI70" s="273"/>
      <c r="AJ70" s="273">
        <v>0</v>
      </c>
    </row>
    <row r="71" spans="1:38" ht="31.5">
      <c r="A71" s="139">
        <v>143</v>
      </c>
      <c r="B71" s="264" t="s">
        <v>484</v>
      </c>
      <c r="C71" s="265" t="s">
        <v>485</v>
      </c>
      <c r="D71" s="202" t="s">
        <v>72</v>
      </c>
      <c r="E71" s="264" t="s">
        <v>486</v>
      </c>
      <c r="F71" s="281" t="s">
        <v>30</v>
      </c>
      <c r="G71" s="324">
        <v>34.484999999999999</v>
      </c>
      <c r="H71" s="268">
        <v>7.2279999999999998</v>
      </c>
      <c r="I71" s="273">
        <v>22.5</v>
      </c>
      <c r="J71" s="275">
        <v>0</v>
      </c>
      <c r="K71" s="276">
        <v>29.728000000000002</v>
      </c>
      <c r="L71" s="319">
        <v>4.7569999999999979</v>
      </c>
      <c r="M71" s="277">
        <v>0</v>
      </c>
      <c r="N71" s="277">
        <v>4.7569999999999997</v>
      </c>
      <c r="O71" s="273">
        <v>4.7569999999999997</v>
      </c>
      <c r="P71" s="273"/>
      <c r="Q71" s="273"/>
      <c r="R71" s="273"/>
      <c r="S71" s="273"/>
      <c r="T71" s="273"/>
      <c r="U71" s="273"/>
      <c r="V71" s="273"/>
      <c r="W71" s="273"/>
      <c r="X71" s="2843">
        <v>0</v>
      </c>
      <c r="Y71" s="2843">
        <v>4.7569999999999997</v>
      </c>
      <c r="Z71" s="2108">
        <v>4.7569999999999997</v>
      </c>
      <c r="AA71" s="2844"/>
      <c r="AB71" s="2844"/>
      <c r="AC71" s="2108">
        <v>0</v>
      </c>
      <c r="AD71" s="2108"/>
      <c r="AE71" s="2844"/>
      <c r="AF71" s="2844">
        <v>0</v>
      </c>
      <c r="AG71" s="2108">
        <v>0</v>
      </c>
      <c r="AH71" s="273" t="s">
        <v>9970</v>
      </c>
      <c r="AI71" s="273"/>
      <c r="AJ71" s="273">
        <v>0</v>
      </c>
    </row>
    <row r="72" spans="1:38" ht="63">
      <c r="A72" s="139">
        <v>144</v>
      </c>
      <c r="B72" s="264" t="s">
        <v>487</v>
      </c>
      <c r="C72" s="265" t="s">
        <v>488</v>
      </c>
      <c r="D72" s="266" t="s">
        <v>384</v>
      </c>
      <c r="E72" s="264" t="s">
        <v>390</v>
      </c>
      <c r="F72" s="309" t="s">
        <v>47</v>
      </c>
      <c r="G72" s="277">
        <v>89.638000000000005</v>
      </c>
      <c r="H72" s="273">
        <v>9.9109999999999996</v>
      </c>
      <c r="I72" s="273">
        <v>17</v>
      </c>
      <c r="J72" s="275">
        <v>0</v>
      </c>
      <c r="K72" s="276">
        <v>26.911000000000001</v>
      </c>
      <c r="L72" s="319">
        <v>62.727000000000004</v>
      </c>
      <c r="M72" s="277">
        <v>23</v>
      </c>
      <c r="N72" s="277">
        <v>10</v>
      </c>
      <c r="O72" s="273">
        <v>33</v>
      </c>
      <c r="P72" s="273"/>
      <c r="Q72" s="273"/>
      <c r="R72" s="273"/>
      <c r="S72" s="273"/>
      <c r="T72" s="273"/>
      <c r="U72" s="273"/>
      <c r="V72" s="273"/>
      <c r="W72" s="273"/>
      <c r="X72" s="2843">
        <v>23</v>
      </c>
      <c r="Y72" s="2843">
        <v>10</v>
      </c>
      <c r="Z72" s="2108">
        <v>33</v>
      </c>
      <c r="AA72" s="2844">
        <v>5.6924999999999999</v>
      </c>
      <c r="AB72" s="2844"/>
      <c r="AC72" s="2108">
        <v>5.6924999999999999</v>
      </c>
      <c r="AD72" s="2108">
        <v>5.7500000000000002E-2</v>
      </c>
      <c r="AE72" s="2844"/>
      <c r="AF72" s="2844">
        <v>0</v>
      </c>
      <c r="AG72" s="2108">
        <v>0</v>
      </c>
      <c r="AH72" s="273"/>
      <c r="AI72" s="268" t="s">
        <v>9950</v>
      </c>
      <c r="AJ72" s="273">
        <v>0</v>
      </c>
    </row>
    <row r="73" spans="1:38" s="331" customFormat="1" ht="47.25">
      <c r="A73" s="139">
        <v>145</v>
      </c>
      <c r="B73" s="264" t="s">
        <v>489</v>
      </c>
      <c r="C73" s="279" t="s">
        <v>490</v>
      </c>
      <c r="D73" s="202" t="s">
        <v>72</v>
      </c>
      <c r="E73" s="280" t="s">
        <v>491</v>
      </c>
      <c r="F73" s="309" t="s">
        <v>30</v>
      </c>
      <c r="G73" s="198">
        <v>49.981000000000002</v>
      </c>
      <c r="H73" s="329">
        <v>16.074999999999999</v>
      </c>
      <c r="I73" s="330">
        <v>7.5</v>
      </c>
      <c r="J73" s="329">
        <v>0</v>
      </c>
      <c r="K73" s="276">
        <v>23.574999999999999</v>
      </c>
      <c r="L73" s="319">
        <v>26.406000000000002</v>
      </c>
      <c r="M73" s="276">
        <v>26.405999999999999</v>
      </c>
      <c r="N73" s="276">
        <v>0</v>
      </c>
      <c r="O73" s="273">
        <v>26.405999999999999</v>
      </c>
      <c r="P73" s="273"/>
      <c r="Q73" s="273"/>
      <c r="R73" s="273"/>
      <c r="S73" s="273"/>
      <c r="T73" s="273"/>
      <c r="U73" s="273"/>
      <c r="V73" s="273"/>
      <c r="W73" s="273"/>
      <c r="X73" s="2843">
        <v>26.405999999999999</v>
      </c>
      <c r="Y73" s="2843">
        <v>0</v>
      </c>
      <c r="Z73" s="2108">
        <v>26.405999999999999</v>
      </c>
      <c r="AA73" s="2844">
        <v>26.141999999999999</v>
      </c>
      <c r="AB73" s="2844"/>
      <c r="AC73" s="2108">
        <v>26.141999999999999</v>
      </c>
      <c r="AD73" s="2108">
        <v>0.26400000000000001</v>
      </c>
      <c r="AE73" s="2844"/>
      <c r="AF73" s="2844">
        <v>0</v>
      </c>
      <c r="AG73" s="2108">
        <v>0</v>
      </c>
      <c r="AH73" s="273"/>
      <c r="AI73" s="273" t="s">
        <v>9950</v>
      </c>
      <c r="AJ73" s="276">
        <v>0</v>
      </c>
    </row>
    <row r="74" spans="1:38" s="331" customFormat="1" ht="31.5">
      <c r="A74" s="139">
        <v>146</v>
      </c>
      <c r="B74" s="264" t="s">
        <v>492</v>
      </c>
      <c r="C74" s="284" t="s">
        <v>493</v>
      </c>
      <c r="D74" s="202" t="s">
        <v>429</v>
      </c>
      <c r="E74" s="202" t="s">
        <v>172</v>
      </c>
      <c r="F74" s="309" t="s">
        <v>47</v>
      </c>
      <c r="G74" s="277">
        <v>236.32400000000001</v>
      </c>
      <c r="H74" s="277">
        <v>0</v>
      </c>
      <c r="I74" s="277">
        <v>30</v>
      </c>
      <c r="J74" s="294">
        <v>0</v>
      </c>
      <c r="K74" s="277">
        <v>30</v>
      </c>
      <c r="L74" s="294">
        <v>206.32400000000001</v>
      </c>
      <c r="M74" s="277">
        <v>74</v>
      </c>
      <c r="N74" s="277">
        <v>0</v>
      </c>
      <c r="O74" s="277">
        <v>74</v>
      </c>
      <c r="P74" s="277"/>
      <c r="Q74" s="277"/>
      <c r="R74" s="277"/>
      <c r="S74" s="277"/>
      <c r="T74" s="277"/>
      <c r="U74" s="277"/>
      <c r="V74" s="277"/>
      <c r="W74" s="277"/>
      <c r="X74" s="2843">
        <v>74</v>
      </c>
      <c r="Y74" s="2843">
        <v>0</v>
      </c>
      <c r="Z74" s="2108">
        <v>74</v>
      </c>
      <c r="AA74" s="2844">
        <v>18.315000000000001</v>
      </c>
      <c r="AB74" s="2844"/>
      <c r="AC74" s="2108">
        <v>18.315000000000001</v>
      </c>
      <c r="AD74" s="2108">
        <v>0.185</v>
      </c>
      <c r="AE74" s="2844"/>
      <c r="AF74" s="2844">
        <v>18.301017000000002</v>
      </c>
      <c r="AG74" s="2108">
        <v>18.301017000000002</v>
      </c>
      <c r="AH74" s="277"/>
      <c r="AI74" s="268" t="s">
        <v>9950</v>
      </c>
      <c r="AJ74" s="277">
        <v>0</v>
      </c>
    </row>
    <row r="75" spans="1:38" s="331" customFormat="1" ht="31.5">
      <c r="A75" s="139">
        <v>147</v>
      </c>
      <c r="B75" s="264" t="s">
        <v>494</v>
      </c>
      <c r="C75" s="284" t="s">
        <v>495</v>
      </c>
      <c r="D75" s="280" t="s">
        <v>400</v>
      </c>
      <c r="E75" s="202" t="s">
        <v>172</v>
      </c>
      <c r="F75" s="309" t="s">
        <v>47</v>
      </c>
      <c r="G75" s="277">
        <v>168.047</v>
      </c>
      <c r="H75" s="277">
        <v>0</v>
      </c>
      <c r="I75" s="277">
        <v>21.25</v>
      </c>
      <c r="J75" s="294">
        <v>0</v>
      </c>
      <c r="K75" s="277">
        <v>21.25</v>
      </c>
      <c r="L75" s="294">
        <v>146.797</v>
      </c>
      <c r="M75" s="277">
        <v>70</v>
      </c>
      <c r="N75" s="277">
        <v>0</v>
      </c>
      <c r="O75" s="277">
        <v>70</v>
      </c>
      <c r="P75" s="277"/>
      <c r="Q75" s="277"/>
      <c r="R75" s="277"/>
      <c r="S75" s="277"/>
      <c r="T75" s="277"/>
      <c r="U75" s="277"/>
      <c r="V75" s="277"/>
      <c r="W75" s="277"/>
      <c r="X75" s="2843">
        <v>70</v>
      </c>
      <c r="Y75" s="2843">
        <v>0</v>
      </c>
      <c r="Z75" s="2108">
        <v>70</v>
      </c>
      <c r="AA75" s="2844">
        <v>17.324999999999999</v>
      </c>
      <c r="AB75" s="2844"/>
      <c r="AC75" s="2108">
        <v>17.324999999999999</v>
      </c>
      <c r="AD75" s="2108">
        <v>0.17499999999999999</v>
      </c>
      <c r="AE75" s="2844"/>
      <c r="AF75" s="2844">
        <v>17.324421000000001</v>
      </c>
      <c r="AG75" s="2108">
        <v>17.324421000000001</v>
      </c>
      <c r="AH75" s="277"/>
      <c r="AI75" s="268" t="s">
        <v>9950</v>
      </c>
      <c r="AJ75" s="277">
        <v>0</v>
      </c>
    </row>
    <row r="76" spans="1:38" s="331" customFormat="1" ht="31.5">
      <c r="A76" s="139">
        <v>148</v>
      </c>
      <c r="B76" s="264" t="s">
        <v>496</v>
      </c>
      <c r="C76" s="279" t="s">
        <v>497</v>
      </c>
      <c r="D76" s="289" t="s">
        <v>389</v>
      </c>
      <c r="E76" s="202" t="s">
        <v>419</v>
      </c>
      <c r="F76" s="309" t="s">
        <v>47</v>
      </c>
      <c r="G76" s="277">
        <v>94.274000000000001</v>
      </c>
      <c r="H76" s="277">
        <v>0</v>
      </c>
      <c r="I76" s="277">
        <v>23.75</v>
      </c>
      <c r="J76" s="294">
        <v>0</v>
      </c>
      <c r="K76" s="277">
        <v>23.75</v>
      </c>
      <c r="L76" s="271">
        <v>70.524000000000001</v>
      </c>
      <c r="M76" s="277">
        <v>25</v>
      </c>
      <c r="N76" s="277">
        <v>5</v>
      </c>
      <c r="O76" s="277">
        <v>30</v>
      </c>
      <c r="P76" s="277"/>
      <c r="Q76" s="277"/>
      <c r="R76" s="277"/>
      <c r="S76" s="277"/>
      <c r="T76" s="277"/>
      <c r="U76" s="277"/>
      <c r="V76" s="277"/>
      <c r="W76" s="277"/>
      <c r="X76" s="2843">
        <v>25</v>
      </c>
      <c r="Y76" s="2843">
        <v>5</v>
      </c>
      <c r="Z76" s="2108">
        <v>30</v>
      </c>
      <c r="AA76" s="2844">
        <v>6.1875</v>
      </c>
      <c r="AB76" s="2844"/>
      <c r="AC76" s="2108">
        <v>6.1875</v>
      </c>
      <c r="AD76" s="2108">
        <v>6.25E-2</v>
      </c>
      <c r="AE76" s="2844"/>
      <c r="AF76" s="2844">
        <v>6.1846810000000003</v>
      </c>
      <c r="AG76" s="2108">
        <v>6.1846810000000003</v>
      </c>
      <c r="AH76" s="277"/>
      <c r="AI76" s="268" t="s">
        <v>9950</v>
      </c>
      <c r="AJ76" s="277">
        <v>0</v>
      </c>
    </row>
    <row r="77" spans="1:38" s="331" customFormat="1" ht="31.5">
      <c r="A77" s="139">
        <v>149</v>
      </c>
      <c r="B77" s="264" t="s">
        <v>498</v>
      </c>
      <c r="C77" s="279" t="s">
        <v>499</v>
      </c>
      <c r="D77" s="289" t="s">
        <v>51</v>
      </c>
      <c r="E77" s="202" t="s">
        <v>419</v>
      </c>
      <c r="F77" s="309" t="s">
        <v>30</v>
      </c>
      <c r="G77" s="277">
        <v>89.260999999999996</v>
      </c>
      <c r="H77" s="277">
        <v>0</v>
      </c>
      <c r="I77" s="277">
        <v>22.5</v>
      </c>
      <c r="J77" s="294">
        <v>0</v>
      </c>
      <c r="K77" s="277">
        <v>22.5</v>
      </c>
      <c r="L77" s="271">
        <v>66.760999999999996</v>
      </c>
      <c r="M77" s="277">
        <v>66.760999999999996</v>
      </c>
      <c r="N77" s="277">
        <v>0</v>
      </c>
      <c r="O77" s="277">
        <v>66.760999999999996</v>
      </c>
      <c r="P77" s="277"/>
      <c r="Q77" s="277"/>
      <c r="R77" s="277"/>
      <c r="S77" s="277"/>
      <c r="T77" s="277"/>
      <c r="U77" s="277"/>
      <c r="V77" s="277"/>
      <c r="W77" s="277"/>
      <c r="X77" s="2843">
        <v>66.760999999999996</v>
      </c>
      <c r="Y77" s="2843">
        <v>0</v>
      </c>
      <c r="Z77" s="2108">
        <v>66.760999999999996</v>
      </c>
      <c r="AA77" s="2844">
        <v>66.093000000000004</v>
      </c>
      <c r="AB77" s="2844"/>
      <c r="AC77" s="2108">
        <v>66.093000000000004</v>
      </c>
      <c r="AD77" s="2108">
        <v>0.66800000000000004</v>
      </c>
      <c r="AE77" s="2844"/>
      <c r="AF77" s="2844">
        <v>0</v>
      </c>
      <c r="AG77" s="2108">
        <v>0</v>
      </c>
      <c r="AH77" s="277"/>
      <c r="AI77" s="273" t="s">
        <v>9950</v>
      </c>
      <c r="AJ77" s="277">
        <v>0</v>
      </c>
    </row>
    <row r="78" spans="1:38" s="331" customFormat="1" ht="63">
      <c r="A78" s="139">
        <v>150</v>
      </c>
      <c r="B78" s="164" t="s">
        <v>500</v>
      </c>
      <c r="C78" s="279" t="s">
        <v>501</v>
      </c>
      <c r="D78" s="289" t="s">
        <v>389</v>
      </c>
      <c r="E78" s="264" t="s">
        <v>502</v>
      </c>
      <c r="F78" s="309" t="s">
        <v>30</v>
      </c>
      <c r="G78" s="324">
        <v>99.548000000000002</v>
      </c>
      <c r="H78" s="324">
        <v>86.019000000000005</v>
      </c>
      <c r="I78" s="277">
        <v>0</v>
      </c>
      <c r="J78" s="294">
        <v>0</v>
      </c>
      <c r="K78" s="277">
        <v>86.019000000000005</v>
      </c>
      <c r="L78" s="271">
        <v>13.528999999999996</v>
      </c>
      <c r="M78" s="277">
        <v>13.212999999999999</v>
      </c>
      <c r="N78" s="277">
        <v>0.316</v>
      </c>
      <c r="O78" s="277">
        <v>13.529</v>
      </c>
      <c r="P78" s="277"/>
      <c r="Q78" s="277"/>
      <c r="R78" s="277"/>
      <c r="S78" s="277"/>
      <c r="T78" s="277"/>
      <c r="U78" s="277"/>
      <c r="V78" s="277"/>
      <c r="W78" s="277"/>
      <c r="X78" s="2843">
        <v>13.212999999999999</v>
      </c>
      <c r="Y78" s="2843">
        <v>0.316</v>
      </c>
      <c r="Z78" s="2108">
        <v>13.529</v>
      </c>
      <c r="AA78" s="2844">
        <v>13.081</v>
      </c>
      <c r="AB78" s="2844"/>
      <c r="AC78" s="2108">
        <v>13.081</v>
      </c>
      <c r="AD78" s="2108">
        <v>0.13200000000000001</v>
      </c>
      <c r="AE78" s="2844"/>
      <c r="AF78" s="2844">
        <v>0</v>
      </c>
      <c r="AG78" s="2108">
        <v>0</v>
      </c>
      <c r="AH78" s="277"/>
      <c r="AI78" s="273" t="s">
        <v>9950</v>
      </c>
      <c r="AJ78" s="277">
        <v>0</v>
      </c>
    </row>
    <row r="79" spans="1:38" s="331" customFormat="1">
      <c r="A79" s="332"/>
      <c r="B79" s="332"/>
      <c r="C79" s="279"/>
      <c r="D79" s="289"/>
      <c r="E79" s="264"/>
      <c r="F79" s="309"/>
      <c r="G79" s="333"/>
      <c r="H79" s="333"/>
      <c r="I79" s="277"/>
      <c r="J79" s="294"/>
      <c r="K79" s="277"/>
      <c r="L79" s="271"/>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row>
    <row r="80" spans="1:38">
      <c r="A80" s="298"/>
      <c r="B80" s="298"/>
      <c r="C80" s="3350" t="s">
        <v>503</v>
      </c>
      <c r="D80" s="3350"/>
      <c r="E80" s="301"/>
      <c r="F80" s="300"/>
      <c r="G80" s="302">
        <v>1885.4939999999999</v>
      </c>
      <c r="H80" s="302">
        <v>414.07399999999996</v>
      </c>
      <c r="I80" s="302">
        <v>188.375</v>
      </c>
      <c r="J80" s="302">
        <v>0</v>
      </c>
      <c r="K80" s="302">
        <v>602.44899999999996</v>
      </c>
      <c r="L80" s="302">
        <v>1283.0450000000001</v>
      </c>
      <c r="M80" s="302">
        <v>356.88000000000005</v>
      </c>
      <c r="N80" s="302">
        <v>47.556000000000004</v>
      </c>
      <c r="O80" s="302">
        <v>404.43600000000004</v>
      </c>
      <c r="P80" s="302">
        <v>0</v>
      </c>
      <c r="Q80" s="302">
        <v>0</v>
      </c>
      <c r="R80" s="302">
        <v>0</v>
      </c>
      <c r="S80" s="302">
        <v>0</v>
      </c>
      <c r="T80" s="302">
        <v>0</v>
      </c>
      <c r="U80" s="302">
        <v>0</v>
      </c>
      <c r="V80" s="302">
        <v>0</v>
      </c>
      <c r="W80" s="302">
        <v>0</v>
      </c>
      <c r="X80" s="302">
        <v>356.88000000000005</v>
      </c>
      <c r="Y80" s="302">
        <v>47.556000000000004</v>
      </c>
      <c r="Z80" s="302">
        <v>404.43600000000004</v>
      </c>
      <c r="AA80" s="302">
        <v>167.31474999999998</v>
      </c>
      <c r="AB80" s="302">
        <v>0</v>
      </c>
      <c r="AC80" s="302">
        <v>167.31474999999998</v>
      </c>
      <c r="AD80" s="302">
        <v>1.6902500000000003</v>
      </c>
      <c r="AE80" s="302">
        <v>0</v>
      </c>
      <c r="AF80" s="302">
        <v>41.810119</v>
      </c>
      <c r="AG80" s="302">
        <v>41.810119</v>
      </c>
      <c r="AH80" s="302"/>
      <c r="AI80" s="302"/>
      <c r="AJ80" s="302">
        <v>0</v>
      </c>
      <c r="AK80" s="256"/>
      <c r="AL80" s="256"/>
    </row>
    <row r="81" spans="1:36">
      <c r="A81" s="298"/>
      <c r="B81" s="298"/>
      <c r="C81" s="303"/>
      <c r="D81" s="304"/>
      <c r="E81" s="259"/>
      <c r="F81" s="304"/>
      <c r="G81" s="305"/>
      <c r="H81" s="305"/>
      <c r="I81" s="305"/>
      <c r="J81" s="305"/>
      <c r="K81" s="305"/>
      <c r="L81" s="305"/>
      <c r="M81" s="305"/>
      <c r="N81" s="305"/>
      <c r="O81" s="312"/>
      <c r="P81" s="305"/>
      <c r="Q81" s="305"/>
      <c r="R81" s="305"/>
      <c r="S81" s="305"/>
      <c r="T81" s="305"/>
      <c r="U81" s="305"/>
      <c r="V81" s="305"/>
      <c r="W81" s="305"/>
      <c r="X81" s="305"/>
      <c r="Y81" s="305"/>
      <c r="Z81" s="305"/>
      <c r="AA81" s="305"/>
      <c r="AB81" s="305"/>
      <c r="AC81" s="305"/>
      <c r="AD81" s="305"/>
      <c r="AE81" s="305"/>
      <c r="AF81" s="305"/>
      <c r="AG81" s="305"/>
      <c r="AH81" s="305"/>
      <c r="AI81" s="305"/>
      <c r="AJ81" s="305"/>
    </row>
    <row r="82" spans="1:36">
      <c r="A82" s="298"/>
      <c r="B82" s="298"/>
      <c r="C82" s="326" t="s">
        <v>468</v>
      </c>
      <c r="D82" s="304"/>
      <c r="E82" s="259"/>
      <c r="F82" s="304"/>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row>
    <row r="83" spans="1:36">
      <c r="A83" s="298"/>
      <c r="B83" s="298"/>
      <c r="C83" s="326" t="s">
        <v>365</v>
      </c>
      <c r="D83" s="304"/>
      <c r="E83" s="259"/>
      <c r="F83" s="304"/>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row>
    <row r="84" spans="1:36">
      <c r="A84" s="327"/>
      <c r="B84" s="327"/>
      <c r="C84" s="328"/>
      <c r="D84" s="266"/>
      <c r="E84" s="280"/>
      <c r="F84" s="267"/>
      <c r="G84" s="276"/>
      <c r="H84" s="276"/>
      <c r="I84" s="276"/>
      <c r="J84" s="319"/>
      <c r="K84" s="276"/>
      <c r="L84" s="319"/>
      <c r="M84" s="320"/>
      <c r="N84" s="320"/>
      <c r="O84" s="320"/>
      <c r="P84" s="320"/>
      <c r="Q84" s="320"/>
      <c r="R84" s="320"/>
      <c r="S84" s="320"/>
      <c r="T84" s="320"/>
      <c r="U84" s="320"/>
      <c r="V84" s="320"/>
      <c r="W84" s="320"/>
      <c r="X84" s="320"/>
      <c r="Y84" s="320"/>
      <c r="Z84" s="320"/>
      <c r="AA84" s="320"/>
      <c r="AB84" s="320"/>
      <c r="AC84" s="320"/>
      <c r="AD84" s="320"/>
      <c r="AE84" s="320"/>
      <c r="AF84" s="320"/>
      <c r="AG84" s="320"/>
      <c r="AH84" s="320"/>
      <c r="AI84" s="320"/>
      <c r="AJ84" s="276"/>
    </row>
    <row r="85" spans="1:36" ht="47.25">
      <c r="A85" s="139">
        <v>151</v>
      </c>
      <c r="B85" s="264" t="s">
        <v>504</v>
      </c>
      <c r="C85" s="279" t="s">
        <v>505</v>
      </c>
      <c r="D85" s="289" t="s">
        <v>429</v>
      </c>
      <c r="E85" s="202" t="s">
        <v>42</v>
      </c>
      <c r="F85" s="309" t="s">
        <v>47</v>
      </c>
      <c r="G85" s="277">
        <v>130</v>
      </c>
      <c r="H85" s="277">
        <v>0</v>
      </c>
      <c r="I85" s="277">
        <v>0</v>
      </c>
      <c r="J85" s="294">
        <v>0</v>
      </c>
      <c r="K85" s="277">
        <v>0</v>
      </c>
      <c r="L85" s="271">
        <v>130</v>
      </c>
      <c r="M85" s="277">
        <v>27.170999999999999</v>
      </c>
      <c r="N85" s="277">
        <v>5</v>
      </c>
      <c r="O85" s="277">
        <v>32.170999999999999</v>
      </c>
      <c r="P85" s="277"/>
      <c r="Q85" s="277"/>
      <c r="R85" s="277"/>
      <c r="S85" s="277"/>
      <c r="T85" s="277"/>
      <c r="U85" s="277"/>
      <c r="V85" s="277"/>
      <c r="W85" s="277"/>
      <c r="X85" s="2843">
        <v>27.170999999999999</v>
      </c>
      <c r="Y85" s="2843">
        <v>5</v>
      </c>
      <c r="Z85" s="2108">
        <v>32.170999999999999</v>
      </c>
      <c r="AA85" s="2844"/>
      <c r="AB85" s="2844"/>
      <c r="AC85" s="2108">
        <v>0</v>
      </c>
      <c r="AD85" s="2108"/>
      <c r="AE85" s="2844"/>
      <c r="AF85" s="2844">
        <v>0</v>
      </c>
      <c r="AG85" s="2108">
        <v>0</v>
      </c>
      <c r="AH85" s="277"/>
      <c r="AI85" s="277"/>
      <c r="AJ85" s="277">
        <v>0</v>
      </c>
    </row>
    <row r="86" spans="1:36">
      <c r="A86" s="325"/>
      <c r="B86" s="264"/>
      <c r="C86" s="279"/>
      <c r="D86" s="289"/>
      <c r="E86" s="202"/>
      <c r="F86" s="309"/>
      <c r="G86" s="277"/>
      <c r="H86" s="277"/>
      <c r="I86" s="277"/>
      <c r="J86" s="294"/>
      <c r="K86" s="277"/>
      <c r="L86" s="271"/>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row>
    <row r="87" spans="1:36">
      <c r="A87" s="298"/>
      <c r="B87" s="298"/>
      <c r="C87" s="3350" t="s">
        <v>506</v>
      </c>
      <c r="D87" s="3350"/>
      <c r="E87" s="301"/>
      <c r="F87" s="300"/>
      <c r="G87" s="302">
        <v>130</v>
      </c>
      <c r="H87" s="302">
        <v>0</v>
      </c>
      <c r="I87" s="302">
        <v>0</v>
      </c>
      <c r="J87" s="302">
        <v>0</v>
      </c>
      <c r="K87" s="302">
        <v>0</v>
      </c>
      <c r="L87" s="302">
        <v>130</v>
      </c>
      <c r="M87" s="302">
        <v>27.170999999999999</v>
      </c>
      <c r="N87" s="302">
        <v>5</v>
      </c>
      <c r="O87" s="302">
        <v>32.170999999999999</v>
      </c>
      <c r="P87" s="302">
        <v>0</v>
      </c>
      <c r="Q87" s="302">
        <v>0</v>
      </c>
      <c r="R87" s="302">
        <v>0</v>
      </c>
      <c r="S87" s="302">
        <v>0</v>
      </c>
      <c r="T87" s="302">
        <v>0</v>
      </c>
      <c r="U87" s="302">
        <v>0</v>
      </c>
      <c r="V87" s="302">
        <v>0</v>
      </c>
      <c r="W87" s="302">
        <v>0</v>
      </c>
      <c r="X87" s="302">
        <v>27.170999999999999</v>
      </c>
      <c r="Y87" s="302">
        <v>5</v>
      </c>
      <c r="Z87" s="302">
        <v>32.170999999999999</v>
      </c>
      <c r="AA87" s="302">
        <v>0</v>
      </c>
      <c r="AB87" s="302">
        <v>0</v>
      </c>
      <c r="AC87" s="302">
        <v>0</v>
      </c>
      <c r="AD87" s="302">
        <v>0</v>
      </c>
      <c r="AE87" s="302">
        <v>0</v>
      </c>
      <c r="AF87" s="302">
        <v>0</v>
      </c>
      <c r="AG87" s="302">
        <v>0</v>
      </c>
      <c r="AH87" s="302"/>
      <c r="AI87" s="302"/>
      <c r="AJ87" s="302">
        <v>0</v>
      </c>
    </row>
    <row r="88" spans="1:36">
      <c r="A88" s="298"/>
      <c r="B88" s="298"/>
      <c r="C88" s="3351" t="s">
        <v>507</v>
      </c>
      <c r="D88" s="3351"/>
      <c r="E88" s="3351"/>
      <c r="F88" s="300"/>
      <c r="G88" s="302">
        <v>2015.4939999999999</v>
      </c>
      <c r="H88" s="302">
        <v>414.07399999999996</v>
      </c>
      <c r="I88" s="302">
        <v>188.375</v>
      </c>
      <c r="J88" s="302">
        <v>0</v>
      </c>
      <c r="K88" s="302">
        <v>602.44899999999996</v>
      </c>
      <c r="L88" s="302">
        <v>1413.0450000000001</v>
      </c>
      <c r="M88" s="302">
        <v>384.05100000000004</v>
      </c>
      <c r="N88" s="302">
        <v>52.556000000000004</v>
      </c>
      <c r="O88" s="302">
        <v>436.60700000000003</v>
      </c>
      <c r="P88" s="302">
        <v>0</v>
      </c>
      <c r="Q88" s="302">
        <v>0</v>
      </c>
      <c r="R88" s="302">
        <v>0</v>
      </c>
      <c r="S88" s="302">
        <v>0</v>
      </c>
      <c r="T88" s="302">
        <v>0</v>
      </c>
      <c r="U88" s="302">
        <v>0</v>
      </c>
      <c r="V88" s="302">
        <v>0</v>
      </c>
      <c r="W88" s="302">
        <v>0</v>
      </c>
      <c r="X88" s="302">
        <v>384.05100000000004</v>
      </c>
      <c r="Y88" s="302">
        <v>52.556000000000004</v>
      </c>
      <c r="Z88" s="302">
        <v>436.60700000000003</v>
      </c>
      <c r="AA88" s="302">
        <v>167.31474999999998</v>
      </c>
      <c r="AB88" s="302">
        <v>0</v>
      </c>
      <c r="AC88" s="302">
        <v>167.31474999999998</v>
      </c>
      <c r="AD88" s="302">
        <v>1.6902500000000003</v>
      </c>
      <c r="AE88" s="302">
        <v>0</v>
      </c>
      <c r="AF88" s="302">
        <v>41.810119</v>
      </c>
      <c r="AG88" s="302">
        <v>41.810119</v>
      </c>
      <c r="AH88" s="302"/>
      <c r="AI88" s="302"/>
      <c r="AJ88" s="302">
        <v>0</v>
      </c>
    </row>
    <row r="89" spans="1:36">
      <c r="A89" s="298"/>
      <c r="B89" s="298"/>
      <c r="C89" s="311"/>
      <c r="D89" s="311"/>
      <c r="E89" s="311"/>
      <c r="F89" s="304"/>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row>
    <row r="90" spans="1:36">
      <c r="A90" s="325"/>
      <c r="B90" s="325"/>
      <c r="C90" s="335" t="s">
        <v>508</v>
      </c>
      <c r="D90" s="289"/>
      <c r="E90" s="202"/>
      <c r="F90" s="309"/>
      <c r="G90" s="277"/>
      <c r="H90" s="277"/>
      <c r="I90" s="277"/>
      <c r="J90" s="294"/>
      <c r="K90" s="277"/>
      <c r="L90" s="271"/>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row>
    <row r="91" spans="1:36">
      <c r="A91" s="298"/>
      <c r="B91" s="298"/>
      <c r="C91" s="326" t="s">
        <v>342</v>
      </c>
      <c r="D91" s="304"/>
      <c r="E91" s="259"/>
      <c r="F91" s="304"/>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row>
    <row r="92" spans="1:36">
      <c r="A92" s="298"/>
      <c r="B92" s="298"/>
      <c r="C92" s="326"/>
      <c r="D92" s="304"/>
      <c r="E92" s="259"/>
      <c r="F92" s="304"/>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row>
    <row r="93" spans="1:36" ht="63">
      <c r="A93" s="139">
        <v>152</v>
      </c>
      <c r="B93" s="202" t="s">
        <v>509</v>
      </c>
      <c r="C93" s="265" t="s">
        <v>510</v>
      </c>
      <c r="D93" s="289" t="s">
        <v>213</v>
      </c>
      <c r="E93" s="280" t="s">
        <v>511</v>
      </c>
      <c r="F93" s="281" t="s">
        <v>512</v>
      </c>
      <c r="G93" s="277">
        <v>75</v>
      </c>
      <c r="H93" s="273">
        <v>16.239999999999998</v>
      </c>
      <c r="I93" s="273">
        <v>2.5</v>
      </c>
      <c r="J93" s="275">
        <v>0</v>
      </c>
      <c r="K93" s="276">
        <v>18.739999999999998</v>
      </c>
      <c r="L93" s="319">
        <v>56.260000000000005</v>
      </c>
      <c r="M93" s="277">
        <v>0</v>
      </c>
      <c r="N93" s="277">
        <v>38.475000000000001</v>
      </c>
      <c r="O93" s="273">
        <v>38.475000000000001</v>
      </c>
      <c r="P93" s="273"/>
      <c r="Q93" s="273"/>
      <c r="R93" s="273"/>
      <c r="S93" s="273"/>
      <c r="T93" s="273"/>
      <c r="U93" s="273"/>
      <c r="V93" s="273"/>
      <c r="W93" s="273"/>
      <c r="X93" s="2843">
        <v>0</v>
      </c>
      <c r="Y93" s="2843">
        <v>38.475000000000001</v>
      </c>
      <c r="Z93" s="2108">
        <v>38.475000000000001</v>
      </c>
      <c r="AA93" s="2844"/>
      <c r="AB93" s="2844"/>
      <c r="AC93" s="2108">
        <v>0</v>
      </c>
      <c r="AD93" s="2108"/>
      <c r="AE93" s="2844"/>
      <c r="AF93" s="2844">
        <v>0</v>
      </c>
      <c r="AG93" s="2108">
        <v>0</v>
      </c>
      <c r="AH93" s="273" t="s">
        <v>10002</v>
      </c>
      <c r="AI93" s="273"/>
      <c r="AJ93" s="273">
        <v>0</v>
      </c>
    </row>
    <row r="94" spans="1:36" ht="47.25">
      <c r="A94" s="139">
        <v>153</v>
      </c>
      <c r="B94" s="202" t="s">
        <v>513</v>
      </c>
      <c r="C94" s="284" t="s">
        <v>514</v>
      </c>
      <c r="D94" s="202" t="s">
        <v>88</v>
      </c>
      <c r="E94" s="202" t="s">
        <v>466</v>
      </c>
      <c r="F94" s="309" t="s">
        <v>47</v>
      </c>
      <c r="G94" s="277">
        <v>95</v>
      </c>
      <c r="H94" s="277">
        <v>0</v>
      </c>
      <c r="I94" s="277">
        <v>0</v>
      </c>
      <c r="J94" s="294">
        <v>0</v>
      </c>
      <c r="K94" s="277">
        <v>0</v>
      </c>
      <c r="L94" s="294">
        <v>95</v>
      </c>
      <c r="M94" s="277">
        <v>0</v>
      </c>
      <c r="N94" s="277">
        <v>30</v>
      </c>
      <c r="O94" s="277">
        <v>30</v>
      </c>
      <c r="P94" s="277"/>
      <c r="Q94" s="277"/>
      <c r="R94" s="277"/>
      <c r="S94" s="277"/>
      <c r="T94" s="277"/>
      <c r="U94" s="277"/>
      <c r="V94" s="277"/>
      <c r="W94" s="277"/>
      <c r="X94" s="2843">
        <v>0</v>
      </c>
      <c r="Y94" s="2843">
        <v>30</v>
      </c>
      <c r="Z94" s="2108">
        <v>30</v>
      </c>
      <c r="AA94" s="2844"/>
      <c r="AB94" s="2844"/>
      <c r="AC94" s="2108">
        <v>0</v>
      </c>
      <c r="AD94" s="2108"/>
      <c r="AE94" s="2844"/>
      <c r="AF94" s="2844">
        <v>0</v>
      </c>
      <c r="AG94" s="2108">
        <v>0</v>
      </c>
      <c r="AH94" s="277"/>
      <c r="AI94" s="277"/>
      <c r="AJ94" s="277">
        <v>0</v>
      </c>
    </row>
    <row r="95" spans="1:36" ht="31.5">
      <c r="A95" s="139">
        <v>154</v>
      </c>
      <c r="B95" s="202" t="s">
        <v>515</v>
      </c>
      <c r="C95" s="284" t="s">
        <v>516</v>
      </c>
      <c r="D95" s="202" t="s">
        <v>88</v>
      </c>
      <c r="E95" s="202" t="s">
        <v>466</v>
      </c>
      <c r="F95" s="309" t="s">
        <v>30</v>
      </c>
      <c r="G95" s="277">
        <v>29.773</v>
      </c>
      <c r="H95" s="277">
        <v>0</v>
      </c>
      <c r="I95" s="277">
        <v>3.75</v>
      </c>
      <c r="J95" s="294">
        <v>0</v>
      </c>
      <c r="K95" s="277">
        <v>3.75</v>
      </c>
      <c r="L95" s="294">
        <v>26.023</v>
      </c>
      <c r="M95" s="277">
        <v>19.684999999999999</v>
      </c>
      <c r="N95" s="277">
        <v>6.3380000000000001</v>
      </c>
      <c r="O95" s="277">
        <v>26.023</v>
      </c>
      <c r="P95" s="277"/>
      <c r="Q95" s="277"/>
      <c r="R95" s="277"/>
      <c r="S95" s="277"/>
      <c r="T95" s="277"/>
      <c r="U95" s="277"/>
      <c r="V95" s="277"/>
      <c r="W95" s="277"/>
      <c r="X95" s="2843">
        <v>19.684999999999999</v>
      </c>
      <c r="Y95" s="2843">
        <v>6.3380000000000001</v>
      </c>
      <c r="Z95" s="2108">
        <v>26.023</v>
      </c>
      <c r="AA95" s="2844">
        <v>19.488</v>
      </c>
      <c r="AB95" s="2844"/>
      <c r="AC95" s="2108">
        <v>19.488</v>
      </c>
      <c r="AD95" s="2108">
        <v>0.19700000000000001</v>
      </c>
      <c r="AE95" s="2844"/>
      <c r="AF95" s="2844">
        <v>0</v>
      </c>
      <c r="AG95" s="2108">
        <v>0</v>
      </c>
      <c r="AH95" s="277"/>
      <c r="AI95" s="273" t="s">
        <v>9950</v>
      </c>
      <c r="AJ95" s="277">
        <v>0</v>
      </c>
    </row>
    <row r="96" spans="1:36" ht="20.100000000000001" customHeight="1">
      <c r="A96" s="298"/>
      <c r="B96" s="298"/>
      <c r="C96" s="3350" t="s">
        <v>517</v>
      </c>
      <c r="D96" s="3350"/>
      <c r="E96" s="301"/>
      <c r="F96" s="300"/>
      <c r="G96" s="302">
        <v>199.773</v>
      </c>
      <c r="H96" s="302">
        <v>16.239999999999998</v>
      </c>
      <c r="I96" s="302">
        <v>6.25</v>
      </c>
      <c r="J96" s="302">
        <v>0</v>
      </c>
      <c r="K96" s="302">
        <v>22.49</v>
      </c>
      <c r="L96" s="302">
        <v>177.28299999999999</v>
      </c>
      <c r="M96" s="302">
        <v>19.684999999999999</v>
      </c>
      <c r="N96" s="302">
        <v>74.812999999999988</v>
      </c>
      <c r="O96" s="302">
        <v>94.49799999999999</v>
      </c>
      <c r="P96" s="302">
        <v>0</v>
      </c>
      <c r="Q96" s="302">
        <v>0</v>
      </c>
      <c r="R96" s="302">
        <v>0</v>
      </c>
      <c r="S96" s="302">
        <v>0</v>
      </c>
      <c r="T96" s="302">
        <v>0</v>
      </c>
      <c r="U96" s="302">
        <v>0</v>
      </c>
      <c r="V96" s="302">
        <v>0</v>
      </c>
      <c r="W96" s="302">
        <v>0</v>
      </c>
      <c r="X96" s="302">
        <v>19.684999999999999</v>
      </c>
      <c r="Y96" s="302">
        <v>74.812999999999988</v>
      </c>
      <c r="Z96" s="302">
        <v>94.49799999999999</v>
      </c>
      <c r="AA96" s="302">
        <v>19.488</v>
      </c>
      <c r="AB96" s="302">
        <v>0</v>
      </c>
      <c r="AC96" s="302">
        <v>19.488</v>
      </c>
      <c r="AD96" s="302">
        <v>0.19700000000000001</v>
      </c>
      <c r="AE96" s="302">
        <v>0</v>
      </c>
      <c r="AF96" s="302">
        <v>0</v>
      </c>
      <c r="AG96" s="302">
        <v>0</v>
      </c>
      <c r="AH96" s="302"/>
      <c r="AI96" s="302"/>
      <c r="AJ96" s="302">
        <v>0</v>
      </c>
    </row>
    <row r="97" spans="1:36" ht="20.100000000000001" customHeight="1">
      <c r="A97" s="298"/>
      <c r="B97" s="298"/>
      <c r="C97" s="336" t="s">
        <v>518</v>
      </c>
      <c r="D97" s="336"/>
      <c r="E97" s="337"/>
      <c r="F97" s="337"/>
      <c r="G97" s="302">
        <v>8112.1200000000008</v>
      </c>
      <c r="H97" s="302">
        <v>3435.6960000000004</v>
      </c>
      <c r="I97" s="302">
        <v>1270.537</v>
      </c>
      <c r="J97" s="302">
        <v>0</v>
      </c>
      <c r="K97" s="302">
        <v>4706.2330000000002</v>
      </c>
      <c r="L97" s="302">
        <v>3405.8869999999997</v>
      </c>
      <c r="M97" s="302">
        <v>1556.0259999999998</v>
      </c>
      <c r="N97" s="302">
        <v>402.803</v>
      </c>
      <c r="O97" s="302">
        <v>1958.8289999999997</v>
      </c>
      <c r="P97" s="302">
        <v>0</v>
      </c>
      <c r="Q97" s="302">
        <v>0</v>
      </c>
      <c r="R97" s="302">
        <v>0</v>
      </c>
      <c r="S97" s="302">
        <v>0</v>
      </c>
      <c r="T97" s="302">
        <v>0</v>
      </c>
      <c r="U97" s="302">
        <v>0</v>
      </c>
      <c r="V97" s="302">
        <v>0</v>
      </c>
      <c r="W97" s="302">
        <v>0</v>
      </c>
      <c r="X97" s="302">
        <v>1556.0259999999998</v>
      </c>
      <c r="Y97" s="302">
        <v>402.803</v>
      </c>
      <c r="Z97" s="302">
        <v>1958.8289999999997</v>
      </c>
      <c r="AA97" s="302">
        <v>1019.1697075</v>
      </c>
      <c r="AB97" s="302">
        <v>0</v>
      </c>
      <c r="AC97" s="302">
        <v>1019.1697075</v>
      </c>
      <c r="AD97" s="302">
        <v>10.294542499999999</v>
      </c>
      <c r="AE97" s="302">
        <v>0</v>
      </c>
      <c r="AF97" s="302">
        <v>154.187985</v>
      </c>
      <c r="AG97" s="302">
        <v>154.187985</v>
      </c>
      <c r="AH97" s="302"/>
      <c r="AI97" s="302"/>
      <c r="AJ97" s="302">
        <v>0</v>
      </c>
    </row>
    <row r="98" spans="1:36" ht="20.100000000000001" customHeight="1">
      <c r="A98" s="298"/>
      <c r="B98" s="298"/>
      <c r="C98" s="336" t="s">
        <v>519</v>
      </c>
      <c r="D98" s="336"/>
      <c r="E98" s="337"/>
      <c r="F98" s="337"/>
      <c r="G98" s="302">
        <v>170</v>
      </c>
      <c r="H98" s="302">
        <v>0</v>
      </c>
      <c r="I98" s="302">
        <v>0</v>
      </c>
      <c r="J98" s="302">
        <v>0</v>
      </c>
      <c r="K98" s="302">
        <v>0</v>
      </c>
      <c r="L98" s="302">
        <v>170</v>
      </c>
      <c r="M98" s="302">
        <v>37.170999999999999</v>
      </c>
      <c r="N98" s="302">
        <v>5</v>
      </c>
      <c r="O98" s="302">
        <v>42.170999999999999</v>
      </c>
      <c r="P98" s="302">
        <v>0</v>
      </c>
      <c r="Q98" s="302">
        <v>0</v>
      </c>
      <c r="R98" s="302">
        <v>0</v>
      </c>
      <c r="S98" s="302">
        <v>0</v>
      </c>
      <c r="T98" s="302">
        <v>0</v>
      </c>
      <c r="U98" s="302">
        <v>0</v>
      </c>
      <c r="V98" s="302">
        <v>0</v>
      </c>
      <c r="W98" s="302">
        <v>0</v>
      </c>
      <c r="X98" s="302">
        <v>37.170999999999999</v>
      </c>
      <c r="Y98" s="302">
        <v>5</v>
      </c>
      <c r="Z98" s="302">
        <v>42.170999999999999</v>
      </c>
      <c r="AA98" s="302">
        <v>0</v>
      </c>
      <c r="AB98" s="302">
        <v>0</v>
      </c>
      <c r="AC98" s="302">
        <v>0</v>
      </c>
      <c r="AD98" s="302">
        <v>0</v>
      </c>
      <c r="AE98" s="302">
        <v>0</v>
      </c>
      <c r="AF98" s="302">
        <v>0</v>
      </c>
      <c r="AG98" s="302">
        <v>0</v>
      </c>
      <c r="AH98" s="302"/>
      <c r="AI98" s="302"/>
      <c r="AJ98" s="302">
        <v>0</v>
      </c>
    </row>
    <row r="99" spans="1:36" ht="20.100000000000001" customHeight="1">
      <c r="A99" s="298"/>
      <c r="B99" s="298"/>
      <c r="C99" s="336" t="s">
        <v>520</v>
      </c>
      <c r="D99" s="336"/>
      <c r="E99" s="337"/>
      <c r="F99" s="337"/>
      <c r="G99" s="302">
        <v>8282.1200000000008</v>
      </c>
      <c r="H99" s="302">
        <v>3435.6960000000004</v>
      </c>
      <c r="I99" s="302">
        <v>1270.537</v>
      </c>
      <c r="J99" s="302">
        <v>0</v>
      </c>
      <c r="K99" s="302">
        <v>4706.2330000000002</v>
      </c>
      <c r="L99" s="302">
        <v>3575.8869999999997</v>
      </c>
      <c r="M99" s="302">
        <v>1593.1969999999999</v>
      </c>
      <c r="N99" s="302">
        <v>407.803</v>
      </c>
      <c r="O99" s="302">
        <v>2000.9999999999998</v>
      </c>
      <c r="P99" s="302">
        <v>0</v>
      </c>
      <c r="Q99" s="302">
        <v>0</v>
      </c>
      <c r="R99" s="302">
        <v>0</v>
      </c>
      <c r="S99" s="302">
        <v>0</v>
      </c>
      <c r="T99" s="302">
        <v>0</v>
      </c>
      <c r="U99" s="302">
        <v>0</v>
      </c>
      <c r="V99" s="302">
        <v>0</v>
      </c>
      <c r="W99" s="302">
        <v>0</v>
      </c>
      <c r="X99" s="302">
        <v>1593.1969999999999</v>
      </c>
      <c r="Y99" s="302">
        <v>407.803</v>
      </c>
      <c r="Z99" s="302">
        <v>2000.9999999999998</v>
      </c>
      <c r="AA99" s="302">
        <v>1019.1697075</v>
      </c>
      <c r="AB99" s="302">
        <v>0</v>
      </c>
      <c r="AC99" s="302">
        <v>1019.1697075</v>
      </c>
      <c r="AD99" s="302">
        <v>10.294542499999999</v>
      </c>
      <c r="AE99" s="302">
        <v>0</v>
      </c>
      <c r="AF99" s="302">
        <v>154.187985</v>
      </c>
      <c r="AG99" s="302">
        <v>154.187985</v>
      </c>
      <c r="AH99" s="302"/>
      <c r="AI99" s="302"/>
      <c r="AJ99" s="302">
        <v>0</v>
      </c>
    </row>
  </sheetData>
  <mergeCells count="31">
    <mergeCell ref="AD6:AD8"/>
    <mergeCell ref="D1:AJ1"/>
    <mergeCell ref="A2:AJ2"/>
    <mergeCell ref="A3:AJ3"/>
    <mergeCell ref="P6:S6"/>
    <mergeCell ref="T6:U7"/>
    <mergeCell ref="V6:W7"/>
    <mergeCell ref="X6:Z7"/>
    <mergeCell ref="AA6:AC7"/>
    <mergeCell ref="AE6:AG7"/>
    <mergeCell ref="AH6:AH8"/>
    <mergeCell ref="AI6:AI8"/>
    <mergeCell ref="L6:L8"/>
    <mergeCell ref="M6:O7"/>
    <mergeCell ref="AJ6:AJ8"/>
    <mergeCell ref="A6:A8"/>
    <mergeCell ref="C6:C8"/>
    <mergeCell ref="C80:D80"/>
    <mergeCell ref="C87:D87"/>
    <mergeCell ref="C88:E88"/>
    <mergeCell ref="C96:D96"/>
    <mergeCell ref="C46:E46"/>
    <mergeCell ref="C61:D61"/>
    <mergeCell ref="C45:D45"/>
    <mergeCell ref="G6:G8"/>
    <mergeCell ref="H6:H8"/>
    <mergeCell ref="I6:J7"/>
    <mergeCell ref="K6:K8"/>
    <mergeCell ref="D6:D8"/>
    <mergeCell ref="E6:E8"/>
    <mergeCell ref="F6:F8"/>
  </mergeCells>
  <printOptions horizontalCentered="1"/>
  <pageMargins left="1" right="0" top="0.5" bottom="0.5" header="0.5" footer="0.5"/>
  <pageSetup paperSize="5" scale="55" firstPageNumber="24" fitToHeight="0" orientation="landscape" useFirstPageNumber="1" r:id="rId1"/>
  <headerFooter>
    <oddHeader>&amp;R&amp;"Times New Roman,Bold"&amp;14[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K855"/>
  <sheetViews>
    <sheetView zoomScale="90" zoomScaleNormal="90" zoomScaleSheetLayoutView="55" workbookViewId="0">
      <pane xSplit="2" ySplit="7" topLeftCell="H478" activePane="bottomRight" state="frozen"/>
      <selection activeCell="A123" sqref="A1:XFD1048576"/>
      <selection pane="topRight" activeCell="A123" sqref="A1:XFD1048576"/>
      <selection pane="bottomLeft" activeCell="A123" sqref="A1:XFD1048576"/>
      <selection pane="bottomRight" activeCell="A123" sqref="A1:XFD1048576"/>
    </sheetView>
  </sheetViews>
  <sheetFormatPr defaultColWidth="8" defaultRowHeight="15.75"/>
  <cols>
    <col min="1" max="1" width="5.875" style="182" customWidth="1"/>
    <col min="2" max="2" width="11" style="338" customWidth="1"/>
    <col min="3" max="3" width="33.75" style="338" customWidth="1"/>
    <col min="4" max="4" width="15.375" style="182" customWidth="1"/>
    <col min="5" max="5" width="9.375" style="182" customWidth="1"/>
    <col min="6" max="6" width="7.75" style="182" customWidth="1"/>
    <col min="7" max="7" width="10.75" style="470" customWidth="1"/>
    <col min="8" max="8" width="9.75" style="470" customWidth="1"/>
    <col min="9" max="9" width="9.25" style="470" customWidth="1"/>
    <col min="10" max="10" width="8.5" style="470" customWidth="1"/>
    <col min="11" max="11" width="9.375" style="470" customWidth="1"/>
    <col min="12" max="12" width="9.875" style="470" customWidth="1"/>
    <col min="13" max="13" width="10.375" style="471" bestFit="1" customWidth="1"/>
    <col min="14" max="14" width="9.375" style="471" bestFit="1" customWidth="1"/>
    <col min="15" max="15" width="13.875" style="470" customWidth="1"/>
    <col min="16" max="23" width="9.375" style="470" hidden="1" customWidth="1"/>
    <col min="24" max="25" width="9.375" style="470" customWidth="1"/>
    <col min="26" max="26" width="12.375" style="470" customWidth="1"/>
    <col min="27" max="35" width="9.375" style="470" customWidth="1"/>
    <col min="36" max="36" width="8" style="470" customWidth="1"/>
    <col min="37" max="16384" width="8" style="338"/>
  </cols>
  <sheetData>
    <row r="1" spans="1:36" ht="27">
      <c r="A1" s="338"/>
      <c r="C1" s="3355" t="s">
        <v>12</v>
      </c>
      <c r="D1" s="3355"/>
      <c r="E1" s="3355"/>
      <c r="F1" s="3355"/>
      <c r="G1" s="3355"/>
      <c r="H1" s="3355"/>
      <c r="I1" s="3355"/>
      <c r="J1" s="3355"/>
      <c r="K1" s="3355"/>
      <c r="L1" s="3355"/>
      <c r="M1" s="3355"/>
      <c r="N1" s="3355"/>
      <c r="O1" s="3355"/>
      <c r="P1" s="3355"/>
      <c r="Q1" s="3355"/>
      <c r="R1" s="3355"/>
      <c r="S1" s="3355"/>
      <c r="T1" s="3355"/>
      <c r="U1" s="3355"/>
      <c r="V1" s="3355"/>
      <c r="W1" s="3355"/>
      <c r="X1" s="3355"/>
      <c r="Y1" s="3355"/>
      <c r="Z1" s="3355"/>
      <c r="AA1" s="3355"/>
      <c r="AB1" s="3355"/>
      <c r="AC1" s="3355"/>
      <c r="AD1" s="3355"/>
      <c r="AE1" s="3355"/>
      <c r="AF1" s="3355"/>
      <c r="AG1" s="3355"/>
      <c r="AH1" s="3355"/>
      <c r="AI1" s="3355"/>
      <c r="AJ1" s="3355"/>
    </row>
    <row r="2" spans="1:36" ht="25.5">
      <c r="A2" s="338"/>
      <c r="C2" s="3356" t="s">
        <v>521</v>
      </c>
      <c r="D2" s="3356"/>
      <c r="E2" s="3356"/>
      <c r="F2" s="3356"/>
      <c r="G2" s="3356"/>
      <c r="H2" s="3356"/>
      <c r="I2" s="3356"/>
      <c r="J2" s="3356"/>
      <c r="K2" s="3356"/>
      <c r="L2" s="3356"/>
      <c r="M2" s="3356"/>
      <c r="N2" s="3356"/>
      <c r="O2" s="3356"/>
      <c r="P2" s="3356"/>
      <c r="Q2" s="3356"/>
      <c r="R2" s="3356"/>
      <c r="S2" s="3356"/>
      <c r="T2" s="3356"/>
      <c r="U2" s="3356"/>
      <c r="V2" s="3356"/>
      <c r="W2" s="3356"/>
      <c r="X2" s="3356"/>
      <c r="Y2" s="3356"/>
      <c r="Z2" s="3356"/>
      <c r="AA2" s="3356"/>
      <c r="AB2" s="3356"/>
      <c r="AC2" s="3356"/>
      <c r="AD2" s="3356"/>
      <c r="AE2" s="3356"/>
      <c r="AF2" s="3356"/>
      <c r="AG2" s="3356"/>
      <c r="AH2" s="3356"/>
      <c r="AI2" s="3356"/>
      <c r="AJ2" s="3356"/>
    </row>
    <row r="3" spans="1:36">
      <c r="A3" s="339"/>
      <c r="C3" s="340"/>
      <c r="D3" s="341"/>
      <c r="E3" s="342"/>
      <c r="F3" s="343"/>
      <c r="G3" s="343"/>
      <c r="H3" s="343"/>
      <c r="I3" s="343"/>
      <c r="J3" s="343"/>
      <c r="K3" s="343"/>
      <c r="L3" s="343"/>
      <c r="M3" s="344"/>
      <c r="N3" s="344"/>
      <c r="O3" s="345"/>
      <c r="P3" s="345"/>
      <c r="Q3" s="345"/>
      <c r="R3" s="345"/>
      <c r="S3" s="345"/>
      <c r="T3" s="345"/>
      <c r="U3" s="345"/>
      <c r="V3" s="345"/>
      <c r="W3" s="345"/>
      <c r="X3" s="345"/>
      <c r="Y3" s="345"/>
      <c r="Z3" s="345"/>
      <c r="AA3" s="345"/>
      <c r="AB3" s="345"/>
      <c r="AC3" s="345"/>
      <c r="AD3" s="345"/>
      <c r="AE3" s="345"/>
      <c r="AF3" s="345"/>
      <c r="AG3" s="345"/>
      <c r="AH3" s="345"/>
      <c r="AI3" s="345"/>
      <c r="AJ3" s="343"/>
    </row>
    <row r="4" spans="1:36" s="346" customFormat="1" ht="15.75" customHeight="1">
      <c r="A4" s="3357" t="s">
        <v>14</v>
      </c>
      <c r="B4" s="3357" t="s">
        <v>132</v>
      </c>
      <c r="C4" s="3357" t="s">
        <v>15</v>
      </c>
      <c r="D4" s="3357" t="s">
        <v>16</v>
      </c>
      <c r="E4" s="3360" t="s">
        <v>357</v>
      </c>
      <c r="F4" s="3357" t="s">
        <v>358</v>
      </c>
      <c r="G4" s="3357" t="s">
        <v>18</v>
      </c>
      <c r="H4" s="3357" t="s">
        <v>338</v>
      </c>
      <c r="I4" s="3363" t="s">
        <v>522</v>
      </c>
      <c r="J4" s="3364"/>
      <c r="K4" s="3363" t="s">
        <v>21</v>
      </c>
      <c r="L4" s="3357" t="s">
        <v>340</v>
      </c>
      <c r="M4" s="3368" t="s">
        <v>23</v>
      </c>
      <c r="N4" s="3368"/>
      <c r="O4" s="3369"/>
      <c r="P4" s="3326" t="s">
        <v>9779</v>
      </c>
      <c r="Q4" s="3303"/>
      <c r="R4" s="3303"/>
      <c r="S4" s="3304"/>
      <c r="T4" s="3299" t="s">
        <v>9770</v>
      </c>
      <c r="U4" s="3300"/>
      <c r="V4" s="3299" t="s">
        <v>9771</v>
      </c>
      <c r="W4" s="3300"/>
      <c r="X4" s="3303" t="s">
        <v>9780</v>
      </c>
      <c r="Y4" s="3303"/>
      <c r="Z4" s="3304"/>
      <c r="AA4" s="3303" t="s">
        <v>9781</v>
      </c>
      <c r="AB4" s="3303"/>
      <c r="AC4" s="3304"/>
      <c r="AD4" s="3298" t="s">
        <v>9942</v>
      </c>
      <c r="AE4" s="3307" t="s">
        <v>9772</v>
      </c>
      <c r="AF4" s="3307"/>
      <c r="AG4" s="3307"/>
      <c r="AH4" s="3298" t="s">
        <v>9773</v>
      </c>
      <c r="AI4" s="3298" t="s">
        <v>9774</v>
      </c>
      <c r="AJ4" s="3318" t="s">
        <v>24</v>
      </c>
    </row>
    <row r="5" spans="1:36" s="346" customFormat="1" ht="29.25" customHeight="1">
      <c r="A5" s="3358"/>
      <c r="B5" s="3358"/>
      <c r="C5" s="3358"/>
      <c r="D5" s="3358"/>
      <c r="E5" s="3361"/>
      <c r="F5" s="3358"/>
      <c r="G5" s="3358"/>
      <c r="H5" s="3358"/>
      <c r="I5" s="3365"/>
      <c r="J5" s="3366"/>
      <c r="K5" s="3367"/>
      <c r="L5" s="3358"/>
      <c r="M5" s="3370"/>
      <c r="N5" s="3370"/>
      <c r="O5" s="3371"/>
      <c r="P5" s="2838" t="s">
        <v>4</v>
      </c>
      <c r="Q5" s="2838" t="s">
        <v>4</v>
      </c>
      <c r="R5" s="2839" t="s">
        <v>5</v>
      </c>
      <c r="S5" s="2839" t="s">
        <v>5</v>
      </c>
      <c r="T5" s="3301"/>
      <c r="U5" s="3302"/>
      <c r="V5" s="3301"/>
      <c r="W5" s="3302"/>
      <c r="X5" s="3305"/>
      <c r="Y5" s="3305"/>
      <c r="Z5" s="3306"/>
      <c r="AA5" s="3305"/>
      <c r="AB5" s="3305"/>
      <c r="AC5" s="3306"/>
      <c r="AD5" s="3298"/>
      <c r="AE5" s="3307"/>
      <c r="AF5" s="3307"/>
      <c r="AG5" s="3307"/>
      <c r="AH5" s="3298"/>
      <c r="AI5" s="3298"/>
      <c r="AJ5" s="3319"/>
    </row>
    <row r="6" spans="1:36" s="346" customFormat="1" ht="30" customHeight="1">
      <c r="A6" s="3359"/>
      <c r="B6" s="3359"/>
      <c r="C6" s="3359"/>
      <c r="D6" s="3359"/>
      <c r="E6" s="3362"/>
      <c r="F6" s="3359"/>
      <c r="G6" s="3359"/>
      <c r="H6" s="3359"/>
      <c r="I6" s="347" t="s">
        <v>523</v>
      </c>
      <c r="J6" s="348" t="s">
        <v>25</v>
      </c>
      <c r="K6" s="3365"/>
      <c r="L6" s="3359"/>
      <c r="M6" s="349" t="s">
        <v>4</v>
      </c>
      <c r="N6" s="350" t="s">
        <v>5</v>
      </c>
      <c r="O6" s="35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98"/>
      <c r="AE6" s="3216" t="s">
        <v>9777</v>
      </c>
      <c r="AF6" s="3216" t="s">
        <v>9778</v>
      </c>
      <c r="AG6" s="3216" t="s">
        <v>2</v>
      </c>
      <c r="AH6" s="3298"/>
      <c r="AI6" s="3298"/>
      <c r="AJ6" s="3320"/>
    </row>
    <row r="7" spans="1:36" s="346" customFormat="1">
      <c r="A7" s="352">
        <v>1</v>
      </c>
      <c r="B7" s="353">
        <v>2</v>
      </c>
      <c r="C7" s="353">
        <v>3</v>
      </c>
      <c r="D7" s="354">
        <v>4</v>
      </c>
      <c r="E7" s="353">
        <v>5</v>
      </c>
      <c r="F7" s="354">
        <v>6</v>
      </c>
      <c r="G7" s="353">
        <v>7</v>
      </c>
      <c r="H7" s="354">
        <v>8</v>
      </c>
      <c r="I7" s="353">
        <v>9</v>
      </c>
      <c r="J7" s="354">
        <v>10</v>
      </c>
      <c r="K7" s="353">
        <v>11</v>
      </c>
      <c r="L7" s="354">
        <v>12</v>
      </c>
      <c r="M7" s="354">
        <v>13</v>
      </c>
      <c r="N7" s="354">
        <v>14</v>
      </c>
      <c r="O7" s="355">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346" customFormat="1">
      <c r="A8" s="356"/>
      <c r="B8" s="338"/>
      <c r="C8" s="357"/>
      <c r="D8" s="356"/>
      <c r="E8" s="356"/>
      <c r="F8" s="356"/>
      <c r="G8" s="356"/>
      <c r="H8" s="356"/>
      <c r="I8" s="356"/>
      <c r="J8" s="356"/>
      <c r="K8" s="356"/>
      <c r="L8" s="356"/>
      <c r="M8" s="358"/>
      <c r="N8" s="358"/>
      <c r="O8" s="359"/>
      <c r="P8" s="359"/>
      <c r="Q8" s="359"/>
      <c r="R8" s="359"/>
      <c r="S8" s="359"/>
      <c r="T8" s="359"/>
      <c r="U8" s="359"/>
      <c r="V8" s="359"/>
      <c r="W8" s="359"/>
      <c r="X8" s="359"/>
      <c r="Y8" s="359"/>
      <c r="Z8" s="359"/>
      <c r="AA8" s="359"/>
      <c r="AB8" s="359"/>
      <c r="AC8" s="359"/>
      <c r="AD8" s="359"/>
      <c r="AE8" s="359"/>
      <c r="AF8" s="359"/>
      <c r="AG8" s="359"/>
      <c r="AH8" s="359"/>
      <c r="AI8" s="359"/>
      <c r="AJ8" s="356"/>
    </row>
    <row r="9" spans="1:36" s="346" customFormat="1">
      <c r="A9" s="360"/>
      <c r="B9" s="338"/>
      <c r="C9" s="361" t="s">
        <v>524</v>
      </c>
      <c r="D9" s="362"/>
      <c r="E9" s="360"/>
      <c r="F9" s="363"/>
      <c r="G9" s="363"/>
      <c r="H9" s="363"/>
      <c r="I9" s="363"/>
      <c r="J9" s="363"/>
      <c r="K9" s="363"/>
      <c r="L9" s="363"/>
      <c r="M9" s="364"/>
      <c r="N9" s="364"/>
      <c r="O9" s="365"/>
      <c r="P9" s="365"/>
      <c r="Q9" s="365"/>
      <c r="R9" s="365"/>
      <c r="S9" s="365"/>
      <c r="T9" s="365"/>
      <c r="U9" s="365"/>
      <c r="V9" s="365"/>
      <c r="W9" s="365"/>
      <c r="X9" s="365"/>
      <c r="Y9" s="365"/>
      <c r="Z9" s="365"/>
      <c r="AA9" s="365"/>
      <c r="AB9" s="365"/>
      <c r="AC9" s="365"/>
      <c r="AD9" s="365"/>
      <c r="AE9" s="365"/>
      <c r="AF9" s="365"/>
      <c r="AG9" s="365"/>
      <c r="AH9" s="365"/>
      <c r="AI9" s="365"/>
      <c r="AJ9" s="363"/>
    </row>
    <row r="10" spans="1:36" s="346" customFormat="1">
      <c r="A10" s="356"/>
      <c r="B10" s="338"/>
      <c r="C10" s="367" t="s">
        <v>525</v>
      </c>
      <c r="D10" s="368"/>
      <c r="E10" s="356"/>
      <c r="F10" s="356"/>
      <c r="G10" s="359"/>
      <c r="H10" s="359"/>
      <c r="I10" s="359"/>
      <c r="J10" s="359"/>
      <c r="K10" s="359"/>
      <c r="L10" s="359"/>
      <c r="M10" s="358"/>
      <c r="N10" s="358"/>
      <c r="O10" s="359"/>
      <c r="P10" s="359"/>
      <c r="Q10" s="359"/>
      <c r="R10" s="359"/>
      <c r="S10" s="359"/>
      <c r="T10" s="359"/>
      <c r="U10" s="359"/>
      <c r="V10" s="359"/>
      <c r="W10" s="359"/>
      <c r="X10" s="359"/>
      <c r="Y10" s="359"/>
      <c r="Z10" s="359"/>
      <c r="AA10" s="359"/>
      <c r="AB10" s="359"/>
      <c r="AC10" s="359"/>
      <c r="AD10" s="359"/>
      <c r="AE10" s="359"/>
      <c r="AF10" s="359"/>
      <c r="AG10" s="359"/>
      <c r="AH10" s="359"/>
      <c r="AI10" s="359"/>
      <c r="AJ10" s="359"/>
    </row>
    <row r="11" spans="1:36" s="346" customFormat="1">
      <c r="A11" s="356"/>
      <c r="B11" s="338"/>
      <c r="C11" s="367" t="s">
        <v>26</v>
      </c>
      <c r="D11" s="368"/>
      <c r="E11" s="356"/>
      <c r="F11" s="356"/>
      <c r="G11" s="359"/>
      <c r="H11" s="359"/>
      <c r="I11" s="359"/>
      <c r="J11" s="359"/>
      <c r="K11" s="359"/>
      <c r="L11" s="359"/>
      <c r="M11" s="358"/>
      <c r="N11" s="358"/>
      <c r="O11" s="359"/>
      <c r="P11" s="359"/>
      <c r="Q11" s="359"/>
      <c r="R11" s="359"/>
      <c r="S11" s="359"/>
      <c r="T11" s="359"/>
      <c r="U11" s="359"/>
      <c r="V11" s="359"/>
      <c r="W11" s="359"/>
      <c r="X11" s="359"/>
      <c r="Y11" s="359"/>
      <c r="Z11" s="359"/>
      <c r="AA11" s="359"/>
      <c r="AB11" s="359"/>
      <c r="AC11" s="359"/>
      <c r="AD11" s="359"/>
      <c r="AE11" s="359"/>
      <c r="AF11" s="359"/>
      <c r="AG11" s="359"/>
      <c r="AH11" s="359"/>
      <c r="AI11" s="359"/>
      <c r="AJ11" s="359"/>
    </row>
    <row r="12" spans="1:36" s="346" customFormat="1">
      <c r="A12" s="356"/>
      <c r="B12" s="338"/>
      <c r="C12" s="367"/>
      <c r="D12" s="368"/>
      <c r="E12" s="356"/>
      <c r="F12" s="356"/>
      <c r="G12" s="359"/>
      <c r="H12" s="359"/>
      <c r="I12" s="359"/>
      <c r="J12" s="359"/>
      <c r="K12" s="359"/>
      <c r="L12" s="359"/>
      <c r="M12" s="358"/>
      <c r="N12" s="358"/>
      <c r="O12" s="359"/>
      <c r="P12" s="359"/>
      <c r="Q12" s="359"/>
      <c r="R12" s="359"/>
      <c r="S12" s="359"/>
      <c r="T12" s="359"/>
      <c r="U12" s="359"/>
      <c r="V12" s="359"/>
      <c r="W12" s="359"/>
      <c r="X12" s="359"/>
      <c r="Y12" s="359"/>
      <c r="Z12" s="359"/>
      <c r="AA12" s="359"/>
      <c r="AB12" s="359"/>
      <c r="AC12" s="359"/>
      <c r="AD12" s="359"/>
      <c r="AE12" s="359"/>
      <c r="AF12" s="359"/>
      <c r="AG12" s="359"/>
      <c r="AH12" s="359"/>
      <c r="AI12" s="359"/>
      <c r="AJ12" s="359"/>
    </row>
    <row r="13" spans="1:36" s="346" customFormat="1" ht="63">
      <c r="A13" s="369">
        <v>155</v>
      </c>
      <c r="B13" s="122" t="s">
        <v>526</v>
      </c>
      <c r="C13" s="370" t="s">
        <v>527</v>
      </c>
      <c r="D13" s="371" t="s">
        <v>51</v>
      </c>
      <c r="E13" s="371" t="s">
        <v>528</v>
      </c>
      <c r="F13" s="372" t="s">
        <v>47</v>
      </c>
      <c r="G13" s="373">
        <v>1301.7249999999999</v>
      </c>
      <c r="H13" s="221">
        <v>980.53300000000002</v>
      </c>
      <c r="I13" s="221">
        <v>17.5</v>
      </c>
      <c r="J13" s="221">
        <v>0</v>
      </c>
      <c r="K13" s="221">
        <v>998.03300000000002</v>
      </c>
      <c r="L13" s="373">
        <v>303.69199999999989</v>
      </c>
      <c r="M13" s="374">
        <v>1E-3</v>
      </c>
      <c r="N13" s="374">
        <v>0</v>
      </c>
      <c r="O13" s="373">
        <v>1E-3</v>
      </c>
      <c r="P13" s="373"/>
      <c r="Q13" s="373"/>
      <c r="R13" s="373"/>
      <c r="S13" s="373"/>
      <c r="T13" s="373"/>
      <c r="U13" s="373"/>
      <c r="V13" s="373"/>
      <c r="W13" s="373"/>
      <c r="X13" s="2843">
        <v>1E-3</v>
      </c>
      <c r="Y13" s="2843">
        <v>0</v>
      </c>
      <c r="Z13" s="2108">
        <v>1E-3</v>
      </c>
      <c r="AA13" s="2844"/>
      <c r="AB13" s="2844"/>
      <c r="AC13" s="2108">
        <v>0</v>
      </c>
      <c r="AD13" s="2108"/>
      <c r="AE13" s="2844"/>
      <c r="AF13" s="2844">
        <v>0</v>
      </c>
      <c r="AG13" s="2108">
        <v>0</v>
      </c>
      <c r="AH13" s="3233" t="s">
        <v>9979</v>
      </c>
      <c r="AI13" s="373"/>
      <c r="AJ13" s="373">
        <v>0</v>
      </c>
    </row>
    <row r="14" spans="1:36" s="346" customFormat="1" ht="63">
      <c r="A14" s="369">
        <v>156</v>
      </c>
      <c r="B14" s="122" t="s">
        <v>529</v>
      </c>
      <c r="C14" s="370" t="s">
        <v>530</v>
      </c>
      <c r="D14" s="371" t="s">
        <v>51</v>
      </c>
      <c r="E14" s="371" t="s">
        <v>528</v>
      </c>
      <c r="F14" s="372" t="s">
        <v>47</v>
      </c>
      <c r="G14" s="373">
        <v>521.702</v>
      </c>
      <c r="H14" s="221">
        <v>464.21899999999999</v>
      </c>
      <c r="I14" s="221">
        <v>0</v>
      </c>
      <c r="J14" s="221">
        <v>0</v>
      </c>
      <c r="K14" s="221">
        <v>464.21899999999999</v>
      </c>
      <c r="L14" s="373">
        <v>57.483000000000004</v>
      </c>
      <c r="M14" s="374">
        <v>1E-3</v>
      </c>
      <c r="N14" s="374">
        <v>0</v>
      </c>
      <c r="O14" s="373">
        <v>1E-3</v>
      </c>
      <c r="P14" s="373"/>
      <c r="Q14" s="373"/>
      <c r="R14" s="373"/>
      <c r="S14" s="373"/>
      <c r="T14" s="373"/>
      <c r="U14" s="373"/>
      <c r="V14" s="373"/>
      <c r="W14" s="373"/>
      <c r="X14" s="2843">
        <v>1E-3</v>
      </c>
      <c r="Y14" s="2843">
        <v>0</v>
      </c>
      <c r="Z14" s="2108">
        <v>1E-3</v>
      </c>
      <c r="AA14" s="2844"/>
      <c r="AB14" s="2844"/>
      <c r="AC14" s="2108">
        <v>0</v>
      </c>
      <c r="AD14" s="2108"/>
      <c r="AE14" s="2844"/>
      <c r="AF14" s="2844">
        <v>0</v>
      </c>
      <c r="AG14" s="2108">
        <v>0</v>
      </c>
      <c r="AH14" s="3233" t="s">
        <v>9979</v>
      </c>
      <c r="AI14" s="373"/>
      <c r="AJ14" s="373">
        <v>0</v>
      </c>
    </row>
    <row r="15" spans="1:36" s="346" customFormat="1" ht="63">
      <c r="A15" s="369">
        <v>157</v>
      </c>
      <c r="B15" s="122" t="s">
        <v>531</v>
      </c>
      <c r="C15" s="370" t="s">
        <v>532</v>
      </c>
      <c r="D15" s="371" t="s">
        <v>51</v>
      </c>
      <c r="E15" s="371" t="s">
        <v>528</v>
      </c>
      <c r="F15" s="372" t="s">
        <v>47</v>
      </c>
      <c r="G15" s="373">
        <v>525.38199999999995</v>
      </c>
      <c r="H15" s="221">
        <v>197.029</v>
      </c>
      <c r="I15" s="221">
        <v>0</v>
      </c>
      <c r="J15" s="221">
        <v>0</v>
      </c>
      <c r="K15" s="221">
        <v>197.029</v>
      </c>
      <c r="L15" s="373">
        <v>328.35299999999995</v>
      </c>
      <c r="M15" s="374">
        <v>1E-3</v>
      </c>
      <c r="N15" s="374">
        <v>0</v>
      </c>
      <c r="O15" s="373">
        <v>1E-3</v>
      </c>
      <c r="P15" s="373"/>
      <c r="Q15" s="373"/>
      <c r="R15" s="373"/>
      <c r="S15" s="373"/>
      <c r="T15" s="373"/>
      <c r="U15" s="373"/>
      <c r="V15" s="373"/>
      <c r="W15" s="373"/>
      <c r="X15" s="2843">
        <v>1E-3</v>
      </c>
      <c r="Y15" s="2843">
        <v>0</v>
      </c>
      <c r="Z15" s="2108">
        <v>1E-3</v>
      </c>
      <c r="AA15" s="2844"/>
      <c r="AB15" s="2844"/>
      <c r="AC15" s="2108">
        <v>0</v>
      </c>
      <c r="AD15" s="2108"/>
      <c r="AE15" s="2844"/>
      <c r="AF15" s="2844">
        <v>0</v>
      </c>
      <c r="AG15" s="2108">
        <v>0</v>
      </c>
      <c r="AH15" s="3233" t="s">
        <v>9979</v>
      </c>
      <c r="AI15" s="373"/>
      <c r="AJ15" s="373">
        <v>0</v>
      </c>
    </row>
    <row r="16" spans="1:36" s="346" customFormat="1" ht="157.5">
      <c r="A16" s="369">
        <v>158</v>
      </c>
      <c r="B16" s="122" t="s">
        <v>533</v>
      </c>
      <c r="C16" s="375" t="s">
        <v>534</v>
      </c>
      <c r="D16" s="371" t="s">
        <v>429</v>
      </c>
      <c r="E16" s="376" t="s">
        <v>535</v>
      </c>
      <c r="F16" s="372" t="s">
        <v>30</v>
      </c>
      <c r="G16" s="373">
        <v>54.890999999999998</v>
      </c>
      <c r="H16" s="221">
        <v>27.82</v>
      </c>
      <c r="I16" s="221">
        <v>0</v>
      </c>
      <c r="J16" s="373">
        <v>0</v>
      </c>
      <c r="K16" s="221">
        <v>27.82</v>
      </c>
      <c r="L16" s="373">
        <v>27.070999999999998</v>
      </c>
      <c r="M16" s="374">
        <v>19.57</v>
      </c>
      <c r="N16" s="374">
        <v>7.5</v>
      </c>
      <c r="O16" s="373">
        <v>27.07</v>
      </c>
      <c r="P16" s="373"/>
      <c r="Q16" s="373"/>
      <c r="R16" s="373"/>
      <c r="S16" s="373"/>
      <c r="T16" s="373"/>
      <c r="U16" s="373"/>
      <c r="V16" s="373"/>
      <c r="W16" s="373"/>
      <c r="X16" s="2843">
        <v>19.57</v>
      </c>
      <c r="Y16" s="2843">
        <v>7.5</v>
      </c>
      <c r="Z16" s="2108">
        <v>27.07</v>
      </c>
      <c r="AA16" s="2844"/>
      <c r="AB16" s="2844"/>
      <c r="AC16" s="2108">
        <v>0</v>
      </c>
      <c r="AD16" s="2108"/>
      <c r="AE16" s="2844"/>
      <c r="AF16" s="2844">
        <v>0</v>
      </c>
      <c r="AG16" s="2108">
        <v>0</v>
      </c>
      <c r="AH16" s="3233" t="s">
        <v>9973</v>
      </c>
      <c r="AI16" s="373"/>
      <c r="AJ16" s="373">
        <v>0</v>
      </c>
    </row>
    <row r="17" spans="1:36" s="346" customFormat="1" ht="94.5">
      <c r="A17" s="369">
        <v>159</v>
      </c>
      <c r="B17" s="122" t="s">
        <v>536</v>
      </c>
      <c r="C17" s="181" t="s">
        <v>537</v>
      </c>
      <c r="D17" s="182" t="s">
        <v>538</v>
      </c>
      <c r="E17" s="376" t="s">
        <v>539</v>
      </c>
      <c r="F17" s="372" t="s">
        <v>30</v>
      </c>
      <c r="G17" s="377">
        <v>582.29999999999995</v>
      </c>
      <c r="H17" s="221">
        <v>121.402</v>
      </c>
      <c r="I17" s="221">
        <v>365.56799999999998</v>
      </c>
      <c r="J17" s="221">
        <v>0</v>
      </c>
      <c r="K17" s="221">
        <v>486.96999999999997</v>
      </c>
      <c r="L17" s="373">
        <v>95.329999999999984</v>
      </c>
      <c r="M17" s="374">
        <v>0</v>
      </c>
      <c r="N17" s="374">
        <v>95.33</v>
      </c>
      <c r="O17" s="373">
        <v>95.33</v>
      </c>
      <c r="P17" s="373"/>
      <c r="Q17" s="373"/>
      <c r="R17" s="373"/>
      <c r="S17" s="373"/>
      <c r="T17" s="373"/>
      <c r="U17" s="373"/>
      <c r="V17" s="373"/>
      <c r="W17" s="373"/>
      <c r="X17" s="2843">
        <v>0</v>
      </c>
      <c r="Y17" s="2843">
        <v>95.33</v>
      </c>
      <c r="Z17" s="2108">
        <v>95.33</v>
      </c>
      <c r="AA17" s="2844"/>
      <c r="AB17" s="2844"/>
      <c r="AC17" s="2108">
        <v>0</v>
      </c>
      <c r="AD17" s="2108"/>
      <c r="AE17" s="2844"/>
      <c r="AF17" s="2844">
        <v>0</v>
      </c>
      <c r="AG17" s="2108">
        <v>0</v>
      </c>
      <c r="AH17" s="3233" t="s">
        <v>9977</v>
      </c>
      <c r="AI17" s="373"/>
      <c r="AJ17" s="373">
        <v>0</v>
      </c>
    </row>
    <row r="18" spans="1:36" s="346" customFormat="1" ht="63">
      <c r="A18" s="369">
        <v>160</v>
      </c>
      <c r="B18" s="122" t="s">
        <v>540</v>
      </c>
      <c r="C18" s="181" t="s">
        <v>541</v>
      </c>
      <c r="D18" s="378" t="s">
        <v>542</v>
      </c>
      <c r="E18" s="376" t="s">
        <v>206</v>
      </c>
      <c r="F18" s="372" t="s">
        <v>30</v>
      </c>
      <c r="G18" s="377">
        <v>289.38299999999998</v>
      </c>
      <c r="H18" s="221">
        <v>214.09100000000001</v>
      </c>
      <c r="I18" s="221">
        <v>12.156000000000001</v>
      </c>
      <c r="J18" s="221">
        <v>0</v>
      </c>
      <c r="K18" s="221">
        <v>226.24700000000001</v>
      </c>
      <c r="L18" s="373">
        <v>63.135999999999967</v>
      </c>
      <c r="M18" s="374">
        <v>63.136000000000003</v>
      </c>
      <c r="N18" s="374">
        <v>0</v>
      </c>
      <c r="O18" s="373">
        <v>63.136000000000003</v>
      </c>
      <c r="P18" s="373"/>
      <c r="Q18" s="373"/>
      <c r="R18" s="373"/>
      <c r="S18" s="373"/>
      <c r="T18" s="373"/>
      <c r="U18" s="373"/>
      <c r="V18" s="373"/>
      <c r="W18" s="373"/>
      <c r="X18" s="2843">
        <v>63.136000000000003</v>
      </c>
      <c r="Y18" s="2843">
        <v>0</v>
      </c>
      <c r="Z18" s="2108">
        <v>63.136000000000003</v>
      </c>
      <c r="AA18" s="2844">
        <v>15.62616</v>
      </c>
      <c r="AB18" s="2844"/>
      <c r="AC18" s="2108">
        <v>15.62616</v>
      </c>
      <c r="AD18" s="2108">
        <v>0.15784000000000001</v>
      </c>
      <c r="AE18" s="2844"/>
      <c r="AF18" s="2844">
        <v>0</v>
      </c>
      <c r="AG18" s="2108">
        <v>0</v>
      </c>
      <c r="AH18" s="373" t="s">
        <v>9944</v>
      </c>
      <c r="AI18" s="373" t="s">
        <v>9941</v>
      </c>
      <c r="AJ18" s="373">
        <v>0</v>
      </c>
    </row>
    <row r="19" spans="1:36" s="346" customFormat="1" ht="78.75">
      <c r="A19" s="369">
        <v>161</v>
      </c>
      <c r="B19" s="122" t="s">
        <v>543</v>
      </c>
      <c r="C19" s="181" t="s">
        <v>544</v>
      </c>
      <c r="D19" s="378" t="s">
        <v>226</v>
      </c>
      <c r="E19" s="376" t="s">
        <v>206</v>
      </c>
      <c r="F19" s="372" t="s">
        <v>47</v>
      </c>
      <c r="G19" s="377">
        <v>330.45499999999998</v>
      </c>
      <c r="H19" s="221">
        <v>176.274</v>
      </c>
      <c r="I19" s="221">
        <v>10</v>
      </c>
      <c r="J19" s="221">
        <v>0</v>
      </c>
      <c r="K19" s="221">
        <v>186.274</v>
      </c>
      <c r="L19" s="373">
        <v>144.18099999999998</v>
      </c>
      <c r="M19" s="374">
        <v>75.497</v>
      </c>
      <c r="N19" s="374">
        <v>0</v>
      </c>
      <c r="O19" s="373">
        <v>75.497</v>
      </c>
      <c r="P19" s="373"/>
      <c r="Q19" s="373"/>
      <c r="R19" s="373"/>
      <c r="S19" s="373"/>
      <c r="T19" s="373"/>
      <c r="U19" s="373"/>
      <c r="V19" s="373"/>
      <c r="W19" s="373"/>
      <c r="X19" s="2843">
        <v>75.497</v>
      </c>
      <c r="Y19" s="2843">
        <v>0</v>
      </c>
      <c r="Z19" s="2108">
        <v>75.497</v>
      </c>
      <c r="AA19" s="2844">
        <v>18.6855075</v>
      </c>
      <c r="AB19" s="2844"/>
      <c r="AC19" s="2108">
        <v>18.6855075</v>
      </c>
      <c r="AD19" s="2108">
        <v>0.18874250000000001</v>
      </c>
      <c r="AE19" s="2844"/>
      <c r="AF19" s="2844">
        <v>0</v>
      </c>
      <c r="AG19" s="2108">
        <v>0</v>
      </c>
      <c r="AH19" s="373"/>
      <c r="AI19" s="373" t="s">
        <v>9941</v>
      </c>
      <c r="AJ19" s="373">
        <v>0</v>
      </c>
    </row>
    <row r="20" spans="1:36" s="346" customFormat="1" ht="63">
      <c r="A20" s="369">
        <v>162</v>
      </c>
      <c r="B20" s="122" t="s">
        <v>545</v>
      </c>
      <c r="C20" s="181" t="s">
        <v>546</v>
      </c>
      <c r="D20" s="378" t="s">
        <v>429</v>
      </c>
      <c r="E20" s="376" t="s">
        <v>206</v>
      </c>
      <c r="F20" s="372" t="s">
        <v>30</v>
      </c>
      <c r="G20" s="377">
        <v>277.66000000000003</v>
      </c>
      <c r="H20" s="221">
        <v>174.32599999999999</v>
      </c>
      <c r="I20" s="221">
        <v>45.843000000000004</v>
      </c>
      <c r="J20" s="221">
        <v>0</v>
      </c>
      <c r="K20" s="221">
        <v>220.16899999999998</v>
      </c>
      <c r="L20" s="373">
        <v>57.491000000000042</v>
      </c>
      <c r="M20" s="374">
        <v>57.491</v>
      </c>
      <c r="N20" s="374">
        <v>0</v>
      </c>
      <c r="O20" s="373">
        <v>57.491</v>
      </c>
      <c r="P20" s="373"/>
      <c r="Q20" s="373"/>
      <c r="R20" s="373"/>
      <c r="S20" s="373"/>
      <c r="T20" s="373"/>
      <c r="U20" s="373"/>
      <c r="V20" s="373"/>
      <c r="W20" s="373"/>
      <c r="X20" s="2843">
        <v>57.491</v>
      </c>
      <c r="Y20" s="2843">
        <v>0</v>
      </c>
      <c r="Z20" s="2108">
        <v>57.491</v>
      </c>
      <c r="AA20" s="2844">
        <v>56.866</v>
      </c>
      <c r="AB20" s="2844"/>
      <c r="AC20" s="2108">
        <v>56.866</v>
      </c>
      <c r="AD20" s="2108">
        <v>0.62524000000000002</v>
      </c>
      <c r="AE20" s="2844"/>
      <c r="AF20" s="2844">
        <v>0</v>
      </c>
      <c r="AG20" s="2108">
        <v>0</v>
      </c>
      <c r="AH20" s="373"/>
      <c r="AI20" s="373" t="s">
        <v>10033</v>
      </c>
      <c r="AJ20" s="373">
        <v>0</v>
      </c>
    </row>
    <row r="21" spans="1:36" s="346" customFormat="1" ht="78.75">
      <c r="A21" s="369">
        <v>163</v>
      </c>
      <c r="B21" s="122" t="s">
        <v>547</v>
      </c>
      <c r="C21" s="181" t="s">
        <v>548</v>
      </c>
      <c r="D21" s="378" t="s">
        <v>257</v>
      </c>
      <c r="E21" s="376" t="s">
        <v>206</v>
      </c>
      <c r="F21" s="372" t="s">
        <v>30</v>
      </c>
      <c r="G21" s="377">
        <v>367.89400000000001</v>
      </c>
      <c r="H21" s="221">
        <v>258.83300000000003</v>
      </c>
      <c r="I21" s="221">
        <v>42.945999999999998</v>
      </c>
      <c r="J21" s="221">
        <v>0</v>
      </c>
      <c r="K21" s="221">
        <v>301.779</v>
      </c>
      <c r="L21" s="373">
        <v>66.115000000000009</v>
      </c>
      <c r="M21" s="374">
        <v>32.494999999999997</v>
      </c>
      <c r="N21" s="374">
        <v>33.619999999999997</v>
      </c>
      <c r="O21" s="373">
        <v>66.114999999999995</v>
      </c>
      <c r="P21" s="373"/>
      <c r="Q21" s="373"/>
      <c r="R21" s="373"/>
      <c r="S21" s="373"/>
      <c r="T21" s="373"/>
      <c r="U21" s="373"/>
      <c r="V21" s="373"/>
      <c r="W21" s="373"/>
      <c r="X21" s="2843">
        <v>32.494999999999997</v>
      </c>
      <c r="Y21" s="2843">
        <v>33.619999999999997</v>
      </c>
      <c r="Z21" s="2108">
        <v>66.114999999999995</v>
      </c>
      <c r="AA21" s="2844">
        <v>32.170512500000001</v>
      </c>
      <c r="AB21" s="2844"/>
      <c r="AC21" s="2108">
        <v>32.170512500000001</v>
      </c>
      <c r="AD21" s="2108">
        <v>0.32423750000000001</v>
      </c>
      <c r="AE21" s="2844"/>
      <c r="AF21" s="2844">
        <v>0</v>
      </c>
      <c r="AG21" s="2108">
        <v>0</v>
      </c>
      <c r="AH21" s="373"/>
      <c r="AI21" s="373" t="s">
        <v>10033</v>
      </c>
      <c r="AJ21" s="373">
        <v>0</v>
      </c>
    </row>
    <row r="22" spans="1:36" s="346" customFormat="1" ht="78.75">
      <c r="A22" s="369">
        <v>164</v>
      </c>
      <c r="B22" s="122" t="s">
        <v>549</v>
      </c>
      <c r="C22" s="181" t="s">
        <v>550</v>
      </c>
      <c r="D22" s="378" t="s">
        <v>393</v>
      </c>
      <c r="E22" s="376" t="s">
        <v>206</v>
      </c>
      <c r="F22" s="372" t="s">
        <v>30</v>
      </c>
      <c r="G22" s="377">
        <v>1032.7929999999999</v>
      </c>
      <c r="H22" s="221">
        <v>617.03399999999999</v>
      </c>
      <c r="I22" s="221">
        <v>267.64400000000001</v>
      </c>
      <c r="J22" s="221">
        <v>0</v>
      </c>
      <c r="K22" s="221">
        <v>884.678</v>
      </c>
      <c r="L22" s="373">
        <v>148.1149999999999</v>
      </c>
      <c r="M22" s="374">
        <v>39.213000000000001</v>
      </c>
      <c r="N22" s="374">
        <v>108.902</v>
      </c>
      <c r="O22" s="373">
        <v>148.11500000000001</v>
      </c>
      <c r="P22" s="373"/>
      <c r="Q22" s="373"/>
      <c r="R22" s="373"/>
      <c r="S22" s="373"/>
      <c r="T22" s="373"/>
      <c r="U22" s="373"/>
      <c r="V22" s="373"/>
      <c r="W22" s="373"/>
      <c r="X22" s="2843">
        <v>39.213000000000001</v>
      </c>
      <c r="Y22" s="2843">
        <v>108.902</v>
      </c>
      <c r="Z22" s="2108">
        <v>148.11500000000001</v>
      </c>
      <c r="AA22" s="2844">
        <v>9.7052174999999998</v>
      </c>
      <c r="AB22" s="2844"/>
      <c r="AC22" s="2108">
        <v>9.7052174999999998</v>
      </c>
      <c r="AD22" s="2108">
        <v>9.8032500000000009E-2</v>
      </c>
      <c r="AE22" s="2844"/>
      <c r="AF22" s="2844">
        <v>0</v>
      </c>
      <c r="AG22" s="2108">
        <v>0</v>
      </c>
      <c r="AH22" s="373"/>
      <c r="AI22" s="373" t="s">
        <v>9941</v>
      </c>
      <c r="AJ22" s="373">
        <v>0</v>
      </c>
    </row>
    <row r="23" spans="1:36" s="346" customFormat="1" ht="63">
      <c r="A23" s="369">
        <v>165</v>
      </c>
      <c r="B23" s="122" t="s">
        <v>551</v>
      </c>
      <c r="C23" s="181" t="s">
        <v>552</v>
      </c>
      <c r="D23" s="378" t="s">
        <v>553</v>
      </c>
      <c r="E23" s="376" t="s">
        <v>554</v>
      </c>
      <c r="F23" s="372" t="s">
        <v>30</v>
      </c>
      <c r="G23" s="377">
        <v>834.49</v>
      </c>
      <c r="H23" s="221">
        <v>540.18799999999999</v>
      </c>
      <c r="I23" s="221">
        <v>194.43199999999999</v>
      </c>
      <c r="J23" s="221">
        <v>0</v>
      </c>
      <c r="K23" s="221">
        <v>734.62</v>
      </c>
      <c r="L23" s="373">
        <v>99.87</v>
      </c>
      <c r="M23" s="374">
        <v>99.87</v>
      </c>
      <c r="N23" s="374">
        <v>0</v>
      </c>
      <c r="O23" s="373">
        <v>99.87</v>
      </c>
      <c r="P23" s="373"/>
      <c r="Q23" s="373"/>
      <c r="R23" s="373"/>
      <c r="S23" s="373"/>
      <c r="T23" s="373"/>
      <c r="U23" s="373"/>
      <c r="V23" s="373"/>
      <c r="W23" s="373"/>
      <c r="X23" s="2843">
        <v>99.87</v>
      </c>
      <c r="Y23" s="2843">
        <v>0</v>
      </c>
      <c r="Z23" s="2108">
        <v>99.87</v>
      </c>
      <c r="AA23" s="2844">
        <v>98.870825000000011</v>
      </c>
      <c r="AB23" s="2844"/>
      <c r="AC23" s="2108">
        <v>98.870825000000011</v>
      </c>
      <c r="AD23" s="2108">
        <v>0.99867499999999998</v>
      </c>
      <c r="AE23" s="2844"/>
      <c r="AF23" s="2844">
        <v>1.9851810000000001</v>
      </c>
      <c r="AG23" s="2108">
        <v>1.9851810000000001</v>
      </c>
      <c r="AH23" s="373"/>
      <c r="AI23" s="373" t="s">
        <v>10033</v>
      </c>
      <c r="AJ23" s="373">
        <v>0</v>
      </c>
    </row>
    <row r="24" spans="1:36" s="346" customFormat="1" ht="78.75">
      <c r="A24" s="369">
        <v>166</v>
      </c>
      <c r="B24" s="122" t="s">
        <v>555</v>
      </c>
      <c r="C24" s="181" t="s">
        <v>556</v>
      </c>
      <c r="D24" s="378" t="s">
        <v>254</v>
      </c>
      <c r="E24" s="376" t="s">
        <v>206</v>
      </c>
      <c r="F24" s="372" t="s">
        <v>30</v>
      </c>
      <c r="G24" s="377">
        <v>1046.3599999999999</v>
      </c>
      <c r="H24" s="221">
        <v>728.19799999999998</v>
      </c>
      <c r="I24" s="221">
        <v>244.14</v>
      </c>
      <c r="J24" s="221">
        <v>0</v>
      </c>
      <c r="K24" s="221">
        <v>972.33799999999997</v>
      </c>
      <c r="L24" s="373">
        <v>74.021999999999935</v>
      </c>
      <c r="M24" s="374">
        <v>50.43</v>
      </c>
      <c r="N24" s="374">
        <v>23.591999999999999</v>
      </c>
      <c r="O24" s="373">
        <v>74.021999999999991</v>
      </c>
      <c r="P24" s="373"/>
      <c r="Q24" s="373"/>
      <c r="R24" s="373"/>
      <c r="S24" s="373"/>
      <c r="T24" s="373"/>
      <c r="U24" s="373"/>
      <c r="V24" s="373"/>
      <c r="W24" s="373"/>
      <c r="X24" s="2843">
        <v>50.43</v>
      </c>
      <c r="Y24" s="2843">
        <v>23.591999999999999</v>
      </c>
      <c r="Z24" s="2108">
        <v>74.021999999999991</v>
      </c>
      <c r="AA24" s="2844">
        <v>49.925425000000004</v>
      </c>
      <c r="AB24" s="2844"/>
      <c r="AC24" s="2108">
        <v>49.925425000000004</v>
      </c>
      <c r="AD24" s="2108">
        <v>0.50407500000000005</v>
      </c>
      <c r="AE24" s="2844"/>
      <c r="AF24" s="2844">
        <v>0</v>
      </c>
      <c r="AG24" s="2108">
        <v>0</v>
      </c>
      <c r="AH24" s="373"/>
      <c r="AI24" s="373" t="s">
        <v>10033</v>
      </c>
      <c r="AJ24" s="373">
        <v>0</v>
      </c>
    </row>
    <row r="25" spans="1:36" s="346" customFormat="1" ht="78.75">
      <c r="A25" s="369">
        <v>167</v>
      </c>
      <c r="B25" s="122" t="s">
        <v>557</v>
      </c>
      <c r="C25" s="181" t="s">
        <v>558</v>
      </c>
      <c r="D25" s="378" t="s">
        <v>384</v>
      </c>
      <c r="E25" s="376" t="s">
        <v>206</v>
      </c>
      <c r="F25" s="372" t="s">
        <v>47</v>
      </c>
      <c r="G25" s="377">
        <v>1326.827</v>
      </c>
      <c r="H25" s="221">
        <v>552.18799999999999</v>
      </c>
      <c r="I25" s="221">
        <v>179.398</v>
      </c>
      <c r="J25" s="221">
        <v>0</v>
      </c>
      <c r="K25" s="221">
        <v>731.58600000000001</v>
      </c>
      <c r="L25" s="373">
        <v>595.24099999999999</v>
      </c>
      <c r="M25" s="374">
        <v>20.100000000000001</v>
      </c>
      <c r="N25" s="374">
        <v>100</v>
      </c>
      <c r="O25" s="373">
        <v>120.1</v>
      </c>
      <c r="P25" s="373"/>
      <c r="Q25" s="373"/>
      <c r="R25" s="373"/>
      <c r="S25" s="373"/>
      <c r="T25" s="373"/>
      <c r="U25" s="373"/>
      <c r="V25" s="373"/>
      <c r="W25" s="373"/>
      <c r="X25" s="2843">
        <v>20.100000000000001</v>
      </c>
      <c r="Y25" s="2843">
        <v>100</v>
      </c>
      <c r="Z25" s="2108">
        <v>120.1</v>
      </c>
      <c r="AA25" s="2844">
        <v>4.9747500000000002</v>
      </c>
      <c r="AB25" s="2844"/>
      <c r="AC25" s="2108">
        <v>4.9747500000000002</v>
      </c>
      <c r="AD25" s="2108">
        <v>5.0250000000000003E-2</v>
      </c>
      <c r="AE25" s="2844"/>
      <c r="AF25" s="2844">
        <v>0</v>
      </c>
      <c r="AG25" s="2108">
        <v>0</v>
      </c>
      <c r="AH25" s="373"/>
      <c r="AI25" s="373" t="s">
        <v>9941</v>
      </c>
      <c r="AJ25" s="373">
        <v>0</v>
      </c>
    </row>
    <row r="26" spans="1:36" s="346" customFormat="1" ht="78.75">
      <c r="A26" s="369">
        <v>168</v>
      </c>
      <c r="B26" s="122" t="s">
        <v>559</v>
      </c>
      <c r="C26" s="181" t="s">
        <v>560</v>
      </c>
      <c r="D26" s="182" t="s">
        <v>561</v>
      </c>
      <c r="E26" s="376" t="s">
        <v>206</v>
      </c>
      <c r="F26" s="372" t="s">
        <v>47</v>
      </c>
      <c r="G26" s="377">
        <v>889.99599999999998</v>
      </c>
      <c r="H26" s="221">
        <v>527.52700000000004</v>
      </c>
      <c r="I26" s="221">
        <v>91.891999999999996</v>
      </c>
      <c r="J26" s="221">
        <v>0</v>
      </c>
      <c r="K26" s="221">
        <v>619.4190000000001</v>
      </c>
      <c r="L26" s="373">
        <v>270.57699999999988</v>
      </c>
      <c r="M26" s="374">
        <v>93.783000000000001</v>
      </c>
      <c r="N26" s="374">
        <v>140</v>
      </c>
      <c r="O26" s="373">
        <v>233.78300000000002</v>
      </c>
      <c r="P26" s="373"/>
      <c r="Q26" s="373"/>
      <c r="R26" s="373"/>
      <c r="S26" s="373"/>
      <c r="T26" s="373"/>
      <c r="U26" s="373"/>
      <c r="V26" s="373"/>
      <c r="W26" s="373"/>
      <c r="X26" s="2843">
        <v>93.783000000000001</v>
      </c>
      <c r="Y26" s="2843">
        <v>140</v>
      </c>
      <c r="Z26" s="2108">
        <v>233.78300000000002</v>
      </c>
      <c r="AA26" s="2844">
        <v>23.211292499999995</v>
      </c>
      <c r="AB26" s="2844"/>
      <c r="AC26" s="2108">
        <v>23.211292499999995</v>
      </c>
      <c r="AD26" s="2108">
        <v>0.23445749999999996</v>
      </c>
      <c r="AE26" s="2844"/>
      <c r="AF26" s="2844">
        <v>1.188026</v>
      </c>
      <c r="AG26" s="2108">
        <v>1.188026</v>
      </c>
      <c r="AH26" s="373"/>
      <c r="AI26" s="373" t="s">
        <v>9941</v>
      </c>
      <c r="AJ26" s="373">
        <v>0</v>
      </c>
    </row>
    <row r="27" spans="1:36" s="346" customFormat="1" ht="78.75">
      <c r="A27" s="369">
        <v>169</v>
      </c>
      <c r="B27" s="122" t="s">
        <v>562</v>
      </c>
      <c r="C27" s="181" t="s">
        <v>563</v>
      </c>
      <c r="D27" s="378" t="s">
        <v>564</v>
      </c>
      <c r="E27" s="376" t="s">
        <v>206</v>
      </c>
      <c r="F27" s="372" t="s">
        <v>30</v>
      </c>
      <c r="G27" s="377">
        <v>1270.037</v>
      </c>
      <c r="H27" s="221">
        <v>681.25599999999997</v>
      </c>
      <c r="I27" s="221">
        <v>205.30199999999999</v>
      </c>
      <c r="J27" s="221">
        <v>0</v>
      </c>
      <c r="K27" s="221">
        <v>886.55799999999999</v>
      </c>
      <c r="L27" s="373">
        <v>383.47900000000004</v>
      </c>
      <c r="M27" s="374">
        <v>215.24700000000001</v>
      </c>
      <c r="N27" s="374">
        <v>140</v>
      </c>
      <c r="O27" s="373">
        <v>355.24700000000001</v>
      </c>
      <c r="P27" s="373"/>
      <c r="Q27" s="373"/>
      <c r="R27" s="373"/>
      <c r="S27" s="373"/>
      <c r="T27" s="373"/>
      <c r="U27" s="373"/>
      <c r="V27" s="373"/>
      <c r="W27" s="373"/>
      <c r="X27" s="2843">
        <v>215.24700000000001</v>
      </c>
      <c r="Y27" s="2843">
        <v>140</v>
      </c>
      <c r="Z27" s="2108">
        <v>355.24700000000001</v>
      </c>
      <c r="AA27" s="2844">
        <v>53.273632500000005</v>
      </c>
      <c r="AB27" s="2844"/>
      <c r="AC27" s="2108">
        <v>53.273632500000005</v>
      </c>
      <c r="AD27" s="2108">
        <v>0.53811750000000003</v>
      </c>
      <c r="AE27" s="2844"/>
      <c r="AF27" s="2844">
        <v>1.9785809999999999</v>
      </c>
      <c r="AG27" s="2108">
        <v>1.9785809999999999</v>
      </c>
      <c r="AH27" s="373"/>
      <c r="AI27" s="373" t="s">
        <v>9941</v>
      </c>
      <c r="AJ27" s="373">
        <v>0</v>
      </c>
    </row>
    <row r="28" spans="1:36" s="346" customFormat="1" ht="63">
      <c r="A28" s="369">
        <v>170</v>
      </c>
      <c r="B28" s="122" t="s">
        <v>565</v>
      </c>
      <c r="C28" s="181" t="s">
        <v>566</v>
      </c>
      <c r="D28" s="378" t="s">
        <v>56</v>
      </c>
      <c r="E28" s="376" t="s">
        <v>206</v>
      </c>
      <c r="F28" s="372" t="s">
        <v>30</v>
      </c>
      <c r="G28" s="377">
        <v>1185.04</v>
      </c>
      <c r="H28" s="221">
        <v>801.89700000000005</v>
      </c>
      <c r="I28" s="221">
        <v>255.428</v>
      </c>
      <c r="J28" s="221">
        <v>0</v>
      </c>
      <c r="K28" s="221">
        <v>1057.325</v>
      </c>
      <c r="L28" s="373">
        <v>127.71499999999992</v>
      </c>
      <c r="M28" s="374">
        <v>127.71499999999992</v>
      </c>
      <c r="N28" s="374">
        <v>0</v>
      </c>
      <c r="O28" s="373">
        <v>127.71499999999992</v>
      </c>
      <c r="P28" s="373"/>
      <c r="Q28" s="373"/>
      <c r="R28" s="373"/>
      <c r="S28" s="373"/>
      <c r="T28" s="373"/>
      <c r="U28" s="373"/>
      <c r="V28" s="373"/>
      <c r="W28" s="373"/>
      <c r="X28" s="2843">
        <v>127.71499999999992</v>
      </c>
      <c r="Y28" s="2843">
        <v>0</v>
      </c>
      <c r="Z28" s="2108">
        <v>127.71499999999992</v>
      </c>
      <c r="AA28" s="2844">
        <v>63.218462500000001</v>
      </c>
      <c r="AB28" s="2844"/>
      <c r="AC28" s="2108">
        <v>63.218462500000001</v>
      </c>
      <c r="AD28" s="2108">
        <v>0.63828750000000001</v>
      </c>
      <c r="AE28" s="2844"/>
      <c r="AF28" s="2844">
        <v>14.166320000000001</v>
      </c>
      <c r="AG28" s="2108">
        <v>14.166320000000001</v>
      </c>
      <c r="AH28" s="373"/>
      <c r="AI28" s="373" t="s">
        <v>10033</v>
      </c>
      <c r="AJ28" s="373">
        <v>0</v>
      </c>
    </row>
    <row r="29" spans="1:36" s="346" customFormat="1" ht="78.75">
      <c r="A29" s="369">
        <v>171</v>
      </c>
      <c r="B29" s="122" t="s">
        <v>567</v>
      </c>
      <c r="C29" s="181" t="s">
        <v>568</v>
      </c>
      <c r="D29" s="182" t="s">
        <v>66</v>
      </c>
      <c r="E29" s="376" t="s">
        <v>206</v>
      </c>
      <c r="F29" s="372" t="s">
        <v>30</v>
      </c>
      <c r="G29" s="377">
        <v>971.37699999999995</v>
      </c>
      <c r="H29" s="221">
        <v>608.36900000000003</v>
      </c>
      <c r="I29" s="221">
        <v>91.363</v>
      </c>
      <c r="J29" s="221">
        <v>0</v>
      </c>
      <c r="K29" s="221">
        <v>699.73199999999997</v>
      </c>
      <c r="L29" s="373">
        <v>271.64499999999998</v>
      </c>
      <c r="M29" s="374">
        <v>182.72499999999997</v>
      </c>
      <c r="N29" s="374">
        <v>88.92</v>
      </c>
      <c r="O29" s="373">
        <v>271.64499999999998</v>
      </c>
      <c r="P29" s="373"/>
      <c r="Q29" s="373"/>
      <c r="R29" s="373"/>
      <c r="S29" s="373"/>
      <c r="T29" s="373"/>
      <c r="U29" s="373"/>
      <c r="V29" s="373"/>
      <c r="W29" s="373"/>
      <c r="X29" s="2843">
        <v>182.72499999999997</v>
      </c>
      <c r="Y29" s="2843">
        <v>88.92</v>
      </c>
      <c r="Z29" s="2108">
        <v>271.64499999999998</v>
      </c>
      <c r="AA29" s="2844">
        <v>91.352500000000006</v>
      </c>
      <c r="AB29" s="2844"/>
      <c r="AC29" s="2108">
        <v>91.352500000000006</v>
      </c>
      <c r="AD29" s="2108">
        <v>0.92249999999999999</v>
      </c>
      <c r="AE29" s="2844"/>
      <c r="AF29" s="2844">
        <v>1.194115</v>
      </c>
      <c r="AG29" s="2108">
        <v>1.194115</v>
      </c>
      <c r="AH29" s="373"/>
      <c r="AI29" s="373" t="s">
        <v>10033</v>
      </c>
      <c r="AJ29" s="373">
        <v>0</v>
      </c>
    </row>
    <row r="30" spans="1:36" s="346" customFormat="1" ht="63">
      <c r="A30" s="369">
        <v>172</v>
      </c>
      <c r="B30" s="122" t="s">
        <v>569</v>
      </c>
      <c r="C30" s="181" t="s">
        <v>570</v>
      </c>
      <c r="D30" s="182" t="s">
        <v>542</v>
      </c>
      <c r="E30" s="182" t="s">
        <v>571</v>
      </c>
      <c r="F30" s="372" t="s">
        <v>30</v>
      </c>
      <c r="G30" s="377">
        <v>13.93</v>
      </c>
      <c r="H30" s="221">
        <v>0</v>
      </c>
      <c r="I30" s="221">
        <v>0.59699999999999998</v>
      </c>
      <c r="J30" s="221">
        <v>0</v>
      </c>
      <c r="K30" s="221">
        <v>0.59699999999999998</v>
      </c>
      <c r="L30" s="373">
        <v>13.333</v>
      </c>
      <c r="M30" s="374">
        <v>12.123000000000001</v>
      </c>
      <c r="N30" s="374">
        <v>1.21</v>
      </c>
      <c r="O30" s="373">
        <v>13.333000000000002</v>
      </c>
      <c r="P30" s="373"/>
      <c r="Q30" s="373"/>
      <c r="R30" s="373"/>
      <c r="S30" s="373"/>
      <c r="T30" s="373"/>
      <c r="U30" s="373"/>
      <c r="V30" s="373"/>
      <c r="W30" s="373"/>
      <c r="X30" s="2843">
        <v>12.123000000000001</v>
      </c>
      <c r="Y30" s="2843">
        <v>1.21</v>
      </c>
      <c r="Z30" s="2108">
        <v>13.333000000000002</v>
      </c>
      <c r="AA30" s="2844">
        <v>12.00177</v>
      </c>
      <c r="AB30" s="2844"/>
      <c r="AC30" s="2108">
        <v>12.00177</v>
      </c>
      <c r="AD30" s="2108">
        <v>0.12123</v>
      </c>
      <c r="AE30" s="2844"/>
      <c r="AF30" s="2844">
        <v>0</v>
      </c>
      <c r="AG30" s="2108">
        <v>0</v>
      </c>
      <c r="AH30" s="373"/>
      <c r="AI30" s="373" t="s">
        <v>10033</v>
      </c>
      <c r="AJ30" s="373">
        <v>0</v>
      </c>
    </row>
    <row r="31" spans="1:36" s="346" customFormat="1" ht="47.25">
      <c r="A31" s="369">
        <v>173</v>
      </c>
      <c r="B31" s="122" t="s">
        <v>572</v>
      </c>
      <c r="C31" s="181" t="s">
        <v>573</v>
      </c>
      <c r="D31" s="182" t="s">
        <v>257</v>
      </c>
      <c r="E31" s="182" t="s">
        <v>574</v>
      </c>
      <c r="F31" s="372" t="s">
        <v>30</v>
      </c>
      <c r="G31" s="377">
        <v>13.807</v>
      </c>
      <c r="H31" s="221">
        <v>4.194</v>
      </c>
      <c r="I31" s="221">
        <v>8.4030000000000005</v>
      </c>
      <c r="J31" s="221">
        <v>0</v>
      </c>
      <c r="K31" s="221">
        <v>12.597000000000001</v>
      </c>
      <c r="L31" s="373">
        <v>1.2099999999999991</v>
      </c>
      <c r="M31" s="374">
        <v>0</v>
      </c>
      <c r="N31" s="374">
        <v>1.21</v>
      </c>
      <c r="O31" s="373">
        <v>1.21</v>
      </c>
      <c r="P31" s="373"/>
      <c r="Q31" s="373"/>
      <c r="R31" s="373"/>
      <c r="S31" s="373"/>
      <c r="T31" s="373"/>
      <c r="U31" s="373"/>
      <c r="V31" s="373"/>
      <c r="W31" s="373"/>
      <c r="X31" s="2843">
        <v>0</v>
      </c>
      <c r="Y31" s="2843">
        <v>1.21</v>
      </c>
      <c r="Z31" s="2108">
        <v>1.21</v>
      </c>
      <c r="AA31" s="2844"/>
      <c r="AB31" s="2844"/>
      <c r="AC31" s="2108">
        <v>0</v>
      </c>
      <c r="AD31" s="2108"/>
      <c r="AE31" s="2844"/>
      <c r="AF31" s="2844">
        <v>0</v>
      </c>
      <c r="AG31" s="2108">
        <v>0</v>
      </c>
      <c r="AH31" s="3233" t="s">
        <v>9977</v>
      </c>
      <c r="AI31" s="373"/>
      <c r="AJ31" s="373">
        <v>0</v>
      </c>
    </row>
    <row r="32" spans="1:36" s="346" customFormat="1" ht="189">
      <c r="A32" s="369">
        <v>174</v>
      </c>
      <c r="B32" s="122" t="s">
        <v>575</v>
      </c>
      <c r="C32" s="181" t="s">
        <v>576</v>
      </c>
      <c r="D32" s="182" t="s">
        <v>577</v>
      </c>
      <c r="E32" s="182" t="s">
        <v>578</v>
      </c>
      <c r="F32" s="372" t="s">
        <v>30</v>
      </c>
      <c r="G32" s="377">
        <v>13.584</v>
      </c>
      <c r="H32" s="221">
        <v>0</v>
      </c>
      <c r="I32" s="221">
        <v>6</v>
      </c>
      <c r="J32" s="221">
        <v>0</v>
      </c>
      <c r="K32" s="221">
        <v>6</v>
      </c>
      <c r="L32" s="373">
        <v>7.5839999999999996</v>
      </c>
      <c r="M32" s="374">
        <v>6.3739999999999997</v>
      </c>
      <c r="N32" s="374">
        <v>1.21</v>
      </c>
      <c r="O32" s="373">
        <v>7.5839999999999996</v>
      </c>
      <c r="P32" s="373"/>
      <c r="Q32" s="373"/>
      <c r="R32" s="373"/>
      <c r="S32" s="373"/>
      <c r="T32" s="373"/>
      <c r="U32" s="373"/>
      <c r="V32" s="373"/>
      <c r="W32" s="373"/>
      <c r="X32" s="2843">
        <v>6.3739999999999997</v>
      </c>
      <c r="Y32" s="2843">
        <v>1.21</v>
      </c>
      <c r="Z32" s="2108">
        <v>7.5839999999999996</v>
      </c>
      <c r="AA32" s="2844"/>
      <c r="AB32" s="2844"/>
      <c r="AC32" s="2108">
        <v>0</v>
      </c>
      <c r="AD32" s="2108"/>
      <c r="AE32" s="2844"/>
      <c r="AF32" s="2844">
        <v>0</v>
      </c>
      <c r="AG32" s="2108">
        <v>0</v>
      </c>
      <c r="AH32" s="3233" t="s">
        <v>9974</v>
      </c>
      <c r="AI32" s="373"/>
      <c r="AJ32" s="373">
        <v>0</v>
      </c>
    </row>
    <row r="33" spans="1:36" s="346" customFormat="1" ht="78.75">
      <c r="A33" s="369">
        <v>175</v>
      </c>
      <c r="B33" s="122" t="s">
        <v>579</v>
      </c>
      <c r="C33" s="181" t="s">
        <v>580</v>
      </c>
      <c r="D33" s="182" t="s">
        <v>429</v>
      </c>
      <c r="E33" s="182" t="s">
        <v>581</v>
      </c>
      <c r="F33" s="372" t="s">
        <v>30</v>
      </c>
      <c r="G33" s="377">
        <v>23.128</v>
      </c>
      <c r="H33" s="221">
        <v>5.7190000000000003</v>
      </c>
      <c r="I33" s="221">
        <v>8.1150000000000002</v>
      </c>
      <c r="J33" s="221">
        <v>0</v>
      </c>
      <c r="K33" s="221">
        <v>13.834</v>
      </c>
      <c r="L33" s="373">
        <v>9.2940000000000005</v>
      </c>
      <c r="M33" s="374">
        <v>9.2940000000000005</v>
      </c>
      <c r="N33" s="374">
        <v>0</v>
      </c>
      <c r="O33" s="373">
        <v>9.2940000000000005</v>
      </c>
      <c r="P33" s="373"/>
      <c r="Q33" s="373"/>
      <c r="R33" s="373"/>
      <c r="S33" s="373"/>
      <c r="T33" s="373"/>
      <c r="U33" s="373"/>
      <c r="V33" s="373"/>
      <c r="W33" s="373"/>
      <c r="X33" s="2843">
        <v>9.2940000000000005</v>
      </c>
      <c r="Y33" s="2843">
        <v>0</v>
      </c>
      <c r="Z33" s="2108">
        <v>9.2940000000000005</v>
      </c>
      <c r="AA33" s="2844">
        <v>2.300265</v>
      </c>
      <c r="AB33" s="2844"/>
      <c r="AC33" s="2108">
        <v>2.300265</v>
      </c>
      <c r="AD33" s="2108">
        <v>2.3235000000000002E-2</v>
      </c>
      <c r="AE33" s="2844"/>
      <c r="AF33" s="2844">
        <v>0</v>
      </c>
      <c r="AG33" s="2108">
        <v>0</v>
      </c>
      <c r="AH33" s="373"/>
      <c r="AI33" s="373" t="s">
        <v>9941</v>
      </c>
      <c r="AJ33" s="373">
        <v>0</v>
      </c>
    </row>
    <row r="34" spans="1:36" s="346" customFormat="1" ht="78.75">
      <c r="A34" s="369">
        <v>176</v>
      </c>
      <c r="B34" s="122" t="s">
        <v>582</v>
      </c>
      <c r="C34" s="181" t="s">
        <v>583</v>
      </c>
      <c r="D34" s="182" t="s">
        <v>257</v>
      </c>
      <c r="E34" s="182" t="s">
        <v>581</v>
      </c>
      <c r="F34" s="372" t="s">
        <v>30</v>
      </c>
      <c r="G34" s="377">
        <v>24.922999999999998</v>
      </c>
      <c r="H34" s="221">
        <v>8.3019999999999996</v>
      </c>
      <c r="I34" s="221">
        <v>14.073</v>
      </c>
      <c r="J34" s="221">
        <v>0</v>
      </c>
      <c r="K34" s="221">
        <v>22.375</v>
      </c>
      <c r="L34" s="373">
        <v>2.5479999999999983</v>
      </c>
      <c r="M34" s="374">
        <v>2.548</v>
      </c>
      <c r="N34" s="374">
        <v>0</v>
      </c>
      <c r="O34" s="373">
        <v>2.548</v>
      </c>
      <c r="P34" s="373"/>
      <c r="Q34" s="373"/>
      <c r="R34" s="373"/>
      <c r="S34" s="373"/>
      <c r="T34" s="373"/>
      <c r="U34" s="373"/>
      <c r="V34" s="373"/>
      <c r="W34" s="373"/>
      <c r="X34" s="2843">
        <v>2.548</v>
      </c>
      <c r="Y34" s="2843">
        <v>0</v>
      </c>
      <c r="Z34" s="2108">
        <v>2.548</v>
      </c>
      <c r="AA34" s="2844">
        <v>0.63063000000000002</v>
      </c>
      <c r="AB34" s="2844"/>
      <c r="AC34" s="2108">
        <v>0.63063000000000002</v>
      </c>
      <c r="AD34" s="2108">
        <v>6.3699999999999998E-3</v>
      </c>
      <c r="AE34" s="2844"/>
      <c r="AF34" s="2844">
        <v>0.4</v>
      </c>
      <c r="AG34" s="2108">
        <v>0.4</v>
      </c>
      <c r="AH34" s="373"/>
      <c r="AI34" s="373" t="s">
        <v>9941</v>
      </c>
      <c r="AJ34" s="373">
        <v>0</v>
      </c>
    </row>
    <row r="35" spans="1:36" s="346" customFormat="1" ht="189">
      <c r="A35" s="369">
        <v>177</v>
      </c>
      <c r="B35" s="122" t="s">
        <v>584</v>
      </c>
      <c r="C35" s="181" t="s">
        <v>583</v>
      </c>
      <c r="D35" s="182" t="s">
        <v>542</v>
      </c>
      <c r="E35" s="182" t="s">
        <v>585</v>
      </c>
      <c r="F35" s="372" t="s">
        <v>30</v>
      </c>
      <c r="G35" s="377">
        <v>22.488</v>
      </c>
      <c r="H35" s="221">
        <v>2.8039999999999998</v>
      </c>
      <c r="I35" s="221">
        <v>8.1660000000000004</v>
      </c>
      <c r="J35" s="221">
        <v>0</v>
      </c>
      <c r="K35" s="221">
        <v>10.97</v>
      </c>
      <c r="L35" s="373">
        <v>11.517999999999999</v>
      </c>
      <c r="M35" s="374">
        <v>11.517999999999999</v>
      </c>
      <c r="N35" s="374">
        <v>0</v>
      </c>
      <c r="O35" s="373">
        <v>11.517999999999999</v>
      </c>
      <c r="P35" s="373"/>
      <c r="Q35" s="373"/>
      <c r="R35" s="373"/>
      <c r="S35" s="373"/>
      <c r="T35" s="373"/>
      <c r="U35" s="373"/>
      <c r="V35" s="373"/>
      <c r="W35" s="373"/>
      <c r="X35" s="2843">
        <v>11.517999999999999</v>
      </c>
      <c r="Y35" s="2843">
        <v>0</v>
      </c>
      <c r="Z35" s="2108">
        <v>11.517999999999999</v>
      </c>
      <c r="AA35" s="2844"/>
      <c r="AB35" s="2844"/>
      <c r="AC35" s="2108">
        <v>0</v>
      </c>
      <c r="AD35" s="2108"/>
      <c r="AE35" s="2844"/>
      <c r="AF35" s="2844">
        <v>0</v>
      </c>
      <c r="AG35" s="2108">
        <v>0</v>
      </c>
      <c r="AH35" s="3233" t="s">
        <v>9975</v>
      </c>
      <c r="AI35" s="373"/>
      <c r="AJ35" s="373">
        <v>0</v>
      </c>
    </row>
    <row r="36" spans="1:36" s="346" customFormat="1" ht="78.75">
      <c r="A36" s="369">
        <v>178</v>
      </c>
      <c r="B36" s="122" t="s">
        <v>586</v>
      </c>
      <c r="C36" s="181" t="s">
        <v>587</v>
      </c>
      <c r="D36" s="182" t="s">
        <v>588</v>
      </c>
      <c r="E36" s="182" t="s">
        <v>585</v>
      </c>
      <c r="F36" s="372" t="s">
        <v>30</v>
      </c>
      <c r="G36" s="377">
        <v>24.879000000000001</v>
      </c>
      <c r="H36" s="221">
        <v>0</v>
      </c>
      <c r="I36" s="221">
        <v>5.0380000000000003</v>
      </c>
      <c r="J36" s="221">
        <v>0</v>
      </c>
      <c r="K36" s="221">
        <v>5.0380000000000003</v>
      </c>
      <c r="L36" s="373">
        <v>19.841000000000001</v>
      </c>
      <c r="M36" s="374">
        <v>19.841000000000001</v>
      </c>
      <c r="N36" s="374">
        <v>0</v>
      </c>
      <c r="O36" s="373">
        <v>19.841000000000001</v>
      </c>
      <c r="P36" s="373"/>
      <c r="Q36" s="373"/>
      <c r="R36" s="373"/>
      <c r="S36" s="373"/>
      <c r="T36" s="373"/>
      <c r="U36" s="373"/>
      <c r="V36" s="373"/>
      <c r="W36" s="373"/>
      <c r="X36" s="2843">
        <v>19.841000000000001</v>
      </c>
      <c r="Y36" s="2843">
        <v>0</v>
      </c>
      <c r="Z36" s="2108">
        <v>19.841000000000001</v>
      </c>
      <c r="AA36" s="2844">
        <v>19.791397500000002</v>
      </c>
      <c r="AB36" s="2844"/>
      <c r="AC36" s="2108">
        <v>19.791397500000002</v>
      </c>
      <c r="AD36" s="2108">
        <v>0.19841</v>
      </c>
      <c r="AE36" s="2844"/>
      <c r="AF36" s="2844">
        <v>0</v>
      </c>
      <c r="AG36" s="2108">
        <v>0</v>
      </c>
      <c r="AH36" s="373"/>
      <c r="AI36" s="373" t="s">
        <v>10033</v>
      </c>
      <c r="AJ36" s="373">
        <v>0</v>
      </c>
    </row>
    <row r="37" spans="1:36" s="346" customFormat="1" ht="78.75">
      <c r="A37" s="369">
        <v>179</v>
      </c>
      <c r="B37" s="122" t="s">
        <v>589</v>
      </c>
      <c r="C37" s="181" t="s">
        <v>583</v>
      </c>
      <c r="D37" s="182" t="s">
        <v>226</v>
      </c>
      <c r="E37" s="182" t="s">
        <v>585</v>
      </c>
      <c r="F37" s="372" t="s">
        <v>30</v>
      </c>
      <c r="G37" s="377">
        <v>24.016999999999999</v>
      </c>
      <c r="H37" s="221">
        <v>0</v>
      </c>
      <c r="I37" s="221">
        <v>19.891999999999999</v>
      </c>
      <c r="J37" s="221">
        <v>0</v>
      </c>
      <c r="K37" s="221">
        <v>19.891999999999999</v>
      </c>
      <c r="L37" s="373">
        <v>4.125</v>
      </c>
      <c r="M37" s="374">
        <v>4.125</v>
      </c>
      <c r="N37" s="374">
        <v>0</v>
      </c>
      <c r="O37" s="373">
        <v>4.125</v>
      </c>
      <c r="P37" s="373"/>
      <c r="Q37" s="373"/>
      <c r="R37" s="373"/>
      <c r="S37" s="373"/>
      <c r="T37" s="373"/>
      <c r="U37" s="373"/>
      <c r="V37" s="373"/>
      <c r="W37" s="373"/>
      <c r="X37" s="2843">
        <v>4.125</v>
      </c>
      <c r="Y37" s="2843">
        <v>0</v>
      </c>
      <c r="Z37" s="2108">
        <v>4.125</v>
      </c>
      <c r="AA37" s="2844">
        <v>4.0837500000000002</v>
      </c>
      <c r="AB37" s="2844"/>
      <c r="AC37" s="2108">
        <v>4.0837500000000002</v>
      </c>
      <c r="AD37" s="2108">
        <v>4.1250000000000002E-2</v>
      </c>
      <c r="AE37" s="2844"/>
      <c r="AF37" s="2844">
        <v>0</v>
      </c>
      <c r="AG37" s="2108">
        <v>0</v>
      </c>
      <c r="AH37" s="373"/>
      <c r="AI37" s="373" t="s">
        <v>10033</v>
      </c>
      <c r="AJ37" s="373">
        <v>0</v>
      </c>
    </row>
    <row r="38" spans="1:36" s="387" customFormat="1" ht="78.75">
      <c r="A38" s="379">
        <v>180</v>
      </c>
      <c r="B38" s="380" t="s">
        <v>590</v>
      </c>
      <c r="C38" s="381" t="s">
        <v>591</v>
      </c>
      <c r="D38" s="380" t="s">
        <v>592</v>
      </c>
      <c r="E38" s="380" t="s">
        <v>581</v>
      </c>
      <c r="F38" s="382" t="s">
        <v>30</v>
      </c>
      <c r="G38" s="383">
        <v>24.434999999999999</v>
      </c>
      <c r="H38" s="384">
        <v>11.435</v>
      </c>
      <c r="I38" s="384">
        <v>12.999000000000001</v>
      </c>
      <c r="J38" s="384">
        <v>0</v>
      </c>
      <c r="K38" s="384">
        <v>24.434000000000001</v>
      </c>
      <c r="L38" s="385">
        <v>9.9999999999766942E-4</v>
      </c>
      <c r="M38" s="386">
        <v>1E-3</v>
      </c>
      <c r="N38" s="386">
        <v>0</v>
      </c>
      <c r="O38" s="385">
        <v>1E-3</v>
      </c>
      <c r="P38" s="385"/>
      <c r="Q38" s="385"/>
      <c r="R38" s="385"/>
      <c r="S38" s="385"/>
      <c r="T38" s="385"/>
      <c r="U38" s="385"/>
      <c r="V38" s="385"/>
      <c r="W38" s="385"/>
      <c r="X38" s="2843">
        <v>1E-3</v>
      </c>
      <c r="Y38" s="2843">
        <v>0</v>
      </c>
      <c r="Z38" s="2108">
        <v>1E-3</v>
      </c>
      <c r="AA38" s="2844"/>
      <c r="AB38" s="2844"/>
      <c r="AC38" s="2108">
        <v>0</v>
      </c>
      <c r="AD38" s="2108"/>
      <c r="AE38" s="2844"/>
      <c r="AF38" s="2844">
        <v>0</v>
      </c>
      <c r="AG38" s="2108">
        <v>0</v>
      </c>
      <c r="AH38" s="3233" t="s">
        <v>9979</v>
      </c>
      <c r="AI38" s="385"/>
      <c r="AJ38" s="385">
        <v>0</v>
      </c>
    </row>
    <row r="39" spans="1:36" s="346" customFormat="1" ht="63">
      <c r="A39" s="369">
        <v>181</v>
      </c>
      <c r="B39" s="122" t="s">
        <v>543</v>
      </c>
      <c r="C39" s="375" t="s">
        <v>593</v>
      </c>
      <c r="D39" s="182" t="s">
        <v>28</v>
      </c>
      <c r="E39" s="182" t="s">
        <v>594</v>
      </c>
      <c r="F39" s="372" t="s">
        <v>30</v>
      </c>
      <c r="G39" s="377">
        <v>15.334</v>
      </c>
      <c r="H39" s="221">
        <v>0</v>
      </c>
      <c r="I39" s="221">
        <v>1.75</v>
      </c>
      <c r="J39" s="221">
        <v>0</v>
      </c>
      <c r="K39" s="221">
        <v>1.75</v>
      </c>
      <c r="L39" s="373">
        <v>13.584</v>
      </c>
      <c r="M39" s="374">
        <v>12.205</v>
      </c>
      <c r="N39" s="374">
        <v>1.379</v>
      </c>
      <c r="O39" s="373">
        <v>13.584</v>
      </c>
      <c r="P39" s="373"/>
      <c r="Q39" s="373"/>
      <c r="R39" s="373"/>
      <c r="S39" s="373"/>
      <c r="T39" s="373"/>
      <c r="U39" s="373"/>
      <c r="V39" s="373"/>
      <c r="W39" s="373"/>
      <c r="X39" s="2843">
        <v>12.205</v>
      </c>
      <c r="Y39" s="2843">
        <v>1.379</v>
      </c>
      <c r="Z39" s="2108">
        <v>13.584</v>
      </c>
      <c r="AA39" s="2844">
        <v>12.08295</v>
      </c>
      <c r="AB39" s="2844"/>
      <c r="AC39" s="2108">
        <v>12.08295</v>
      </c>
      <c r="AD39" s="2108">
        <v>0.12205000000000001</v>
      </c>
      <c r="AE39" s="2844"/>
      <c r="AF39" s="2844">
        <v>0</v>
      </c>
      <c r="AG39" s="2108">
        <v>0</v>
      </c>
      <c r="AH39" s="373"/>
      <c r="AI39" s="373" t="s">
        <v>10033</v>
      </c>
      <c r="AJ39" s="373">
        <v>0</v>
      </c>
    </row>
    <row r="40" spans="1:36" s="346" customFormat="1" ht="63">
      <c r="A40" s="369">
        <v>182</v>
      </c>
      <c r="B40" s="122" t="s">
        <v>595</v>
      </c>
      <c r="C40" s="375" t="s">
        <v>596</v>
      </c>
      <c r="D40" s="182" t="s">
        <v>542</v>
      </c>
      <c r="E40" s="182" t="s">
        <v>594</v>
      </c>
      <c r="F40" s="372" t="s">
        <v>30</v>
      </c>
      <c r="G40" s="377">
        <v>29.306999999999999</v>
      </c>
      <c r="H40" s="221">
        <v>0</v>
      </c>
      <c r="I40" s="221">
        <v>0</v>
      </c>
      <c r="J40" s="221">
        <v>0</v>
      </c>
      <c r="K40" s="221">
        <v>0</v>
      </c>
      <c r="L40" s="373">
        <v>29.306999999999999</v>
      </c>
      <c r="M40" s="374">
        <v>26.548999999999999</v>
      </c>
      <c r="N40" s="374">
        <v>2.758</v>
      </c>
      <c r="O40" s="373">
        <v>29.306999999999999</v>
      </c>
      <c r="P40" s="373"/>
      <c r="Q40" s="373"/>
      <c r="R40" s="373"/>
      <c r="S40" s="373"/>
      <c r="T40" s="373"/>
      <c r="U40" s="373"/>
      <c r="V40" s="373"/>
      <c r="W40" s="373"/>
      <c r="X40" s="2843">
        <v>26.548999999999999</v>
      </c>
      <c r="Y40" s="2843">
        <v>2.758</v>
      </c>
      <c r="Z40" s="2108">
        <v>29.306999999999999</v>
      </c>
      <c r="AA40" s="2844">
        <v>26.28351</v>
      </c>
      <c r="AB40" s="2844"/>
      <c r="AC40" s="2108">
        <v>26.28351</v>
      </c>
      <c r="AD40" s="2108">
        <v>0.26549</v>
      </c>
      <c r="AE40" s="2844"/>
      <c r="AF40" s="2844">
        <v>0</v>
      </c>
      <c r="AG40" s="2108">
        <v>0</v>
      </c>
      <c r="AH40" s="373"/>
      <c r="AI40" s="373" t="s">
        <v>10033</v>
      </c>
      <c r="AJ40" s="373">
        <v>0</v>
      </c>
    </row>
    <row r="41" spans="1:36" s="346" customFormat="1" ht="63">
      <c r="A41" s="369">
        <v>183</v>
      </c>
      <c r="B41" s="122" t="s">
        <v>597</v>
      </c>
      <c r="C41" s="375" t="s">
        <v>598</v>
      </c>
      <c r="D41" s="182" t="s">
        <v>588</v>
      </c>
      <c r="E41" s="182" t="s">
        <v>419</v>
      </c>
      <c r="F41" s="372" t="s">
        <v>30</v>
      </c>
      <c r="G41" s="377">
        <v>15.359</v>
      </c>
      <c r="H41" s="221">
        <v>0</v>
      </c>
      <c r="I41" s="221">
        <v>1.75</v>
      </c>
      <c r="J41" s="221">
        <v>0</v>
      </c>
      <c r="K41" s="221">
        <v>1.75</v>
      </c>
      <c r="L41" s="373">
        <v>13.609</v>
      </c>
      <c r="M41" s="374">
        <v>12.23</v>
      </c>
      <c r="N41" s="374">
        <v>1.379</v>
      </c>
      <c r="O41" s="373">
        <v>13.609</v>
      </c>
      <c r="P41" s="373"/>
      <c r="Q41" s="373"/>
      <c r="R41" s="373"/>
      <c r="S41" s="373"/>
      <c r="T41" s="373"/>
      <c r="U41" s="373"/>
      <c r="V41" s="373"/>
      <c r="W41" s="373"/>
      <c r="X41" s="2843">
        <v>12.23</v>
      </c>
      <c r="Y41" s="2843">
        <v>1.379</v>
      </c>
      <c r="Z41" s="2108">
        <v>13.609</v>
      </c>
      <c r="AA41" s="2844">
        <v>12.107700000000001</v>
      </c>
      <c r="AB41" s="2844"/>
      <c r="AC41" s="2108">
        <v>12.107700000000001</v>
      </c>
      <c r="AD41" s="2108">
        <v>0.12230000000000001</v>
      </c>
      <c r="AE41" s="2844"/>
      <c r="AF41" s="2844">
        <v>0</v>
      </c>
      <c r="AG41" s="2108">
        <v>0</v>
      </c>
      <c r="AH41" s="373"/>
      <c r="AI41" s="373" t="s">
        <v>10033</v>
      </c>
      <c r="AJ41" s="373">
        <v>0</v>
      </c>
    </row>
    <row r="42" spans="1:36" s="346" customFormat="1" ht="110.25">
      <c r="A42" s="369">
        <v>184</v>
      </c>
      <c r="B42" s="122" t="s">
        <v>599</v>
      </c>
      <c r="C42" s="375" t="s">
        <v>600</v>
      </c>
      <c r="D42" s="182" t="s">
        <v>601</v>
      </c>
      <c r="E42" s="182" t="s">
        <v>594</v>
      </c>
      <c r="F42" s="372" t="s">
        <v>30</v>
      </c>
      <c r="G42" s="377">
        <v>15.06</v>
      </c>
      <c r="H42" s="221">
        <v>0</v>
      </c>
      <c r="I42" s="221">
        <v>3.101</v>
      </c>
      <c r="J42" s="221">
        <v>0</v>
      </c>
      <c r="K42" s="221">
        <v>3.101</v>
      </c>
      <c r="L42" s="373">
        <v>11.959</v>
      </c>
      <c r="M42" s="374">
        <v>10.58</v>
      </c>
      <c r="N42" s="374">
        <v>1.379</v>
      </c>
      <c r="O42" s="373">
        <v>11.959</v>
      </c>
      <c r="P42" s="373"/>
      <c r="Q42" s="373"/>
      <c r="R42" s="373"/>
      <c r="S42" s="373"/>
      <c r="T42" s="373"/>
      <c r="U42" s="373"/>
      <c r="V42" s="373"/>
      <c r="W42" s="373"/>
      <c r="X42" s="2843">
        <v>10.58</v>
      </c>
      <c r="Y42" s="2843">
        <v>1.379</v>
      </c>
      <c r="Z42" s="2108">
        <v>11.959</v>
      </c>
      <c r="AA42" s="2844">
        <v>10.474</v>
      </c>
      <c r="AB42" s="2844"/>
      <c r="AC42" s="2108">
        <v>10.474</v>
      </c>
      <c r="AD42" s="2108">
        <v>0.106</v>
      </c>
      <c r="AE42" s="2844"/>
      <c r="AF42" s="2844">
        <v>0</v>
      </c>
      <c r="AG42" s="2108">
        <v>0</v>
      </c>
      <c r="AH42" s="3233" t="s">
        <v>9976</v>
      </c>
      <c r="AI42" s="373" t="s">
        <v>10036</v>
      </c>
      <c r="AJ42" s="373">
        <v>0</v>
      </c>
    </row>
    <row r="43" spans="1:36" s="346" customFormat="1" ht="94.5">
      <c r="A43" s="369">
        <v>185</v>
      </c>
      <c r="B43" s="122" t="s">
        <v>602</v>
      </c>
      <c r="C43" s="375" t="s">
        <v>603</v>
      </c>
      <c r="D43" s="182" t="s">
        <v>226</v>
      </c>
      <c r="E43" s="182" t="s">
        <v>233</v>
      </c>
      <c r="F43" s="372" t="s">
        <v>30</v>
      </c>
      <c r="G43" s="377">
        <v>15.353999999999999</v>
      </c>
      <c r="H43" s="221">
        <v>0</v>
      </c>
      <c r="I43" s="221">
        <v>1.75</v>
      </c>
      <c r="J43" s="221">
        <v>0</v>
      </c>
      <c r="K43" s="221">
        <v>1.75</v>
      </c>
      <c r="L43" s="373">
        <v>13.603999999999999</v>
      </c>
      <c r="M43" s="374">
        <v>12.225</v>
      </c>
      <c r="N43" s="374">
        <v>1.379</v>
      </c>
      <c r="O43" s="373">
        <v>13.603999999999999</v>
      </c>
      <c r="P43" s="373"/>
      <c r="Q43" s="373"/>
      <c r="R43" s="373"/>
      <c r="S43" s="373"/>
      <c r="T43" s="373"/>
      <c r="U43" s="373"/>
      <c r="V43" s="373"/>
      <c r="W43" s="373"/>
      <c r="X43" s="2843">
        <v>12.225</v>
      </c>
      <c r="Y43" s="2843">
        <v>1.379</v>
      </c>
      <c r="Z43" s="2108">
        <v>13.603999999999999</v>
      </c>
      <c r="AA43" s="2844">
        <v>0.59</v>
      </c>
      <c r="AB43" s="2844"/>
      <c r="AC43" s="2108">
        <v>0.59</v>
      </c>
      <c r="AD43" s="2108">
        <v>6.0000000000000001E-3</v>
      </c>
      <c r="AE43" s="2844"/>
      <c r="AF43" s="2844">
        <v>0</v>
      </c>
      <c r="AG43" s="2108">
        <v>0</v>
      </c>
      <c r="AH43" s="3233" t="s">
        <v>9983</v>
      </c>
      <c r="AI43" s="373" t="s">
        <v>10033</v>
      </c>
      <c r="AJ43" s="373">
        <v>0</v>
      </c>
    </row>
    <row r="44" spans="1:36" s="346" customFormat="1" ht="63">
      <c r="A44" s="369">
        <v>186</v>
      </c>
      <c r="B44" s="122" t="s">
        <v>604</v>
      </c>
      <c r="C44" s="375" t="s">
        <v>605</v>
      </c>
      <c r="D44" s="182" t="s">
        <v>400</v>
      </c>
      <c r="E44" s="182" t="s">
        <v>594</v>
      </c>
      <c r="F44" s="372" t="s">
        <v>30</v>
      </c>
      <c r="G44" s="377">
        <v>45.527999999999999</v>
      </c>
      <c r="H44" s="221">
        <v>0</v>
      </c>
      <c r="I44" s="221">
        <v>5.25</v>
      </c>
      <c r="J44" s="221">
        <v>0</v>
      </c>
      <c r="K44" s="221">
        <v>5.25</v>
      </c>
      <c r="L44" s="373">
        <v>40.277999999999999</v>
      </c>
      <c r="M44" s="374">
        <v>36.140999999999998</v>
      </c>
      <c r="N44" s="374">
        <v>4.1369999999999996</v>
      </c>
      <c r="O44" s="373">
        <v>40.277999999999999</v>
      </c>
      <c r="P44" s="373"/>
      <c r="Q44" s="373"/>
      <c r="R44" s="373"/>
      <c r="S44" s="373"/>
      <c r="T44" s="373"/>
      <c r="U44" s="373"/>
      <c r="V44" s="373"/>
      <c r="W44" s="373"/>
      <c r="X44" s="2843">
        <v>36.140999999999998</v>
      </c>
      <c r="Y44" s="2843">
        <v>4.1369999999999996</v>
      </c>
      <c r="Z44" s="2108">
        <v>40.277999999999999</v>
      </c>
      <c r="AA44" s="2844">
        <v>35.779589999999999</v>
      </c>
      <c r="AB44" s="2844"/>
      <c r="AC44" s="2108">
        <v>35.779589999999999</v>
      </c>
      <c r="AD44" s="2108">
        <v>0.36141000000000001</v>
      </c>
      <c r="AE44" s="2844"/>
      <c r="AF44" s="2844">
        <v>0</v>
      </c>
      <c r="AG44" s="2108">
        <v>0</v>
      </c>
      <c r="AH44" s="373"/>
      <c r="AI44" s="373" t="s">
        <v>10033</v>
      </c>
      <c r="AJ44" s="373">
        <v>0</v>
      </c>
    </row>
    <row r="45" spans="1:36" s="346" customFormat="1" ht="63">
      <c r="A45" s="369">
        <v>187</v>
      </c>
      <c r="B45" s="122" t="s">
        <v>606</v>
      </c>
      <c r="C45" s="375" t="s">
        <v>607</v>
      </c>
      <c r="D45" s="182" t="s">
        <v>209</v>
      </c>
      <c r="E45" s="182" t="s">
        <v>233</v>
      </c>
      <c r="F45" s="372" t="s">
        <v>47</v>
      </c>
      <c r="G45" s="377">
        <v>61.533000000000001</v>
      </c>
      <c r="H45" s="221">
        <v>0</v>
      </c>
      <c r="I45" s="221">
        <v>14</v>
      </c>
      <c r="J45" s="221">
        <v>0</v>
      </c>
      <c r="K45" s="221">
        <v>14</v>
      </c>
      <c r="L45" s="373">
        <v>47.533000000000001</v>
      </c>
      <c r="M45" s="374">
        <v>42.017000000000003</v>
      </c>
      <c r="N45" s="374">
        <v>5.516</v>
      </c>
      <c r="O45" s="373">
        <v>47.533000000000001</v>
      </c>
      <c r="P45" s="373"/>
      <c r="Q45" s="373"/>
      <c r="R45" s="373"/>
      <c r="S45" s="373"/>
      <c r="T45" s="373"/>
      <c r="U45" s="373"/>
      <c r="V45" s="373"/>
      <c r="W45" s="373"/>
      <c r="X45" s="2843">
        <v>42.017000000000003</v>
      </c>
      <c r="Y45" s="2843">
        <v>5.516</v>
      </c>
      <c r="Z45" s="2108">
        <v>47.533000000000001</v>
      </c>
      <c r="AA45" s="2844">
        <v>41.596830000000011</v>
      </c>
      <c r="AB45" s="2844"/>
      <c r="AC45" s="2108">
        <v>41.596830000000011</v>
      </c>
      <c r="AD45" s="2108">
        <v>0.4201700000000001</v>
      </c>
      <c r="AE45" s="2844"/>
      <c r="AF45" s="2844">
        <v>0</v>
      </c>
      <c r="AG45" s="2108">
        <v>0</v>
      </c>
      <c r="AH45" s="373"/>
      <c r="AI45" s="373" t="s">
        <v>10033</v>
      </c>
      <c r="AJ45" s="373">
        <v>0</v>
      </c>
    </row>
    <row r="46" spans="1:36" s="346" customFormat="1" ht="63">
      <c r="A46" s="369">
        <v>188</v>
      </c>
      <c r="B46" s="122" t="s">
        <v>608</v>
      </c>
      <c r="C46" s="375" t="s">
        <v>609</v>
      </c>
      <c r="D46" s="182" t="s">
        <v>429</v>
      </c>
      <c r="E46" s="182" t="s">
        <v>233</v>
      </c>
      <c r="F46" s="372" t="s">
        <v>30</v>
      </c>
      <c r="G46" s="377">
        <v>30.483000000000001</v>
      </c>
      <c r="H46" s="221">
        <v>0</v>
      </c>
      <c r="I46" s="221">
        <v>0</v>
      </c>
      <c r="J46" s="221">
        <v>0</v>
      </c>
      <c r="K46" s="221">
        <v>0</v>
      </c>
      <c r="L46" s="373">
        <v>30.483000000000001</v>
      </c>
      <c r="M46" s="374">
        <v>27.725000000000001</v>
      </c>
      <c r="N46" s="374">
        <v>2.758</v>
      </c>
      <c r="O46" s="373">
        <v>30.483000000000001</v>
      </c>
      <c r="P46" s="373"/>
      <c r="Q46" s="373"/>
      <c r="R46" s="373"/>
      <c r="S46" s="373"/>
      <c r="T46" s="373"/>
      <c r="U46" s="373"/>
      <c r="V46" s="373"/>
      <c r="W46" s="373"/>
      <c r="X46" s="2843">
        <v>27.725000000000001</v>
      </c>
      <c r="Y46" s="2843">
        <v>2.758</v>
      </c>
      <c r="Z46" s="2108">
        <v>30.483000000000001</v>
      </c>
      <c r="AA46" s="2844">
        <v>27.447750000000003</v>
      </c>
      <c r="AB46" s="2844"/>
      <c r="AC46" s="2108">
        <v>27.447750000000003</v>
      </c>
      <c r="AD46" s="2108">
        <v>0.27725</v>
      </c>
      <c r="AE46" s="2844"/>
      <c r="AF46" s="2844">
        <v>0</v>
      </c>
      <c r="AG46" s="2108">
        <v>0</v>
      </c>
      <c r="AH46" s="373"/>
      <c r="AI46" s="373" t="s">
        <v>10033</v>
      </c>
      <c r="AJ46" s="373">
        <v>0</v>
      </c>
    </row>
    <row r="47" spans="1:36" s="346" customFormat="1" ht="47.25">
      <c r="A47" s="369">
        <v>189</v>
      </c>
      <c r="B47" s="122" t="s">
        <v>610</v>
      </c>
      <c r="C47" s="375" t="s">
        <v>611</v>
      </c>
      <c r="D47" s="182" t="s">
        <v>257</v>
      </c>
      <c r="E47" s="182" t="s">
        <v>612</v>
      </c>
      <c r="F47" s="372" t="s">
        <v>47</v>
      </c>
      <c r="G47" s="377">
        <v>60.960999999999999</v>
      </c>
      <c r="H47" s="221">
        <v>0</v>
      </c>
      <c r="I47" s="221">
        <v>7</v>
      </c>
      <c r="J47" s="221">
        <v>0</v>
      </c>
      <c r="K47" s="221">
        <v>7</v>
      </c>
      <c r="L47" s="373">
        <v>53.960999999999999</v>
      </c>
      <c r="M47" s="374">
        <v>24</v>
      </c>
      <c r="N47" s="374">
        <v>0</v>
      </c>
      <c r="O47" s="373">
        <v>24</v>
      </c>
      <c r="P47" s="373"/>
      <c r="Q47" s="373"/>
      <c r="R47" s="373"/>
      <c r="S47" s="373"/>
      <c r="T47" s="373"/>
      <c r="U47" s="373"/>
      <c r="V47" s="373"/>
      <c r="W47" s="373"/>
      <c r="X47" s="2843">
        <v>24</v>
      </c>
      <c r="Y47" s="2843">
        <v>0</v>
      </c>
      <c r="Z47" s="2108">
        <v>24</v>
      </c>
      <c r="AA47" s="2844">
        <v>5.94</v>
      </c>
      <c r="AB47" s="2844"/>
      <c r="AC47" s="2108">
        <v>5.94</v>
      </c>
      <c r="AD47" s="2108">
        <v>0.06</v>
      </c>
      <c r="AE47" s="2844"/>
      <c r="AF47" s="2844">
        <v>0.97256299999999996</v>
      </c>
      <c r="AG47" s="2108">
        <v>0.97256299999999996</v>
      </c>
      <c r="AH47" s="373"/>
      <c r="AI47" s="373" t="s">
        <v>9941</v>
      </c>
      <c r="AJ47" s="373">
        <v>0</v>
      </c>
    </row>
    <row r="48" spans="1:36" s="346" customFormat="1" ht="63">
      <c r="A48" s="369">
        <v>190</v>
      </c>
      <c r="B48" s="122" t="s">
        <v>613</v>
      </c>
      <c r="C48" s="375" t="s">
        <v>614</v>
      </c>
      <c r="D48" s="182" t="s">
        <v>45</v>
      </c>
      <c r="E48" s="182" t="s">
        <v>419</v>
      </c>
      <c r="F48" s="372" t="s">
        <v>47</v>
      </c>
      <c r="G48" s="377">
        <v>61.518999999999998</v>
      </c>
      <c r="H48" s="221">
        <v>0</v>
      </c>
      <c r="I48" s="221">
        <v>7</v>
      </c>
      <c r="J48" s="221">
        <v>0</v>
      </c>
      <c r="K48" s="221">
        <v>7</v>
      </c>
      <c r="L48" s="373">
        <v>54.518999999999998</v>
      </c>
      <c r="M48" s="374">
        <v>49.003</v>
      </c>
      <c r="N48" s="374">
        <v>5.516</v>
      </c>
      <c r="O48" s="373">
        <v>54.518999999999998</v>
      </c>
      <c r="P48" s="373"/>
      <c r="Q48" s="373"/>
      <c r="R48" s="373"/>
      <c r="S48" s="373"/>
      <c r="T48" s="373"/>
      <c r="U48" s="373"/>
      <c r="V48" s="373"/>
      <c r="W48" s="373"/>
      <c r="X48" s="2843">
        <v>49.003</v>
      </c>
      <c r="Y48" s="2843">
        <v>5.516</v>
      </c>
      <c r="Z48" s="2108">
        <v>54.518999999999998</v>
      </c>
      <c r="AA48" s="2844">
        <v>48.512970000000003</v>
      </c>
      <c r="AB48" s="2844"/>
      <c r="AC48" s="2108">
        <v>48.512970000000003</v>
      </c>
      <c r="AD48" s="2108">
        <v>0.49003000000000002</v>
      </c>
      <c r="AE48" s="2844"/>
      <c r="AF48" s="2844">
        <v>0</v>
      </c>
      <c r="AG48" s="2108">
        <v>0</v>
      </c>
      <c r="AH48" s="373"/>
      <c r="AI48" s="373" t="s">
        <v>10033</v>
      </c>
      <c r="AJ48" s="373">
        <v>0</v>
      </c>
    </row>
    <row r="49" spans="1:36" s="346" customFormat="1" ht="47.25">
      <c r="A49" s="369">
        <v>191</v>
      </c>
      <c r="B49" s="122" t="s">
        <v>615</v>
      </c>
      <c r="C49" s="375" t="s">
        <v>616</v>
      </c>
      <c r="D49" s="182" t="s">
        <v>389</v>
      </c>
      <c r="E49" s="182" t="s">
        <v>617</v>
      </c>
      <c r="F49" s="372" t="s">
        <v>30</v>
      </c>
      <c r="G49" s="377">
        <v>60.47</v>
      </c>
      <c r="H49" s="221">
        <v>0</v>
      </c>
      <c r="I49" s="221">
        <v>14</v>
      </c>
      <c r="J49" s="221">
        <v>0</v>
      </c>
      <c r="K49" s="221">
        <v>14</v>
      </c>
      <c r="L49" s="373">
        <v>46.47</v>
      </c>
      <c r="M49" s="374">
        <v>40.954000000000001</v>
      </c>
      <c r="N49" s="374">
        <v>5.516</v>
      </c>
      <c r="O49" s="373">
        <v>46.47</v>
      </c>
      <c r="P49" s="373"/>
      <c r="Q49" s="373"/>
      <c r="R49" s="373"/>
      <c r="S49" s="373"/>
      <c r="T49" s="373"/>
      <c r="U49" s="373"/>
      <c r="V49" s="373"/>
      <c r="W49" s="373"/>
      <c r="X49" s="2843">
        <v>40.954000000000001</v>
      </c>
      <c r="Y49" s="2843">
        <v>5.516</v>
      </c>
      <c r="Z49" s="2108">
        <v>46.47</v>
      </c>
      <c r="AA49" s="2844">
        <v>40.544460000000001</v>
      </c>
      <c r="AB49" s="2844"/>
      <c r="AC49" s="2108">
        <v>40.544460000000001</v>
      </c>
      <c r="AD49" s="2108">
        <v>0.40954000000000002</v>
      </c>
      <c r="AE49" s="2844"/>
      <c r="AF49" s="2844">
        <v>2.0938910000000002</v>
      </c>
      <c r="AG49" s="2108">
        <v>2.0938910000000002</v>
      </c>
      <c r="AH49" s="373"/>
      <c r="AI49" s="373" t="s">
        <v>9941</v>
      </c>
      <c r="AJ49" s="373">
        <v>0</v>
      </c>
    </row>
    <row r="50" spans="1:36" s="346" customFormat="1" ht="63">
      <c r="A50" s="369">
        <v>192</v>
      </c>
      <c r="B50" s="122" t="s">
        <v>618</v>
      </c>
      <c r="C50" s="375" t="s">
        <v>619</v>
      </c>
      <c r="D50" s="182" t="s">
        <v>72</v>
      </c>
      <c r="E50" s="182" t="s">
        <v>233</v>
      </c>
      <c r="F50" s="372" t="s">
        <v>47</v>
      </c>
      <c r="G50" s="377">
        <v>61.453000000000003</v>
      </c>
      <c r="H50" s="221">
        <v>0</v>
      </c>
      <c r="I50" s="221">
        <v>14</v>
      </c>
      <c r="J50" s="221">
        <v>0</v>
      </c>
      <c r="K50" s="221">
        <v>14</v>
      </c>
      <c r="L50" s="373">
        <v>47.453000000000003</v>
      </c>
      <c r="M50" s="374">
        <v>41.936999999999998</v>
      </c>
      <c r="N50" s="374">
        <v>5.516</v>
      </c>
      <c r="O50" s="373">
        <v>47.452999999999996</v>
      </c>
      <c r="P50" s="373"/>
      <c r="Q50" s="373"/>
      <c r="R50" s="373"/>
      <c r="S50" s="373"/>
      <c r="T50" s="373"/>
      <c r="U50" s="373"/>
      <c r="V50" s="373"/>
      <c r="W50" s="373"/>
      <c r="X50" s="2843">
        <v>41.936999999999998</v>
      </c>
      <c r="Y50" s="2843">
        <v>5.516</v>
      </c>
      <c r="Z50" s="2108">
        <v>47.452999999999996</v>
      </c>
      <c r="AA50" s="2844">
        <v>41.517629999999997</v>
      </c>
      <c r="AB50" s="2844"/>
      <c r="AC50" s="2108">
        <v>41.517629999999997</v>
      </c>
      <c r="AD50" s="2108">
        <v>0.41936999999999997</v>
      </c>
      <c r="AE50" s="2844"/>
      <c r="AF50" s="2844">
        <v>0</v>
      </c>
      <c r="AG50" s="2108">
        <v>0</v>
      </c>
      <c r="AH50" s="373"/>
      <c r="AI50" s="373" t="s">
        <v>10033</v>
      </c>
      <c r="AJ50" s="373">
        <v>0</v>
      </c>
    </row>
    <row r="51" spans="1:36" s="346" customFormat="1" ht="63">
      <c r="A51" s="369">
        <v>193</v>
      </c>
      <c r="B51" s="122" t="s">
        <v>620</v>
      </c>
      <c r="C51" s="375" t="s">
        <v>621</v>
      </c>
      <c r="D51" s="182" t="s">
        <v>393</v>
      </c>
      <c r="E51" s="182" t="s">
        <v>617</v>
      </c>
      <c r="F51" s="372" t="s">
        <v>30</v>
      </c>
      <c r="G51" s="377">
        <v>61.573</v>
      </c>
      <c r="H51" s="221">
        <v>0</v>
      </c>
      <c r="I51" s="221">
        <v>14</v>
      </c>
      <c r="J51" s="221">
        <v>0</v>
      </c>
      <c r="K51" s="221">
        <v>14</v>
      </c>
      <c r="L51" s="373">
        <v>47.573</v>
      </c>
      <c r="M51" s="374">
        <v>42.057000000000002</v>
      </c>
      <c r="N51" s="374">
        <v>5.516</v>
      </c>
      <c r="O51" s="373">
        <v>47.573</v>
      </c>
      <c r="P51" s="373"/>
      <c r="Q51" s="373"/>
      <c r="R51" s="373"/>
      <c r="S51" s="373"/>
      <c r="T51" s="373"/>
      <c r="U51" s="373"/>
      <c r="V51" s="373"/>
      <c r="W51" s="373"/>
      <c r="X51" s="2843">
        <v>42.057000000000002</v>
      </c>
      <c r="Y51" s="2843">
        <v>5.516</v>
      </c>
      <c r="Z51" s="2108">
        <v>47.573</v>
      </c>
      <c r="AA51" s="2844">
        <v>41.636429999999997</v>
      </c>
      <c r="AB51" s="2844"/>
      <c r="AC51" s="2108">
        <v>41.636429999999997</v>
      </c>
      <c r="AD51" s="2108">
        <v>0.42056999999999994</v>
      </c>
      <c r="AE51" s="2844"/>
      <c r="AF51" s="2844">
        <v>0</v>
      </c>
      <c r="AG51" s="2108">
        <v>0</v>
      </c>
      <c r="AH51" s="373"/>
      <c r="AI51" s="373" t="s">
        <v>10033</v>
      </c>
      <c r="AJ51" s="373">
        <v>0</v>
      </c>
    </row>
    <row r="52" spans="1:36" s="346" customFormat="1" ht="47.25">
      <c r="A52" s="369">
        <v>194</v>
      </c>
      <c r="B52" s="122" t="s">
        <v>622</v>
      </c>
      <c r="C52" s="375" t="s">
        <v>623</v>
      </c>
      <c r="D52" s="378" t="s">
        <v>553</v>
      </c>
      <c r="E52" s="182" t="s">
        <v>594</v>
      </c>
      <c r="F52" s="372" t="s">
        <v>47</v>
      </c>
      <c r="G52" s="377">
        <v>76.64</v>
      </c>
      <c r="H52" s="221">
        <v>0</v>
      </c>
      <c r="I52" s="221">
        <v>8.75</v>
      </c>
      <c r="J52" s="221">
        <v>0</v>
      </c>
      <c r="K52" s="221">
        <v>8.75</v>
      </c>
      <c r="L52" s="373">
        <v>67.89</v>
      </c>
      <c r="M52" s="374">
        <v>30</v>
      </c>
      <c r="N52" s="374">
        <v>0</v>
      </c>
      <c r="O52" s="373">
        <v>30</v>
      </c>
      <c r="P52" s="373"/>
      <c r="Q52" s="373"/>
      <c r="R52" s="373"/>
      <c r="S52" s="373"/>
      <c r="T52" s="373"/>
      <c r="U52" s="373"/>
      <c r="V52" s="373"/>
      <c r="W52" s="373"/>
      <c r="X52" s="2843">
        <v>30</v>
      </c>
      <c r="Y52" s="2843">
        <v>0</v>
      </c>
      <c r="Z52" s="2108">
        <v>30</v>
      </c>
      <c r="AA52" s="2844">
        <v>7.4249999999999998</v>
      </c>
      <c r="AB52" s="2844"/>
      <c r="AC52" s="2108">
        <v>7.4249999999999998</v>
      </c>
      <c r="AD52" s="2108">
        <v>7.4999999999999997E-2</v>
      </c>
      <c r="AE52" s="2844"/>
      <c r="AF52" s="2844">
        <v>3.6053670000000002</v>
      </c>
      <c r="AG52" s="2108">
        <v>3.6053670000000002</v>
      </c>
      <c r="AH52" s="373"/>
      <c r="AI52" s="373" t="s">
        <v>9941</v>
      </c>
      <c r="AJ52" s="373">
        <v>0</v>
      </c>
    </row>
    <row r="53" spans="1:36" s="346" customFormat="1" ht="63">
      <c r="A53" s="369">
        <v>195</v>
      </c>
      <c r="B53" s="122" t="s">
        <v>624</v>
      </c>
      <c r="C53" s="375" t="s">
        <v>625</v>
      </c>
      <c r="D53" s="182" t="s">
        <v>254</v>
      </c>
      <c r="E53" s="182" t="s">
        <v>617</v>
      </c>
      <c r="F53" s="372" t="s">
        <v>30</v>
      </c>
      <c r="G53" s="377">
        <v>61.598999999999997</v>
      </c>
      <c r="H53" s="221">
        <v>0</v>
      </c>
      <c r="I53" s="221">
        <v>14</v>
      </c>
      <c r="J53" s="221">
        <v>0</v>
      </c>
      <c r="K53" s="221">
        <v>14</v>
      </c>
      <c r="L53" s="373">
        <v>47.598999999999997</v>
      </c>
      <c r="M53" s="374">
        <v>42.082999999999998</v>
      </c>
      <c r="N53" s="374">
        <v>5.516</v>
      </c>
      <c r="O53" s="373">
        <v>47.598999999999997</v>
      </c>
      <c r="P53" s="373"/>
      <c r="Q53" s="373"/>
      <c r="R53" s="373"/>
      <c r="S53" s="373"/>
      <c r="T53" s="373"/>
      <c r="U53" s="373"/>
      <c r="V53" s="373"/>
      <c r="W53" s="373"/>
      <c r="X53" s="2843">
        <v>42.082999999999998</v>
      </c>
      <c r="Y53" s="2843">
        <v>5.516</v>
      </c>
      <c r="Z53" s="2108">
        <v>47.598999999999997</v>
      </c>
      <c r="AA53" s="2844">
        <v>41.662169999999996</v>
      </c>
      <c r="AB53" s="2844"/>
      <c r="AC53" s="2108">
        <v>41.662169999999996</v>
      </c>
      <c r="AD53" s="2108">
        <v>0.42082999999999998</v>
      </c>
      <c r="AE53" s="2844"/>
      <c r="AF53" s="2844">
        <v>0</v>
      </c>
      <c r="AG53" s="2108">
        <v>0</v>
      </c>
      <c r="AH53" s="373"/>
      <c r="AI53" s="373" t="s">
        <v>10033</v>
      </c>
      <c r="AJ53" s="373">
        <v>0</v>
      </c>
    </row>
    <row r="54" spans="1:36" s="346" customFormat="1" ht="63">
      <c r="A54" s="369">
        <v>196</v>
      </c>
      <c r="B54" s="122" t="s">
        <v>626</v>
      </c>
      <c r="C54" s="375" t="s">
        <v>627</v>
      </c>
      <c r="D54" s="182" t="s">
        <v>384</v>
      </c>
      <c r="E54" s="182" t="s">
        <v>233</v>
      </c>
      <c r="F54" s="372" t="s">
        <v>30</v>
      </c>
      <c r="G54" s="377">
        <v>29.945</v>
      </c>
      <c r="H54" s="221">
        <v>0</v>
      </c>
      <c r="I54" s="221">
        <v>1.75</v>
      </c>
      <c r="J54" s="221">
        <v>0</v>
      </c>
      <c r="K54" s="221">
        <v>1.75</v>
      </c>
      <c r="L54" s="373">
        <v>28.195</v>
      </c>
      <c r="M54" s="374">
        <v>25.437000000000001</v>
      </c>
      <c r="N54" s="374">
        <v>2.758</v>
      </c>
      <c r="O54" s="373">
        <v>28.195</v>
      </c>
      <c r="P54" s="373"/>
      <c r="Q54" s="373"/>
      <c r="R54" s="373"/>
      <c r="S54" s="373"/>
      <c r="T54" s="373"/>
      <c r="U54" s="373"/>
      <c r="V54" s="373"/>
      <c r="W54" s="373"/>
      <c r="X54" s="2843">
        <v>25.437000000000001</v>
      </c>
      <c r="Y54" s="2843">
        <v>2.758</v>
      </c>
      <c r="Z54" s="2108">
        <v>28.195</v>
      </c>
      <c r="AA54" s="2844">
        <v>25.18263</v>
      </c>
      <c r="AB54" s="2844"/>
      <c r="AC54" s="2108">
        <v>25.18263</v>
      </c>
      <c r="AD54" s="2108">
        <v>0.25436999999999999</v>
      </c>
      <c r="AE54" s="2844"/>
      <c r="AF54" s="2844">
        <v>0</v>
      </c>
      <c r="AG54" s="2108">
        <v>0</v>
      </c>
      <c r="AH54" s="373"/>
      <c r="AI54" s="373" t="s">
        <v>10033</v>
      </c>
      <c r="AJ54" s="373">
        <v>0</v>
      </c>
    </row>
    <row r="55" spans="1:36" s="346" customFormat="1" ht="47.25">
      <c r="A55" s="369">
        <v>197</v>
      </c>
      <c r="B55" s="122" t="s">
        <v>628</v>
      </c>
      <c r="C55" s="375" t="s">
        <v>629</v>
      </c>
      <c r="D55" s="182" t="s">
        <v>213</v>
      </c>
      <c r="E55" s="182" t="s">
        <v>617</v>
      </c>
      <c r="F55" s="372" t="s">
        <v>47</v>
      </c>
      <c r="G55" s="377">
        <v>89.736999999999995</v>
      </c>
      <c r="H55" s="221">
        <v>0</v>
      </c>
      <c r="I55" s="221">
        <v>10.5</v>
      </c>
      <c r="J55" s="221">
        <v>0</v>
      </c>
      <c r="K55" s="221">
        <v>10.5</v>
      </c>
      <c r="L55" s="373">
        <v>79.236999999999995</v>
      </c>
      <c r="M55" s="374">
        <v>50</v>
      </c>
      <c r="N55" s="374">
        <v>0</v>
      </c>
      <c r="O55" s="373">
        <v>50</v>
      </c>
      <c r="P55" s="373"/>
      <c r="Q55" s="373"/>
      <c r="R55" s="373"/>
      <c r="S55" s="373"/>
      <c r="T55" s="373"/>
      <c r="U55" s="373"/>
      <c r="V55" s="373"/>
      <c r="W55" s="373"/>
      <c r="X55" s="2843">
        <v>50</v>
      </c>
      <c r="Y55" s="2843">
        <v>0</v>
      </c>
      <c r="Z55" s="2108">
        <v>50</v>
      </c>
      <c r="AA55" s="2844">
        <v>12.375</v>
      </c>
      <c r="AB55" s="2844"/>
      <c r="AC55" s="2108">
        <v>12.375</v>
      </c>
      <c r="AD55" s="2108">
        <v>0.125</v>
      </c>
      <c r="AE55" s="2844"/>
      <c r="AF55" s="2844">
        <v>0</v>
      </c>
      <c r="AG55" s="2108">
        <v>0</v>
      </c>
      <c r="AH55" s="373"/>
      <c r="AI55" s="373" t="s">
        <v>9941</v>
      </c>
      <c r="AJ55" s="373">
        <v>0</v>
      </c>
    </row>
    <row r="56" spans="1:36" s="346" customFormat="1" ht="47.25">
      <c r="A56" s="369">
        <v>198</v>
      </c>
      <c r="B56" s="122" t="s">
        <v>630</v>
      </c>
      <c r="C56" s="375" t="s">
        <v>631</v>
      </c>
      <c r="D56" s="182" t="s">
        <v>577</v>
      </c>
      <c r="E56" s="182" t="s">
        <v>233</v>
      </c>
      <c r="F56" s="372" t="s">
        <v>47</v>
      </c>
      <c r="G56" s="377">
        <v>88.132000000000005</v>
      </c>
      <c r="H56" s="221">
        <v>0</v>
      </c>
      <c r="I56" s="221">
        <v>10.5</v>
      </c>
      <c r="J56" s="221">
        <v>0</v>
      </c>
      <c r="K56" s="221">
        <v>10.5</v>
      </c>
      <c r="L56" s="373">
        <v>77.632000000000005</v>
      </c>
      <c r="M56" s="374">
        <v>50</v>
      </c>
      <c r="N56" s="374">
        <v>0</v>
      </c>
      <c r="O56" s="373">
        <v>50</v>
      </c>
      <c r="P56" s="373"/>
      <c r="Q56" s="373"/>
      <c r="R56" s="373"/>
      <c r="S56" s="373"/>
      <c r="T56" s="373"/>
      <c r="U56" s="373"/>
      <c r="V56" s="373"/>
      <c r="W56" s="373"/>
      <c r="X56" s="2843">
        <v>50</v>
      </c>
      <c r="Y56" s="2843">
        <v>0</v>
      </c>
      <c r="Z56" s="2108">
        <v>50</v>
      </c>
      <c r="AA56" s="2844">
        <v>12.375</v>
      </c>
      <c r="AB56" s="2844"/>
      <c r="AC56" s="2108">
        <v>12.375</v>
      </c>
      <c r="AD56" s="2108">
        <v>0.125</v>
      </c>
      <c r="AE56" s="2844"/>
      <c r="AF56" s="2844">
        <v>0</v>
      </c>
      <c r="AG56" s="2108">
        <v>0</v>
      </c>
      <c r="AH56" s="373"/>
      <c r="AI56" s="373" t="s">
        <v>9941</v>
      </c>
      <c r="AJ56" s="373">
        <v>0</v>
      </c>
    </row>
    <row r="57" spans="1:36" s="346" customFormat="1" ht="63">
      <c r="A57" s="369">
        <v>199</v>
      </c>
      <c r="B57" s="122" t="s">
        <v>632</v>
      </c>
      <c r="C57" s="375" t="s">
        <v>633</v>
      </c>
      <c r="D57" s="182" t="s">
        <v>187</v>
      </c>
      <c r="E57" s="182" t="s">
        <v>617</v>
      </c>
      <c r="F57" s="372" t="s">
        <v>30</v>
      </c>
      <c r="G57" s="377">
        <v>30.577999999999999</v>
      </c>
      <c r="H57" s="221">
        <v>0</v>
      </c>
      <c r="I57" s="221">
        <v>3.5</v>
      </c>
      <c r="J57" s="221">
        <v>0</v>
      </c>
      <c r="K57" s="221">
        <v>3.5</v>
      </c>
      <c r="L57" s="373">
        <v>27.077999999999999</v>
      </c>
      <c r="M57" s="374">
        <v>24.32</v>
      </c>
      <c r="N57" s="374">
        <v>2.758</v>
      </c>
      <c r="O57" s="373">
        <v>27.077999999999999</v>
      </c>
      <c r="P57" s="373"/>
      <c r="Q57" s="373"/>
      <c r="R57" s="373"/>
      <c r="S57" s="373"/>
      <c r="T57" s="373"/>
      <c r="U57" s="373"/>
      <c r="V57" s="373"/>
      <c r="W57" s="373"/>
      <c r="X57" s="2843">
        <v>24.32</v>
      </c>
      <c r="Y57" s="2843">
        <v>2.758</v>
      </c>
      <c r="Z57" s="2108">
        <v>27.077999999999999</v>
      </c>
      <c r="AA57" s="2844">
        <v>24.076799999999999</v>
      </c>
      <c r="AB57" s="2844"/>
      <c r="AC57" s="2108">
        <v>24.076799999999999</v>
      </c>
      <c r="AD57" s="2108">
        <v>0.2432</v>
      </c>
      <c r="AE57" s="2844"/>
      <c r="AF57" s="2844">
        <v>0</v>
      </c>
      <c r="AG57" s="2108">
        <v>0</v>
      </c>
      <c r="AH57" s="373"/>
      <c r="AI57" s="373" t="s">
        <v>10033</v>
      </c>
      <c r="AJ57" s="373">
        <v>0</v>
      </c>
    </row>
    <row r="58" spans="1:36" s="346" customFormat="1" ht="63">
      <c r="A58" s="369">
        <v>200</v>
      </c>
      <c r="B58" s="122" t="s">
        <v>634</v>
      </c>
      <c r="C58" s="375" t="s">
        <v>635</v>
      </c>
      <c r="D58" s="182" t="s">
        <v>561</v>
      </c>
      <c r="E58" s="182" t="s">
        <v>617</v>
      </c>
      <c r="F58" s="372" t="s">
        <v>30</v>
      </c>
      <c r="G58" s="377">
        <v>46.198</v>
      </c>
      <c r="H58" s="221">
        <v>0</v>
      </c>
      <c r="I58" s="221">
        <v>5.25</v>
      </c>
      <c r="J58" s="221">
        <v>0</v>
      </c>
      <c r="K58" s="221">
        <v>5.25</v>
      </c>
      <c r="L58" s="373">
        <v>40.948</v>
      </c>
      <c r="M58" s="374">
        <v>36.811</v>
      </c>
      <c r="N58" s="374">
        <v>4.1369999999999996</v>
      </c>
      <c r="O58" s="373">
        <v>40.948</v>
      </c>
      <c r="P58" s="373"/>
      <c r="Q58" s="373"/>
      <c r="R58" s="373"/>
      <c r="S58" s="373"/>
      <c r="T58" s="373"/>
      <c r="U58" s="373"/>
      <c r="V58" s="373"/>
      <c r="W58" s="373"/>
      <c r="X58" s="2843">
        <v>36.811</v>
      </c>
      <c r="Y58" s="2843">
        <v>4.1369999999999996</v>
      </c>
      <c r="Z58" s="2108">
        <v>40.948</v>
      </c>
      <c r="AA58" s="2844">
        <v>36.442889999999998</v>
      </c>
      <c r="AB58" s="2844"/>
      <c r="AC58" s="2108">
        <v>36.442889999999998</v>
      </c>
      <c r="AD58" s="2108">
        <v>0.36810999999999999</v>
      </c>
      <c r="AE58" s="2844"/>
      <c r="AF58" s="2844">
        <v>0</v>
      </c>
      <c r="AG58" s="2108">
        <v>0</v>
      </c>
      <c r="AH58" s="373"/>
      <c r="AI58" s="373" t="s">
        <v>10033</v>
      </c>
      <c r="AJ58" s="373">
        <v>0</v>
      </c>
    </row>
    <row r="59" spans="1:36" s="346" customFormat="1" ht="47.25">
      <c r="A59" s="369">
        <v>201</v>
      </c>
      <c r="B59" s="122" t="s">
        <v>636</v>
      </c>
      <c r="C59" s="375" t="s">
        <v>637</v>
      </c>
      <c r="D59" s="182" t="s">
        <v>56</v>
      </c>
      <c r="E59" s="182" t="s">
        <v>617</v>
      </c>
      <c r="F59" s="372" t="s">
        <v>47</v>
      </c>
      <c r="G59" s="377">
        <v>45.868000000000002</v>
      </c>
      <c r="H59" s="221">
        <v>0</v>
      </c>
      <c r="I59" s="221">
        <v>5.25</v>
      </c>
      <c r="J59" s="221">
        <v>0</v>
      </c>
      <c r="K59" s="221">
        <v>5.25</v>
      </c>
      <c r="L59" s="373">
        <v>40.618000000000002</v>
      </c>
      <c r="M59" s="374">
        <v>20</v>
      </c>
      <c r="N59" s="374">
        <v>0</v>
      </c>
      <c r="O59" s="373">
        <v>20</v>
      </c>
      <c r="P59" s="373"/>
      <c r="Q59" s="373"/>
      <c r="R59" s="373"/>
      <c r="S59" s="373"/>
      <c r="T59" s="373"/>
      <c r="U59" s="373"/>
      <c r="V59" s="373"/>
      <c r="W59" s="373"/>
      <c r="X59" s="2843">
        <v>20</v>
      </c>
      <c r="Y59" s="2843">
        <v>0</v>
      </c>
      <c r="Z59" s="2108">
        <v>20</v>
      </c>
      <c r="AA59" s="2844">
        <v>4.95</v>
      </c>
      <c r="AB59" s="2844"/>
      <c r="AC59" s="2108">
        <v>4.95</v>
      </c>
      <c r="AD59" s="2108">
        <v>0.05</v>
      </c>
      <c r="AE59" s="2844"/>
      <c r="AF59" s="2844">
        <v>4.7300000000000004</v>
      </c>
      <c r="AG59" s="2108">
        <v>4.7300000000000004</v>
      </c>
      <c r="AH59" s="373"/>
      <c r="AI59" s="373" t="s">
        <v>9941</v>
      </c>
      <c r="AJ59" s="373">
        <v>0</v>
      </c>
    </row>
    <row r="60" spans="1:36" s="346" customFormat="1" ht="47.25">
      <c r="A60" s="369">
        <v>202</v>
      </c>
      <c r="B60" s="122" t="s">
        <v>638</v>
      </c>
      <c r="C60" s="375" t="s">
        <v>639</v>
      </c>
      <c r="D60" s="182" t="s">
        <v>66</v>
      </c>
      <c r="E60" s="182" t="s">
        <v>594</v>
      </c>
      <c r="F60" s="372" t="s">
        <v>47</v>
      </c>
      <c r="G60" s="377">
        <v>92.069000000000003</v>
      </c>
      <c r="H60" s="221">
        <v>0</v>
      </c>
      <c r="I60" s="221">
        <v>10.5</v>
      </c>
      <c r="J60" s="221">
        <v>0</v>
      </c>
      <c r="K60" s="221">
        <v>10.5</v>
      </c>
      <c r="L60" s="373">
        <v>81.569000000000003</v>
      </c>
      <c r="M60" s="374">
        <v>20</v>
      </c>
      <c r="N60" s="374">
        <v>0</v>
      </c>
      <c r="O60" s="373">
        <v>20</v>
      </c>
      <c r="P60" s="373"/>
      <c r="Q60" s="373"/>
      <c r="R60" s="373"/>
      <c r="S60" s="373"/>
      <c r="T60" s="373"/>
      <c r="U60" s="373"/>
      <c r="V60" s="373"/>
      <c r="W60" s="373"/>
      <c r="X60" s="2843">
        <v>20</v>
      </c>
      <c r="Y60" s="2843">
        <v>0</v>
      </c>
      <c r="Z60" s="2108">
        <v>20</v>
      </c>
      <c r="AA60" s="2844">
        <v>4.95</v>
      </c>
      <c r="AB60" s="2844"/>
      <c r="AC60" s="2108">
        <v>4.95</v>
      </c>
      <c r="AD60" s="2108">
        <v>0.05</v>
      </c>
      <c r="AE60" s="2844"/>
      <c r="AF60" s="2844">
        <v>0</v>
      </c>
      <c r="AG60" s="2108">
        <v>0</v>
      </c>
      <c r="AH60" s="373"/>
      <c r="AI60" s="373" t="s">
        <v>9941</v>
      </c>
      <c r="AJ60" s="373">
        <v>0</v>
      </c>
    </row>
    <row r="61" spans="1:36" s="346" customFormat="1" ht="63">
      <c r="A61" s="369">
        <v>203</v>
      </c>
      <c r="B61" s="122" t="s">
        <v>640</v>
      </c>
      <c r="C61" s="181" t="s">
        <v>641</v>
      </c>
      <c r="D61" s="182" t="s">
        <v>28</v>
      </c>
      <c r="E61" s="182" t="s">
        <v>571</v>
      </c>
      <c r="F61" s="372" t="s">
        <v>30</v>
      </c>
      <c r="G61" s="377">
        <v>54.301000000000002</v>
      </c>
      <c r="H61" s="221">
        <v>0</v>
      </c>
      <c r="I61" s="221">
        <v>6.25</v>
      </c>
      <c r="J61" s="221">
        <v>0</v>
      </c>
      <c r="K61" s="221">
        <v>6.25</v>
      </c>
      <c r="L61" s="373">
        <v>48.051000000000002</v>
      </c>
      <c r="M61" s="374">
        <v>48.051000000000002</v>
      </c>
      <c r="N61" s="374">
        <v>0</v>
      </c>
      <c r="O61" s="373">
        <v>48.051000000000002</v>
      </c>
      <c r="P61" s="373"/>
      <c r="Q61" s="373"/>
      <c r="R61" s="373"/>
      <c r="S61" s="373"/>
      <c r="T61" s="373"/>
      <c r="U61" s="373"/>
      <c r="V61" s="373"/>
      <c r="W61" s="373"/>
      <c r="X61" s="2843">
        <v>48.051000000000002</v>
      </c>
      <c r="Y61" s="2843">
        <v>0</v>
      </c>
      <c r="Z61" s="2108">
        <v>48.051000000000002</v>
      </c>
      <c r="AA61" s="2844">
        <v>47.570489999999999</v>
      </c>
      <c r="AB61" s="2844"/>
      <c r="AC61" s="2108">
        <v>47.570489999999999</v>
      </c>
      <c r="AD61" s="2108">
        <v>0.48050999999999999</v>
      </c>
      <c r="AE61" s="2844"/>
      <c r="AF61" s="2844">
        <v>0</v>
      </c>
      <c r="AG61" s="2108">
        <v>0</v>
      </c>
      <c r="AH61" s="373"/>
      <c r="AI61" s="373" t="s">
        <v>10033</v>
      </c>
      <c r="AJ61" s="373">
        <v>0</v>
      </c>
    </row>
    <row r="62" spans="1:36" s="346" customFormat="1" ht="63">
      <c r="A62" s="369">
        <v>204</v>
      </c>
      <c r="B62" s="122" t="s">
        <v>642</v>
      </c>
      <c r="C62" s="181" t="s">
        <v>641</v>
      </c>
      <c r="D62" s="182" t="s">
        <v>400</v>
      </c>
      <c r="E62" s="182" t="s">
        <v>419</v>
      </c>
      <c r="F62" s="372" t="s">
        <v>47</v>
      </c>
      <c r="G62" s="377">
        <v>64.304000000000002</v>
      </c>
      <c r="H62" s="221">
        <v>0</v>
      </c>
      <c r="I62" s="221">
        <v>7.5</v>
      </c>
      <c r="J62" s="221">
        <v>0</v>
      </c>
      <c r="K62" s="221">
        <v>7.5</v>
      </c>
      <c r="L62" s="373">
        <v>56.804000000000002</v>
      </c>
      <c r="M62" s="374">
        <v>30</v>
      </c>
      <c r="N62" s="374">
        <v>0</v>
      </c>
      <c r="O62" s="373">
        <v>30</v>
      </c>
      <c r="P62" s="373"/>
      <c r="Q62" s="373"/>
      <c r="R62" s="373"/>
      <c r="S62" s="373"/>
      <c r="T62" s="373"/>
      <c r="U62" s="373"/>
      <c r="V62" s="373"/>
      <c r="W62" s="373"/>
      <c r="X62" s="2843">
        <v>30</v>
      </c>
      <c r="Y62" s="2843">
        <v>0</v>
      </c>
      <c r="Z62" s="2108">
        <v>30</v>
      </c>
      <c r="AA62" s="2844">
        <v>7.4249999999999998</v>
      </c>
      <c r="AB62" s="2844"/>
      <c r="AC62" s="2108">
        <v>7.4249999999999998</v>
      </c>
      <c r="AD62" s="2108">
        <v>7.4999999999999997E-2</v>
      </c>
      <c r="AE62" s="2844"/>
      <c r="AF62" s="2844">
        <v>7.4249999999999998</v>
      </c>
      <c r="AG62" s="2108">
        <v>7.4249999999999998</v>
      </c>
      <c r="AH62" s="373"/>
      <c r="AI62" s="373" t="s">
        <v>9941</v>
      </c>
      <c r="AJ62" s="373">
        <v>0</v>
      </c>
    </row>
    <row r="63" spans="1:36" s="346" customFormat="1" ht="63">
      <c r="A63" s="369">
        <v>205</v>
      </c>
      <c r="B63" s="122" t="s">
        <v>643</v>
      </c>
      <c r="C63" s="181" t="s">
        <v>641</v>
      </c>
      <c r="D63" s="182" t="s">
        <v>205</v>
      </c>
      <c r="E63" s="182" t="s">
        <v>594</v>
      </c>
      <c r="F63" s="372" t="s">
        <v>47</v>
      </c>
      <c r="G63" s="377">
        <v>64.447000000000003</v>
      </c>
      <c r="H63" s="221">
        <v>0</v>
      </c>
      <c r="I63" s="221">
        <v>7.5</v>
      </c>
      <c r="J63" s="221">
        <v>0</v>
      </c>
      <c r="K63" s="221">
        <v>7.5</v>
      </c>
      <c r="L63" s="373">
        <v>56.947000000000003</v>
      </c>
      <c r="M63" s="374">
        <v>56.947000000000003</v>
      </c>
      <c r="N63" s="374">
        <v>0</v>
      </c>
      <c r="O63" s="373">
        <v>56.947000000000003</v>
      </c>
      <c r="P63" s="373"/>
      <c r="Q63" s="373"/>
      <c r="R63" s="373"/>
      <c r="S63" s="373"/>
      <c r="T63" s="373"/>
      <c r="U63" s="373"/>
      <c r="V63" s="373"/>
      <c r="W63" s="373"/>
      <c r="X63" s="2843">
        <v>56.947000000000003</v>
      </c>
      <c r="Y63" s="2843">
        <v>0</v>
      </c>
      <c r="Z63" s="2108">
        <v>56.947000000000003</v>
      </c>
      <c r="AA63" s="2844">
        <v>56.37753</v>
      </c>
      <c r="AB63" s="2844"/>
      <c r="AC63" s="2108">
        <v>56.37753</v>
      </c>
      <c r="AD63" s="2108">
        <v>0.56947000000000003</v>
      </c>
      <c r="AE63" s="2844"/>
      <c r="AF63" s="2844">
        <v>6.9202070000000004</v>
      </c>
      <c r="AG63" s="2108">
        <v>6.9202070000000004</v>
      </c>
      <c r="AH63" s="373"/>
      <c r="AI63" s="373" t="s">
        <v>9941</v>
      </c>
      <c r="AJ63" s="373">
        <v>0</v>
      </c>
    </row>
    <row r="64" spans="1:36" s="346" customFormat="1" ht="63">
      <c r="A64" s="369">
        <v>206</v>
      </c>
      <c r="B64" s="122" t="s">
        <v>644</v>
      </c>
      <c r="C64" s="181" t="s">
        <v>641</v>
      </c>
      <c r="D64" s="182" t="s">
        <v>542</v>
      </c>
      <c r="E64" s="182" t="s">
        <v>594</v>
      </c>
      <c r="F64" s="372" t="s">
        <v>30</v>
      </c>
      <c r="G64" s="377">
        <v>45.652000000000001</v>
      </c>
      <c r="H64" s="221">
        <v>0</v>
      </c>
      <c r="I64" s="221">
        <v>5.94</v>
      </c>
      <c r="J64" s="221">
        <v>0</v>
      </c>
      <c r="K64" s="221">
        <v>5.94</v>
      </c>
      <c r="L64" s="373">
        <v>39.712000000000003</v>
      </c>
      <c r="M64" s="374">
        <v>39.712000000000003</v>
      </c>
      <c r="N64" s="374">
        <v>0</v>
      </c>
      <c r="O64" s="373">
        <v>39.712000000000003</v>
      </c>
      <c r="P64" s="373"/>
      <c r="Q64" s="373"/>
      <c r="R64" s="373"/>
      <c r="S64" s="373"/>
      <c r="T64" s="373"/>
      <c r="U64" s="373"/>
      <c r="V64" s="373"/>
      <c r="W64" s="373"/>
      <c r="X64" s="2843">
        <v>39.712000000000003</v>
      </c>
      <c r="Y64" s="2843">
        <v>0</v>
      </c>
      <c r="Z64" s="2108">
        <v>39.712000000000003</v>
      </c>
      <c r="AA64" s="2844">
        <v>39.314880000000002</v>
      </c>
      <c r="AB64" s="2844"/>
      <c r="AC64" s="2108">
        <v>39.314880000000002</v>
      </c>
      <c r="AD64" s="2108">
        <v>0.39712000000000003</v>
      </c>
      <c r="AE64" s="2844"/>
      <c r="AF64" s="2844">
        <v>0</v>
      </c>
      <c r="AG64" s="2108">
        <v>0</v>
      </c>
      <c r="AH64" s="373"/>
      <c r="AI64" s="373" t="s">
        <v>10033</v>
      </c>
      <c r="AJ64" s="373">
        <v>0</v>
      </c>
    </row>
    <row r="65" spans="1:36" s="346" customFormat="1" ht="78.75">
      <c r="A65" s="369">
        <v>207</v>
      </c>
      <c r="B65" s="122" t="s">
        <v>645</v>
      </c>
      <c r="C65" s="181" t="s">
        <v>646</v>
      </c>
      <c r="D65" s="182" t="s">
        <v>588</v>
      </c>
      <c r="E65" s="182" t="s">
        <v>612</v>
      </c>
      <c r="F65" s="372" t="s">
        <v>30</v>
      </c>
      <c r="G65" s="377">
        <v>48.332000000000001</v>
      </c>
      <c r="H65" s="221">
        <v>0</v>
      </c>
      <c r="I65" s="221">
        <v>5.5</v>
      </c>
      <c r="J65" s="221">
        <v>0</v>
      </c>
      <c r="K65" s="221">
        <v>5.5</v>
      </c>
      <c r="L65" s="373">
        <v>42.832000000000001</v>
      </c>
      <c r="M65" s="374">
        <v>42.618000000000002</v>
      </c>
      <c r="N65" s="374">
        <v>0.214</v>
      </c>
      <c r="O65" s="373">
        <v>42.832000000000001</v>
      </c>
      <c r="P65" s="373"/>
      <c r="Q65" s="373"/>
      <c r="R65" s="373"/>
      <c r="S65" s="373"/>
      <c r="T65" s="373"/>
      <c r="U65" s="373"/>
      <c r="V65" s="373"/>
      <c r="W65" s="373"/>
      <c r="X65" s="2843">
        <v>42.618000000000002</v>
      </c>
      <c r="Y65" s="2843">
        <v>0.214</v>
      </c>
      <c r="Z65" s="2108">
        <v>42.832000000000001</v>
      </c>
      <c r="AA65" s="2844">
        <v>42.19182</v>
      </c>
      <c r="AB65" s="2844"/>
      <c r="AC65" s="2108">
        <v>42.19182</v>
      </c>
      <c r="AD65" s="2108">
        <v>0.42618</v>
      </c>
      <c r="AE65" s="2844"/>
      <c r="AF65" s="2844">
        <v>0</v>
      </c>
      <c r="AG65" s="2108">
        <v>0</v>
      </c>
      <c r="AH65" s="373"/>
      <c r="AI65" s="373" t="s">
        <v>10033</v>
      </c>
      <c r="AJ65" s="373">
        <v>0</v>
      </c>
    </row>
    <row r="66" spans="1:36" s="346" customFormat="1" ht="78.75">
      <c r="A66" s="369">
        <v>208</v>
      </c>
      <c r="B66" s="122" t="s">
        <v>647</v>
      </c>
      <c r="C66" s="181" t="s">
        <v>648</v>
      </c>
      <c r="D66" s="182" t="s">
        <v>226</v>
      </c>
      <c r="E66" s="182" t="s">
        <v>419</v>
      </c>
      <c r="F66" s="372" t="s">
        <v>47</v>
      </c>
      <c r="G66" s="377">
        <v>64.994</v>
      </c>
      <c r="H66" s="221">
        <v>0</v>
      </c>
      <c r="I66" s="221">
        <v>7.5</v>
      </c>
      <c r="J66" s="221">
        <v>0</v>
      </c>
      <c r="K66" s="221">
        <v>7.5</v>
      </c>
      <c r="L66" s="373">
        <v>57.494</v>
      </c>
      <c r="M66" s="374">
        <v>30</v>
      </c>
      <c r="N66" s="374">
        <v>0</v>
      </c>
      <c r="O66" s="373">
        <v>30</v>
      </c>
      <c r="P66" s="373"/>
      <c r="Q66" s="373"/>
      <c r="R66" s="373"/>
      <c r="S66" s="373"/>
      <c r="T66" s="373"/>
      <c r="U66" s="373"/>
      <c r="V66" s="373"/>
      <c r="W66" s="373"/>
      <c r="X66" s="2843">
        <v>30</v>
      </c>
      <c r="Y66" s="2843">
        <v>0</v>
      </c>
      <c r="Z66" s="2108">
        <v>30</v>
      </c>
      <c r="AA66" s="2844">
        <v>7.4249999999999998</v>
      </c>
      <c r="AB66" s="2844"/>
      <c r="AC66" s="2108">
        <v>7.4249999999999998</v>
      </c>
      <c r="AD66" s="2108">
        <v>7.4999999999999997E-2</v>
      </c>
      <c r="AE66" s="2844"/>
      <c r="AF66" s="2844">
        <v>0</v>
      </c>
      <c r="AG66" s="2108">
        <v>0</v>
      </c>
      <c r="AH66" s="373"/>
      <c r="AI66" s="373" t="s">
        <v>9941</v>
      </c>
      <c r="AJ66" s="373">
        <v>0</v>
      </c>
    </row>
    <row r="67" spans="1:36" s="346" customFormat="1" ht="78.75">
      <c r="A67" s="369">
        <v>209</v>
      </c>
      <c r="B67" s="122" t="s">
        <v>649</v>
      </c>
      <c r="C67" s="181" t="s">
        <v>650</v>
      </c>
      <c r="D67" s="182" t="s">
        <v>45</v>
      </c>
      <c r="E67" s="182" t="s">
        <v>617</v>
      </c>
      <c r="F67" s="372" t="s">
        <v>47</v>
      </c>
      <c r="G67" s="377">
        <v>84.168999999999997</v>
      </c>
      <c r="H67" s="221">
        <v>0</v>
      </c>
      <c r="I67" s="221">
        <v>10</v>
      </c>
      <c r="J67" s="221">
        <v>0</v>
      </c>
      <c r="K67" s="221">
        <v>10</v>
      </c>
      <c r="L67" s="373">
        <v>74.168999999999997</v>
      </c>
      <c r="M67" s="374">
        <v>40</v>
      </c>
      <c r="N67" s="374">
        <v>0</v>
      </c>
      <c r="O67" s="373">
        <v>40</v>
      </c>
      <c r="P67" s="373"/>
      <c r="Q67" s="373"/>
      <c r="R67" s="373"/>
      <c r="S67" s="373"/>
      <c r="T67" s="373"/>
      <c r="U67" s="373"/>
      <c r="V67" s="373"/>
      <c r="W67" s="373"/>
      <c r="X67" s="2843">
        <v>40</v>
      </c>
      <c r="Y67" s="2843">
        <v>0</v>
      </c>
      <c r="Z67" s="2108">
        <v>40</v>
      </c>
      <c r="AA67" s="2844">
        <v>9.9</v>
      </c>
      <c r="AB67" s="2844"/>
      <c r="AC67" s="2108">
        <v>9.9</v>
      </c>
      <c r="AD67" s="2108">
        <v>0.1</v>
      </c>
      <c r="AE67" s="2844"/>
      <c r="AF67" s="2844">
        <v>0</v>
      </c>
      <c r="AG67" s="2108">
        <v>0</v>
      </c>
      <c r="AH67" s="373"/>
      <c r="AI67" s="373" t="s">
        <v>9941</v>
      </c>
      <c r="AJ67" s="373">
        <v>0</v>
      </c>
    </row>
    <row r="68" spans="1:36" s="346" customFormat="1" ht="78.75">
      <c r="A68" s="369">
        <v>210</v>
      </c>
      <c r="B68" s="122" t="s">
        <v>651</v>
      </c>
      <c r="C68" s="181" t="s">
        <v>652</v>
      </c>
      <c r="D68" s="182" t="s">
        <v>72</v>
      </c>
      <c r="E68" s="182" t="s">
        <v>612</v>
      </c>
      <c r="F68" s="372" t="s">
        <v>47</v>
      </c>
      <c r="G68" s="377">
        <v>72.572999999999993</v>
      </c>
      <c r="H68" s="221">
        <v>0</v>
      </c>
      <c r="I68" s="221">
        <v>8.25</v>
      </c>
      <c r="J68" s="221">
        <v>0</v>
      </c>
      <c r="K68" s="221">
        <v>8.25</v>
      </c>
      <c r="L68" s="373">
        <v>64.322999999999993</v>
      </c>
      <c r="M68" s="374">
        <v>40</v>
      </c>
      <c r="N68" s="374">
        <v>0</v>
      </c>
      <c r="O68" s="373">
        <v>40</v>
      </c>
      <c r="P68" s="373"/>
      <c r="Q68" s="373"/>
      <c r="R68" s="373"/>
      <c r="S68" s="373"/>
      <c r="T68" s="373"/>
      <c r="U68" s="373"/>
      <c r="V68" s="373"/>
      <c r="W68" s="373"/>
      <c r="X68" s="2843">
        <v>40</v>
      </c>
      <c r="Y68" s="2843">
        <v>0</v>
      </c>
      <c r="Z68" s="2108">
        <v>40</v>
      </c>
      <c r="AA68" s="2844">
        <v>9.9</v>
      </c>
      <c r="AB68" s="2844"/>
      <c r="AC68" s="2108">
        <v>9.9</v>
      </c>
      <c r="AD68" s="2108">
        <v>0.1</v>
      </c>
      <c r="AE68" s="2844"/>
      <c r="AF68" s="2844">
        <v>3.3394110000000001</v>
      </c>
      <c r="AG68" s="2108">
        <v>3.3394110000000001</v>
      </c>
      <c r="AH68" s="373"/>
      <c r="AI68" s="373" t="s">
        <v>9941</v>
      </c>
      <c r="AJ68" s="373">
        <v>0</v>
      </c>
    </row>
    <row r="69" spans="1:36" s="346" customFormat="1" ht="78.75">
      <c r="A69" s="369">
        <v>211</v>
      </c>
      <c r="B69" s="122" t="s">
        <v>653</v>
      </c>
      <c r="C69" s="181" t="s">
        <v>654</v>
      </c>
      <c r="D69" s="182" t="s">
        <v>389</v>
      </c>
      <c r="E69" s="182" t="s">
        <v>419</v>
      </c>
      <c r="F69" s="372" t="s">
        <v>47</v>
      </c>
      <c r="G69" s="377">
        <v>76.459000000000003</v>
      </c>
      <c r="H69" s="221">
        <v>0</v>
      </c>
      <c r="I69" s="221">
        <v>6.25</v>
      </c>
      <c r="J69" s="221">
        <v>0</v>
      </c>
      <c r="K69" s="221">
        <v>6.25</v>
      </c>
      <c r="L69" s="373">
        <v>70.209000000000003</v>
      </c>
      <c r="M69" s="374">
        <v>40</v>
      </c>
      <c r="N69" s="374">
        <v>0</v>
      </c>
      <c r="O69" s="373">
        <v>40</v>
      </c>
      <c r="P69" s="373"/>
      <c r="Q69" s="373"/>
      <c r="R69" s="373"/>
      <c r="S69" s="373"/>
      <c r="T69" s="373"/>
      <c r="U69" s="373"/>
      <c r="V69" s="373"/>
      <c r="W69" s="373"/>
      <c r="X69" s="2843">
        <v>40</v>
      </c>
      <c r="Y69" s="2843">
        <v>0</v>
      </c>
      <c r="Z69" s="2108">
        <v>40</v>
      </c>
      <c r="AA69" s="2844">
        <v>9.9</v>
      </c>
      <c r="AB69" s="2844"/>
      <c r="AC69" s="2108">
        <v>9.9</v>
      </c>
      <c r="AD69" s="2108">
        <v>0.1</v>
      </c>
      <c r="AE69" s="2844"/>
      <c r="AF69" s="2844">
        <v>1.9945059999999999</v>
      </c>
      <c r="AG69" s="2108">
        <v>1.9945059999999999</v>
      </c>
      <c r="AH69" s="373"/>
      <c r="AI69" s="373" t="s">
        <v>9941</v>
      </c>
      <c r="AJ69" s="373">
        <v>0</v>
      </c>
    </row>
    <row r="70" spans="1:36" s="346" customFormat="1" ht="63">
      <c r="A70" s="369">
        <v>212</v>
      </c>
      <c r="B70" s="122" t="s">
        <v>655</v>
      </c>
      <c r="C70" s="181" t="s">
        <v>641</v>
      </c>
      <c r="D70" s="182" t="s">
        <v>230</v>
      </c>
      <c r="E70" s="182" t="s">
        <v>594</v>
      </c>
      <c r="F70" s="372" t="s">
        <v>30</v>
      </c>
      <c r="G70" s="377">
        <v>95.126999999999995</v>
      </c>
      <c r="H70" s="221">
        <v>0</v>
      </c>
      <c r="I70" s="221">
        <v>11.25</v>
      </c>
      <c r="J70" s="221">
        <v>0</v>
      </c>
      <c r="K70" s="221">
        <v>11.25</v>
      </c>
      <c r="L70" s="373">
        <v>83.876999999999995</v>
      </c>
      <c r="M70" s="374">
        <v>83.876999999999995</v>
      </c>
      <c r="N70" s="374">
        <v>0</v>
      </c>
      <c r="O70" s="373">
        <v>83.876999999999995</v>
      </c>
      <c r="P70" s="373"/>
      <c r="Q70" s="373"/>
      <c r="R70" s="373"/>
      <c r="S70" s="373"/>
      <c r="T70" s="373"/>
      <c r="U70" s="373"/>
      <c r="V70" s="373"/>
      <c r="W70" s="373"/>
      <c r="X70" s="2843">
        <v>83.876999999999995</v>
      </c>
      <c r="Y70" s="2843">
        <v>0</v>
      </c>
      <c r="Z70" s="2108">
        <v>83.876999999999995</v>
      </c>
      <c r="AA70" s="2844">
        <v>83.038229999999999</v>
      </c>
      <c r="AB70" s="2844"/>
      <c r="AC70" s="2108">
        <v>83.038229999999999</v>
      </c>
      <c r="AD70" s="2108">
        <v>0.8387699999999999</v>
      </c>
      <c r="AE70" s="2844"/>
      <c r="AF70" s="2844">
        <v>0</v>
      </c>
      <c r="AG70" s="2108">
        <v>0</v>
      </c>
      <c r="AH70" s="373"/>
      <c r="AI70" s="373" t="s">
        <v>10033</v>
      </c>
      <c r="AJ70" s="373">
        <v>0</v>
      </c>
    </row>
    <row r="71" spans="1:36" s="346" customFormat="1" ht="63">
      <c r="A71" s="369">
        <v>213</v>
      </c>
      <c r="B71" s="122" t="s">
        <v>656</v>
      </c>
      <c r="C71" s="181" t="s">
        <v>641</v>
      </c>
      <c r="D71" s="378" t="s">
        <v>553</v>
      </c>
      <c r="E71" s="182" t="s">
        <v>594</v>
      </c>
      <c r="F71" s="372" t="s">
        <v>47</v>
      </c>
      <c r="G71" s="377">
        <v>76.754999999999995</v>
      </c>
      <c r="H71" s="221">
        <v>0</v>
      </c>
      <c r="I71" s="221">
        <v>8.75</v>
      </c>
      <c r="J71" s="221">
        <v>0</v>
      </c>
      <c r="K71" s="221">
        <v>8.75</v>
      </c>
      <c r="L71" s="373">
        <v>68.004999999999995</v>
      </c>
      <c r="M71" s="374">
        <v>40</v>
      </c>
      <c r="N71" s="374">
        <v>0</v>
      </c>
      <c r="O71" s="373">
        <v>40</v>
      </c>
      <c r="P71" s="373"/>
      <c r="Q71" s="373"/>
      <c r="R71" s="373"/>
      <c r="S71" s="373"/>
      <c r="T71" s="373"/>
      <c r="U71" s="373"/>
      <c r="V71" s="373"/>
      <c r="W71" s="373"/>
      <c r="X71" s="2843">
        <v>40</v>
      </c>
      <c r="Y71" s="2843">
        <v>0</v>
      </c>
      <c r="Z71" s="2108">
        <v>40</v>
      </c>
      <c r="AA71" s="2844">
        <v>9.9</v>
      </c>
      <c r="AB71" s="2844"/>
      <c r="AC71" s="2108">
        <v>9.9</v>
      </c>
      <c r="AD71" s="2108">
        <v>0.1</v>
      </c>
      <c r="AE71" s="2844"/>
      <c r="AF71" s="2844">
        <v>8.8819649999999992</v>
      </c>
      <c r="AG71" s="2108">
        <v>8.8819649999999992</v>
      </c>
      <c r="AH71" s="373"/>
      <c r="AI71" s="373" t="s">
        <v>9941</v>
      </c>
      <c r="AJ71" s="373">
        <v>0</v>
      </c>
    </row>
    <row r="72" spans="1:36" s="346" customFormat="1" ht="63">
      <c r="A72" s="369">
        <v>214</v>
      </c>
      <c r="B72" s="122" t="s">
        <v>657</v>
      </c>
      <c r="C72" s="181" t="s">
        <v>641</v>
      </c>
      <c r="D72" s="182" t="s">
        <v>384</v>
      </c>
      <c r="E72" s="182" t="s">
        <v>233</v>
      </c>
      <c r="F72" s="372" t="s">
        <v>47</v>
      </c>
      <c r="G72" s="377">
        <v>92.65</v>
      </c>
      <c r="H72" s="221">
        <v>0</v>
      </c>
      <c r="I72" s="221">
        <v>10.625</v>
      </c>
      <c r="J72" s="221">
        <v>0</v>
      </c>
      <c r="K72" s="221">
        <v>10.625</v>
      </c>
      <c r="L72" s="373">
        <v>82.025000000000006</v>
      </c>
      <c r="M72" s="374">
        <v>40</v>
      </c>
      <c r="N72" s="374">
        <v>0</v>
      </c>
      <c r="O72" s="373">
        <v>40</v>
      </c>
      <c r="P72" s="373"/>
      <c r="Q72" s="373"/>
      <c r="R72" s="373"/>
      <c r="S72" s="373"/>
      <c r="T72" s="373"/>
      <c r="U72" s="373"/>
      <c r="V72" s="373"/>
      <c r="W72" s="373"/>
      <c r="X72" s="2843">
        <v>40</v>
      </c>
      <c r="Y72" s="2843">
        <v>0</v>
      </c>
      <c r="Z72" s="2108">
        <v>40</v>
      </c>
      <c r="AA72" s="2844">
        <v>9.9</v>
      </c>
      <c r="AB72" s="2844"/>
      <c r="AC72" s="2108">
        <v>9.9</v>
      </c>
      <c r="AD72" s="2108">
        <v>0.1</v>
      </c>
      <c r="AE72" s="2844"/>
      <c r="AF72" s="2844">
        <v>0</v>
      </c>
      <c r="AG72" s="2108">
        <v>0</v>
      </c>
      <c r="AH72" s="373"/>
      <c r="AI72" s="373" t="s">
        <v>9941</v>
      </c>
      <c r="AJ72" s="373">
        <v>0</v>
      </c>
    </row>
    <row r="73" spans="1:36" s="346" customFormat="1" ht="63">
      <c r="A73" s="369">
        <v>215</v>
      </c>
      <c r="B73" s="122" t="s">
        <v>658</v>
      </c>
      <c r="C73" s="181" t="s">
        <v>641</v>
      </c>
      <c r="D73" s="182" t="s">
        <v>213</v>
      </c>
      <c r="E73" s="182" t="s">
        <v>617</v>
      </c>
      <c r="F73" s="372" t="s">
        <v>47</v>
      </c>
      <c r="G73" s="377">
        <v>98.978999999999999</v>
      </c>
      <c r="H73" s="221">
        <v>0</v>
      </c>
      <c r="I73" s="221">
        <v>11.25</v>
      </c>
      <c r="J73" s="221">
        <v>0</v>
      </c>
      <c r="K73" s="221">
        <v>11.25</v>
      </c>
      <c r="L73" s="373">
        <v>87.728999999999999</v>
      </c>
      <c r="M73" s="374">
        <v>45</v>
      </c>
      <c r="N73" s="374">
        <v>0</v>
      </c>
      <c r="O73" s="373">
        <v>45</v>
      </c>
      <c r="P73" s="373"/>
      <c r="Q73" s="373"/>
      <c r="R73" s="373"/>
      <c r="S73" s="373"/>
      <c r="T73" s="373"/>
      <c r="U73" s="373"/>
      <c r="V73" s="373"/>
      <c r="W73" s="373"/>
      <c r="X73" s="2843">
        <v>45</v>
      </c>
      <c r="Y73" s="2843">
        <v>0</v>
      </c>
      <c r="Z73" s="2108">
        <v>45</v>
      </c>
      <c r="AA73" s="2844">
        <v>11.137499999999999</v>
      </c>
      <c r="AB73" s="2844"/>
      <c r="AC73" s="2108">
        <v>11.137499999999999</v>
      </c>
      <c r="AD73" s="2108">
        <v>0.1125</v>
      </c>
      <c r="AE73" s="2844"/>
      <c r="AF73" s="2844">
        <v>0</v>
      </c>
      <c r="AG73" s="2108">
        <v>0</v>
      </c>
      <c r="AH73" s="373"/>
      <c r="AI73" s="373" t="s">
        <v>9941</v>
      </c>
      <c r="AJ73" s="373">
        <v>0</v>
      </c>
    </row>
    <row r="74" spans="1:36" s="346" customFormat="1" ht="63">
      <c r="A74" s="369">
        <v>216</v>
      </c>
      <c r="B74" s="122" t="s">
        <v>659</v>
      </c>
      <c r="C74" s="181" t="s">
        <v>641</v>
      </c>
      <c r="D74" s="182" t="s">
        <v>577</v>
      </c>
      <c r="E74" s="182" t="s">
        <v>594</v>
      </c>
      <c r="F74" s="372" t="s">
        <v>47</v>
      </c>
      <c r="G74" s="377">
        <v>76.953999999999994</v>
      </c>
      <c r="H74" s="221">
        <v>0</v>
      </c>
      <c r="I74" s="221">
        <v>8.75</v>
      </c>
      <c r="J74" s="221">
        <v>0</v>
      </c>
      <c r="K74" s="221">
        <v>8.75</v>
      </c>
      <c r="L74" s="373">
        <v>68.203999999999994</v>
      </c>
      <c r="M74" s="374">
        <v>35</v>
      </c>
      <c r="N74" s="374">
        <v>0</v>
      </c>
      <c r="O74" s="373">
        <v>35</v>
      </c>
      <c r="P74" s="373"/>
      <c r="Q74" s="373"/>
      <c r="R74" s="373"/>
      <c r="S74" s="373"/>
      <c r="T74" s="373"/>
      <c r="U74" s="373"/>
      <c r="V74" s="373"/>
      <c r="W74" s="373"/>
      <c r="X74" s="2843">
        <v>35</v>
      </c>
      <c r="Y74" s="2843">
        <v>0</v>
      </c>
      <c r="Z74" s="2108">
        <v>35</v>
      </c>
      <c r="AA74" s="2844">
        <v>8.6624999999999996</v>
      </c>
      <c r="AB74" s="2844"/>
      <c r="AC74" s="2108">
        <v>8.6624999999999996</v>
      </c>
      <c r="AD74" s="2108">
        <v>8.7499999999999994E-2</v>
      </c>
      <c r="AE74" s="2844"/>
      <c r="AF74" s="2844">
        <v>7.3</v>
      </c>
      <c r="AG74" s="2108">
        <v>7.3</v>
      </c>
      <c r="AH74" s="373"/>
      <c r="AI74" s="373" t="s">
        <v>9941</v>
      </c>
      <c r="AJ74" s="373">
        <v>0</v>
      </c>
    </row>
    <row r="75" spans="1:36" s="346" customFormat="1" ht="63">
      <c r="A75" s="369">
        <v>217</v>
      </c>
      <c r="B75" s="122" t="s">
        <v>660</v>
      </c>
      <c r="C75" s="181" t="s">
        <v>641</v>
      </c>
      <c r="D75" s="182" t="s">
        <v>187</v>
      </c>
      <c r="E75" s="182" t="s">
        <v>571</v>
      </c>
      <c r="F75" s="372" t="s">
        <v>47</v>
      </c>
      <c r="G75" s="377">
        <v>70.231999999999999</v>
      </c>
      <c r="H75" s="221">
        <v>0</v>
      </c>
      <c r="I75" s="221">
        <v>8.798</v>
      </c>
      <c r="J75" s="221">
        <v>0</v>
      </c>
      <c r="K75" s="221">
        <v>8.798</v>
      </c>
      <c r="L75" s="373">
        <v>61.433999999999997</v>
      </c>
      <c r="M75" s="374">
        <v>35</v>
      </c>
      <c r="N75" s="374">
        <v>0</v>
      </c>
      <c r="O75" s="373">
        <v>35</v>
      </c>
      <c r="P75" s="373"/>
      <c r="Q75" s="373"/>
      <c r="R75" s="373"/>
      <c r="S75" s="373"/>
      <c r="T75" s="373"/>
      <c r="U75" s="373"/>
      <c r="V75" s="373"/>
      <c r="W75" s="373"/>
      <c r="X75" s="2843">
        <v>35</v>
      </c>
      <c r="Y75" s="2843">
        <v>0</v>
      </c>
      <c r="Z75" s="2108">
        <v>35</v>
      </c>
      <c r="AA75" s="2844">
        <v>8.6624999999999996</v>
      </c>
      <c r="AB75" s="2844"/>
      <c r="AC75" s="2108">
        <v>8.6624999999999996</v>
      </c>
      <c r="AD75" s="2108">
        <v>8.7499999999999994E-2</v>
      </c>
      <c r="AE75" s="2844"/>
      <c r="AF75" s="2844">
        <v>0.25</v>
      </c>
      <c r="AG75" s="2108">
        <v>0.25</v>
      </c>
      <c r="AH75" s="373"/>
      <c r="AI75" s="373" t="s">
        <v>9941</v>
      </c>
      <c r="AJ75" s="373">
        <v>0</v>
      </c>
    </row>
    <row r="76" spans="1:36" s="346" customFormat="1" ht="63">
      <c r="A76" s="369">
        <v>218</v>
      </c>
      <c r="B76" s="122" t="s">
        <v>661</v>
      </c>
      <c r="C76" s="181" t="s">
        <v>641</v>
      </c>
      <c r="D76" s="182" t="s">
        <v>561</v>
      </c>
      <c r="E76" s="182" t="s">
        <v>617</v>
      </c>
      <c r="F76" s="372" t="s">
        <v>47</v>
      </c>
      <c r="G76" s="377">
        <v>62.965000000000003</v>
      </c>
      <c r="H76" s="221">
        <v>0</v>
      </c>
      <c r="I76" s="221">
        <v>7.5</v>
      </c>
      <c r="J76" s="221">
        <v>0</v>
      </c>
      <c r="K76" s="221">
        <v>7.5</v>
      </c>
      <c r="L76" s="373">
        <v>55.465000000000003</v>
      </c>
      <c r="M76" s="374">
        <v>40</v>
      </c>
      <c r="N76" s="374">
        <v>0</v>
      </c>
      <c r="O76" s="373">
        <v>40</v>
      </c>
      <c r="P76" s="373"/>
      <c r="Q76" s="373"/>
      <c r="R76" s="373"/>
      <c r="S76" s="373"/>
      <c r="T76" s="373"/>
      <c r="U76" s="373"/>
      <c r="V76" s="373"/>
      <c r="W76" s="373"/>
      <c r="X76" s="2843">
        <v>40</v>
      </c>
      <c r="Y76" s="2843">
        <v>0</v>
      </c>
      <c r="Z76" s="2108">
        <v>40</v>
      </c>
      <c r="AA76" s="2844">
        <v>9.9</v>
      </c>
      <c r="AB76" s="2844"/>
      <c r="AC76" s="2108">
        <v>9.9</v>
      </c>
      <c r="AD76" s="2108">
        <v>0.1</v>
      </c>
      <c r="AE76" s="2844"/>
      <c r="AF76" s="2844">
        <v>0</v>
      </c>
      <c r="AG76" s="2108">
        <v>0</v>
      </c>
      <c r="AH76" s="373"/>
      <c r="AI76" s="373" t="s">
        <v>9941</v>
      </c>
      <c r="AJ76" s="373">
        <v>0</v>
      </c>
    </row>
    <row r="77" spans="1:36" s="346" customFormat="1" ht="63">
      <c r="A77" s="369">
        <v>219</v>
      </c>
      <c r="B77" s="122" t="s">
        <v>662</v>
      </c>
      <c r="C77" s="181" t="s">
        <v>641</v>
      </c>
      <c r="D77" s="182" t="s">
        <v>564</v>
      </c>
      <c r="E77" s="182" t="s">
        <v>233</v>
      </c>
      <c r="F77" s="372" t="s">
        <v>47</v>
      </c>
      <c r="G77" s="377">
        <v>63.722999999999999</v>
      </c>
      <c r="H77" s="221">
        <v>0</v>
      </c>
      <c r="I77" s="221">
        <v>7.5</v>
      </c>
      <c r="J77" s="221">
        <v>0</v>
      </c>
      <c r="K77" s="221">
        <v>7.5</v>
      </c>
      <c r="L77" s="373">
        <v>56.222999999999999</v>
      </c>
      <c r="M77" s="374">
        <v>20</v>
      </c>
      <c r="N77" s="374">
        <v>0</v>
      </c>
      <c r="O77" s="373">
        <v>20</v>
      </c>
      <c r="P77" s="373"/>
      <c r="Q77" s="373"/>
      <c r="R77" s="373"/>
      <c r="S77" s="373"/>
      <c r="T77" s="373"/>
      <c r="U77" s="373"/>
      <c r="V77" s="373"/>
      <c r="W77" s="373"/>
      <c r="X77" s="2843">
        <v>20</v>
      </c>
      <c r="Y77" s="2843">
        <v>0</v>
      </c>
      <c r="Z77" s="2108">
        <v>20</v>
      </c>
      <c r="AA77" s="2844">
        <v>4.95</v>
      </c>
      <c r="AB77" s="2844"/>
      <c r="AC77" s="2108">
        <v>4.95</v>
      </c>
      <c r="AD77" s="2108">
        <v>0.05</v>
      </c>
      <c r="AE77" s="2844"/>
      <c r="AF77" s="2844">
        <v>0</v>
      </c>
      <c r="AG77" s="2108">
        <v>0</v>
      </c>
      <c r="AH77" s="373"/>
      <c r="AI77" s="373" t="s">
        <v>9941</v>
      </c>
      <c r="AJ77" s="373">
        <v>0</v>
      </c>
    </row>
    <row r="78" spans="1:36" s="346" customFormat="1" ht="63">
      <c r="A78" s="369">
        <v>220</v>
      </c>
      <c r="B78" s="122" t="s">
        <v>663</v>
      </c>
      <c r="C78" s="181" t="s">
        <v>641</v>
      </c>
      <c r="D78" s="182" t="s">
        <v>66</v>
      </c>
      <c r="E78" s="182" t="s">
        <v>594</v>
      </c>
      <c r="F78" s="372" t="s">
        <v>47</v>
      </c>
      <c r="G78" s="377">
        <v>54.445</v>
      </c>
      <c r="H78" s="221">
        <v>0</v>
      </c>
      <c r="I78" s="221">
        <v>6.25</v>
      </c>
      <c r="J78" s="221">
        <v>0</v>
      </c>
      <c r="K78" s="221">
        <v>6.25</v>
      </c>
      <c r="L78" s="373">
        <v>48.195</v>
      </c>
      <c r="M78" s="374">
        <v>20</v>
      </c>
      <c r="N78" s="374">
        <v>0</v>
      </c>
      <c r="O78" s="373">
        <v>20</v>
      </c>
      <c r="P78" s="373"/>
      <c r="Q78" s="373"/>
      <c r="R78" s="373"/>
      <c r="S78" s="373"/>
      <c r="T78" s="373"/>
      <c r="U78" s="373"/>
      <c r="V78" s="373"/>
      <c r="W78" s="373"/>
      <c r="X78" s="2843">
        <v>20</v>
      </c>
      <c r="Y78" s="2843">
        <v>0</v>
      </c>
      <c r="Z78" s="2108">
        <v>20</v>
      </c>
      <c r="AA78" s="2844">
        <v>4.95</v>
      </c>
      <c r="AB78" s="2844"/>
      <c r="AC78" s="2108">
        <v>4.95</v>
      </c>
      <c r="AD78" s="2108">
        <v>0.05</v>
      </c>
      <c r="AE78" s="2844"/>
      <c r="AF78" s="2844">
        <v>0</v>
      </c>
      <c r="AG78" s="2108">
        <v>0</v>
      </c>
      <c r="AH78" s="373"/>
      <c r="AI78" s="373" t="s">
        <v>9941</v>
      </c>
      <c r="AJ78" s="373">
        <v>0</v>
      </c>
    </row>
    <row r="79" spans="1:36" s="346" customFormat="1" ht="63">
      <c r="A79" s="369">
        <v>221</v>
      </c>
      <c r="B79" s="122" t="s">
        <v>664</v>
      </c>
      <c r="C79" s="181" t="s">
        <v>641</v>
      </c>
      <c r="D79" s="182" t="s">
        <v>56</v>
      </c>
      <c r="E79" s="182" t="s">
        <v>233</v>
      </c>
      <c r="F79" s="372" t="s">
        <v>47</v>
      </c>
      <c r="G79" s="377">
        <v>52.853999999999999</v>
      </c>
      <c r="H79" s="221">
        <v>0</v>
      </c>
      <c r="I79" s="221">
        <v>6.25</v>
      </c>
      <c r="J79" s="221">
        <v>0</v>
      </c>
      <c r="K79" s="221">
        <v>6.25</v>
      </c>
      <c r="L79" s="373">
        <v>46.603999999999999</v>
      </c>
      <c r="M79" s="374">
        <v>20</v>
      </c>
      <c r="N79" s="374">
        <v>0</v>
      </c>
      <c r="O79" s="373">
        <v>20</v>
      </c>
      <c r="P79" s="373"/>
      <c r="Q79" s="373"/>
      <c r="R79" s="373"/>
      <c r="S79" s="373"/>
      <c r="T79" s="373"/>
      <c r="U79" s="373"/>
      <c r="V79" s="373"/>
      <c r="W79" s="373"/>
      <c r="X79" s="2843">
        <v>20</v>
      </c>
      <c r="Y79" s="2843">
        <v>0</v>
      </c>
      <c r="Z79" s="2108">
        <v>20</v>
      </c>
      <c r="AA79" s="2844">
        <v>4.95</v>
      </c>
      <c r="AB79" s="2844"/>
      <c r="AC79" s="2108">
        <v>4.95</v>
      </c>
      <c r="AD79" s="2108">
        <v>0.05</v>
      </c>
      <c r="AE79" s="2844"/>
      <c r="AF79" s="2844">
        <v>0</v>
      </c>
      <c r="AG79" s="2108">
        <v>0</v>
      </c>
      <c r="AH79" s="373"/>
      <c r="AI79" s="373" t="s">
        <v>9941</v>
      </c>
      <c r="AJ79" s="373">
        <v>0</v>
      </c>
    </row>
    <row r="80" spans="1:36" s="346" customFormat="1" ht="63">
      <c r="A80" s="369">
        <v>222</v>
      </c>
      <c r="B80" s="122" t="s">
        <v>665</v>
      </c>
      <c r="C80" s="181" t="s">
        <v>641</v>
      </c>
      <c r="D80" s="182" t="s">
        <v>666</v>
      </c>
      <c r="E80" s="182" t="s">
        <v>571</v>
      </c>
      <c r="F80" s="372" t="s">
        <v>30</v>
      </c>
      <c r="G80" s="377">
        <v>60.003999999999998</v>
      </c>
      <c r="H80" s="221">
        <v>0</v>
      </c>
      <c r="I80" s="221">
        <v>15</v>
      </c>
      <c r="J80" s="221">
        <v>0</v>
      </c>
      <c r="K80" s="221">
        <v>15</v>
      </c>
      <c r="L80" s="373">
        <v>45.003999999999998</v>
      </c>
      <c r="M80" s="374">
        <v>45.003999999999998</v>
      </c>
      <c r="N80" s="374">
        <v>0</v>
      </c>
      <c r="O80" s="373">
        <v>45.003999999999998</v>
      </c>
      <c r="P80" s="373"/>
      <c r="Q80" s="373"/>
      <c r="R80" s="373"/>
      <c r="S80" s="373"/>
      <c r="T80" s="373"/>
      <c r="U80" s="373"/>
      <c r="V80" s="373"/>
      <c r="W80" s="373"/>
      <c r="X80" s="2843">
        <v>45.003999999999998</v>
      </c>
      <c r="Y80" s="2843">
        <v>0</v>
      </c>
      <c r="Z80" s="2108">
        <v>45.003999999999998</v>
      </c>
      <c r="AA80" s="2844">
        <v>44.553959999999996</v>
      </c>
      <c r="AB80" s="2844"/>
      <c r="AC80" s="2108">
        <v>44.553959999999996</v>
      </c>
      <c r="AD80" s="2108">
        <v>0.45004</v>
      </c>
      <c r="AE80" s="2844"/>
      <c r="AF80" s="2844">
        <v>3.7301039999999999</v>
      </c>
      <c r="AG80" s="2108">
        <v>3.7301039999999999</v>
      </c>
      <c r="AH80" s="373"/>
      <c r="AI80" s="373" t="s">
        <v>10033</v>
      </c>
      <c r="AJ80" s="373">
        <v>0</v>
      </c>
    </row>
    <row r="81" spans="1:36" s="346" customFormat="1" ht="63">
      <c r="A81" s="369">
        <v>223</v>
      </c>
      <c r="B81" s="122" t="s">
        <v>667</v>
      </c>
      <c r="C81" s="181" t="s">
        <v>641</v>
      </c>
      <c r="D81" s="182" t="s">
        <v>668</v>
      </c>
      <c r="E81" s="182" t="s">
        <v>571</v>
      </c>
      <c r="F81" s="372" t="s">
        <v>30</v>
      </c>
      <c r="G81" s="377">
        <v>59.182000000000002</v>
      </c>
      <c r="H81" s="221">
        <v>0</v>
      </c>
      <c r="I81" s="221">
        <v>15</v>
      </c>
      <c r="J81" s="221">
        <v>0</v>
      </c>
      <c r="K81" s="221">
        <v>15</v>
      </c>
      <c r="L81" s="373">
        <v>44.182000000000002</v>
      </c>
      <c r="M81" s="374">
        <v>44.182000000000002</v>
      </c>
      <c r="N81" s="374">
        <v>0</v>
      </c>
      <c r="O81" s="373">
        <v>44.182000000000002</v>
      </c>
      <c r="P81" s="373"/>
      <c r="Q81" s="373"/>
      <c r="R81" s="373"/>
      <c r="S81" s="373"/>
      <c r="T81" s="373"/>
      <c r="U81" s="373"/>
      <c r="V81" s="373"/>
      <c r="W81" s="373"/>
      <c r="X81" s="2843">
        <v>44.182000000000002</v>
      </c>
      <c r="Y81" s="2843">
        <v>0</v>
      </c>
      <c r="Z81" s="2108">
        <v>44.182000000000002</v>
      </c>
      <c r="AA81" s="2844">
        <v>43.740179999999995</v>
      </c>
      <c r="AB81" s="2844"/>
      <c r="AC81" s="2108">
        <v>43.740179999999995</v>
      </c>
      <c r="AD81" s="2108">
        <v>0.44181999999999994</v>
      </c>
      <c r="AE81" s="2844"/>
      <c r="AF81" s="2844">
        <v>0</v>
      </c>
      <c r="AG81" s="2108">
        <v>0</v>
      </c>
      <c r="AH81" s="373"/>
      <c r="AI81" s="373" t="s">
        <v>10033</v>
      </c>
      <c r="AJ81" s="373">
        <v>0</v>
      </c>
    </row>
    <row r="82" spans="1:36" s="346" customFormat="1" ht="63">
      <c r="A82" s="369">
        <v>224</v>
      </c>
      <c r="B82" s="122" t="s">
        <v>669</v>
      </c>
      <c r="C82" s="181" t="s">
        <v>641</v>
      </c>
      <c r="D82" s="182" t="s">
        <v>670</v>
      </c>
      <c r="E82" s="182" t="s">
        <v>419</v>
      </c>
      <c r="F82" s="372" t="s">
        <v>47</v>
      </c>
      <c r="G82" s="377">
        <v>95.144000000000005</v>
      </c>
      <c r="H82" s="221">
        <v>0</v>
      </c>
      <c r="I82" s="221">
        <v>22.5</v>
      </c>
      <c r="J82" s="221">
        <v>0</v>
      </c>
      <c r="K82" s="221">
        <v>22.5</v>
      </c>
      <c r="L82" s="373">
        <v>72.644000000000005</v>
      </c>
      <c r="M82" s="374">
        <v>40</v>
      </c>
      <c r="N82" s="374">
        <v>0</v>
      </c>
      <c r="O82" s="373">
        <v>40</v>
      </c>
      <c r="P82" s="373"/>
      <c r="Q82" s="373"/>
      <c r="R82" s="373"/>
      <c r="S82" s="373"/>
      <c r="T82" s="373"/>
      <c r="U82" s="373"/>
      <c r="V82" s="373"/>
      <c r="W82" s="373"/>
      <c r="X82" s="2843">
        <v>40</v>
      </c>
      <c r="Y82" s="2843">
        <v>0</v>
      </c>
      <c r="Z82" s="2108">
        <v>40</v>
      </c>
      <c r="AA82" s="2844">
        <v>9.9</v>
      </c>
      <c r="AB82" s="2844"/>
      <c r="AC82" s="2108">
        <v>9.9</v>
      </c>
      <c r="AD82" s="2108">
        <v>0.1</v>
      </c>
      <c r="AE82" s="2844"/>
      <c r="AF82" s="2844">
        <v>0</v>
      </c>
      <c r="AG82" s="2108">
        <v>0</v>
      </c>
      <c r="AH82" s="373"/>
      <c r="AI82" s="373" t="s">
        <v>9941</v>
      </c>
      <c r="AJ82" s="373">
        <v>0</v>
      </c>
    </row>
    <row r="83" spans="1:36" s="346" customFormat="1" ht="63">
      <c r="A83" s="369">
        <v>225</v>
      </c>
      <c r="B83" s="122" t="s">
        <v>671</v>
      </c>
      <c r="C83" s="181" t="s">
        <v>641</v>
      </c>
      <c r="D83" s="182" t="s">
        <v>672</v>
      </c>
      <c r="E83" s="182" t="s">
        <v>571</v>
      </c>
      <c r="F83" s="372" t="s">
        <v>47</v>
      </c>
      <c r="G83" s="377">
        <v>97.853999999999999</v>
      </c>
      <c r="H83" s="221">
        <v>0</v>
      </c>
      <c r="I83" s="221">
        <v>22.5</v>
      </c>
      <c r="J83" s="221">
        <v>0</v>
      </c>
      <c r="K83" s="221">
        <v>22.5</v>
      </c>
      <c r="L83" s="373">
        <v>75.353999999999999</v>
      </c>
      <c r="M83" s="374">
        <v>40</v>
      </c>
      <c r="N83" s="374">
        <v>0</v>
      </c>
      <c r="O83" s="373">
        <v>40</v>
      </c>
      <c r="P83" s="373"/>
      <c r="Q83" s="373"/>
      <c r="R83" s="373"/>
      <c r="S83" s="373"/>
      <c r="T83" s="373"/>
      <c r="U83" s="373"/>
      <c r="V83" s="373"/>
      <c r="W83" s="373"/>
      <c r="X83" s="2843">
        <v>40</v>
      </c>
      <c r="Y83" s="2843">
        <v>0</v>
      </c>
      <c r="Z83" s="2108">
        <v>40</v>
      </c>
      <c r="AA83" s="2844">
        <v>9.9</v>
      </c>
      <c r="AB83" s="2844"/>
      <c r="AC83" s="2108">
        <v>9.9</v>
      </c>
      <c r="AD83" s="2108">
        <v>0.1</v>
      </c>
      <c r="AE83" s="2844"/>
      <c r="AF83" s="2844">
        <v>0</v>
      </c>
      <c r="AG83" s="2108">
        <v>0</v>
      </c>
      <c r="AH83" s="373"/>
      <c r="AI83" s="373" t="s">
        <v>9941</v>
      </c>
      <c r="AJ83" s="373">
        <v>0</v>
      </c>
    </row>
    <row r="84" spans="1:36" s="346" customFormat="1" ht="63">
      <c r="A84" s="369">
        <v>226</v>
      </c>
      <c r="B84" s="122" t="s">
        <v>673</v>
      </c>
      <c r="C84" s="181" t="s">
        <v>641</v>
      </c>
      <c r="D84" s="182" t="s">
        <v>674</v>
      </c>
      <c r="E84" s="182" t="s">
        <v>617</v>
      </c>
      <c r="F84" s="372" t="s">
        <v>30</v>
      </c>
      <c r="G84" s="377">
        <v>39.451999999999998</v>
      </c>
      <c r="H84" s="221">
        <v>0</v>
      </c>
      <c r="I84" s="221">
        <v>10</v>
      </c>
      <c r="J84" s="221">
        <v>0</v>
      </c>
      <c r="K84" s="221">
        <v>10</v>
      </c>
      <c r="L84" s="373">
        <v>29.451999999999998</v>
      </c>
      <c r="M84" s="374">
        <v>29.451999999999998</v>
      </c>
      <c r="N84" s="374">
        <v>0</v>
      </c>
      <c r="O84" s="373">
        <v>29.451999999999998</v>
      </c>
      <c r="P84" s="373"/>
      <c r="Q84" s="373"/>
      <c r="R84" s="373"/>
      <c r="S84" s="373"/>
      <c r="T84" s="373"/>
      <c r="U84" s="373"/>
      <c r="V84" s="373"/>
      <c r="W84" s="373"/>
      <c r="X84" s="2843">
        <v>29.451999999999998</v>
      </c>
      <c r="Y84" s="2843">
        <v>0</v>
      </c>
      <c r="Z84" s="2108">
        <v>29.451999999999998</v>
      </c>
      <c r="AA84" s="2844">
        <v>29.15748</v>
      </c>
      <c r="AB84" s="2844"/>
      <c r="AC84" s="2108">
        <v>29.15748</v>
      </c>
      <c r="AD84" s="2108">
        <v>0.29452</v>
      </c>
      <c r="AE84" s="2844"/>
      <c r="AF84" s="2844">
        <v>0</v>
      </c>
      <c r="AG84" s="2108">
        <v>0</v>
      </c>
      <c r="AH84" s="373"/>
      <c r="AI84" s="373" t="s">
        <v>10033</v>
      </c>
      <c r="AJ84" s="373">
        <v>0</v>
      </c>
    </row>
    <row r="85" spans="1:36" s="346" customFormat="1" ht="63">
      <c r="A85" s="369">
        <v>227</v>
      </c>
      <c r="B85" s="122" t="s">
        <v>675</v>
      </c>
      <c r="C85" s="375" t="s">
        <v>676</v>
      </c>
      <c r="D85" s="182" t="s">
        <v>28</v>
      </c>
      <c r="E85" s="182" t="s">
        <v>571</v>
      </c>
      <c r="F85" s="372" t="s">
        <v>30</v>
      </c>
      <c r="G85" s="377">
        <v>52.792999999999999</v>
      </c>
      <c r="H85" s="221">
        <v>0</v>
      </c>
      <c r="I85" s="221">
        <v>6</v>
      </c>
      <c r="J85" s="221">
        <v>0</v>
      </c>
      <c r="K85" s="221">
        <v>6</v>
      </c>
      <c r="L85" s="373">
        <v>46.792999999999999</v>
      </c>
      <c r="M85" s="374">
        <v>39.197000000000003</v>
      </c>
      <c r="N85" s="374">
        <v>7.5960000000000001</v>
      </c>
      <c r="O85" s="373">
        <v>46.793000000000006</v>
      </c>
      <c r="P85" s="373"/>
      <c r="Q85" s="373"/>
      <c r="R85" s="373"/>
      <c r="S85" s="373"/>
      <c r="T85" s="373"/>
      <c r="U85" s="373"/>
      <c r="V85" s="373"/>
      <c r="W85" s="373"/>
      <c r="X85" s="2843">
        <v>39.197000000000003</v>
      </c>
      <c r="Y85" s="2843">
        <v>7.5960000000000001</v>
      </c>
      <c r="Z85" s="2108">
        <v>46.793000000000006</v>
      </c>
      <c r="AA85" s="2844">
        <v>38.805030000000002</v>
      </c>
      <c r="AB85" s="2844"/>
      <c r="AC85" s="2108">
        <v>38.805030000000002</v>
      </c>
      <c r="AD85" s="2108">
        <v>0.39197000000000004</v>
      </c>
      <c r="AE85" s="2844"/>
      <c r="AF85" s="2844">
        <v>0</v>
      </c>
      <c r="AG85" s="2108">
        <v>0</v>
      </c>
      <c r="AH85" s="373"/>
      <c r="AI85" s="373" t="s">
        <v>10033</v>
      </c>
      <c r="AJ85" s="373">
        <v>0</v>
      </c>
    </row>
    <row r="86" spans="1:36" s="346" customFormat="1" ht="63">
      <c r="A86" s="369">
        <v>228</v>
      </c>
      <c r="B86" s="122" t="s">
        <v>677</v>
      </c>
      <c r="C86" s="375" t="s">
        <v>678</v>
      </c>
      <c r="D86" s="182" t="s">
        <v>588</v>
      </c>
      <c r="E86" s="182" t="s">
        <v>233</v>
      </c>
      <c r="F86" s="372" t="s">
        <v>30</v>
      </c>
      <c r="G86" s="377">
        <v>52.024000000000001</v>
      </c>
      <c r="H86" s="221">
        <v>0</v>
      </c>
      <c r="I86" s="221">
        <v>6</v>
      </c>
      <c r="J86" s="221">
        <v>0</v>
      </c>
      <c r="K86" s="221">
        <v>6</v>
      </c>
      <c r="L86" s="373">
        <v>46.024000000000001</v>
      </c>
      <c r="M86" s="374">
        <v>38.427999999999997</v>
      </c>
      <c r="N86" s="374">
        <v>7.5960000000000001</v>
      </c>
      <c r="O86" s="373">
        <v>46.024000000000001</v>
      </c>
      <c r="P86" s="373"/>
      <c r="Q86" s="373"/>
      <c r="R86" s="373"/>
      <c r="S86" s="373"/>
      <c r="T86" s="373"/>
      <c r="U86" s="373"/>
      <c r="V86" s="373"/>
      <c r="W86" s="373"/>
      <c r="X86" s="2843">
        <v>38.427999999999997</v>
      </c>
      <c r="Y86" s="2843">
        <v>7.5960000000000001</v>
      </c>
      <c r="Z86" s="2108">
        <v>46.024000000000001</v>
      </c>
      <c r="AA86" s="2844">
        <v>38.04372</v>
      </c>
      <c r="AB86" s="2844"/>
      <c r="AC86" s="2108">
        <v>38.04372</v>
      </c>
      <c r="AD86" s="2108">
        <v>0.38427999999999995</v>
      </c>
      <c r="AE86" s="2844"/>
      <c r="AF86" s="2844">
        <v>0</v>
      </c>
      <c r="AG86" s="2108">
        <v>0</v>
      </c>
      <c r="AH86" s="373"/>
      <c r="AI86" s="373" t="s">
        <v>10033</v>
      </c>
      <c r="AJ86" s="373">
        <v>0</v>
      </c>
    </row>
    <row r="87" spans="1:36" s="346" customFormat="1" ht="47.25">
      <c r="A87" s="369">
        <v>229</v>
      </c>
      <c r="B87" s="122" t="s">
        <v>679</v>
      </c>
      <c r="C87" s="375" t="s">
        <v>680</v>
      </c>
      <c r="D87" s="182" t="s">
        <v>226</v>
      </c>
      <c r="E87" s="182" t="s">
        <v>233</v>
      </c>
      <c r="F87" s="372" t="s">
        <v>47</v>
      </c>
      <c r="G87" s="377">
        <v>62.399000000000001</v>
      </c>
      <c r="H87" s="221">
        <v>0</v>
      </c>
      <c r="I87" s="221">
        <v>7.5</v>
      </c>
      <c r="J87" s="221">
        <v>0</v>
      </c>
      <c r="K87" s="221">
        <v>7.5</v>
      </c>
      <c r="L87" s="373">
        <v>54.899000000000001</v>
      </c>
      <c r="M87" s="374">
        <v>30</v>
      </c>
      <c r="N87" s="374">
        <v>0</v>
      </c>
      <c r="O87" s="373">
        <v>30</v>
      </c>
      <c r="P87" s="373"/>
      <c r="Q87" s="373"/>
      <c r="R87" s="373"/>
      <c r="S87" s="373"/>
      <c r="T87" s="373"/>
      <c r="U87" s="373"/>
      <c r="V87" s="373"/>
      <c r="W87" s="373"/>
      <c r="X87" s="2843">
        <v>30</v>
      </c>
      <c r="Y87" s="2843">
        <v>0</v>
      </c>
      <c r="Z87" s="2108">
        <v>30</v>
      </c>
      <c r="AA87" s="2844">
        <v>7.4249999999999998</v>
      </c>
      <c r="AB87" s="2844"/>
      <c r="AC87" s="2108">
        <v>7.4249999999999998</v>
      </c>
      <c r="AD87" s="2108">
        <v>7.4999999999999997E-2</v>
      </c>
      <c r="AE87" s="2844"/>
      <c r="AF87" s="2844">
        <v>0</v>
      </c>
      <c r="AG87" s="2108">
        <v>0</v>
      </c>
      <c r="AH87" s="373"/>
      <c r="AI87" s="373" t="s">
        <v>9941</v>
      </c>
      <c r="AJ87" s="373">
        <v>0</v>
      </c>
    </row>
    <row r="88" spans="1:36" s="346" customFormat="1" ht="47.25">
      <c r="A88" s="369">
        <v>230</v>
      </c>
      <c r="B88" s="122" t="s">
        <v>681</v>
      </c>
      <c r="C88" s="375" t="s">
        <v>682</v>
      </c>
      <c r="D88" s="182" t="s">
        <v>400</v>
      </c>
      <c r="E88" s="182" t="s">
        <v>594</v>
      </c>
      <c r="F88" s="372" t="s">
        <v>47</v>
      </c>
      <c r="G88" s="377">
        <v>65.930000000000007</v>
      </c>
      <c r="H88" s="221">
        <v>0</v>
      </c>
      <c r="I88" s="221">
        <v>0</v>
      </c>
      <c r="J88" s="221">
        <v>0</v>
      </c>
      <c r="K88" s="221">
        <v>0</v>
      </c>
      <c r="L88" s="373">
        <v>65.930000000000007</v>
      </c>
      <c r="M88" s="374">
        <v>30</v>
      </c>
      <c r="N88" s="374">
        <v>0</v>
      </c>
      <c r="O88" s="373">
        <v>30</v>
      </c>
      <c r="P88" s="373"/>
      <c r="Q88" s="373"/>
      <c r="R88" s="373"/>
      <c r="S88" s="373"/>
      <c r="T88" s="373"/>
      <c r="U88" s="373"/>
      <c r="V88" s="373"/>
      <c r="W88" s="373"/>
      <c r="X88" s="2843">
        <v>30</v>
      </c>
      <c r="Y88" s="2843">
        <v>0</v>
      </c>
      <c r="Z88" s="2108">
        <v>30</v>
      </c>
      <c r="AA88" s="2844">
        <v>7.4249999999999998</v>
      </c>
      <c r="AB88" s="2844"/>
      <c r="AC88" s="2108">
        <v>7.4249999999999998</v>
      </c>
      <c r="AD88" s="2108">
        <v>7.4999999999999997E-2</v>
      </c>
      <c r="AE88" s="2844"/>
      <c r="AF88" s="2844">
        <v>0</v>
      </c>
      <c r="AG88" s="2108">
        <v>0</v>
      </c>
      <c r="AH88" s="373"/>
      <c r="AI88" s="373" t="s">
        <v>9941</v>
      </c>
      <c r="AJ88" s="373">
        <v>0</v>
      </c>
    </row>
    <row r="89" spans="1:36" s="346" customFormat="1" ht="47.25">
      <c r="A89" s="369">
        <v>231</v>
      </c>
      <c r="B89" s="122" t="s">
        <v>683</v>
      </c>
      <c r="C89" s="375" t="s">
        <v>684</v>
      </c>
      <c r="D89" s="182" t="s">
        <v>389</v>
      </c>
      <c r="E89" s="182" t="s">
        <v>571</v>
      </c>
      <c r="F89" s="372" t="s">
        <v>47</v>
      </c>
      <c r="G89" s="377">
        <v>65.728999999999999</v>
      </c>
      <c r="H89" s="221">
        <v>0</v>
      </c>
      <c r="I89" s="221">
        <v>15</v>
      </c>
      <c r="J89" s="221">
        <v>0</v>
      </c>
      <c r="K89" s="221">
        <v>15</v>
      </c>
      <c r="L89" s="373">
        <v>50.728999999999999</v>
      </c>
      <c r="M89" s="374">
        <v>30</v>
      </c>
      <c r="N89" s="374">
        <v>0</v>
      </c>
      <c r="O89" s="373">
        <v>30</v>
      </c>
      <c r="P89" s="373"/>
      <c r="Q89" s="373"/>
      <c r="R89" s="373"/>
      <c r="S89" s="373"/>
      <c r="T89" s="373"/>
      <c r="U89" s="373"/>
      <c r="V89" s="373"/>
      <c r="W89" s="373"/>
      <c r="X89" s="2843">
        <v>30</v>
      </c>
      <c r="Y89" s="2843">
        <v>0</v>
      </c>
      <c r="Z89" s="2108">
        <v>30</v>
      </c>
      <c r="AA89" s="2844">
        <v>7.4249999999999998</v>
      </c>
      <c r="AB89" s="2844"/>
      <c r="AC89" s="2108">
        <v>7.4249999999999998</v>
      </c>
      <c r="AD89" s="2108">
        <v>7.4999999999999997E-2</v>
      </c>
      <c r="AE89" s="2844"/>
      <c r="AF89" s="2844">
        <v>1.8364069999999999</v>
      </c>
      <c r="AG89" s="2108">
        <v>1.8364069999999999</v>
      </c>
      <c r="AH89" s="373"/>
      <c r="AI89" s="373" t="s">
        <v>9941</v>
      </c>
      <c r="AJ89" s="373">
        <v>0</v>
      </c>
    </row>
    <row r="90" spans="1:36" s="346" customFormat="1" ht="47.25">
      <c r="A90" s="369">
        <v>232</v>
      </c>
      <c r="B90" s="122" t="s">
        <v>685</v>
      </c>
      <c r="C90" s="375" t="s">
        <v>686</v>
      </c>
      <c r="D90" s="182" t="s">
        <v>72</v>
      </c>
      <c r="E90" s="182" t="s">
        <v>571</v>
      </c>
      <c r="F90" s="372" t="s">
        <v>47</v>
      </c>
      <c r="G90" s="377">
        <v>87.77</v>
      </c>
      <c r="H90" s="221">
        <v>0</v>
      </c>
      <c r="I90" s="221">
        <v>10</v>
      </c>
      <c r="J90" s="221">
        <v>0</v>
      </c>
      <c r="K90" s="221">
        <v>10</v>
      </c>
      <c r="L90" s="373">
        <v>77.77</v>
      </c>
      <c r="M90" s="374">
        <v>40</v>
      </c>
      <c r="N90" s="374">
        <v>0</v>
      </c>
      <c r="O90" s="373">
        <v>40</v>
      </c>
      <c r="P90" s="373"/>
      <c r="Q90" s="373"/>
      <c r="R90" s="373"/>
      <c r="S90" s="373"/>
      <c r="T90" s="373"/>
      <c r="U90" s="373"/>
      <c r="V90" s="373"/>
      <c r="W90" s="373"/>
      <c r="X90" s="2843">
        <v>40</v>
      </c>
      <c r="Y90" s="2843">
        <v>0</v>
      </c>
      <c r="Z90" s="2108">
        <v>40</v>
      </c>
      <c r="AA90" s="2844">
        <v>9.9</v>
      </c>
      <c r="AB90" s="2844"/>
      <c r="AC90" s="2108">
        <v>9.9</v>
      </c>
      <c r="AD90" s="2108">
        <v>0.1</v>
      </c>
      <c r="AE90" s="2844"/>
      <c r="AF90" s="2844">
        <v>3.3967559999999999</v>
      </c>
      <c r="AG90" s="2108">
        <v>3.3967559999999999</v>
      </c>
      <c r="AH90" s="373"/>
      <c r="AI90" s="373" t="s">
        <v>9941</v>
      </c>
      <c r="AJ90" s="373">
        <v>0</v>
      </c>
    </row>
    <row r="91" spans="1:36" s="346" customFormat="1" ht="63">
      <c r="A91" s="369">
        <v>233</v>
      </c>
      <c r="B91" s="122" t="s">
        <v>687</v>
      </c>
      <c r="C91" s="375" t="s">
        <v>688</v>
      </c>
      <c r="D91" s="182" t="s">
        <v>393</v>
      </c>
      <c r="E91" s="182" t="s">
        <v>571</v>
      </c>
      <c r="F91" s="372" t="s">
        <v>30</v>
      </c>
      <c r="G91" s="377">
        <v>64.959999999999994</v>
      </c>
      <c r="H91" s="221">
        <v>0</v>
      </c>
      <c r="I91" s="221">
        <v>15</v>
      </c>
      <c r="J91" s="221">
        <v>0</v>
      </c>
      <c r="K91" s="221">
        <v>15</v>
      </c>
      <c r="L91" s="373">
        <v>49.959999999999994</v>
      </c>
      <c r="M91" s="374">
        <v>39.831999999999994</v>
      </c>
      <c r="N91" s="374">
        <v>10.128</v>
      </c>
      <c r="O91" s="373">
        <v>49.959999999999994</v>
      </c>
      <c r="P91" s="373"/>
      <c r="Q91" s="373"/>
      <c r="R91" s="373"/>
      <c r="S91" s="373"/>
      <c r="T91" s="373"/>
      <c r="U91" s="373"/>
      <c r="V91" s="373"/>
      <c r="W91" s="373"/>
      <c r="X91" s="2843">
        <v>39.831999999999994</v>
      </c>
      <c r="Y91" s="2843">
        <v>10.128</v>
      </c>
      <c r="Z91" s="2108">
        <v>49.959999999999994</v>
      </c>
      <c r="AA91" s="2844">
        <v>39.433679999999995</v>
      </c>
      <c r="AB91" s="2844"/>
      <c r="AC91" s="2108">
        <v>39.433679999999995</v>
      </c>
      <c r="AD91" s="2108">
        <v>0.39831999999999995</v>
      </c>
      <c r="AE91" s="2844"/>
      <c r="AF91" s="2844">
        <v>0</v>
      </c>
      <c r="AG91" s="2108">
        <v>0</v>
      </c>
      <c r="AH91" s="373"/>
      <c r="AI91" s="373" t="s">
        <v>10033</v>
      </c>
      <c r="AJ91" s="373">
        <v>0</v>
      </c>
    </row>
    <row r="92" spans="1:36" s="346" customFormat="1" ht="47.25">
      <c r="A92" s="369">
        <v>234</v>
      </c>
      <c r="B92" s="122" t="s">
        <v>689</v>
      </c>
      <c r="C92" s="375" t="s">
        <v>690</v>
      </c>
      <c r="D92" s="378" t="s">
        <v>553</v>
      </c>
      <c r="E92" s="182" t="s">
        <v>233</v>
      </c>
      <c r="F92" s="372" t="s">
        <v>47</v>
      </c>
      <c r="G92" s="377">
        <v>82.37</v>
      </c>
      <c r="H92" s="221">
        <v>0</v>
      </c>
      <c r="I92" s="221">
        <v>9.5</v>
      </c>
      <c r="J92" s="221">
        <v>0</v>
      </c>
      <c r="K92" s="221">
        <v>9.5</v>
      </c>
      <c r="L92" s="373">
        <v>72.87</v>
      </c>
      <c r="M92" s="374">
        <v>40</v>
      </c>
      <c r="N92" s="374">
        <v>0</v>
      </c>
      <c r="O92" s="373">
        <v>40</v>
      </c>
      <c r="P92" s="373"/>
      <c r="Q92" s="373"/>
      <c r="R92" s="373"/>
      <c r="S92" s="373"/>
      <c r="T92" s="373"/>
      <c r="U92" s="373"/>
      <c r="V92" s="373"/>
      <c r="W92" s="373"/>
      <c r="X92" s="2843">
        <v>40</v>
      </c>
      <c r="Y92" s="2843">
        <v>0</v>
      </c>
      <c r="Z92" s="2108">
        <v>40</v>
      </c>
      <c r="AA92" s="2844">
        <v>9.9</v>
      </c>
      <c r="AB92" s="2844"/>
      <c r="AC92" s="2108">
        <v>9.9</v>
      </c>
      <c r="AD92" s="2108">
        <v>0.1</v>
      </c>
      <c r="AE92" s="2844"/>
      <c r="AF92" s="2844">
        <v>3.26078</v>
      </c>
      <c r="AG92" s="2108">
        <v>3.26078</v>
      </c>
      <c r="AH92" s="373"/>
      <c r="AI92" s="373" t="s">
        <v>9941</v>
      </c>
      <c r="AJ92" s="373">
        <v>0</v>
      </c>
    </row>
    <row r="93" spans="1:36" s="346" customFormat="1" ht="63">
      <c r="A93" s="369">
        <v>235</v>
      </c>
      <c r="B93" s="122" t="s">
        <v>691</v>
      </c>
      <c r="C93" s="375" t="s">
        <v>692</v>
      </c>
      <c r="D93" s="182" t="s">
        <v>384</v>
      </c>
      <c r="E93" s="182" t="s">
        <v>571</v>
      </c>
      <c r="F93" s="372" t="s">
        <v>30</v>
      </c>
      <c r="G93" s="377">
        <v>80.953999999999994</v>
      </c>
      <c r="H93" s="221">
        <v>0</v>
      </c>
      <c r="I93" s="221">
        <v>4.75</v>
      </c>
      <c r="J93" s="221">
        <v>0</v>
      </c>
      <c r="K93" s="221">
        <v>4.75</v>
      </c>
      <c r="L93" s="373">
        <v>76.203999999999994</v>
      </c>
      <c r="M93" s="374">
        <v>63.918999999999997</v>
      </c>
      <c r="N93" s="374">
        <v>12.285</v>
      </c>
      <c r="O93" s="373">
        <v>76.203999999999994</v>
      </c>
      <c r="P93" s="373"/>
      <c r="Q93" s="373"/>
      <c r="R93" s="373"/>
      <c r="S93" s="373"/>
      <c r="T93" s="373"/>
      <c r="U93" s="373"/>
      <c r="V93" s="373"/>
      <c r="W93" s="373"/>
      <c r="X93" s="2843">
        <v>63.918999999999997</v>
      </c>
      <c r="Y93" s="2843">
        <v>12.285</v>
      </c>
      <c r="Z93" s="2108">
        <v>76.203999999999994</v>
      </c>
      <c r="AA93" s="2844">
        <v>63.279809999999998</v>
      </c>
      <c r="AB93" s="2844"/>
      <c r="AC93" s="2108">
        <v>63.279809999999998</v>
      </c>
      <c r="AD93" s="2108">
        <v>0.63918999999999992</v>
      </c>
      <c r="AE93" s="2844"/>
      <c r="AF93" s="2844">
        <v>0</v>
      </c>
      <c r="AG93" s="2108">
        <v>0</v>
      </c>
      <c r="AH93" s="373"/>
      <c r="AI93" s="373" t="s">
        <v>10033</v>
      </c>
      <c r="AJ93" s="373">
        <v>0</v>
      </c>
    </row>
    <row r="94" spans="1:36" s="346" customFormat="1" ht="47.25">
      <c r="A94" s="369">
        <v>236</v>
      </c>
      <c r="B94" s="122" t="s">
        <v>693</v>
      </c>
      <c r="C94" s="375" t="s">
        <v>694</v>
      </c>
      <c r="D94" s="182" t="s">
        <v>213</v>
      </c>
      <c r="E94" s="182" t="s">
        <v>695</v>
      </c>
      <c r="F94" s="372" t="s">
        <v>47</v>
      </c>
      <c r="G94" s="377">
        <v>119.16800000000001</v>
      </c>
      <c r="H94" s="221">
        <v>0</v>
      </c>
      <c r="I94" s="221">
        <v>14</v>
      </c>
      <c r="J94" s="221">
        <v>0</v>
      </c>
      <c r="K94" s="221">
        <v>14</v>
      </c>
      <c r="L94" s="373">
        <v>105.16800000000001</v>
      </c>
      <c r="M94" s="374">
        <v>40</v>
      </c>
      <c r="N94" s="374">
        <v>0</v>
      </c>
      <c r="O94" s="373">
        <v>40</v>
      </c>
      <c r="P94" s="373"/>
      <c r="Q94" s="373"/>
      <c r="R94" s="373"/>
      <c r="S94" s="373"/>
      <c r="T94" s="373"/>
      <c r="U94" s="373"/>
      <c r="V94" s="373"/>
      <c r="W94" s="373"/>
      <c r="X94" s="2843">
        <v>40</v>
      </c>
      <c r="Y94" s="2843">
        <v>0</v>
      </c>
      <c r="Z94" s="2108">
        <v>40</v>
      </c>
      <c r="AA94" s="2844">
        <v>9.9</v>
      </c>
      <c r="AB94" s="2844"/>
      <c r="AC94" s="2108">
        <v>9.9</v>
      </c>
      <c r="AD94" s="2108">
        <v>0.1</v>
      </c>
      <c r="AE94" s="2844"/>
      <c r="AF94" s="2844">
        <v>0</v>
      </c>
      <c r="AG94" s="2108">
        <v>0</v>
      </c>
      <c r="AH94" s="373"/>
      <c r="AI94" s="373" t="s">
        <v>9941</v>
      </c>
      <c r="AJ94" s="373">
        <v>0</v>
      </c>
    </row>
    <row r="95" spans="1:36" s="346" customFormat="1" ht="47.25">
      <c r="A95" s="369">
        <v>237</v>
      </c>
      <c r="B95" s="122" t="s">
        <v>696</v>
      </c>
      <c r="C95" s="375" t="s">
        <v>697</v>
      </c>
      <c r="D95" s="182" t="s">
        <v>187</v>
      </c>
      <c r="E95" s="182" t="s">
        <v>571</v>
      </c>
      <c r="F95" s="372" t="s">
        <v>47</v>
      </c>
      <c r="G95" s="377">
        <v>66</v>
      </c>
      <c r="H95" s="221">
        <v>0</v>
      </c>
      <c r="I95" s="388">
        <v>7.4249999999999998</v>
      </c>
      <c r="J95" s="221">
        <v>0</v>
      </c>
      <c r="K95" s="221">
        <v>7.4249999999999998</v>
      </c>
      <c r="L95" s="373">
        <v>58.575000000000003</v>
      </c>
      <c r="M95" s="374">
        <v>35</v>
      </c>
      <c r="N95" s="374">
        <v>0</v>
      </c>
      <c r="O95" s="373">
        <v>35</v>
      </c>
      <c r="P95" s="373"/>
      <c r="Q95" s="373"/>
      <c r="R95" s="373"/>
      <c r="S95" s="373"/>
      <c r="T95" s="373"/>
      <c r="U95" s="373"/>
      <c r="V95" s="373"/>
      <c r="W95" s="373"/>
      <c r="X95" s="2843">
        <v>35</v>
      </c>
      <c r="Y95" s="2843">
        <v>0</v>
      </c>
      <c r="Z95" s="2108">
        <v>35</v>
      </c>
      <c r="AA95" s="2844">
        <v>8.6624999999999996</v>
      </c>
      <c r="AB95" s="2844"/>
      <c r="AC95" s="2108">
        <v>8.6624999999999996</v>
      </c>
      <c r="AD95" s="2108">
        <v>8.7499999999999994E-2</v>
      </c>
      <c r="AE95" s="2844"/>
      <c r="AF95" s="2844">
        <v>0</v>
      </c>
      <c r="AG95" s="2108">
        <v>0</v>
      </c>
      <c r="AH95" s="373"/>
      <c r="AI95" s="373" t="s">
        <v>9941</v>
      </c>
      <c r="AJ95" s="373">
        <v>0</v>
      </c>
    </row>
    <row r="96" spans="1:36" s="346" customFormat="1" ht="63">
      <c r="A96" s="369">
        <v>238</v>
      </c>
      <c r="B96" s="122" t="s">
        <v>698</v>
      </c>
      <c r="C96" s="375" t="s">
        <v>699</v>
      </c>
      <c r="D96" s="182" t="s">
        <v>672</v>
      </c>
      <c r="E96" s="182" t="s">
        <v>571</v>
      </c>
      <c r="F96" s="372" t="s">
        <v>30</v>
      </c>
      <c r="G96" s="377">
        <v>43.652999999999999</v>
      </c>
      <c r="H96" s="221">
        <v>0</v>
      </c>
      <c r="I96" s="221">
        <v>19</v>
      </c>
      <c r="J96" s="221">
        <v>0</v>
      </c>
      <c r="K96" s="221">
        <v>19</v>
      </c>
      <c r="L96" s="373">
        <v>24.652999999999999</v>
      </c>
      <c r="M96" s="374">
        <v>21.668999999999997</v>
      </c>
      <c r="N96" s="374">
        <v>2.984</v>
      </c>
      <c r="O96" s="373">
        <v>24.652999999999999</v>
      </c>
      <c r="P96" s="373"/>
      <c r="Q96" s="373"/>
      <c r="R96" s="373"/>
      <c r="S96" s="373"/>
      <c r="T96" s="373"/>
      <c r="U96" s="373"/>
      <c r="V96" s="373"/>
      <c r="W96" s="373"/>
      <c r="X96" s="2843">
        <v>21.668999999999997</v>
      </c>
      <c r="Y96" s="2843">
        <v>2.984</v>
      </c>
      <c r="Z96" s="2108">
        <v>24.652999999999999</v>
      </c>
      <c r="AA96" s="2844">
        <v>21.452309999999997</v>
      </c>
      <c r="AB96" s="2844"/>
      <c r="AC96" s="2108">
        <v>21.452309999999997</v>
      </c>
      <c r="AD96" s="2108">
        <v>0.21668999999999997</v>
      </c>
      <c r="AE96" s="2844"/>
      <c r="AF96" s="2844">
        <v>0</v>
      </c>
      <c r="AG96" s="2108">
        <v>0</v>
      </c>
      <c r="AH96" s="373"/>
      <c r="AI96" s="373" t="s">
        <v>10033</v>
      </c>
      <c r="AJ96" s="373">
        <v>0</v>
      </c>
    </row>
    <row r="97" spans="1:36" s="346" customFormat="1" ht="47.25">
      <c r="A97" s="369">
        <v>239</v>
      </c>
      <c r="B97" s="122" t="s">
        <v>700</v>
      </c>
      <c r="C97" s="375" t="s">
        <v>701</v>
      </c>
      <c r="D97" s="182" t="s">
        <v>592</v>
      </c>
      <c r="E97" s="182" t="s">
        <v>594</v>
      </c>
      <c r="F97" s="372" t="s">
        <v>47</v>
      </c>
      <c r="G97" s="377">
        <v>89.674999999999997</v>
      </c>
      <c r="H97" s="221">
        <v>0</v>
      </c>
      <c r="I97" s="221">
        <v>22.5</v>
      </c>
      <c r="J97" s="221">
        <v>0</v>
      </c>
      <c r="K97" s="221">
        <v>22.5</v>
      </c>
      <c r="L97" s="373">
        <v>67.174999999999997</v>
      </c>
      <c r="M97" s="374">
        <v>40</v>
      </c>
      <c r="N97" s="374">
        <v>0</v>
      </c>
      <c r="O97" s="373">
        <v>40</v>
      </c>
      <c r="P97" s="373"/>
      <c r="Q97" s="373"/>
      <c r="R97" s="373"/>
      <c r="S97" s="373"/>
      <c r="T97" s="373"/>
      <c r="U97" s="373"/>
      <c r="V97" s="373"/>
      <c r="W97" s="373"/>
      <c r="X97" s="2843">
        <v>40</v>
      </c>
      <c r="Y97" s="2843">
        <v>0</v>
      </c>
      <c r="Z97" s="2108">
        <v>40</v>
      </c>
      <c r="AA97" s="2844">
        <v>9.9</v>
      </c>
      <c r="AB97" s="2844"/>
      <c r="AC97" s="2108">
        <v>9.9</v>
      </c>
      <c r="AD97" s="2108">
        <v>0.1</v>
      </c>
      <c r="AE97" s="2844"/>
      <c r="AF97" s="2844">
        <v>0</v>
      </c>
      <c r="AG97" s="2108">
        <v>0</v>
      </c>
      <c r="AH97" s="373"/>
      <c r="AI97" s="373" t="s">
        <v>9941</v>
      </c>
      <c r="AJ97" s="373">
        <v>0</v>
      </c>
    </row>
    <row r="98" spans="1:36" s="346" customFormat="1" ht="47.25">
      <c r="A98" s="369">
        <v>240</v>
      </c>
      <c r="B98" s="122" t="s">
        <v>702</v>
      </c>
      <c r="C98" s="375" t="s">
        <v>703</v>
      </c>
      <c r="D98" s="182" t="s">
        <v>670</v>
      </c>
      <c r="E98" s="182" t="s">
        <v>617</v>
      </c>
      <c r="F98" s="372" t="s">
        <v>47</v>
      </c>
      <c r="G98" s="377">
        <v>87.608999999999995</v>
      </c>
      <c r="H98" s="221">
        <v>0</v>
      </c>
      <c r="I98" s="221">
        <v>20</v>
      </c>
      <c r="J98" s="221">
        <v>0</v>
      </c>
      <c r="K98" s="221">
        <v>20</v>
      </c>
      <c r="L98" s="373">
        <v>67.608999999999995</v>
      </c>
      <c r="M98" s="374">
        <v>30</v>
      </c>
      <c r="N98" s="374">
        <v>0</v>
      </c>
      <c r="O98" s="373">
        <v>30</v>
      </c>
      <c r="P98" s="373"/>
      <c r="Q98" s="373"/>
      <c r="R98" s="373"/>
      <c r="S98" s="373"/>
      <c r="T98" s="373"/>
      <c r="U98" s="373"/>
      <c r="V98" s="373"/>
      <c r="W98" s="373"/>
      <c r="X98" s="2843">
        <v>30</v>
      </c>
      <c r="Y98" s="2843">
        <v>0</v>
      </c>
      <c r="Z98" s="2108">
        <v>30</v>
      </c>
      <c r="AA98" s="2844">
        <v>7.4249999999999998</v>
      </c>
      <c r="AB98" s="2844"/>
      <c r="AC98" s="2108">
        <v>7.4249999999999998</v>
      </c>
      <c r="AD98" s="2108">
        <v>7.4999999999999997E-2</v>
      </c>
      <c r="AE98" s="2844"/>
      <c r="AF98" s="2844">
        <v>0</v>
      </c>
      <c r="AG98" s="2108">
        <v>0</v>
      </c>
      <c r="AH98" s="373"/>
      <c r="AI98" s="373" t="s">
        <v>9941</v>
      </c>
      <c r="AJ98" s="373">
        <v>0</v>
      </c>
    </row>
    <row r="99" spans="1:36" s="346" customFormat="1" ht="63">
      <c r="A99" s="369">
        <v>241</v>
      </c>
      <c r="B99" s="122" t="s">
        <v>704</v>
      </c>
      <c r="C99" s="375" t="s">
        <v>705</v>
      </c>
      <c r="D99" s="182" t="s">
        <v>668</v>
      </c>
      <c r="E99" s="182" t="s">
        <v>233</v>
      </c>
      <c r="F99" s="372" t="s">
        <v>30</v>
      </c>
      <c r="G99" s="377">
        <v>51.71</v>
      </c>
      <c r="H99" s="221">
        <v>0</v>
      </c>
      <c r="I99" s="221">
        <v>12</v>
      </c>
      <c r="J99" s="221">
        <v>0</v>
      </c>
      <c r="K99" s="221">
        <v>12</v>
      </c>
      <c r="L99" s="373">
        <v>39.71</v>
      </c>
      <c r="M99" s="374">
        <v>34.51</v>
      </c>
      <c r="N99" s="374">
        <v>5.2</v>
      </c>
      <c r="O99" s="373">
        <v>39.71</v>
      </c>
      <c r="P99" s="373"/>
      <c r="Q99" s="373"/>
      <c r="R99" s="373"/>
      <c r="S99" s="373"/>
      <c r="T99" s="373"/>
      <c r="U99" s="373"/>
      <c r="V99" s="373"/>
      <c r="W99" s="373"/>
      <c r="X99" s="2843">
        <v>34.51</v>
      </c>
      <c r="Y99" s="2843">
        <v>5.2</v>
      </c>
      <c r="Z99" s="2108">
        <v>39.71</v>
      </c>
      <c r="AA99" s="2844">
        <v>34.164899999999996</v>
      </c>
      <c r="AB99" s="2844"/>
      <c r="AC99" s="2108">
        <v>34.164899999999996</v>
      </c>
      <c r="AD99" s="2108">
        <v>0.34509999999999996</v>
      </c>
      <c r="AE99" s="2844"/>
      <c r="AF99" s="2844">
        <v>0</v>
      </c>
      <c r="AG99" s="2108">
        <v>0</v>
      </c>
      <c r="AH99" s="373"/>
      <c r="AI99" s="373" t="s">
        <v>10033</v>
      </c>
      <c r="AJ99" s="373">
        <v>0</v>
      </c>
    </row>
    <row r="100" spans="1:36" s="346" customFormat="1" ht="47.25">
      <c r="A100" s="369">
        <v>242</v>
      </c>
      <c r="B100" s="122" t="s">
        <v>706</v>
      </c>
      <c r="C100" s="375" t="s">
        <v>707</v>
      </c>
      <c r="D100" s="182" t="s">
        <v>538</v>
      </c>
      <c r="E100" s="182" t="s">
        <v>612</v>
      </c>
      <c r="F100" s="372" t="s">
        <v>47</v>
      </c>
      <c r="G100" s="377">
        <v>87.495000000000005</v>
      </c>
      <c r="H100" s="221">
        <v>0</v>
      </c>
      <c r="I100" s="221">
        <v>11.25</v>
      </c>
      <c r="J100" s="221">
        <v>0</v>
      </c>
      <c r="K100" s="221">
        <v>11.25</v>
      </c>
      <c r="L100" s="373">
        <v>76.245000000000005</v>
      </c>
      <c r="M100" s="374">
        <v>30</v>
      </c>
      <c r="N100" s="374">
        <v>0</v>
      </c>
      <c r="O100" s="373">
        <v>30</v>
      </c>
      <c r="P100" s="373"/>
      <c r="Q100" s="373"/>
      <c r="R100" s="373"/>
      <c r="S100" s="373"/>
      <c r="T100" s="373"/>
      <c r="U100" s="373"/>
      <c r="V100" s="373"/>
      <c r="W100" s="373"/>
      <c r="X100" s="2843">
        <v>30</v>
      </c>
      <c r="Y100" s="2843">
        <v>0</v>
      </c>
      <c r="Z100" s="2108">
        <v>30</v>
      </c>
      <c r="AA100" s="2844">
        <v>7.4249999999999998</v>
      </c>
      <c r="AB100" s="2844"/>
      <c r="AC100" s="2108">
        <v>7.4249999999999998</v>
      </c>
      <c r="AD100" s="2108">
        <v>7.4999999999999997E-2</v>
      </c>
      <c r="AE100" s="2844"/>
      <c r="AF100" s="2844">
        <v>6.3000369999999997</v>
      </c>
      <c r="AG100" s="2108">
        <v>6.3000369999999997</v>
      </c>
      <c r="AH100" s="373"/>
      <c r="AI100" s="373" t="s">
        <v>9941</v>
      </c>
      <c r="AJ100" s="373">
        <v>0</v>
      </c>
    </row>
    <row r="101" spans="1:36" s="346" customFormat="1" ht="63">
      <c r="A101" s="369">
        <v>243</v>
      </c>
      <c r="B101" s="122" t="s">
        <v>708</v>
      </c>
      <c r="C101" s="375" t="s">
        <v>709</v>
      </c>
      <c r="D101" s="182" t="s">
        <v>666</v>
      </c>
      <c r="E101" s="182" t="s">
        <v>419</v>
      </c>
      <c r="F101" s="372" t="s">
        <v>30</v>
      </c>
      <c r="G101" s="377">
        <v>62.024999999999999</v>
      </c>
      <c r="H101" s="221">
        <v>0</v>
      </c>
      <c r="I101" s="221">
        <v>15</v>
      </c>
      <c r="J101" s="221">
        <v>0</v>
      </c>
      <c r="K101" s="221">
        <v>15</v>
      </c>
      <c r="L101" s="373">
        <v>47.024999999999999</v>
      </c>
      <c r="M101" s="374">
        <v>41.753</v>
      </c>
      <c r="N101" s="374">
        <v>5.2720000000000002</v>
      </c>
      <c r="O101" s="373">
        <v>47.024999999999999</v>
      </c>
      <c r="P101" s="373"/>
      <c r="Q101" s="373"/>
      <c r="R101" s="373"/>
      <c r="S101" s="373"/>
      <c r="T101" s="373"/>
      <c r="U101" s="373"/>
      <c r="V101" s="373"/>
      <c r="W101" s="373"/>
      <c r="X101" s="2843">
        <v>41.753</v>
      </c>
      <c r="Y101" s="2843">
        <v>5.2720000000000002</v>
      </c>
      <c r="Z101" s="2108">
        <v>47.024999999999999</v>
      </c>
      <c r="AA101" s="2844">
        <v>41.335470000000001</v>
      </c>
      <c r="AB101" s="2844"/>
      <c r="AC101" s="2108">
        <v>41.335470000000001</v>
      </c>
      <c r="AD101" s="2108">
        <v>0.41753000000000001</v>
      </c>
      <c r="AE101" s="2844"/>
      <c r="AF101" s="2844">
        <v>0</v>
      </c>
      <c r="AG101" s="2108">
        <v>0</v>
      </c>
      <c r="AH101" s="373"/>
      <c r="AI101" s="373" t="s">
        <v>10033</v>
      </c>
      <c r="AJ101" s="373">
        <v>0</v>
      </c>
    </row>
    <row r="102" spans="1:36" s="346" customFormat="1" ht="47.25">
      <c r="A102" s="369">
        <v>244</v>
      </c>
      <c r="B102" s="122" t="s">
        <v>710</v>
      </c>
      <c r="C102" s="375" t="s">
        <v>711</v>
      </c>
      <c r="D102" s="182" t="s">
        <v>674</v>
      </c>
      <c r="E102" s="182" t="s">
        <v>594</v>
      </c>
      <c r="F102" s="372" t="s">
        <v>47</v>
      </c>
      <c r="G102" s="377">
        <v>65.388000000000005</v>
      </c>
      <c r="H102" s="221">
        <v>0</v>
      </c>
      <c r="I102" s="221">
        <v>15</v>
      </c>
      <c r="J102" s="221">
        <v>0</v>
      </c>
      <c r="K102" s="221">
        <v>15</v>
      </c>
      <c r="L102" s="373">
        <v>50.388000000000005</v>
      </c>
      <c r="M102" s="374">
        <v>30</v>
      </c>
      <c r="N102" s="374">
        <v>0</v>
      </c>
      <c r="O102" s="373">
        <v>30</v>
      </c>
      <c r="P102" s="373"/>
      <c r="Q102" s="373"/>
      <c r="R102" s="373"/>
      <c r="S102" s="373"/>
      <c r="T102" s="373"/>
      <c r="U102" s="373"/>
      <c r="V102" s="373"/>
      <c r="W102" s="373"/>
      <c r="X102" s="2843">
        <v>30</v>
      </c>
      <c r="Y102" s="2843">
        <v>0</v>
      </c>
      <c r="Z102" s="2108">
        <v>30</v>
      </c>
      <c r="AA102" s="2844">
        <v>7.4249999999999998</v>
      </c>
      <c r="AB102" s="2844"/>
      <c r="AC102" s="2108">
        <v>7.4249999999999998</v>
      </c>
      <c r="AD102" s="2108">
        <v>7.4999999999999997E-2</v>
      </c>
      <c r="AE102" s="2844"/>
      <c r="AF102" s="2844">
        <v>0</v>
      </c>
      <c r="AG102" s="2108">
        <v>0</v>
      </c>
      <c r="AH102" s="373"/>
      <c r="AI102" s="373" t="s">
        <v>9941</v>
      </c>
      <c r="AJ102" s="373">
        <v>0</v>
      </c>
    </row>
    <row r="103" spans="1:36" s="346" customFormat="1" ht="78.75">
      <c r="A103" s="369">
        <v>245</v>
      </c>
      <c r="B103" s="122" t="s">
        <v>712</v>
      </c>
      <c r="C103" s="370" t="s">
        <v>713</v>
      </c>
      <c r="D103" s="182" t="s">
        <v>45</v>
      </c>
      <c r="E103" s="182" t="s">
        <v>419</v>
      </c>
      <c r="F103" s="372" t="s">
        <v>30</v>
      </c>
      <c r="G103" s="377">
        <v>15.465</v>
      </c>
      <c r="H103" s="221">
        <v>0</v>
      </c>
      <c r="I103" s="221">
        <v>3.75</v>
      </c>
      <c r="J103" s="221">
        <v>0</v>
      </c>
      <c r="K103" s="221">
        <v>3.75</v>
      </c>
      <c r="L103" s="373">
        <v>11.715</v>
      </c>
      <c r="M103" s="374">
        <v>9.1829999999999998</v>
      </c>
      <c r="N103" s="374">
        <v>2.532</v>
      </c>
      <c r="O103" s="373">
        <v>11.715</v>
      </c>
      <c r="P103" s="373"/>
      <c r="Q103" s="373"/>
      <c r="R103" s="373"/>
      <c r="S103" s="373"/>
      <c r="T103" s="373"/>
      <c r="U103" s="373"/>
      <c r="V103" s="373"/>
      <c r="W103" s="373"/>
      <c r="X103" s="2843">
        <v>9.1829999999999998</v>
      </c>
      <c r="Y103" s="2843">
        <v>2.532</v>
      </c>
      <c r="Z103" s="2108">
        <v>11.715</v>
      </c>
      <c r="AA103" s="2844">
        <v>9.09117</v>
      </c>
      <c r="AB103" s="2844"/>
      <c r="AC103" s="2108">
        <v>9.09117</v>
      </c>
      <c r="AD103" s="2108">
        <v>9.1829999999999995E-2</v>
      </c>
      <c r="AE103" s="2844"/>
      <c r="AF103" s="2844">
        <v>0</v>
      </c>
      <c r="AG103" s="2108">
        <v>0</v>
      </c>
      <c r="AH103" s="373"/>
      <c r="AI103" s="373" t="s">
        <v>10033</v>
      </c>
      <c r="AJ103" s="373">
        <v>0</v>
      </c>
    </row>
    <row r="104" spans="1:36" s="346" customFormat="1" ht="78.75">
      <c r="A104" s="369">
        <v>246</v>
      </c>
      <c r="B104" s="122" t="s">
        <v>714</v>
      </c>
      <c r="C104" s="370" t="s">
        <v>715</v>
      </c>
      <c r="D104" s="182" t="s">
        <v>400</v>
      </c>
      <c r="E104" s="182" t="s">
        <v>419</v>
      </c>
      <c r="F104" s="372" t="s">
        <v>30</v>
      </c>
      <c r="G104" s="377">
        <v>20.356000000000002</v>
      </c>
      <c r="H104" s="221">
        <v>0</v>
      </c>
      <c r="I104" s="221">
        <v>2.5</v>
      </c>
      <c r="J104" s="221">
        <v>0</v>
      </c>
      <c r="K104" s="221">
        <v>2.5</v>
      </c>
      <c r="L104" s="373">
        <v>17.856000000000002</v>
      </c>
      <c r="M104" s="374">
        <v>17.399000000000001</v>
      </c>
      <c r="N104" s="374">
        <v>0.45700000000000002</v>
      </c>
      <c r="O104" s="373">
        <v>17.856000000000002</v>
      </c>
      <c r="P104" s="373"/>
      <c r="Q104" s="373"/>
      <c r="R104" s="373"/>
      <c r="S104" s="373"/>
      <c r="T104" s="373"/>
      <c r="U104" s="373"/>
      <c r="V104" s="373"/>
      <c r="W104" s="373"/>
      <c r="X104" s="2843">
        <v>17.399000000000001</v>
      </c>
      <c r="Y104" s="2843">
        <v>0.45700000000000002</v>
      </c>
      <c r="Z104" s="2108">
        <v>17.856000000000002</v>
      </c>
      <c r="AA104" s="2844">
        <v>17.225010000000001</v>
      </c>
      <c r="AB104" s="2844"/>
      <c r="AC104" s="2108">
        <v>17.225010000000001</v>
      </c>
      <c r="AD104" s="2108">
        <v>0.17399000000000001</v>
      </c>
      <c r="AE104" s="2844"/>
      <c r="AF104" s="2844">
        <v>0</v>
      </c>
      <c r="AG104" s="2108">
        <v>0</v>
      </c>
      <c r="AH104" s="373"/>
      <c r="AI104" s="373" t="s">
        <v>9941</v>
      </c>
      <c r="AJ104" s="373">
        <v>0</v>
      </c>
    </row>
    <row r="105" spans="1:36" s="346" customFormat="1" ht="141.75">
      <c r="A105" s="369">
        <v>247</v>
      </c>
      <c r="B105" s="122" t="s">
        <v>716</v>
      </c>
      <c r="C105" s="370" t="s">
        <v>717</v>
      </c>
      <c r="D105" s="182" t="s">
        <v>59</v>
      </c>
      <c r="E105" s="182" t="s">
        <v>718</v>
      </c>
      <c r="F105" s="372" t="s">
        <v>43</v>
      </c>
      <c r="G105" s="377">
        <v>3473.8429999999998</v>
      </c>
      <c r="H105" s="221">
        <v>0</v>
      </c>
      <c r="I105" s="221">
        <v>54.05</v>
      </c>
      <c r="J105" s="221">
        <v>35</v>
      </c>
      <c r="K105" s="221">
        <v>54.05</v>
      </c>
      <c r="L105" s="373">
        <v>3419.7929999999997</v>
      </c>
      <c r="M105" s="374">
        <v>0</v>
      </c>
      <c r="N105" s="374">
        <v>100</v>
      </c>
      <c r="O105" s="373">
        <v>100</v>
      </c>
      <c r="P105" s="373"/>
      <c r="Q105" s="373"/>
      <c r="R105" s="373"/>
      <c r="S105" s="373"/>
      <c r="T105" s="373"/>
      <c r="U105" s="373"/>
      <c r="V105" s="373"/>
      <c r="W105" s="373"/>
      <c r="X105" s="2843">
        <v>0</v>
      </c>
      <c r="Y105" s="2843">
        <v>100</v>
      </c>
      <c r="Z105" s="2108">
        <v>100</v>
      </c>
      <c r="AA105" s="2844"/>
      <c r="AB105" s="2844">
        <v>19.760000000000002</v>
      </c>
      <c r="AC105" s="2108">
        <v>19.760000000000002</v>
      </c>
      <c r="AD105" s="2108"/>
      <c r="AE105" s="2844"/>
      <c r="AF105" s="2844">
        <v>0</v>
      </c>
      <c r="AG105" s="2108">
        <v>0</v>
      </c>
      <c r="AH105" s="3233"/>
      <c r="AI105" s="373" t="s">
        <v>10061</v>
      </c>
      <c r="AJ105" s="373">
        <v>5848</v>
      </c>
    </row>
    <row r="106" spans="1:36" s="346" customFormat="1" ht="94.5">
      <c r="A106" s="369">
        <v>248</v>
      </c>
      <c r="B106" s="122" t="s">
        <v>719</v>
      </c>
      <c r="C106" s="370" t="s">
        <v>720</v>
      </c>
      <c r="D106" s="182" t="s">
        <v>213</v>
      </c>
      <c r="E106" s="182" t="s">
        <v>419</v>
      </c>
      <c r="F106" s="372" t="s">
        <v>30</v>
      </c>
      <c r="G106" s="377">
        <v>32.515999999999998</v>
      </c>
      <c r="H106" s="221">
        <v>0</v>
      </c>
      <c r="I106" s="221">
        <v>7.5</v>
      </c>
      <c r="J106" s="221">
        <v>0</v>
      </c>
      <c r="K106" s="221">
        <v>7.5</v>
      </c>
      <c r="L106" s="373">
        <v>25.015999999999998</v>
      </c>
      <c r="M106" s="374">
        <v>19.952000000000002</v>
      </c>
      <c r="N106" s="374">
        <v>5.0640000000000001</v>
      </c>
      <c r="O106" s="373">
        <v>25.016000000000002</v>
      </c>
      <c r="P106" s="373"/>
      <c r="Q106" s="373"/>
      <c r="R106" s="373"/>
      <c r="S106" s="373"/>
      <c r="T106" s="373"/>
      <c r="U106" s="373"/>
      <c r="V106" s="373"/>
      <c r="W106" s="373"/>
      <c r="X106" s="2843">
        <v>19.952000000000002</v>
      </c>
      <c r="Y106" s="2843">
        <v>5.0640000000000001</v>
      </c>
      <c r="Z106" s="2108">
        <v>25.016000000000002</v>
      </c>
      <c r="AA106" s="2844">
        <v>19.752480000000002</v>
      </c>
      <c r="AB106" s="2844"/>
      <c r="AC106" s="2108">
        <v>19.752480000000002</v>
      </c>
      <c r="AD106" s="2108">
        <v>0.19952000000000003</v>
      </c>
      <c r="AE106" s="2844"/>
      <c r="AF106" s="2844">
        <v>0</v>
      </c>
      <c r="AG106" s="2108">
        <v>0</v>
      </c>
      <c r="AH106" s="373"/>
      <c r="AI106" s="373" t="s">
        <v>10033</v>
      </c>
      <c r="AJ106" s="373">
        <v>0</v>
      </c>
    </row>
    <row r="107" spans="1:36" s="346" customFormat="1" ht="47.25">
      <c r="A107" s="369">
        <v>249</v>
      </c>
      <c r="B107" s="122" t="s">
        <v>721</v>
      </c>
      <c r="C107" s="389" t="s">
        <v>722</v>
      </c>
      <c r="D107" s="182" t="s">
        <v>257</v>
      </c>
      <c r="E107" s="182" t="s">
        <v>419</v>
      </c>
      <c r="F107" s="372" t="s">
        <v>30</v>
      </c>
      <c r="G107" s="377">
        <v>4.7889999999999997</v>
      </c>
      <c r="H107" s="221">
        <v>0</v>
      </c>
      <c r="I107" s="221">
        <v>2.2250000000000001</v>
      </c>
      <c r="J107" s="221">
        <v>0</v>
      </c>
      <c r="K107" s="221">
        <v>2.2250000000000001</v>
      </c>
      <c r="L107" s="373">
        <v>2.5639999999999996</v>
      </c>
      <c r="M107" s="374">
        <v>2.1599999999999997</v>
      </c>
      <c r="N107" s="374">
        <v>0.40400000000000003</v>
      </c>
      <c r="O107" s="373">
        <v>2.5639999999999996</v>
      </c>
      <c r="P107" s="373"/>
      <c r="Q107" s="373"/>
      <c r="R107" s="373"/>
      <c r="S107" s="373"/>
      <c r="T107" s="373"/>
      <c r="U107" s="373"/>
      <c r="V107" s="373"/>
      <c r="W107" s="373"/>
      <c r="X107" s="2843">
        <v>2.1599999999999997</v>
      </c>
      <c r="Y107" s="2843">
        <v>0.40400000000000003</v>
      </c>
      <c r="Z107" s="2108">
        <v>2.5639999999999996</v>
      </c>
      <c r="AA107" s="2844">
        <v>2.1383999999999999</v>
      </c>
      <c r="AB107" s="2844"/>
      <c r="AC107" s="2108">
        <v>2.1383999999999999</v>
      </c>
      <c r="AD107" s="2108">
        <v>2.1599999999999998E-2</v>
      </c>
      <c r="AE107" s="2844"/>
      <c r="AF107" s="2844">
        <v>0</v>
      </c>
      <c r="AG107" s="2108">
        <v>0</v>
      </c>
      <c r="AH107" s="373"/>
      <c r="AI107" s="373" t="s">
        <v>9941</v>
      </c>
      <c r="AJ107" s="373">
        <v>0</v>
      </c>
    </row>
    <row r="108" spans="1:36" s="346" customFormat="1" ht="63">
      <c r="A108" s="369">
        <v>250</v>
      </c>
      <c r="B108" s="122" t="s">
        <v>723</v>
      </c>
      <c r="C108" s="389" t="s">
        <v>724</v>
      </c>
      <c r="D108" s="182" t="s">
        <v>72</v>
      </c>
      <c r="E108" s="182" t="s">
        <v>571</v>
      </c>
      <c r="F108" s="372" t="s">
        <v>30</v>
      </c>
      <c r="G108" s="377">
        <v>35.107999999999997</v>
      </c>
      <c r="H108" s="221">
        <v>0</v>
      </c>
      <c r="I108" s="221">
        <v>4</v>
      </c>
      <c r="J108" s="221">
        <v>0</v>
      </c>
      <c r="K108" s="221">
        <v>4</v>
      </c>
      <c r="L108" s="373">
        <v>31.107999999999997</v>
      </c>
      <c r="M108" s="374">
        <v>26.043999999999997</v>
      </c>
      <c r="N108" s="374">
        <v>5.0640000000000001</v>
      </c>
      <c r="O108" s="373">
        <v>31.107999999999997</v>
      </c>
      <c r="P108" s="373"/>
      <c r="Q108" s="373"/>
      <c r="R108" s="373"/>
      <c r="S108" s="373"/>
      <c r="T108" s="373"/>
      <c r="U108" s="373"/>
      <c r="V108" s="373"/>
      <c r="W108" s="373"/>
      <c r="X108" s="2843">
        <v>26.043999999999997</v>
      </c>
      <c r="Y108" s="2843">
        <v>5.0640000000000001</v>
      </c>
      <c r="Z108" s="2108">
        <v>31.107999999999997</v>
      </c>
      <c r="AA108" s="2844">
        <v>25.783559999999998</v>
      </c>
      <c r="AB108" s="2844"/>
      <c r="AC108" s="2108">
        <v>25.783559999999998</v>
      </c>
      <c r="AD108" s="2108">
        <v>0.26043999999999995</v>
      </c>
      <c r="AE108" s="2844"/>
      <c r="AF108" s="2844">
        <v>5.793361</v>
      </c>
      <c r="AG108" s="2108">
        <v>5.793361</v>
      </c>
      <c r="AH108" s="373"/>
      <c r="AI108" s="373" t="s">
        <v>10033</v>
      </c>
      <c r="AJ108" s="373">
        <v>0</v>
      </c>
    </row>
    <row r="109" spans="1:36" s="346" customFormat="1" ht="63">
      <c r="A109" s="369">
        <v>251</v>
      </c>
      <c r="B109" s="122" t="s">
        <v>725</v>
      </c>
      <c r="C109" s="181" t="s">
        <v>726</v>
      </c>
      <c r="D109" s="182" t="s">
        <v>254</v>
      </c>
      <c r="E109" s="182" t="s">
        <v>617</v>
      </c>
      <c r="F109" s="372" t="s">
        <v>30</v>
      </c>
      <c r="G109" s="377">
        <v>36.893000000000001</v>
      </c>
      <c r="H109" s="221">
        <v>0</v>
      </c>
      <c r="I109" s="221">
        <v>4.375</v>
      </c>
      <c r="J109" s="221">
        <v>0</v>
      </c>
      <c r="K109" s="221">
        <v>4.375</v>
      </c>
      <c r="L109" s="373">
        <v>32.518000000000001</v>
      </c>
      <c r="M109" s="374">
        <v>32.518000000000001</v>
      </c>
      <c r="N109" s="374">
        <v>0</v>
      </c>
      <c r="O109" s="373">
        <v>32.518000000000001</v>
      </c>
      <c r="P109" s="373"/>
      <c r="Q109" s="373"/>
      <c r="R109" s="373"/>
      <c r="S109" s="373"/>
      <c r="T109" s="373"/>
      <c r="U109" s="373"/>
      <c r="V109" s="373"/>
      <c r="W109" s="373"/>
      <c r="X109" s="2843">
        <v>32.518000000000001</v>
      </c>
      <c r="Y109" s="2843">
        <v>0</v>
      </c>
      <c r="Z109" s="2108">
        <v>32.518000000000001</v>
      </c>
      <c r="AA109" s="2844">
        <v>32.192819999999998</v>
      </c>
      <c r="AB109" s="2844"/>
      <c r="AC109" s="2108">
        <v>32.192819999999998</v>
      </c>
      <c r="AD109" s="2108">
        <v>0.32518000000000002</v>
      </c>
      <c r="AE109" s="2844"/>
      <c r="AF109" s="2844">
        <v>0</v>
      </c>
      <c r="AG109" s="2108">
        <v>0</v>
      </c>
      <c r="AH109" s="373"/>
      <c r="AI109" s="373" t="s">
        <v>10033</v>
      </c>
      <c r="AJ109" s="373">
        <v>0</v>
      </c>
    </row>
    <row r="110" spans="1:36" s="346" customFormat="1" ht="94.5">
      <c r="A110" s="369">
        <v>252</v>
      </c>
      <c r="B110" s="122" t="s">
        <v>727</v>
      </c>
      <c r="C110" s="375" t="s">
        <v>728</v>
      </c>
      <c r="D110" s="182" t="s">
        <v>205</v>
      </c>
      <c r="E110" s="182" t="s">
        <v>571</v>
      </c>
      <c r="F110" s="372" t="s">
        <v>30</v>
      </c>
      <c r="G110" s="377">
        <v>22.823</v>
      </c>
      <c r="H110" s="221">
        <v>0</v>
      </c>
      <c r="I110" s="221">
        <v>1.302</v>
      </c>
      <c r="J110" s="221">
        <v>0</v>
      </c>
      <c r="K110" s="221">
        <v>1.302</v>
      </c>
      <c r="L110" s="373">
        <v>21.521000000000001</v>
      </c>
      <c r="M110" s="374">
        <v>18.073</v>
      </c>
      <c r="N110" s="374">
        <v>3.448</v>
      </c>
      <c r="O110" s="373">
        <v>21.521000000000001</v>
      </c>
      <c r="P110" s="373"/>
      <c r="Q110" s="373"/>
      <c r="R110" s="373"/>
      <c r="S110" s="373"/>
      <c r="T110" s="373"/>
      <c r="U110" s="373"/>
      <c r="V110" s="373"/>
      <c r="W110" s="373"/>
      <c r="X110" s="2843">
        <v>18.073</v>
      </c>
      <c r="Y110" s="2843">
        <v>3.448</v>
      </c>
      <c r="Z110" s="2108">
        <v>21.521000000000001</v>
      </c>
      <c r="AA110" s="2844">
        <v>17.89227</v>
      </c>
      <c r="AB110" s="2844"/>
      <c r="AC110" s="2108">
        <v>17.89227</v>
      </c>
      <c r="AD110" s="2108">
        <v>0.18073</v>
      </c>
      <c r="AE110" s="2844"/>
      <c r="AF110" s="2844">
        <v>0</v>
      </c>
      <c r="AG110" s="2108">
        <v>0</v>
      </c>
      <c r="AH110" s="373"/>
      <c r="AI110" s="373" t="s">
        <v>9941</v>
      </c>
      <c r="AJ110" s="373">
        <v>0</v>
      </c>
    </row>
    <row r="111" spans="1:36" s="346" customFormat="1" ht="63">
      <c r="A111" s="369">
        <v>253</v>
      </c>
      <c r="B111" s="122" t="s">
        <v>729</v>
      </c>
      <c r="C111" s="375" t="s">
        <v>730</v>
      </c>
      <c r="D111" s="182" t="s">
        <v>592</v>
      </c>
      <c r="E111" s="182" t="s">
        <v>731</v>
      </c>
      <c r="F111" s="372" t="s">
        <v>47</v>
      </c>
      <c r="G111" s="377">
        <v>283.5</v>
      </c>
      <c r="H111" s="221">
        <v>0</v>
      </c>
      <c r="I111" s="221">
        <v>35.082999999999998</v>
      </c>
      <c r="J111" s="221">
        <v>0</v>
      </c>
      <c r="K111" s="221">
        <v>35.082999999999998</v>
      </c>
      <c r="L111" s="373">
        <v>248.417</v>
      </c>
      <c r="M111" s="374">
        <v>60</v>
      </c>
      <c r="N111" s="374">
        <v>0</v>
      </c>
      <c r="O111" s="373">
        <v>60</v>
      </c>
      <c r="P111" s="373"/>
      <c r="Q111" s="373"/>
      <c r="R111" s="373"/>
      <c r="S111" s="373"/>
      <c r="T111" s="373"/>
      <c r="U111" s="373"/>
      <c r="V111" s="373"/>
      <c r="W111" s="373"/>
      <c r="X111" s="2843">
        <v>60</v>
      </c>
      <c r="Y111" s="2843">
        <v>0</v>
      </c>
      <c r="Z111" s="2108">
        <v>60</v>
      </c>
      <c r="AA111" s="2844">
        <v>14.85</v>
      </c>
      <c r="AB111" s="2844"/>
      <c r="AC111" s="2108">
        <v>14.85</v>
      </c>
      <c r="AD111" s="2108">
        <v>0.15</v>
      </c>
      <c r="AE111" s="2844"/>
      <c r="AF111" s="2844">
        <v>0</v>
      </c>
      <c r="AG111" s="2108">
        <v>0</v>
      </c>
      <c r="AH111" s="373"/>
      <c r="AI111" s="373" t="s">
        <v>9941</v>
      </c>
      <c r="AJ111" s="373">
        <v>0</v>
      </c>
    </row>
    <row r="112" spans="1:36" s="346" customFormat="1" ht="78.75">
      <c r="A112" s="369">
        <v>254</v>
      </c>
      <c r="B112" s="122" t="s">
        <v>732</v>
      </c>
      <c r="C112" s="375" t="s">
        <v>733</v>
      </c>
      <c r="D112" s="182" t="s">
        <v>592</v>
      </c>
      <c r="E112" s="182" t="s">
        <v>734</v>
      </c>
      <c r="F112" s="372" t="s">
        <v>47</v>
      </c>
      <c r="G112" s="377">
        <v>153.66200000000001</v>
      </c>
      <c r="H112" s="221">
        <v>0</v>
      </c>
      <c r="I112" s="221">
        <v>39.35</v>
      </c>
      <c r="J112" s="221">
        <v>0</v>
      </c>
      <c r="K112" s="221">
        <v>39.35</v>
      </c>
      <c r="L112" s="373">
        <v>114.31200000000001</v>
      </c>
      <c r="M112" s="374">
        <v>50</v>
      </c>
      <c r="N112" s="374">
        <v>0</v>
      </c>
      <c r="O112" s="373">
        <v>50</v>
      </c>
      <c r="P112" s="373"/>
      <c r="Q112" s="373"/>
      <c r="R112" s="373"/>
      <c r="S112" s="373"/>
      <c r="T112" s="373"/>
      <c r="U112" s="373"/>
      <c r="V112" s="373"/>
      <c r="W112" s="373"/>
      <c r="X112" s="2843">
        <v>50</v>
      </c>
      <c r="Y112" s="2843">
        <v>0</v>
      </c>
      <c r="Z112" s="2108">
        <v>50</v>
      </c>
      <c r="AA112" s="2844">
        <v>12.375</v>
      </c>
      <c r="AB112" s="2844"/>
      <c r="AC112" s="2108">
        <v>12.375</v>
      </c>
      <c r="AD112" s="2108">
        <v>0.125</v>
      </c>
      <c r="AE112" s="2844"/>
      <c r="AF112" s="2844">
        <v>0</v>
      </c>
      <c r="AG112" s="2108">
        <v>0</v>
      </c>
      <c r="AH112" s="373"/>
      <c r="AI112" s="373" t="s">
        <v>9941</v>
      </c>
      <c r="AJ112" s="373">
        <v>0</v>
      </c>
    </row>
    <row r="113" spans="1:36" s="346" customFormat="1" ht="63">
      <c r="A113" s="369">
        <v>255</v>
      </c>
      <c r="B113" s="122" t="s">
        <v>735</v>
      </c>
      <c r="C113" s="370" t="s">
        <v>736</v>
      </c>
      <c r="D113" s="182" t="s">
        <v>213</v>
      </c>
      <c r="E113" s="182" t="s">
        <v>419</v>
      </c>
      <c r="F113" s="372" t="s">
        <v>30</v>
      </c>
      <c r="G113" s="377">
        <v>58.838000000000001</v>
      </c>
      <c r="H113" s="221">
        <v>0</v>
      </c>
      <c r="I113" s="221">
        <v>15</v>
      </c>
      <c r="J113" s="221">
        <v>0</v>
      </c>
      <c r="K113" s="221">
        <v>15</v>
      </c>
      <c r="L113" s="373">
        <v>43.838000000000001</v>
      </c>
      <c r="M113" s="374">
        <v>43.838000000000001</v>
      </c>
      <c r="N113" s="374">
        <v>0</v>
      </c>
      <c r="O113" s="373">
        <v>43.838000000000001</v>
      </c>
      <c r="P113" s="373"/>
      <c r="Q113" s="373"/>
      <c r="R113" s="373"/>
      <c r="S113" s="373"/>
      <c r="T113" s="373"/>
      <c r="U113" s="373"/>
      <c r="V113" s="373"/>
      <c r="W113" s="373"/>
      <c r="X113" s="2843">
        <v>43.838000000000001</v>
      </c>
      <c r="Y113" s="2843">
        <v>0</v>
      </c>
      <c r="Z113" s="2108">
        <v>43.838000000000001</v>
      </c>
      <c r="AA113" s="2844">
        <v>43.399619999999999</v>
      </c>
      <c r="AB113" s="2844"/>
      <c r="AC113" s="2108">
        <v>43.399619999999999</v>
      </c>
      <c r="AD113" s="2108">
        <v>0.43837999999999999</v>
      </c>
      <c r="AE113" s="2844"/>
      <c r="AF113" s="2844">
        <v>0</v>
      </c>
      <c r="AG113" s="2108">
        <v>0</v>
      </c>
      <c r="AH113" s="373"/>
      <c r="AI113" s="373" t="s">
        <v>10033</v>
      </c>
      <c r="AJ113" s="373">
        <v>0</v>
      </c>
    </row>
    <row r="114" spans="1:36" s="346" customFormat="1">
      <c r="A114" s="182"/>
      <c r="B114" s="123"/>
      <c r="C114" s="375"/>
      <c r="D114" s="182"/>
      <c r="E114" s="182"/>
      <c r="F114" s="390"/>
      <c r="G114" s="377"/>
      <c r="H114" s="391"/>
      <c r="I114" s="388"/>
      <c r="J114" s="221"/>
      <c r="K114" s="221"/>
      <c r="L114" s="392"/>
      <c r="M114" s="393"/>
      <c r="N114" s="393"/>
      <c r="O114" s="392"/>
      <c r="P114" s="392"/>
      <c r="Q114" s="392"/>
      <c r="R114" s="392"/>
      <c r="S114" s="392"/>
      <c r="T114" s="392"/>
      <c r="U114" s="392"/>
      <c r="V114" s="392"/>
      <c r="W114" s="392"/>
      <c r="X114" s="392"/>
      <c r="Y114" s="392"/>
      <c r="Z114" s="392"/>
      <c r="AA114" s="392"/>
      <c r="AB114" s="392"/>
      <c r="AC114" s="392"/>
      <c r="AD114" s="392"/>
      <c r="AE114" s="392"/>
      <c r="AF114" s="392"/>
      <c r="AG114" s="392"/>
      <c r="AH114" s="392"/>
      <c r="AI114" s="392"/>
      <c r="AJ114" s="392"/>
    </row>
    <row r="115" spans="1:36" s="346" customFormat="1" ht="23.25" customHeight="1" thickBot="1">
      <c r="A115" s="395"/>
      <c r="B115" s="122"/>
      <c r="C115" s="396" t="s">
        <v>737</v>
      </c>
      <c r="D115" s="397"/>
      <c r="E115" s="397"/>
      <c r="F115" s="398"/>
      <c r="G115" s="399">
        <v>21185.198999999993</v>
      </c>
      <c r="H115" s="399">
        <v>7703.6380000000008</v>
      </c>
      <c r="I115" s="399">
        <v>2876.1689999999999</v>
      </c>
      <c r="J115" s="399">
        <v>35</v>
      </c>
      <c r="K115" s="399">
        <v>10579.807000000001</v>
      </c>
      <c r="L115" s="399">
        <v>10605.392</v>
      </c>
      <c r="M115" s="400">
        <v>3697.6909999999984</v>
      </c>
      <c r="N115" s="400">
        <v>967.65600000000006</v>
      </c>
      <c r="O115" s="399">
        <v>4665.3469999999988</v>
      </c>
      <c r="P115" s="399">
        <v>0</v>
      </c>
      <c r="Q115" s="399">
        <v>0</v>
      </c>
      <c r="R115" s="399">
        <v>0</v>
      </c>
      <c r="S115" s="399">
        <v>0</v>
      </c>
      <c r="T115" s="399">
        <v>0</v>
      </c>
      <c r="U115" s="399">
        <v>0</v>
      </c>
      <c r="V115" s="399">
        <v>0</v>
      </c>
      <c r="W115" s="399">
        <v>0</v>
      </c>
      <c r="X115" s="399">
        <v>3697.6909999999984</v>
      </c>
      <c r="Y115" s="399">
        <v>967.65600000000006</v>
      </c>
      <c r="Z115" s="399">
        <v>4665.3469999999988</v>
      </c>
      <c r="AA115" s="399">
        <v>2157.9762275000007</v>
      </c>
      <c r="AB115" s="399">
        <v>19.760000000000002</v>
      </c>
      <c r="AC115" s="399">
        <v>2177.736227500001</v>
      </c>
      <c r="AD115" s="399">
        <v>21.845819999999993</v>
      </c>
      <c r="AE115" s="399">
        <v>0</v>
      </c>
      <c r="AF115" s="399">
        <v>92.742577999999995</v>
      </c>
      <c r="AG115" s="399">
        <v>92.742577999999995</v>
      </c>
      <c r="AH115" s="399"/>
      <c r="AI115" s="399"/>
      <c r="AJ115" s="399">
        <v>5848</v>
      </c>
    </row>
    <row r="116" spans="1:36" s="346" customFormat="1">
      <c r="A116" s="395"/>
      <c r="B116" s="122"/>
      <c r="C116" s="389"/>
      <c r="D116" s="401"/>
      <c r="E116" s="371"/>
      <c r="F116" s="401"/>
      <c r="G116" s="402"/>
      <c r="H116" s="402"/>
      <c r="I116" s="402"/>
      <c r="J116" s="402"/>
      <c r="K116" s="402"/>
      <c r="L116" s="402"/>
      <c r="M116" s="403"/>
      <c r="N116" s="403"/>
      <c r="O116" s="402"/>
      <c r="P116" s="402"/>
      <c r="Q116" s="402"/>
      <c r="R116" s="402"/>
      <c r="S116" s="402"/>
      <c r="T116" s="402"/>
      <c r="U116" s="402"/>
      <c r="V116" s="402"/>
      <c r="W116" s="402"/>
      <c r="X116" s="402"/>
      <c r="Y116" s="402"/>
      <c r="Z116" s="402"/>
      <c r="AA116" s="402"/>
      <c r="AB116" s="402"/>
      <c r="AC116" s="402"/>
      <c r="AD116" s="402"/>
      <c r="AE116" s="402"/>
      <c r="AF116" s="402"/>
      <c r="AG116" s="402"/>
      <c r="AH116" s="402"/>
      <c r="AI116" s="402"/>
      <c r="AJ116" s="402"/>
    </row>
    <row r="117" spans="1:36" s="346" customFormat="1">
      <c r="A117" s="395"/>
      <c r="B117" s="122"/>
      <c r="C117" s="404" t="s">
        <v>525</v>
      </c>
      <c r="D117" s="401"/>
      <c r="E117" s="371"/>
      <c r="F117" s="401"/>
      <c r="G117" s="402"/>
      <c r="H117" s="402"/>
      <c r="I117" s="402"/>
      <c r="J117" s="402"/>
      <c r="K117" s="402"/>
      <c r="L117" s="402"/>
      <c r="M117" s="403"/>
      <c r="N117" s="403"/>
      <c r="O117" s="402"/>
      <c r="P117" s="402"/>
      <c r="Q117" s="402"/>
      <c r="R117" s="402"/>
      <c r="S117" s="402"/>
      <c r="T117" s="402"/>
      <c r="U117" s="402"/>
      <c r="V117" s="402"/>
      <c r="W117" s="402"/>
      <c r="X117" s="402"/>
      <c r="Y117" s="402"/>
      <c r="Z117" s="402"/>
      <c r="AA117" s="402"/>
      <c r="AB117" s="402"/>
      <c r="AC117" s="402"/>
      <c r="AD117" s="402"/>
      <c r="AE117" s="402"/>
      <c r="AF117" s="402"/>
      <c r="AG117" s="402"/>
      <c r="AH117" s="402"/>
      <c r="AI117" s="402"/>
      <c r="AJ117" s="402"/>
    </row>
    <row r="118" spans="1:36" s="346" customFormat="1">
      <c r="A118" s="395"/>
      <c r="B118" s="122"/>
      <c r="C118" s="404" t="s">
        <v>39</v>
      </c>
      <c r="D118" s="401"/>
      <c r="E118" s="371"/>
      <c r="F118" s="401"/>
      <c r="G118" s="402"/>
      <c r="H118" s="402"/>
      <c r="I118" s="402"/>
      <c r="J118" s="402"/>
      <c r="K118" s="402"/>
      <c r="L118" s="402"/>
      <c r="M118" s="403"/>
      <c r="N118" s="403"/>
      <c r="O118" s="402"/>
      <c r="P118" s="402"/>
      <c r="Q118" s="402"/>
      <c r="R118" s="402"/>
      <c r="S118" s="402"/>
      <c r="T118" s="402"/>
      <c r="U118" s="402"/>
      <c r="V118" s="402"/>
      <c r="W118" s="402"/>
      <c r="X118" s="402"/>
      <c r="Y118" s="402"/>
      <c r="Z118" s="402"/>
      <c r="AA118" s="402"/>
      <c r="AB118" s="402"/>
      <c r="AC118" s="402"/>
      <c r="AD118" s="402"/>
      <c r="AE118" s="402"/>
      <c r="AF118" s="402"/>
      <c r="AG118" s="402"/>
      <c r="AH118" s="402"/>
      <c r="AI118" s="402"/>
      <c r="AJ118" s="402"/>
    </row>
    <row r="119" spans="1:36" s="346" customFormat="1">
      <c r="A119" s="395"/>
      <c r="B119" s="122"/>
      <c r="C119" s="389"/>
      <c r="D119" s="401"/>
      <c r="E119" s="371"/>
      <c r="F119" s="401"/>
      <c r="G119" s="402"/>
      <c r="H119" s="402"/>
      <c r="I119" s="402"/>
      <c r="J119" s="402"/>
      <c r="K119" s="402"/>
      <c r="L119" s="402"/>
      <c r="M119" s="403"/>
      <c r="N119" s="403"/>
      <c r="O119" s="402"/>
      <c r="P119" s="402"/>
      <c r="Q119" s="402"/>
      <c r="R119" s="402"/>
      <c r="S119" s="402"/>
      <c r="T119" s="402"/>
      <c r="U119" s="402"/>
      <c r="V119" s="402"/>
      <c r="W119" s="402"/>
      <c r="X119" s="402"/>
      <c r="Y119" s="402"/>
      <c r="Z119" s="402"/>
      <c r="AA119" s="402"/>
      <c r="AB119" s="402"/>
      <c r="AC119" s="402"/>
      <c r="AD119" s="402"/>
      <c r="AE119" s="402"/>
      <c r="AF119" s="402"/>
      <c r="AG119" s="402"/>
      <c r="AH119" s="402"/>
      <c r="AI119" s="402"/>
      <c r="AJ119" s="402"/>
    </row>
    <row r="120" spans="1:36" s="346" customFormat="1" ht="47.25">
      <c r="A120" s="369">
        <v>256</v>
      </c>
      <c r="B120" s="228" t="s">
        <v>738</v>
      </c>
      <c r="C120" s="375" t="s">
        <v>739</v>
      </c>
      <c r="D120" s="182" t="s">
        <v>28</v>
      </c>
      <c r="E120" s="182" t="s">
        <v>42</v>
      </c>
      <c r="F120" s="405" t="s">
        <v>47</v>
      </c>
      <c r="G120" s="377">
        <v>15</v>
      </c>
      <c r="H120" s="221">
        <v>0</v>
      </c>
      <c r="I120" s="221">
        <v>0</v>
      </c>
      <c r="J120" s="221">
        <v>0</v>
      </c>
      <c r="K120" s="221">
        <v>0</v>
      </c>
      <c r="L120" s="373">
        <v>15</v>
      </c>
      <c r="M120" s="374">
        <v>3</v>
      </c>
      <c r="N120" s="374">
        <v>0</v>
      </c>
      <c r="O120" s="373">
        <v>3</v>
      </c>
      <c r="P120" s="373"/>
      <c r="Q120" s="373"/>
      <c r="R120" s="373"/>
      <c r="S120" s="373"/>
      <c r="T120" s="373"/>
      <c r="U120" s="373"/>
      <c r="V120" s="373"/>
      <c r="W120" s="373"/>
      <c r="X120" s="2843">
        <v>3</v>
      </c>
      <c r="Y120" s="2843">
        <v>0</v>
      </c>
      <c r="Z120" s="2108">
        <v>3</v>
      </c>
      <c r="AA120" s="2844"/>
      <c r="AB120" s="2844"/>
      <c r="AC120" s="2108">
        <v>0</v>
      </c>
      <c r="AD120" s="2108"/>
      <c r="AE120" s="2844"/>
      <c r="AF120" s="2844">
        <v>0</v>
      </c>
      <c r="AG120" s="2108">
        <v>0</v>
      </c>
      <c r="AH120" s="373"/>
      <c r="AI120" s="373"/>
      <c r="AJ120" s="373">
        <v>0</v>
      </c>
    </row>
    <row r="121" spans="1:36" s="346" customFormat="1" ht="47.25">
      <c r="A121" s="369">
        <v>257</v>
      </c>
      <c r="B121" s="228" t="s">
        <v>740</v>
      </c>
      <c r="C121" s="375" t="s">
        <v>741</v>
      </c>
      <c r="D121" s="182" t="s">
        <v>542</v>
      </c>
      <c r="E121" s="182" t="s">
        <v>42</v>
      </c>
      <c r="F121" s="405" t="s">
        <v>47</v>
      </c>
      <c r="G121" s="377">
        <v>30</v>
      </c>
      <c r="H121" s="221">
        <v>0</v>
      </c>
      <c r="I121" s="221">
        <v>0</v>
      </c>
      <c r="J121" s="221">
        <v>0</v>
      </c>
      <c r="K121" s="221">
        <v>0</v>
      </c>
      <c r="L121" s="373">
        <v>30</v>
      </c>
      <c r="M121" s="374">
        <v>6</v>
      </c>
      <c r="N121" s="374">
        <v>0</v>
      </c>
      <c r="O121" s="373">
        <v>6</v>
      </c>
      <c r="P121" s="373"/>
      <c r="Q121" s="373"/>
      <c r="R121" s="373"/>
      <c r="S121" s="373"/>
      <c r="T121" s="373"/>
      <c r="U121" s="373"/>
      <c r="V121" s="373"/>
      <c r="W121" s="373"/>
      <c r="X121" s="2843">
        <v>6</v>
      </c>
      <c r="Y121" s="2843">
        <v>0</v>
      </c>
      <c r="Z121" s="2108">
        <v>6</v>
      </c>
      <c r="AA121" s="2844"/>
      <c r="AB121" s="2844"/>
      <c r="AC121" s="2108">
        <v>0</v>
      </c>
      <c r="AD121" s="2108"/>
      <c r="AE121" s="2844"/>
      <c r="AF121" s="2844">
        <v>0</v>
      </c>
      <c r="AG121" s="2108">
        <v>0</v>
      </c>
      <c r="AH121" s="373"/>
      <c r="AI121" s="373"/>
      <c r="AJ121" s="373">
        <v>0</v>
      </c>
    </row>
    <row r="122" spans="1:36" s="346" customFormat="1" ht="47.25">
      <c r="A122" s="369">
        <v>258</v>
      </c>
      <c r="B122" s="228" t="s">
        <v>742</v>
      </c>
      <c r="C122" s="375" t="s">
        <v>739</v>
      </c>
      <c r="D122" s="182" t="s">
        <v>588</v>
      </c>
      <c r="E122" s="182" t="s">
        <v>42</v>
      </c>
      <c r="F122" s="405" t="s">
        <v>47</v>
      </c>
      <c r="G122" s="377">
        <v>15</v>
      </c>
      <c r="H122" s="221">
        <v>0</v>
      </c>
      <c r="I122" s="221">
        <v>0</v>
      </c>
      <c r="J122" s="221">
        <v>0</v>
      </c>
      <c r="K122" s="221">
        <v>0</v>
      </c>
      <c r="L122" s="373">
        <v>15</v>
      </c>
      <c r="M122" s="374">
        <v>3</v>
      </c>
      <c r="N122" s="374">
        <v>0</v>
      </c>
      <c r="O122" s="373">
        <v>3</v>
      </c>
      <c r="P122" s="373"/>
      <c r="Q122" s="373"/>
      <c r="R122" s="373"/>
      <c r="S122" s="373"/>
      <c r="T122" s="373"/>
      <c r="U122" s="373"/>
      <c r="V122" s="373"/>
      <c r="W122" s="373"/>
      <c r="X122" s="2843">
        <v>3</v>
      </c>
      <c r="Y122" s="2843">
        <v>0</v>
      </c>
      <c r="Z122" s="2108">
        <v>3</v>
      </c>
      <c r="AA122" s="2844"/>
      <c r="AB122" s="2844"/>
      <c r="AC122" s="2108">
        <v>0</v>
      </c>
      <c r="AD122" s="2108"/>
      <c r="AE122" s="2844"/>
      <c r="AF122" s="2844">
        <v>0</v>
      </c>
      <c r="AG122" s="2108">
        <v>0</v>
      </c>
      <c r="AH122" s="373"/>
      <c r="AI122" s="373"/>
      <c r="AJ122" s="373">
        <v>0</v>
      </c>
    </row>
    <row r="123" spans="1:36" s="346" customFormat="1" ht="47.25">
      <c r="A123" s="369">
        <v>259</v>
      </c>
      <c r="B123" s="228" t="s">
        <v>743</v>
      </c>
      <c r="C123" s="375" t="s">
        <v>744</v>
      </c>
      <c r="D123" s="182" t="s">
        <v>601</v>
      </c>
      <c r="E123" s="182" t="s">
        <v>42</v>
      </c>
      <c r="F123" s="405" t="s">
        <v>47</v>
      </c>
      <c r="G123" s="377">
        <v>30</v>
      </c>
      <c r="H123" s="221">
        <v>0</v>
      </c>
      <c r="I123" s="221">
        <v>0</v>
      </c>
      <c r="J123" s="221">
        <v>0</v>
      </c>
      <c r="K123" s="221">
        <v>0</v>
      </c>
      <c r="L123" s="373">
        <v>30</v>
      </c>
      <c r="M123" s="374">
        <v>6</v>
      </c>
      <c r="N123" s="374">
        <v>0</v>
      </c>
      <c r="O123" s="373">
        <v>6</v>
      </c>
      <c r="P123" s="373"/>
      <c r="Q123" s="373"/>
      <c r="R123" s="373"/>
      <c r="S123" s="373"/>
      <c r="T123" s="373"/>
      <c r="U123" s="373"/>
      <c r="V123" s="373"/>
      <c r="W123" s="373"/>
      <c r="X123" s="2843">
        <v>6</v>
      </c>
      <c r="Y123" s="2843">
        <v>0</v>
      </c>
      <c r="Z123" s="2108">
        <v>6</v>
      </c>
      <c r="AA123" s="2844"/>
      <c r="AB123" s="2844"/>
      <c r="AC123" s="2108">
        <v>0</v>
      </c>
      <c r="AD123" s="2108"/>
      <c r="AE123" s="2844"/>
      <c r="AF123" s="2844">
        <v>0</v>
      </c>
      <c r="AG123" s="2108">
        <v>0</v>
      </c>
      <c r="AH123" s="373"/>
      <c r="AI123" s="373"/>
      <c r="AJ123" s="373">
        <v>0</v>
      </c>
    </row>
    <row r="124" spans="1:36" s="346" customFormat="1" ht="47.25">
      <c r="A124" s="369">
        <v>260</v>
      </c>
      <c r="B124" s="228" t="s">
        <v>745</v>
      </c>
      <c r="C124" s="375" t="s">
        <v>744</v>
      </c>
      <c r="D124" s="182" t="s">
        <v>226</v>
      </c>
      <c r="E124" s="182" t="s">
        <v>42</v>
      </c>
      <c r="F124" s="405" t="s">
        <v>47</v>
      </c>
      <c r="G124" s="377">
        <v>30</v>
      </c>
      <c r="H124" s="221">
        <v>0</v>
      </c>
      <c r="I124" s="221">
        <v>0</v>
      </c>
      <c r="J124" s="221">
        <v>0</v>
      </c>
      <c r="K124" s="221">
        <v>0</v>
      </c>
      <c r="L124" s="373">
        <v>30</v>
      </c>
      <c r="M124" s="374">
        <v>6</v>
      </c>
      <c r="N124" s="374">
        <v>0</v>
      </c>
      <c r="O124" s="373">
        <v>6</v>
      </c>
      <c r="P124" s="373"/>
      <c r="Q124" s="373"/>
      <c r="R124" s="373"/>
      <c r="S124" s="373"/>
      <c r="T124" s="373"/>
      <c r="U124" s="373"/>
      <c r="V124" s="373"/>
      <c r="W124" s="373"/>
      <c r="X124" s="2843">
        <v>6</v>
      </c>
      <c r="Y124" s="2843">
        <v>0</v>
      </c>
      <c r="Z124" s="2108">
        <v>6</v>
      </c>
      <c r="AA124" s="2844"/>
      <c r="AB124" s="2844"/>
      <c r="AC124" s="2108">
        <v>0</v>
      </c>
      <c r="AD124" s="2108"/>
      <c r="AE124" s="2844"/>
      <c r="AF124" s="2844">
        <v>0</v>
      </c>
      <c r="AG124" s="2108">
        <v>0</v>
      </c>
      <c r="AH124" s="373"/>
      <c r="AI124" s="373"/>
      <c r="AJ124" s="373">
        <v>0</v>
      </c>
    </row>
    <row r="125" spans="1:36" s="346" customFormat="1" ht="47.25">
      <c r="A125" s="369">
        <v>261</v>
      </c>
      <c r="B125" s="228" t="s">
        <v>746</v>
      </c>
      <c r="C125" s="375" t="s">
        <v>747</v>
      </c>
      <c r="D125" s="182" t="s">
        <v>400</v>
      </c>
      <c r="E125" s="182" t="s">
        <v>42</v>
      </c>
      <c r="F125" s="405" t="s">
        <v>47</v>
      </c>
      <c r="G125" s="377">
        <v>75</v>
      </c>
      <c r="H125" s="221">
        <v>0</v>
      </c>
      <c r="I125" s="221">
        <v>0</v>
      </c>
      <c r="J125" s="221">
        <v>0</v>
      </c>
      <c r="K125" s="221">
        <v>0</v>
      </c>
      <c r="L125" s="373">
        <v>75</v>
      </c>
      <c r="M125" s="374">
        <v>15</v>
      </c>
      <c r="N125" s="374">
        <v>0</v>
      </c>
      <c r="O125" s="373">
        <v>15</v>
      </c>
      <c r="P125" s="373"/>
      <c r="Q125" s="373"/>
      <c r="R125" s="373"/>
      <c r="S125" s="373"/>
      <c r="T125" s="373"/>
      <c r="U125" s="373"/>
      <c r="V125" s="373"/>
      <c r="W125" s="373"/>
      <c r="X125" s="2843">
        <v>15</v>
      </c>
      <c r="Y125" s="2843">
        <v>0</v>
      </c>
      <c r="Z125" s="2108">
        <v>15</v>
      </c>
      <c r="AA125" s="2844"/>
      <c r="AB125" s="2844"/>
      <c r="AC125" s="2108">
        <v>0</v>
      </c>
      <c r="AD125" s="2108"/>
      <c r="AE125" s="2844"/>
      <c r="AF125" s="2844">
        <v>0</v>
      </c>
      <c r="AG125" s="2108">
        <v>0</v>
      </c>
      <c r="AH125" s="373"/>
      <c r="AI125" s="373"/>
      <c r="AJ125" s="373">
        <v>0</v>
      </c>
    </row>
    <row r="126" spans="1:36" s="346" customFormat="1" ht="47.25">
      <c r="A126" s="369">
        <v>262</v>
      </c>
      <c r="B126" s="228" t="s">
        <v>748</v>
      </c>
      <c r="C126" s="375" t="s">
        <v>749</v>
      </c>
      <c r="D126" s="182" t="s">
        <v>209</v>
      </c>
      <c r="E126" s="182" t="s">
        <v>42</v>
      </c>
      <c r="F126" s="405" t="s">
        <v>47</v>
      </c>
      <c r="G126" s="377">
        <v>90</v>
      </c>
      <c r="H126" s="221">
        <v>0</v>
      </c>
      <c r="I126" s="221">
        <v>0</v>
      </c>
      <c r="J126" s="221">
        <v>0</v>
      </c>
      <c r="K126" s="221">
        <v>0</v>
      </c>
      <c r="L126" s="373">
        <v>90</v>
      </c>
      <c r="M126" s="374">
        <v>18</v>
      </c>
      <c r="N126" s="374">
        <v>0</v>
      </c>
      <c r="O126" s="373">
        <v>18</v>
      </c>
      <c r="P126" s="373"/>
      <c r="Q126" s="373"/>
      <c r="R126" s="373"/>
      <c r="S126" s="373"/>
      <c r="T126" s="373"/>
      <c r="U126" s="373"/>
      <c r="V126" s="373"/>
      <c r="W126" s="373"/>
      <c r="X126" s="2843">
        <v>18</v>
      </c>
      <c r="Y126" s="2843">
        <v>0</v>
      </c>
      <c r="Z126" s="2108">
        <v>18</v>
      </c>
      <c r="AA126" s="2844"/>
      <c r="AB126" s="2844"/>
      <c r="AC126" s="2108">
        <v>0</v>
      </c>
      <c r="AD126" s="2108"/>
      <c r="AE126" s="2844"/>
      <c r="AF126" s="2844">
        <v>0</v>
      </c>
      <c r="AG126" s="2108">
        <v>0</v>
      </c>
      <c r="AH126" s="373"/>
      <c r="AI126" s="373"/>
      <c r="AJ126" s="373">
        <v>0</v>
      </c>
    </row>
    <row r="127" spans="1:36" s="346" customFormat="1" ht="47.25">
      <c r="A127" s="369">
        <v>263</v>
      </c>
      <c r="B127" s="228" t="s">
        <v>750</v>
      </c>
      <c r="C127" s="375" t="s">
        <v>751</v>
      </c>
      <c r="D127" s="182" t="s">
        <v>429</v>
      </c>
      <c r="E127" s="182" t="s">
        <v>42</v>
      </c>
      <c r="F127" s="405" t="s">
        <v>47</v>
      </c>
      <c r="G127" s="377">
        <v>60</v>
      </c>
      <c r="H127" s="221">
        <v>0</v>
      </c>
      <c r="I127" s="221">
        <v>0</v>
      </c>
      <c r="J127" s="221">
        <v>0</v>
      </c>
      <c r="K127" s="221">
        <v>0</v>
      </c>
      <c r="L127" s="373">
        <v>60</v>
      </c>
      <c r="M127" s="374">
        <v>12</v>
      </c>
      <c r="N127" s="374">
        <v>0</v>
      </c>
      <c r="O127" s="373">
        <v>12</v>
      </c>
      <c r="P127" s="373"/>
      <c r="Q127" s="373"/>
      <c r="R127" s="373"/>
      <c r="S127" s="373"/>
      <c r="T127" s="373"/>
      <c r="U127" s="373"/>
      <c r="V127" s="373"/>
      <c r="W127" s="373"/>
      <c r="X127" s="2843">
        <v>12</v>
      </c>
      <c r="Y127" s="2843">
        <v>0</v>
      </c>
      <c r="Z127" s="2108">
        <v>12</v>
      </c>
      <c r="AA127" s="2844"/>
      <c r="AB127" s="2844"/>
      <c r="AC127" s="2108">
        <v>0</v>
      </c>
      <c r="AD127" s="2108"/>
      <c r="AE127" s="2844"/>
      <c r="AF127" s="2844">
        <v>0</v>
      </c>
      <c r="AG127" s="2108">
        <v>0</v>
      </c>
      <c r="AH127" s="373"/>
      <c r="AI127" s="373"/>
      <c r="AJ127" s="373">
        <v>0</v>
      </c>
    </row>
    <row r="128" spans="1:36" s="346" customFormat="1" ht="47.25">
      <c r="A128" s="369">
        <v>264</v>
      </c>
      <c r="B128" s="228" t="s">
        <v>752</v>
      </c>
      <c r="C128" s="375" t="s">
        <v>753</v>
      </c>
      <c r="D128" s="182" t="s">
        <v>257</v>
      </c>
      <c r="E128" s="182" t="s">
        <v>42</v>
      </c>
      <c r="F128" s="405" t="s">
        <v>47</v>
      </c>
      <c r="G128" s="377">
        <v>60</v>
      </c>
      <c r="H128" s="221">
        <v>0</v>
      </c>
      <c r="I128" s="221">
        <v>0</v>
      </c>
      <c r="J128" s="221">
        <v>0</v>
      </c>
      <c r="K128" s="221">
        <v>0</v>
      </c>
      <c r="L128" s="373">
        <v>60</v>
      </c>
      <c r="M128" s="374">
        <v>12</v>
      </c>
      <c r="N128" s="374">
        <v>0</v>
      </c>
      <c r="O128" s="373">
        <v>12</v>
      </c>
      <c r="P128" s="373"/>
      <c r="Q128" s="373"/>
      <c r="R128" s="373"/>
      <c r="S128" s="373"/>
      <c r="T128" s="373"/>
      <c r="U128" s="373"/>
      <c r="V128" s="373"/>
      <c r="W128" s="373"/>
      <c r="X128" s="2843">
        <v>12</v>
      </c>
      <c r="Y128" s="2843">
        <v>0</v>
      </c>
      <c r="Z128" s="2108">
        <v>12</v>
      </c>
      <c r="AA128" s="2844"/>
      <c r="AB128" s="2844"/>
      <c r="AC128" s="2108">
        <v>0</v>
      </c>
      <c r="AD128" s="2108"/>
      <c r="AE128" s="2844"/>
      <c r="AF128" s="2844">
        <v>0</v>
      </c>
      <c r="AG128" s="2108">
        <v>0</v>
      </c>
      <c r="AH128" s="373"/>
      <c r="AI128" s="373"/>
      <c r="AJ128" s="373">
        <v>0</v>
      </c>
    </row>
    <row r="129" spans="1:36" s="346" customFormat="1" ht="47.25">
      <c r="A129" s="369">
        <v>265</v>
      </c>
      <c r="B129" s="228" t="s">
        <v>754</v>
      </c>
      <c r="C129" s="375" t="s">
        <v>749</v>
      </c>
      <c r="D129" s="182" t="s">
        <v>45</v>
      </c>
      <c r="E129" s="182" t="s">
        <v>42</v>
      </c>
      <c r="F129" s="405" t="s">
        <v>47</v>
      </c>
      <c r="G129" s="377">
        <v>90</v>
      </c>
      <c r="H129" s="221">
        <v>0</v>
      </c>
      <c r="I129" s="221">
        <v>0</v>
      </c>
      <c r="J129" s="221">
        <v>0</v>
      </c>
      <c r="K129" s="221">
        <v>0</v>
      </c>
      <c r="L129" s="373">
        <v>90</v>
      </c>
      <c r="M129" s="374">
        <v>18</v>
      </c>
      <c r="N129" s="374">
        <v>0</v>
      </c>
      <c r="O129" s="373">
        <v>18</v>
      </c>
      <c r="P129" s="373"/>
      <c r="Q129" s="373"/>
      <c r="R129" s="373"/>
      <c r="S129" s="373"/>
      <c r="T129" s="373"/>
      <c r="U129" s="373"/>
      <c r="V129" s="373"/>
      <c r="W129" s="373"/>
      <c r="X129" s="2843">
        <v>18</v>
      </c>
      <c r="Y129" s="2843">
        <v>0</v>
      </c>
      <c r="Z129" s="2108">
        <v>18</v>
      </c>
      <c r="AA129" s="2844"/>
      <c r="AB129" s="2844"/>
      <c r="AC129" s="2108">
        <v>0</v>
      </c>
      <c r="AD129" s="2108"/>
      <c r="AE129" s="2844"/>
      <c r="AF129" s="2844">
        <v>0</v>
      </c>
      <c r="AG129" s="2108">
        <v>0</v>
      </c>
      <c r="AH129" s="373"/>
      <c r="AI129" s="373"/>
      <c r="AJ129" s="373">
        <v>0</v>
      </c>
    </row>
    <row r="130" spans="1:36" s="346" customFormat="1" ht="47.25">
      <c r="A130" s="369">
        <v>266</v>
      </c>
      <c r="B130" s="228" t="s">
        <v>755</v>
      </c>
      <c r="C130" s="375" t="s">
        <v>749</v>
      </c>
      <c r="D130" s="182" t="s">
        <v>389</v>
      </c>
      <c r="E130" s="182" t="s">
        <v>42</v>
      </c>
      <c r="F130" s="405" t="s">
        <v>47</v>
      </c>
      <c r="G130" s="377">
        <v>90</v>
      </c>
      <c r="H130" s="221">
        <v>0</v>
      </c>
      <c r="I130" s="221">
        <v>0</v>
      </c>
      <c r="J130" s="221">
        <v>0</v>
      </c>
      <c r="K130" s="221">
        <v>0</v>
      </c>
      <c r="L130" s="373">
        <v>90</v>
      </c>
      <c r="M130" s="374">
        <v>18</v>
      </c>
      <c r="N130" s="374">
        <v>0</v>
      </c>
      <c r="O130" s="373">
        <v>18</v>
      </c>
      <c r="P130" s="373"/>
      <c r="Q130" s="373"/>
      <c r="R130" s="373"/>
      <c r="S130" s="373"/>
      <c r="T130" s="373"/>
      <c r="U130" s="373"/>
      <c r="V130" s="373"/>
      <c r="W130" s="373"/>
      <c r="X130" s="2843">
        <v>18</v>
      </c>
      <c r="Y130" s="2843">
        <v>0</v>
      </c>
      <c r="Z130" s="2108">
        <v>18</v>
      </c>
      <c r="AA130" s="2844"/>
      <c r="AB130" s="2844"/>
      <c r="AC130" s="2108">
        <v>0</v>
      </c>
      <c r="AD130" s="2108"/>
      <c r="AE130" s="2844"/>
      <c r="AF130" s="2844">
        <v>0</v>
      </c>
      <c r="AG130" s="2108">
        <v>0</v>
      </c>
      <c r="AH130" s="373"/>
      <c r="AI130" s="373"/>
      <c r="AJ130" s="373">
        <v>0</v>
      </c>
    </row>
    <row r="131" spans="1:36" s="346" customFormat="1" ht="47.25">
      <c r="A131" s="369">
        <v>267</v>
      </c>
      <c r="B131" s="228" t="s">
        <v>756</v>
      </c>
      <c r="C131" s="375" t="s">
        <v>749</v>
      </c>
      <c r="D131" s="182" t="s">
        <v>72</v>
      </c>
      <c r="E131" s="182" t="s">
        <v>42</v>
      </c>
      <c r="F131" s="405" t="s">
        <v>47</v>
      </c>
      <c r="G131" s="377">
        <v>90</v>
      </c>
      <c r="H131" s="221">
        <v>0</v>
      </c>
      <c r="I131" s="221">
        <v>0</v>
      </c>
      <c r="J131" s="221">
        <v>0</v>
      </c>
      <c r="K131" s="221">
        <v>0</v>
      </c>
      <c r="L131" s="373">
        <v>90</v>
      </c>
      <c r="M131" s="374">
        <v>18</v>
      </c>
      <c r="N131" s="374">
        <v>0</v>
      </c>
      <c r="O131" s="373">
        <v>18</v>
      </c>
      <c r="P131" s="373"/>
      <c r="Q131" s="373"/>
      <c r="R131" s="373"/>
      <c r="S131" s="373"/>
      <c r="T131" s="373"/>
      <c r="U131" s="373"/>
      <c r="V131" s="373"/>
      <c r="W131" s="373"/>
      <c r="X131" s="2843">
        <v>18</v>
      </c>
      <c r="Y131" s="2843">
        <v>0</v>
      </c>
      <c r="Z131" s="2108">
        <v>18</v>
      </c>
      <c r="AA131" s="2844"/>
      <c r="AB131" s="2844"/>
      <c r="AC131" s="2108">
        <v>0</v>
      </c>
      <c r="AD131" s="2108"/>
      <c r="AE131" s="2844"/>
      <c r="AF131" s="2844">
        <v>0</v>
      </c>
      <c r="AG131" s="2108">
        <v>0</v>
      </c>
      <c r="AH131" s="373"/>
      <c r="AI131" s="373"/>
      <c r="AJ131" s="373">
        <v>0</v>
      </c>
    </row>
    <row r="132" spans="1:36" s="346" customFormat="1" ht="47.25">
      <c r="A132" s="369">
        <v>268</v>
      </c>
      <c r="B132" s="228" t="s">
        <v>757</v>
      </c>
      <c r="C132" s="375" t="s">
        <v>747</v>
      </c>
      <c r="D132" s="182" t="s">
        <v>393</v>
      </c>
      <c r="E132" s="182" t="s">
        <v>42</v>
      </c>
      <c r="F132" s="405" t="s">
        <v>47</v>
      </c>
      <c r="G132" s="377">
        <v>75</v>
      </c>
      <c r="H132" s="221">
        <v>0</v>
      </c>
      <c r="I132" s="221">
        <v>0</v>
      </c>
      <c r="J132" s="221">
        <v>0</v>
      </c>
      <c r="K132" s="221">
        <v>0</v>
      </c>
      <c r="L132" s="373">
        <v>75</v>
      </c>
      <c r="M132" s="374">
        <v>15</v>
      </c>
      <c r="N132" s="374">
        <v>0</v>
      </c>
      <c r="O132" s="373">
        <v>15</v>
      </c>
      <c r="P132" s="373"/>
      <c r="Q132" s="373"/>
      <c r="R132" s="373"/>
      <c r="S132" s="373"/>
      <c r="T132" s="373"/>
      <c r="U132" s="373"/>
      <c r="V132" s="373"/>
      <c r="W132" s="373"/>
      <c r="X132" s="2843">
        <v>15</v>
      </c>
      <c r="Y132" s="2843">
        <v>0</v>
      </c>
      <c r="Z132" s="2108">
        <v>15</v>
      </c>
      <c r="AA132" s="2844"/>
      <c r="AB132" s="2844"/>
      <c r="AC132" s="2108">
        <v>0</v>
      </c>
      <c r="AD132" s="2108"/>
      <c r="AE132" s="2844"/>
      <c r="AF132" s="2844">
        <v>0</v>
      </c>
      <c r="AG132" s="2108">
        <v>0</v>
      </c>
      <c r="AH132" s="373"/>
      <c r="AI132" s="373"/>
      <c r="AJ132" s="373">
        <v>0</v>
      </c>
    </row>
    <row r="133" spans="1:36" s="346" customFormat="1" ht="47.25">
      <c r="A133" s="369">
        <v>269</v>
      </c>
      <c r="B133" s="228" t="s">
        <v>758</v>
      </c>
      <c r="C133" s="375" t="s">
        <v>749</v>
      </c>
      <c r="D133" s="378" t="s">
        <v>553</v>
      </c>
      <c r="E133" s="182" t="s">
        <v>42</v>
      </c>
      <c r="F133" s="405" t="s">
        <v>47</v>
      </c>
      <c r="G133" s="377">
        <v>90</v>
      </c>
      <c r="H133" s="221">
        <v>0</v>
      </c>
      <c r="I133" s="221">
        <v>0</v>
      </c>
      <c r="J133" s="221">
        <v>0</v>
      </c>
      <c r="K133" s="221">
        <v>0</v>
      </c>
      <c r="L133" s="373">
        <v>90</v>
      </c>
      <c r="M133" s="374">
        <v>18</v>
      </c>
      <c r="N133" s="374">
        <v>0</v>
      </c>
      <c r="O133" s="373">
        <v>18</v>
      </c>
      <c r="P133" s="373"/>
      <c r="Q133" s="373"/>
      <c r="R133" s="373"/>
      <c r="S133" s="373"/>
      <c r="T133" s="373"/>
      <c r="U133" s="373"/>
      <c r="V133" s="373"/>
      <c r="W133" s="373"/>
      <c r="X133" s="2843">
        <v>18</v>
      </c>
      <c r="Y133" s="2843">
        <v>0</v>
      </c>
      <c r="Z133" s="2108">
        <v>18</v>
      </c>
      <c r="AA133" s="2844"/>
      <c r="AB133" s="2844"/>
      <c r="AC133" s="2108">
        <v>0</v>
      </c>
      <c r="AD133" s="2108"/>
      <c r="AE133" s="2844"/>
      <c r="AF133" s="2844">
        <v>0</v>
      </c>
      <c r="AG133" s="2108">
        <v>0</v>
      </c>
      <c r="AH133" s="373"/>
      <c r="AI133" s="373"/>
      <c r="AJ133" s="373">
        <v>0</v>
      </c>
    </row>
    <row r="134" spans="1:36" s="346" customFormat="1" ht="47.25">
      <c r="A134" s="369">
        <v>270</v>
      </c>
      <c r="B134" s="228" t="s">
        <v>759</v>
      </c>
      <c r="C134" s="375" t="s">
        <v>749</v>
      </c>
      <c r="D134" s="182" t="s">
        <v>254</v>
      </c>
      <c r="E134" s="182" t="s">
        <v>42</v>
      </c>
      <c r="F134" s="405" t="s">
        <v>47</v>
      </c>
      <c r="G134" s="377">
        <v>90</v>
      </c>
      <c r="H134" s="221">
        <v>0</v>
      </c>
      <c r="I134" s="221">
        <v>0</v>
      </c>
      <c r="J134" s="221">
        <v>0</v>
      </c>
      <c r="K134" s="221">
        <v>0</v>
      </c>
      <c r="L134" s="373">
        <v>90</v>
      </c>
      <c r="M134" s="374">
        <v>18</v>
      </c>
      <c r="N134" s="374">
        <v>0</v>
      </c>
      <c r="O134" s="373">
        <v>18</v>
      </c>
      <c r="P134" s="373"/>
      <c r="Q134" s="373"/>
      <c r="R134" s="373"/>
      <c r="S134" s="373"/>
      <c r="T134" s="373"/>
      <c r="U134" s="373"/>
      <c r="V134" s="373"/>
      <c r="W134" s="373"/>
      <c r="X134" s="2843">
        <v>18</v>
      </c>
      <c r="Y134" s="2843">
        <v>0</v>
      </c>
      <c r="Z134" s="2108">
        <v>18</v>
      </c>
      <c r="AA134" s="2844"/>
      <c r="AB134" s="2844"/>
      <c r="AC134" s="2108">
        <v>0</v>
      </c>
      <c r="AD134" s="2108"/>
      <c r="AE134" s="2844"/>
      <c r="AF134" s="2844">
        <v>0</v>
      </c>
      <c r="AG134" s="2108">
        <v>0</v>
      </c>
      <c r="AH134" s="373"/>
      <c r="AI134" s="373"/>
      <c r="AJ134" s="373">
        <v>0</v>
      </c>
    </row>
    <row r="135" spans="1:36" s="346" customFormat="1" ht="47.25">
      <c r="A135" s="369">
        <v>271</v>
      </c>
      <c r="B135" s="228" t="s">
        <v>760</v>
      </c>
      <c r="C135" s="375" t="s">
        <v>751</v>
      </c>
      <c r="D135" s="182" t="s">
        <v>384</v>
      </c>
      <c r="E135" s="182" t="s">
        <v>42</v>
      </c>
      <c r="F135" s="405" t="s">
        <v>47</v>
      </c>
      <c r="G135" s="377">
        <v>60</v>
      </c>
      <c r="H135" s="221">
        <v>0</v>
      </c>
      <c r="I135" s="221">
        <v>0</v>
      </c>
      <c r="J135" s="221">
        <v>0</v>
      </c>
      <c r="K135" s="221">
        <v>0</v>
      </c>
      <c r="L135" s="373">
        <v>60</v>
      </c>
      <c r="M135" s="374">
        <v>12</v>
      </c>
      <c r="N135" s="374">
        <v>0</v>
      </c>
      <c r="O135" s="373">
        <v>12</v>
      </c>
      <c r="P135" s="373"/>
      <c r="Q135" s="373"/>
      <c r="R135" s="373"/>
      <c r="S135" s="373"/>
      <c r="T135" s="373"/>
      <c r="U135" s="373"/>
      <c r="V135" s="373"/>
      <c r="W135" s="373"/>
      <c r="X135" s="2843">
        <v>12</v>
      </c>
      <c r="Y135" s="2843">
        <v>0</v>
      </c>
      <c r="Z135" s="2108">
        <v>12</v>
      </c>
      <c r="AA135" s="2844"/>
      <c r="AB135" s="2844"/>
      <c r="AC135" s="2108">
        <v>0</v>
      </c>
      <c r="AD135" s="2108"/>
      <c r="AE135" s="2844"/>
      <c r="AF135" s="2844">
        <v>0</v>
      </c>
      <c r="AG135" s="2108">
        <v>0</v>
      </c>
      <c r="AH135" s="373"/>
      <c r="AI135" s="373"/>
      <c r="AJ135" s="373">
        <v>0</v>
      </c>
    </row>
    <row r="136" spans="1:36" s="346" customFormat="1" ht="47.25">
      <c r="A136" s="369">
        <v>272</v>
      </c>
      <c r="B136" s="228" t="s">
        <v>761</v>
      </c>
      <c r="C136" s="375" t="s">
        <v>762</v>
      </c>
      <c r="D136" s="182" t="s">
        <v>213</v>
      </c>
      <c r="E136" s="182" t="s">
        <v>42</v>
      </c>
      <c r="F136" s="405" t="s">
        <v>47</v>
      </c>
      <c r="G136" s="377">
        <v>120</v>
      </c>
      <c r="H136" s="221">
        <v>0</v>
      </c>
      <c r="I136" s="221">
        <v>0</v>
      </c>
      <c r="J136" s="221">
        <v>0</v>
      </c>
      <c r="K136" s="221">
        <v>0</v>
      </c>
      <c r="L136" s="373">
        <v>120</v>
      </c>
      <c r="M136" s="374">
        <v>24</v>
      </c>
      <c r="N136" s="374">
        <v>0</v>
      </c>
      <c r="O136" s="373">
        <v>24</v>
      </c>
      <c r="P136" s="373"/>
      <c r="Q136" s="373"/>
      <c r="R136" s="373"/>
      <c r="S136" s="373"/>
      <c r="T136" s="373"/>
      <c r="U136" s="373"/>
      <c r="V136" s="373"/>
      <c r="W136" s="373"/>
      <c r="X136" s="2843">
        <v>24</v>
      </c>
      <c r="Y136" s="2843">
        <v>0</v>
      </c>
      <c r="Z136" s="2108">
        <v>24</v>
      </c>
      <c r="AA136" s="2844"/>
      <c r="AB136" s="2844"/>
      <c r="AC136" s="2108">
        <v>0</v>
      </c>
      <c r="AD136" s="2108"/>
      <c r="AE136" s="2844"/>
      <c r="AF136" s="2844">
        <v>0</v>
      </c>
      <c r="AG136" s="2108">
        <v>0</v>
      </c>
      <c r="AH136" s="373"/>
      <c r="AI136" s="373"/>
      <c r="AJ136" s="373">
        <v>0</v>
      </c>
    </row>
    <row r="137" spans="1:36" s="346" customFormat="1" ht="47.25">
      <c r="A137" s="369">
        <v>273</v>
      </c>
      <c r="B137" s="228" t="s">
        <v>763</v>
      </c>
      <c r="C137" s="375" t="s">
        <v>764</v>
      </c>
      <c r="D137" s="182" t="s">
        <v>577</v>
      </c>
      <c r="E137" s="182" t="s">
        <v>42</v>
      </c>
      <c r="F137" s="405" t="s">
        <v>47</v>
      </c>
      <c r="G137" s="377">
        <v>120</v>
      </c>
      <c r="H137" s="221">
        <v>0</v>
      </c>
      <c r="I137" s="221">
        <v>0</v>
      </c>
      <c r="J137" s="221">
        <v>0</v>
      </c>
      <c r="K137" s="221">
        <v>0</v>
      </c>
      <c r="L137" s="373">
        <v>120</v>
      </c>
      <c r="M137" s="374">
        <v>24</v>
      </c>
      <c r="N137" s="374">
        <v>0</v>
      </c>
      <c r="O137" s="373">
        <v>24</v>
      </c>
      <c r="P137" s="373"/>
      <c r="Q137" s="373"/>
      <c r="R137" s="373"/>
      <c r="S137" s="373"/>
      <c r="T137" s="373"/>
      <c r="U137" s="373"/>
      <c r="V137" s="373"/>
      <c r="W137" s="373"/>
      <c r="X137" s="2843">
        <v>24</v>
      </c>
      <c r="Y137" s="2843">
        <v>0</v>
      </c>
      <c r="Z137" s="2108">
        <v>24</v>
      </c>
      <c r="AA137" s="2844"/>
      <c r="AB137" s="2844"/>
      <c r="AC137" s="2108">
        <v>0</v>
      </c>
      <c r="AD137" s="2108"/>
      <c r="AE137" s="2844"/>
      <c r="AF137" s="2844">
        <v>0</v>
      </c>
      <c r="AG137" s="2108">
        <v>0</v>
      </c>
      <c r="AH137" s="373"/>
      <c r="AI137" s="373"/>
      <c r="AJ137" s="373">
        <v>0</v>
      </c>
    </row>
    <row r="138" spans="1:36" s="346" customFormat="1" ht="47.25">
      <c r="A138" s="369">
        <v>274</v>
      </c>
      <c r="B138" s="228" t="s">
        <v>765</v>
      </c>
      <c r="C138" s="375" t="s">
        <v>747</v>
      </c>
      <c r="D138" s="182" t="s">
        <v>187</v>
      </c>
      <c r="E138" s="182" t="s">
        <v>42</v>
      </c>
      <c r="F138" s="405" t="s">
        <v>47</v>
      </c>
      <c r="G138" s="377">
        <v>75</v>
      </c>
      <c r="H138" s="221">
        <v>0</v>
      </c>
      <c r="I138" s="221">
        <v>0</v>
      </c>
      <c r="J138" s="221">
        <v>0</v>
      </c>
      <c r="K138" s="221">
        <v>0</v>
      </c>
      <c r="L138" s="373">
        <v>75</v>
      </c>
      <c r="M138" s="374">
        <v>15</v>
      </c>
      <c r="N138" s="374">
        <v>0</v>
      </c>
      <c r="O138" s="373">
        <v>15</v>
      </c>
      <c r="P138" s="373"/>
      <c r="Q138" s="373"/>
      <c r="R138" s="373"/>
      <c r="S138" s="373"/>
      <c r="T138" s="373"/>
      <c r="U138" s="373"/>
      <c r="V138" s="373"/>
      <c r="W138" s="373"/>
      <c r="X138" s="2843">
        <v>15</v>
      </c>
      <c r="Y138" s="2843">
        <v>0</v>
      </c>
      <c r="Z138" s="2108">
        <v>15</v>
      </c>
      <c r="AA138" s="2844"/>
      <c r="AB138" s="2844"/>
      <c r="AC138" s="2108">
        <v>0</v>
      </c>
      <c r="AD138" s="2108"/>
      <c r="AE138" s="2844"/>
      <c r="AF138" s="2844">
        <v>0</v>
      </c>
      <c r="AG138" s="2108">
        <v>0</v>
      </c>
      <c r="AH138" s="373"/>
      <c r="AI138" s="373"/>
      <c r="AJ138" s="373">
        <v>0</v>
      </c>
    </row>
    <row r="139" spans="1:36" s="346" customFormat="1" ht="47.25">
      <c r="A139" s="369">
        <v>275</v>
      </c>
      <c r="B139" s="228" t="s">
        <v>766</v>
      </c>
      <c r="C139" s="375" t="s">
        <v>767</v>
      </c>
      <c r="D139" s="182" t="s">
        <v>561</v>
      </c>
      <c r="E139" s="182" t="s">
        <v>42</v>
      </c>
      <c r="F139" s="405" t="s">
        <v>47</v>
      </c>
      <c r="G139" s="377">
        <v>60</v>
      </c>
      <c r="H139" s="221">
        <v>0</v>
      </c>
      <c r="I139" s="221">
        <v>0</v>
      </c>
      <c r="J139" s="221">
        <v>0</v>
      </c>
      <c r="K139" s="221">
        <v>0</v>
      </c>
      <c r="L139" s="373">
        <v>60</v>
      </c>
      <c r="M139" s="374">
        <v>12</v>
      </c>
      <c r="N139" s="374">
        <v>0</v>
      </c>
      <c r="O139" s="373">
        <v>12</v>
      </c>
      <c r="P139" s="373"/>
      <c r="Q139" s="373"/>
      <c r="R139" s="373"/>
      <c r="S139" s="373"/>
      <c r="T139" s="373"/>
      <c r="U139" s="373"/>
      <c r="V139" s="373"/>
      <c r="W139" s="373"/>
      <c r="X139" s="2843">
        <v>12</v>
      </c>
      <c r="Y139" s="2843">
        <v>0</v>
      </c>
      <c r="Z139" s="2108">
        <v>12</v>
      </c>
      <c r="AA139" s="2844"/>
      <c r="AB139" s="2844"/>
      <c r="AC139" s="2108">
        <v>0</v>
      </c>
      <c r="AD139" s="2108"/>
      <c r="AE139" s="2844"/>
      <c r="AF139" s="2844">
        <v>0</v>
      </c>
      <c r="AG139" s="2108">
        <v>0</v>
      </c>
      <c r="AH139" s="373"/>
      <c r="AI139" s="373"/>
      <c r="AJ139" s="373">
        <v>0</v>
      </c>
    </row>
    <row r="140" spans="1:36" s="346" customFormat="1" ht="47.25">
      <c r="A140" s="369">
        <v>276</v>
      </c>
      <c r="B140" s="228" t="s">
        <v>768</v>
      </c>
      <c r="C140" s="375" t="s">
        <v>747</v>
      </c>
      <c r="D140" s="182" t="s">
        <v>56</v>
      </c>
      <c r="E140" s="182" t="s">
        <v>42</v>
      </c>
      <c r="F140" s="405" t="s">
        <v>47</v>
      </c>
      <c r="G140" s="377">
        <v>75</v>
      </c>
      <c r="H140" s="221">
        <v>0</v>
      </c>
      <c r="I140" s="221">
        <v>0</v>
      </c>
      <c r="J140" s="221">
        <v>0</v>
      </c>
      <c r="K140" s="221">
        <v>0</v>
      </c>
      <c r="L140" s="373">
        <v>75</v>
      </c>
      <c r="M140" s="374">
        <v>15</v>
      </c>
      <c r="N140" s="374">
        <v>0</v>
      </c>
      <c r="O140" s="373">
        <v>15</v>
      </c>
      <c r="P140" s="373"/>
      <c r="Q140" s="373"/>
      <c r="R140" s="373"/>
      <c r="S140" s="373"/>
      <c r="T140" s="373"/>
      <c r="U140" s="373"/>
      <c r="V140" s="373"/>
      <c r="W140" s="373"/>
      <c r="X140" s="2843">
        <v>15</v>
      </c>
      <c r="Y140" s="2843">
        <v>0</v>
      </c>
      <c r="Z140" s="2108">
        <v>15</v>
      </c>
      <c r="AA140" s="2844"/>
      <c r="AB140" s="2844"/>
      <c r="AC140" s="2108">
        <v>0</v>
      </c>
      <c r="AD140" s="2108"/>
      <c r="AE140" s="2844"/>
      <c r="AF140" s="2844">
        <v>0</v>
      </c>
      <c r="AG140" s="2108">
        <v>0</v>
      </c>
      <c r="AH140" s="373"/>
      <c r="AI140" s="373"/>
      <c r="AJ140" s="373">
        <v>0</v>
      </c>
    </row>
    <row r="141" spans="1:36" s="346" customFormat="1" ht="47.25">
      <c r="A141" s="369">
        <v>277</v>
      </c>
      <c r="B141" s="228" t="s">
        <v>769</v>
      </c>
      <c r="C141" s="375" t="s">
        <v>749</v>
      </c>
      <c r="D141" s="182" t="s">
        <v>66</v>
      </c>
      <c r="E141" s="182" t="s">
        <v>42</v>
      </c>
      <c r="F141" s="405" t="s">
        <v>47</v>
      </c>
      <c r="G141" s="377">
        <v>90</v>
      </c>
      <c r="H141" s="221">
        <v>0</v>
      </c>
      <c r="I141" s="221">
        <v>0</v>
      </c>
      <c r="J141" s="221">
        <v>0</v>
      </c>
      <c r="K141" s="221">
        <v>0</v>
      </c>
      <c r="L141" s="373">
        <v>90</v>
      </c>
      <c r="M141" s="374">
        <v>18</v>
      </c>
      <c r="N141" s="374">
        <v>0</v>
      </c>
      <c r="O141" s="373">
        <v>18</v>
      </c>
      <c r="P141" s="373"/>
      <c r="Q141" s="373"/>
      <c r="R141" s="373"/>
      <c r="S141" s="373"/>
      <c r="T141" s="373"/>
      <c r="U141" s="373"/>
      <c r="V141" s="373"/>
      <c r="W141" s="373"/>
      <c r="X141" s="2843">
        <v>18</v>
      </c>
      <c r="Y141" s="2843">
        <v>0</v>
      </c>
      <c r="Z141" s="2108">
        <v>18</v>
      </c>
      <c r="AA141" s="2844"/>
      <c r="AB141" s="2844"/>
      <c r="AC141" s="2108">
        <v>0</v>
      </c>
      <c r="AD141" s="2108"/>
      <c r="AE141" s="2844"/>
      <c r="AF141" s="2844">
        <v>0</v>
      </c>
      <c r="AG141" s="2108">
        <v>0</v>
      </c>
      <c r="AH141" s="373"/>
      <c r="AI141" s="373"/>
      <c r="AJ141" s="373">
        <v>0</v>
      </c>
    </row>
    <row r="142" spans="1:36" s="346" customFormat="1" ht="63">
      <c r="A142" s="369">
        <v>278</v>
      </c>
      <c r="B142" s="228" t="s">
        <v>770</v>
      </c>
      <c r="C142" s="181" t="s">
        <v>771</v>
      </c>
      <c r="D142" s="182" t="s">
        <v>28</v>
      </c>
      <c r="E142" s="182" t="s">
        <v>42</v>
      </c>
      <c r="F142" s="405" t="s">
        <v>47</v>
      </c>
      <c r="G142" s="377">
        <v>60</v>
      </c>
      <c r="H142" s="221">
        <v>0</v>
      </c>
      <c r="I142" s="221">
        <v>0</v>
      </c>
      <c r="J142" s="221">
        <v>0</v>
      </c>
      <c r="K142" s="221">
        <v>0</v>
      </c>
      <c r="L142" s="373">
        <v>60</v>
      </c>
      <c r="M142" s="374">
        <v>12</v>
      </c>
      <c r="N142" s="374">
        <v>0</v>
      </c>
      <c r="O142" s="373">
        <v>12</v>
      </c>
      <c r="P142" s="373"/>
      <c r="Q142" s="373"/>
      <c r="R142" s="373"/>
      <c r="S142" s="373"/>
      <c r="T142" s="373"/>
      <c r="U142" s="373"/>
      <c r="V142" s="373"/>
      <c r="W142" s="373"/>
      <c r="X142" s="2843">
        <v>12</v>
      </c>
      <c r="Y142" s="2843">
        <v>0</v>
      </c>
      <c r="Z142" s="2108">
        <v>12</v>
      </c>
      <c r="AA142" s="2844"/>
      <c r="AB142" s="2844"/>
      <c r="AC142" s="2108">
        <v>0</v>
      </c>
      <c r="AD142" s="2108"/>
      <c r="AE142" s="2844"/>
      <c r="AF142" s="2844">
        <v>0</v>
      </c>
      <c r="AG142" s="2108">
        <v>0</v>
      </c>
      <c r="AH142" s="373"/>
      <c r="AI142" s="373"/>
      <c r="AJ142" s="373">
        <v>0</v>
      </c>
    </row>
    <row r="143" spans="1:36" s="346" customFormat="1" ht="63">
      <c r="A143" s="369">
        <v>279</v>
      </c>
      <c r="B143" s="228" t="s">
        <v>772</v>
      </c>
      <c r="C143" s="181" t="s">
        <v>641</v>
      </c>
      <c r="D143" s="182" t="s">
        <v>400</v>
      </c>
      <c r="E143" s="182" t="s">
        <v>42</v>
      </c>
      <c r="F143" s="405" t="s">
        <v>47</v>
      </c>
      <c r="G143" s="377">
        <v>70</v>
      </c>
      <c r="H143" s="221">
        <v>0</v>
      </c>
      <c r="I143" s="221">
        <v>0</v>
      </c>
      <c r="J143" s="221">
        <v>0</v>
      </c>
      <c r="K143" s="221">
        <v>0</v>
      </c>
      <c r="L143" s="373">
        <v>70</v>
      </c>
      <c r="M143" s="374">
        <v>14</v>
      </c>
      <c r="N143" s="374">
        <v>0</v>
      </c>
      <c r="O143" s="373">
        <v>14</v>
      </c>
      <c r="P143" s="373"/>
      <c r="Q143" s="373"/>
      <c r="R143" s="373"/>
      <c r="S143" s="373"/>
      <c r="T143" s="373"/>
      <c r="U143" s="373"/>
      <c r="V143" s="373"/>
      <c r="W143" s="373"/>
      <c r="X143" s="2843">
        <v>14</v>
      </c>
      <c r="Y143" s="2843">
        <v>0</v>
      </c>
      <c r="Z143" s="2108">
        <v>14</v>
      </c>
      <c r="AA143" s="2844"/>
      <c r="AB143" s="2844"/>
      <c r="AC143" s="2108">
        <v>0</v>
      </c>
      <c r="AD143" s="2108"/>
      <c r="AE143" s="2844"/>
      <c r="AF143" s="2844">
        <v>0</v>
      </c>
      <c r="AG143" s="2108">
        <v>0</v>
      </c>
      <c r="AH143" s="373"/>
      <c r="AI143" s="373"/>
      <c r="AJ143" s="373">
        <v>0</v>
      </c>
    </row>
    <row r="144" spans="1:36" s="346" customFormat="1" ht="63">
      <c r="A144" s="369">
        <v>280</v>
      </c>
      <c r="B144" s="228" t="s">
        <v>773</v>
      </c>
      <c r="C144" s="181" t="s">
        <v>641</v>
      </c>
      <c r="D144" s="182" t="s">
        <v>205</v>
      </c>
      <c r="E144" s="182" t="s">
        <v>42</v>
      </c>
      <c r="F144" s="405" t="s">
        <v>47</v>
      </c>
      <c r="G144" s="377">
        <v>70</v>
      </c>
      <c r="H144" s="221">
        <v>0</v>
      </c>
      <c r="I144" s="221">
        <v>0</v>
      </c>
      <c r="J144" s="221">
        <v>0</v>
      </c>
      <c r="K144" s="221">
        <v>0</v>
      </c>
      <c r="L144" s="373">
        <v>70</v>
      </c>
      <c r="M144" s="374">
        <v>14</v>
      </c>
      <c r="N144" s="374">
        <v>0</v>
      </c>
      <c r="O144" s="373">
        <v>14</v>
      </c>
      <c r="P144" s="373"/>
      <c r="Q144" s="373"/>
      <c r="R144" s="373"/>
      <c r="S144" s="373"/>
      <c r="T144" s="373"/>
      <c r="U144" s="373"/>
      <c r="V144" s="373"/>
      <c r="W144" s="373"/>
      <c r="X144" s="2843">
        <v>14</v>
      </c>
      <c r="Y144" s="2843">
        <v>0</v>
      </c>
      <c r="Z144" s="2108">
        <v>14</v>
      </c>
      <c r="AA144" s="2844"/>
      <c r="AB144" s="2844"/>
      <c r="AC144" s="2108">
        <v>0</v>
      </c>
      <c r="AD144" s="2108"/>
      <c r="AE144" s="2844"/>
      <c r="AF144" s="2844">
        <v>0</v>
      </c>
      <c r="AG144" s="2108">
        <v>0</v>
      </c>
      <c r="AH144" s="373"/>
      <c r="AI144" s="373"/>
      <c r="AJ144" s="373">
        <v>0</v>
      </c>
    </row>
    <row r="145" spans="1:36" s="346" customFormat="1" ht="63">
      <c r="A145" s="369">
        <v>281</v>
      </c>
      <c r="B145" s="228" t="s">
        <v>774</v>
      </c>
      <c r="C145" s="181" t="s">
        <v>641</v>
      </c>
      <c r="D145" s="182" t="s">
        <v>542</v>
      </c>
      <c r="E145" s="182" t="s">
        <v>42</v>
      </c>
      <c r="F145" s="405" t="s">
        <v>47</v>
      </c>
      <c r="G145" s="377">
        <v>50</v>
      </c>
      <c r="H145" s="221">
        <v>0</v>
      </c>
      <c r="I145" s="221">
        <v>0</v>
      </c>
      <c r="J145" s="221">
        <v>0</v>
      </c>
      <c r="K145" s="221">
        <v>0</v>
      </c>
      <c r="L145" s="373">
        <v>50</v>
      </c>
      <c r="M145" s="374">
        <v>10</v>
      </c>
      <c r="N145" s="374">
        <v>0</v>
      </c>
      <c r="O145" s="373">
        <v>10</v>
      </c>
      <c r="P145" s="373"/>
      <c r="Q145" s="373"/>
      <c r="R145" s="373"/>
      <c r="S145" s="373"/>
      <c r="T145" s="373"/>
      <c r="U145" s="373"/>
      <c r="V145" s="373"/>
      <c r="W145" s="373"/>
      <c r="X145" s="2843">
        <v>10</v>
      </c>
      <c r="Y145" s="2843">
        <v>0</v>
      </c>
      <c r="Z145" s="2108">
        <v>10</v>
      </c>
      <c r="AA145" s="2844"/>
      <c r="AB145" s="2844"/>
      <c r="AC145" s="2108">
        <v>0</v>
      </c>
      <c r="AD145" s="2108"/>
      <c r="AE145" s="2844"/>
      <c r="AF145" s="2844">
        <v>0</v>
      </c>
      <c r="AG145" s="2108">
        <v>0</v>
      </c>
      <c r="AH145" s="373"/>
      <c r="AI145" s="373"/>
      <c r="AJ145" s="373">
        <v>0</v>
      </c>
    </row>
    <row r="146" spans="1:36" s="346" customFormat="1" ht="63">
      <c r="A146" s="369">
        <v>282</v>
      </c>
      <c r="B146" s="228" t="s">
        <v>775</v>
      </c>
      <c r="C146" s="181" t="s">
        <v>641</v>
      </c>
      <c r="D146" s="182" t="s">
        <v>588</v>
      </c>
      <c r="E146" s="182" t="s">
        <v>42</v>
      </c>
      <c r="F146" s="405" t="s">
        <v>47</v>
      </c>
      <c r="G146" s="377">
        <v>50</v>
      </c>
      <c r="H146" s="221">
        <v>0</v>
      </c>
      <c r="I146" s="221">
        <v>0</v>
      </c>
      <c r="J146" s="221">
        <v>0</v>
      </c>
      <c r="K146" s="221">
        <v>0</v>
      </c>
      <c r="L146" s="373">
        <v>50</v>
      </c>
      <c r="M146" s="374">
        <v>10</v>
      </c>
      <c r="N146" s="374">
        <v>0</v>
      </c>
      <c r="O146" s="373">
        <v>10</v>
      </c>
      <c r="P146" s="373"/>
      <c r="Q146" s="373"/>
      <c r="R146" s="373"/>
      <c r="S146" s="373"/>
      <c r="T146" s="373"/>
      <c r="U146" s="373"/>
      <c r="V146" s="373"/>
      <c r="W146" s="373"/>
      <c r="X146" s="2843">
        <v>10</v>
      </c>
      <c r="Y146" s="2843">
        <v>0</v>
      </c>
      <c r="Z146" s="2108">
        <v>10</v>
      </c>
      <c r="AA146" s="2844"/>
      <c r="AB146" s="2844"/>
      <c r="AC146" s="2108">
        <v>0</v>
      </c>
      <c r="AD146" s="2108"/>
      <c r="AE146" s="2844"/>
      <c r="AF146" s="2844">
        <v>0</v>
      </c>
      <c r="AG146" s="2108">
        <v>0</v>
      </c>
      <c r="AH146" s="373"/>
      <c r="AI146" s="373"/>
      <c r="AJ146" s="373">
        <v>0</v>
      </c>
    </row>
    <row r="147" spans="1:36" s="346" customFormat="1" ht="63">
      <c r="A147" s="369">
        <v>283</v>
      </c>
      <c r="B147" s="228" t="s">
        <v>776</v>
      </c>
      <c r="C147" s="181" t="s">
        <v>641</v>
      </c>
      <c r="D147" s="182" t="s">
        <v>226</v>
      </c>
      <c r="E147" s="182" t="s">
        <v>42</v>
      </c>
      <c r="F147" s="405" t="s">
        <v>47</v>
      </c>
      <c r="G147" s="377">
        <v>60</v>
      </c>
      <c r="H147" s="221">
        <v>0</v>
      </c>
      <c r="I147" s="221">
        <v>0</v>
      </c>
      <c r="J147" s="221">
        <v>0</v>
      </c>
      <c r="K147" s="221">
        <v>0</v>
      </c>
      <c r="L147" s="373">
        <v>60</v>
      </c>
      <c r="M147" s="374">
        <v>12</v>
      </c>
      <c r="N147" s="374">
        <v>0</v>
      </c>
      <c r="O147" s="373">
        <v>12</v>
      </c>
      <c r="P147" s="373"/>
      <c r="Q147" s="373"/>
      <c r="R147" s="373"/>
      <c r="S147" s="373"/>
      <c r="T147" s="373"/>
      <c r="U147" s="373"/>
      <c r="V147" s="373"/>
      <c r="W147" s="373"/>
      <c r="X147" s="2843">
        <v>12</v>
      </c>
      <c r="Y147" s="2843">
        <v>0</v>
      </c>
      <c r="Z147" s="2108">
        <v>12</v>
      </c>
      <c r="AA147" s="2844"/>
      <c r="AB147" s="2844"/>
      <c r="AC147" s="2108">
        <v>0</v>
      </c>
      <c r="AD147" s="2108"/>
      <c r="AE147" s="2844"/>
      <c r="AF147" s="2844">
        <v>0</v>
      </c>
      <c r="AG147" s="2108">
        <v>0</v>
      </c>
      <c r="AH147" s="373"/>
      <c r="AI147" s="373"/>
      <c r="AJ147" s="373">
        <v>0</v>
      </c>
    </row>
    <row r="148" spans="1:36" s="346" customFormat="1" ht="63">
      <c r="A148" s="369">
        <v>284</v>
      </c>
      <c r="B148" s="228" t="s">
        <v>777</v>
      </c>
      <c r="C148" s="181" t="s">
        <v>641</v>
      </c>
      <c r="D148" s="182" t="s">
        <v>209</v>
      </c>
      <c r="E148" s="182" t="s">
        <v>42</v>
      </c>
      <c r="F148" s="405" t="s">
        <v>47</v>
      </c>
      <c r="G148" s="377">
        <v>70</v>
      </c>
      <c r="H148" s="221">
        <v>0</v>
      </c>
      <c r="I148" s="221">
        <v>0</v>
      </c>
      <c r="J148" s="221">
        <v>0</v>
      </c>
      <c r="K148" s="221">
        <v>0</v>
      </c>
      <c r="L148" s="373">
        <v>70</v>
      </c>
      <c r="M148" s="374">
        <v>14</v>
      </c>
      <c r="N148" s="374">
        <v>0</v>
      </c>
      <c r="O148" s="373">
        <v>14</v>
      </c>
      <c r="P148" s="373"/>
      <c r="Q148" s="373"/>
      <c r="R148" s="373"/>
      <c r="S148" s="373"/>
      <c r="T148" s="373"/>
      <c r="U148" s="373"/>
      <c r="V148" s="373"/>
      <c r="W148" s="373"/>
      <c r="X148" s="2843">
        <v>14</v>
      </c>
      <c r="Y148" s="2843">
        <v>0</v>
      </c>
      <c r="Z148" s="2108">
        <v>14</v>
      </c>
      <c r="AA148" s="2844"/>
      <c r="AB148" s="2844"/>
      <c r="AC148" s="2108">
        <v>0</v>
      </c>
      <c r="AD148" s="2108"/>
      <c r="AE148" s="2844"/>
      <c r="AF148" s="2844">
        <v>0</v>
      </c>
      <c r="AG148" s="2108">
        <v>0</v>
      </c>
      <c r="AH148" s="373"/>
      <c r="AI148" s="373"/>
      <c r="AJ148" s="373">
        <v>0</v>
      </c>
    </row>
    <row r="149" spans="1:36" s="346" customFormat="1" ht="63">
      <c r="A149" s="369">
        <v>285</v>
      </c>
      <c r="B149" s="228" t="s">
        <v>778</v>
      </c>
      <c r="C149" s="181" t="s">
        <v>641</v>
      </c>
      <c r="D149" s="182" t="s">
        <v>429</v>
      </c>
      <c r="E149" s="182" t="s">
        <v>42</v>
      </c>
      <c r="F149" s="405" t="s">
        <v>47</v>
      </c>
      <c r="G149" s="377">
        <v>60</v>
      </c>
      <c r="H149" s="221">
        <v>0</v>
      </c>
      <c r="I149" s="221">
        <v>0</v>
      </c>
      <c r="J149" s="221">
        <v>0</v>
      </c>
      <c r="K149" s="221">
        <v>0</v>
      </c>
      <c r="L149" s="373">
        <v>60</v>
      </c>
      <c r="M149" s="374">
        <v>12</v>
      </c>
      <c r="N149" s="374">
        <v>0</v>
      </c>
      <c r="O149" s="373">
        <v>12</v>
      </c>
      <c r="P149" s="373"/>
      <c r="Q149" s="373"/>
      <c r="R149" s="373"/>
      <c r="S149" s="373"/>
      <c r="T149" s="373"/>
      <c r="U149" s="373"/>
      <c r="V149" s="373"/>
      <c r="W149" s="373"/>
      <c r="X149" s="2843">
        <v>12</v>
      </c>
      <c r="Y149" s="2843">
        <v>0</v>
      </c>
      <c r="Z149" s="2108">
        <v>12</v>
      </c>
      <c r="AA149" s="2844"/>
      <c r="AB149" s="2844"/>
      <c r="AC149" s="2108">
        <v>0</v>
      </c>
      <c r="AD149" s="2108"/>
      <c r="AE149" s="2844"/>
      <c r="AF149" s="2844">
        <v>0</v>
      </c>
      <c r="AG149" s="2108">
        <v>0</v>
      </c>
      <c r="AH149" s="373"/>
      <c r="AI149" s="373"/>
      <c r="AJ149" s="373">
        <v>0</v>
      </c>
    </row>
    <row r="150" spans="1:36" s="346" customFormat="1" ht="63">
      <c r="A150" s="369">
        <v>286</v>
      </c>
      <c r="B150" s="228" t="s">
        <v>779</v>
      </c>
      <c r="C150" s="181" t="s">
        <v>641</v>
      </c>
      <c r="D150" s="182" t="s">
        <v>257</v>
      </c>
      <c r="E150" s="182" t="s">
        <v>42</v>
      </c>
      <c r="F150" s="405" t="s">
        <v>47</v>
      </c>
      <c r="G150" s="377">
        <v>60</v>
      </c>
      <c r="H150" s="221">
        <v>0</v>
      </c>
      <c r="I150" s="221">
        <v>0</v>
      </c>
      <c r="J150" s="221">
        <v>0</v>
      </c>
      <c r="K150" s="221">
        <v>0</v>
      </c>
      <c r="L150" s="373">
        <v>60</v>
      </c>
      <c r="M150" s="374">
        <v>12</v>
      </c>
      <c r="N150" s="374">
        <v>0</v>
      </c>
      <c r="O150" s="373">
        <v>12</v>
      </c>
      <c r="P150" s="373"/>
      <c r="Q150" s="373"/>
      <c r="R150" s="373"/>
      <c r="S150" s="373"/>
      <c r="T150" s="373"/>
      <c r="U150" s="373"/>
      <c r="V150" s="373"/>
      <c r="W150" s="373"/>
      <c r="X150" s="2843">
        <v>12</v>
      </c>
      <c r="Y150" s="2843">
        <v>0</v>
      </c>
      <c r="Z150" s="2108">
        <v>12</v>
      </c>
      <c r="AA150" s="2844"/>
      <c r="AB150" s="2844"/>
      <c r="AC150" s="2108">
        <v>0</v>
      </c>
      <c r="AD150" s="2108"/>
      <c r="AE150" s="2844"/>
      <c r="AF150" s="2844">
        <v>0</v>
      </c>
      <c r="AG150" s="2108">
        <v>0</v>
      </c>
      <c r="AH150" s="373"/>
      <c r="AI150" s="373"/>
      <c r="AJ150" s="373">
        <v>0</v>
      </c>
    </row>
    <row r="151" spans="1:36" s="346" customFormat="1" ht="63">
      <c r="A151" s="369">
        <v>287</v>
      </c>
      <c r="B151" s="228" t="s">
        <v>780</v>
      </c>
      <c r="C151" s="181" t="s">
        <v>641</v>
      </c>
      <c r="D151" s="182" t="s">
        <v>45</v>
      </c>
      <c r="E151" s="182" t="s">
        <v>42</v>
      </c>
      <c r="F151" s="405" t="s">
        <v>47</v>
      </c>
      <c r="G151" s="377">
        <v>90</v>
      </c>
      <c r="H151" s="221">
        <v>0</v>
      </c>
      <c r="I151" s="221">
        <v>0</v>
      </c>
      <c r="J151" s="221">
        <v>0</v>
      </c>
      <c r="K151" s="221">
        <v>0</v>
      </c>
      <c r="L151" s="373">
        <v>90</v>
      </c>
      <c r="M151" s="374">
        <v>18</v>
      </c>
      <c r="N151" s="374">
        <v>0</v>
      </c>
      <c r="O151" s="373">
        <v>18</v>
      </c>
      <c r="P151" s="373"/>
      <c r="Q151" s="373"/>
      <c r="R151" s="373"/>
      <c r="S151" s="373"/>
      <c r="T151" s="373"/>
      <c r="U151" s="373"/>
      <c r="V151" s="373"/>
      <c r="W151" s="373"/>
      <c r="X151" s="2843">
        <v>18</v>
      </c>
      <c r="Y151" s="2843">
        <v>0</v>
      </c>
      <c r="Z151" s="2108">
        <v>18</v>
      </c>
      <c r="AA151" s="2844"/>
      <c r="AB151" s="2844"/>
      <c r="AC151" s="2108">
        <v>0</v>
      </c>
      <c r="AD151" s="2108"/>
      <c r="AE151" s="2844"/>
      <c r="AF151" s="2844">
        <v>0</v>
      </c>
      <c r="AG151" s="2108">
        <v>0</v>
      </c>
      <c r="AH151" s="373"/>
      <c r="AI151" s="373"/>
      <c r="AJ151" s="373">
        <v>0</v>
      </c>
    </row>
    <row r="152" spans="1:36" s="346" customFormat="1" ht="63">
      <c r="A152" s="369">
        <v>288</v>
      </c>
      <c r="B152" s="228" t="s">
        <v>781</v>
      </c>
      <c r="C152" s="181" t="s">
        <v>641</v>
      </c>
      <c r="D152" s="182" t="s">
        <v>72</v>
      </c>
      <c r="E152" s="182" t="s">
        <v>42</v>
      </c>
      <c r="F152" s="405" t="s">
        <v>47</v>
      </c>
      <c r="G152" s="377">
        <v>70</v>
      </c>
      <c r="H152" s="221">
        <v>0</v>
      </c>
      <c r="I152" s="221">
        <v>0</v>
      </c>
      <c r="J152" s="221">
        <v>0</v>
      </c>
      <c r="K152" s="221">
        <v>0</v>
      </c>
      <c r="L152" s="373">
        <v>70</v>
      </c>
      <c r="M152" s="374">
        <v>14</v>
      </c>
      <c r="N152" s="374">
        <v>0</v>
      </c>
      <c r="O152" s="373">
        <v>14</v>
      </c>
      <c r="P152" s="373"/>
      <c r="Q152" s="373"/>
      <c r="R152" s="373"/>
      <c r="S152" s="373"/>
      <c r="T152" s="373"/>
      <c r="U152" s="373"/>
      <c r="V152" s="373"/>
      <c r="W152" s="373"/>
      <c r="X152" s="2843">
        <v>14</v>
      </c>
      <c r="Y152" s="2843">
        <v>0</v>
      </c>
      <c r="Z152" s="2108">
        <v>14</v>
      </c>
      <c r="AA152" s="2844"/>
      <c r="AB152" s="2844"/>
      <c r="AC152" s="2108">
        <v>0</v>
      </c>
      <c r="AD152" s="2108"/>
      <c r="AE152" s="2844"/>
      <c r="AF152" s="2844">
        <v>0</v>
      </c>
      <c r="AG152" s="2108">
        <v>0</v>
      </c>
      <c r="AH152" s="373"/>
      <c r="AI152" s="373"/>
      <c r="AJ152" s="373">
        <v>0</v>
      </c>
    </row>
    <row r="153" spans="1:36" s="346" customFormat="1" ht="63">
      <c r="A153" s="369">
        <v>289</v>
      </c>
      <c r="B153" s="228" t="s">
        <v>782</v>
      </c>
      <c r="C153" s="181" t="s">
        <v>641</v>
      </c>
      <c r="D153" s="182" t="s">
        <v>389</v>
      </c>
      <c r="E153" s="182" t="s">
        <v>42</v>
      </c>
      <c r="F153" s="405" t="s">
        <v>47</v>
      </c>
      <c r="G153" s="377">
        <v>80</v>
      </c>
      <c r="H153" s="221">
        <v>0</v>
      </c>
      <c r="I153" s="221">
        <v>0</v>
      </c>
      <c r="J153" s="221">
        <v>0</v>
      </c>
      <c r="K153" s="221">
        <v>0</v>
      </c>
      <c r="L153" s="373">
        <v>80</v>
      </c>
      <c r="M153" s="374">
        <v>16</v>
      </c>
      <c r="N153" s="374">
        <v>0</v>
      </c>
      <c r="O153" s="373">
        <v>16</v>
      </c>
      <c r="P153" s="373"/>
      <c r="Q153" s="373"/>
      <c r="R153" s="373"/>
      <c r="S153" s="373"/>
      <c r="T153" s="373"/>
      <c r="U153" s="373"/>
      <c r="V153" s="373"/>
      <c r="W153" s="373"/>
      <c r="X153" s="2843">
        <v>16</v>
      </c>
      <c r="Y153" s="2843">
        <v>0</v>
      </c>
      <c r="Z153" s="2108">
        <v>16</v>
      </c>
      <c r="AA153" s="2844"/>
      <c r="AB153" s="2844"/>
      <c r="AC153" s="2108">
        <v>0</v>
      </c>
      <c r="AD153" s="2108"/>
      <c r="AE153" s="2844"/>
      <c r="AF153" s="2844">
        <v>0</v>
      </c>
      <c r="AG153" s="2108">
        <v>0</v>
      </c>
      <c r="AH153" s="373"/>
      <c r="AI153" s="373"/>
      <c r="AJ153" s="373">
        <v>0</v>
      </c>
    </row>
    <row r="154" spans="1:36" s="346" customFormat="1" ht="63">
      <c r="A154" s="369">
        <v>290</v>
      </c>
      <c r="B154" s="228" t="s">
        <v>783</v>
      </c>
      <c r="C154" s="181" t="s">
        <v>641</v>
      </c>
      <c r="D154" s="182" t="s">
        <v>393</v>
      </c>
      <c r="E154" s="182" t="s">
        <v>42</v>
      </c>
      <c r="F154" s="405" t="s">
        <v>47</v>
      </c>
      <c r="G154" s="377">
        <v>70</v>
      </c>
      <c r="H154" s="221">
        <v>0</v>
      </c>
      <c r="I154" s="221">
        <v>0</v>
      </c>
      <c r="J154" s="221">
        <v>0</v>
      </c>
      <c r="K154" s="221">
        <v>0</v>
      </c>
      <c r="L154" s="373">
        <v>70</v>
      </c>
      <c r="M154" s="374">
        <v>14</v>
      </c>
      <c r="N154" s="374">
        <v>0</v>
      </c>
      <c r="O154" s="373">
        <v>14</v>
      </c>
      <c r="P154" s="373"/>
      <c r="Q154" s="373"/>
      <c r="R154" s="373"/>
      <c r="S154" s="373"/>
      <c r="T154" s="373"/>
      <c r="U154" s="373"/>
      <c r="V154" s="373"/>
      <c r="W154" s="373"/>
      <c r="X154" s="2843">
        <v>14</v>
      </c>
      <c r="Y154" s="2843">
        <v>0</v>
      </c>
      <c r="Z154" s="2108">
        <v>14</v>
      </c>
      <c r="AA154" s="2844"/>
      <c r="AB154" s="2844"/>
      <c r="AC154" s="2108">
        <v>0</v>
      </c>
      <c r="AD154" s="2108"/>
      <c r="AE154" s="2844"/>
      <c r="AF154" s="2844">
        <v>0</v>
      </c>
      <c r="AG154" s="2108">
        <v>0</v>
      </c>
      <c r="AH154" s="373"/>
      <c r="AI154" s="373"/>
      <c r="AJ154" s="373">
        <v>0</v>
      </c>
    </row>
    <row r="155" spans="1:36" s="346" customFormat="1" ht="63">
      <c r="A155" s="369">
        <v>291</v>
      </c>
      <c r="B155" s="228" t="s">
        <v>784</v>
      </c>
      <c r="C155" s="181" t="s">
        <v>641</v>
      </c>
      <c r="D155" s="182" t="s">
        <v>230</v>
      </c>
      <c r="E155" s="182" t="s">
        <v>42</v>
      </c>
      <c r="F155" s="405" t="s">
        <v>47</v>
      </c>
      <c r="G155" s="377">
        <v>70</v>
      </c>
      <c r="H155" s="221">
        <v>0</v>
      </c>
      <c r="I155" s="221">
        <v>0</v>
      </c>
      <c r="J155" s="221">
        <v>0</v>
      </c>
      <c r="K155" s="221">
        <v>0</v>
      </c>
      <c r="L155" s="373">
        <v>70</v>
      </c>
      <c r="M155" s="374">
        <v>14</v>
      </c>
      <c r="N155" s="374">
        <v>0</v>
      </c>
      <c r="O155" s="373">
        <v>14</v>
      </c>
      <c r="P155" s="373"/>
      <c r="Q155" s="373"/>
      <c r="R155" s="373"/>
      <c r="S155" s="373"/>
      <c r="T155" s="373"/>
      <c r="U155" s="373"/>
      <c r="V155" s="373"/>
      <c r="W155" s="373"/>
      <c r="X155" s="2843">
        <v>14</v>
      </c>
      <c r="Y155" s="2843">
        <v>0</v>
      </c>
      <c r="Z155" s="2108">
        <v>14</v>
      </c>
      <c r="AA155" s="2844"/>
      <c r="AB155" s="2844"/>
      <c r="AC155" s="2108">
        <v>0</v>
      </c>
      <c r="AD155" s="2108"/>
      <c r="AE155" s="2844"/>
      <c r="AF155" s="2844">
        <v>0</v>
      </c>
      <c r="AG155" s="2108">
        <v>0</v>
      </c>
      <c r="AH155" s="373"/>
      <c r="AI155" s="373"/>
      <c r="AJ155" s="373">
        <v>0</v>
      </c>
    </row>
    <row r="156" spans="1:36" s="346" customFormat="1" ht="63">
      <c r="A156" s="369">
        <v>292</v>
      </c>
      <c r="B156" s="228" t="s">
        <v>785</v>
      </c>
      <c r="C156" s="181" t="s">
        <v>641</v>
      </c>
      <c r="D156" s="378" t="s">
        <v>553</v>
      </c>
      <c r="E156" s="182" t="s">
        <v>42</v>
      </c>
      <c r="F156" s="405" t="s">
        <v>47</v>
      </c>
      <c r="G156" s="377">
        <v>70</v>
      </c>
      <c r="H156" s="221">
        <v>0</v>
      </c>
      <c r="I156" s="221">
        <v>0</v>
      </c>
      <c r="J156" s="221">
        <v>0</v>
      </c>
      <c r="K156" s="221">
        <v>0</v>
      </c>
      <c r="L156" s="373">
        <v>70</v>
      </c>
      <c r="M156" s="374">
        <v>14</v>
      </c>
      <c r="N156" s="374">
        <v>0</v>
      </c>
      <c r="O156" s="373">
        <v>14</v>
      </c>
      <c r="P156" s="373"/>
      <c r="Q156" s="373"/>
      <c r="R156" s="373"/>
      <c r="S156" s="373"/>
      <c r="T156" s="373"/>
      <c r="U156" s="373"/>
      <c r="V156" s="373"/>
      <c r="W156" s="373"/>
      <c r="X156" s="2843">
        <v>14</v>
      </c>
      <c r="Y156" s="2843">
        <v>0</v>
      </c>
      <c r="Z156" s="2108">
        <v>14</v>
      </c>
      <c r="AA156" s="2844"/>
      <c r="AB156" s="2844"/>
      <c r="AC156" s="2108">
        <v>0</v>
      </c>
      <c r="AD156" s="2108"/>
      <c r="AE156" s="2844"/>
      <c r="AF156" s="2844">
        <v>0</v>
      </c>
      <c r="AG156" s="2108">
        <v>0</v>
      </c>
      <c r="AH156" s="373"/>
      <c r="AI156" s="373"/>
      <c r="AJ156" s="373">
        <v>0</v>
      </c>
    </row>
    <row r="157" spans="1:36" s="346" customFormat="1" ht="63">
      <c r="A157" s="369">
        <v>293</v>
      </c>
      <c r="B157" s="228" t="s">
        <v>786</v>
      </c>
      <c r="C157" s="181" t="s">
        <v>641</v>
      </c>
      <c r="D157" s="182" t="s">
        <v>384</v>
      </c>
      <c r="E157" s="182" t="s">
        <v>42</v>
      </c>
      <c r="F157" s="405" t="s">
        <v>47</v>
      </c>
      <c r="G157" s="377">
        <v>70</v>
      </c>
      <c r="H157" s="221">
        <v>0</v>
      </c>
      <c r="I157" s="221">
        <v>0</v>
      </c>
      <c r="J157" s="221">
        <v>0</v>
      </c>
      <c r="K157" s="221">
        <v>0</v>
      </c>
      <c r="L157" s="373">
        <v>70</v>
      </c>
      <c r="M157" s="374">
        <v>14</v>
      </c>
      <c r="N157" s="374">
        <v>0</v>
      </c>
      <c r="O157" s="373">
        <v>14</v>
      </c>
      <c r="P157" s="373"/>
      <c r="Q157" s="373"/>
      <c r="R157" s="373"/>
      <c r="S157" s="373"/>
      <c r="T157" s="373"/>
      <c r="U157" s="373"/>
      <c r="V157" s="373"/>
      <c r="W157" s="373"/>
      <c r="X157" s="2843">
        <v>14</v>
      </c>
      <c r="Y157" s="2843">
        <v>0</v>
      </c>
      <c r="Z157" s="2108">
        <v>14</v>
      </c>
      <c r="AA157" s="2844"/>
      <c r="AB157" s="2844"/>
      <c r="AC157" s="2108">
        <v>0</v>
      </c>
      <c r="AD157" s="2108"/>
      <c r="AE157" s="2844"/>
      <c r="AF157" s="2844">
        <v>0</v>
      </c>
      <c r="AG157" s="2108">
        <v>0</v>
      </c>
      <c r="AH157" s="373"/>
      <c r="AI157" s="373"/>
      <c r="AJ157" s="373">
        <v>0</v>
      </c>
    </row>
    <row r="158" spans="1:36" s="346" customFormat="1" ht="63">
      <c r="A158" s="369">
        <v>294</v>
      </c>
      <c r="B158" s="228" t="s">
        <v>787</v>
      </c>
      <c r="C158" s="181" t="s">
        <v>641</v>
      </c>
      <c r="D158" s="182" t="s">
        <v>213</v>
      </c>
      <c r="E158" s="182" t="s">
        <v>42</v>
      </c>
      <c r="F158" s="405" t="s">
        <v>47</v>
      </c>
      <c r="G158" s="377">
        <v>90</v>
      </c>
      <c r="H158" s="221">
        <v>0</v>
      </c>
      <c r="I158" s="221">
        <v>0</v>
      </c>
      <c r="J158" s="221">
        <v>0</v>
      </c>
      <c r="K158" s="221">
        <v>0</v>
      </c>
      <c r="L158" s="373">
        <v>90</v>
      </c>
      <c r="M158" s="374">
        <v>18</v>
      </c>
      <c r="N158" s="374">
        <v>0</v>
      </c>
      <c r="O158" s="373">
        <v>18</v>
      </c>
      <c r="P158" s="373"/>
      <c r="Q158" s="373"/>
      <c r="R158" s="373"/>
      <c r="S158" s="373"/>
      <c r="T158" s="373"/>
      <c r="U158" s="373"/>
      <c r="V158" s="373"/>
      <c r="W158" s="373"/>
      <c r="X158" s="2843">
        <v>18</v>
      </c>
      <c r="Y158" s="2843">
        <v>0</v>
      </c>
      <c r="Z158" s="2108">
        <v>18</v>
      </c>
      <c r="AA158" s="2844"/>
      <c r="AB158" s="2844"/>
      <c r="AC158" s="2108">
        <v>0</v>
      </c>
      <c r="AD158" s="2108"/>
      <c r="AE158" s="2844"/>
      <c r="AF158" s="2844">
        <v>0</v>
      </c>
      <c r="AG158" s="2108">
        <v>0</v>
      </c>
      <c r="AH158" s="373"/>
      <c r="AI158" s="373"/>
      <c r="AJ158" s="373">
        <v>0</v>
      </c>
    </row>
    <row r="159" spans="1:36" s="346" customFormat="1" ht="63">
      <c r="A159" s="369">
        <v>295</v>
      </c>
      <c r="B159" s="228" t="s">
        <v>788</v>
      </c>
      <c r="C159" s="181" t="s">
        <v>641</v>
      </c>
      <c r="D159" s="182" t="s">
        <v>577</v>
      </c>
      <c r="E159" s="182" t="s">
        <v>42</v>
      </c>
      <c r="F159" s="405" t="s">
        <v>47</v>
      </c>
      <c r="G159" s="377">
        <v>70</v>
      </c>
      <c r="H159" s="221">
        <v>0</v>
      </c>
      <c r="I159" s="221">
        <v>0</v>
      </c>
      <c r="J159" s="221">
        <v>0</v>
      </c>
      <c r="K159" s="221">
        <v>0</v>
      </c>
      <c r="L159" s="373">
        <v>70</v>
      </c>
      <c r="M159" s="374">
        <v>14</v>
      </c>
      <c r="N159" s="374">
        <v>0</v>
      </c>
      <c r="O159" s="373">
        <v>14</v>
      </c>
      <c r="P159" s="373"/>
      <c r="Q159" s="373"/>
      <c r="R159" s="373"/>
      <c r="S159" s="373"/>
      <c r="T159" s="373"/>
      <c r="U159" s="373"/>
      <c r="V159" s="373"/>
      <c r="W159" s="373"/>
      <c r="X159" s="2843">
        <v>14</v>
      </c>
      <c r="Y159" s="2843">
        <v>0</v>
      </c>
      <c r="Z159" s="2108">
        <v>14</v>
      </c>
      <c r="AA159" s="2844"/>
      <c r="AB159" s="2844"/>
      <c r="AC159" s="2108">
        <v>0</v>
      </c>
      <c r="AD159" s="2108"/>
      <c r="AE159" s="2844"/>
      <c r="AF159" s="2844">
        <v>0</v>
      </c>
      <c r="AG159" s="2108">
        <v>0</v>
      </c>
      <c r="AH159" s="373"/>
      <c r="AI159" s="373"/>
      <c r="AJ159" s="373">
        <v>0</v>
      </c>
    </row>
    <row r="160" spans="1:36" s="346" customFormat="1" ht="63">
      <c r="A160" s="369">
        <v>296</v>
      </c>
      <c r="B160" s="228" t="s">
        <v>789</v>
      </c>
      <c r="C160" s="181" t="s">
        <v>641</v>
      </c>
      <c r="D160" s="182" t="s">
        <v>187</v>
      </c>
      <c r="E160" s="182" t="s">
        <v>42</v>
      </c>
      <c r="F160" s="405" t="s">
        <v>47</v>
      </c>
      <c r="G160" s="377">
        <v>100</v>
      </c>
      <c r="H160" s="221">
        <v>0</v>
      </c>
      <c r="I160" s="221">
        <v>0</v>
      </c>
      <c r="J160" s="221">
        <v>0</v>
      </c>
      <c r="K160" s="221">
        <v>0</v>
      </c>
      <c r="L160" s="373">
        <v>100</v>
      </c>
      <c r="M160" s="374">
        <v>20</v>
      </c>
      <c r="N160" s="374">
        <v>0</v>
      </c>
      <c r="O160" s="373">
        <v>20</v>
      </c>
      <c r="P160" s="373"/>
      <c r="Q160" s="373"/>
      <c r="R160" s="373"/>
      <c r="S160" s="373"/>
      <c r="T160" s="373"/>
      <c r="U160" s="373"/>
      <c r="V160" s="373"/>
      <c r="W160" s="373"/>
      <c r="X160" s="2843">
        <v>20</v>
      </c>
      <c r="Y160" s="2843">
        <v>0</v>
      </c>
      <c r="Z160" s="2108">
        <v>20</v>
      </c>
      <c r="AA160" s="2844"/>
      <c r="AB160" s="2844"/>
      <c r="AC160" s="2108">
        <v>0</v>
      </c>
      <c r="AD160" s="2108"/>
      <c r="AE160" s="2844"/>
      <c r="AF160" s="2844">
        <v>0</v>
      </c>
      <c r="AG160" s="2108">
        <v>0</v>
      </c>
      <c r="AH160" s="373"/>
      <c r="AI160" s="373"/>
      <c r="AJ160" s="373">
        <v>0</v>
      </c>
    </row>
    <row r="161" spans="1:36" s="346" customFormat="1" ht="63">
      <c r="A161" s="369">
        <v>297</v>
      </c>
      <c r="B161" s="228" t="s">
        <v>790</v>
      </c>
      <c r="C161" s="181" t="s">
        <v>641</v>
      </c>
      <c r="D161" s="182" t="s">
        <v>561</v>
      </c>
      <c r="E161" s="182" t="s">
        <v>42</v>
      </c>
      <c r="F161" s="405" t="s">
        <v>47</v>
      </c>
      <c r="G161" s="377">
        <v>70</v>
      </c>
      <c r="H161" s="221">
        <v>0</v>
      </c>
      <c r="I161" s="221">
        <v>0</v>
      </c>
      <c r="J161" s="221">
        <v>0</v>
      </c>
      <c r="K161" s="221">
        <v>0</v>
      </c>
      <c r="L161" s="373">
        <v>70</v>
      </c>
      <c r="M161" s="374">
        <v>14</v>
      </c>
      <c r="N161" s="374">
        <v>0</v>
      </c>
      <c r="O161" s="373">
        <v>14</v>
      </c>
      <c r="P161" s="373"/>
      <c r="Q161" s="373"/>
      <c r="R161" s="373"/>
      <c r="S161" s="373"/>
      <c r="T161" s="373"/>
      <c r="U161" s="373"/>
      <c r="V161" s="373"/>
      <c r="W161" s="373"/>
      <c r="X161" s="2843">
        <v>14</v>
      </c>
      <c r="Y161" s="2843">
        <v>0</v>
      </c>
      <c r="Z161" s="2108">
        <v>14</v>
      </c>
      <c r="AA161" s="2844"/>
      <c r="AB161" s="2844"/>
      <c r="AC161" s="2108">
        <v>0</v>
      </c>
      <c r="AD161" s="2108"/>
      <c r="AE161" s="2844"/>
      <c r="AF161" s="2844">
        <v>0</v>
      </c>
      <c r="AG161" s="2108">
        <v>0</v>
      </c>
      <c r="AH161" s="373"/>
      <c r="AI161" s="373"/>
      <c r="AJ161" s="373">
        <v>0</v>
      </c>
    </row>
    <row r="162" spans="1:36" s="346" customFormat="1" ht="63">
      <c r="A162" s="369">
        <v>298</v>
      </c>
      <c r="B162" s="228" t="s">
        <v>791</v>
      </c>
      <c r="C162" s="181" t="s">
        <v>641</v>
      </c>
      <c r="D162" s="182" t="s">
        <v>564</v>
      </c>
      <c r="E162" s="182" t="s">
        <v>42</v>
      </c>
      <c r="F162" s="405" t="s">
        <v>47</v>
      </c>
      <c r="G162" s="377">
        <v>60</v>
      </c>
      <c r="H162" s="221">
        <v>0</v>
      </c>
      <c r="I162" s="221">
        <v>0</v>
      </c>
      <c r="J162" s="221">
        <v>0</v>
      </c>
      <c r="K162" s="221">
        <v>0</v>
      </c>
      <c r="L162" s="373">
        <v>60</v>
      </c>
      <c r="M162" s="374">
        <v>12</v>
      </c>
      <c r="N162" s="374">
        <v>0</v>
      </c>
      <c r="O162" s="373">
        <v>12</v>
      </c>
      <c r="P162" s="373"/>
      <c r="Q162" s="373"/>
      <c r="R162" s="373"/>
      <c r="S162" s="373"/>
      <c r="T162" s="373"/>
      <c r="U162" s="373"/>
      <c r="V162" s="373"/>
      <c r="W162" s="373"/>
      <c r="X162" s="2843">
        <v>12</v>
      </c>
      <c r="Y162" s="2843">
        <v>0</v>
      </c>
      <c r="Z162" s="2108">
        <v>12</v>
      </c>
      <c r="AA162" s="2844"/>
      <c r="AB162" s="2844"/>
      <c r="AC162" s="2108">
        <v>0</v>
      </c>
      <c r="AD162" s="2108"/>
      <c r="AE162" s="2844"/>
      <c r="AF162" s="2844">
        <v>0</v>
      </c>
      <c r="AG162" s="2108">
        <v>0</v>
      </c>
      <c r="AH162" s="373"/>
      <c r="AI162" s="373"/>
      <c r="AJ162" s="373">
        <v>0</v>
      </c>
    </row>
    <row r="163" spans="1:36" s="346" customFormat="1" ht="63">
      <c r="A163" s="369">
        <v>299</v>
      </c>
      <c r="B163" s="228" t="s">
        <v>792</v>
      </c>
      <c r="C163" s="181" t="s">
        <v>641</v>
      </c>
      <c r="D163" s="182" t="s">
        <v>66</v>
      </c>
      <c r="E163" s="182" t="s">
        <v>42</v>
      </c>
      <c r="F163" s="405" t="s">
        <v>47</v>
      </c>
      <c r="G163" s="377">
        <v>60</v>
      </c>
      <c r="H163" s="221">
        <v>0</v>
      </c>
      <c r="I163" s="221">
        <v>0</v>
      </c>
      <c r="J163" s="221">
        <v>0</v>
      </c>
      <c r="K163" s="221">
        <v>0</v>
      </c>
      <c r="L163" s="373">
        <v>60</v>
      </c>
      <c r="M163" s="374">
        <v>12</v>
      </c>
      <c r="N163" s="374">
        <v>0</v>
      </c>
      <c r="O163" s="373">
        <v>12</v>
      </c>
      <c r="P163" s="373"/>
      <c r="Q163" s="373"/>
      <c r="R163" s="373"/>
      <c r="S163" s="373"/>
      <c r="T163" s="373"/>
      <c r="U163" s="373"/>
      <c r="V163" s="373"/>
      <c r="W163" s="373"/>
      <c r="X163" s="2843">
        <v>12</v>
      </c>
      <c r="Y163" s="2843">
        <v>0</v>
      </c>
      <c r="Z163" s="2108">
        <v>12</v>
      </c>
      <c r="AA163" s="2844"/>
      <c r="AB163" s="2844"/>
      <c r="AC163" s="2108">
        <v>0</v>
      </c>
      <c r="AD163" s="2108"/>
      <c r="AE163" s="2844"/>
      <c r="AF163" s="2844">
        <v>0</v>
      </c>
      <c r="AG163" s="2108">
        <v>0</v>
      </c>
      <c r="AH163" s="373"/>
      <c r="AI163" s="373"/>
      <c r="AJ163" s="373">
        <v>0</v>
      </c>
    </row>
    <row r="164" spans="1:36" s="346" customFormat="1" ht="63">
      <c r="A164" s="369">
        <v>300</v>
      </c>
      <c r="B164" s="228" t="s">
        <v>793</v>
      </c>
      <c r="C164" s="181" t="s">
        <v>641</v>
      </c>
      <c r="D164" s="182" t="s">
        <v>56</v>
      </c>
      <c r="E164" s="182" t="s">
        <v>42</v>
      </c>
      <c r="F164" s="405" t="s">
        <v>47</v>
      </c>
      <c r="G164" s="377">
        <v>60</v>
      </c>
      <c r="H164" s="221">
        <v>0</v>
      </c>
      <c r="I164" s="221">
        <v>0</v>
      </c>
      <c r="J164" s="221">
        <v>0</v>
      </c>
      <c r="K164" s="221">
        <v>0</v>
      </c>
      <c r="L164" s="373">
        <v>60</v>
      </c>
      <c r="M164" s="374">
        <v>12</v>
      </c>
      <c r="N164" s="374">
        <v>0</v>
      </c>
      <c r="O164" s="373">
        <v>12</v>
      </c>
      <c r="P164" s="373"/>
      <c r="Q164" s="373"/>
      <c r="R164" s="373"/>
      <c r="S164" s="373"/>
      <c r="T164" s="373"/>
      <c r="U164" s="373"/>
      <c r="V164" s="373"/>
      <c r="W164" s="373"/>
      <c r="X164" s="2843">
        <v>12</v>
      </c>
      <c r="Y164" s="2843">
        <v>0</v>
      </c>
      <c r="Z164" s="2108">
        <v>12</v>
      </c>
      <c r="AA164" s="2844"/>
      <c r="AB164" s="2844"/>
      <c r="AC164" s="2108">
        <v>0</v>
      </c>
      <c r="AD164" s="2108"/>
      <c r="AE164" s="2844"/>
      <c r="AF164" s="2844">
        <v>0</v>
      </c>
      <c r="AG164" s="2108">
        <v>0</v>
      </c>
      <c r="AH164" s="373"/>
      <c r="AI164" s="373"/>
      <c r="AJ164" s="373">
        <v>0</v>
      </c>
    </row>
    <row r="165" spans="1:36" s="346" customFormat="1" ht="63">
      <c r="A165" s="369">
        <v>301</v>
      </c>
      <c r="B165" s="228" t="s">
        <v>794</v>
      </c>
      <c r="C165" s="181" t="s">
        <v>641</v>
      </c>
      <c r="D165" s="182" t="s">
        <v>666</v>
      </c>
      <c r="E165" s="182" t="s">
        <v>42</v>
      </c>
      <c r="F165" s="405" t="s">
        <v>47</v>
      </c>
      <c r="G165" s="377">
        <v>60</v>
      </c>
      <c r="H165" s="221">
        <v>0</v>
      </c>
      <c r="I165" s="221">
        <v>0</v>
      </c>
      <c r="J165" s="221">
        <v>0</v>
      </c>
      <c r="K165" s="221">
        <v>0</v>
      </c>
      <c r="L165" s="373">
        <v>60</v>
      </c>
      <c r="M165" s="374">
        <v>12</v>
      </c>
      <c r="N165" s="374">
        <v>0</v>
      </c>
      <c r="O165" s="373">
        <v>12</v>
      </c>
      <c r="P165" s="373"/>
      <c r="Q165" s="373"/>
      <c r="R165" s="373"/>
      <c r="S165" s="373"/>
      <c r="T165" s="373"/>
      <c r="U165" s="373"/>
      <c r="V165" s="373"/>
      <c r="W165" s="373"/>
      <c r="X165" s="2843">
        <v>12</v>
      </c>
      <c r="Y165" s="2843">
        <v>0</v>
      </c>
      <c r="Z165" s="2108">
        <v>12</v>
      </c>
      <c r="AA165" s="2844"/>
      <c r="AB165" s="2844"/>
      <c r="AC165" s="2108">
        <v>0</v>
      </c>
      <c r="AD165" s="2108"/>
      <c r="AE165" s="2844"/>
      <c r="AF165" s="2844">
        <v>0</v>
      </c>
      <c r="AG165" s="2108">
        <v>0</v>
      </c>
      <c r="AH165" s="373"/>
      <c r="AI165" s="373"/>
      <c r="AJ165" s="373">
        <v>0</v>
      </c>
    </row>
    <row r="166" spans="1:36" s="346" customFormat="1" ht="63">
      <c r="A166" s="369">
        <v>302</v>
      </c>
      <c r="B166" s="228" t="s">
        <v>795</v>
      </c>
      <c r="C166" s="181" t="s">
        <v>641</v>
      </c>
      <c r="D166" s="182" t="s">
        <v>592</v>
      </c>
      <c r="E166" s="182" t="s">
        <v>42</v>
      </c>
      <c r="F166" s="405" t="s">
        <v>47</v>
      </c>
      <c r="G166" s="377">
        <v>60</v>
      </c>
      <c r="H166" s="221">
        <v>0</v>
      </c>
      <c r="I166" s="221">
        <v>0</v>
      </c>
      <c r="J166" s="221">
        <v>0</v>
      </c>
      <c r="K166" s="221">
        <v>0</v>
      </c>
      <c r="L166" s="373">
        <v>60</v>
      </c>
      <c r="M166" s="374">
        <v>12</v>
      </c>
      <c r="N166" s="374">
        <v>0</v>
      </c>
      <c r="O166" s="373">
        <v>12</v>
      </c>
      <c r="P166" s="373"/>
      <c r="Q166" s="373"/>
      <c r="R166" s="373"/>
      <c r="S166" s="373"/>
      <c r="T166" s="373"/>
      <c r="U166" s="373"/>
      <c r="V166" s="373"/>
      <c r="W166" s="373"/>
      <c r="X166" s="2843">
        <v>12</v>
      </c>
      <c r="Y166" s="2843">
        <v>0</v>
      </c>
      <c r="Z166" s="2108">
        <v>12</v>
      </c>
      <c r="AA166" s="2844"/>
      <c r="AB166" s="2844"/>
      <c r="AC166" s="2108">
        <v>0</v>
      </c>
      <c r="AD166" s="2108"/>
      <c r="AE166" s="2844"/>
      <c r="AF166" s="2844">
        <v>0</v>
      </c>
      <c r="AG166" s="2108">
        <v>0</v>
      </c>
      <c r="AH166" s="373"/>
      <c r="AI166" s="373"/>
      <c r="AJ166" s="373">
        <v>0</v>
      </c>
    </row>
    <row r="167" spans="1:36" s="346" customFormat="1" ht="63">
      <c r="A167" s="369">
        <v>303</v>
      </c>
      <c r="B167" s="228" t="s">
        <v>796</v>
      </c>
      <c r="C167" s="181" t="s">
        <v>641</v>
      </c>
      <c r="D167" s="182" t="s">
        <v>668</v>
      </c>
      <c r="E167" s="182" t="s">
        <v>42</v>
      </c>
      <c r="F167" s="405" t="s">
        <v>47</v>
      </c>
      <c r="G167" s="377">
        <v>60</v>
      </c>
      <c r="H167" s="221">
        <v>0</v>
      </c>
      <c r="I167" s="221">
        <v>0</v>
      </c>
      <c r="J167" s="221">
        <v>0</v>
      </c>
      <c r="K167" s="221">
        <v>0</v>
      </c>
      <c r="L167" s="373">
        <v>60</v>
      </c>
      <c r="M167" s="374">
        <v>12</v>
      </c>
      <c r="N167" s="374">
        <v>0</v>
      </c>
      <c r="O167" s="373">
        <v>12</v>
      </c>
      <c r="P167" s="373"/>
      <c r="Q167" s="373"/>
      <c r="R167" s="373"/>
      <c r="S167" s="373"/>
      <c r="T167" s="373"/>
      <c r="U167" s="373"/>
      <c r="V167" s="373"/>
      <c r="W167" s="373"/>
      <c r="X167" s="2843">
        <v>12</v>
      </c>
      <c r="Y167" s="2843">
        <v>0</v>
      </c>
      <c r="Z167" s="2108">
        <v>12</v>
      </c>
      <c r="AA167" s="2844"/>
      <c r="AB167" s="2844"/>
      <c r="AC167" s="2108">
        <v>0</v>
      </c>
      <c r="AD167" s="2108"/>
      <c r="AE167" s="2844"/>
      <c r="AF167" s="2844">
        <v>0</v>
      </c>
      <c r="AG167" s="2108">
        <v>0</v>
      </c>
      <c r="AH167" s="373"/>
      <c r="AI167" s="373"/>
      <c r="AJ167" s="373">
        <v>0</v>
      </c>
    </row>
    <row r="168" spans="1:36" s="346" customFormat="1" ht="63">
      <c r="A168" s="369">
        <v>304</v>
      </c>
      <c r="B168" s="228" t="s">
        <v>797</v>
      </c>
      <c r="C168" s="181" t="s">
        <v>641</v>
      </c>
      <c r="D168" s="182" t="s">
        <v>670</v>
      </c>
      <c r="E168" s="182" t="s">
        <v>42</v>
      </c>
      <c r="F168" s="405" t="s">
        <v>47</v>
      </c>
      <c r="G168" s="377">
        <v>60</v>
      </c>
      <c r="H168" s="221">
        <v>0</v>
      </c>
      <c r="I168" s="221">
        <v>0</v>
      </c>
      <c r="J168" s="221">
        <v>0</v>
      </c>
      <c r="K168" s="221">
        <v>0</v>
      </c>
      <c r="L168" s="373">
        <v>60</v>
      </c>
      <c r="M168" s="374">
        <v>12</v>
      </c>
      <c r="N168" s="374">
        <v>0</v>
      </c>
      <c r="O168" s="373">
        <v>12</v>
      </c>
      <c r="P168" s="373"/>
      <c r="Q168" s="373"/>
      <c r="R168" s="373"/>
      <c r="S168" s="373"/>
      <c r="T168" s="373"/>
      <c r="U168" s="373"/>
      <c r="V168" s="373"/>
      <c r="W168" s="373"/>
      <c r="X168" s="2843">
        <v>12</v>
      </c>
      <c r="Y168" s="2843">
        <v>0</v>
      </c>
      <c r="Z168" s="2108">
        <v>12</v>
      </c>
      <c r="AA168" s="2844"/>
      <c r="AB168" s="2844"/>
      <c r="AC168" s="2108">
        <v>0</v>
      </c>
      <c r="AD168" s="2108"/>
      <c r="AE168" s="2844"/>
      <c r="AF168" s="2844">
        <v>0</v>
      </c>
      <c r="AG168" s="2108">
        <v>0</v>
      </c>
      <c r="AH168" s="373"/>
      <c r="AI168" s="373"/>
      <c r="AJ168" s="373">
        <v>0</v>
      </c>
    </row>
    <row r="169" spans="1:36" s="346" customFormat="1" ht="189">
      <c r="A169" s="369">
        <v>305</v>
      </c>
      <c r="B169" s="228" t="s">
        <v>798</v>
      </c>
      <c r="C169" s="181" t="s">
        <v>799</v>
      </c>
      <c r="D169" s="182" t="s">
        <v>672</v>
      </c>
      <c r="E169" s="182" t="s">
        <v>42</v>
      </c>
      <c r="F169" s="405" t="s">
        <v>47</v>
      </c>
      <c r="G169" s="377">
        <v>60</v>
      </c>
      <c r="H169" s="221">
        <v>0</v>
      </c>
      <c r="I169" s="221">
        <v>0</v>
      </c>
      <c r="J169" s="221">
        <v>0</v>
      </c>
      <c r="K169" s="221">
        <v>0</v>
      </c>
      <c r="L169" s="373">
        <v>60</v>
      </c>
      <c r="M169" s="374">
        <v>12</v>
      </c>
      <c r="N169" s="374">
        <v>0</v>
      </c>
      <c r="O169" s="373">
        <v>12</v>
      </c>
      <c r="P169" s="373"/>
      <c r="Q169" s="373"/>
      <c r="R169" s="373"/>
      <c r="S169" s="373"/>
      <c r="T169" s="373"/>
      <c r="U169" s="373"/>
      <c r="V169" s="373"/>
      <c r="W169" s="373"/>
      <c r="X169" s="2843">
        <v>12</v>
      </c>
      <c r="Y169" s="2843">
        <v>0</v>
      </c>
      <c r="Z169" s="2108">
        <v>12</v>
      </c>
      <c r="AA169" s="2844"/>
      <c r="AB169" s="2844"/>
      <c r="AC169" s="2108">
        <v>0</v>
      </c>
      <c r="AD169" s="2108"/>
      <c r="AE169" s="2844"/>
      <c r="AF169" s="2844">
        <v>0</v>
      </c>
      <c r="AG169" s="2108">
        <v>0</v>
      </c>
      <c r="AH169" s="373"/>
      <c r="AI169" s="373"/>
      <c r="AJ169" s="373">
        <v>0</v>
      </c>
    </row>
    <row r="170" spans="1:36" s="346" customFormat="1" ht="63">
      <c r="A170" s="369">
        <v>306</v>
      </c>
      <c r="B170" s="228" t="s">
        <v>800</v>
      </c>
      <c r="C170" s="181" t="s">
        <v>641</v>
      </c>
      <c r="D170" s="182" t="s">
        <v>538</v>
      </c>
      <c r="E170" s="182" t="s">
        <v>42</v>
      </c>
      <c r="F170" s="405" t="s">
        <v>47</v>
      </c>
      <c r="G170" s="377">
        <v>70</v>
      </c>
      <c r="H170" s="221">
        <v>0</v>
      </c>
      <c r="I170" s="221">
        <v>0</v>
      </c>
      <c r="J170" s="221">
        <v>0</v>
      </c>
      <c r="K170" s="221">
        <v>0</v>
      </c>
      <c r="L170" s="373">
        <v>70</v>
      </c>
      <c r="M170" s="374">
        <v>14</v>
      </c>
      <c r="N170" s="374">
        <v>0</v>
      </c>
      <c r="O170" s="373">
        <v>14</v>
      </c>
      <c r="P170" s="373"/>
      <c r="Q170" s="373"/>
      <c r="R170" s="373"/>
      <c r="S170" s="373"/>
      <c r="T170" s="373"/>
      <c r="U170" s="373"/>
      <c r="V170" s="373"/>
      <c r="W170" s="373"/>
      <c r="X170" s="2843">
        <v>14</v>
      </c>
      <c r="Y170" s="2843">
        <v>0</v>
      </c>
      <c r="Z170" s="2108">
        <v>14</v>
      </c>
      <c r="AA170" s="2844"/>
      <c r="AB170" s="2844"/>
      <c r="AC170" s="2108">
        <v>0</v>
      </c>
      <c r="AD170" s="2108"/>
      <c r="AE170" s="2844"/>
      <c r="AF170" s="2844">
        <v>0</v>
      </c>
      <c r="AG170" s="2108">
        <v>0</v>
      </c>
      <c r="AH170" s="373"/>
      <c r="AI170" s="373"/>
      <c r="AJ170" s="373">
        <v>0</v>
      </c>
    </row>
    <row r="171" spans="1:36" s="346" customFormat="1" ht="63">
      <c r="A171" s="369">
        <v>307</v>
      </c>
      <c r="B171" s="228" t="s">
        <v>801</v>
      </c>
      <c r="C171" s="181" t="s">
        <v>641</v>
      </c>
      <c r="D171" s="182" t="s">
        <v>674</v>
      </c>
      <c r="E171" s="182" t="s">
        <v>42</v>
      </c>
      <c r="F171" s="405" t="s">
        <v>47</v>
      </c>
      <c r="G171" s="377">
        <v>60</v>
      </c>
      <c r="H171" s="221">
        <v>0</v>
      </c>
      <c r="I171" s="221">
        <v>0</v>
      </c>
      <c r="J171" s="221">
        <v>0</v>
      </c>
      <c r="K171" s="221">
        <v>0</v>
      </c>
      <c r="L171" s="373">
        <v>60</v>
      </c>
      <c r="M171" s="374">
        <v>12</v>
      </c>
      <c r="N171" s="374">
        <v>0</v>
      </c>
      <c r="O171" s="373">
        <v>12</v>
      </c>
      <c r="P171" s="373"/>
      <c r="Q171" s="373"/>
      <c r="R171" s="373"/>
      <c r="S171" s="373"/>
      <c r="T171" s="373"/>
      <c r="U171" s="373"/>
      <c r="V171" s="373"/>
      <c r="W171" s="373"/>
      <c r="X171" s="2843">
        <v>12</v>
      </c>
      <c r="Y171" s="2843">
        <v>0</v>
      </c>
      <c r="Z171" s="2108">
        <v>12</v>
      </c>
      <c r="AA171" s="2844"/>
      <c r="AB171" s="2844"/>
      <c r="AC171" s="2108">
        <v>0</v>
      </c>
      <c r="AD171" s="2108"/>
      <c r="AE171" s="2844"/>
      <c r="AF171" s="2844">
        <v>0</v>
      </c>
      <c r="AG171" s="2108">
        <v>0</v>
      </c>
      <c r="AH171" s="373"/>
      <c r="AI171" s="373"/>
      <c r="AJ171" s="373">
        <v>0</v>
      </c>
    </row>
    <row r="172" spans="1:36" s="346" customFormat="1" ht="47.25">
      <c r="A172" s="369">
        <v>308</v>
      </c>
      <c r="B172" s="228" t="s">
        <v>802</v>
      </c>
      <c r="C172" s="375" t="s">
        <v>803</v>
      </c>
      <c r="D172" s="182" t="s">
        <v>28</v>
      </c>
      <c r="E172" s="182" t="s">
        <v>42</v>
      </c>
      <c r="F172" s="405" t="s">
        <v>47</v>
      </c>
      <c r="G172" s="377">
        <v>160</v>
      </c>
      <c r="H172" s="221">
        <v>0</v>
      </c>
      <c r="I172" s="221">
        <v>0</v>
      </c>
      <c r="J172" s="221">
        <v>0</v>
      </c>
      <c r="K172" s="221">
        <v>0</v>
      </c>
      <c r="L172" s="373">
        <v>160</v>
      </c>
      <c r="M172" s="374">
        <v>32</v>
      </c>
      <c r="N172" s="374">
        <v>0</v>
      </c>
      <c r="O172" s="373">
        <v>32</v>
      </c>
      <c r="P172" s="373"/>
      <c r="Q172" s="373"/>
      <c r="R172" s="373"/>
      <c r="S172" s="373"/>
      <c r="T172" s="373"/>
      <c r="U172" s="373"/>
      <c r="V172" s="373"/>
      <c r="W172" s="373"/>
      <c r="X172" s="2843">
        <v>32</v>
      </c>
      <c r="Y172" s="2843">
        <v>0</v>
      </c>
      <c r="Z172" s="2108">
        <v>32</v>
      </c>
      <c r="AA172" s="2844"/>
      <c r="AB172" s="2844"/>
      <c r="AC172" s="2108">
        <v>0</v>
      </c>
      <c r="AD172" s="2108"/>
      <c r="AE172" s="2844"/>
      <c r="AF172" s="2844">
        <v>0</v>
      </c>
      <c r="AG172" s="2108">
        <v>0</v>
      </c>
      <c r="AH172" s="373"/>
      <c r="AI172" s="373"/>
      <c r="AJ172" s="373">
        <v>0</v>
      </c>
    </row>
    <row r="173" spans="1:36" s="346" customFormat="1" ht="47.25">
      <c r="A173" s="369">
        <v>309</v>
      </c>
      <c r="B173" s="228" t="s">
        <v>804</v>
      </c>
      <c r="C173" s="375" t="s">
        <v>805</v>
      </c>
      <c r="D173" s="182" t="s">
        <v>588</v>
      </c>
      <c r="E173" s="182" t="s">
        <v>42</v>
      </c>
      <c r="F173" s="405" t="s">
        <v>47</v>
      </c>
      <c r="G173" s="377">
        <v>100</v>
      </c>
      <c r="H173" s="221">
        <v>0</v>
      </c>
      <c r="I173" s="221">
        <v>0</v>
      </c>
      <c r="J173" s="221">
        <v>0</v>
      </c>
      <c r="K173" s="221">
        <v>0</v>
      </c>
      <c r="L173" s="373">
        <v>100</v>
      </c>
      <c r="M173" s="374">
        <v>20</v>
      </c>
      <c r="N173" s="374">
        <v>0</v>
      </c>
      <c r="O173" s="373">
        <v>20</v>
      </c>
      <c r="P173" s="373"/>
      <c r="Q173" s="373"/>
      <c r="R173" s="373"/>
      <c r="S173" s="373"/>
      <c r="T173" s="373"/>
      <c r="U173" s="373"/>
      <c r="V173" s="373"/>
      <c r="W173" s="373"/>
      <c r="X173" s="2843">
        <v>20</v>
      </c>
      <c r="Y173" s="2843">
        <v>0</v>
      </c>
      <c r="Z173" s="2108">
        <v>20</v>
      </c>
      <c r="AA173" s="2844"/>
      <c r="AB173" s="2844"/>
      <c r="AC173" s="2108">
        <v>0</v>
      </c>
      <c r="AD173" s="2108"/>
      <c r="AE173" s="2844"/>
      <c r="AF173" s="2844">
        <v>0</v>
      </c>
      <c r="AG173" s="2108">
        <v>0</v>
      </c>
      <c r="AH173" s="373"/>
      <c r="AI173" s="373"/>
      <c r="AJ173" s="373">
        <v>0</v>
      </c>
    </row>
    <row r="174" spans="1:36" s="346" customFormat="1" ht="47.25">
      <c r="A174" s="369">
        <v>310</v>
      </c>
      <c r="B174" s="228" t="s">
        <v>806</v>
      </c>
      <c r="C174" s="375" t="s">
        <v>807</v>
      </c>
      <c r="D174" s="182" t="s">
        <v>226</v>
      </c>
      <c r="E174" s="182" t="s">
        <v>42</v>
      </c>
      <c r="F174" s="405" t="s">
        <v>47</v>
      </c>
      <c r="G174" s="377">
        <v>300</v>
      </c>
      <c r="H174" s="221">
        <v>0</v>
      </c>
      <c r="I174" s="221">
        <v>0</v>
      </c>
      <c r="J174" s="221">
        <v>0</v>
      </c>
      <c r="K174" s="221">
        <v>0</v>
      </c>
      <c r="L174" s="373">
        <v>300</v>
      </c>
      <c r="M174" s="374">
        <v>60</v>
      </c>
      <c r="N174" s="374">
        <v>0</v>
      </c>
      <c r="O174" s="373">
        <v>60</v>
      </c>
      <c r="P174" s="373"/>
      <c r="Q174" s="373"/>
      <c r="R174" s="373"/>
      <c r="S174" s="373"/>
      <c r="T174" s="373"/>
      <c r="U174" s="373"/>
      <c r="V174" s="373"/>
      <c r="W174" s="373"/>
      <c r="X174" s="2843">
        <v>60</v>
      </c>
      <c r="Y174" s="2843">
        <v>0</v>
      </c>
      <c r="Z174" s="2108">
        <v>60</v>
      </c>
      <c r="AA174" s="2844"/>
      <c r="AB174" s="2844"/>
      <c r="AC174" s="2108">
        <v>0</v>
      </c>
      <c r="AD174" s="2108"/>
      <c r="AE174" s="2844"/>
      <c r="AF174" s="2844">
        <v>0</v>
      </c>
      <c r="AG174" s="2108">
        <v>0</v>
      </c>
      <c r="AH174" s="373"/>
      <c r="AI174" s="373"/>
      <c r="AJ174" s="373">
        <v>0</v>
      </c>
    </row>
    <row r="175" spans="1:36" s="346" customFormat="1" ht="47.25">
      <c r="A175" s="369">
        <v>311</v>
      </c>
      <c r="B175" s="228" t="s">
        <v>808</v>
      </c>
      <c r="C175" s="375" t="s">
        <v>803</v>
      </c>
      <c r="D175" s="182" t="s">
        <v>400</v>
      </c>
      <c r="E175" s="182" t="s">
        <v>42</v>
      </c>
      <c r="F175" s="405" t="s">
        <v>47</v>
      </c>
      <c r="G175" s="377">
        <v>160</v>
      </c>
      <c r="H175" s="221">
        <v>0</v>
      </c>
      <c r="I175" s="221">
        <v>0</v>
      </c>
      <c r="J175" s="221">
        <v>0</v>
      </c>
      <c r="K175" s="221">
        <v>0</v>
      </c>
      <c r="L175" s="373">
        <v>160</v>
      </c>
      <c r="M175" s="374">
        <v>32</v>
      </c>
      <c r="N175" s="374">
        <v>0</v>
      </c>
      <c r="O175" s="373">
        <v>32</v>
      </c>
      <c r="P175" s="373"/>
      <c r="Q175" s="373"/>
      <c r="R175" s="373"/>
      <c r="S175" s="373"/>
      <c r="T175" s="373"/>
      <c r="U175" s="373"/>
      <c r="V175" s="373"/>
      <c r="W175" s="373"/>
      <c r="X175" s="2843">
        <v>32</v>
      </c>
      <c r="Y175" s="2843">
        <v>0</v>
      </c>
      <c r="Z175" s="2108">
        <v>32</v>
      </c>
      <c r="AA175" s="2844"/>
      <c r="AB175" s="2844"/>
      <c r="AC175" s="2108">
        <v>0</v>
      </c>
      <c r="AD175" s="2108"/>
      <c r="AE175" s="2844"/>
      <c r="AF175" s="2844">
        <v>0</v>
      </c>
      <c r="AG175" s="2108">
        <v>0</v>
      </c>
      <c r="AH175" s="373"/>
      <c r="AI175" s="373"/>
      <c r="AJ175" s="373">
        <v>0</v>
      </c>
    </row>
    <row r="176" spans="1:36" s="346" customFormat="1" ht="47.25">
      <c r="A176" s="369">
        <v>312</v>
      </c>
      <c r="B176" s="228" t="s">
        <v>809</v>
      </c>
      <c r="C176" s="375" t="s">
        <v>810</v>
      </c>
      <c r="D176" s="182" t="s">
        <v>389</v>
      </c>
      <c r="E176" s="182" t="s">
        <v>42</v>
      </c>
      <c r="F176" s="405" t="s">
        <v>47</v>
      </c>
      <c r="G176" s="377">
        <v>500</v>
      </c>
      <c r="H176" s="221">
        <v>0</v>
      </c>
      <c r="I176" s="221">
        <v>0</v>
      </c>
      <c r="J176" s="221">
        <v>0</v>
      </c>
      <c r="K176" s="221">
        <v>0</v>
      </c>
      <c r="L176" s="373">
        <v>500</v>
      </c>
      <c r="M176" s="374">
        <v>100</v>
      </c>
      <c r="N176" s="374">
        <v>0</v>
      </c>
      <c r="O176" s="373">
        <v>100</v>
      </c>
      <c r="P176" s="373"/>
      <c r="Q176" s="373"/>
      <c r="R176" s="373"/>
      <c r="S176" s="373"/>
      <c r="T176" s="373"/>
      <c r="U176" s="373"/>
      <c r="V176" s="373"/>
      <c r="W176" s="373"/>
      <c r="X176" s="2843">
        <v>100</v>
      </c>
      <c r="Y176" s="2843">
        <v>0</v>
      </c>
      <c r="Z176" s="2108">
        <v>100</v>
      </c>
      <c r="AA176" s="2844"/>
      <c r="AB176" s="2844"/>
      <c r="AC176" s="2108">
        <v>0</v>
      </c>
      <c r="AD176" s="2108"/>
      <c r="AE176" s="2844"/>
      <c r="AF176" s="2844">
        <v>0</v>
      </c>
      <c r="AG176" s="2108">
        <v>0</v>
      </c>
      <c r="AH176" s="373"/>
      <c r="AI176" s="373"/>
      <c r="AJ176" s="373">
        <v>0</v>
      </c>
    </row>
    <row r="177" spans="1:36" s="346" customFormat="1" ht="47.25">
      <c r="A177" s="369">
        <v>313</v>
      </c>
      <c r="B177" s="228" t="s">
        <v>811</v>
      </c>
      <c r="C177" s="375" t="s">
        <v>812</v>
      </c>
      <c r="D177" s="182" t="s">
        <v>72</v>
      </c>
      <c r="E177" s="182" t="s">
        <v>42</v>
      </c>
      <c r="F177" s="405" t="s">
        <v>47</v>
      </c>
      <c r="G177" s="377">
        <v>300</v>
      </c>
      <c r="H177" s="221">
        <v>0</v>
      </c>
      <c r="I177" s="221">
        <v>0</v>
      </c>
      <c r="J177" s="221">
        <v>0</v>
      </c>
      <c r="K177" s="221">
        <v>0</v>
      </c>
      <c r="L177" s="373">
        <v>300</v>
      </c>
      <c r="M177" s="374">
        <v>60</v>
      </c>
      <c r="N177" s="374">
        <v>0</v>
      </c>
      <c r="O177" s="373">
        <v>60</v>
      </c>
      <c r="P177" s="373"/>
      <c r="Q177" s="373"/>
      <c r="R177" s="373"/>
      <c r="S177" s="373"/>
      <c r="T177" s="373"/>
      <c r="U177" s="373"/>
      <c r="V177" s="373"/>
      <c r="W177" s="373"/>
      <c r="X177" s="2843">
        <v>60</v>
      </c>
      <c r="Y177" s="2843">
        <v>0</v>
      </c>
      <c r="Z177" s="2108">
        <v>60</v>
      </c>
      <c r="AA177" s="2844"/>
      <c r="AB177" s="2844"/>
      <c r="AC177" s="2108">
        <v>0</v>
      </c>
      <c r="AD177" s="2108"/>
      <c r="AE177" s="2844"/>
      <c r="AF177" s="2844">
        <v>0</v>
      </c>
      <c r="AG177" s="2108">
        <v>0</v>
      </c>
      <c r="AH177" s="373"/>
      <c r="AI177" s="373"/>
      <c r="AJ177" s="373">
        <v>0</v>
      </c>
    </row>
    <row r="178" spans="1:36" s="346" customFormat="1" ht="47.25">
      <c r="A178" s="369">
        <v>314</v>
      </c>
      <c r="B178" s="228" t="s">
        <v>813</v>
      </c>
      <c r="C178" s="375" t="s">
        <v>814</v>
      </c>
      <c r="D178" s="182" t="s">
        <v>393</v>
      </c>
      <c r="E178" s="182" t="s">
        <v>42</v>
      </c>
      <c r="F178" s="405" t="s">
        <v>47</v>
      </c>
      <c r="G178" s="377">
        <v>400</v>
      </c>
      <c r="H178" s="221">
        <v>0</v>
      </c>
      <c r="I178" s="221">
        <v>0</v>
      </c>
      <c r="J178" s="221">
        <v>0</v>
      </c>
      <c r="K178" s="221">
        <v>0</v>
      </c>
      <c r="L178" s="373">
        <v>400</v>
      </c>
      <c r="M178" s="374">
        <v>80</v>
      </c>
      <c r="N178" s="374">
        <v>0</v>
      </c>
      <c r="O178" s="373">
        <v>80</v>
      </c>
      <c r="P178" s="373"/>
      <c r="Q178" s="373"/>
      <c r="R178" s="373"/>
      <c r="S178" s="373"/>
      <c r="T178" s="373"/>
      <c r="U178" s="373"/>
      <c r="V178" s="373"/>
      <c r="W178" s="373"/>
      <c r="X178" s="2843">
        <v>80</v>
      </c>
      <c r="Y178" s="2843">
        <v>0</v>
      </c>
      <c r="Z178" s="2108">
        <v>80</v>
      </c>
      <c r="AA178" s="2844"/>
      <c r="AB178" s="2844"/>
      <c r="AC178" s="2108">
        <v>0</v>
      </c>
      <c r="AD178" s="2108"/>
      <c r="AE178" s="2844"/>
      <c r="AF178" s="2844">
        <v>0</v>
      </c>
      <c r="AG178" s="2108">
        <v>0</v>
      </c>
      <c r="AH178" s="373"/>
      <c r="AI178" s="373"/>
      <c r="AJ178" s="373">
        <v>0</v>
      </c>
    </row>
    <row r="179" spans="1:36" s="346" customFormat="1" ht="47.25">
      <c r="A179" s="369">
        <v>315</v>
      </c>
      <c r="B179" s="228" t="s">
        <v>815</v>
      </c>
      <c r="C179" s="375" t="s">
        <v>803</v>
      </c>
      <c r="D179" s="378" t="s">
        <v>553</v>
      </c>
      <c r="E179" s="182" t="s">
        <v>42</v>
      </c>
      <c r="F179" s="405" t="s">
        <v>47</v>
      </c>
      <c r="G179" s="377">
        <v>160</v>
      </c>
      <c r="H179" s="221">
        <v>0</v>
      </c>
      <c r="I179" s="221">
        <v>0</v>
      </c>
      <c r="J179" s="221">
        <v>0</v>
      </c>
      <c r="K179" s="221">
        <v>0</v>
      </c>
      <c r="L179" s="373">
        <v>160</v>
      </c>
      <c r="M179" s="374">
        <v>32</v>
      </c>
      <c r="N179" s="374">
        <v>0</v>
      </c>
      <c r="O179" s="373">
        <v>32</v>
      </c>
      <c r="P179" s="373"/>
      <c r="Q179" s="373"/>
      <c r="R179" s="373"/>
      <c r="S179" s="373"/>
      <c r="T179" s="373"/>
      <c r="U179" s="373"/>
      <c r="V179" s="373"/>
      <c r="W179" s="373"/>
      <c r="X179" s="2843">
        <v>32</v>
      </c>
      <c r="Y179" s="2843">
        <v>0</v>
      </c>
      <c r="Z179" s="2108">
        <v>32</v>
      </c>
      <c r="AA179" s="2844"/>
      <c r="AB179" s="2844"/>
      <c r="AC179" s="2108">
        <v>0</v>
      </c>
      <c r="AD179" s="2108"/>
      <c r="AE179" s="2844"/>
      <c r="AF179" s="2844">
        <v>0</v>
      </c>
      <c r="AG179" s="2108">
        <v>0</v>
      </c>
      <c r="AH179" s="373"/>
      <c r="AI179" s="373"/>
      <c r="AJ179" s="373">
        <v>0</v>
      </c>
    </row>
    <row r="180" spans="1:36" s="346" customFormat="1" ht="47.25">
      <c r="A180" s="369">
        <v>316</v>
      </c>
      <c r="B180" s="228" t="s">
        <v>816</v>
      </c>
      <c r="C180" s="375" t="s">
        <v>803</v>
      </c>
      <c r="D180" s="182" t="s">
        <v>384</v>
      </c>
      <c r="E180" s="182" t="s">
        <v>42</v>
      </c>
      <c r="F180" s="405" t="s">
        <v>47</v>
      </c>
      <c r="G180" s="377">
        <v>160</v>
      </c>
      <c r="H180" s="221">
        <v>0</v>
      </c>
      <c r="I180" s="221">
        <v>0</v>
      </c>
      <c r="J180" s="221">
        <v>0</v>
      </c>
      <c r="K180" s="221">
        <v>0</v>
      </c>
      <c r="L180" s="373">
        <v>160</v>
      </c>
      <c r="M180" s="374">
        <v>32</v>
      </c>
      <c r="N180" s="374">
        <v>0</v>
      </c>
      <c r="O180" s="373">
        <v>32</v>
      </c>
      <c r="P180" s="373"/>
      <c r="Q180" s="373"/>
      <c r="R180" s="373"/>
      <c r="S180" s="373"/>
      <c r="T180" s="373"/>
      <c r="U180" s="373"/>
      <c r="V180" s="373"/>
      <c r="W180" s="373"/>
      <c r="X180" s="2843">
        <v>32</v>
      </c>
      <c r="Y180" s="2843">
        <v>0</v>
      </c>
      <c r="Z180" s="2108">
        <v>32</v>
      </c>
      <c r="AA180" s="2844"/>
      <c r="AB180" s="2844"/>
      <c r="AC180" s="2108">
        <v>0</v>
      </c>
      <c r="AD180" s="2108"/>
      <c r="AE180" s="2844"/>
      <c r="AF180" s="2844">
        <v>0</v>
      </c>
      <c r="AG180" s="2108">
        <v>0</v>
      </c>
      <c r="AH180" s="373"/>
      <c r="AI180" s="373"/>
      <c r="AJ180" s="373">
        <v>0</v>
      </c>
    </row>
    <row r="181" spans="1:36" s="346" customFormat="1" ht="47.25">
      <c r="A181" s="369">
        <v>317</v>
      </c>
      <c r="B181" s="228" t="s">
        <v>817</v>
      </c>
      <c r="C181" s="375" t="s">
        <v>818</v>
      </c>
      <c r="D181" s="182" t="s">
        <v>213</v>
      </c>
      <c r="E181" s="182" t="s">
        <v>42</v>
      </c>
      <c r="F181" s="405" t="s">
        <v>47</v>
      </c>
      <c r="G181" s="377">
        <v>300</v>
      </c>
      <c r="H181" s="221">
        <v>0</v>
      </c>
      <c r="I181" s="221">
        <v>0</v>
      </c>
      <c r="J181" s="221">
        <v>0</v>
      </c>
      <c r="K181" s="221">
        <v>0</v>
      </c>
      <c r="L181" s="373">
        <v>300</v>
      </c>
      <c r="M181" s="374">
        <v>60</v>
      </c>
      <c r="N181" s="374">
        <v>0</v>
      </c>
      <c r="O181" s="373">
        <v>60</v>
      </c>
      <c r="P181" s="373"/>
      <c r="Q181" s="373"/>
      <c r="R181" s="373"/>
      <c r="S181" s="373"/>
      <c r="T181" s="373"/>
      <c r="U181" s="373"/>
      <c r="V181" s="373"/>
      <c r="W181" s="373"/>
      <c r="X181" s="2843">
        <v>60</v>
      </c>
      <c r="Y181" s="2843">
        <v>0</v>
      </c>
      <c r="Z181" s="2108">
        <v>60</v>
      </c>
      <c r="AA181" s="2844"/>
      <c r="AB181" s="2844"/>
      <c r="AC181" s="2108">
        <v>0</v>
      </c>
      <c r="AD181" s="2108"/>
      <c r="AE181" s="2844"/>
      <c r="AF181" s="2844">
        <v>0</v>
      </c>
      <c r="AG181" s="2108">
        <v>0</v>
      </c>
      <c r="AH181" s="373"/>
      <c r="AI181" s="373"/>
      <c r="AJ181" s="373">
        <v>0</v>
      </c>
    </row>
    <row r="182" spans="1:36" s="346" customFormat="1" ht="47.25">
      <c r="A182" s="369">
        <v>318</v>
      </c>
      <c r="B182" s="228" t="s">
        <v>819</v>
      </c>
      <c r="C182" s="375" t="s">
        <v>820</v>
      </c>
      <c r="D182" s="182" t="s">
        <v>187</v>
      </c>
      <c r="E182" s="182" t="s">
        <v>42</v>
      </c>
      <c r="F182" s="405" t="s">
        <v>47</v>
      </c>
      <c r="G182" s="377">
        <v>240</v>
      </c>
      <c r="H182" s="221">
        <v>0</v>
      </c>
      <c r="I182" s="221">
        <v>0</v>
      </c>
      <c r="J182" s="221">
        <v>0</v>
      </c>
      <c r="K182" s="221">
        <v>0</v>
      </c>
      <c r="L182" s="373">
        <v>240</v>
      </c>
      <c r="M182" s="374">
        <v>48</v>
      </c>
      <c r="N182" s="374">
        <v>0</v>
      </c>
      <c r="O182" s="373">
        <v>48</v>
      </c>
      <c r="P182" s="373"/>
      <c r="Q182" s="373"/>
      <c r="R182" s="373"/>
      <c r="S182" s="373"/>
      <c r="T182" s="373"/>
      <c r="U182" s="373"/>
      <c r="V182" s="373"/>
      <c r="W182" s="373"/>
      <c r="X182" s="2843">
        <v>48</v>
      </c>
      <c r="Y182" s="2843">
        <v>0</v>
      </c>
      <c r="Z182" s="2108">
        <v>48</v>
      </c>
      <c r="AA182" s="2844"/>
      <c r="AB182" s="2844"/>
      <c r="AC182" s="2108">
        <v>0</v>
      </c>
      <c r="AD182" s="2108"/>
      <c r="AE182" s="2844"/>
      <c r="AF182" s="2844">
        <v>0</v>
      </c>
      <c r="AG182" s="2108">
        <v>0</v>
      </c>
      <c r="AH182" s="373"/>
      <c r="AI182" s="373"/>
      <c r="AJ182" s="373">
        <v>0</v>
      </c>
    </row>
    <row r="183" spans="1:36" s="346" customFormat="1" ht="47.25">
      <c r="A183" s="369">
        <v>319</v>
      </c>
      <c r="B183" s="228" t="s">
        <v>821</v>
      </c>
      <c r="C183" s="375" t="s">
        <v>822</v>
      </c>
      <c r="D183" s="182" t="s">
        <v>592</v>
      </c>
      <c r="E183" s="182" t="s">
        <v>42</v>
      </c>
      <c r="F183" s="405" t="s">
        <v>47</v>
      </c>
      <c r="G183" s="377">
        <v>100</v>
      </c>
      <c r="H183" s="221">
        <v>0</v>
      </c>
      <c r="I183" s="221">
        <v>0</v>
      </c>
      <c r="J183" s="221">
        <v>0</v>
      </c>
      <c r="K183" s="221">
        <v>0</v>
      </c>
      <c r="L183" s="373">
        <v>100</v>
      </c>
      <c r="M183" s="374">
        <v>20</v>
      </c>
      <c r="N183" s="374">
        <v>0</v>
      </c>
      <c r="O183" s="373">
        <v>20</v>
      </c>
      <c r="P183" s="373"/>
      <c r="Q183" s="373"/>
      <c r="R183" s="373"/>
      <c r="S183" s="373"/>
      <c r="T183" s="373"/>
      <c r="U183" s="373"/>
      <c r="V183" s="373"/>
      <c r="W183" s="373"/>
      <c r="X183" s="2843">
        <v>20</v>
      </c>
      <c r="Y183" s="2843">
        <v>0</v>
      </c>
      <c r="Z183" s="2108">
        <v>20</v>
      </c>
      <c r="AA183" s="2844"/>
      <c r="AB183" s="2844"/>
      <c r="AC183" s="2108">
        <v>0</v>
      </c>
      <c r="AD183" s="2108"/>
      <c r="AE183" s="2844"/>
      <c r="AF183" s="2844">
        <v>0</v>
      </c>
      <c r="AG183" s="2108">
        <v>0</v>
      </c>
      <c r="AH183" s="373"/>
      <c r="AI183" s="373"/>
      <c r="AJ183" s="373">
        <v>0</v>
      </c>
    </row>
    <row r="184" spans="1:36" s="346" customFormat="1" ht="47.25">
      <c r="A184" s="369">
        <v>320</v>
      </c>
      <c r="B184" s="228" t="s">
        <v>823</v>
      </c>
      <c r="C184" s="375" t="s">
        <v>824</v>
      </c>
      <c r="D184" s="182" t="s">
        <v>670</v>
      </c>
      <c r="E184" s="182" t="s">
        <v>42</v>
      </c>
      <c r="F184" s="405" t="s">
        <v>47</v>
      </c>
      <c r="G184" s="377">
        <v>100</v>
      </c>
      <c r="H184" s="221">
        <v>0</v>
      </c>
      <c r="I184" s="221">
        <v>0</v>
      </c>
      <c r="J184" s="221">
        <v>0</v>
      </c>
      <c r="K184" s="221">
        <v>0</v>
      </c>
      <c r="L184" s="373">
        <v>100</v>
      </c>
      <c r="M184" s="374">
        <v>20</v>
      </c>
      <c r="N184" s="374">
        <v>0</v>
      </c>
      <c r="O184" s="373">
        <v>20</v>
      </c>
      <c r="P184" s="373"/>
      <c r="Q184" s="373"/>
      <c r="R184" s="373"/>
      <c r="S184" s="373"/>
      <c r="T184" s="373"/>
      <c r="U184" s="373"/>
      <c r="V184" s="373"/>
      <c r="W184" s="373"/>
      <c r="X184" s="2843">
        <v>20</v>
      </c>
      <c r="Y184" s="2843">
        <v>0</v>
      </c>
      <c r="Z184" s="2108">
        <v>20</v>
      </c>
      <c r="AA184" s="2844"/>
      <c r="AB184" s="2844"/>
      <c r="AC184" s="2108">
        <v>0</v>
      </c>
      <c r="AD184" s="2108"/>
      <c r="AE184" s="2844"/>
      <c r="AF184" s="2844">
        <v>0</v>
      </c>
      <c r="AG184" s="2108">
        <v>0</v>
      </c>
      <c r="AH184" s="373"/>
      <c r="AI184" s="373"/>
      <c r="AJ184" s="373">
        <v>0</v>
      </c>
    </row>
    <row r="185" spans="1:36" s="346" customFormat="1" ht="47.25">
      <c r="A185" s="369">
        <v>321</v>
      </c>
      <c r="B185" s="228" t="s">
        <v>825</v>
      </c>
      <c r="C185" s="375" t="s">
        <v>824</v>
      </c>
      <c r="D185" s="182" t="s">
        <v>668</v>
      </c>
      <c r="E185" s="182" t="s">
        <v>42</v>
      </c>
      <c r="F185" s="405" t="s">
        <v>47</v>
      </c>
      <c r="G185" s="377">
        <v>100</v>
      </c>
      <c r="H185" s="221">
        <v>0</v>
      </c>
      <c r="I185" s="221">
        <v>0</v>
      </c>
      <c r="J185" s="221">
        <v>0</v>
      </c>
      <c r="K185" s="221">
        <v>0</v>
      </c>
      <c r="L185" s="373">
        <v>100</v>
      </c>
      <c r="M185" s="374">
        <v>20</v>
      </c>
      <c r="N185" s="374">
        <v>0</v>
      </c>
      <c r="O185" s="373">
        <v>20</v>
      </c>
      <c r="P185" s="373"/>
      <c r="Q185" s="373"/>
      <c r="R185" s="373"/>
      <c r="S185" s="373"/>
      <c r="T185" s="373"/>
      <c r="U185" s="373"/>
      <c r="V185" s="373"/>
      <c r="W185" s="373"/>
      <c r="X185" s="2843">
        <v>20</v>
      </c>
      <c r="Y185" s="2843">
        <v>0</v>
      </c>
      <c r="Z185" s="2108">
        <v>20</v>
      </c>
      <c r="AA185" s="2844"/>
      <c r="AB185" s="2844"/>
      <c r="AC185" s="2108">
        <v>0</v>
      </c>
      <c r="AD185" s="2108"/>
      <c r="AE185" s="2844"/>
      <c r="AF185" s="2844">
        <v>0</v>
      </c>
      <c r="AG185" s="2108">
        <v>0</v>
      </c>
      <c r="AH185" s="373"/>
      <c r="AI185" s="373"/>
      <c r="AJ185" s="373">
        <v>0</v>
      </c>
    </row>
    <row r="186" spans="1:36" s="346" customFormat="1" ht="47.25">
      <c r="A186" s="369">
        <v>322</v>
      </c>
      <c r="B186" s="228" t="s">
        <v>826</v>
      </c>
      <c r="C186" s="375" t="s">
        <v>827</v>
      </c>
      <c r="D186" s="182" t="s">
        <v>538</v>
      </c>
      <c r="E186" s="182" t="s">
        <v>42</v>
      </c>
      <c r="F186" s="405" t="s">
        <v>47</v>
      </c>
      <c r="G186" s="377">
        <v>200</v>
      </c>
      <c r="H186" s="221">
        <v>0</v>
      </c>
      <c r="I186" s="221">
        <v>0</v>
      </c>
      <c r="J186" s="221">
        <v>0</v>
      </c>
      <c r="K186" s="221">
        <v>0</v>
      </c>
      <c r="L186" s="373">
        <v>200</v>
      </c>
      <c r="M186" s="374">
        <v>40</v>
      </c>
      <c r="N186" s="374">
        <v>0</v>
      </c>
      <c r="O186" s="373">
        <v>40</v>
      </c>
      <c r="P186" s="373"/>
      <c r="Q186" s="373"/>
      <c r="R186" s="373"/>
      <c r="S186" s="373"/>
      <c r="T186" s="373"/>
      <c r="U186" s="373"/>
      <c r="V186" s="373"/>
      <c r="W186" s="373"/>
      <c r="X186" s="2843">
        <v>40</v>
      </c>
      <c r="Y186" s="2843">
        <v>0</v>
      </c>
      <c r="Z186" s="2108">
        <v>40</v>
      </c>
      <c r="AA186" s="2844"/>
      <c r="AB186" s="2844"/>
      <c r="AC186" s="2108">
        <v>0</v>
      </c>
      <c r="AD186" s="2108"/>
      <c r="AE186" s="2844"/>
      <c r="AF186" s="2844">
        <v>0</v>
      </c>
      <c r="AG186" s="2108">
        <v>0</v>
      </c>
      <c r="AH186" s="373"/>
      <c r="AI186" s="373"/>
      <c r="AJ186" s="373">
        <v>0</v>
      </c>
    </row>
    <row r="187" spans="1:36" s="346" customFormat="1" ht="47.25">
      <c r="A187" s="369">
        <v>323</v>
      </c>
      <c r="B187" s="228" t="s">
        <v>828</v>
      </c>
      <c r="C187" s="375" t="s">
        <v>829</v>
      </c>
      <c r="D187" s="182" t="s">
        <v>666</v>
      </c>
      <c r="E187" s="182" t="s">
        <v>42</v>
      </c>
      <c r="F187" s="405" t="s">
        <v>47</v>
      </c>
      <c r="G187" s="377">
        <v>120</v>
      </c>
      <c r="H187" s="221">
        <v>0</v>
      </c>
      <c r="I187" s="221">
        <v>0</v>
      </c>
      <c r="J187" s="221">
        <v>0</v>
      </c>
      <c r="K187" s="221">
        <v>0</v>
      </c>
      <c r="L187" s="373">
        <v>120</v>
      </c>
      <c r="M187" s="374">
        <v>24</v>
      </c>
      <c r="N187" s="374">
        <v>0</v>
      </c>
      <c r="O187" s="373">
        <v>24</v>
      </c>
      <c r="P187" s="373"/>
      <c r="Q187" s="373"/>
      <c r="R187" s="373"/>
      <c r="S187" s="373"/>
      <c r="T187" s="373"/>
      <c r="U187" s="373"/>
      <c r="V187" s="373"/>
      <c r="W187" s="373"/>
      <c r="X187" s="2843">
        <v>24</v>
      </c>
      <c r="Y187" s="2843">
        <v>0</v>
      </c>
      <c r="Z187" s="2108">
        <v>24</v>
      </c>
      <c r="AA187" s="2844"/>
      <c r="AB187" s="2844"/>
      <c r="AC187" s="2108">
        <v>0</v>
      </c>
      <c r="AD187" s="2108"/>
      <c r="AE187" s="2844"/>
      <c r="AF187" s="2844">
        <v>0</v>
      </c>
      <c r="AG187" s="2108">
        <v>0</v>
      </c>
      <c r="AH187" s="373"/>
      <c r="AI187" s="373"/>
      <c r="AJ187" s="373">
        <v>0</v>
      </c>
    </row>
    <row r="188" spans="1:36" s="346" customFormat="1" ht="47.25">
      <c r="A188" s="369">
        <v>324</v>
      </c>
      <c r="B188" s="228" t="s">
        <v>830</v>
      </c>
      <c r="C188" s="375" t="s">
        <v>824</v>
      </c>
      <c r="D188" s="182" t="s">
        <v>674</v>
      </c>
      <c r="E188" s="182" t="s">
        <v>42</v>
      </c>
      <c r="F188" s="405" t="s">
        <v>47</v>
      </c>
      <c r="G188" s="377">
        <v>100</v>
      </c>
      <c r="H188" s="221">
        <v>0</v>
      </c>
      <c r="I188" s="221">
        <v>0</v>
      </c>
      <c r="J188" s="221">
        <v>0</v>
      </c>
      <c r="K188" s="221">
        <v>0</v>
      </c>
      <c r="L188" s="373">
        <v>100</v>
      </c>
      <c r="M188" s="374">
        <v>20</v>
      </c>
      <c r="N188" s="374">
        <v>0</v>
      </c>
      <c r="O188" s="373">
        <v>20</v>
      </c>
      <c r="P188" s="373"/>
      <c r="Q188" s="373"/>
      <c r="R188" s="373"/>
      <c r="S188" s="373"/>
      <c r="T188" s="373"/>
      <c r="U188" s="373"/>
      <c r="V188" s="373"/>
      <c r="W188" s="373"/>
      <c r="X188" s="2843">
        <v>20</v>
      </c>
      <c r="Y188" s="2843">
        <v>0</v>
      </c>
      <c r="Z188" s="2108">
        <v>20</v>
      </c>
      <c r="AA188" s="2844"/>
      <c r="AB188" s="2844"/>
      <c r="AC188" s="2108">
        <v>0</v>
      </c>
      <c r="AD188" s="2108"/>
      <c r="AE188" s="2844"/>
      <c r="AF188" s="2844">
        <v>0</v>
      </c>
      <c r="AG188" s="2108">
        <v>0</v>
      </c>
      <c r="AH188" s="373"/>
      <c r="AI188" s="373"/>
      <c r="AJ188" s="373">
        <v>0</v>
      </c>
    </row>
    <row r="189" spans="1:36" s="346" customFormat="1" ht="47.25">
      <c r="A189" s="369">
        <v>325</v>
      </c>
      <c r="B189" s="228" t="s">
        <v>831</v>
      </c>
      <c r="C189" s="375" t="s">
        <v>832</v>
      </c>
      <c r="D189" s="182" t="s">
        <v>28</v>
      </c>
      <c r="E189" s="182" t="s">
        <v>42</v>
      </c>
      <c r="F189" s="405" t="s">
        <v>47</v>
      </c>
      <c r="G189" s="377">
        <v>90</v>
      </c>
      <c r="H189" s="221">
        <v>0</v>
      </c>
      <c r="I189" s="221">
        <v>0</v>
      </c>
      <c r="J189" s="221">
        <v>0</v>
      </c>
      <c r="K189" s="221">
        <v>0</v>
      </c>
      <c r="L189" s="373">
        <v>90</v>
      </c>
      <c r="M189" s="374">
        <v>18</v>
      </c>
      <c r="N189" s="374">
        <v>0</v>
      </c>
      <c r="O189" s="373">
        <v>18</v>
      </c>
      <c r="P189" s="373"/>
      <c r="Q189" s="373"/>
      <c r="R189" s="373"/>
      <c r="S189" s="373"/>
      <c r="T189" s="373"/>
      <c r="U189" s="373"/>
      <c r="V189" s="373"/>
      <c r="W189" s="373"/>
      <c r="X189" s="2843">
        <v>18</v>
      </c>
      <c r="Y189" s="2843">
        <v>0</v>
      </c>
      <c r="Z189" s="2108">
        <v>18</v>
      </c>
      <c r="AA189" s="2844"/>
      <c r="AB189" s="2844"/>
      <c r="AC189" s="2108">
        <v>0</v>
      </c>
      <c r="AD189" s="2108"/>
      <c r="AE189" s="2844"/>
      <c r="AF189" s="2844">
        <v>0</v>
      </c>
      <c r="AG189" s="2108">
        <v>0</v>
      </c>
      <c r="AH189" s="373"/>
      <c r="AI189" s="373"/>
      <c r="AJ189" s="373">
        <v>0</v>
      </c>
    </row>
    <row r="190" spans="1:36" s="346" customFormat="1" ht="47.25">
      <c r="A190" s="369">
        <v>326</v>
      </c>
      <c r="B190" s="228" t="s">
        <v>833</v>
      </c>
      <c r="C190" s="375" t="s">
        <v>832</v>
      </c>
      <c r="D190" s="182" t="s">
        <v>45</v>
      </c>
      <c r="E190" s="182" t="s">
        <v>42</v>
      </c>
      <c r="F190" s="405" t="s">
        <v>47</v>
      </c>
      <c r="G190" s="377">
        <v>40</v>
      </c>
      <c r="H190" s="221">
        <v>0</v>
      </c>
      <c r="I190" s="221">
        <v>0</v>
      </c>
      <c r="J190" s="221">
        <v>0</v>
      </c>
      <c r="K190" s="221">
        <v>0</v>
      </c>
      <c r="L190" s="373">
        <v>40</v>
      </c>
      <c r="M190" s="374">
        <v>8</v>
      </c>
      <c r="N190" s="374">
        <v>0</v>
      </c>
      <c r="O190" s="373">
        <v>8</v>
      </c>
      <c r="P190" s="373"/>
      <c r="Q190" s="373"/>
      <c r="R190" s="373"/>
      <c r="S190" s="373"/>
      <c r="T190" s="373"/>
      <c r="U190" s="373"/>
      <c r="V190" s="373"/>
      <c r="W190" s="373"/>
      <c r="X190" s="2843">
        <v>8</v>
      </c>
      <c r="Y190" s="2843">
        <v>0</v>
      </c>
      <c r="Z190" s="2108">
        <v>8</v>
      </c>
      <c r="AA190" s="2844"/>
      <c r="AB190" s="2844"/>
      <c r="AC190" s="2108">
        <v>0</v>
      </c>
      <c r="AD190" s="2108"/>
      <c r="AE190" s="2844"/>
      <c r="AF190" s="2844">
        <v>0</v>
      </c>
      <c r="AG190" s="2108">
        <v>0</v>
      </c>
      <c r="AH190" s="373"/>
      <c r="AI190" s="373"/>
      <c r="AJ190" s="373">
        <v>0</v>
      </c>
    </row>
    <row r="191" spans="1:36" s="346" customFormat="1" ht="47.25">
      <c r="A191" s="369">
        <v>327</v>
      </c>
      <c r="B191" s="228" t="s">
        <v>834</v>
      </c>
      <c r="C191" s="375" t="s">
        <v>832</v>
      </c>
      <c r="D191" s="182" t="s">
        <v>393</v>
      </c>
      <c r="E191" s="182" t="s">
        <v>42</v>
      </c>
      <c r="F191" s="405" t="s">
        <v>47</v>
      </c>
      <c r="G191" s="377">
        <v>40</v>
      </c>
      <c r="H191" s="221">
        <v>0</v>
      </c>
      <c r="I191" s="221">
        <v>0</v>
      </c>
      <c r="J191" s="221">
        <v>0</v>
      </c>
      <c r="K191" s="221">
        <v>0</v>
      </c>
      <c r="L191" s="373">
        <v>40</v>
      </c>
      <c r="M191" s="374">
        <v>8</v>
      </c>
      <c r="N191" s="374">
        <v>0</v>
      </c>
      <c r="O191" s="373">
        <v>8</v>
      </c>
      <c r="P191" s="373"/>
      <c r="Q191" s="373"/>
      <c r="R191" s="373"/>
      <c r="S191" s="373"/>
      <c r="T191" s="373"/>
      <c r="U191" s="373"/>
      <c r="V191" s="373"/>
      <c r="W191" s="373"/>
      <c r="X191" s="2843">
        <v>8</v>
      </c>
      <c r="Y191" s="2843">
        <v>0</v>
      </c>
      <c r="Z191" s="2108">
        <v>8</v>
      </c>
      <c r="AA191" s="2844"/>
      <c r="AB191" s="2844"/>
      <c r="AC191" s="2108">
        <v>0</v>
      </c>
      <c r="AD191" s="2108"/>
      <c r="AE191" s="2844"/>
      <c r="AF191" s="2844">
        <v>0</v>
      </c>
      <c r="AG191" s="2108">
        <v>0</v>
      </c>
      <c r="AH191" s="373"/>
      <c r="AI191" s="373"/>
      <c r="AJ191" s="373">
        <v>0</v>
      </c>
    </row>
    <row r="192" spans="1:36" s="346" customFormat="1" ht="47.25">
      <c r="A192" s="369">
        <v>328</v>
      </c>
      <c r="B192" s="228" t="s">
        <v>835</v>
      </c>
      <c r="C192" s="375" t="s">
        <v>832</v>
      </c>
      <c r="D192" s="182" t="s">
        <v>384</v>
      </c>
      <c r="E192" s="182" t="s">
        <v>42</v>
      </c>
      <c r="F192" s="405" t="s">
        <v>47</v>
      </c>
      <c r="G192" s="377">
        <v>40</v>
      </c>
      <c r="H192" s="221">
        <v>0</v>
      </c>
      <c r="I192" s="221">
        <v>0</v>
      </c>
      <c r="J192" s="221">
        <v>0</v>
      </c>
      <c r="K192" s="221">
        <v>0</v>
      </c>
      <c r="L192" s="373">
        <v>40</v>
      </c>
      <c r="M192" s="374">
        <v>8</v>
      </c>
      <c r="N192" s="374">
        <v>0</v>
      </c>
      <c r="O192" s="373">
        <v>8</v>
      </c>
      <c r="P192" s="373"/>
      <c r="Q192" s="373"/>
      <c r="R192" s="373"/>
      <c r="S192" s="373"/>
      <c r="T192" s="373"/>
      <c r="U192" s="373"/>
      <c r="V192" s="373"/>
      <c r="W192" s="373"/>
      <c r="X192" s="2843">
        <v>8</v>
      </c>
      <c r="Y192" s="2843">
        <v>0</v>
      </c>
      <c r="Z192" s="2108">
        <v>8</v>
      </c>
      <c r="AA192" s="2844"/>
      <c r="AB192" s="2844"/>
      <c r="AC192" s="2108">
        <v>0</v>
      </c>
      <c r="AD192" s="2108"/>
      <c r="AE192" s="2844"/>
      <c r="AF192" s="2844">
        <v>0</v>
      </c>
      <c r="AG192" s="2108">
        <v>0</v>
      </c>
      <c r="AH192" s="373"/>
      <c r="AI192" s="373"/>
      <c r="AJ192" s="373">
        <v>0</v>
      </c>
    </row>
    <row r="193" spans="1:36" s="346" customFormat="1" ht="47.25">
      <c r="A193" s="369">
        <v>329</v>
      </c>
      <c r="B193" s="228" t="s">
        <v>836</v>
      </c>
      <c r="C193" s="375" t="s">
        <v>832</v>
      </c>
      <c r="D193" s="182" t="s">
        <v>187</v>
      </c>
      <c r="E193" s="182" t="s">
        <v>42</v>
      </c>
      <c r="F193" s="405" t="s">
        <v>47</v>
      </c>
      <c r="G193" s="377">
        <v>60</v>
      </c>
      <c r="H193" s="221">
        <v>0</v>
      </c>
      <c r="I193" s="221">
        <v>0</v>
      </c>
      <c r="J193" s="221">
        <v>0</v>
      </c>
      <c r="K193" s="221">
        <v>0</v>
      </c>
      <c r="L193" s="373">
        <v>60</v>
      </c>
      <c r="M193" s="374">
        <v>12</v>
      </c>
      <c r="N193" s="374">
        <v>0</v>
      </c>
      <c r="O193" s="373">
        <v>12</v>
      </c>
      <c r="P193" s="373"/>
      <c r="Q193" s="373"/>
      <c r="R193" s="373"/>
      <c r="S193" s="373"/>
      <c r="T193" s="373"/>
      <c r="U193" s="373"/>
      <c r="V193" s="373"/>
      <c r="W193" s="373"/>
      <c r="X193" s="2843">
        <v>12</v>
      </c>
      <c r="Y193" s="2843">
        <v>0</v>
      </c>
      <c r="Z193" s="2108">
        <v>12</v>
      </c>
      <c r="AA193" s="2844"/>
      <c r="AB193" s="2844"/>
      <c r="AC193" s="2108">
        <v>0</v>
      </c>
      <c r="AD193" s="2108"/>
      <c r="AE193" s="2844"/>
      <c r="AF193" s="2844">
        <v>0</v>
      </c>
      <c r="AG193" s="2108">
        <v>0</v>
      </c>
      <c r="AH193" s="373"/>
      <c r="AI193" s="373"/>
      <c r="AJ193" s="373">
        <v>0</v>
      </c>
    </row>
    <row r="194" spans="1:36" s="346" customFormat="1">
      <c r="A194" s="369"/>
      <c r="B194" s="228"/>
      <c r="C194" s="375"/>
      <c r="D194" s="182"/>
      <c r="E194" s="182"/>
      <c r="F194" s="405"/>
      <c r="G194" s="377"/>
      <c r="H194" s="221"/>
      <c r="I194" s="221"/>
      <c r="J194" s="221"/>
      <c r="K194" s="221"/>
      <c r="L194" s="373"/>
      <c r="M194" s="374"/>
      <c r="N194" s="374"/>
      <c r="O194" s="373"/>
      <c r="P194" s="373"/>
      <c r="Q194" s="373"/>
      <c r="R194" s="373"/>
      <c r="S194" s="373"/>
      <c r="T194" s="373"/>
      <c r="U194" s="373"/>
      <c r="V194" s="373"/>
      <c r="W194" s="373"/>
      <c r="X194" s="2843"/>
      <c r="Y194" s="2843"/>
      <c r="Z194" s="2108"/>
      <c r="AA194" s="2844"/>
      <c r="AB194" s="2844"/>
      <c r="AC194" s="2108"/>
      <c r="AD194" s="2108"/>
      <c r="AE194" s="2844"/>
      <c r="AF194" s="2844"/>
      <c r="AG194" s="2108"/>
      <c r="AH194" s="373"/>
      <c r="AI194" s="373"/>
      <c r="AJ194" s="373"/>
    </row>
    <row r="195" spans="1:36" s="346" customFormat="1" ht="24.75" customHeight="1" thickBot="1">
      <c r="A195" s="369"/>
      <c r="B195" s="122"/>
      <c r="C195" s="396" t="s">
        <v>837</v>
      </c>
      <c r="D195" s="396"/>
      <c r="E195" s="396"/>
      <c r="F195" s="398"/>
      <c r="G195" s="399">
        <v>7310</v>
      </c>
      <c r="H195" s="399">
        <v>0</v>
      </c>
      <c r="I195" s="399">
        <v>0</v>
      </c>
      <c r="J195" s="399">
        <v>0</v>
      </c>
      <c r="K195" s="399">
        <v>0</v>
      </c>
      <c r="L195" s="399">
        <v>7310</v>
      </c>
      <c r="M195" s="400">
        <v>1462</v>
      </c>
      <c r="N195" s="400">
        <v>0</v>
      </c>
      <c r="O195" s="399">
        <v>1462</v>
      </c>
      <c r="P195" s="399">
        <v>0</v>
      </c>
      <c r="Q195" s="399">
        <v>0</v>
      </c>
      <c r="R195" s="399">
        <v>0</v>
      </c>
      <c r="S195" s="399">
        <v>0</v>
      </c>
      <c r="T195" s="399">
        <v>0</v>
      </c>
      <c r="U195" s="399">
        <v>0</v>
      </c>
      <c r="V195" s="399">
        <v>0</v>
      </c>
      <c r="W195" s="399">
        <v>0</v>
      </c>
      <c r="X195" s="399">
        <v>1462</v>
      </c>
      <c r="Y195" s="399">
        <v>0</v>
      </c>
      <c r="Z195" s="399">
        <v>1462</v>
      </c>
      <c r="AA195" s="399">
        <v>0</v>
      </c>
      <c r="AB195" s="399">
        <v>0</v>
      </c>
      <c r="AC195" s="399">
        <v>0</v>
      </c>
      <c r="AD195" s="399">
        <v>0</v>
      </c>
      <c r="AE195" s="399">
        <v>0</v>
      </c>
      <c r="AF195" s="399">
        <v>0</v>
      </c>
      <c r="AG195" s="399">
        <v>0</v>
      </c>
      <c r="AH195" s="399"/>
      <c r="AI195" s="399"/>
      <c r="AJ195" s="399">
        <v>0</v>
      </c>
    </row>
    <row r="196" spans="1:36" s="346" customFormat="1" ht="26.25" customHeight="1" thickBot="1">
      <c r="A196" s="406"/>
      <c r="B196" s="122"/>
      <c r="C196" s="407" t="s">
        <v>838</v>
      </c>
      <c r="D196" s="408"/>
      <c r="E196" s="408"/>
      <c r="F196" s="398"/>
      <c r="G196" s="399">
        <v>28495.198999999993</v>
      </c>
      <c r="H196" s="399">
        <v>7703.6380000000008</v>
      </c>
      <c r="I196" s="399">
        <v>2876.1689999999999</v>
      </c>
      <c r="J196" s="399">
        <v>35</v>
      </c>
      <c r="K196" s="399">
        <v>10579.807000000001</v>
      </c>
      <c r="L196" s="409">
        <v>17915.392</v>
      </c>
      <c r="M196" s="400">
        <v>5159.6909999999989</v>
      </c>
      <c r="N196" s="400">
        <v>967.65600000000006</v>
      </c>
      <c r="O196" s="399">
        <v>6127.3469999999988</v>
      </c>
      <c r="P196" s="399">
        <v>0</v>
      </c>
      <c r="Q196" s="399">
        <v>0</v>
      </c>
      <c r="R196" s="399">
        <v>0</v>
      </c>
      <c r="S196" s="399">
        <v>0</v>
      </c>
      <c r="T196" s="399">
        <v>0</v>
      </c>
      <c r="U196" s="399">
        <v>0</v>
      </c>
      <c r="V196" s="399">
        <v>0</v>
      </c>
      <c r="W196" s="399">
        <v>0</v>
      </c>
      <c r="X196" s="399">
        <v>5159.6909999999989</v>
      </c>
      <c r="Y196" s="399">
        <v>967.65600000000006</v>
      </c>
      <c r="Z196" s="399">
        <v>6127.3469999999988</v>
      </c>
      <c r="AA196" s="399">
        <v>2157.9762275000007</v>
      </c>
      <c r="AB196" s="399">
        <v>19.760000000000002</v>
      </c>
      <c r="AC196" s="399">
        <v>2177.736227500001</v>
      </c>
      <c r="AD196" s="399">
        <v>21.845819999999993</v>
      </c>
      <c r="AE196" s="399">
        <v>0</v>
      </c>
      <c r="AF196" s="399">
        <v>92.742577999999995</v>
      </c>
      <c r="AG196" s="399">
        <v>92.742577999999995</v>
      </c>
      <c r="AH196" s="399"/>
      <c r="AI196" s="399"/>
      <c r="AJ196" s="399">
        <v>5848</v>
      </c>
    </row>
    <row r="197" spans="1:36" s="346" customFormat="1">
      <c r="A197" s="406"/>
      <c r="B197" s="122"/>
      <c r="C197" s="389"/>
      <c r="D197" s="401"/>
      <c r="E197" s="371"/>
      <c r="F197" s="401"/>
      <c r="G197" s="402"/>
      <c r="H197" s="402"/>
      <c r="I197" s="402"/>
      <c r="J197" s="402"/>
      <c r="K197" s="402"/>
      <c r="L197" s="402"/>
      <c r="M197" s="403"/>
      <c r="N197" s="403"/>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row>
    <row r="198" spans="1:36" s="346" customFormat="1">
      <c r="A198" s="406"/>
      <c r="B198" s="122"/>
      <c r="C198" s="404" t="s">
        <v>839</v>
      </c>
      <c r="D198" s="371"/>
      <c r="E198" s="371"/>
      <c r="F198" s="371"/>
      <c r="G198" s="373"/>
      <c r="H198" s="373"/>
      <c r="I198" s="221"/>
      <c r="J198" s="373"/>
      <c r="K198" s="373"/>
      <c r="L198" s="373"/>
      <c r="M198" s="374"/>
      <c r="N198" s="374"/>
      <c r="O198" s="373"/>
      <c r="P198" s="373"/>
      <c r="Q198" s="373"/>
      <c r="R198" s="373"/>
      <c r="S198" s="373"/>
      <c r="T198" s="373"/>
      <c r="U198" s="373"/>
      <c r="V198" s="373"/>
      <c r="W198" s="373"/>
      <c r="X198" s="373"/>
      <c r="Y198" s="373"/>
      <c r="Z198" s="373"/>
      <c r="AA198" s="373"/>
      <c r="AB198" s="373"/>
      <c r="AC198" s="373"/>
      <c r="AD198" s="373"/>
      <c r="AE198" s="373"/>
      <c r="AF198" s="373"/>
      <c r="AG198" s="373"/>
      <c r="AH198" s="373"/>
      <c r="AI198" s="373"/>
      <c r="AJ198" s="373"/>
    </row>
    <row r="199" spans="1:36" s="346" customFormat="1">
      <c r="A199" s="406"/>
      <c r="B199" s="122"/>
      <c r="C199" s="404" t="s">
        <v>26</v>
      </c>
      <c r="D199" s="401"/>
      <c r="E199" s="371"/>
      <c r="F199" s="371"/>
      <c r="G199" s="373"/>
      <c r="H199" s="373"/>
      <c r="I199" s="221"/>
      <c r="J199" s="373"/>
      <c r="K199" s="373"/>
      <c r="L199" s="373"/>
      <c r="M199" s="374"/>
      <c r="N199" s="374"/>
      <c r="O199" s="373"/>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row>
    <row r="200" spans="1:36" s="346" customFormat="1">
      <c r="A200" s="406"/>
      <c r="B200" s="122"/>
      <c r="C200" s="404"/>
      <c r="D200" s="401"/>
      <c r="E200" s="371"/>
      <c r="F200" s="371"/>
      <c r="G200" s="373"/>
      <c r="H200" s="373"/>
      <c r="I200" s="221"/>
      <c r="J200" s="373"/>
      <c r="K200" s="373"/>
      <c r="L200" s="373"/>
      <c r="M200" s="374"/>
      <c r="N200" s="374"/>
      <c r="O200" s="373"/>
      <c r="P200" s="373"/>
      <c r="Q200" s="373"/>
      <c r="R200" s="373"/>
      <c r="S200" s="373"/>
      <c r="T200" s="373"/>
      <c r="U200" s="373"/>
      <c r="V200" s="373"/>
      <c r="W200" s="373"/>
      <c r="X200" s="373"/>
      <c r="Y200" s="373"/>
      <c r="Z200" s="373"/>
      <c r="AA200" s="373"/>
      <c r="AB200" s="373"/>
      <c r="AC200" s="373"/>
      <c r="AD200" s="373"/>
      <c r="AE200" s="373"/>
      <c r="AF200" s="373"/>
      <c r="AG200" s="373"/>
      <c r="AH200" s="373"/>
      <c r="AI200" s="373"/>
      <c r="AJ200" s="373"/>
    </row>
    <row r="201" spans="1:36" s="346" customFormat="1" ht="63">
      <c r="A201" s="369">
        <v>330</v>
      </c>
      <c r="B201" s="122" t="s">
        <v>840</v>
      </c>
      <c r="C201" s="410" t="s">
        <v>841</v>
      </c>
      <c r="D201" s="376" t="s">
        <v>842</v>
      </c>
      <c r="E201" s="376" t="s">
        <v>843</v>
      </c>
      <c r="F201" s="405" t="s">
        <v>47</v>
      </c>
      <c r="G201" s="377">
        <v>1332.6110000000001</v>
      </c>
      <c r="H201" s="221">
        <v>1182.021</v>
      </c>
      <c r="I201" s="221">
        <v>16.776</v>
      </c>
      <c r="J201" s="221">
        <v>0</v>
      </c>
      <c r="K201" s="221">
        <v>1198.797</v>
      </c>
      <c r="L201" s="373">
        <v>133.81400000000008</v>
      </c>
      <c r="M201" s="374">
        <v>131</v>
      </c>
      <c r="N201" s="374">
        <v>0</v>
      </c>
      <c r="O201" s="373">
        <v>131</v>
      </c>
      <c r="P201" s="373"/>
      <c r="Q201" s="373"/>
      <c r="R201" s="373"/>
      <c r="S201" s="373"/>
      <c r="T201" s="373"/>
      <c r="U201" s="373"/>
      <c r="V201" s="373"/>
      <c r="W201" s="373"/>
      <c r="X201" s="2843">
        <v>131</v>
      </c>
      <c r="Y201" s="2843">
        <v>0</v>
      </c>
      <c r="Z201" s="2108">
        <v>131</v>
      </c>
      <c r="AA201" s="2844">
        <v>32.422499999999999</v>
      </c>
      <c r="AB201" s="2844"/>
      <c r="AC201" s="2108">
        <v>32.422499999999999</v>
      </c>
      <c r="AD201" s="2108">
        <v>0.32750000000000001</v>
      </c>
      <c r="AE201" s="2844"/>
      <c r="AF201" s="2844">
        <v>0</v>
      </c>
      <c r="AG201" s="2108">
        <v>0</v>
      </c>
      <c r="AH201" s="373" t="s">
        <v>9944</v>
      </c>
      <c r="AI201" s="373" t="s">
        <v>9941</v>
      </c>
      <c r="AJ201" s="373">
        <v>0</v>
      </c>
    </row>
    <row r="202" spans="1:36" s="346" customFormat="1" ht="63">
      <c r="A202" s="369">
        <v>331</v>
      </c>
      <c r="B202" s="122" t="s">
        <v>844</v>
      </c>
      <c r="C202" s="410" t="s">
        <v>845</v>
      </c>
      <c r="D202" s="376" t="s">
        <v>51</v>
      </c>
      <c r="E202" s="376" t="s">
        <v>846</v>
      </c>
      <c r="F202" s="405" t="s">
        <v>47</v>
      </c>
      <c r="G202" s="377">
        <v>2006.364</v>
      </c>
      <c r="H202" s="221">
        <v>1504.5840000000001</v>
      </c>
      <c r="I202" s="221">
        <v>37.753</v>
      </c>
      <c r="J202" s="221">
        <v>0</v>
      </c>
      <c r="K202" s="221">
        <v>1542.337</v>
      </c>
      <c r="L202" s="373">
        <v>464.02700000000004</v>
      </c>
      <c r="M202" s="374">
        <v>1E-3</v>
      </c>
      <c r="N202" s="374">
        <v>0</v>
      </c>
      <c r="O202" s="373">
        <v>1E-3</v>
      </c>
      <c r="P202" s="373"/>
      <c r="Q202" s="373"/>
      <c r="R202" s="373"/>
      <c r="S202" s="373"/>
      <c r="T202" s="373"/>
      <c r="U202" s="373"/>
      <c r="V202" s="373"/>
      <c r="W202" s="373"/>
      <c r="X202" s="2843">
        <v>1E-3</v>
      </c>
      <c r="Y202" s="2843">
        <v>0</v>
      </c>
      <c r="Z202" s="2108">
        <v>1E-3</v>
      </c>
      <c r="AA202" s="2844"/>
      <c r="AB202" s="2844"/>
      <c r="AC202" s="2108">
        <v>0</v>
      </c>
      <c r="AD202" s="2108"/>
      <c r="AE202" s="2844"/>
      <c r="AF202" s="2844">
        <v>0</v>
      </c>
      <c r="AG202" s="2108">
        <v>0</v>
      </c>
      <c r="AH202" s="3233" t="s">
        <v>9979</v>
      </c>
      <c r="AI202" s="373"/>
      <c r="AJ202" s="373">
        <v>0</v>
      </c>
    </row>
    <row r="203" spans="1:36" s="346" customFormat="1" ht="126">
      <c r="A203" s="369">
        <v>332</v>
      </c>
      <c r="B203" s="122" t="s">
        <v>847</v>
      </c>
      <c r="C203" s="410" t="s">
        <v>848</v>
      </c>
      <c r="D203" s="376" t="s">
        <v>51</v>
      </c>
      <c r="E203" s="376" t="s">
        <v>846</v>
      </c>
      <c r="F203" s="405" t="s">
        <v>47</v>
      </c>
      <c r="G203" s="377">
        <v>1293.1320000000001</v>
      </c>
      <c r="H203" s="221">
        <v>898.86300000000006</v>
      </c>
      <c r="I203" s="221">
        <v>18.774999999999999</v>
      </c>
      <c r="J203" s="221">
        <v>0</v>
      </c>
      <c r="K203" s="221">
        <v>917.63800000000003</v>
      </c>
      <c r="L203" s="373">
        <v>375.49400000000003</v>
      </c>
      <c r="M203" s="374">
        <v>1E-3</v>
      </c>
      <c r="N203" s="374">
        <v>0</v>
      </c>
      <c r="O203" s="373">
        <v>1E-3</v>
      </c>
      <c r="P203" s="373"/>
      <c r="Q203" s="373"/>
      <c r="R203" s="373"/>
      <c r="S203" s="373"/>
      <c r="T203" s="373"/>
      <c r="U203" s="373"/>
      <c r="V203" s="373"/>
      <c r="W203" s="373"/>
      <c r="X203" s="2843">
        <v>1E-3</v>
      </c>
      <c r="Y203" s="2843">
        <v>0</v>
      </c>
      <c r="Z203" s="2108">
        <v>1E-3</v>
      </c>
      <c r="AA203" s="2844"/>
      <c r="AB203" s="2844"/>
      <c r="AC203" s="2108">
        <v>0</v>
      </c>
      <c r="AD203" s="2108"/>
      <c r="AE203" s="2844"/>
      <c r="AF203" s="2844">
        <v>0</v>
      </c>
      <c r="AG203" s="2108">
        <v>0</v>
      </c>
      <c r="AH203" s="3233" t="s">
        <v>9980</v>
      </c>
      <c r="AI203" s="373"/>
      <c r="AJ203" s="373">
        <v>0</v>
      </c>
    </row>
    <row r="204" spans="1:36" s="346" customFormat="1" ht="141.75">
      <c r="A204" s="369">
        <v>333</v>
      </c>
      <c r="B204" s="122" t="s">
        <v>849</v>
      </c>
      <c r="C204" s="410" t="s">
        <v>850</v>
      </c>
      <c r="D204" s="376" t="s">
        <v>51</v>
      </c>
      <c r="E204" s="376" t="s">
        <v>851</v>
      </c>
      <c r="F204" s="405" t="s">
        <v>47</v>
      </c>
      <c r="G204" s="377">
        <v>4380.3440000000001</v>
      </c>
      <c r="H204" s="221">
        <v>1788.6990000000001</v>
      </c>
      <c r="I204" s="221">
        <v>46.244999999999997</v>
      </c>
      <c r="J204" s="221">
        <v>0</v>
      </c>
      <c r="K204" s="221">
        <v>1834.944</v>
      </c>
      <c r="L204" s="373">
        <v>2545.4</v>
      </c>
      <c r="M204" s="374">
        <v>1E-3</v>
      </c>
      <c r="N204" s="374">
        <v>0</v>
      </c>
      <c r="O204" s="373">
        <v>1E-3</v>
      </c>
      <c r="P204" s="373"/>
      <c r="Q204" s="373"/>
      <c r="R204" s="373"/>
      <c r="S204" s="373"/>
      <c r="T204" s="373"/>
      <c r="U204" s="373"/>
      <c r="V204" s="373"/>
      <c r="W204" s="373"/>
      <c r="X204" s="2843">
        <v>1E-3</v>
      </c>
      <c r="Y204" s="2843">
        <v>0</v>
      </c>
      <c r="Z204" s="2108">
        <v>1E-3</v>
      </c>
      <c r="AA204" s="2844"/>
      <c r="AB204" s="2844"/>
      <c r="AC204" s="2108">
        <v>0</v>
      </c>
      <c r="AD204" s="2108"/>
      <c r="AE204" s="2844"/>
      <c r="AF204" s="2844">
        <v>0</v>
      </c>
      <c r="AG204" s="2108">
        <v>0</v>
      </c>
      <c r="AH204" s="3233" t="s">
        <v>9981</v>
      </c>
      <c r="AI204" s="373"/>
      <c r="AJ204" s="373">
        <v>0</v>
      </c>
    </row>
    <row r="205" spans="1:36" s="346" customFormat="1" ht="94.5">
      <c r="A205" s="369">
        <v>334</v>
      </c>
      <c r="B205" s="122" t="s">
        <v>852</v>
      </c>
      <c r="C205" s="410" t="s">
        <v>853</v>
      </c>
      <c r="D205" s="376" t="s">
        <v>51</v>
      </c>
      <c r="E205" s="376" t="s">
        <v>854</v>
      </c>
      <c r="F205" s="405" t="s">
        <v>47</v>
      </c>
      <c r="G205" s="377">
        <v>1225.5709999999999</v>
      </c>
      <c r="H205" s="221">
        <v>809.34500000000003</v>
      </c>
      <c r="I205" s="221">
        <v>11.452</v>
      </c>
      <c r="J205" s="221">
        <v>0</v>
      </c>
      <c r="K205" s="221">
        <v>820.79700000000003</v>
      </c>
      <c r="L205" s="373">
        <v>404.77399999999989</v>
      </c>
      <c r="M205" s="374">
        <v>1E-3</v>
      </c>
      <c r="N205" s="374">
        <v>0</v>
      </c>
      <c r="O205" s="373">
        <v>1E-3</v>
      </c>
      <c r="P205" s="373"/>
      <c r="Q205" s="373"/>
      <c r="R205" s="373"/>
      <c r="S205" s="373"/>
      <c r="T205" s="373"/>
      <c r="U205" s="373"/>
      <c r="V205" s="373"/>
      <c r="W205" s="373"/>
      <c r="X205" s="2843">
        <v>1E-3</v>
      </c>
      <c r="Y205" s="2843">
        <v>0</v>
      </c>
      <c r="Z205" s="2108">
        <v>1E-3</v>
      </c>
      <c r="AA205" s="2844"/>
      <c r="AB205" s="2844"/>
      <c r="AC205" s="2108">
        <v>0</v>
      </c>
      <c r="AD205" s="2108"/>
      <c r="AE205" s="2844"/>
      <c r="AF205" s="2844">
        <v>0</v>
      </c>
      <c r="AG205" s="2108">
        <v>0</v>
      </c>
      <c r="AH205" s="3233" t="s">
        <v>9979</v>
      </c>
      <c r="AI205" s="373"/>
      <c r="AJ205" s="373">
        <v>0</v>
      </c>
    </row>
    <row r="206" spans="1:36" s="346" customFormat="1" ht="63">
      <c r="A206" s="369">
        <v>335</v>
      </c>
      <c r="B206" s="122" t="s">
        <v>855</v>
      </c>
      <c r="C206" s="410" t="s">
        <v>856</v>
      </c>
      <c r="D206" s="182" t="s">
        <v>561</v>
      </c>
      <c r="E206" s="376" t="s">
        <v>857</v>
      </c>
      <c r="F206" s="405" t="s">
        <v>30</v>
      </c>
      <c r="G206" s="377">
        <v>597.024</v>
      </c>
      <c r="H206" s="221">
        <v>320.54199999999997</v>
      </c>
      <c r="I206" s="221">
        <v>109.746</v>
      </c>
      <c r="J206" s="221">
        <v>0</v>
      </c>
      <c r="K206" s="221">
        <v>430.28799999999995</v>
      </c>
      <c r="L206" s="373">
        <v>166.73600000000005</v>
      </c>
      <c r="M206" s="374">
        <v>114.49100000000004</v>
      </c>
      <c r="N206" s="374">
        <v>52.244999999999997</v>
      </c>
      <c r="O206" s="373">
        <v>166.73600000000005</v>
      </c>
      <c r="P206" s="373"/>
      <c r="Q206" s="373"/>
      <c r="R206" s="373"/>
      <c r="S206" s="373"/>
      <c r="T206" s="373"/>
      <c r="U206" s="373"/>
      <c r="V206" s="373"/>
      <c r="W206" s="373"/>
      <c r="X206" s="2843">
        <v>114.49100000000004</v>
      </c>
      <c r="Y206" s="2843">
        <v>52.244999999999997</v>
      </c>
      <c r="Z206" s="2108">
        <v>166.73600000000005</v>
      </c>
      <c r="AA206" s="2844">
        <v>58.172690000000003</v>
      </c>
      <c r="AB206" s="2844"/>
      <c r="AC206" s="2108">
        <v>58.172690000000003</v>
      </c>
      <c r="AD206" s="2108">
        <v>0.58731</v>
      </c>
      <c r="AE206" s="2844"/>
      <c r="AF206" s="2844">
        <v>0.59530499999999997</v>
      </c>
      <c r="AG206" s="2108">
        <v>0.59530499999999997</v>
      </c>
      <c r="AH206" s="373"/>
      <c r="AI206" s="373" t="s">
        <v>10033</v>
      </c>
      <c r="AJ206" s="373">
        <v>0</v>
      </c>
    </row>
    <row r="207" spans="1:36" s="346" customFormat="1" ht="110.25">
      <c r="A207" s="369">
        <v>336</v>
      </c>
      <c r="B207" s="122" t="s">
        <v>858</v>
      </c>
      <c r="C207" s="410" t="s">
        <v>859</v>
      </c>
      <c r="D207" s="376" t="s">
        <v>860</v>
      </c>
      <c r="E207" s="376" t="s">
        <v>861</v>
      </c>
      <c r="F207" s="405" t="s">
        <v>47</v>
      </c>
      <c r="G207" s="377">
        <v>870</v>
      </c>
      <c r="H207" s="221">
        <v>661.572</v>
      </c>
      <c r="I207" s="221">
        <v>100</v>
      </c>
      <c r="J207" s="221">
        <v>588</v>
      </c>
      <c r="K207" s="221">
        <v>761.572</v>
      </c>
      <c r="L207" s="373">
        <v>108.428</v>
      </c>
      <c r="M207" s="374">
        <v>0</v>
      </c>
      <c r="N207" s="374">
        <v>100</v>
      </c>
      <c r="O207" s="373">
        <v>100</v>
      </c>
      <c r="P207" s="373"/>
      <c r="Q207" s="373"/>
      <c r="R207" s="373"/>
      <c r="S207" s="373"/>
      <c r="T207" s="373"/>
      <c r="U207" s="373"/>
      <c r="V207" s="373"/>
      <c r="W207" s="373"/>
      <c r="X207" s="2843">
        <v>0</v>
      </c>
      <c r="Y207" s="2843">
        <v>100</v>
      </c>
      <c r="Z207" s="2108">
        <v>100</v>
      </c>
      <c r="AA207" s="2844"/>
      <c r="AB207" s="2844"/>
      <c r="AC207" s="2108">
        <v>0</v>
      </c>
      <c r="AD207" s="2108"/>
      <c r="AE207" s="2844"/>
      <c r="AF207" s="2844">
        <v>0</v>
      </c>
      <c r="AG207" s="2108">
        <v>0</v>
      </c>
      <c r="AH207" s="3233" t="s">
        <v>9977</v>
      </c>
      <c r="AI207" s="373"/>
      <c r="AJ207" s="373">
        <v>1693.17</v>
      </c>
    </row>
    <row r="208" spans="1:36" s="346" customFormat="1" ht="63">
      <c r="A208" s="369">
        <v>337</v>
      </c>
      <c r="B208" s="122" t="s">
        <v>862</v>
      </c>
      <c r="C208" s="410" t="s">
        <v>863</v>
      </c>
      <c r="D208" s="376" t="s">
        <v>51</v>
      </c>
      <c r="E208" s="376" t="s">
        <v>864</v>
      </c>
      <c r="F208" s="405" t="s">
        <v>30</v>
      </c>
      <c r="G208" s="377">
        <v>4725.1660000000002</v>
      </c>
      <c r="H208" s="221">
        <v>3468.877</v>
      </c>
      <c r="I208" s="221">
        <v>960</v>
      </c>
      <c r="J208" s="221">
        <v>0</v>
      </c>
      <c r="K208" s="221">
        <v>4428.8770000000004</v>
      </c>
      <c r="L208" s="373">
        <v>296.28899999999976</v>
      </c>
      <c r="M208" s="374">
        <v>96.288999999999987</v>
      </c>
      <c r="N208" s="374">
        <v>200</v>
      </c>
      <c r="O208" s="373">
        <v>296.28899999999999</v>
      </c>
      <c r="P208" s="373"/>
      <c r="Q208" s="373"/>
      <c r="R208" s="373"/>
      <c r="S208" s="373"/>
      <c r="T208" s="373"/>
      <c r="U208" s="373"/>
      <c r="V208" s="373"/>
      <c r="W208" s="373"/>
      <c r="X208" s="2843">
        <v>96.288999999999987</v>
      </c>
      <c r="Y208" s="2843">
        <v>200</v>
      </c>
      <c r="Z208" s="2108">
        <v>296.28899999999999</v>
      </c>
      <c r="AA208" s="2844">
        <v>23.831527499999993</v>
      </c>
      <c r="AB208" s="2844"/>
      <c r="AC208" s="2108">
        <v>23.831527499999993</v>
      </c>
      <c r="AD208" s="2108">
        <v>0.24072249999999992</v>
      </c>
      <c r="AE208" s="2844"/>
      <c r="AF208" s="2844">
        <v>0</v>
      </c>
      <c r="AG208" s="2108">
        <v>0</v>
      </c>
      <c r="AH208" s="373"/>
      <c r="AI208" s="373" t="s">
        <v>9941</v>
      </c>
      <c r="AJ208" s="373">
        <v>0</v>
      </c>
    </row>
    <row r="209" spans="1:36" s="346" customFormat="1" ht="63">
      <c r="A209" s="369">
        <v>338</v>
      </c>
      <c r="B209" s="122" t="s">
        <v>865</v>
      </c>
      <c r="C209" s="410" t="s">
        <v>866</v>
      </c>
      <c r="D209" s="376" t="s">
        <v>51</v>
      </c>
      <c r="E209" s="376" t="s">
        <v>867</v>
      </c>
      <c r="F209" s="405" t="s">
        <v>30</v>
      </c>
      <c r="G209" s="377">
        <v>3290.45</v>
      </c>
      <c r="H209" s="221">
        <v>2754.19</v>
      </c>
      <c r="I209" s="221">
        <v>103.959</v>
      </c>
      <c r="J209" s="221">
        <v>0</v>
      </c>
      <c r="K209" s="221">
        <v>2858.1489999999999</v>
      </c>
      <c r="L209" s="373">
        <v>432.30099999999993</v>
      </c>
      <c r="M209" s="374">
        <v>275.46699999999976</v>
      </c>
      <c r="N209" s="374">
        <v>156.834</v>
      </c>
      <c r="O209" s="373">
        <v>432.30099999999976</v>
      </c>
      <c r="P209" s="373"/>
      <c r="Q209" s="373"/>
      <c r="R209" s="373"/>
      <c r="S209" s="373"/>
      <c r="T209" s="373"/>
      <c r="U209" s="373"/>
      <c r="V209" s="373"/>
      <c r="W209" s="373"/>
      <c r="X209" s="2843">
        <v>275.46699999999976</v>
      </c>
      <c r="Y209" s="2843">
        <v>156.834</v>
      </c>
      <c r="Z209" s="2108">
        <v>432.30099999999976</v>
      </c>
      <c r="AA209" s="2844">
        <v>121.89100000000001</v>
      </c>
      <c r="AB209" s="2844">
        <v>64.135000000000005</v>
      </c>
      <c r="AC209" s="2108">
        <v>186.02600000000001</v>
      </c>
      <c r="AD209" s="2108">
        <v>1.2310000000000001</v>
      </c>
      <c r="AE209" s="2844"/>
      <c r="AF209" s="2844">
        <v>0</v>
      </c>
      <c r="AG209" s="2108">
        <v>0</v>
      </c>
      <c r="AH209" s="3233"/>
      <c r="AI209" s="373" t="s">
        <v>10091</v>
      </c>
      <c r="AJ209" s="373">
        <v>0</v>
      </c>
    </row>
    <row r="210" spans="1:36" s="346" customFormat="1" ht="63">
      <c r="A210" s="369">
        <v>339</v>
      </c>
      <c r="B210" s="122" t="s">
        <v>868</v>
      </c>
      <c r="C210" s="370" t="s">
        <v>869</v>
      </c>
      <c r="D210" s="371" t="s">
        <v>88</v>
      </c>
      <c r="E210" s="371" t="s">
        <v>870</v>
      </c>
      <c r="F210" s="405" t="s">
        <v>30</v>
      </c>
      <c r="G210" s="373">
        <v>290.69200000000001</v>
      </c>
      <c r="H210" s="411">
        <v>195.54</v>
      </c>
      <c r="I210" s="221">
        <v>1.8149999999999999</v>
      </c>
      <c r="J210" s="373">
        <v>0</v>
      </c>
      <c r="K210" s="373">
        <v>197.35499999999999</v>
      </c>
      <c r="L210" s="373">
        <v>93.337000000000018</v>
      </c>
      <c r="M210" s="374">
        <v>93.337000000000003</v>
      </c>
      <c r="N210" s="374">
        <v>0</v>
      </c>
      <c r="O210" s="373">
        <v>93.337000000000003</v>
      </c>
      <c r="P210" s="373"/>
      <c r="Q210" s="373"/>
      <c r="R210" s="373"/>
      <c r="S210" s="373"/>
      <c r="T210" s="373"/>
      <c r="U210" s="373"/>
      <c r="V210" s="373"/>
      <c r="W210" s="373"/>
      <c r="X210" s="2843">
        <v>93.337000000000003</v>
      </c>
      <c r="Y210" s="2843">
        <v>0</v>
      </c>
      <c r="Z210" s="2108">
        <v>93.337000000000003</v>
      </c>
      <c r="AA210" s="2844">
        <v>23.100907500000002</v>
      </c>
      <c r="AB210" s="2844"/>
      <c r="AC210" s="2108">
        <v>23.100907500000002</v>
      </c>
      <c r="AD210" s="2108">
        <v>0.23334250000000001</v>
      </c>
      <c r="AE210" s="2844"/>
      <c r="AF210" s="2844">
        <v>0</v>
      </c>
      <c r="AG210" s="2108">
        <v>0</v>
      </c>
      <c r="AH210" s="373" t="s">
        <v>10028</v>
      </c>
      <c r="AI210" s="373" t="s">
        <v>9941</v>
      </c>
      <c r="AJ210" s="373">
        <v>0</v>
      </c>
    </row>
    <row r="211" spans="1:36" s="346" customFormat="1" ht="78.75">
      <c r="A211" s="369">
        <v>340</v>
      </c>
      <c r="B211" s="122" t="s">
        <v>871</v>
      </c>
      <c r="C211" s="181" t="s">
        <v>872</v>
      </c>
      <c r="D211" s="182" t="s">
        <v>56</v>
      </c>
      <c r="E211" s="182" t="s">
        <v>873</v>
      </c>
      <c r="F211" s="405" t="s">
        <v>47</v>
      </c>
      <c r="G211" s="221">
        <v>82.24</v>
      </c>
      <c r="H211" s="221">
        <v>46.01</v>
      </c>
      <c r="I211" s="221">
        <v>0</v>
      </c>
      <c r="J211" s="221">
        <v>0</v>
      </c>
      <c r="K211" s="221">
        <v>46.01</v>
      </c>
      <c r="L211" s="373">
        <v>36.229999999999997</v>
      </c>
      <c r="M211" s="374">
        <v>20</v>
      </c>
      <c r="N211" s="374">
        <v>0</v>
      </c>
      <c r="O211" s="373">
        <v>20</v>
      </c>
      <c r="P211" s="373"/>
      <c r="Q211" s="373"/>
      <c r="R211" s="373"/>
      <c r="S211" s="373"/>
      <c r="T211" s="373"/>
      <c r="U211" s="373"/>
      <c r="V211" s="373"/>
      <c r="W211" s="373"/>
      <c r="X211" s="2843">
        <v>20</v>
      </c>
      <c r="Y211" s="2843">
        <v>0</v>
      </c>
      <c r="Z211" s="2108">
        <v>20</v>
      </c>
      <c r="AA211" s="2844"/>
      <c r="AB211" s="2844"/>
      <c r="AC211" s="2108">
        <v>0</v>
      </c>
      <c r="AD211" s="2108"/>
      <c r="AE211" s="2844"/>
      <c r="AF211" s="2844">
        <v>0</v>
      </c>
      <c r="AG211" s="2108">
        <v>0</v>
      </c>
      <c r="AH211" s="3233" t="s">
        <v>9982</v>
      </c>
      <c r="AI211" s="373"/>
      <c r="AJ211" s="373">
        <v>0</v>
      </c>
    </row>
    <row r="212" spans="1:36" s="346" customFormat="1" ht="47.25">
      <c r="A212" s="369">
        <v>341</v>
      </c>
      <c r="B212" s="122" t="s">
        <v>874</v>
      </c>
      <c r="C212" s="410" t="s">
        <v>875</v>
      </c>
      <c r="D212" s="376" t="s">
        <v>28</v>
      </c>
      <c r="E212" s="376" t="s">
        <v>105</v>
      </c>
      <c r="F212" s="405" t="s">
        <v>47</v>
      </c>
      <c r="G212" s="377">
        <v>606.05999999999995</v>
      </c>
      <c r="H212" s="221">
        <v>84.41</v>
      </c>
      <c r="I212" s="221">
        <v>15</v>
      </c>
      <c r="J212" s="221">
        <v>0</v>
      </c>
      <c r="K212" s="221">
        <v>99.41</v>
      </c>
      <c r="L212" s="373">
        <v>506.65</v>
      </c>
      <c r="M212" s="374">
        <v>100</v>
      </c>
      <c r="N212" s="374">
        <v>0</v>
      </c>
      <c r="O212" s="373">
        <v>100</v>
      </c>
      <c r="P212" s="373"/>
      <c r="Q212" s="373"/>
      <c r="R212" s="373"/>
      <c r="S212" s="373"/>
      <c r="T212" s="373"/>
      <c r="U212" s="373"/>
      <c r="V212" s="373"/>
      <c r="W212" s="373"/>
      <c r="X212" s="2843">
        <v>100</v>
      </c>
      <c r="Y212" s="2843">
        <v>0</v>
      </c>
      <c r="Z212" s="2108">
        <v>100</v>
      </c>
      <c r="AA212" s="2844">
        <v>24.75</v>
      </c>
      <c r="AB212" s="2844"/>
      <c r="AC212" s="2108">
        <v>24.75</v>
      </c>
      <c r="AD212" s="2108">
        <v>0.25</v>
      </c>
      <c r="AE212" s="2844"/>
      <c r="AF212" s="2844">
        <v>0</v>
      </c>
      <c r="AG212" s="2108">
        <v>0</v>
      </c>
      <c r="AH212" s="373"/>
      <c r="AI212" s="373" t="s">
        <v>9941</v>
      </c>
      <c r="AJ212" s="373">
        <v>0</v>
      </c>
    </row>
    <row r="213" spans="1:36" s="346" customFormat="1" ht="47.25">
      <c r="A213" s="369">
        <v>342</v>
      </c>
      <c r="B213" s="122" t="s">
        <v>876</v>
      </c>
      <c r="C213" s="410" t="s">
        <v>877</v>
      </c>
      <c r="D213" s="376" t="s">
        <v>56</v>
      </c>
      <c r="E213" s="376" t="s">
        <v>878</v>
      </c>
      <c r="F213" s="405" t="s">
        <v>30</v>
      </c>
      <c r="G213" s="377">
        <v>264.024</v>
      </c>
      <c r="H213" s="221">
        <v>219.422</v>
      </c>
      <c r="I213" s="221">
        <v>29.712</v>
      </c>
      <c r="J213" s="221">
        <v>0</v>
      </c>
      <c r="K213" s="221">
        <v>249.13399999999999</v>
      </c>
      <c r="L213" s="373">
        <v>14.890000000000015</v>
      </c>
      <c r="M213" s="374">
        <v>14.89</v>
      </c>
      <c r="N213" s="374">
        <v>0</v>
      </c>
      <c r="O213" s="373">
        <v>14.89</v>
      </c>
      <c r="P213" s="373"/>
      <c r="Q213" s="373"/>
      <c r="R213" s="373"/>
      <c r="S213" s="373"/>
      <c r="T213" s="373"/>
      <c r="U213" s="373"/>
      <c r="V213" s="373"/>
      <c r="W213" s="373"/>
      <c r="X213" s="2843">
        <v>14.89</v>
      </c>
      <c r="Y213" s="2843">
        <v>0</v>
      </c>
      <c r="Z213" s="2108">
        <v>14.89</v>
      </c>
      <c r="AA213" s="2844">
        <v>3.6852750000000003</v>
      </c>
      <c r="AB213" s="2844"/>
      <c r="AC213" s="2108">
        <v>3.6852750000000003</v>
      </c>
      <c r="AD213" s="2108">
        <v>3.7225000000000001E-2</v>
      </c>
      <c r="AE213" s="2844"/>
      <c r="AF213" s="2844">
        <v>0</v>
      </c>
      <c r="AG213" s="2108">
        <v>0</v>
      </c>
      <c r="AH213" s="373"/>
      <c r="AI213" s="373" t="s">
        <v>9941</v>
      </c>
      <c r="AJ213" s="373">
        <v>0</v>
      </c>
    </row>
    <row r="214" spans="1:36" s="346" customFormat="1" ht="94.5">
      <c r="A214" s="369">
        <v>343</v>
      </c>
      <c r="B214" s="122" t="s">
        <v>879</v>
      </c>
      <c r="C214" s="412" t="s">
        <v>880</v>
      </c>
      <c r="D214" s="371" t="s">
        <v>88</v>
      </c>
      <c r="E214" s="371" t="s">
        <v>881</v>
      </c>
      <c r="F214" s="413" t="s">
        <v>882</v>
      </c>
      <c r="G214" s="373">
        <v>82.793999999999997</v>
      </c>
      <c r="H214" s="411">
        <v>44.848999999999997</v>
      </c>
      <c r="I214" s="221">
        <v>0</v>
      </c>
      <c r="J214" s="373">
        <v>0</v>
      </c>
      <c r="K214" s="373">
        <v>44.848999999999997</v>
      </c>
      <c r="L214" s="373">
        <v>37.945</v>
      </c>
      <c r="M214" s="374">
        <v>32.945</v>
      </c>
      <c r="N214" s="374">
        <v>5</v>
      </c>
      <c r="O214" s="373">
        <v>37.945</v>
      </c>
      <c r="P214" s="373"/>
      <c r="Q214" s="373"/>
      <c r="R214" s="373"/>
      <c r="S214" s="373"/>
      <c r="T214" s="373"/>
      <c r="U214" s="373"/>
      <c r="V214" s="373"/>
      <c r="W214" s="373"/>
      <c r="X214" s="2843">
        <v>32.945</v>
      </c>
      <c r="Y214" s="2843">
        <v>5</v>
      </c>
      <c r="Z214" s="2108">
        <v>37.945</v>
      </c>
      <c r="AA214" s="2844">
        <v>32.615549999999999</v>
      </c>
      <c r="AB214" s="2844"/>
      <c r="AC214" s="2108">
        <v>32.615549999999999</v>
      </c>
      <c r="AD214" s="2108">
        <v>0.32945000000000002</v>
      </c>
      <c r="AE214" s="2844"/>
      <c r="AF214" s="2844">
        <v>0</v>
      </c>
      <c r="AG214" s="2108">
        <v>0</v>
      </c>
      <c r="AH214" s="373"/>
      <c r="AI214" s="373" t="s">
        <v>9941</v>
      </c>
      <c r="AJ214" s="373">
        <v>0</v>
      </c>
    </row>
    <row r="215" spans="1:36" s="346" customFormat="1" ht="94.5">
      <c r="A215" s="369">
        <v>344</v>
      </c>
      <c r="B215" s="122" t="s">
        <v>883</v>
      </c>
      <c r="C215" s="181" t="s">
        <v>884</v>
      </c>
      <c r="D215" s="376" t="s">
        <v>393</v>
      </c>
      <c r="E215" s="376" t="s">
        <v>535</v>
      </c>
      <c r="F215" s="405" t="s">
        <v>30</v>
      </c>
      <c r="G215" s="377">
        <v>82.995000000000005</v>
      </c>
      <c r="H215" s="221">
        <v>62.555</v>
      </c>
      <c r="I215" s="221">
        <v>0</v>
      </c>
      <c r="J215" s="221">
        <v>0</v>
      </c>
      <c r="K215" s="221">
        <v>62.555</v>
      </c>
      <c r="L215" s="373">
        <v>20.440000000000005</v>
      </c>
      <c r="M215" s="374">
        <v>20.440000000000005</v>
      </c>
      <c r="N215" s="374">
        <v>0</v>
      </c>
      <c r="O215" s="373">
        <v>20.440000000000005</v>
      </c>
      <c r="P215" s="373"/>
      <c r="Q215" s="373"/>
      <c r="R215" s="373"/>
      <c r="S215" s="373"/>
      <c r="T215" s="373"/>
      <c r="U215" s="373"/>
      <c r="V215" s="373"/>
      <c r="W215" s="373"/>
      <c r="X215" s="2843">
        <v>20.440000000000005</v>
      </c>
      <c r="Y215" s="2843">
        <v>0</v>
      </c>
      <c r="Z215" s="2108">
        <v>20.440000000000005</v>
      </c>
      <c r="AA215" s="2844">
        <v>20.235600000000005</v>
      </c>
      <c r="AB215" s="2844"/>
      <c r="AC215" s="2108">
        <v>20.235600000000005</v>
      </c>
      <c r="AD215" s="2108">
        <v>0.20440000000000005</v>
      </c>
      <c r="AE215" s="2844"/>
      <c r="AF215" s="2844">
        <v>0</v>
      </c>
      <c r="AG215" s="2108">
        <v>0</v>
      </c>
      <c r="AH215" s="373"/>
      <c r="AI215" s="373" t="s">
        <v>9941</v>
      </c>
      <c r="AJ215" s="373">
        <v>0</v>
      </c>
    </row>
    <row r="216" spans="1:36" s="346" customFormat="1" ht="63">
      <c r="A216" s="369">
        <v>345</v>
      </c>
      <c r="B216" s="122" t="s">
        <v>885</v>
      </c>
      <c r="C216" s="181" t="s">
        <v>886</v>
      </c>
      <c r="D216" s="376" t="s">
        <v>393</v>
      </c>
      <c r="E216" s="376" t="s">
        <v>887</v>
      </c>
      <c r="F216" s="405" t="s">
        <v>30</v>
      </c>
      <c r="G216" s="377">
        <v>64.272999999999996</v>
      </c>
      <c r="H216" s="221">
        <v>26.1</v>
      </c>
      <c r="I216" s="221">
        <v>5.2789999999999999</v>
      </c>
      <c r="J216" s="221">
        <v>0</v>
      </c>
      <c r="K216" s="221">
        <v>31.379000000000001</v>
      </c>
      <c r="L216" s="373">
        <v>32.893999999999991</v>
      </c>
      <c r="M216" s="374">
        <v>32.893999999999991</v>
      </c>
      <c r="N216" s="374">
        <v>0</v>
      </c>
      <c r="O216" s="373">
        <v>32.893999999999991</v>
      </c>
      <c r="P216" s="373"/>
      <c r="Q216" s="373"/>
      <c r="R216" s="373"/>
      <c r="S216" s="373"/>
      <c r="T216" s="373"/>
      <c r="U216" s="373"/>
      <c r="V216" s="373"/>
      <c r="W216" s="373"/>
      <c r="X216" s="2843">
        <v>32.893999999999991</v>
      </c>
      <c r="Y216" s="2843">
        <v>0</v>
      </c>
      <c r="Z216" s="2108">
        <v>32.893999999999991</v>
      </c>
      <c r="AA216" s="2844">
        <v>32.565059999999988</v>
      </c>
      <c r="AB216" s="2844"/>
      <c r="AC216" s="2108">
        <v>32.565059999999988</v>
      </c>
      <c r="AD216" s="2108">
        <v>0.3289399999999999</v>
      </c>
      <c r="AE216" s="2844"/>
      <c r="AF216" s="2844">
        <v>0</v>
      </c>
      <c r="AG216" s="2108">
        <v>0</v>
      </c>
      <c r="AH216" s="373"/>
      <c r="AI216" s="373" t="s">
        <v>10033</v>
      </c>
      <c r="AJ216" s="373">
        <v>0</v>
      </c>
    </row>
    <row r="217" spans="1:36" s="346" customFormat="1" ht="63">
      <c r="A217" s="369">
        <v>346</v>
      </c>
      <c r="B217" s="122" t="s">
        <v>888</v>
      </c>
      <c r="C217" s="181" t="s">
        <v>889</v>
      </c>
      <c r="D217" s="378" t="s">
        <v>542</v>
      </c>
      <c r="E217" s="376" t="s">
        <v>890</v>
      </c>
      <c r="F217" s="405" t="s">
        <v>30</v>
      </c>
      <c r="G217" s="377">
        <v>60.573999999999998</v>
      </c>
      <c r="H217" s="221">
        <v>40.35</v>
      </c>
      <c r="I217" s="221">
        <v>3.2330000000000001</v>
      </c>
      <c r="J217" s="221">
        <v>0</v>
      </c>
      <c r="K217" s="221">
        <v>43.582999999999998</v>
      </c>
      <c r="L217" s="373">
        <v>16.991</v>
      </c>
      <c r="M217" s="374">
        <v>16.991</v>
      </c>
      <c r="N217" s="374">
        <v>0</v>
      </c>
      <c r="O217" s="373">
        <v>16.991</v>
      </c>
      <c r="P217" s="373"/>
      <c r="Q217" s="373"/>
      <c r="R217" s="373"/>
      <c r="S217" s="373"/>
      <c r="T217" s="373"/>
      <c r="U217" s="373"/>
      <c r="V217" s="373"/>
      <c r="W217" s="373"/>
      <c r="X217" s="2843">
        <v>16.991</v>
      </c>
      <c r="Y217" s="2843">
        <v>0</v>
      </c>
      <c r="Z217" s="2108">
        <v>16.991</v>
      </c>
      <c r="AA217" s="2844">
        <v>4.2052724999999995</v>
      </c>
      <c r="AB217" s="2844"/>
      <c r="AC217" s="2108">
        <v>4.2052724999999995</v>
      </c>
      <c r="AD217" s="2108">
        <v>4.2477500000000001E-2</v>
      </c>
      <c r="AE217" s="2844"/>
      <c r="AF217" s="2844">
        <v>0</v>
      </c>
      <c r="AG217" s="2108">
        <v>0</v>
      </c>
      <c r="AH217" s="373"/>
      <c r="AI217" s="373" t="s">
        <v>9941</v>
      </c>
      <c r="AJ217" s="373">
        <v>0</v>
      </c>
    </row>
    <row r="218" spans="1:36" s="346" customFormat="1" ht="94.5">
      <c r="A218" s="369">
        <v>347</v>
      </c>
      <c r="B218" s="122" t="s">
        <v>891</v>
      </c>
      <c r="C218" s="414" t="s">
        <v>892</v>
      </c>
      <c r="D218" s="415" t="s">
        <v>28</v>
      </c>
      <c r="E218" s="415" t="s">
        <v>893</v>
      </c>
      <c r="F218" s="416" t="s">
        <v>47</v>
      </c>
      <c r="G218" s="417">
        <v>89.954999999999998</v>
      </c>
      <c r="H218" s="221">
        <v>5.6219999999999999</v>
      </c>
      <c r="I218" s="221">
        <v>68.828000000000003</v>
      </c>
      <c r="J218" s="221">
        <v>0</v>
      </c>
      <c r="K218" s="221">
        <v>74.45</v>
      </c>
      <c r="L218" s="373">
        <v>15.504999999999995</v>
      </c>
      <c r="M218" s="374">
        <v>5.5049999999999999</v>
      </c>
      <c r="N218" s="374">
        <v>10</v>
      </c>
      <c r="O218" s="373">
        <v>15.504999999999999</v>
      </c>
      <c r="P218" s="373"/>
      <c r="Q218" s="373"/>
      <c r="R218" s="373"/>
      <c r="S218" s="373"/>
      <c r="T218" s="373"/>
      <c r="U218" s="373"/>
      <c r="V218" s="373"/>
      <c r="W218" s="373"/>
      <c r="X218" s="2843">
        <v>5.5049999999999999</v>
      </c>
      <c r="Y218" s="2843">
        <v>10</v>
      </c>
      <c r="Z218" s="2108">
        <v>15.504999999999999</v>
      </c>
      <c r="AA218" s="2844">
        <v>5.4499500000000003</v>
      </c>
      <c r="AB218" s="2844"/>
      <c r="AC218" s="2108">
        <v>5.4499500000000003</v>
      </c>
      <c r="AD218" s="2108">
        <v>5.5050000000000002E-2</v>
      </c>
      <c r="AE218" s="2844"/>
      <c r="AF218" s="2844">
        <v>0</v>
      </c>
      <c r="AG218" s="2108">
        <v>0</v>
      </c>
      <c r="AH218" s="373"/>
      <c r="AI218" s="373" t="s">
        <v>10033</v>
      </c>
      <c r="AJ218" s="373">
        <v>0</v>
      </c>
    </row>
    <row r="219" spans="1:36" s="346" customFormat="1" ht="94.5">
      <c r="A219" s="369">
        <v>348</v>
      </c>
      <c r="B219" s="122" t="s">
        <v>894</v>
      </c>
      <c r="C219" s="370" t="s">
        <v>895</v>
      </c>
      <c r="D219" s="182" t="s">
        <v>209</v>
      </c>
      <c r="E219" s="182" t="s">
        <v>893</v>
      </c>
      <c r="F219" s="405" t="s">
        <v>30</v>
      </c>
      <c r="G219" s="377">
        <v>41.58</v>
      </c>
      <c r="H219" s="221">
        <v>8.3970000000000002</v>
      </c>
      <c r="I219" s="221">
        <v>30.367999999999999</v>
      </c>
      <c r="J219" s="221">
        <v>0</v>
      </c>
      <c r="K219" s="221">
        <v>38.765000000000001</v>
      </c>
      <c r="L219" s="373">
        <v>2.8149999999999977</v>
      </c>
      <c r="M219" s="374">
        <v>0</v>
      </c>
      <c r="N219" s="374">
        <v>2.8149999999999999</v>
      </c>
      <c r="O219" s="373">
        <v>2.8149999999999999</v>
      </c>
      <c r="P219" s="373"/>
      <c r="Q219" s="373"/>
      <c r="R219" s="373"/>
      <c r="S219" s="373"/>
      <c r="T219" s="373"/>
      <c r="U219" s="373"/>
      <c r="V219" s="373"/>
      <c r="W219" s="373"/>
      <c r="X219" s="2843">
        <v>0</v>
      </c>
      <c r="Y219" s="2843">
        <v>2.8149999999999999</v>
      </c>
      <c r="Z219" s="2108">
        <v>2.8149999999999999</v>
      </c>
      <c r="AA219" s="2844"/>
      <c r="AB219" s="2844"/>
      <c r="AC219" s="2108">
        <v>0</v>
      </c>
      <c r="AD219" s="2108"/>
      <c r="AE219" s="2844"/>
      <c r="AF219" s="2844">
        <v>0</v>
      </c>
      <c r="AG219" s="2108">
        <v>0</v>
      </c>
      <c r="AH219" s="3233" t="s">
        <v>9977</v>
      </c>
      <c r="AI219" s="373"/>
      <c r="AJ219" s="373">
        <v>0</v>
      </c>
    </row>
    <row r="220" spans="1:36" s="346" customFormat="1" ht="94.5">
      <c r="A220" s="369">
        <v>349</v>
      </c>
      <c r="B220" s="122" t="s">
        <v>896</v>
      </c>
      <c r="C220" s="370" t="s">
        <v>897</v>
      </c>
      <c r="D220" s="182" t="s">
        <v>429</v>
      </c>
      <c r="E220" s="182" t="s">
        <v>893</v>
      </c>
      <c r="F220" s="405" t="s">
        <v>30</v>
      </c>
      <c r="G220" s="377">
        <v>44.128</v>
      </c>
      <c r="H220" s="221">
        <v>0.1</v>
      </c>
      <c r="I220" s="221">
        <v>11.789</v>
      </c>
      <c r="J220" s="221">
        <v>0</v>
      </c>
      <c r="K220" s="221">
        <v>11.888999999999999</v>
      </c>
      <c r="L220" s="373">
        <v>32.239000000000004</v>
      </c>
      <c r="M220" s="374">
        <v>28.076000000000004</v>
      </c>
      <c r="N220" s="374">
        <v>4.1630000000000003</v>
      </c>
      <c r="O220" s="373">
        <v>32.239000000000004</v>
      </c>
      <c r="P220" s="373"/>
      <c r="Q220" s="373"/>
      <c r="R220" s="373"/>
      <c r="S220" s="373"/>
      <c r="T220" s="373"/>
      <c r="U220" s="373"/>
      <c r="V220" s="373"/>
      <c r="W220" s="373"/>
      <c r="X220" s="2843">
        <v>28.076000000000004</v>
      </c>
      <c r="Y220" s="2843">
        <v>4.1630000000000003</v>
      </c>
      <c r="Z220" s="2108">
        <v>32.239000000000004</v>
      </c>
      <c r="AA220" s="2844">
        <v>27.795240000000003</v>
      </c>
      <c r="AB220" s="2844"/>
      <c r="AC220" s="2108">
        <v>27.795240000000003</v>
      </c>
      <c r="AD220" s="2108">
        <v>0.28076000000000007</v>
      </c>
      <c r="AE220" s="2844"/>
      <c r="AF220" s="2844">
        <v>0</v>
      </c>
      <c r="AG220" s="2108">
        <v>0</v>
      </c>
      <c r="AH220" s="373"/>
      <c r="AI220" s="373" t="s">
        <v>10033</v>
      </c>
      <c r="AJ220" s="373">
        <v>0</v>
      </c>
    </row>
    <row r="221" spans="1:36" s="346" customFormat="1" ht="94.5">
      <c r="A221" s="369">
        <v>350</v>
      </c>
      <c r="B221" s="122" t="s">
        <v>898</v>
      </c>
      <c r="C221" s="370" t="s">
        <v>899</v>
      </c>
      <c r="D221" s="182" t="s">
        <v>257</v>
      </c>
      <c r="E221" s="182" t="s">
        <v>893</v>
      </c>
      <c r="F221" s="405" t="s">
        <v>30</v>
      </c>
      <c r="G221" s="377">
        <v>43.395000000000003</v>
      </c>
      <c r="H221" s="221">
        <v>2.8130000000000002</v>
      </c>
      <c r="I221" s="221">
        <v>19.404</v>
      </c>
      <c r="J221" s="221">
        <v>0</v>
      </c>
      <c r="K221" s="221">
        <v>22.216999999999999</v>
      </c>
      <c r="L221" s="373">
        <v>21.178000000000004</v>
      </c>
      <c r="M221" s="374">
        <v>17.783000000000005</v>
      </c>
      <c r="N221" s="374">
        <v>3.395</v>
      </c>
      <c r="O221" s="373">
        <v>21.178000000000004</v>
      </c>
      <c r="P221" s="373"/>
      <c r="Q221" s="373"/>
      <c r="R221" s="373"/>
      <c r="S221" s="373"/>
      <c r="T221" s="373"/>
      <c r="U221" s="373"/>
      <c r="V221" s="373"/>
      <c r="W221" s="373"/>
      <c r="X221" s="2843">
        <v>17.783000000000005</v>
      </c>
      <c r="Y221" s="2843">
        <v>3.395</v>
      </c>
      <c r="Z221" s="2108">
        <v>21.178000000000004</v>
      </c>
      <c r="AA221" s="2844">
        <v>17.605170000000005</v>
      </c>
      <c r="AB221" s="2844"/>
      <c r="AC221" s="2108">
        <v>17.605170000000005</v>
      </c>
      <c r="AD221" s="2108">
        <v>0.17783000000000004</v>
      </c>
      <c r="AE221" s="2844"/>
      <c r="AF221" s="2844">
        <v>1.4749000000000001</v>
      </c>
      <c r="AG221" s="2108">
        <v>1.4749000000000001</v>
      </c>
      <c r="AH221" s="373"/>
      <c r="AI221" s="373" t="s">
        <v>10033</v>
      </c>
      <c r="AJ221" s="373">
        <v>0</v>
      </c>
    </row>
    <row r="222" spans="1:36" s="346" customFormat="1" ht="94.5">
      <c r="A222" s="369">
        <v>351</v>
      </c>
      <c r="B222" s="122" t="s">
        <v>900</v>
      </c>
      <c r="C222" s="370" t="s">
        <v>901</v>
      </c>
      <c r="D222" s="182" t="s">
        <v>400</v>
      </c>
      <c r="E222" s="182" t="s">
        <v>893</v>
      </c>
      <c r="F222" s="405" t="s">
        <v>30</v>
      </c>
      <c r="G222" s="377">
        <v>45</v>
      </c>
      <c r="H222" s="221">
        <v>0</v>
      </c>
      <c r="I222" s="221">
        <v>37.186999999999998</v>
      </c>
      <c r="J222" s="221">
        <v>0</v>
      </c>
      <c r="K222" s="221">
        <v>37.186999999999998</v>
      </c>
      <c r="L222" s="373">
        <v>7.8130000000000024</v>
      </c>
      <c r="M222" s="374">
        <v>2.8130000000000024</v>
      </c>
      <c r="N222" s="374">
        <v>5</v>
      </c>
      <c r="O222" s="373">
        <v>7.8130000000000024</v>
      </c>
      <c r="P222" s="373"/>
      <c r="Q222" s="373"/>
      <c r="R222" s="373"/>
      <c r="S222" s="373"/>
      <c r="T222" s="373"/>
      <c r="U222" s="373"/>
      <c r="V222" s="373"/>
      <c r="W222" s="373"/>
      <c r="X222" s="2843">
        <v>2.8130000000000024</v>
      </c>
      <c r="Y222" s="2843">
        <v>5</v>
      </c>
      <c r="Z222" s="2108">
        <v>7.8130000000000024</v>
      </c>
      <c r="AA222" s="2844">
        <v>2.7848700000000024</v>
      </c>
      <c r="AB222" s="2844"/>
      <c r="AC222" s="2108">
        <v>2.7848700000000024</v>
      </c>
      <c r="AD222" s="2108">
        <v>2.8130000000000023E-2</v>
      </c>
      <c r="AE222" s="2844"/>
      <c r="AF222" s="2844">
        <v>0.69199999999999995</v>
      </c>
      <c r="AG222" s="2108">
        <v>0.69199999999999995</v>
      </c>
      <c r="AH222" s="373"/>
      <c r="AI222" s="373" t="s">
        <v>10033</v>
      </c>
      <c r="AJ222" s="373">
        <v>0</v>
      </c>
    </row>
    <row r="223" spans="1:36" s="346" customFormat="1" ht="94.5">
      <c r="A223" s="369">
        <v>352</v>
      </c>
      <c r="B223" s="122" t="s">
        <v>902</v>
      </c>
      <c r="C223" s="370" t="s">
        <v>903</v>
      </c>
      <c r="D223" s="182" t="s">
        <v>205</v>
      </c>
      <c r="E223" s="182" t="s">
        <v>893</v>
      </c>
      <c r="F223" s="405" t="s">
        <v>30</v>
      </c>
      <c r="G223" s="377">
        <v>42.915999999999997</v>
      </c>
      <c r="H223" s="221">
        <v>5.2640000000000002</v>
      </c>
      <c r="I223" s="221">
        <v>34.518000000000001</v>
      </c>
      <c r="J223" s="221">
        <v>0</v>
      </c>
      <c r="K223" s="221">
        <v>39.782000000000004</v>
      </c>
      <c r="L223" s="373">
        <v>3.1339999999999932</v>
      </c>
      <c r="M223" s="374">
        <v>0</v>
      </c>
      <c r="N223" s="374">
        <v>3.1339999999999999</v>
      </c>
      <c r="O223" s="373">
        <v>3.1339999999999999</v>
      </c>
      <c r="P223" s="373"/>
      <c r="Q223" s="373"/>
      <c r="R223" s="373"/>
      <c r="S223" s="373"/>
      <c r="T223" s="373"/>
      <c r="U223" s="373"/>
      <c r="V223" s="373"/>
      <c r="W223" s="373"/>
      <c r="X223" s="2843">
        <v>0</v>
      </c>
      <c r="Y223" s="2843">
        <v>3.1339999999999999</v>
      </c>
      <c r="Z223" s="2108">
        <v>3.1339999999999999</v>
      </c>
      <c r="AA223" s="2844"/>
      <c r="AB223" s="2844"/>
      <c r="AC223" s="2108">
        <v>0</v>
      </c>
      <c r="AD223" s="2108"/>
      <c r="AE223" s="2844"/>
      <c r="AF223" s="2844">
        <v>0</v>
      </c>
      <c r="AG223" s="2108">
        <v>0</v>
      </c>
      <c r="AH223" s="3233" t="s">
        <v>9977</v>
      </c>
      <c r="AI223" s="373"/>
      <c r="AJ223" s="373">
        <v>0</v>
      </c>
    </row>
    <row r="224" spans="1:36" s="346" customFormat="1" ht="94.5">
      <c r="A224" s="369">
        <v>353</v>
      </c>
      <c r="B224" s="122" t="s">
        <v>904</v>
      </c>
      <c r="C224" s="370" t="s">
        <v>905</v>
      </c>
      <c r="D224" s="182" t="s">
        <v>542</v>
      </c>
      <c r="E224" s="182" t="s">
        <v>893</v>
      </c>
      <c r="F224" s="405" t="s">
        <v>30</v>
      </c>
      <c r="G224" s="377">
        <v>44.006999999999998</v>
      </c>
      <c r="H224" s="221">
        <v>2.8</v>
      </c>
      <c r="I224" s="221">
        <v>20.818999999999999</v>
      </c>
      <c r="J224" s="221">
        <v>0</v>
      </c>
      <c r="K224" s="221">
        <v>23.619</v>
      </c>
      <c r="L224" s="373">
        <v>20.387999999999998</v>
      </c>
      <c r="M224" s="374">
        <v>16.092999999999996</v>
      </c>
      <c r="N224" s="374">
        <v>4.2949999999999999</v>
      </c>
      <c r="O224" s="373">
        <v>20.387999999999998</v>
      </c>
      <c r="P224" s="373"/>
      <c r="Q224" s="373"/>
      <c r="R224" s="373"/>
      <c r="S224" s="373"/>
      <c r="T224" s="373"/>
      <c r="U224" s="373"/>
      <c r="V224" s="373"/>
      <c r="W224" s="373"/>
      <c r="X224" s="2843">
        <v>16.092999999999996</v>
      </c>
      <c r="Y224" s="2843">
        <v>4.2949999999999999</v>
      </c>
      <c r="Z224" s="2108">
        <v>20.387999999999998</v>
      </c>
      <c r="AA224" s="2844">
        <v>15.932069999999996</v>
      </c>
      <c r="AB224" s="2844"/>
      <c r="AC224" s="2108">
        <v>15.932069999999996</v>
      </c>
      <c r="AD224" s="2108">
        <v>0.16092999999999996</v>
      </c>
      <c r="AE224" s="2844"/>
      <c r="AF224" s="2844">
        <v>0</v>
      </c>
      <c r="AG224" s="2108">
        <v>0</v>
      </c>
      <c r="AH224" s="373"/>
      <c r="AI224" s="373" t="s">
        <v>10033</v>
      </c>
      <c r="AJ224" s="373">
        <v>0</v>
      </c>
    </row>
    <row r="225" spans="1:36" s="346" customFormat="1" ht="94.5">
      <c r="A225" s="369">
        <v>354</v>
      </c>
      <c r="B225" s="122" t="s">
        <v>906</v>
      </c>
      <c r="C225" s="370" t="s">
        <v>907</v>
      </c>
      <c r="D225" s="182" t="s">
        <v>588</v>
      </c>
      <c r="E225" s="182" t="s">
        <v>893</v>
      </c>
      <c r="F225" s="405" t="s">
        <v>30</v>
      </c>
      <c r="G225" s="377">
        <v>44.213999999999999</v>
      </c>
      <c r="H225" s="221">
        <v>0</v>
      </c>
      <c r="I225" s="221">
        <v>32.950000000000003</v>
      </c>
      <c r="J225" s="221">
        <v>0</v>
      </c>
      <c r="K225" s="221">
        <v>32.950000000000003</v>
      </c>
      <c r="L225" s="373">
        <v>11.263999999999996</v>
      </c>
      <c r="M225" s="374">
        <v>7.0499999999999954</v>
      </c>
      <c r="N225" s="374">
        <v>4.2140000000000004</v>
      </c>
      <c r="O225" s="373">
        <v>11.263999999999996</v>
      </c>
      <c r="P225" s="373"/>
      <c r="Q225" s="373"/>
      <c r="R225" s="373"/>
      <c r="S225" s="373"/>
      <c r="T225" s="373"/>
      <c r="U225" s="373"/>
      <c r="V225" s="373"/>
      <c r="W225" s="373"/>
      <c r="X225" s="2843">
        <v>7.0499999999999954</v>
      </c>
      <c r="Y225" s="2843">
        <v>4.2140000000000004</v>
      </c>
      <c r="Z225" s="2108">
        <v>11.263999999999996</v>
      </c>
      <c r="AA225" s="2844">
        <v>6.9794999999999954</v>
      </c>
      <c r="AB225" s="2844"/>
      <c r="AC225" s="2108">
        <v>6.9794999999999954</v>
      </c>
      <c r="AD225" s="2108">
        <v>7.0499999999999952E-2</v>
      </c>
      <c r="AE225" s="2844"/>
      <c r="AF225" s="2844">
        <v>0</v>
      </c>
      <c r="AG225" s="2108">
        <v>0</v>
      </c>
      <c r="AH225" s="373"/>
      <c r="AI225" s="373" t="s">
        <v>10033</v>
      </c>
      <c r="AJ225" s="373">
        <v>0</v>
      </c>
    </row>
    <row r="226" spans="1:36" s="346" customFormat="1" ht="94.5">
      <c r="A226" s="369">
        <v>355</v>
      </c>
      <c r="B226" s="122" t="s">
        <v>908</v>
      </c>
      <c r="C226" s="370" t="s">
        <v>909</v>
      </c>
      <c r="D226" s="182" t="s">
        <v>226</v>
      </c>
      <c r="E226" s="182" t="s">
        <v>893</v>
      </c>
      <c r="F226" s="405" t="s">
        <v>30</v>
      </c>
      <c r="G226" s="377">
        <v>43.134</v>
      </c>
      <c r="H226" s="221">
        <v>0</v>
      </c>
      <c r="I226" s="221">
        <v>13.78</v>
      </c>
      <c r="J226" s="221">
        <v>0</v>
      </c>
      <c r="K226" s="221">
        <v>13.78</v>
      </c>
      <c r="L226" s="373">
        <v>29.353999999999999</v>
      </c>
      <c r="M226" s="374">
        <v>26.22</v>
      </c>
      <c r="N226" s="374">
        <v>3.1339999999999999</v>
      </c>
      <c r="O226" s="373">
        <v>29.353999999999999</v>
      </c>
      <c r="P226" s="373"/>
      <c r="Q226" s="373"/>
      <c r="R226" s="373"/>
      <c r="S226" s="373"/>
      <c r="T226" s="373"/>
      <c r="U226" s="373"/>
      <c r="V226" s="373"/>
      <c r="W226" s="373"/>
      <c r="X226" s="2843">
        <v>26.22</v>
      </c>
      <c r="Y226" s="2843">
        <v>3.1339999999999999</v>
      </c>
      <c r="Z226" s="2108">
        <v>29.353999999999999</v>
      </c>
      <c r="AA226" s="2844">
        <v>25.957799999999999</v>
      </c>
      <c r="AB226" s="2844"/>
      <c r="AC226" s="2108">
        <v>25.957799999999999</v>
      </c>
      <c r="AD226" s="2108">
        <v>0.26219999999999999</v>
      </c>
      <c r="AE226" s="2844"/>
      <c r="AF226" s="2844">
        <v>0</v>
      </c>
      <c r="AG226" s="2108">
        <v>0</v>
      </c>
      <c r="AH226" s="373"/>
      <c r="AI226" s="373" t="s">
        <v>10033</v>
      </c>
      <c r="AJ226" s="373">
        <v>0</v>
      </c>
    </row>
    <row r="227" spans="1:36" s="346" customFormat="1" ht="94.5">
      <c r="A227" s="369">
        <v>356</v>
      </c>
      <c r="B227" s="122" t="s">
        <v>910</v>
      </c>
      <c r="C227" s="370" t="s">
        <v>911</v>
      </c>
      <c r="D227" s="182" t="s">
        <v>45</v>
      </c>
      <c r="E227" s="182" t="s">
        <v>893</v>
      </c>
      <c r="F227" s="405" t="s">
        <v>30</v>
      </c>
      <c r="G227" s="377">
        <v>94.676000000000002</v>
      </c>
      <c r="H227" s="221">
        <v>11.832000000000001</v>
      </c>
      <c r="I227" s="221">
        <v>76.995999999999995</v>
      </c>
      <c r="J227" s="221">
        <v>0</v>
      </c>
      <c r="K227" s="221">
        <v>88.828000000000003</v>
      </c>
      <c r="L227" s="373">
        <v>5.847999999999999</v>
      </c>
      <c r="M227" s="374">
        <v>2E-3</v>
      </c>
      <c r="N227" s="374">
        <v>5.8460000000000001</v>
      </c>
      <c r="O227" s="373">
        <v>5.8479999999999999</v>
      </c>
      <c r="P227" s="373"/>
      <c r="Q227" s="373"/>
      <c r="R227" s="373"/>
      <c r="S227" s="373"/>
      <c r="T227" s="373"/>
      <c r="U227" s="373"/>
      <c r="V227" s="373"/>
      <c r="W227" s="373"/>
      <c r="X227" s="2843">
        <v>2E-3</v>
      </c>
      <c r="Y227" s="2843">
        <v>5.8460000000000001</v>
      </c>
      <c r="Z227" s="2108">
        <v>5.8479999999999999</v>
      </c>
      <c r="AA227" s="2844"/>
      <c r="AB227" s="2844"/>
      <c r="AC227" s="2108">
        <v>0</v>
      </c>
      <c r="AD227" s="2108"/>
      <c r="AE227" s="2844"/>
      <c r="AF227" s="2844">
        <v>0</v>
      </c>
      <c r="AG227" s="2108">
        <v>0</v>
      </c>
      <c r="AH227" s="3233" t="s">
        <v>9977</v>
      </c>
      <c r="AI227" s="373"/>
      <c r="AJ227" s="373">
        <v>0</v>
      </c>
    </row>
    <row r="228" spans="1:36" s="346" customFormat="1" ht="94.5">
      <c r="A228" s="369">
        <v>357</v>
      </c>
      <c r="B228" s="122" t="s">
        <v>912</v>
      </c>
      <c r="C228" s="370" t="s">
        <v>913</v>
      </c>
      <c r="D228" s="182" t="s">
        <v>72</v>
      </c>
      <c r="E228" s="182" t="s">
        <v>893</v>
      </c>
      <c r="F228" s="405" t="s">
        <v>30</v>
      </c>
      <c r="G228" s="377">
        <v>42.923000000000002</v>
      </c>
      <c r="H228" s="221">
        <v>2.6150000000000002</v>
      </c>
      <c r="I228" s="221">
        <v>37.317</v>
      </c>
      <c r="J228" s="221">
        <v>0</v>
      </c>
      <c r="K228" s="221">
        <v>39.932000000000002</v>
      </c>
      <c r="L228" s="373">
        <v>2.9909999999999997</v>
      </c>
      <c r="M228" s="374">
        <v>6.8000000000000005E-2</v>
      </c>
      <c r="N228" s="374">
        <v>2.923</v>
      </c>
      <c r="O228" s="373">
        <v>2.9910000000000001</v>
      </c>
      <c r="P228" s="373"/>
      <c r="Q228" s="373"/>
      <c r="R228" s="373"/>
      <c r="S228" s="373"/>
      <c r="T228" s="373"/>
      <c r="U228" s="373"/>
      <c r="V228" s="373"/>
      <c r="W228" s="373"/>
      <c r="X228" s="2843">
        <v>6.8000000000000005E-2</v>
      </c>
      <c r="Y228" s="2843">
        <v>2.923</v>
      </c>
      <c r="Z228" s="2108">
        <v>2.9910000000000001</v>
      </c>
      <c r="AA228" s="2844">
        <v>6.7320000000000005E-2</v>
      </c>
      <c r="AB228" s="2844"/>
      <c r="AC228" s="2108">
        <v>6.7320000000000005E-2</v>
      </c>
      <c r="AD228" s="2108">
        <v>6.8000000000000005E-4</v>
      </c>
      <c r="AE228" s="2844"/>
      <c r="AF228" s="2844">
        <v>0</v>
      </c>
      <c r="AG228" s="2108">
        <v>0</v>
      </c>
      <c r="AH228" s="373"/>
      <c r="AI228" s="373" t="s">
        <v>10033</v>
      </c>
      <c r="AJ228" s="373">
        <v>0</v>
      </c>
    </row>
    <row r="229" spans="1:36" s="346" customFormat="1" ht="94.5">
      <c r="A229" s="369">
        <v>358</v>
      </c>
      <c r="B229" s="122" t="s">
        <v>914</v>
      </c>
      <c r="C229" s="370" t="s">
        <v>913</v>
      </c>
      <c r="D229" s="182" t="s">
        <v>389</v>
      </c>
      <c r="E229" s="182" t="s">
        <v>893</v>
      </c>
      <c r="F229" s="405" t="s">
        <v>30</v>
      </c>
      <c r="G229" s="377">
        <v>42.923000000000002</v>
      </c>
      <c r="H229" s="221">
        <v>2.6829999999999998</v>
      </c>
      <c r="I229" s="221">
        <v>36.317</v>
      </c>
      <c r="J229" s="221">
        <v>0</v>
      </c>
      <c r="K229" s="221">
        <v>39</v>
      </c>
      <c r="L229" s="373">
        <v>3.9230000000000018</v>
      </c>
      <c r="M229" s="374">
        <v>1.0000000000000018</v>
      </c>
      <c r="N229" s="374">
        <v>2.923</v>
      </c>
      <c r="O229" s="373">
        <v>3.9230000000000018</v>
      </c>
      <c r="P229" s="373"/>
      <c r="Q229" s="373"/>
      <c r="R229" s="373"/>
      <c r="S229" s="373"/>
      <c r="T229" s="373"/>
      <c r="U229" s="373"/>
      <c r="V229" s="373"/>
      <c r="W229" s="373"/>
      <c r="X229" s="2843">
        <v>1.0000000000000018</v>
      </c>
      <c r="Y229" s="2843">
        <v>2.923</v>
      </c>
      <c r="Z229" s="2108">
        <v>3.9230000000000018</v>
      </c>
      <c r="AA229" s="2844">
        <v>0.99000000000000177</v>
      </c>
      <c r="AB229" s="2844"/>
      <c r="AC229" s="2108">
        <v>0.99000000000000177</v>
      </c>
      <c r="AD229" s="2108">
        <v>1.0000000000000018E-2</v>
      </c>
      <c r="AE229" s="2844"/>
      <c r="AF229" s="2844">
        <v>0</v>
      </c>
      <c r="AG229" s="2108">
        <v>0</v>
      </c>
      <c r="AH229" s="373"/>
      <c r="AI229" s="373" t="s">
        <v>10033</v>
      </c>
      <c r="AJ229" s="373">
        <v>0</v>
      </c>
    </row>
    <row r="230" spans="1:36" s="346" customFormat="1" ht="94.5">
      <c r="A230" s="369">
        <v>359</v>
      </c>
      <c r="B230" s="122" t="s">
        <v>915</v>
      </c>
      <c r="C230" s="370" t="s">
        <v>916</v>
      </c>
      <c r="D230" s="182" t="s">
        <v>393</v>
      </c>
      <c r="E230" s="182" t="s">
        <v>893</v>
      </c>
      <c r="F230" s="405" t="s">
        <v>30</v>
      </c>
      <c r="G230" s="377">
        <v>95.263999999999996</v>
      </c>
      <c r="H230" s="221">
        <v>23.815999999999999</v>
      </c>
      <c r="I230" s="221">
        <v>61.448</v>
      </c>
      <c r="J230" s="221">
        <v>0</v>
      </c>
      <c r="K230" s="221">
        <v>85.263999999999996</v>
      </c>
      <c r="L230" s="373">
        <v>10</v>
      </c>
      <c r="M230" s="374">
        <v>1</v>
      </c>
      <c r="N230" s="374">
        <v>9</v>
      </c>
      <c r="O230" s="373">
        <v>10</v>
      </c>
      <c r="P230" s="373"/>
      <c r="Q230" s="373"/>
      <c r="R230" s="373"/>
      <c r="S230" s="373"/>
      <c r="T230" s="373"/>
      <c r="U230" s="373"/>
      <c r="V230" s="373"/>
      <c r="W230" s="373"/>
      <c r="X230" s="2843">
        <v>1</v>
      </c>
      <c r="Y230" s="2843">
        <v>9</v>
      </c>
      <c r="Z230" s="2108">
        <v>10</v>
      </c>
      <c r="AA230" s="2844">
        <v>0.99</v>
      </c>
      <c r="AB230" s="2844"/>
      <c r="AC230" s="2108">
        <v>0.99</v>
      </c>
      <c r="AD230" s="2108">
        <v>0.01</v>
      </c>
      <c r="AE230" s="2844"/>
      <c r="AF230" s="2844">
        <v>0</v>
      </c>
      <c r="AG230" s="2108">
        <v>0</v>
      </c>
      <c r="AH230" s="3233" t="s">
        <v>9984</v>
      </c>
      <c r="AI230" s="373" t="s">
        <v>10033</v>
      </c>
      <c r="AJ230" s="373">
        <v>0</v>
      </c>
    </row>
    <row r="231" spans="1:36" s="346" customFormat="1" ht="94.5">
      <c r="A231" s="369">
        <v>360</v>
      </c>
      <c r="B231" s="122" t="s">
        <v>917</v>
      </c>
      <c r="C231" s="370" t="s">
        <v>918</v>
      </c>
      <c r="D231" s="182" t="s">
        <v>230</v>
      </c>
      <c r="E231" s="182" t="s">
        <v>893</v>
      </c>
      <c r="F231" s="405" t="s">
        <v>30</v>
      </c>
      <c r="G231" s="377">
        <v>49.5</v>
      </c>
      <c r="H231" s="221">
        <v>12.375</v>
      </c>
      <c r="I231" s="221">
        <v>30.3</v>
      </c>
      <c r="J231" s="221">
        <v>0</v>
      </c>
      <c r="K231" s="221">
        <v>42.674999999999997</v>
      </c>
      <c r="L231" s="373">
        <v>6.8250000000000028</v>
      </c>
      <c r="M231" s="374">
        <v>2.3250000000000028</v>
      </c>
      <c r="N231" s="374">
        <v>4.5</v>
      </c>
      <c r="O231" s="373">
        <v>6.8250000000000028</v>
      </c>
      <c r="P231" s="373"/>
      <c r="Q231" s="373"/>
      <c r="R231" s="373"/>
      <c r="S231" s="373"/>
      <c r="T231" s="373"/>
      <c r="U231" s="373"/>
      <c r="V231" s="373"/>
      <c r="W231" s="373"/>
      <c r="X231" s="2843">
        <v>2.3250000000000028</v>
      </c>
      <c r="Y231" s="2843">
        <v>4.5</v>
      </c>
      <c r="Z231" s="2108">
        <v>6.8250000000000028</v>
      </c>
      <c r="AA231" s="2844">
        <v>2.3017500000000028</v>
      </c>
      <c r="AB231" s="2844"/>
      <c r="AC231" s="2108">
        <v>2.3017500000000028</v>
      </c>
      <c r="AD231" s="2108">
        <v>2.3250000000000028E-2</v>
      </c>
      <c r="AE231" s="2844"/>
      <c r="AF231" s="2844">
        <v>0</v>
      </c>
      <c r="AG231" s="2108">
        <v>0</v>
      </c>
      <c r="AH231" s="373"/>
      <c r="AI231" s="373" t="s">
        <v>10033</v>
      </c>
      <c r="AJ231" s="373">
        <v>0</v>
      </c>
    </row>
    <row r="232" spans="1:36" s="346" customFormat="1" ht="94.5">
      <c r="A232" s="369">
        <v>361</v>
      </c>
      <c r="B232" s="122" t="s">
        <v>919</v>
      </c>
      <c r="C232" s="370" t="s">
        <v>920</v>
      </c>
      <c r="D232" s="378" t="s">
        <v>553</v>
      </c>
      <c r="E232" s="182" t="s">
        <v>893</v>
      </c>
      <c r="F232" s="405" t="s">
        <v>30</v>
      </c>
      <c r="G232" s="377">
        <v>48.545000000000002</v>
      </c>
      <c r="H232" s="221">
        <v>12.135999999999999</v>
      </c>
      <c r="I232" s="221">
        <v>28.274999999999999</v>
      </c>
      <c r="J232" s="221">
        <v>0</v>
      </c>
      <c r="K232" s="221">
        <v>40.411000000000001</v>
      </c>
      <c r="L232" s="373">
        <v>8.1340000000000003</v>
      </c>
      <c r="M232" s="374">
        <v>5</v>
      </c>
      <c r="N232" s="374">
        <v>3.1339999999999999</v>
      </c>
      <c r="O232" s="373">
        <v>8.1340000000000003</v>
      </c>
      <c r="P232" s="373"/>
      <c r="Q232" s="373"/>
      <c r="R232" s="373"/>
      <c r="S232" s="373"/>
      <c r="T232" s="373"/>
      <c r="U232" s="373"/>
      <c r="V232" s="373"/>
      <c r="W232" s="373"/>
      <c r="X232" s="2843">
        <v>5</v>
      </c>
      <c r="Y232" s="2843">
        <v>3.1339999999999999</v>
      </c>
      <c r="Z232" s="2108">
        <v>8.1340000000000003</v>
      </c>
      <c r="AA232" s="2844">
        <v>4.95</v>
      </c>
      <c r="AB232" s="2844"/>
      <c r="AC232" s="2108">
        <v>4.95</v>
      </c>
      <c r="AD232" s="2108">
        <v>0.05</v>
      </c>
      <c r="AE232" s="2844"/>
      <c r="AF232" s="2844">
        <v>0</v>
      </c>
      <c r="AG232" s="2108">
        <v>0</v>
      </c>
      <c r="AH232" s="373"/>
      <c r="AI232" s="373" t="s">
        <v>10033</v>
      </c>
      <c r="AJ232" s="373">
        <v>0</v>
      </c>
    </row>
    <row r="233" spans="1:36" s="346" customFormat="1" ht="94.5">
      <c r="A233" s="369">
        <v>362</v>
      </c>
      <c r="B233" s="122" t="s">
        <v>921</v>
      </c>
      <c r="C233" s="370" t="s">
        <v>922</v>
      </c>
      <c r="D233" s="182" t="s">
        <v>384</v>
      </c>
      <c r="E233" s="182" t="s">
        <v>893</v>
      </c>
      <c r="F233" s="405" t="s">
        <v>30</v>
      </c>
      <c r="G233" s="377">
        <v>92.043999999999997</v>
      </c>
      <c r="H233" s="221">
        <v>23.010999999999999</v>
      </c>
      <c r="I233" s="221">
        <v>63</v>
      </c>
      <c r="J233" s="221">
        <v>0</v>
      </c>
      <c r="K233" s="221">
        <v>86.010999999999996</v>
      </c>
      <c r="L233" s="373">
        <v>6.0330000000000013</v>
      </c>
      <c r="M233" s="374">
        <v>2.7230000000000012</v>
      </c>
      <c r="N233" s="374">
        <v>3.31</v>
      </c>
      <c r="O233" s="373">
        <v>6.0330000000000013</v>
      </c>
      <c r="P233" s="373"/>
      <c r="Q233" s="373"/>
      <c r="R233" s="373"/>
      <c r="S233" s="373"/>
      <c r="T233" s="373"/>
      <c r="U233" s="373"/>
      <c r="V233" s="373"/>
      <c r="W233" s="373"/>
      <c r="X233" s="2843">
        <v>2.7230000000000012</v>
      </c>
      <c r="Y233" s="2843">
        <v>3.31</v>
      </c>
      <c r="Z233" s="2108">
        <v>6.0330000000000013</v>
      </c>
      <c r="AA233" s="2844">
        <v>2.6957700000000013</v>
      </c>
      <c r="AB233" s="2844"/>
      <c r="AC233" s="2108">
        <v>2.6957700000000013</v>
      </c>
      <c r="AD233" s="2108">
        <v>2.7230000000000011E-2</v>
      </c>
      <c r="AE233" s="2844"/>
      <c r="AF233" s="2844">
        <v>0</v>
      </c>
      <c r="AG233" s="2108">
        <v>0</v>
      </c>
      <c r="AH233" s="373"/>
      <c r="AI233" s="373" t="s">
        <v>10033</v>
      </c>
      <c r="AJ233" s="373">
        <v>0</v>
      </c>
    </row>
    <row r="234" spans="1:36" s="346" customFormat="1" ht="94.5">
      <c r="A234" s="369">
        <v>363</v>
      </c>
      <c r="B234" s="122" t="s">
        <v>923</v>
      </c>
      <c r="C234" s="370" t="s">
        <v>924</v>
      </c>
      <c r="D234" s="182" t="s">
        <v>66</v>
      </c>
      <c r="E234" s="182" t="s">
        <v>893</v>
      </c>
      <c r="F234" s="405" t="s">
        <v>30</v>
      </c>
      <c r="G234" s="377">
        <v>48.216999999999999</v>
      </c>
      <c r="H234" s="221">
        <v>12.054</v>
      </c>
      <c r="I234" s="221">
        <v>6.2309999999999999</v>
      </c>
      <c r="J234" s="221">
        <v>0</v>
      </c>
      <c r="K234" s="221">
        <v>18.285</v>
      </c>
      <c r="L234" s="373">
        <v>29.931999999999999</v>
      </c>
      <c r="M234" s="374">
        <v>27.164999999999999</v>
      </c>
      <c r="N234" s="374">
        <v>2.7669999999999999</v>
      </c>
      <c r="O234" s="373">
        <v>29.931999999999999</v>
      </c>
      <c r="P234" s="373"/>
      <c r="Q234" s="373"/>
      <c r="R234" s="373"/>
      <c r="S234" s="373"/>
      <c r="T234" s="373"/>
      <c r="U234" s="373"/>
      <c r="V234" s="373"/>
      <c r="W234" s="373"/>
      <c r="X234" s="2843">
        <v>27.164999999999999</v>
      </c>
      <c r="Y234" s="2843">
        <v>2.7669999999999999</v>
      </c>
      <c r="Z234" s="2108">
        <v>29.931999999999999</v>
      </c>
      <c r="AA234" s="2844">
        <v>26.893349999999998</v>
      </c>
      <c r="AB234" s="2844"/>
      <c r="AC234" s="2108">
        <v>26.893349999999998</v>
      </c>
      <c r="AD234" s="2108">
        <v>0.27165</v>
      </c>
      <c r="AE234" s="2844"/>
      <c r="AF234" s="2844">
        <v>0</v>
      </c>
      <c r="AG234" s="2108">
        <v>0</v>
      </c>
      <c r="AH234" s="373"/>
      <c r="AI234" s="373" t="s">
        <v>10033</v>
      </c>
      <c r="AJ234" s="373">
        <v>0</v>
      </c>
    </row>
    <row r="235" spans="1:36" s="346" customFormat="1" ht="94.5">
      <c r="A235" s="369">
        <v>364</v>
      </c>
      <c r="B235" s="122" t="s">
        <v>925</v>
      </c>
      <c r="C235" s="370" t="s">
        <v>926</v>
      </c>
      <c r="D235" s="182" t="s">
        <v>56</v>
      </c>
      <c r="E235" s="182" t="s">
        <v>893</v>
      </c>
      <c r="F235" s="405" t="s">
        <v>30</v>
      </c>
      <c r="G235" s="377">
        <v>49.5</v>
      </c>
      <c r="H235" s="221">
        <v>12.375</v>
      </c>
      <c r="I235" s="221">
        <v>31.443999999999999</v>
      </c>
      <c r="J235" s="221">
        <v>0</v>
      </c>
      <c r="K235" s="221">
        <v>43.819000000000003</v>
      </c>
      <c r="L235" s="373">
        <v>5.6809999999999974</v>
      </c>
      <c r="M235" s="374">
        <v>1.9999999999999973</v>
      </c>
      <c r="N235" s="374">
        <v>3.681</v>
      </c>
      <c r="O235" s="373">
        <v>5.6809999999999974</v>
      </c>
      <c r="P235" s="373"/>
      <c r="Q235" s="373"/>
      <c r="R235" s="373"/>
      <c r="S235" s="373"/>
      <c r="T235" s="373"/>
      <c r="U235" s="373"/>
      <c r="V235" s="373"/>
      <c r="W235" s="373"/>
      <c r="X235" s="2843">
        <v>1.9999999999999973</v>
      </c>
      <c r="Y235" s="2843">
        <v>3.681</v>
      </c>
      <c r="Z235" s="2108">
        <v>5.6809999999999974</v>
      </c>
      <c r="AA235" s="2844">
        <v>1.9799999999999973</v>
      </c>
      <c r="AB235" s="2844"/>
      <c r="AC235" s="2108">
        <v>1.9799999999999973</v>
      </c>
      <c r="AD235" s="2108">
        <v>1.9999999999999973E-2</v>
      </c>
      <c r="AE235" s="2844"/>
      <c r="AF235" s="2844">
        <v>0</v>
      </c>
      <c r="AG235" s="2108">
        <v>0</v>
      </c>
      <c r="AH235" s="3233" t="s">
        <v>9985</v>
      </c>
      <c r="AI235" s="373" t="s">
        <v>10033</v>
      </c>
      <c r="AJ235" s="373">
        <v>0</v>
      </c>
    </row>
    <row r="236" spans="1:36" s="346" customFormat="1" ht="94.5">
      <c r="A236" s="369">
        <v>365</v>
      </c>
      <c r="B236" s="122" t="s">
        <v>927</v>
      </c>
      <c r="C236" s="370" t="s">
        <v>928</v>
      </c>
      <c r="D236" s="182" t="s">
        <v>592</v>
      </c>
      <c r="E236" s="182" t="s">
        <v>893</v>
      </c>
      <c r="F236" s="405" t="s">
        <v>30</v>
      </c>
      <c r="G236" s="377">
        <v>41.625</v>
      </c>
      <c r="H236" s="221">
        <v>2.6019999999999999</v>
      </c>
      <c r="I236" s="221">
        <v>37.082999999999998</v>
      </c>
      <c r="J236" s="221">
        <v>0</v>
      </c>
      <c r="K236" s="221">
        <v>39.684999999999995</v>
      </c>
      <c r="L236" s="373">
        <v>1.9400000000000048</v>
      </c>
      <c r="M236" s="374">
        <v>0</v>
      </c>
      <c r="N236" s="374">
        <v>1.94</v>
      </c>
      <c r="O236" s="373">
        <v>1.94</v>
      </c>
      <c r="P236" s="373"/>
      <c r="Q236" s="373"/>
      <c r="R236" s="373"/>
      <c r="S236" s="373"/>
      <c r="T236" s="373"/>
      <c r="U236" s="373"/>
      <c r="V236" s="373"/>
      <c r="W236" s="373"/>
      <c r="X236" s="2843">
        <v>0</v>
      </c>
      <c r="Y236" s="2843">
        <v>1.94</v>
      </c>
      <c r="Z236" s="2108">
        <v>1.94</v>
      </c>
      <c r="AA236" s="2844"/>
      <c r="AB236" s="2844"/>
      <c r="AC236" s="2108">
        <v>0</v>
      </c>
      <c r="AD236" s="2108"/>
      <c r="AE236" s="2844"/>
      <c r="AF236" s="2844">
        <v>0</v>
      </c>
      <c r="AG236" s="2108">
        <v>0</v>
      </c>
      <c r="AH236" s="3233" t="s">
        <v>9977</v>
      </c>
      <c r="AI236" s="373"/>
      <c r="AJ236" s="373">
        <v>0</v>
      </c>
    </row>
    <row r="237" spans="1:36" s="346" customFormat="1" ht="94.5">
      <c r="A237" s="369">
        <v>366</v>
      </c>
      <c r="B237" s="122" t="s">
        <v>929</v>
      </c>
      <c r="C237" s="370" t="s">
        <v>930</v>
      </c>
      <c r="D237" s="182" t="s">
        <v>666</v>
      </c>
      <c r="E237" s="182" t="s">
        <v>893</v>
      </c>
      <c r="F237" s="405" t="s">
        <v>30</v>
      </c>
      <c r="G237" s="377">
        <v>43.45</v>
      </c>
      <c r="H237" s="221">
        <v>2.7160000000000002</v>
      </c>
      <c r="I237" s="221">
        <v>36.295000000000002</v>
      </c>
      <c r="J237" s="221">
        <v>0</v>
      </c>
      <c r="K237" s="221">
        <v>39.011000000000003</v>
      </c>
      <c r="L237" s="373">
        <v>4.4390000000000001</v>
      </c>
      <c r="M237" s="374">
        <v>0</v>
      </c>
      <c r="N237" s="374">
        <v>4.4390000000000001</v>
      </c>
      <c r="O237" s="373">
        <v>4.4390000000000001</v>
      </c>
      <c r="P237" s="373"/>
      <c r="Q237" s="373"/>
      <c r="R237" s="373"/>
      <c r="S237" s="373"/>
      <c r="T237" s="373"/>
      <c r="U237" s="373"/>
      <c r="V237" s="373"/>
      <c r="W237" s="373"/>
      <c r="X237" s="2843">
        <v>0</v>
      </c>
      <c r="Y237" s="2843">
        <v>4.4390000000000001</v>
      </c>
      <c r="Z237" s="2108">
        <v>4.4390000000000001</v>
      </c>
      <c r="AA237" s="2844"/>
      <c r="AB237" s="2844"/>
      <c r="AC237" s="2108">
        <v>0</v>
      </c>
      <c r="AD237" s="2108"/>
      <c r="AE237" s="2844"/>
      <c r="AF237" s="2844">
        <v>0</v>
      </c>
      <c r="AG237" s="2108">
        <v>0</v>
      </c>
      <c r="AH237" s="3233" t="s">
        <v>9977</v>
      </c>
      <c r="AI237" s="373"/>
      <c r="AJ237" s="373">
        <v>0</v>
      </c>
    </row>
    <row r="238" spans="1:36" s="346" customFormat="1" ht="78.75">
      <c r="A238" s="369">
        <v>367</v>
      </c>
      <c r="B238" s="122" t="s">
        <v>931</v>
      </c>
      <c r="C238" s="370" t="s">
        <v>932</v>
      </c>
      <c r="D238" s="371" t="s">
        <v>28</v>
      </c>
      <c r="E238" s="182" t="s">
        <v>578</v>
      </c>
      <c r="F238" s="405" t="s">
        <v>30</v>
      </c>
      <c r="G238" s="377">
        <v>15.488</v>
      </c>
      <c r="H238" s="221">
        <v>5.1109999999999998</v>
      </c>
      <c r="I238" s="221">
        <v>5.0739999999999998</v>
      </c>
      <c r="J238" s="221">
        <v>0</v>
      </c>
      <c r="K238" s="221">
        <v>10.184999999999999</v>
      </c>
      <c r="L238" s="373">
        <v>5.3030000000000008</v>
      </c>
      <c r="M238" s="374">
        <v>0.72799999999999998</v>
      </c>
      <c r="N238" s="374">
        <v>4.5750000000000002</v>
      </c>
      <c r="O238" s="373">
        <v>5.3029999999999999</v>
      </c>
      <c r="P238" s="373"/>
      <c r="Q238" s="373"/>
      <c r="R238" s="373"/>
      <c r="S238" s="373"/>
      <c r="T238" s="373"/>
      <c r="U238" s="373"/>
      <c r="V238" s="373"/>
      <c r="W238" s="373"/>
      <c r="X238" s="2843">
        <v>0.72799999999999998</v>
      </c>
      <c r="Y238" s="2843">
        <v>4.5750000000000002</v>
      </c>
      <c r="Z238" s="2108">
        <v>5.3029999999999999</v>
      </c>
      <c r="AA238" s="2844">
        <v>0.72072000000000003</v>
      </c>
      <c r="AB238" s="2844"/>
      <c r="AC238" s="2108">
        <v>0.72072000000000003</v>
      </c>
      <c r="AD238" s="2108">
        <v>7.28E-3</v>
      </c>
      <c r="AE238" s="2844"/>
      <c r="AF238" s="2844">
        <v>0</v>
      </c>
      <c r="AG238" s="2108">
        <v>0</v>
      </c>
      <c r="AH238" s="373"/>
      <c r="AI238" s="373" t="s">
        <v>10033</v>
      </c>
      <c r="AJ238" s="373">
        <v>0</v>
      </c>
    </row>
    <row r="239" spans="1:36" s="346" customFormat="1" ht="47.25">
      <c r="A239" s="369">
        <v>368</v>
      </c>
      <c r="B239" s="122" t="s">
        <v>933</v>
      </c>
      <c r="C239" s="370" t="s">
        <v>934</v>
      </c>
      <c r="D239" s="182" t="s">
        <v>666</v>
      </c>
      <c r="E239" s="182" t="s">
        <v>581</v>
      </c>
      <c r="F239" s="405" t="s">
        <v>30</v>
      </c>
      <c r="G239" s="377">
        <v>58.834000000000003</v>
      </c>
      <c r="H239" s="221">
        <v>19.591999999999999</v>
      </c>
      <c r="I239" s="221">
        <v>39.241</v>
      </c>
      <c r="J239" s="221">
        <v>0</v>
      </c>
      <c r="K239" s="221">
        <v>58.832999999999998</v>
      </c>
      <c r="L239" s="373">
        <v>1.0000000000047748E-3</v>
      </c>
      <c r="M239" s="374">
        <v>1E-3</v>
      </c>
      <c r="N239" s="374">
        <v>0</v>
      </c>
      <c r="O239" s="373">
        <v>1E-3</v>
      </c>
      <c r="P239" s="373"/>
      <c r="Q239" s="373"/>
      <c r="R239" s="373"/>
      <c r="S239" s="373"/>
      <c r="T239" s="373"/>
      <c r="U239" s="373"/>
      <c r="V239" s="373"/>
      <c r="W239" s="373"/>
      <c r="X239" s="2843">
        <v>1E-3</v>
      </c>
      <c r="Y239" s="2843">
        <v>0</v>
      </c>
      <c r="Z239" s="2108">
        <v>1E-3</v>
      </c>
      <c r="AA239" s="2844"/>
      <c r="AB239" s="2844"/>
      <c r="AC239" s="2108">
        <v>0</v>
      </c>
      <c r="AD239" s="2108"/>
      <c r="AE239" s="2844"/>
      <c r="AF239" s="2844">
        <v>0</v>
      </c>
      <c r="AG239" s="2108">
        <v>0</v>
      </c>
      <c r="AH239" s="3233" t="s">
        <v>9979</v>
      </c>
      <c r="AI239" s="373"/>
      <c r="AJ239" s="373">
        <v>0</v>
      </c>
    </row>
    <row r="240" spans="1:36" s="346" customFormat="1" ht="63">
      <c r="A240" s="369">
        <v>369</v>
      </c>
      <c r="B240" s="122" t="s">
        <v>935</v>
      </c>
      <c r="C240" s="370" t="s">
        <v>936</v>
      </c>
      <c r="D240" s="182" t="s">
        <v>538</v>
      </c>
      <c r="E240" s="182" t="s">
        <v>29</v>
      </c>
      <c r="F240" s="405" t="s">
        <v>30</v>
      </c>
      <c r="G240" s="377">
        <v>160.73599999999999</v>
      </c>
      <c r="H240" s="221">
        <v>10.045999999999999</v>
      </c>
      <c r="I240" s="221">
        <v>93.453999999999994</v>
      </c>
      <c r="J240" s="221">
        <v>0</v>
      </c>
      <c r="K240" s="221">
        <v>103.5</v>
      </c>
      <c r="L240" s="373">
        <v>57.23599999999999</v>
      </c>
      <c r="M240" s="374">
        <v>46.72699999999999</v>
      </c>
      <c r="N240" s="374">
        <v>10.509</v>
      </c>
      <c r="O240" s="373">
        <v>57.23599999999999</v>
      </c>
      <c r="P240" s="373"/>
      <c r="Q240" s="373"/>
      <c r="R240" s="373"/>
      <c r="S240" s="373"/>
      <c r="T240" s="373"/>
      <c r="U240" s="373"/>
      <c r="V240" s="373"/>
      <c r="W240" s="373"/>
      <c r="X240" s="2843">
        <v>46.72699999999999</v>
      </c>
      <c r="Y240" s="2843">
        <v>10.509</v>
      </c>
      <c r="Z240" s="2108">
        <v>57.23599999999999</v>
      </c>
      <c r="AA240" s="2844">
        <v>46.25972999999999</v>
      </c>
      <c r="AB240" s="2844"/>
      <c r="AC240" s="2108">
        <v>46.25972999999999</v>
      </c>
      <c r="AD240" s="2108">
        <v>0.46726999999999991</v>
      </c>
      <c r="AE240" s="2844"/>
      <c r="AF240" s="2844">
        <v>0</v>
      </c>
      <c r="AG240" s="2108">
        <v>0</v>
      </c>
      <c r="AH240" s="373"/>
      <c r="AI240" s="373" t="s">
        <v>10033</v>
      </c>
      <c r="AJ240" s="373">
        <v>0</v>
      </c>
    </row>
    <row r="241" spans="1:36" s="346" customFormat="1" ht="78.75">
      <c r="A241" s="369">
        <v>370</v>
      </c>
      <c r="B241" s="122" t="s">
        <v>937</v>
      </c>
      <c r="C241" s="181" t="s">
        <v>938</v>
      </c>
      <c r="D241" s="182" t="s">
        <v>51</v>
      </c>
      <c r="E241" s="182" t="s">
        <v>939</v>
      </c>
      <c r="F241" s="405" t="s">
        <v>109</v>
      </c>
      <c r="G241" s="377">
        <v>1191.2249999999999</v>
      </c>
      <c r="H241" s="221">
        <v>59.53</v>
      </c>
      <c r="I241" s="221">
        <v>72.673000000000002</v>
      </c>
      <c r="J241" s="221">
        <v>88</v>
      </c>
      <c r="K241" s="221">
        <v>132.203</v>
      </c>
      <c r="L241" s="373">
        <v>1059.0219999999999</v>
      </c>
      <c r="M241" s="374">
        <v>0</v>
      </c>
      <c r="N241" s="374">
        <v>100</v>
      </c>
      <c r="O241" s="373">
        <v>100</v>
      </c>
      <c r="P241" s="373"/>
      <c r="Q241" s="373"/>
      <c r="R241" s="373"/>
      <c r="S241" s="373"/>
      <c r="T241" s="373"/>
      <c r="U241" s="373"/>
      <c r="V241" s="373"/>
      <c r="W241" s="373"/>
      <c r="X241" s="2843">
        <v>0</v>
      </c>
      <c r="Y241" s="2843">
        <v>100</v>
      </c>
      <c r="Z241" s="2108">
        <v>100</v>
      </c>
      <c r="AA241" s="2844"/>
      <c r="AB241" s="2844"/>
      <c r="AC241" s="2108">
        <v>0</v>
      </c>
      <c r="AD241" s="2108"/>
      <c r="AE241" s="2844"/>
      <c r="AF241" s="2844">
        <v>0</v>
      </c>
      <c r="AG241" s="2108">
        <v>0</v>
      </c>
      <c r="AH241" s="3233" t="s">
        <v>9977</v>
      </c>
      <c r="AI241" s="373"/>
      <c r="AJ241" s="373">
        <v>2064</v>
      </c>
    </row>
    <row r="242" spans="1:36" s="346" customFormat="1" ht="78.75">
      <c r="A242" s="369">
        <v>371</v>
      </c>
      <c r="B242" s="122" t="s">
        <v>940</v>
      </c>
      <c r="C242" s="370" t="s">
        <v>941</v>
      </c>
      <c r="D242" s="418" t="s">
        <v>88</v>
      </c>
      <c r="E242" s="376" t="s">
        <v>942</v>
      </c>
      <c r="F242" s="405" t="s">
        <v>47</v>
      </c>
      <c r="G242" s="377">
        <v>158.995</v>
      </c>
      <c r="H242" s="221">
        <v>2.0219999999999998</v>
      </c>
      <c r="I242" s="221">
        <v>2.4289999999999998</v>
      </c>
      <c r="J242" s="221">
        <v>0</v>
      </c>
      <c r="K242" s="221">
        <v>4.4509999999999996</v>
      </c>
      <c r="L242" s="373">
        <v>154.54400000000001</v>
      </c>
      <c r="M242" s="374">
        <v>20</v>
      </c>
      <c r="N242" s="374">
        <v>0</v>
      </c>
      <c r="O242" s="373">
        <v>20</v>
      </c>
      <c r="P242" s="373"/>
      <c r="Q242" s="373"/>
      <c r="R242" s="373"/>
      <c r="S242" s="373"/>
      <c r="T242" s="373"/>
      <c r="U242" s="373"/>
      <c r="V242" s="373"/>
      <c r="W242" s="373"/>
      <c r="X242" s="2843">
        <v>20</v>
      </c>
      <c r="Y242" s="2843">
        <v>0</v>
      </c>
      <c r="Z242" s="2108">
        <v>20</v>
      </c>
      <c r="AA242" s="2844">
        <v>4.95</v>
      </c>
      <c r="AB242" s="2844"/>
      <c r="AC242" s="2108">
        <v>4.95</v>
      </c>
      <c r="AD242" s="2108">
        <v>0.05</v>
      </c>
      <c r="AE242" s="2844"/>
      <c r="AF242" s="2844">
        <v>0</v>
      </c>
      <c r="AG242" s="2108">
        <v>0</v>
      </c>
      <c r="AH242" s="373"/>
      <c r="AI242" s="373" t="s">
        <v>9941</v>
      </c>
      <c r="AJ242" s="373">
        <v>0</v>
      </c>
    </row>
    <row r="243" spans="1:36" s="346" customFormat="1" ht="47.25">
      <c r="A243" s="369">
        <v>372</v>
      </c>
      <c r="B243" s="122" t="s">
        <v>943</v>
      </c>
      <c r="C243" s="375" t="s">
        <v>944</v>
      </c>
      <c r="D243" s="182" t="s">
        <v>28</v>
      </c>
      <c r="E243" s="182" t="s">
        <v>571</v>
      </c>
      <c r="F243" s="405" t="s">
        <v>30</v>
      </c>
      <c r="G243" s="377">
        <v>30.091999999999999</v>
      </c>
      <c r="H243" s="221">
        <v>0</v>
      </c>
      <c r="I243" s="221">
        <v>3.75</v>
      </c>
      <c r="J243" s="221">
        <v>0</v>
      </c>
      <c r="K243" s="221">
        <v>3.75</v>
      </c>
      <c r="L243" s="373">
        <v>26.341999999999999</v>
      </c>
      <c r="M243" s="374">
        <v>22.250999999999998</v>
      </c>
      <c r="N243" s="374">
        <v>4.0910000000000002</v>
      </c>
      <c r="O243" s="373">
        <v>26.341999999999999</v>
      </c>
      <c r="P243" s="373"/>
      <c r="Q243" s="373"/>
      <c r="R243" s="373"/>
      <c r="S243" s="373"/>
      <c r="T243" s="373"/>
      <c r="U243" s="373"/>
      <c r="V243" s="373"/>
      <c r="W243" s="373"/>
      <c r="X243" s="2843">
        <v>22.250999999999998</v>
      </c>
      <c r="Y243" s="2843">
        <v>4.0910000000000002</v>
      </c>
      <c r="Z243" s="2108">
        <v>26.341999999999999</v>
      </c>
      <c r="AA243" s="2844">
        <v>22.028489999999998</v>
      </c>
      <c r="AB243" s="2844"/>
      <c r="AC243" s="2108">
        <v>22.028489999999998</v>
      </c>
      <c r="AD243" s="2108">
        <v>0.22250999999999999</v>
      </c>
      <c r="AE243" s="2844"/>
      <c r="AF243" s="2844">
        <v>0</v>
      </c>
      <c r="AG243" s="2108">
        <v>0</v>
      </c>
      <c r="AH243" s="373"/>
      <c r="AI243" s="373" t="s">
        <v>9941</v>
      </c>
      <c r="AJ243" s="373">
        <v>0</v>
      </c>
    </row>
    <row r="244" spans="1:36" s="346" customFormat="1" ht="63">
      <c r="A244" s="369">
        <v>373</v>
      </c>
      <c r="B244" s="122" t="s">
        <v>945</v>
      </c>
      <c r="C244" s="375" t="s">
        <v>946</v>
      </c>
      <c r="D244" s="182" t="s">
        <v>226</v>
      </c>
      <c r="E244" s="182" t="s">
        <v>419</v>
      </c>
      <c r="F244" s="405" t="s">
        <v>30</v>
      </c>
      <c r="G244" s="377">
        <v>27.370999999999999</v>
      </c>
      <c r="H244" s="221">
        <v>0</v>
      </c>
      <c r="I244" s="221">
        <v>3.75</v>
      </c>
      <c r="J244" s="221">
        <v>0</v>
      </c>
      <c r="K244" s="221">
        <v>3.75</v>
      </c>
      <c r="L244" s="373">
        <v>23.620999999999999</v>
      </c>
      <c r="M244" s="374">
        <v>19.529999999999998</v>
      </c>
      <c r="N244" s="374">
        <v>4.0910000000000002</v>
      </c>
      <c r="O244" s="373">
        <v>23.620999999999999</v>
      </c>
      <c r="P244" s="373"/>
      <c r="Q244" s="373"/>
      <c r="R244" s="373"/>
      <c r="S244" s="373"/>
      <c r="T244" s="373"/>
      <c r="U244" s="373"/>
      <c r="V244" s="373"/>
      <c r="W244" s="373"/>
      <c r="X244" s="2843">
        <v>19.529999999999998</v>
      </c>
      <c r="Y244" s="2843">
        <v>4.0910000000000002</v>
      </c>
      <c r="Z244" s="2108">
        <v>23.620999999999999</v>
      </c>
      <c r="AA244" s="2844">
        <v>19.334699999999998</v>
      </c>
      <c r="AB244" s="2844"/>
      <c r="AC244" s="2108">
        <v>19.334699999999998</v>
      </c>
      <c r="AD244" s="2108">
        <v>0.19529999999999997</v>
      </c>
      <c r="AE244" s="2844"/>
      <c r="AF244" s="2844">
        <v>0</v>
      </c>
      <c r="AG244" s="2108">
        <v>0</v>
      </c>
      <c r="AH244" s="373"/>
      <c r="AI244" s="373" t="s">
        <v>10033</v>
      </c>
      <c r="AJ244" s="373">
        <v>0</v>
      </c>
    </row>
    <row r="245" spans="1:36" s="346" customFormat="1" ht="47.25">
      <c r="A245" s="369">
        <v>374</v>
      </c>
      <c r="B245" s="122" t="s">
        <v>947</v>
      </c>
      <c r="C245" s="375" t="s">
        <v>948</v>
      </c>
      <c r="D245" s="182" t="s">
        <v>400</v>
      </c>
      <c r="E245" s="182" t="s">
        <v>617</v>
      </c>
      <c r="F245" s="405" t="s">
        <v>30</v>
      </c>
      <c r="G245" s="377">
        <v>29.731000000000002</v>
      </c>
      <c r="H245" s="221">
        <v>0</v>
      </c>
      <c r="I245" s="221">
        <v>3.75</v>
      </c>
      <c r="J245" s="221">
        <v>0</v>
      </c>
      <c r="K245" s="221">
        <v>3.75</v>
      </c>
      <c r="L245" s="373">
        <v>25.981000000000002</v>
      </c>
      <c r="M245" s="374">
        <v>21.89</v>
      </c>
      <c r="N245" s="374">
        <v>4.0910000000000002</v>
      </c>
      <c r="O245" s="373">
        <v>25.981000000000002</v>
      </c>
      <c r="P245" s="373"/>
      <c r="Q245" s="373"/>
      <c r="R245" s="373"/>
      <c r="S245" s="373"/>
      <c r="T245" s="373"/>
      <c r="U245" s="373"/>
      <c r="V245" s="373"/>
      <c r="W245" s="373"/>
      <c r="X245" s="2843">
        <v>21.89</v>
      </c>
      <c r="Y245" s="2843">
        <v>4.0910000000000002</v>
      </c>
      <c r="Z245" s="2108">
        <v>25.981000000000002</v>
      </c>
      <c r="AA245" s="2844">
        <v>21.671099999999999</v>
      </c>
      <c r="AB245" s="2844"/>
      <c r="AC245" s="2108">
        <v>21.671099999999999</v>
      </c>
      <c r="AD245" s="2108">
        <v>0.21890000000000001</v>
      </c>
      <c r="AE245" s="2844"/>
      <c r="AF245" s="2844">
        <v>2.5469300000000001</v>
      </c>
      <c r="AG245" s="2108">
        <v>2.5469300000000001</v>
      </c>
      <c r="AH245" s="373"/>
      <c r="AI245" s="373" t="s">
        <v>9941</v>
      </c>
      <c r="AJ245" s="373">
        <v>0</v>
      </c>
    </row>
    <row r="246" spans="1:36" s="346" customFormat="1" ht="63">
      <c r="A246" s="369">
        <v>375</v>
      </c>
      <c r="B246" s="122" t="s">
        <v>949</v>
      </c>
      <c r="C246" s="375" t="s">
        <v>950</v>
      </c>
      <c r="D246" s="182" t="s">
        <v>393</v>
      </c>
      <c r="E246" s="182" t="s">
        <v>419</v>
      </c>
      <c r="F246" s="405" t="s">
        <v>30</v>
      </c>
      <c r="G246" s="377">
        <v>31.792999999999999</v>
      </c>
      <c r="H246" s="221">
        <v>0</v>
      </c>
      <c r="I246" s="221">
        <v>3.75</v>
      </c>
      <c r="J246" s="221">
        <v>0</v>
      </c>
      <c r="K246" s="221">
        <v>3.75</v>
      </c>
      <c r="L246" s="373">
        <v>28.042999999999999</v>
      </c>
      <c r="M246" s="374">
        <v>22.686</v>
      </c>
      <c r="N246" s="374">
        <v>5.3570000000000002</v>
      </c>
      <c r="O246" s="373">
        <v>28.042999999999999</v>
      </c>
      <c r="P246" s="373"/>
      <c r="Q246" s="373"/>
      <c r="R246" s="373"/>
      <c r="S246" s="373"/>
      <c r="T246" s="373"/>
      <c r="U246" s="373"/>
      <c r="V246" s="373"/>
      <c r="W246" s="373"/>
      <c r="X246" s="2843">
        <v>22.686</v>
      </c>
      <c r="Y246" s="2843">
        <v>5.3570000000000002</v>
      </c>
      <c r="Z246" s="2108">
        <v>28.042999999999999</v>
      </c>
      <c r="AA246" s="2844">
        <v>22.459140000000001</v>
      </c>
      <c r="AB246" s="2844"/>
      <c r="AC246" s="2108">
        <v>22.459140000000001</v>
      </c>
      <c r="AD246" s="2108">
        <v>0.22686000000000001</v>
      </c>
      <c r="AE246" s="2844"/>
      <c r="AF246" s="2844">
        <v>0</v>
      </c>
      <c r="AG246" s="2108">
        <v>0</v>
      </c>
      <c r="AH246" s="373"/>
      <c r="AI246" s="373" t="s">
        <v>10033</v>
      </c>
      <c r="AJ246" s="373">
        <v>0</v>
      </c>
    </row>
    <row r="247" spans="1:36" s="346" customFormat="1" ht="47.25">
      <c r="A247" s="369">
        <v>376</v>
      </c>
      <c r="B247" s="122" t="s">
        <v>951</v>
      </c>
      <c r="C247" s="375" t="s">
        <v>952</v>
      </c>
      <c r="D247" s="378" t="s">
        <v>553</v>
      </c>
      <c r="E247" s="182" t="s">
        <v>419</v>
      </c>
      <c r="F247" s="405" t="s">
        <v>30</v>
      </c>
      <c r="G247" s="377">
        <v>30.667000000000002</v>
      </c>
      <c r="H247" s="221">
        <v>0</v>
      </c>
      <c r="I247" s="221">
        <v>0</v>
      </c>
      <c r="J247" s="221">
        <v>0</v>
      </c>
      <c r="K247" s="221">
        <v>0</v>
      </c>
      <c r="L247" s="373">
        <v>30.667000000000002</v>
      </c>
      <c r="M247" s="374">
        <v>25.310000000000002</v>
      </c>
      <c r="N247" s="374">
        <v>5.3570000000000002</v>
      </c>
      <c r="O247" s="373">
        <v>30.667000000000002</v>
      </c>
      <c r="P247" s="373"/>
      <c r="Q247" s="373"/>
      <c r="R247" s="373"/>
      <c r="S247" s="373"/>
      <c r="T247" s="373"/>
      <c r="U247" s="373"/>
      <c r="V247" s="373"/>
      <c r="W247" s="373"/>
      <c r="X247" s="2843">
        <v>25.310000000000002</v>
      </c>
      <c r="Y247" s="2843">
        <v>5.3570000000000002</v>
      </c>
      <c r="Z247" s="2108">
        <v>30.667000000000002</v>
      </c>
      <c r="AA247" s="2844">
        <v>25.056900000000002</v>
      </c>
      <c r="AB247" s="2844"/>
      <c r="AC247" s="2108">
        <v>25.056900000000002</v>
      </c>
      <c r="AD247" s="2108">
        <v>0.25310000000000005</v>
      </c>
      <c r="AE247" s="2844"/>
      <c r="AF247" s="2844">
        <v>0</v>
      </c>
      <c r="AG247" s="2108">
        <v>0</v>
      </c>
      <c r="AH247" s="373"/>
      <c r="AI247" s="373" t="s">
        <v>9941</v>
      </c>
      <c r="AJ247" s="373">
        <v>0</v>
      </c>
    </row>
    <row r="248" spans="1:36" s="346" customFormat="1" ht="63">
      <c r="A248" s="369">
        <v>377</v>
      </c>
      <c r="B248" s="122" t="s">
        <v>953</v>
      </c>
      <c r="C248" s="375" t="s">
        <v>954</v>
      </c>
      <c r="D248" s="182" t="s">
        <v>384</v>
      </c>
      <c r="E248" s="182" t="s">
        <v>571</v>
      </c>
      <c r="F248" s="405" t="s">
        <v>30</v>
      </c>
      <c r="G248" s="377">
        <v>30.198</v>
      </c>
      <c r="H248" s="221">
        <v>0</v>
      </c>
      <c r="I248" s="221">
        <v>7.5</v>
      </c>
      <c r="J248" s="221">
        <v>0</v>
      </c>
      <c r="K248" s="221">
        <v>7.5</v>
      </c>
      <c r="L248" s="373">
        <v>22.698</v>
      </c>
      <c r="M248" s="374">
        <v>18.707000000000001</v>
      </c>
      <c r="N248" s="374">
        <v>3.9910000000000001</v>
      </c>
      <c r="O248" s="373">
        <v>22.698</v>
      </c>
      <c r="P248" s="373"/>
      <c r="Q248" s="373"/>
      <c r="R248" s="373"/>
      <c r="S248" s="373"/>
      <c r="T248" s="373"/>
      <c r="U248" s="373"/>
      <c r="V248" s="373"/>
      <c r="W248" s="373"/>
      <c r="X248" s="2843">
        <v>18.707000000000001</v>
      </c>
      <c r="Y248" s="2843">
        <v>3.9910000000000001</v>
      </c>
      <c r="Z248" s="2108">
        <v>22.698</v>
      </c>
      <c r="AA248" s="2844">
        <v>18.519930000000002</v>
      </c>
      <c r="AB248" s="2844"/>
      <c r="AC248" s="2108">
        <v>18.519930000000002</v>
      </c>
      <c r="AD248" s="2108">
        <v>0.18707000000000001</v>
      </c>
      <c r="AE248" s="2844"/>
      <c r="AF248" s="2844">
        <v>0</v>
      </c>
      <c r="AG248" s="2108">
        <v>0</v>
      </c>
      <c r="AH248" s="373"/>
      <c r="AI248" s="373" t="s">
        <v>10033</v>
      </c>
      <c r="AJ248" s="373">
        <v>0</v>
      </c>
    </row>
    <row r="249" spans="1:36" s="346" customFormat="1" ht="47.25">
      <c r="A249" s="369">
        <v>378</v>
      </c>
      <c r="B249" s="122" t="s">
        <v>955</v>
      </c>
      <c r="C249" s="375" t="s">
        <v>956</v>
      </c>
      <c r="D249" s="182" t="s">
        <v>213</v>
      </c>
      <c r="E249" s="182" t="s">
        <v>419</v>
      </c>
      <c r="F249" s="405" t="s">
        <v>30</v>
      </c>
      <c r="G249" s="377">
        <v>59.04</v>
      </c>
      <c r="H249" s="221">
        <v>0</v>
      </c>
      <c r="I249" s="221">
        <v>15</v>
      </c>
      <c r="J249" s="221">
        <v>0</v>
      </c>
      <c r="K249" s="221">
        <v>15</v>
      </c>
      <c r="L249" s="373">
        <v>44.04</v>
      </c>
      <c r="M249" s="374">
        <v>35.857999999999997</v>
      </c>
      <c r="N249" s="374">
        <v>8.1820000000000004</v>
      </c>
      <c r="O249" s="373">
        <v>44.04</v>
      </c>
      <c r="P249" s="373"/>
      <c r="Q249" s="373"/>
      <c r="R249" s="373"/>
      <c r="S249" s="373"/>
      <c r="T249" s="373"/>
      <c r="U249" s="373"/>
      <c r="V249" s="373"/>
      <c r="W249" s="373"/>
      <c r="X249" s="2843">
        <v>35.857999999999997</v>
      </c>
      <c r="Y249" s="2843">
        <v>8.1820000000000004</v>
      </c>
      <c r="Z249" s="2108">
        <v>44.04</v>
      </c>
      <c r="AA249" s="2844">
        <v>35.499419999999994</v>
      </c>
      <c r="AB249" s="2844"/>
      <c r="AC249" s="2108">
        <v>35.499419999999994</v>
      </c>
      <c r="AD249" s="2108">
        <v>0.35857999999999995</v>
      </c>
      <c r="AE249" s="2844"/>
      <c r="AF249" s="2844">
        <v>0</v>
      </c>
      <c r="AG249" s="2108">
        <v>0</v>
      </c>
      <c r="AH249" s="373"/>
      <c r="AI249" s="373" t="s">
        <v>9941</v>
      </c>
      <c r="AJ249" s="373">
        <v>0</v>
      </c>
    </row>
    <row r="250" spans="1:36" s="346" customFormat="1" ht="47.25">
      <c r="A250" s="369">
        <v>379</v>
      </c>
      <c r="B250" s="122" t="s">
        <v>957</v>
      </c>
      <c r="C250" s="375" t="s">
        <v>958</v>
      </c>
      <c r="D250" s="182" t="s">
        <v>577</v>
      </c>
      <c r="E250" s="182" t="s">
        <v>419</v>
      </c>
      <c r="F250" s="405" t="s">
        <v>30</v>
      </c>
      <c r="G250" s="377">
        <v>28.739000000000001</v>
      </c>
      <c r="H250" s="221">
        <v>0</v>
      </c>
      <c r="I250" s="221">
        <v>3.75</v>
      </c>
      <c r="J250" s="221">
        <v>0</v>
      </c>
      <c r="K250" s="221">
        <v>3.75</v>
      </c>
      <c r="L250" s="373">
        <v>24.989000000000001</v>
      </c>
      <c r="M250" s="374">
        <v>20.898</v>
      </c>
      <c r="N250" s="374">
        <v>4.0910000000000002</v>
      </c>
      <c r="O250" s="373">
        <v>24.989000000000001</v>
      </c>
      <c r="P250" s="373"/>
      <c r="Q250" s="373"/>
      <c r="R250" s="373"/>
      <c r="S250" s="373"/>
      <c r="T250" s="373"/>
      <c r="U250" s="373"/>
      <c r="V250" s="373"/>
      <c r="W250" s="373"/>
      <c r="X250" s="2843">
        <v>20.898</v>
      </c>
      <c r="Y250" s="2843">
        <v>4.0910000000000002</v>
      </c>
      <c r="Z250" s="2108">
        <v>24.989000000000001</v>
      </c>
      <c r="AA250" s="2844">
        <v>20.689019999999999</v>
      </c>
      <c r="AB250" s="2844"/>
      <c r="AC250" s="2108">
        <v>20.689019999999999</v>
      </c>
      <c r="AD250" s="2108">
        <v>0.20898</v>
      </c>
      <c r="AE250" s="2844"/>
      <c r="AF250" s="2844">
        <v>0</v>
      </c>
      <c r="AG250" s="2108">
        <v>0</v>
      </c>
      <c r="AH250" s="373"/>
      <c r="AI250" s="373" t="s">
        <v>9941</v>
      </c>
      <c r="AJ250" s="373">
        <v>0</v>
      </c>
    </row>
    <row r="251" spans="1:36" s="346" customFormat="1" ht="47.25">
      <c r="A251" s="369">
        <v>380</v>
      </c>
      <c r="B251" s="122" t="s">
        <v>959</v>
      </c>
      <c r="C251" s="375" t="s">
        <v>960</v>
      </c>
      <c r="D251" s="182" t="s">
        <v>187</v>
      </c>
      <c r="E251" s="182" t="s">
        <v>571</v>
      </c>
      <c r="F251" s="405" t="s">
        <v>30</v>
      </c>
      <c r="G251" s="377">
        <v>28.94</v>
      </c>
      <c r="H251" s="221">
        <v>0</v>
      </c>
      <c r="I251" s="221">
        <v>1.875</v>
      </c>
      <c r="J251" s="221">
        <v>0</v>
      </c>
      <c r="K251" s="221">
        <v>1.875</v>
      </c>
      <c r="L251" s="373">
        <v>27.065000000000001</v>
      </c>
      <c r="M251" s="374">
        <v>23.014000000000003</v>
      </c>
      <c r="N251" s="374">
        <v>4.0510000000000002</v>
      </c>
      <c r="O251" s="373">
        <v>27.065000000000005</v>
      </c>
      <c r="P251" s="373"/>
      <c r="Q251" s="373"/>
      <c r="R251" s="373"/>
      <c r="S251" s="373"/>
      <c r="T251" s="373"/>
      <c r="U251" s="373"/>
      <c r="V251" s="373"/>
      <c r="W251" s="373"/>
      <c r="X251" s="2843">
        <v>23.014000000000003</v>
      </c>
      <c r="Y251" s="2843">
        <v>4.0510000000000002</v>
      </c>
      <c r="Z251" s="2108">
        <v>27.065000000000005</v>
      </c>
      <c r="AA251" s="2844">
        <v>22.783860000000004</v>
      </c>
      <c r="AB251" s="2844"/>
      <c r="AC251" s="2108">
        <v>22.783860000000004</v>
      </c>
      <c r="AD251" s="2108">
        <v>0.23014000000000004</v>
      </c>
      <c r="AE251" s="2844"/>
      <c r="AF251" s="2844">
        <v>0</v>
      </c>
      <c r="AG251" s="2108">
        <v>0</v>
      </c>
      <c r="AH251" s="373"/>
      <c r="AI251" s="373" t="s">
        <v>9941</v>
      </c>
      <c r="AJ251" s="373">
        <v>0</v>
      </c>
    </row>
    <row r="252" spans="1:36" s="346" customFormat="1" ht="63">
      <c r="A252" s="369">
        <v>381</v>
      </c>
      <c r="B252" s="122" t="s">
        <v>961</v>
      </c>
      <c r="C252" s="375" t="s">
        <v>962</v>
      </c>
      <c r="D252" s="182" t="s">
        <v>561</v>
      </c>
      <c r="E252" s="182" t="s">
        <v>617</v>
      </c>
      <c r="F252" s="405" t="s">
        <v>30</v>
      </c>
      <c r="G252" s="377">
        <v>29.273</v>
      </c>
      <c r="H252" s="221">
        <v>0</v>
      </c>
      <c r="I252" s="221">
        <v>3.75</v>
      </c>
      <c r="J252" s="221">
        <v>0</v>
      </c>
      <c r="K252" s="221">
        <v>3.75</v>
      </c>
      <c r="L252" s="373">
        <v>25.523</v>
      </c>
      <c r="M252" s="374">
        <v>21.431999999999999</v>
      </c>
      <c r="N252" s="374">
        <v>4.0910000000000002</v>
      </c>
      <c r="O252" s="373">
        <v>25.523</v>
      </c>
      <c r="P252" s="373"/>
      <c r="Q252" s="373"/>
      <c r="R252" s="373"/>
      <c r="S252" s="373"/>
      <c r="T252" s="373"/>
      <c r="U252" s="373"/>
      <c r="V252" s="373"/>
      <c r="W252" s="373"/>
      <c r="X252" s="2843">
        <v>21.431999999999999</v>
      </c>
      <c r="Y252" s="2843">
        <v>4.0910000000000002</v>
      </c>
      <c r="Z252" s="2108">
        <v>25.523</v>
      </c>
      <c r="AA252" s="2844">
        <v>21.217679999999998</v>
      </c>
      <c r="AB252" s="2844"/>
      <c r="AC252" s="2108">
        <v>21.217679999999998</v>
      </c>
      <c r="AD252" s="2108">
        <v>0.21431999999999998</v>
      </c>
      <c r="AE252" s="2844"/>
      <c r="AF252" s="2844">
        <v>0</v>
      </c>
      <c r="AG252" s="2108">
        <v>0</v>
      </c>
      <c r="AH252" s="373"/>
      <c r="AI252" s="373" t="s">
        <v>10033</v>
      </c>
      <c r="AJ252" s="373">
        <v>0</v>
      </c>
    </row>
    <row r="253" spans="1:36" s="346" customFormat="1" ht="47.25">
      <c r="A253" s="369">
        <v>382</v>
      </c>
      <c r="B253" s="122" t="s">
        <v>963</v>
      </c>
      <c r="C253" s="375" t="s">
        <v>964</v>
      </c>
      <c r="D253" s="182" t="s">
        <v>564</v>
      </c>
      <c r="E253" s="182" t="s">
        <v>571</v>
      </c>
      <c r="F253" s="405" t="s">
        <v>30</v>
      </c>
      <c r="G253" s="377">
        <v>26.385999999999999</v>
      </c>
      <c r="H253" s="221">
        <v>0</v>
      </c>
      <c r="I253" s="221">
        <v>3.75</v>
      </c>
      <c r="J253" s="221">
        <v>0</v>
      </c>
      <c r="K253" s="221">
        <v>3.75</v>
      </c>
      <c r="L253" s="373">
        <v>22.635999999999999</v>
      </c>
      <c r="M253" s="374">
        <v>18.585000000000001</v>
      </c>
      <c r="N253" s="374">
        <v>4.0510000000000002</v>
      </c>
      <c r="O253" s="373">
        <v>22.636000000000003</v>
      </c>
      <c r="P253" s="373"/>
      <c r="Q253" s="373"/>
      <c r="R253" s="373"/>
      <c r="S253" s="373"/>
      <c r="T253" s="373"/>
      <c r="U253" s="373"/>
      <c r="V253" s="373"/>
      <c r="W253" s="373"/>
      <c r="X253" s="2843">
        <v>18.585000000000001</v>
      </c>
      <c r="Y253" s="2843">
        <v>4.0510000000000002</v>
      </c>
      <c r="Z253" s="2108">
        <v>22.636000000000003</v>
      </c>
      <c r="AA253" s="2844">
        <v>18.399150000000002</v>
      </c>
      <c r="AB253" s="2844"/>
      <c r="AC253" s="2108">
        <v>18.399150000000002</v>
      </c>
      <c r="AD253" s="2108">
        <v>0.18585000000000002</v>
      </c>
      <c r="AE253" s="2844"/>
      <c r="AF253" s="2844">
        <v>0</v>
      </c>
      <c r="AG253" s="2108">
        <v>0</v>
      </c>
      <c r="AH253" s="373"/>
      <c r="AI253" s="373" t="s">
        <v>9941</v>
      </c>
      <c r="AJ253" s="373">
        <v>0</v>
      </c>
    </row>
    <row r="254" spans="1:36" s="346" customFormat="1" ht="63">
      <c r="A254" s="369">
        <v>383</v>
      </c>
      <c r="B254" s="122" t="s">
        <v>965</v>
      </c>
      <c r="C254" s="375" t="s">
        <v>966</v>
      </c>
      <c r="D254" s="182" t="s">
        <v>56</v>
      </c>
      <c r="E254" s="182" t="s">
        <v>571</v>
      </c>
      <c r="F254" s="405" t="s">
        <v>30</v>
      </c>
      <c r="G254" s="377">
        <v>29.265999999999998</v>
      </c>
      <c r="H254" s="221">
        <v>0</v>
      </c>
      <c r="I254" s="221">
        <v>3.75</v>
      </c>
      <c r="J254" s="221">
        <v>0</v>
      </c>
      <c r="K254" s="221">
        <v>3.75</v>
      </c>
      <c r="L254" s="373">
        <v>25.515999999999998</v>
      </c>
      <c r="M254" s="374">
        <v>21.464999999999996</v>
      </c>
      <c r="N254" s="374">
        <v>4.0510000000000002</v>
      </c>
      <c r="O254" s="373">
        <v>25.515999999999998</v>
      </c>
      <c r="P254" s="373"/>
      <c r="Q254" s="373"/>
      <c r="R254" s="373"/>
      <c r="S254" s="373"/>
      <c r="T254" s="373"/>
      <c r="U254" s="373"/>
      <c r="V254" s="373"/>
      <c r="W254" s="373"/>
      <c r="X254" s="2843">
        <v>21.464999999999996</v>
      </c>
      <c r="Y254" s="2843">
        <v>4.0510000000000002</v>
      </c>
      <c r="Z254" s="2108">
        <v>25.515999999999998</v>
      </c>
      <c r="AA254" s="2844">
        <v>21.250349999999997</v>
      </c>
      <c r="AB254" s="2844"/>
      <c r="AC254" s="2108">
        <v>21.250349999999997</v>
      </c>
      <c r="AD254" s="2108">
        <v>0.21464999999999995</v>
      </c>
      <c r="AE254" s="2844"/>
      <c r="AF254" s="2844">
        <v>0</v>
      </c>
      <c r="AG254" s="2108">
        <v>0</v>
      </c>
      <c r="AH254" s="373"/>
      <c r="AI254" s="373" t="s">
        <v>10033</v>
      </c>
      <c r="AJ254" s="373">
        <v>0</v>
      </c>
    </row>
    <row r="255" spans="1:36" s="346" customFormat="1" ht="63">
      <c r="A255" s="369">
        <v>384</v>
      </c>
      <c r="B255" s="122" t="s">
        <v>967</v>
      </c>
      <c r="C255" s="375" t="s">
        <v>968</v>
      </c>
      <c r="D255" s="182" t="s">
        <v>66</v>
      </c>
      <c r="E255" s="182" t="s">
        <v>617</v>
      </c>
      <c r="F255" s="405" t="s">
        <v>30</v>
      </c>
      <c r="G255" s="377">
        <v>29.233000000000001</v>
      </c>
      <c r="H255" s="221">
        <v>0</v>
      </c>
      <c r="I255" s="221">
        <v>3.75</v>
      </c>
      <c r="J255" s="221">
        <v>0</v>
      </c>
      <c r="K255" s="221">
        <v>3.75</v>
      </c>
      <c r="L255" s="373">
        <v>25.483000000000001</v>
      </c>
      <c r="M255" s="374">
        <v>21.432000000000002</v>
      </c>
      <c r="N255" s="374">
        <v>4.0510000000000002</v>
      </c>
      <c r="O255" s="373">
        <v>25.483000000000004</v>
      </c>
      <c r="P255" s="373"/>
      <c r="Q255" s="373"/>
      <c r="R255" s="373"/>
      <c r="S255" s="373"/>
      <c r="T255" s="373"/>
      <c r="U255" s="373"/>
      <c r="V255" s="373"/>
      <c r="W255" s="373"/>
      <c r="X255" s="2843">
        <v>21.432000000000002</v>
      </c>
      <c r="Y255" s="2843">
        <v>4.0510000000000002</v>
      </c>
      <c r="Z255" s="2108">
        <v>25.483000000000004</v>
      </c>
      <c r="AA255" s="2844">
        <v>21.217680000000001</v>
      </c>
      <c r="AB255" s="2844"/>
      <c r="AC255" s="2108">
        <v>21.217680000000001</v>
      </c>
      <c r="AD255" s="2108">
        <v>0.21432000000000001</v>
      </c>
      <c r="AE255" s="2844"/>
      <c r="AF255" s="2844">
        <v>0</v>
      </c>
      <c r="AG255" s="2108">
        <v>0</v>
      </c>
      <c r="AH255" s="373"/>
      <c r="AI255" s="373" t="s">
        <v>10033</v>
      </c>
      <c r="AJ255" s="373">
        <v>0</v>
      </c>
    </row>
    <row r="256" spans="1:36" s="346" customFormat="1" ht="63">
      <c r="A256" s="369">
        <v>385</v>
      </c>
      <c r="B256" s="122" t="s">
        <v>969</v>
      </c>
      <c r="C256" s="375" t="s">
        <v>970</v>
      </c>
      <c r="D256" s="182" t="s">
        <v>672</v>
      </c>
      <c r="E256" s="182" t="s">
        <v>571</v>
      </c>
      <c r="F256" s="405" t="s">
        <v>30</v>
      </c>
      <c r="G256" s="377">
        <v>29.663</v>
      </c>
      <c r="H256" s="221">
        <v>0</v>
      </c>
      <c r="I256" s="221">
        <v>7.5</v>
      </c>
      <c r="J256" s="221">
        <v>0</v>
      </c>
      <c r="K256" s="221">
        <v>7.5</v>
      </c>
      <c r="L256" s="373">
        <v>22.163</v>
      </c>
      <c r="M256" s="374">
        <v>18.071999999999999</v>
      </c>
      <c r="N256" s="374">
        <v>4.0910000000000002</v>
      </c>
      <c r="O256" s="373">
        <v>22.163</v>
      </c>
      <c r="P256" s="373"/>
      <c r="Q256" s="373"/>
      <c r="R256" s="373"/>
      <c r="S256" s="373"/>
      <c r="T256" s="373"/>
      <c r="U256" s="373"/>
      <c r="V256" s="373"/>
      <c r="W256" s="373"/>
      <c r="X256" s="2843">
        <v>18.071999999999999</v>
      </c>
      <c r="Y256" s="2843">
        <v>4.0910000000000002</v>
      </c>
      <c r="Z256" s="2108">
        <v>22.163</v>
      </c>
      <c r="AA256" s="2844">
        <v>17.891279999999998</v>
      </c>
      <c r="AB256" s="2844"/>
      <c r="AC256" s="2108">
        <v>17.891279999999998</v>
      </c>
      <c r="AD256" s="2108">
        <v>0.18071999999999999</v>
      </c>
      <c r="AE256" s="2844"/>
      <c r="AF256" s="2844">
        <v>0</v>
      </c>
      <c r="AG256" s="2108">
        <v>0</v>
      </c>
      <c r="AH256" s="373"/>
      <c r="AI256" s="373" t="s">
        <v>10033</v>
      </c>
      <c r="AJ256" s="373">
        <v>0</v>
      </c>
    </row>
    <row r="257" spans="1:36" s="346" customFormat="1" ht="63">
      <c r="A257" s="369">
        <v>386</v>
      </c>
      <c r="B257" s="122" t="s">
        <v>971</v>
      </c>
      <c r="C257" s="375" t="s">
        <v>972</v>
      </c>
      <c r="D257" s="182" t="s">
        <v>592</v>
      </c>
      <c r="E257" s="182" t="s">
        <v>594</v>
      </c>
      <c r="F257" s="405" t="s">
        <v>30</v>
      </c>
      <c r="G257" s="377">
        <v>65.387</v>
      </c>
      <c r="H257" s="221">
        <v>0</v>
      </c>
      <c r="I257" s="221">
        <v>15</v>
      </c>
      <c r="J257" s="221">
        <v>0</v>
      </c>
      <c r="K257" s="221">
        <v>15</v>
      </c>
      <c r="L257" s="373">
        <v>50.387</v>
      </c>
      <c r="M257" s="374">
        <v>42.204999999999998</v>
      </c>
      <c r="N257" s="374">
        <v>8.1820000000000004</v>
      </c>
      <c r="O257" s="373">
        <v>50.387</v>
      </c>
      <c r="P257" s="373"/>
      <c r="Q257" s="373"/>
      <c r="R257" s="373"/>
      <c r="S257" s="373"/>
      <c r="T257" s="373"/>
      <c r="U257" s="373"/>
      <c r="V257" s="373"/>
      <c r="W257" s="373"/>
      <c r="X257" s="2843">
        <v>42.204999999999998</v>
      </c>
      <c r="Y257" s="2843">
        <v>8.1820000000000004</v>
      </c>
      <c r="Z257" s="2108">
        <v>50.387</v>
      </c>
      <c r="AA257" s="2844">
        <v>41.78295</v>
      </c>
      <c r="AB257" s="2844"/>
      <c r="AC257" s="2108">
        <v>41.78295</v>
      </c>
      <c r="AD257" s="2108">
        <v>0.42204999999999998</v>
      </c>
      <c r="AE257" s="2844"/>
      <c r="AF257" s="2844">
        <v>0</v>
      </c>
      <c r="AG257" s="2108">
        <v>0</v>
      </c>
      <c r="AH257" s="373"/>
      <c r="AI257" s="373" t="s">
        <v>10033</v>
      </c>
      <c r="AJ257" s="373">
        <v>0</v>
      </c>
    </row>
    <row r="258" spans="1:36" s="346" customFormat="1" ht="63">
      <c r="A258" s="369">
        <v>387</v>
      </c>
      <c r="B258" s="122" t="s">
        <v>973</v>
      </c>
      <c r="C258" s="375" t="s">
        <v>974</v>
      </c>
      <c r="D258" s="182" t="s">
        <v>670</v>
      </c>
      <c r="E258" s="182" t="s">
        <v>617</v>
      </c>
      <c r="F258" s="405" t="s">
        <v>30</v>
      </c>
      <c r="G258" s="377">
        <v>29.47</v>
      </c>
      <c r="H258" s="221">
        <v>0</v>
      </c>
      <c r="I258" s="221">
        <v>7.5</v>
      </c>
      <c r="J258" s="221">
        <v>0</v>
      </c>
      <c r="K258" s="221">
        <v>7.5</v>
      </c>
      <c r="L258" s="373">
        <v>21.97</v>
      </c>
      <c r="M258" s="374">
        <v>17.878999999999998</v>
      </c>
      <c r="N258" s="374">
        <v>4.0910000000000002</v>
      </c>
      <c r="O258" s="373">
        <v>21.97</v>
      </c>
      <c r="P258" s="373"/>
      <c r="Q258" s="373"/>
      <c r="R258" s="373"/>
      <c r="S258" s="373"/>
      <c r="T258" s="373"/>
      <c r="U258" s="373"/>
      <c r="V258" s="373"/>
      <c r="W258" s="373"/>
      <c r="X258" s="2843">
        <v>17.878999999999998</v>
      </c>
      <c r="Y258" s="2843">
        <v>4.0910000000000002</v>
      </c>
      <c r="Z258" s="2108">
        <v>21.97</v>
      </c>
      <c r="AA258" s="2844">
        <v>17.700209999999998</v>
      </c>
      <c r="AB258" s="2844"/>
      <c r="AC258" s="2108">
        <v>17.700209999999998</v>
      </c>
      <c r="AD258" s="2108">
        <v>0.17878999999999998</v>
      </c>
      <c r="AE258" s="2844"/>
      <c r="AF258" s="2844">
        <v>0</v>
      </c>
      <c r="AG258" s="2108">
        <v>0</v>
      </c>
      <c r="AH258" s="373"/>
      <c r="AI258" s="373" t="s">
        <v>10033</v>
      </c>
      <c r="AJ258" s="373">
        <v>0</v>
      </c>
    </row>
    <row r="259" spans="1:36" s="346" customFormat="1" ht="47.25">
      <c r="A259" s="369">
        <v>388</v>
      </c>
      <c r="B259" s="122" t="s">
        <v>975</v>
      </c>
      <c r="C259" s="375" t="s">
        <v>976</v>
      </c>
      <c r="D259" s="182" t="s">
        <v>668</v>
      </c>
      <c r="E259" s="182" t="s">
        <v>233</v>
      </c>
      <c r="F259" s="405" t="s">
        <v>30</v>
      </c>
      <c r="G259" s="377">
        <v>29.632000000000001</v>
      </c>
      <c r="H259" s="221">
        <v>0</v>
      </c>
      <c r="I259" s="221">
        <v>3.75</v>
      </c>
      <c r="J259" s="221">
        <v>0</v>
      </c>
      <c r="K259" s="221">
        <v>3.75</v>
      </c>
      <c r="L259" s="373">
        <v>25.882000000000001</v>
      </c>
      <c r="M259" s="374">
        <v>21.791</v>
      </c>
      <c r="N259" s="374">
        <v>4.0910000000000002</v>
      </c>
      <c r="O259" s="373">
        <v>25.882000000000001</v>
      </c>
      <c r="P259" s="373"/>
      <c r="Q259" s="373"/>
      <c r="R259" s="373"/>
      <c r="S259" s="373"/>
      <c r="T259" s="373"/>
      <c r="U259" s="373"/>
      <c r="V259" s="373"/>
      <c r="W259" s="373"/>
      <c r="X259" s="2843">
        <v>21.791</v>
      </c>
      <c r="Y259" s="2843">
        <v>4.0910000000000002</v>
      </c>
      <c r="Z259" s="2108">
        <v>25.882000000000001</v>
      </c>
      <c r="AA259" s="2844">
        <v>21.573090000000001</v>
      </c>
      <c r="AB259" s="2844"/>
      <c r="AC259" s="2108">
        <v>21.573090000000001</v>
      </c>
      <c r="AD259" s="2108">
        <v>0.21790999999999999</v>
      </c>
      <c r="AE259" s="2844"/>
      <c r="AF259" s="2844">
        <v>0.16</v>
      </c>
      <c r="AG259" s="2108">
        <v>0.16</v>
      </c>
      <c r="AH259" s="373"/>
      <c r="AI259" s="373" t="s">
        <v>9941</v>
      </c>
      <c r="AJ259" s="373">
        <v>0</v>
      </c>
    </row>
    <row r="260" spans="1:36" s="346" customFormat="1" ht="63">
      <c r="A260" s="369">
        <v>389</v>
      </c>
      <c r="B260" s="122" t="s">
        <v>977</v>
      </c>
      <c r="C260" s="375" t="s">
        <v>978</v>
      </c>
      <c r="D260" s="182" t="s">
        <v>538</v>
      </c>
      <c r="E260" s="182" t="s">
        <v>419</v>
      </c>
      <c r="F260" s="405" t="s">
        <v>30</v>
      </c>
      <c r="G260" s="377">
        <v>28.14</v>
      </c>
      <c r="H260" s="221">
        <v>0</v>
      </c>
      <c r="I260" s="221">
        <v>7.5</v>
      </c>
      <c r="J260" s="221">
        <v>0</v>
      </c>
      <c r="K260" s="221">
        <v>7.5</v>
      </c>
      <c r="L260" s="373">
        <v>20.64</v>
      </c>
      <c r="M260" s="374">
        <v>16.548999999999999</v>
      </c>
      <c r="N260" s="374">
        <v>4.0910000000000002</v>
      </c>
      <c r="O260" s="373">
        <v>20.64</v>
      </c>
      <c r="P260" s="373"/>
      <c r="Q260" s="373"/>
      <c r="R260" s="373"/>
      <c r="S260" s="373"/>
      <c r="T260" s="373"/>
      <c r="U260" s="373"/>
      <c r="V260" s="373"/>
      <c r="W260" s="373"/>
      <c r="X260" s="2843">
        <v>16.548999999999999</v>
      </c>
      <c r="Y260" s="2843">
        <v>4.0910000000000002</v>
      </c>
      <c r="Z260" s="2108">
        <v>20.64</v>
      </c>
      <c r="AA260" s="2844">
        <v>16.383510000000001</v>
      </c>
      <c r="AB260" s="2844"/>
      <c r="AC260" s="2108">
        <v>16.383510000000001</v>
      </c>
      <c r="AD260" s="2108">
        <v>0.16549</v>
      </c>
      <c r="AE260" s="2844"/>
      <c r="AF260" s="2844">
        <v>0</v>
      </c>
      <c r="AG260" s="2108">
        <v>0</v>
      </c>
      <c r="AH260" s="373"/>
      <c r="AI260" s="373" t="s">
        <v>10033</v>
      </c>
      <c r="AJ260" s="373">
        <v>0</v>
      </c>
    </row>
    <row r="261" spans="1:36" s="346" customFormat="1" ht="63">
      <c r="A261" s="369">
        <v>390</v>
      </c>
      <c r="B261" s="122" t="s">
        <v>979</v>
      </c>
      <c r="C261" s="375" t="s">
        <v>980</v>
      </c>
      <c r="D261" s="182" t="s">
        <v>666</v>
      </c>
      <c r="E261" s="182" t="s">
        <v>571</v>
      </c>
      <c r="F261" s="405" t="s">
        <v>30</v>
      </c>
      <c r="G261" s="377">
        <v>27.783000000000001</v>
      </c>
      <c r="H261" s="221">
        <v>0</v>
      </c>
      <c r="I261" s="221">
        <v>7.5</v>
      </c>
      <c r="J261" s="221">
        <v>0</v>
      </c>
      <c r="K261" s="221">
        <v>7.5</v>
      </c>
      <c r="L261" s="373">
        <v>20.283000000000001</v>
      </c>
      <c r="M261" s="374">
        <v>16.192</v>
      </c>
      <c r="N261" s="374">
        <v>4.0910000000000002</v>
      </c>
      <c r="O261" s="373">
        <v>20.283000000000001</v>
      </c>
      <c r="P261" s="373"/>
      <c r="Q261" s="373"/>
      <c r="R261" s="373"/>
      <c r="S261" s="373"/>
      <c r="T261" s="373"/>
      <c r="U261" s="373"/>
      <c r="V261" s="373"/>
      <c r="W261" s="373"/>
      <c r="X261" s="2843">
        <v>16.192</v>
      </c>
      <c r="Y261" s="2843">
        <v>4.0910000000000002</v>
      </c>
      <c r="Z261" s="2108">
        <v>20.283000000000001</v>
      </c>
      <c r="AA261" s="2844">
        <v>16.030080000000002</v>
      </c>
      <c r="AB261" s="2844"/>
      <c r="AC261" s="2108">
        <v>16.030080000000002</v>
      </c>
      <c r="AD261" s="2108">
        <v>0.16192000000000001</v>
      </c>
      <c r="AE261" s="2844"/>
      <c r="AF261" s="2844">
        <v>0</v>
      </c>
      <c r="AG261" s="2108">
        <v>0</v>
      </c>
      <c r="AH261" s="373"/>
      <c r="AI261" s="373" t="s">
        <v>10033</v>
      </c>
      <c r="AJ261" s="373">
        <v>0</v>
      </c>
    </row>
    <row r="262" spans="1:36" s="346" customFormat="1" ht="63">
      <c r="A262" s="369">
        <v>391</v>
      </c>
      <c r="B262" s="122" t="s">
        <v>981</v>
      </c>
      <c r="C262" s="375" t="s">
        <v>982</v>
      </c>
      <c r="D262" s="182" t="s">
        <v>674</v>
      </c>
      <c r="E262" s="182" t="s">
        <v>233</v>
      </c>
      <c r="F262" s="405" t="s">
        <v>30</v>
      </c>
      <c r="G262" s="377">
        <v>29.891999999999999</v>
      </c>
      <c r="H262" s="221">
        <v>0</v>
      </c>
      <c r="I262" s="221">
        <v>7.5</v>
      </c>
      <c r="J262" s="221">
        <v>0</v>
      </c>
      <c r="K262" s="221">
        <v>7.5</v>
      </c>
      <c r="L262" s="373">
        <v>22.391999999999999</v>
      </c>
      <c r="M262" s="374">
        <v>18.300999999999998</v>
      </c>
      <c r="N262" s="374">
        <v>4.0910000000000002</v>
      </c>
      <c r="O262" s="373">
        <v>22.391999999999999</v>
      </c>
      <c r="P262" s="373"/>
      <c r="Q262" s="373"/>
      <c r="R262" s="373"/>
      <c r="S262" s="373"/>
      <c r="T262" s="373"/>
      <c r="U262" s="373"/>
      <c r="V262" s="373"/>
      <c r="W262" s="373"/>
      <c r="X262" s="2843">
        <v>18.300999999999998</v>
      </c>
      <c r="Y262" s="2843">
        <v>4.0910000000000002</v>
      </c>
      <c r="Z262" s="2108">
        <v>22.391999999999999</v>
      </c>
      <c r="AA262" s="2844">
        <v>18.117989999999999</v>
      </c>
      <c r="AB262" s="2844"/>
      <c r="AC262" s="2108">
        <v>18.117989999999999</v>
      </c>
      <c r="AD262" s="2108">
        <v>0.18300999999999998</v>
      </c>
      <c r="AE262" s="2844"/>
      <c r="AF262" s="2844">
        <v>0</v>
      </c>
      <c r="AG262" s="2108">
        <v>0</v>
      </c>
      <c r="AH262" s="373"/>
      <c r="AI262" s="373" t="s">
        <v>10033</v>
      </c>
      <c r="AJ262" s="373">
        <v>0</v>
      </c>
    </row>
    <row r="263" spans="1:36" s="346" customFormat="1" ht="63">
      <c r="A263" s="369">
        <v>392</v>
      </c>
      <c r="B263" s="122" t="s">
        <v>983</v>
      </c>
      <c r="C263" s="370" t="s">
        <v>984</v>
      </c>
      <c r="D263" s="182" t="s">
        <v>28</v>
      </c>
      <c r="E263" s="182" t="s">
        <v>419</v>
      </c>
      <c r="F263" s="405" t="s">
        <v>47</v>
      </c>
      <c r="G263" s="377">
        <v>65.828000000000003</v>
      </c>
      <c r="H263" s="221">
        <v>0</v>
      </c>
      <c r="I263" s="221">
        <v>7.5</v>
      </c>
      <c r="J263" s="221">
        <v>0</v>
      </c>
      <c r="K263" s="221">
        <v>7.5</v>
      </c>
      <c r="L263" s="373">
        <v>58.328000000000003</v>
      </c>
      <c r="M263" s="374">
        <v>30</v>
      </c>
      <c r="N263" s="374">
        <v>0</v>
      </c>
      <c r="O263" s="373">
        <v>30</v>
      </c>
      <c r="P263" s="373"/>
      <c r="Q263" s="373"/>
      <c r="R263" s="373"/>
      <c r="S263" s="373"/>
      <c r="T263" s="373"/>
      <c r="U263" s="373"/>
      <c r="V263" s="373"/>
      <c r="W263" s="373"/>
      <c r="X263" s="2843">
        <v>30</v>
      </c>
      <c r="Y263" s="2843">
        <v>0</v>
      </c>
      <c r="Z263" s="2108">
        <v>30</v>
      </c>
      <c r="AA263" s="2844">
        <v>7.4249999999999998</v>
      </c>
      <c r="AB263" s="2844"/>
      <c r="AC263" s="2108">
        <v>7.4249999999999998</v>
      </c>
      <c r="AD263" s="2108">
        <v>7.4999999999999997E-2</v>
      </c>
      <c r="AE263" s="2844"/>
      <c r="AF263" s="2844">
        <v>0</v>
      </c>
      <c r="AG263" s="2108">
        <v>0</v>
      </c>
      <c r="AH263" s="373"/>
      <c r="AI263" s="373" t="s">
        <v>9941</v>
      </c>
      <c r="AJ263" s="373">
        <v>0</v>
      </c>
    </row>
    <row r="264" spans="1:36" s="346" customFormat="1" ht="63">
      <c r="A264" s="369">
        <v>393</v>
      </c>
      <c r="B264" s="122" t="s">
        <v>985</v>
      </c>
      <c r="C264" s="370" t="s">
        <v>986</v>
      </c>
      <c r="D264" s="182" t="s">
        <v>400</v>
      </c>
      <c r="E264" s="182" t="s">
        <v>419</v>
      </c>
      <c r="F264" s="405" t="s">
        <v>47</v>
      </c>
      <c r="G264" s="377">
        <v>62.594000000000001</v>
      </c>
      <c r="H264" s="221">
        <v>0</v>
      </c>
      <c r="I264" s="221">
        <v>0</v>
      </c>
      <c r="J264" s="221">
        <v>0</v>
      </c>
      <c r="K264" s="221">
        <v>0</v>
      </c>
      <c r="L264" s="373">
        <v>62.594000000000001</v>
      </c>
      <c r="M264" s="374">
        <v>30</v>
      </c>
      <c r="N264" s="374">
        <v>0</v>
      </c>
      <c r="O264" s="373">
        <v>30</v>
      </c>
      <c r="P264" s="373"/>
      <c r="Q264" s="373"/>
      <c r="R264" s="373"/>
      <c r="S264" s="373"/>
      <c r="T264" s="373"/>
      <c r="U264" s="373"/>
      <c r="V264" s="373"/>
      <c r="W264" s="373"/>
      <c r="X264" s="2843">
        <v>30</v>
      </c>
      <c r="Y264" s="2843">
        <v>0</v>
      </c>
      <c r="Z264" s="2108">
        <v>30</v>
      </c>
      <c r="AA264" s="2844">
        <v>7.4249999999999998</v>
      </c>
      <c r="AB264" s="2844"/>
      <c r="AC264" s="2108">
        <v>7.4249999999999998</v>
      </c>
      <c r="AD264" s="2108">
        <v>7.4999999999999997E-2</v>
      </c>
      <c r="AE264" s="2844"/>
      <c r="AF264" s="2844">
        <v>0</v>
      </c>
      <c r="AG264" s="2108">
        <v>0</v>
      </c>
      <c r="AH264" s="373"/>
      <c r="AI264" s="373" t="s">
        <v>9941</v>
      </c>
      <c r="AJ264" s="373">
        <v>0</v>
      </c>
    </row>
    <row r="265" spans="1:36" s="346" customFormat="1" ht="63">
      <c r="A265" s="369">
        <v>394</v>
      </c>
      <c r="B265" s="122" t="s">
        <v>987</v>
      </c>
      <c r="C265" s="370" t="s">
        <v>988</v>
      </c>
      <c r="D265" s="182" t="s">
        <v>205</v>
      </c>
      <c r="E265" s="182" t="s">
        <v>617</v>
      </c>
      <c r="F265" s="405" t="s">
        <v>47</v>
      </c>
      <c r="G265" s="377">
        <v>53.543999999999997</v>
      </c>
      <c r="H265" s="221">
        <v>0</v>
      </c>
      <c r="I265" s="221">
        <v>6.25</v>
      </c>
      <c r="J265" s="221">
        <v>0</v>
      </c>
      <c r="K265" s="221">
        <v>6.25</v>
      </c>
      <c r="L265" s="373">
        <v>47.293999999999997</v>
      </c>
      <c r="M265" s="374">
        <v>30</v>
      </c>
      <c r="N265" s="374">
        <v>0</v>
      </c>
      <c r="O265" s="373">
        <v>30</v>
      </c>
      <c r="P265" s="373"/>
      <c r="Q265" s="373"/>
      <c r="R265" s="373"/>
      <c r="S265" s="373"/>
      <c r="T265" s="373"/>
      <c r="U265" s="373"/>
      <c r="V265" s="373"/>
      <c r="W265" s="373"/>
      <c r="X265" s="2843">
        <v>30</v>
      </c>
      <c r="Y265" s="2843">
        <v>0</v>
      </c>
      <c r="Z265" s="2108">
        <v>30</v>
      </c>
      <c r="AA265" s="2844">
        <v>7.4249999999999998</v>
      </c>
      <c r="AB265" s="2844"/>
      <c r="AC265" s="2108">
        <v>7.4249999999999998</v>
      </c>
      <c r="AD265" s="2108">
        <v>7.4999999999999997E-2</v>
      </c>
      <c r="AE265" s="2844"/>
      <c r="AF265" s="2844">
        <v>1.920606</v>
      </c>
      <c r="AG265" s="2108">
        <v>1.920606</v>
      </c>
      <c r="AH265" s="373"/>
      <c r="AI265" s="373" t="s">
        <v>9941</v>
      </c>
      <c r="AJ265" s="373">
        <v>0</v>
      </c>
    </row>
    <row r="266" spans="1:36" s="346" customFormat="1" ht="63">
      <c r="A266" s="369">
        <v>395</v>
      </c>
      <c r="B266" s="122" t="s">
        <v>989</v>
      </c>
      <c r="C266" s="370" t="s">
        <v>990</v>
      </c>
      <c r="D266" s="182" t="s">
        <v>542</v>
      </c>
      <c r="E266" s="182" t="s">
        <v>617</v>
      </c>
      <c r="F266" s="405" t="s">
        <v>30</v>
      </c>
      <c r="G266" s="377">
        <v>51.177</v>
      </c>
      <c r="H266" s="221">
        <v>0</v>
      </c>
      <c r="I266" s="221">
        <v>6.25</v>
      </c>
      <c r="J266" s="221">
        <v>0</v>
      </c>
      <c r="K266" s="221">
        <v>6.25</v>
      </c>
      <c r="L266" s="373">
        <v>44.927</v>
      </c>
      <c r="M266" s="374">
        <v>44.927</v>
      </c>
      <c r="N266" s="374">
        <v>0</v>
      </c>
      <c r="O266" s="373">
        <v>44.927</v>
      </c>
      <c r="P266" s="373"/>
      <c r="Q266" s="373"/>
      <c r="R266" s="373"/>
      <c r="S266" s="373"/>
      <c r="T266" s="373"/>
      <c r="U266" s="373"/>
      <c r="V266" s="373"/>
      <c r="W266" s="373"/>
      <c r="X266" s="2843">
        <v>44.927</v>
      </c>
      <c r="Y266" s="2843">
        <v>0</v>
      </c>
      <c r="Z266" s="2108">
        <v>44.927</v>
      </c>
      <c r="AA266" s="2844">
        <v>44.477730000000001</v>
      </c>
      <c r="AB266" s="2844"/>
      <c r="AC266" s="2108">
        <v>44.477730000000001</v>
      </c>
      <c r="AD266" s="2108">
        <v>0.44927</v>
      </c>
      <c r="AE266" s="2844"/>
      <c r="AF266" s="2844">
        <v>0</v>
      </c>
      <c r="AG266" s="2108">
        <v>0</v>
      </c>
      <c r="AH266" s="373"/>
      <c r="AI266" s="373" t="s">
        <v>10033</v>
      </c>
      <c r="AJ266" s="373">
        <v>0</v>
      </c>
    </row>
    <row r="267" spans="1:36" s="346" customFormat="1" ht="63">
      <c r="A267" s="369">
        <v>396</v>
      </c>
      <c r="B267" s="122" t="s">
        <v>991</v>
      </c>
      <c r="C267" s="370" t="s">
        <v>992</v>
      </c>
      <c r="D267" s="182" t="s">
        <v>588</v>
      </c>
      <c r="E267" s="182" t="s">
        <v>233</v>
      </c>
      <c r="F267" s="405" t="s">
        <v>47</v>
      </c>
      <c r="G267" s="377">
        <v>54.48</v>
      </c>
      <c r="H267" s="221">
        <v>0</v>
      </c>
      <c r="I267" s="221">
        <v>0</v>
      </c>
      <c r="J267" s="221">
        <v>0</v>
      </c>
      <c r="K267" s="221">
        <v>0</v>
      </c>
      <c r="L267" s="373">
        <v>54.48</v>
      </c>
      <c r="M267" s="374">
        <v>30</v>
      </c>
      <c r="N267" s="374">
        <v>0</v>
      </c>
      <c r="O267" s="373">
        <v>30</v>
      </c>
      <c r="P267" s="373"/>
      <c r="Q267" s="373"/>
      <c r="R267" s="373"/>
      <c r="S267" s="373"/>
      <c r="T267" s="373"/>
      <c r="U267" s="373"/>
      <c r="V267" s="373"/>
      <c r="W267" s="373"/>
      <c r="X267" s="2843">
        <v>30</v>
      </c>
      <c r="Y267" s="2843">
        <v>0</v>
      </c>
      <c r="Z267" s="2108">
        <v>30</v>
      </c>
      <c r="AA267" s="2844">
        <v>7.4249999999999998</v>
      </c>
      <c r="AB267" s="2844"/>
      <c r="AC267" s="2108">
        <v>7.4249999999999998</v>
      </c>
      <c r="AD267" s="2108">
        <v>7.4999999999999997E-2</v>
      </c>
      <c r="AE267" s="2844"/>
      <c r="AF267" s="2844">
        <v>0</v>
      </c>
      <c r="AG267" s="2108">
        <v>0</v>
      </c>
      <c r="AH267" s="373"/>
      <c r="AI267" s="373" t="s">
        <v>9941</v>
      </c>
      <c r="AJ267" s="373">
        <v>0</v>
      </c>
    </row>
    <row r="268" spans="1:36" s="346" customFormat="1" ht="63">
      <c r="A268" s="369">
        <v>397</v>
      </c>
      <c r="B268" s="122" t="s">
        <v>993</v>
      </c>
      <c r="C268" s="370" t="s">
        <v>994</v>
      </c>
      <c r="D268" s="182" t="s">
        <v>226</v>
      </c>
      <c r="E268" s="182" t="s">
        <v>419</v>
      </c>
      <c r="F268" s="405" t="s">
        <v>47</v>
      </c>
      <c r="G268" s="377">
        <v>58.335000000000001</v>
      </c>
      <c r="H268" s="221">
        <v>0</v>
      </c>
      <c r="I268" s="221">
        <v>7.5</v>
      </c>
      <c r="J268" s="221">
        <v>0</v>
      </c>
      <c r="K268" s="221">
        <v>7.5</v>
      </c>
      <c r="L268" s="373">
        <v>50.835000000000001</v>
      </c>
      <c r="M268" s="374">
        <v>30</v>
      </c>
      <c r="N268" s="374">
        <v>0</v>
      </c>
      <c r="O268" s="373">
        <v>30</v>
      </c>
      <c r="P268" s="373"/>
      <c r="Q268" s="373"/>
      <c r="R268" s="373"/>
      <c r="S268" s="373"/>
      <c r="T268" s="373"/>
      <c r="U268" s="373"/>
      <c r="V268" s="373"/>
      <c r="W268" s="373"/>
      <c r="X268" s="2843">
        <v>30</v>
      </c>
      <c r="Y268" s="2843">
        <v>0</v>
      </c>
      <c r="Z268" s="2108">
        <v>30</v>
      </c>
      <c r="AA268" s="2844">
        <v>7.4249999999999998</v>
      </c>
      <c r="AB268" s="2844"/>
      <c r="AC268" s="2108">
        <v>7.4249999999999998</v>
      </c>
      <c r="AD268" s="2108">
        <v>7.4999999999999997E-2</v>
      </c>
      <c r="AE268" s="2844"/>
      <c r="AF268" s="2844">
        <v>0</v>
      </c>
      <c r="AG268" s="2108">
        <v>0</v>
      </c>
      <c r="AH268" s="373"/>
      <c r="AI268" s="373" t="s">
        <v>9941</v>
      </c>
      <c r="AJ268" s="373">
        <v>0</v>
      </c>
    </row>
    <row r="269" spans="1:36" s="346" customFormat="1" ht="63">
      <c r="A269" s="369">
        <v>398</v>
      </c>
      <c r="B269" s="122" t="s">
        <v>995</v>
      </c>
      <c r="C269" s="370" t="s">
        <v>996</v>
      </c>
      <c r="D269" s="182" t="s">
        <v>45</v>
      </c>
      <c r="E269" s="182" t="s">
        <v>617</v>
      </c>
      <c r="F269" s="405" t="s">
        <v>47</v>
      </c>
      <c r="G269" s="377">
        <v>82.173000000000002</v>
      </c>
      <c r="H269" s="221">
        <v>0</v>
      </c>
      <c r="I269" s="221">
        <v>17</v>
      </c>
      <c r="J269" s="221">
        <v>0</v>
      </c>
      <c r="K269" s="221">
        <v>17</v>
      </c>
      <c r="L269" s="373">
        <v>65.173000000000002</v>
      </c>
      <c r="M269" s="374">
        <v>30</v>
      </c>
      <c r="N269" s="374">
        <v>0</v>
      </c>
      <c r="O269" s="373">
        <v>30</v>
      </c>
      <c r="P269" s="373"/>
      <c r="Q269" s="373"/>
      <c r="R269" s="373"/>
      <c r="S269" s="373"/>
      <c r="T269" s="373"/>
      <c r="U269" s="373"/>
      <c r="V269" s="373"/>
      <c r="W269" s="373"/>
      <c r="X269" s="2843">
        <v>30</v>
      </c>
      <c r="Y269" s="2843">
        <v>0</v>
      </c>
      <c r="Z269" s="2108">
        <v>30</v>
      </c>
      <c r="AA269" s="2844">
        <v>7.4249999999999998</v>
      </c>
      <c r="AB269" s="2844"/>
      <c r="AC269" s="2108">
        <v>7.4249999999999998</v>
      </c>
      <c r="AD269" s="2108">
        <v>7.4999999999999997E-2</v>
      </c>
      <c r="AE269" s="2844"/>
      <c r="AF269" s="2844">
        <v>0</v>
      </c>
      <c r="AG269" s="2108">
        <v>0</v>
      </c>
      <c r="AH269" s="373"/>
      <c r="AI269" s="373" t="s">
        <v>9941</v>
      </c>
      <c r="AJ269" s="373">
        <v>0</v>
      </c>
    </row>
    <row r="270" spans="1:36" s="346" customFormat="1" ht="63">
      <c r="A270" s="369">
        <v>399</v>
      </c>
      <c r="B270" s="122" t="s">
        <v>997</v>
      </c>
      <c r="C270" s="370" t="s">
        <v>992</v>
      </c>
      <c r="D270" s="182" t="s">
        <v>72</v>
      </c>
      <c r="E270" s="182" t="s">
        <v>233</v>
      </c>
      <c r="F270" s="405" t="s">
        <v>47</v>
      </c>
      <c r="G270" s="377">
        <v>65.760000000000005</v>
      </c>
      <c r="H270" s="221">
        <v>0</v>
      </c>
      <c r="I270" s="221">
        <v>0</v>
      </c>
      <c r="J270" s="221">
        <v>0</v>
      </c>
      <c r="K270" s="221">
        <v>0</v>
      </c>
      <c r="L270" s="373">
        <v>65.760000000000005</v>
      </c>
      <c r="M270" s="374">
        <v>30</v>
      </c>
      <c r="N270" s="374">
        <v>0</v>
      </c>
      <c r="O270" s="373">
        <v>30</v>
      </c>
      <c r="P270" s="373"/>
      <c r="Q270" s="373"/>
      <c r="R270" s="373"/>
      <c r="S270" s="373"/>
      <c r="T270" s="373"/>
      <c r="U270" s="373"/>
      <c r="V270" s="373"/>
      <c r="W270" s="373"/>
      <c r="X270" s="2843">
        <v>30</v>
      </c>
      <c r="Y270" s="2843">
        <v>0</v>
      </c>
      <c r="Z270" s="2108">
        <v>30</v>
      </c>
      <c r="AA270" s="2844">
        <v>7.4249999999999998</v>
      </c>
      <c r="AB270" s="2844"/>
      <c r="AC270" s="2108">
        <v>7.4249999999999998</v>
      </c>
      <c r="AD270" s="2108">
        <v>7.4999999999999997E-2</v>
      </c>
      <c r="AE270" s="2844"/>
      <c r="AF270" s="2844">
        <v>0</v>
      </c>
      <c r="AG270" s="2108">
        <v>0</v>
      </c>
      <c r="AH270" s="373"/>
      <c r="AI270" s="373" t="s">
        <v>9941</v>
      </c>
      <c r="AJ270" s="373">
        <v>0</v>
      </c>
    </row>
    <row r="271" spans="1:36" s="346" customFormat="1" ht="63">
      <c r="A271" s="369">
        <v>400</v>
      </c>
      <c r="B271" s="122" t="s">
        <v>998</v>
      </c>
      <c r="C271" s="370" t="s">
        <v>999</v>
      </c>
      <c r="D271" s="182" t="s">
        <v>389</v>
      </c>
      <c r="E271" s="182" t="s">
        <v>419</v>
      </c>
      <c r="F271" s="405" t="s">
        <v>30</v>
      </c>
      <c r="G271" s="377">
        <v>59.774000000000001</v>
      </c>
      <c r="H271" s="221">
        <v>0</v>
      </c>
      <c r="I271" s="221">
        <v>14</v>
      </c>
      <c r="J271" s="221">
        <v>0</v>
      </c>
      <c r="K271" s="221">
        <v>14</v>
      </c>
      <c r="L271" s="373">
        <v>45.774000000000001</v>
      </c>
      <c r="M271" s="374">
        <v>43.945999999999998</v>
      </c>
      <c r="N271" s="374">
        <v>1.8280000000000001</v>
      </c>
      <c r="O271" s="373">
        <v>45.774000000000001</v>
      </c>
      <c r="P271" s="373"/>
      <c r="Q271" s="373"/>
      <c r="R271" s="373"/>
      <c r="S271" s="373"/>
      <c r="T271" s="373"/>
      <c r="U271" s="373"/>
      <c r="V271" s="373"/>
      <c r="W271" s="373"/>
      <c r="X271" s="2843">
        <v>43.945999999999998</v>
      </c>
      <c r="Y271" s="2843">
        <v>1.8280000000000001</v>
      </c>
      <c r="Z271" s="2108">
        <v>45.774000000000001</v>
      </c>
      <c r="AA271" s="2844">
        <v>43.506540000000001</v>
      </c>
      <c r="AB271" s="2844"/>
      <c r="AC271" s="2108">
        <v>43.506540000000001</v>
      </c>
      <c r="AD271" s="2108">
        <v>0.43945999999999996</v>
      </c>
      <c r="AE271" s="2844"/>
      <c r="AF271" s="2844">
        <v>6.3084189999999998</v>
      </c>
      <c r="AG271" s="2108">
        <v>6.3084189999999998</v>
      </c>
      <c r="AH271" s="373"/>
      <c r="AI271" s="373" t="s">
        <v>9941</v>
      </c>
      <c r="AJ271" s="373">
        <v>0</v>
      </c>
    </row>
    <row r="272" spans="1:36" s="346" customFormat="1" ht="63">
      <c r="A272" s="369">
        <v>401</v>
      </c>
      <c r="B272" s="122" t="s">
        <v>1000</v>
      </c>
      <c r="C272" s="370" t="s">
        <v>986</v>
      </c>
      <c r="D272" s="182" t="s">
        <v>230</v>
      </c>
      <c r="E272" s="182" t="s">
        <v>233</v>
      </c>
      <c r="F272" s="405" t="s">
        <v>47</v>
      </c>
      <c r="G272" s="377">
        <v>59.47</v>
      </c>
      <c r="H272" s="221">
        <v>0</v>
      </c>
      <c r="I272" s="221">
        <v>6.75</v>
      </c>
      <c r="J272" s="221">
        <v>0</v>
      </c>
      <c r="K272" s="221">
        <v>6.75</v>
      </c>
      <c r="L272" s="373">
        <v>52.72</v>
      </c>
      <c r="M272" s="374">
        <v>30</v>
      </c>
      <c r="N272" s="374">
        <v>0</v>
      </c>
      <c r="O272" s="373">
        <v>30</v>
      </c>
      <c r="P272" s="373"/>
      <c r="Q272" s="373"/>
      <c r="R272" s="373"/>
      <c r="S272" s="373"/>
      <c r="T272" s="373"/>
      <c r="U272" s="373"/>
      <c r="V272" s="373"/>
      <c r="W272" s="373"/>
      <c r="X272" s="2843">
        <v>30</v>
      </c>
      <c r="Y272" s="2843">
        <v>0</v>
      </c>
      <c r="Z272" s="2108">
        <v>30</v>
      </c>
      <c r="AA272" s="2844">
        <v>7.4249999999999998</v>
      </c>
      <c r="AB272" s="2844"/>
      <c r="AC272" s="2108">
        <v>7.4249999999999998</v>
      </c>
      <c r="AD272" s="2108">
        <v>7.4999999999999997E-2</v>
      </c>
      <c r="AE272" s="2844"/>
      <c r="AF272" s="2844">
        <v>0</v>
      </c>
      <c r="AG272" s="2108">
        <v>0</v>
      </c>
      <c r="AH272" s="373"/>
      <c r="AI272" s="373" t="s">
        <v>9941</v>
      </c>
      <c r="AJ272" s="373">
        <v>0</v>
      </c>
    </row>
    <row r="273" spans="1:36" s="346" customFormat="1" ht="63">
      <c r="A273" s="369">
        <v>402</v>
      </c>
      <c r="B273" s="122" t="s">
        <v>1001</v>
      </c>
      <c r="C273" s="370" t="s">
        <v>1002</v>
      </c>
      <c r="D273" s="378" t="s">
        <v>553</v>
      </c>
      <c r="E273" s="182" t="s">
        <v>233</v>
      </c>
      <c r="F273" s="405" t="s">
        <v>47</v>
      </c>
      <c r="G273" s="377">
        <v>63.136000000000003</v>
      </c>
      <c r="H273" s="221">
        <v>0</v>
      </c>
      <c r="I273" s="221">
        <v>7.5</v>
      </c>
      <c r="J273" s="221">
        <v>0</v>
      </c>
      <c r="K273" s="221">
        <v>7.5</v>
      </c>
      <c r="L273" s="373">
        <v>55.636000000000003</v>
      </c>
      <c r="M273" s="374">
        <v>30</v>
      </c>
      <c r="N273" s="374">
        <v>0</v>
      </c>
      <c r="O273" s="373">
        <v>30</v>
      </c>
      <c r="P273" s="373"/>
      <c r="Q273" s="373"/>
      <c r="R273" s="373"/>
      <c r="S273" s="373"/>
      <c r="T273" s="373"/>
      <c r="U273" s="373"/>
      <c r="V273" s="373"/>
      <c r="W273" s="373"/>
      <c r="X273" s="2843">
        <v>30</v>
      </c>
      <c r="Y273" s="2843">
        <v>0</v>
      </c>
      <c r="Z273" s="2108">
        <v>30</v>
      </c>
      <c r="AA273" s="2844">
        <v>7.4249999999999998</v>
      </c>
      <c r="AB273" s="2844"/>
      <c r="AC273" s="2108">
        <v>7.4249999999999998</v>
      </c>
      <c r="AD273" s="2108">
        <v>7.4999999999999997E-2</v>
      </c>
      <c r="AE273" s="2844"/>
      <c r="AF273" s="2844">
        <v>2.427648</v>
      </c>
      <c r="AG273" s="2108">
        <v>2.427648</v>
      </c>
      <c r="AH273" s="373"/>
      <c r="AI273" s="373" t="s">
        <v>9941</v>
      </c>
      <c r="AJ273" s="373">
        <v>0</v>
      </c>
    </row>
    <row r="274" spans="1:36" s="346" customFormat="1" ht="63">
      <c r="A274" s="369">
        <v>403</v>
      </c>
      <c r="B274" s="122" t="s">
        <v>1003</v>
      </c>
      <c r="C274" s="370" t="s">
        <v>994</v>
      </c>
      <c r="D274" s="182" t="s">
        <v>384</v>
      </c>
      <c r="E274" s="182" t="s">
        <v>617</v>
      </c>
      <c r="F274" s="405" t="s">
        <v>30</v>
      </c>
      <c r="G274" s="377">
        <v>65.930999999999997</v>
      </c>
      <c r="H274" s="221">
        <v>0</v>
      </c>
      <c r="I274" s="221">
        <v>15</v>
      </c>
      <c r="J274" s="221">
        <v>0</v>
      </c>
      <c r="K274" s="221">
        <v>15</v>
      </c>
      <c r="L274" s="373">
        <v>50.930999999999997</v>
      </c>
      <c r="M274" s="374">
        <v>50.930999999999997</v>
      </c>
      <c r="N274" s="374">
        <v>0</v>
      </c>
      <c r="O274" s="373">
        <v>50.930999999999997</v>
      </c>
      <c r="P274" s="373"/>
      <c r="Q274" s="373"/>
      <c r="R274" s="373"/>
      <c r="S274" s="373"/>
      <c r="T274" s="373"/>
      <c r="U274" s="373"/>
      <c r="V274" s="373"/>
      <c r="W274" s="373"/>
      <c r="X274" s="2843">
        <v>50.930999999999997</v>
      </c>
      <c r="Y274" s="2843">
        <v>0</v>
      </c>
      <c r="Z274" s="2108">
        <v>50.930999999999997</v>
      </c>
      <c r="AA274" s="2844">
        <v>50.421689999999998</v>
      </c>
      <c r="AB274" s="2844"/>
      <c r="AC274" s="2108">
        <v>50.421689999999998</v>
      </c>
      <c r="AD274" s="2108">
        <v>0.50930999999999993</v>
      </c>
      <c r="AE274" s="2844"/>
      <c r="AF274" s="2844">
        <v>0</v>
      </c>
      <c r="AG274" s="2108">
        <v>0</v>
      </c>
      <c r="AH274" s="373"/>
      <c r="AI274" s="373" t="s">
        <v>10033</v>
      </c>
      <c r="AJ274" s="373">
        <v>0</v>
      </c>
    </row>
    <row r="275" spans="1:36" s="346" customFormat="1" ht="63">
      <c r="A275" s="369">
        <v>404</v>
      </c>
      <c r="B275" s="122" t="s">
        <v>1004</v>
      </c>
      <c r="C275" s="370" t="s">
        <v>1005</v>
      </c>
      <c r="D275" s="182" t="s">
        <v>213</v>
      </c>
      <c r="E275" s="182" t="s">
        <v>233</v>
      </c>
      <c r="F275" s="405" t="s">
        <v>47</v>
      </c>
      <c r="G275" s="377">
        <v>98.994</v>
      </c>
      <c r="H275" s="221">
        <v>0</v>
      </c>
      <c r="I275" s="221">
        <v>22.5</v>
      </c>
      <c r="J275" s="221">
        <v>0</v>
      </c>
      <c r="K275" s="221">
        <v>22.5</v>
      </c>
      <c r="L275" s="373">
        <v>76.494</v>
      </c>
      <c r="M275" s="374">
        <v>30</v>
      </c>
      <c r="N275" s="374">
        <v>0</v>
      </c>
      <c r="O275" s="373">
        <v>30</v>
      </c>
      <c r="P275" s="373"/>
      <c r="Q275" s="373"/>
      <c r="R275" s="373"/>
      <c r="S275" s="373"/>
      <c r="T275" s="373"/>
      <c r="U275" s="373"/>
      <c r="V275" s="373"/>
      <c r="W275" s="373"/>
      <c r="X275" s="2843">
        <v>30</v>
      </c>
      <c r="Y275" s="2843">
        <v>0</v>
      </c>
      <c r="Z275" s="2108">
        <v>30</v>
      </c>
      <c r="AA275" s="2844">
        <v>7.4249999999999998</v>
      </c>
      <c r="AB275" s="2844"/>
      <c r="AC275" s="2108">
        <v>7.4249999999999998</v>
      </c>
      <c r="AD275" s="2108">
        <v>7.4999999999999997E-2</v>
      </c>
      <c r="AE275" s="2844"/>
      <c r="AF275" s="2844">
        <v>0</v>
      </c>
      <c r="AG275" s="2108">
        <v>0</v>
      </c>
      <c r="AH275" s="373"/>
      <c r="AI275" s="373" t="s">
        <v>9941</v>
      </c>
      <c r="AJ275" s="373">
        <v>0</v>
      </c>
    </row>
    <row r="276" spans="1:36" s="346" customFormat="1" ht="63">
      <c r="A276" s="369">
        <v>405</v>
      </c>
      <c r="B276" s="122" t="s">
        <v>1006</v>
      </c>
      <c r="C276" s="370" t="s">
        <v>984</v>
      </c>
      <c r="D276" s="182" t="s">
        <v>577</v>
      </c>
      <c r="E276" s="182" t="s">
        <v>233</v>
      </c>
      <c r="F276" s="405" t="s">
        <v>30</v>
      </c>
      <c r="G276" s="377">
        <v>53.68</v>
      </c>
      <c r="H276" s="221">
        <v>0</v>
      </c>
      <c r="I276" s="221">
        <v>12.5</v>
      </c>
      <c r="J276" s="221">
        <v>0</v>
      </c>
      <c r="K276" s="221">
        <v>12.5</v>
      </c>
      <c r="L276" s="373">
        <v>41.18</v>
      </c>
      <c r="M276" s="374">
        <v>41.18</v>
      </c>
      <c r="N276" s="374">
        <v>0</v>
      </c>
      <c r="O276" s="373">
        <v>41.18</v>
      </c>
      <c r="P276" s="373"/>
      <c r="Q276" s="373"/>
      <c r="R276" s="373"/>
      <c r="S276" s="373"/>
      <c r="T276" s="373"/>
      <c r="U276" s="373"/>
      <c r="V276" s="373"/>
      <c r="W276" s="373"/>
      <c r="X276" s="2843">
        <v>41.18</v>
      </c>
      <c r="Y276" s="2843">
        <v>0</v>
      </c>
      <c r="Z276" s="2108">
        <v>41.18</v>
      </c>
      <c r="AA276" s="2844">
        <v>40.7682</v>
      </c>
      <c r="AB276" s="2844"/>
      <c r="AC276" s="2108">
        <v>40.7682</v>
      </c>
      <c r="AD276" s="2108">
        <v>0.4118</v>
      </c>
      <c r="AE276" s="2844"/>
      <c r="AF276" s="2844">
        <v>5.5838609999999997</v>
      </c>
      <c r="AG276" s="2108">
        <v>5.5838609999999997</v>
      </c>
      <c r="AH276" s="373"/>
      <c r="AI276" s="373" t="s">
        <v>9941</v>
      </c>
      <c r="AJ276" s="373">
        <v>0</v>
      </c>
    </row>
    <row r="277" spans="1:36" s="346" customFormat="1" ht="63">
      <c r="A277" s="369">
        <v>406</v>
      </c>
      <c r="B277" s="122" t="s">
        <v>1007</v>
      </c>
      <c r="C277" s="370" t="s">
        <v>984</v>
      </c>
      <c r="D277" s="182" t="s">
        <v>187</v>
      </c>
      <c r="E277" s="182" t="s">
        <v>419</v>
      </c>
      <c r="F277" s="405" t="s">
        <v>47</v>
      </c>
      <c r="G277" s="377">
        <v>63.503</v>
      </c>
      <c r="H277" s="221">
        <v>0</v>
      </c>
      <c r="I277" s="221">
        <v>7.5</v>
      </c>
      <c r="J277" s="221">
        <v>0</v>
      </c>
      <c r="K277" s="221">
        <v>7.5</v>
      </c>
      <c r="L277" s="373">
        <v>56.003</v>
      </c>
      <c r="M277" s="374">
        <v>30</v>
      </c>
      <c r="N277" s="374">
        <v>0</v>
      </c>
      <c r="O277" s="373">
        <v>30</v>
      </c>
      <c r="P277" s="373"/>
      <c r="Q277" s="373"/>
      <c r="R277" s="373"/>
      <c r="S277" s="373"/>
      <c r="T277" s="373"/>
      <c r="U277" s="373"/>
      <c r="V277" s="373"/>
      <c r="W277" s="373"/>
      <c r="X277" s="2843">
        <v>30</v>
      </c>
      <c r="Y277" s="2843">
        <v>0</v>
      </c>
      <c r="Z277" s="2108">
        <v>30</v>
      </c>
      <c r="AA277" s="2844">
        <v>7.4249999999999998</v>
      </c>
      <c r="AB277" s="2844"/>
      <c r="AC277" s="2108">
        <v>7.4249999999999998</v>
      </c>
      <c r="AD277" s="2108">
        <v>7.4999999999999997E-2</v>
      </c>
      <c r="AE277" s="2844"/>
      <c r="AF277" s="2844">
        <v>0</v>
      </c>
      <c r="AG277" s="2108">
        <v>0</v>
      </c>
      <c r="AH277" s="373"/>
      <c r="AI277" s="373" t="s">
        <v>9941</v>
      </c>
      <c r="AJ277" s="373">
        <v>0</v>
      </c>
    </row>
    <row r="278" spans="1:36" s="346" customFormat="1" ht="63">
      <c r="A278" s="369">
        <v>407</v>
      </c>
      <c r="B278" s="122" t="s">
        <v>1008</v>
      </c>
      <c r="C278" s="370" t="s">
        <v>992</v>
      </c>
      <c r="D278" s="182" t="s">
        <v>561</v>
      </c>
      <c r="E278" s="182" t="s">
        <v>571</v>
      </c>
      <c r="F278" s="405" t="s">
        <v>47</v>
      </c>
      <c r="G278" s="377">
        <v>65.540999999999997</v>
      </c>
      <c r="H278" s="221">
        <v>0</v>
      </c>
      <c r="I278" s="221">
        <v>7.5</v>
      </c>
      <c r="J278" s="221">
        <v>0</v>
      </c>
      <c r="K278" s="221">
        <v>7.5</v>
      </c>
      <c r="L278" s="373">
        <v>58.040999999999997</v>
      </c>
      <c r="M278" s="374">
        <v>30</v>
      </c>
      <c r="N278" s="374">
        <v>0</v>
      </c>
      <c r="O278" s="373">
        <v>30</v>
      </c>
      <c r="P278" s="373"/>
      <c r="Q278" s="373"/>
      <c r="R278" s="373"/>
      <c r="S278" s="373"/>
      <c r="T278" s="373"/>
      <c r="U278" s="373"/>
      <c r="V278" s="373"/>
      <c r="W278" s="373"/>
      <c r="X278" s="2843">
        <v>30</v>
      </c>
      <c r="Y278" s="2843">
        <v>0</v>
      </c>
      <c r="Z278" s="2108">
        <v>30</v>
      </c>
      <c r="AA278" s="2844">
        <v>7.4249999999999998</v>
      </c>
      <c r="AB278" s="2844"/>
      <c r="AC278" s="2108">
        <v>7.4249999999999998</v>
      </c>
      <c r="AD278" s="2108">
        <v>7.4999999999999997E-2</v>
      </c>
      <c r="AE278" s="2844"/>
      <c r="AF278" s="2844">
        <v>0</v>
      </c>
      <c r="AG278" s="2108">
        <v>0</v>
      </c>
      <c r="AH278" s="373"/>
      <c r="AI278" s="373" t="s">
        <v>9941</v>
      </c>
      <c r="AJ278" s="373">
        <v>0</v>
      </c>
    </row>
    <row r="279" spans="1:36" s="346" customFormat="1" ht="63">
      <c r="A279" s="369">
        <v>408</v>
      </c>
      <c r="B279" s="122" t="s">
        <v>1009</v>
      </c>
      <c r="C279" s="370" t="s">
        <v>992</v>
      </c>
      <c r="D279" s="182" t="s">
        <v>564</v>
      </c>
      <c r="E279" s="182" t="s">
        <v>617</v>
      </c>
      <c r="F279" s="405" t="s">
        <v>47</v>
      </c>
      <c r="G279" s="377">
        <v>51.326999999999998</v>
      </c>
      <c r="H279" s="221">
        <v>0</v>
      </c>
      <c r="I279" s="221">
        <v>6.25</v>
      </c>
      <c r="J279" s="221">
        <v>0</v>
      </c>
      <c r="K279" s="221">
        <v>6.25</v>
      </c>
      <c r="L279" s="373">
        <v>45.076999999999998</v>
      </c>
      <c r="M279" s="374">
        <v>15</v>
      </c>
      <c r="N279" s="374">
        <v>0</v>
      </c>
      <c r="O279" s="373">
        <v>15</v>
      </c>
      <c r="P279" s="373"/>
      <c r="Q279" s="373"/>
      <c r="R279" s="373"/>
      <c r="S279" s="373"/>
      <c r="T279" s="373"/>
      <c r="U279" s="373"/>
      <c r="V279" s="373"/>
      <c r="W279" s="373"/>
      <c r="X279" s="2843">
        <v>15</v>
      </c>
      <c r="Y279" s="2843">
        <v>0</v>
      </c>
      <c r="Z279" s="2108">
        <v>15</v>
      </c>
      <c r="AA279" s="2844">
        <v>3.7124999999999999</v>
      </c>
      <c r="AB279" s="2844"/>
      <c r="AC279" s="2108">
        <v>3.7124999999999999</v>
      </c>
      <c r="AD279" s="2108">
        <v>3.7499999999999999E-2</v>
      </c>
      <c r="AE279" s="2844"/>
      <c r="AF279" s="2844">
        <v>0</v>
      </c>
      <c r="AG279" s="2108">
        <v>0</v>
      </c>
      <c r="AH279" s="373"/>
      <c r="AI279" s="373" t="s">
        <v>9941</v>
      </c>
      <c r="AJ279" s="373">
        <v>0</v>
      </c>
    </row>
    <row r="280" spans="1:36" s="346" customFormat="1" ht="63">
      <c r="A280" s="369">
        <v>409</v>
      </c>
      <c r="B280" s="122" t="s">
        <v>1010</v>
      </c>
      <c r="C280" s="370" t="s">
        <v>984</v>
      </c>
      <c r="D280" s="182" t="s">
        <v>66</v>
      </c>
      <c r="E280" s="182" t="s">
        <v>594</v>
      </c>
      <c r="F280" s="405" t="s">
        <v>47</v>
      </c>
      <c r="G280" s="377">
        <v>53.973999999999997</v>
      </c>
      <c r="H280" s="221">
        <v>0</v>
      </c>
      <c r="I280" s="221">
        <v>6.25</v>
      </c>
      <c r="J280" s="221">
        <v>0</v>
      </c>
      <c r="K280" s="221">
        <v>6.25</v>
      </c>
      <c r="L280" s="373">
        <v>47.723999999999997</v>
      </c>
      <c r="M280" s="374">
        <v>30</v>
      </c>
      <c r="N280" s="374">
        <v>0</v>
      </c>
      <c r="O280" s="373">
        <v>30</v>
      </c>
      <c r="P280" s="373"/>
      <c r="Q280" s="373"/>
      <c r="R280" s="373"/>
      <c r="S280" s="373"/>
      <c r="T280" s="373"/>
      <c r="U280" s="373"/>
      <c r="V280" s="373"/>
      <c r="W280" s="373"/>
      <c r="X280" s="2843">
        <v>30</v>
      </c>
      <c r="Y280" s="2843">
        <v>0</v>
      </c>
      <c r="Z280" s="2108">
        <v>30</v>
      </c>
      <c r="AA280" s="2844">
        <v>7.4249999999999998</v>
      </c>
      <c r="AB280" s="2844"/>
      <c r="AC280" s="2108">
        <v>7.4249999999999998</v>
      </c>
      <c r="AD280" s="2108">
        <v>7.4999999999999997E-2</v>
      </c>
      <c r="AE280" s="2844"/>
      <c r="AF280" s="2844">
        <v>0</v>
      </c>
      <c r="AG280" s="2108">
        <v>0</v>
      </c>
      <c r="AH280" s="373"/>
      <c r="AI280" s="373" t="s">
        <v>9941</v>
      </c>
      <c r="AJ280" s="373">
        <v>0</v>
      </c>
    </row>
    <row r="281" spans="1:36" s="346" customFormat="1" ht="63">
      <c r="A281" s="369">
        <v>410</v>
      </c>
      <c r="B281" s="122" t="s">
        <v>1011</v>
      </c>
      <c r="C281" s="370" t="s">
        <v>984</v>
      </c>
      <c r="D281" s="182" t="s">
        <v>56</v>
      </c>
      <c r="E281" s="182" t="s">
        <v>419</v>
      </c>
      <c r="F281" s="405" t="s">
        <v>47</v>
      </c>
      <c r="G281" s="377">
        <v>53.642000000000003</v>
      </c>
      <c r="H281" s="221">
        <v>0</v>
      </c>
      <c r="I281" s="221">
        <v>6.25</v>
      </c>
      <c r="J281" s="221">
        <v>0</v>
      </c>
      <c r="K281" s="221">
        <v>6.25</v>
      </c>
      <c r="L281" s="373">
        <v>47.392000000000003</v>
      </c>
      <c r="M281" s="374">
        <v>30</v>
      </c>
      <c r="N281" s="374">
        <v>0</v>
      </c>
      <c r="O281" s="373">
        <v>30</v>
      </c>
      <c r="P281" s="373"/>
      <c r="Q281" s="373"/>
      <c r="R281" s="373"/>
      <c r="S281" s="373"/>
      <c r="T281" s="373"/>
      <c r="U281" s="373"/>
      <c r="V281" s="373"/>
      <c r="W281" s="373"/>
      <c r="X281" s="2843">
        <v>30</v>
      </c>
      <c r="Y281" s="2843">
        <v>0</v>
      </c>
      <c r="Z281" s="2108">
        <v>30</v>
      </c>
      <c r="AA281" s="2844">
        <v>7.4249999999999998</v>
      </c>
      <c r="AB281" s="2844"/>
      <c r="AC281" s="2108">
        <v>7.4249999999999998</v>
      </c>
      <c r="AD281" s="2108">
        <v>7.4999999999999997E-2</v>
      </c>
      <c r="AE281" s="2844"/>
      <c r="AF281" s="2844">
        <v>0</v>
      </c>
      <c r="AG281" s="2108">
        <v>0</v>
      </c>
      <c r="AH281" s="373"/>
      <c r="AI281" s="373" t="s">
        <v>9941</v>
      </c>
      <c r="AJ281" s="373">
        <v>0</v>
      </c>
    </row>
    <row r="282" spans="1:36" s="346" customFormat="1" ht="63">
      <c r="A282" s="369">
        <v>411</v>
      </c>
      <c r="B282" s="122" t="s">
        <v>1012</v>
      </c>
      <c r="C282" s="370" t="s">
        <v>994</v>
      </c>
      <c r="D282" s="182" t="s">
        <v>592</v>
      </c>
      <c r="E282" s="182" t="s">
        <v>617</v>
      </c>
      <c r="F282" s="405" t="s">
        <v>47</v>
      </c>
      <c r="G282" s="377">
        <v>85.45</v>
      </c>
      <c r="H282" s="221">
        <v>0</v>
      </c>
      <c r="I282" s="221">
        <v>10</v>
      </c>
      <c r="J282" s="221">
        <v>0</v>
      </c>
      <c r="K282" s="221">
        <v>10</v>
      </c>
      <c r="L282" s="373">
        <v>75.45</v>
      </c>
      <c r="M282" s="374">
        <v>30</v>
      </c>
      <c r="N282" s="374">
        <v>0</v>
      </c>
      <c r="O282" s="373">
        <v>30</v>
      </c>
      <c r="P282" s="373"/>
      <c r="Q282" s="373"/>
      <c r="R282" s="373"/>
      <c r="S282" s="373"/>
      <c r="T282" s="373"/>
      <c r="U282" s="373"/>
      <c r="V282" s="373"/>
      <c r="W282" s="373"/>
      <c r="X282" s="2843">
        <v>30</v>
      </c>
      <c r="Y282" s="2843">
        <v>0</v>
      </c>
      <c r="Z282" s="2108">
        <v>30</v>
      </c>
      <c r="AA282" s="2844">
        <v>7.4249999999999998</v>
      </c>
      <c r="AB282" s="2844"/>
      <c r="AC282" s="2108">
        <v>7.4249999999999998</v>
      </c>
      <c r="AD282" s="2108">
        <v>7.4999999999999997E-2</v>
      </c>
      <c r="AE282" s="2844"/>
      <c r="AF282" s="2844">
        <v>0</v>
      </c>
      <c r="AG282" s="2108">
        <v>0</v>
      </c>
      <c r="AH282" s="373"/>
      <c r="AI282" s="373" t="s">
        <v>9941</v>
      </c>
      <c r="AJ282" s="373">
        <v>0</v>
      </c>
    </row>
    <row r="283" spans="1:36" s="346" customFormat="1" ht="63">
      <c r="A283" s="369">
        <v>412</v>
      </c>
      <c r="B283" s="122" t="s">
        <v>1013</v>
      </c>
      <c r="C283" s="370" t="s">
        <v>1014</v>
      </c>
      <c r="D283" s="182" t="s">
        <v>668</v>
      </c>
      <c r="E283" s="182" t="s">
        <v>571</v>
      </c>
      <c r="F283" s="405" t="s">
        <v>47</v>
      </c>
      <c r="G283" s="377">
        <v>59.203000000000003</v>
      </c>
      <c r="H283" s="221">
        <v>0</v>
      </c>
      <c r="I283" s="221">
        <v>7.4249999999999998</v>
      </c>
      <c r="J283" s="221">
        <v>0</v>
      </c>
      <c r="K283" s="221">
        <v>7.4249999999999998</v>
      </c>
      <c r="L283" s="373">
        <v>51.778000000000006</v>
      </c>
      <c r="M283" s="374">
        <v>30</v>
      </c>
      <c r="N283" s="374">
        <v>0</v>
      </c>
      <c r="O283" s="373">
        <v>30</v>
      </c>
      <c r="P283" s="373"/>
      <c r="Q283" s="373"/>
      <c r="R283" s="373"/>
      <c r="S283" s="373"/>
      <c r="T283" s="373"/>
      <c r="U283" s="373"/>
      <c r="V283" s="373"/>
      <c r="W283" s="373"/>
      <c r="X283" s="2843">
        <v>30</v>
      </c>
      <c r="Y283" s="2843">
        <v>0</v>
      </c>
      <c r="Z283" s="2108">
        <v>30</v>
      </c>
      <c r="AA283" s="2844">
        <v>7.4249999999999998</v>
      </c>
      <c r="AB283" s="2844"/>
      <c r="AC283" s="2108">
        <v>7.4249999999999998</v>
      </c>
      <c r="AD283" s="2108">
        <v>7.4999999999999997E-2</v>
      </c>
      <c r="AE283" s="2844"/>
      <c r="AF283" s="2844">
        <v>0</v>
      </c>
      <c r="AG283" s="2108">
        <v>0</v>
      </c>
      <c r="AH283" s="373"/>
      <c r="AI283" s="373" t="s">
        <v>9941</v>
      </c>
      <c r="AJ283" s="373">
        <v>0</v>
      </c>
    </row>
    <row r="284" spans="1:36" s="346" customFormat="1" ht="63">
      <c r="A284" s="369">
        <v>413</v>
      </c>
      <c r="B284" s="122" t="s">
        <v>1015</v>
      </c>
      <c r="C284" s="370" t="s">
        <v>994</v>
      </c>
      <c r="D284" s="182" t="s">
        <v>672</v>
      </c>
      <c r="E284" s="182" t="s">
        <v>571</v>
      </c>
      <c r="F284" s="405" t="s">
        <v>47</v>
      </c>
      <c r="G284" s="377">
        <v>69.668999999999997</v>
      </c>
      <c r="H284" s="221">
        <v>0</v>
      </c>
      <c r="I284" s="221">
        <v>17.5</v>
      </c>
      <c r="J284" s="221">
        <v>0</v>
      </c>
      <c r="K284" s="221">
        <v>17.5</v>
      </c>
      <c r="L284" s="373">
        <v>52.168999999999997</v>
      </c>
      <c r="M284" s="374">
        <v>30</v>
      </c>
      <c r="N284" s="374">
        <v>0</v>
      </c>
      <c r="O284" s="373">
        <v>30</v>
      </c>
      <c r="P284" s="373"/>
      <c r="Q284" s="373"/>
      <c r="R284" s="373"/>
      <c r="S284" s="373"/>
      <c r="T284" s="373"/>
      <c r="U284" s="373"/>
      <c r="V284" s="373"/>
      <c r="W284" s="373"/>
      <c r="X284" s="2843">
        <v>30</v>
      </c>
      <c r="Y284" s="2843">
        <v>0</v>
      </c>
      <c r="Z284" s="2108">
        <v>30</v>
      </c>
      <c r="AA284" s="2844">
        <v>7.4249999999999998</v>
      </c>
      <c r="AB284" s="2844"/>
      <c r="AC284" s="2108">
        <v>7.4249999999999998</v>
      </c>
      <c r="AD284" s="2108">
        <v>7.4999999999999997E-2</v>
      </c>
      <c r="AE284" s="2844"/>
      <c r="AF284" s="2844">
        <v>0</v>
      </c>
      <c r="AG284" s="2108">
        <v>0</v>
      </c>
      <c r="AH284" s="373"/>
      <c r="AI284" s="373" t="s">
        <v>9941</v>
      </c>
      <c r="AJ284" s="373">
        <v>0</v>
      </c>
    </row>
    <row r="285" spans="1:36" s="346" customFormat="1" ht="63">
      <c r="A285" s="369">
        <v>414</v>
      </c>
      <c r="B285" s="122" t="s">
        <v>1016</v>
      </c>
      <c r="C285" s="370" t="s">
        <v>992</v>
      </c>
      <c r="D285" s="182" t="s">
        <v>670</v>
      </c>
      <c r="E285" s="182" t="s">
        <v>571</v>
      </c>
      <c r="F285" s="405" t="s">
        <v>47</v>
      </c>
      <c r="G285" s="377">
        <v>93.968000000000004</v>
      </c>
      <c r="H285" s="221">
        <v>0</v>
      </c>
      <c r="I285" s="221">
        <v>22.087</v>
      </c>
      <c r="J285" s="221">
        <v>0</v>
      </c>
      <c r="K285" s="221">
        <v>22.087</v>
      </c>
      <c r="L285" s="373">
        <v>71.881</v>
      </c>
      <c r="M285" s="374">
        <v>30</v>
      </c>
      <c r="N285" s="374">
        <v>0</v>
      </c>
      <c r="O285" s="373">
        <v>30</v>
      </c>
      <c r="P285" s="373"/>
      <c r="Q285" s="373"/>
      <c r="R285" s="373"/>
      <c r="S285" s="373"/>
      <c r="T285" s="373"/>
      <c r="U285" s="373"/>
      <c r="V285" s="373"/>
      <c r="W285" s="373"/>
      <c r="X285" s="2843">
        <v>30</v>
      </c>
      <c r="Y285" s="2843">
        <v>0</v>
      </c>
      <c r="Z285" s="2108">
        <v>30</v>
      </c>
      <c r="AA285" s="2844">
        <v>7.4249999999999998</v>
      </c>
      <c r="AB285" s="2844"/>
      <c r="AC285" s="2108">
        <v>7.4249999999999998</v>
      </c>
      <c r="AD285" s="2108">
        <v>7.4999999999999997E-2</v>
      </c>
      <c r="AE285" s="2844"/>
      <c r="AF285" s="2844">
        <v>0</v>
      </c>
      <c r="AG285" s="2108">
        <v>0</v>
      </c>
      <c r="AH285" s="373"/>
      <c r="AI285" s="373" t="s">
        <v>9941</v>
      </c>
      <c r="AJ285" s="373">
        <v>0</v>
      </c>
    </row>
    <row r="286" spans="1:36" s="346" customFormat="1" ht="63">
      <c r="A286" s="369">
        <v>415</v>
      </c>
      <c r="B286" s="122" t="s">
        <v>1017</v>
      </c>
      <c r="C286" s="370" t="s">
        <v>986</v>
      </c>
      <c r="D286" s="182" t="s">
        <v>666</v>
      </c>
      <c r="E286" s="182" t="s">
        <v>571</v>
      </c>
      <c r="F286" s="405" t="s">
        <v>30</v>
      </c>
      <c r="G286" s="377">
        <v>54.170999999999999</v>
      </c>
      <c r="H286" s="221">
        <v>0</v>
      </c>
      <c r="I286" s="221">
        <v>12.5</v>
      </c>
      <c r="J286" s="221">
        <v>0</v>
      </c>
      <c r="K286" s="221">
        <v>12.5</v>
      </c>
      <c r="L286" s="373">
        <v>41.670999999999999</v>
      </c>
      <c r="M286" s="374">
        <v>41.670999999999999</v>
      </c>
      <c r="N286" s="374">
        <v>0</v>
      </c>
      <c r="O286" s="373">
        <v>41.670999999999999</v>
      </c>
      <c r="P286" s="373"/>
      <c r="Q286" s="373"/>
      <c r="R286" s="373"/>
      <c r="S286" s="373"/>
      <c r="T286" s="373"/>
      <c r="U286" s="373"/>
      <c r="V286" s="373"/>
      <c r="W286" s="373"/>
      <c r="X286" s="2843">
        <v>41.670999999999999</v>
      </c>
      <c r="Y286" s="2843">
        <v>0</v>
      </c>
      <c r="Z286" s="2108">
        <v>41.670999999999999</v>
      </c>
      <c r="AA286" s="2844">
        <v>41.254290000000005</v>
      </c>
      <c r="AB286" s="2844"/>
      <c r="AC286" s="2108">
        <v>41.254290000000005</v>
      </c>
      <c r="AD286" s="2108">
        <v>0.41671000000000008</v>
      </c>
      <c r="AE286" s="2844"/>
      <c r="AF286" s="2844">
        <v>0</v>
      </c>
      <c r="AG286" s="2108">
        <v>0</v>
      </c>
      <c r="AH286" s="373"/>
      <c r="AI286" s="373" t="s">
        <v>10033</v>
      </c>
      <c r="AJ286" s="373">
        <v>0</v>
      </c>
    </row>
    <row r="287" spans="1:36" s="346" customFormat="1" ht="63">
      <c r="A287" s="369">
        <v>416</v>
      </c>
      <c r="B287" s="122" t="s">
        <v>1018</v>
      </c>
      <c r="C287" s="370" t="s">
        <v>984</v>
      </c>
      <c r="D287" s="182" t="s">
        <v>674</v>
      </c>
      <c r="E287" s="182" t="s">
        <v>571</v>
      </c>
      <c r="F287" s="405" t="s">
        <v>47</v>
      </c>
      <c r="G287" s="377">
        <v>65.131</v>
      </c>
      <c r="H287" s="221">
        <v>0</v>
      </c>
      <c r="I287" s="221">
        <v>7.5</v>
      </c>
      <c r="J287" s="221">
        <v>0</v>
      </c>
      <c r="K287" s="221">
        <v>7.5</v>
      </c>
      <c r="L287" s="373">
        <v>57.631</v>
      </c>
      <c r="M287" s="374">
        <v>30</v>
      </c>
      <c r="N287" s="374">
        <v>0</v>
      </c>
      <c r="O287" s="373">
        <v>30</v>
      </c>
      <c r="P287" s="373"/>
      <c r="Q287" s="373"/>
      <c r="R287" s="373"/>
      <c r="S287" s="373"/>
      <c r="T287" s="373"/>
      <c r="U287" s="373"/>
      <c r="V287" s="373"/>
      <c r="W287" s="373"/>
      <c r="X287" s="2843">
        <v>30</v>
      </c>
      <c r="Y287" s="2843">
        <v>0</v>
      </c>
      <c r="Z287" s="2108">
        <v>30</v>
      </c>
      <c r="AA287" s="2844">
        <v>7.4249999999999998</v>
      </c>
      <c r="AB287" s="2844"/>
      <c r="AC287" s="2108">
        <v>7.4249999999999998</v>
      </c>
      <c r="AD287" s="2108">
        <v>7.4999999999999997E-2</v>
      </c>
      <c r="AE287" s="2844"/>
      <c r="AF287" s="2844">
        <v>0</v>
      </c>
      <c r="AG287" s="2108">
        <v>0</v>
      </c>
      <c r="AH287" s="373"/>
      <c r="AI287" s="373" t="s">
        <v>9941</v>
      </c>
      <c r="AJ287" s="373">
        <v>0</v>
      </c>
    </row>
    <row r="288" spans="1:36" s="346" customFormat="1" ht="94.5">
      <c r="A288" s="369">
        <v>417</v>
      </c>
      <c r="B288" s="122" t="s">
        <v>1019</v>
      </c>
      <c r="C288" s="370" t="s">
        <v>1020</v>
      </c>
      <c r="D288" s="182" t="s">
        <v>592</v>
      </c>
      <c r="E288" s="182" t="s">
        <v>1021</v>
      </c>
      <c r="F288" s="405" t="s">
        <v>30</v>
      </c>
      <c r="G288" s="377">
        <v>29.707999999999998</v>
      </c>
      <c r="H288" s="221">
        <v>0</v>
      </c>
      <c r="I288" s="221">
        <v>0</v>
      </c>
      <c r="J288" s="221">
        <v>0</v>
      </c>
      <c r="K288" s="221">
        <v>0</v>
      </c>
      <c r="L288" s="373">
        <v>29.707999999999998</v>
      </c>
      <c r="M288" s="374">
        <v>29.707999999999998</v>
      </c>
      <c r="N288" s="374">
        <v>0</v>
      </c>
      <c r="O288" s="373">
        <v>29.707999999999998</v>
      </c>
      <c r="P288" s="373"/>
      <c r="Q288" s="373"/>
      <c r="R288" s="373"/>
      <c r="S288" s="373"/>
      <c r="T288" s="373"/>
      <c r="U288" s="373"/>
      <c r="V288" s="373"/>
      <c r="W288" s="373"/>
      <c r="X288" s="2843">
        <v>29.707999999999998</v>
      </c>
      <c r="Y288" s="2843">
        <v>0</v>
      </c>
      <c r="Z288" s="2108">
        <v>29.707999999999998</v>
      </c>
      <c r="AA288" s="2844">
        <v>29.410919999999997</v>
      </c>
      <c r="AB288" s="2844"/>
      <c r="AC288" s="2108">
        <v>29.410919999999997</v>
      </c>
      <c r="AD288" s="2108">
        <v>0.29708000000000001</v>
      </c>
      <c r="AE288" s="2844"/>
      <c r="AF288" s="2844">
        <v>0</v>
      </c>
      <c r="AG288" s="2108">
        <v>0</v>
      </c>
      <c r="AH288" s="373"/>
      <c r="AI288" s="373" t="s">
        <v>9941</v>
      </c>
      <c r="AJ288" s="373">
        <v>0</v>
      </c>
    </row>
    <row r="289" spans="1:36" s="346" customFormat="1" ht="110.25">
      <c r="A289" s="369">
        <v>418</v>
      </c>
      <c r="B289" s="122" t="s">
        <v>1022</v>
      </c>
      <c r="C289" s="370" t="s">
        <v>1023</v>
      </c>
      <c r="D289" s="371" t="s">
        <v>230</v>
      </c>
      <c r="E289" s="182" t="s">
        <v>419</v>
      </c>
      <c r="F289" s="405" t="s">
        <v>30</v>
      </c>
      <c r="G289" s="377">
        <v>58.311999999999998</v>
      </c>
      <c r="H289" s="221">
        <v>0</v>
      </c>
      <c r="I289" s="221">
        <v>7.4829999999999997</v>
      </c>
      <c r="J289" s="221">
        <v>0</v>
      </c>
      <c r="K289" s="221">
        <v>7.4829999999999997</v>
      </c>
      <c r="L289" s="373">
        <v>50.829000000000001</v>
      </c>
      <c r="M289" s="374">
        <v>43.74</v>
      </c>
      <c r="N289" s="374">
        <v>7.0890000000000004</v>
      </c>
      <c r="O289" s="373">
        <v>50.829000000000001</v>
      </c>
      <c r="P289" s="373"/>
      <c r="Q289" s="373"/>
      <c r="R289" s="373"/>
      <c r="S289" s="373"/>
      <c r="T289" s="373"/>
      <c r="U289" s="373"/>
      <c r="V289" s="373"/>
      <c r="W289" s="373"/>
      <c r="X289" s="2843">
        <v>43.74</v>
      </c>
      <c r="Y289" s="2843">
        <v>7.0890000000000004</v>
      </c>
      <c r="Z289" s="2108">
        <v>50.829000000000001</v>
      </c>
      <c r="AA289" s="2844">
        <v>43.302600000000005</v>
      </c>
      <c r="AB289" s="2844"/>
      <c r="AC289" s="2108">
        <v>43.302600000000005</v>
      </c>
      <c r="AD289" s="2108">
        <v>0.43740000000000001</v>
      </c>
      <c r="AE289" s="2844"/>
      <c r="AF289" s="2844">
        <v>7.4291960000000001</v>
      </c>
      <c r="AG289" s="2108">
        <v>7.4291960000000001</v>
      </c>
      <c r="AH289" s="373"/>
      <c r="AI289" s="373" t="s">
        <v>10033</v>
      </c>
      <c r="AJ289" s="373">
        <v>0</v>
      </c>
    </row>
    <row r="290" spans="1:36" s="346" customFormat="1" ht="63">
      <c r="A290" s="369">
        <v>419</v>
      </c>
      <c r="B290" s="122" t="s">
        <v>1024</v>
      </c>
      <c r="C290" s="370" t="s">
        <v>1025</v>
      </c>
      <c r="D290" s="378" t="s">
        <v>553</v>
      </c>
      <c r="E290" s="182" t="s">
        <v>419</v>
      </c>
      <c r="F290" s="405" t="s">
        <v>30</v>
      </c>
      <c r="G290" s="377">
        <v>40</v>
      </c>
      <c r="H290" s="221">
        <v>0</v>
      </c>
      <c r="I290" s="221">
        <v>5</v>
      </c>
      <c r="J290" s="221">
        <v>0</v>
      </c>
      <c r="K290" s="221">
        <v>5</v>
      </c>
      <c r="L290" s="373">
        <v>35</v>
      </c>
      <c r="M290" s="374">
        <v>35</v>
      </c>
      <c r="N290" s="374">
        <v>0</v>
      </c>
      <c r="O290" s="373">
        <v>35</v>
      </c>
      <c r="P290" s="373"/>
      <c r="Q290" s="373"/>
      <c r="R290" s="373"/>
      <c r="S290" s="373"/>
      <c r="T290" s="373"/>
      <c r="U290" s="373"/>
      <c r="V290" s="373"/>
      <c r="W290" s="373"/>
      <c r="X290" s="2843">
        <v>35</v>
      </c>
      <c r="Y290" s="2843">
        <v>0</v>
      </c>
      <c r="Z290" s="2108">
        <v>35</v>
      </c>
      <c r="AA290" s="2844">
        <v>34.65</v>
      </c>
      <c r="AB290" s="2844"/>
      <c r="AC290" s="2108">
        <v>34.65</v>
      </c>
      <c r="AD290" s="2108">
        <v>0.35</v>
      </c>
      <c r="AE290" s="2844"/>
      <c r="AF290" s="2844">
        <v>0</v>
      </c>
      <c r="AG290" s="2108">
        <v>0</v>
      </c>
      <c r="AH290" s="373"/>
      <c r="AI290" s="373" t="s">
        <v>9941</v>
      </c>
      <c r="AJ290" s="373">
        <v>0</v>
      </c>
    </row>
    <row r="291" spans="1:36" s="346" customFormat="1" ht="63">
      <c r="A291" s="369">
        <v>420</v>
      </c>
      <c r="B291" s="122" t="s">
        <v>1026</v>
      </c>
      <c r="C291" s="370" t="s">
        <v>1027</v>
      </c>
      <c r="D291" s="371" t="s">
        <v>393</v>
      </c>
      <c r="E291" s="182" t="s">
        <v>419</v>
      </c>
      <c r="F291" s="405" t="s">
        <v>30</v>
      </c>
      <c r="G291" s="377">
        <v>56.808999999999997</v>
      </c>
      <c r="H291" s="221">
        <v>0</v>
      </c>
      <c r="I291" s="221">
        <v>14.302</v>
      </c>
      <c r="J291" s="221">
        <v>0</v>
      </c>
      <c r="K291" s="221">
        <v>14.302</v>
      </c>
      <c r="L291" s="373">
        <v>42.506999999999998</v>
      </c>
      <c r="M291" s="374">
        <v>42.506999999999998</v>
      </c>
      <c r="N291" s="374">
        <v>0</v>
      </c>
      <c r="O291" s="373">
        <v>42.506999999999998</v>
      </c>
      <c r="P291" s="373"/>
      <c r="Q291" s="373"/>
      <c r="R291" s="373"/>
      <c r="S291" s="373"/>
      <c r="T291" s="373"/>
      <c r="U291" s="373"/>
      <c r="V291" s="373"/>
      <c r="W291" s="373"/>
      <c r="X291" s="2843">
        <v>42.506999999999998</v>
      </c>
      <c r="Y291" s="2843">
        <v>0</v>
      </c>
      <c r="Z291" s="2108">
        <v>42.506999999999998</v>
      </c>
      <c r="AA291" s="2844">
        <v>42.08193</v>
      </c>
      <c r="AB291" s="2844"/>
      <c r="AC291" s="2108">
        <v>42.08193</v>
      </c>
      <c r="AD291" s="2108">
        <v>0.42507</v>
      </c>
      <c r="AE291" s="2844"/>
      <c r="AF291" s="2844">
        <v>0</v>
      </c>
      <c r="AG291" s="2108">
        <v>0</v>
      </c>
      <c r="AH291" s="373"/>
      <c r="AI291" s="373" t="s">
        <v>10033</v>
      </c>
      <c r="AJ291" s="373">
        <v>0</v>
      </c>
    </row>
    <row r="292" spans="1:36" s="346" customFormat="1" ht="47.25">
      <c r="A292" s="369">
        <v>421</v>
      </c>
      <c r="B292" s="122" t="s">
        <v>1028</v>
      </c>
      <c r="C292" s="370" t="s">
        <v>1029</v>
      </c>
      <c r="D292" s="371" t="s">
        <v>601</v>
      </c>
      <c r="E292" s="182" t="s">
        <v>233</v>
      </c>
      <c r="F292" s="405" t="s">
        <v>47</v>
      </c>
      <c r="G292" s="377">
        <v>78.802000000000007</v>
      </c>
      <c r="H292" s="221">
        <v>0</v>
      </c>
      <c r="I292" s="221">
        <v>9.859</v>
      </c>
      <c r="J292" s="221">
        <v>0</v>
      </c>
      <c r="K292" s="221">
        <v>9.859</v>
      </c>
      <c r="L292" s="373">
        <v>68.943000000000012</v>
      </c>
      <c r="M292" s="374">
        <v>30</v>
      </c>
      <c r="N292" s="374">
        <v>0</v>
      </c>
      <c r="O292" s="373">
        <v>30</v>
      </c>
      <c r="P292" s="373"/>
      <c r="Q292" s="373"/>
      <c r="R292" s="373"/>
      <c r="S292" s="373"/>
      <c r="T292" s="373"/>
      <c r="U292" s="373"/>
      <c r="V292" s="373"/>
      <c r="W292" s="373"/>
      <c r="X292" s="2843">
        <v>30</v>
      </c>
      <c r="Y292" s="2843">
        <v>0</v>
      </c>
      <c r="Z292" s="2108">
        <v>30</v>
      </c>
      <c r="AA292" s="2844">
        <v>7.4249999999999998</v>
      </c>
      <c r="AB292" s="2844"/>
      <c r="AC292" s="2108">
        <v>7.4249999999999998</v>
      </c>
      <c r="AD292" s="2108">
        <v>7.4999999999999997E-2</v>
      </c>
      <c r="AE292" s="2844"/>
      <c r="AF292" s="2844">
        <v>0</v>
      </c>
      <c r="AG292" s="2108">
        <v>0</v>
      </c>
      <c r="AH292" s="373"/>
      <c r="AI292" s="373" t="s">
        <v>9941</v>
      </c>
      <c r="AJ292" s="373">
        <v>0</v>
      </c>
    </row>
    <row r="293" spans="1:36" s="346" customFormat="1" ht="78.75">
      <c r="A293" s="369">
        <v>422</v>
      </c>
      <c r="B293" s="122" t="s">
        <v>1030</v>
      </c>
      <c r="C293" s="370" t="s">
        <v>1031</v>
      </c>
      <c r="D293" s="371" t="s">
        <v>542</v>
      </c>
      <c r="E293" s="182" t="s">
        <v>233</v>
      </c>
      <c r="F293" s="405" t="s">
        <v>30</v>
      </c>
      <c r="G293" s="377">
        <v>40.823</v>
      </c>
      <c r="H293" s="221">
        <v>0</v>
      </c>
      <c r="I293" s="221">
        <v>3.5</v>
      </c>
      <c r="J293" s="221">
        <v>0</v>
      </c>
      <c r="K293" s="221">
        <v>3.5</v>
      </c>
      <c r="L293" s="373">
        <v>37.323</v>
      </c>
      <c r="M293" s="374">
        <v>33.231999999999999</v>
      </c>
      <c r="N293" s="374">
        <v>4.0910000000000002</v>
      </c>
      <c r="O293" s="373">
        <v>37.323</v>
      </c>
      <c r="P293" s="373"/>
      <c r="Q293" s="373"/>
      <c r="R293" s="373"/>
      <c r="S293" s="373"/>
      <c r="T293" s="373"/>
      <c r="U293" s="373"/>
      <c r="V293" s="373"/>
      <c r="W293" s="373"/>
      <c r="X293" s="2843">
        <v>33.231999999999999</v>
      </c>
      <c r="Y293" s="2843">
        <v>4.0910000000000002</v>
      </c>
      <c r="Z293" s="2108">
        <v>37.323</v>
      </c>
      <c r="AA293" s="2844">
        <v>32.899679999999996</v>
      </c>
      <c r="AB293" s="2844"/>
      <c r="AC293" s="2108">
        <v>32.899679999999996</v>
      </c>
      <c r="AD293" s="2108">
        <v>0.33232</v>
      </c>
      <c r="AE293" s="2844"/>
      <c r="AF293" s="2844">
        <v>0</v>
      </c>
      <c r="AG293" s="2108">
        <v>0</v>
      </c>
      <c r="AH293" s="373"/>
      <c r="AI293" s="373" t="s">
        <v>10033</v>
      </c>
      <c r="AJ293" s="373">
        <v>0</v>
      </c>
    </row>
    <row r="294" spans="1:36" s="346" customFormat="1" ht="63">
      <c r="A294" s="369">
        <v>423</v>
      </c>
      <c r="B294" s="122" t="s">
        <v>1032</v>
      </c>
      <c r="C294" s="370" t="s">
        <v>1033</v>
      </c>
      <c r="D294" s="371" t="s">
        <v>429</v>
      </c>
      <c r="E294" s="182" t="s">
        <v>617</v>
      </c>
      <c r="F294" s="405" t="s">
        <v>30</v>
      </c>
      <c r="G294" s="377">
        <v>39.633000000000003</v>
      </c>
      <c r="H294" s="221">
        <v>0</v>
      </c>
      <c r="I294" s="221">
        <v>1</v>
      </c>
      <c r="J294" s="221">
        <v>0</v>
      </c>
      <c r="K294" s="221">
        <v>1</v>
      </c>
      <c r="L294" s="373">
        <v>38.633000000000003</v>
      </c>
      <c r="M294" s="374">
        <v>38.633000000000003</v>
      </c>
      <c r="N294" s="374">
        <v>0</v>
      </c>
      <c r="O294" s="373">
        <v>38.633000000000003</v>
      </c>
      <c r="P294" s="373"/>
      <c r="Q294" s="373"/>
      <c r="R294" s="373"/>
      <c r="S294" s="373"/>
      <c r="T294" s="373"/>
      <c r="U294" s="373"/>
      <c r="V294" s="373"/>
      <c r="W294" s="373"/>
      <c r="X294" s="2843">
        <v>38.633000000000003</v>
      </c>
      <c r="Y294" s="2843">
        <v>0</v>
      </c>
      <c r="Z294" s="2108">
        <v>38.633000000000003</v>
      </c>
      <c r="AA294" s="2844">
        <v>38.246670000000002</v>
      </c>
      <c r="AB294" s="2844"/>
      <c r="AC294" s="2108">
        <v>38.246670000000002</v>
      </c>
      <c r="AD294" s="2108">
        <v>0.38633000000000001</v>
      </c>
      <c r="AE294" s="2844"/>
      <c r="AF294" s="2844">
        <v>0</v>
      </c>
      <c r="AG294" s="2108">
        <v>0</v>
      </c>
      <c r="AH294" s="373"/>
      <c r="AI294" s="373" t="s">
        <v>10033</v>
      </c>
      <c r="AJ294" s="373">
        <v>0</v>
      </c>
    </row>
    <row r="295" spans="1:36" s="346" customFormat="1" ht="63">
      <c r="A295" s="369">
        <v>424</v>
      </c>
      <c r="B295" s="122" t="s">
        <v>1034</v>
      </c>
      <c r="C295" s="370" t="s">
        <v>1035</v>
      </c>
      <c r="D295" s="371" t="s">
        <v>213</v>
      </c>
      <c r="E295" s="182" t="s">
        <v>419</v>
      </c>
      <c r="F295" s="405" t="s">
        <v>30</v>
      </c>
      <c r="G295" s="377">
        <v>43.972999999999999</v>
      </c>
      <c r="H295" s="221">
        <v>0</v>
      </c>
      <c r="I295" s="221">
        <v>10</v>
      </c>
      <c r="J295" s="221">
        <v>0</v>
      </c>
      <c r="K295" s="221">
        <v>10</v>
      </c>
      <c r="L295" s="373">
        <v>33.972999999999999</v>
      </c>
      <c r="M295" s="374">
        <v>33.972999999999999</v>
      </c>
      <c r="N295" s="374">
        <v>0</v>
      </c>
      <c r="O295" s="373">
        <v>33.972999999999999</v>
      </c>
      <c r="P295" s="373"/>
      <c r="Q295" s="373"/>
      <c r="R295" s="373"/>
      <c r="S295" s="373"/>
      <c r="T295" s="373"/>
      <c r="U295" s="373"/>
      <c r="V295" s="373"/>
      <c r="W295" s="373"/>
      <c r="X295" s="2843">
        <v>33.972999999999999</v>
      </c>
      <c r="Y295" s="2843">
        <v>0</v>
      </c>
      <c r="Z295" s="2108">
        <v>33.972999999999999</v>
      </c>
      <c r="AA295" s="2844">
        <v>33.633000000000003</v>
      </c>
      <c r="AB295" s="2844"/>
      <c r="AC295" s="2108">
        <v>33.633000000000003</v>
      </c>
      <c r="AD295" s="2108">
        <v>0.33972999999999998</v>
      </c>
      <c r="AE295" s="2844"/>
      <c r="AF295" s="2844">
        <v>0</v>
      </c>
      <c r="AG295" s="2108">
        <v>0</v>
      </c>
      <c r="AH295" s="373"/>
      <c r="AI295" s="373" t="s">
        <v>9941</v>
      </c>
      <c r="AJ295" s="373">
        <v>0</v>
      </c>
    </row>
    <row r="296" spans="1:36" s="346" customFormat="1" ht="47.25">
      <c r="A296" s="369">
        <v>425</v>
      </c>
      <c r="B296" s="122" t="s">
        <v>1036</v>
      </c>
      <c r="C296" s="370" t="s">
        <v>1037</v>
      </c>
      <c r="D296" s="182" t="s">
        <v>187</v>
      </c>
      <c r="E296" s="182" t="s">
        <v>1038</v>
      </c>
      <c r="F296" s="405" t="s">
        <v>47</v>
      </c>
      <c r="G296" s="377">
        <v>149.18100000000001</v>
      </c>
      <c r="H296" s="221">
        <v>0</v>
      </c>
      <c r="I296" s="221">
        <v>0.5</v>
      </c>
      <c r="J296" s="221">
        <v>0</v>
      </c>
      <c r="K296" s="221">
        <v>0.5</v>
      </c>
      <c r="L296" s="373">
        <v>148.68100000000001</v>
      </c>
      <c r="M296" s="374">
        <v>40</v>
      </c>
      <c r="N296" s="374">
        <v>0</v>
      </c>
      <c r="O296" s="373">
        <v>40</v>
      </c>
      <c r="P296" s="373"/>
      <c r="Q296" s="373"/>
      <c r="R296" s="373"/>
      <c r="S296" s="373"/>
      <c r="T296" s="373"/>
      <c r="U296" s="373"/>
      <c r="V296" s="373"/>
      <c r="W296" s="373"/>
      <c r="X296" s="2843">
        <v>40</v>
      </c>
      <c r="Y296" s="2843">
        <v>0</v>
      </c>
      <c r="Z296" s="2108">
        <v>40</v>
      </c>
      <c r="AA296" s="2844">
        <v>9.9</v>
      </c>
      <c r="AB296" s="2844"/>
      <c r="AC296" s="2108">
        <v>9.9</v>
      </c>
      <c r="AD296" s="2108">
        <v>0.1</v>
      </c>
      <c r="AE296" s="2844"/>
      <c r="AF296" s="2844">
        <v>0</v>
      </c>
      <c r="AG296" s="2108">
        <v>0</v>
      </c>
      <c r="AH296" s="373"/>
      <c r="AI296" s="373" t="s">
        <v>9941</v>
      </c>
      <c r="AJ296" s="373">
        <v>0</v>
      </c>
    </row>
    <row r="297" spans="1:36" s="346" customFormat="1" ht="94.5">
      <c r="A297" s="369">
        <v>426</v>
      </c>
      <c r="B297" s="122" t="s">
        <v>1039</v>
      </c>
      <c r="C297" s="370" t="s">
        <v>1040</v>
      </c>
      <c r="D297" s="182" t="s">
        <v>384</v>
      </c>
      <c r="E297" s="182" t="s">
        <v>1041</v>
      </c>
      <c r="F297" s="405" t="s">
        <v>47</v>
      </c>
      <c r="G297" s="377">
        <v>150</v>
      </c>
      <c r="H297" s="221">
        <v>0</v>
      </c>
      <c r="I297" s="221">
        <v>0</v>
      </c>
      <c r="J297" s="221">
        <v>0</v>
      </c>
      <c r="K297" s="221">
        <v>0</v>
      </c>
      <c r="L297" s="373">
        <v>150</v>
      </c>
      <c r="M297" s="374">
        <v>30</v>
      </c>
      <c r="N297" s="374">
        <v>0</v>
      </c>
      <c r="O297" s="373">
        <v>30</v>
      </c>
      <c r="P297" s="373"/>
      <c r="Q297" s="373"/>
      <c r="R297" s="373"/>
      <c r="S297" s="373"/>
      <c r="T297" s="373"/>
      <c r="U297" s="373"/>
      <c r="V297" s="373"/>
      <c r="W297" s="373"/>
      <c r="X297" s="2843">
        <v>30</v>
      </c>
      <c r="Y297" s="2843">
        <v>0</v>
      </c>
      <c r="Z297" s="2108">
        <v>30</v>
      </c>
      <c r="AA297" s="2844">
        <v>0</v>
      </c>
      <c r="AB297" s="2844"/>
      <c r="AC297" s="2108">
        <v>0</v>
      </c>
      <c r="AD297" s="2108">
        <v>0</v>
      </c>
      <c r="AE297" s="2844"/>
      <c r="AF297" s="2844">
        <v>0</v>
      </c>
      <c r="AG297" s="2108">
        <v>0</v>
      </c>
      <c r="AH297" s="3233" t="s">
        <v>10012</v>
      </c>
      <c r="AI297" s="373" t="s">
        <v>9941</v>
      </c>
      <c r="AJ297" s="373">
        <v>0</v>
      </c>
    </row>
    <row r="298" spans="1:36" s="346" customFormat="1" ht="47.25">
      <c r="A298" s="369">
        <v>427</v>
      </c>
      <c r="B298" s="122" t="s">
        <v>1042</v>
      </c>
      <c r="C298" s="370" t="s">
        <v>1043</v>
      </c>
      <c r="D298" s="182" t="s">
        <v>187</v>
      </c>
      <c r="E298" s="182" t="s">
        <v>594</v>
      </c>
      <c r="F298" s="405" t="s">
        <v>47</v>
      </c>
      <c r="G298" s="377">
        <v>95.706000000000003</v>
      </c>
      <c r="H298" s="221">
        <v>0</v>
      </c>
      <c r="I298" s="221">
        <v>11.25</v>
      </c>
      <c r="J298" s="221">
        <v>0</v>
      </c>
      <c r="K298" s="221">
        <v>11.25</v>
      </c>
      <c r="L298" s="373">
        <v>84.456000000000003</v>
      </c>
      <c r="M298" s="374">
        <v>30</v>
      </c>
      <c r="N298" s="374">
        <v>0</v>
      </c>
      <c r="O298" s="373">
        <v>30</v>
      </c>
      <c r="P298" s="373"/>
      <c r="Q298" s="373"/>
      <c r="R298" s="373"/>
      <c r="S298" s="373"/>
      <c r="T298" s="373"/>
      <c r="U298" s="373"/>
      <c r="V298" s="373"/>
      <c r="W298" s="373"/>
      <c r="X298" s="2843">
        <v>30</v>
      </c>
      <c r="Y298" s="2843">
        <v>0</v>
      </c>
      <c r="Z298" s="2108">
        <v>30</v>
      </c>
      <c r="AA298" s="2844">
        <v>7.4249999999999998</v>
      </c>
      <c r="AB298" s="2844"/>
      <c r="AC298" s="2108">
        <v>7.4249999999999998</v>
      </c>
      <c r="AD298" s="2108">
        <v>7.4999999999999997E-2</v>
      </c>
      <c r="AE298" s="2844"/>
      <c r="AF298" s="2844">
        <v>0</v>
      </c>
      <c r="AG298" s="2108">
        <v>0</v>
      </c>
      <c r="AH298" s="373"/>
      <c r="AI298" s="373" t="s">
        <v>9941</v>
      </c>
      <c r="AJ298" s="373">
        <v>0</v>
      </c>
    </row>
    <row r="299" spans="1:36" s="346" customFormat="1" ht="31.5">
      <c r="A299" s="369">
        <v>428</v>
      </c>
      <c r="B299" s="122" t="s">
        <v>1044</v>
      </c>
      <c r="C299" s="370" t="s">
        <v>1045</v>
      </c>
      <c r="D299" s="182" t="s">
        <v>670</v>
      </c>
      <c r="E299" s="182" t="s">
        <v>419</v>
      </c>
      <c r="F299" s="405" t="s">
        <v>47</v>
      </c>
      <c r="G299" s="377">
        <v>68.430000000000007</v>
      </c>
      <c r="H299" s="221">
        <v>0</v>
      </c>
      <c r="I299" s="221">
        <v>16.25</v>
      </c>
      <c r="J299" s="221">
        <v>0</v>
      </c>
      <c r="K299" s="221">
        <v>16.25</v>
      </c>
      <c r="L299" s="373">
        <v>52.180000000000007</v>
      </c>
      <c r="M299" s="374">
        <v>30</v>
      </c>
      <c r="N299" s="374">
        <v>0</v>
      </c>
      <c r="O299" s="373">
        <v>30</v>
      </c>
      <c r="P299" s="373"/>
      <c r="Q299" s="373"/>
      <c r="R299" s="373"/>
      <c r="S299" s="373"/>
      <c r="T299" s="373"/>
      <c r="U299" s="373"/>
      <c r="V299" s="373"/>
      <c r="W299" s="373"/>
      <c r="X299" s="2843">
        <v>30</v>
      </c>
      <c r="Y299" s="2843">
        <v>0</v>
      </c>
      <c r="Z299" s="2108">
        <v>30</v>
      </c>
      <c r="AA299" s="2844">
        <v>7.4249999999999998</v>
      </c>
      <c r="AB299" s="2844"/>
      <c r="AC299" s="2108">
        <v>7.4249999999999998</v>
      </c>
      <c r="AD299" s="2108">
        <v>7.4999999999999997E-2</v>
      </c>
      <c r="AE299" s="2844"/>
      <c r="AF299" s="2844">
        <v>0</v>
      </c>
      <c r="AG299" s="2108">
        <v>0</v>
      </c>
      <c r="AH299" s="373"/>
      <c r="AI299" s="373" t="s">
        <v>9941</v>
      </c>
      <c r="AJ299" s="373">
        <v>0</v>
      </c>
    </row>
    <row r="300" spans="1:36" s="346" customFormat="1" ht="63">
      <c r="A300" s="369">
        <v>429</v>
      </c>
      <c r="B300" s="122" t="s">
        <v>1046</v>
      </c>
      <c r="C300" s="370" t="s">
        <v>1047</v>
      </c>
      <c r="D300" s="182" t="s">
        <v>538</v>
      </c>
      <c r="E300" s="182" t="s">
        <v>571</v>
      </c>
      <c r="F300" s="405" t="s">
        <v>30</v>
      </c>
      <c r="G300" s="377">
        <v>48.405999999999999</v>
      </c>
      <c r="H300" s="221">
        <v>0</v>
      </c>
      <c r="I300" s="221">
        <v>12.5</v>
      </c>
      <c r="J300" s="221">
        <v>0</v>
      </c>
      <c r="K300" s="221">
        <v>12.5</v>
      </c>
      <c r="L300" s="373">
        <v>35.905999999999999</v>
      </c>
      <c r="M300" s="374">
        <v>35.905000000000001</v>
      </c>
      <c r="N300" s="374">
        <v>0</v>
      </c>
      <c r="O300" s="373">
        <v>35.905000000000001</v>
      </c>
      <c r="P300" s="373"/>
      <c r="Q300" s="373"/>
      <c r="R300" s="373"/>
      <c r="S300" s="373"/>
      <c r="T300" s="373"/>
      <c r="U300" s="373"/>
      <c r="V300" s="373"/>
      <c r="W300" s="373"/>
      <c r="X300" s="2843">
        <v>35.905000000000001</v>
      </c>
      <c r="Y300" s="2843">
        <v>0</v>
      </c>
      <c r="Z300" s="2108">
        <v>35.905000000000001</v>
      </c>
      <c r="AA300" s="2844">
        <v>35.545949999999998</v>
      </c>
      <c r="AB300" s="2844"/>
      <c r="AC300" s="2108">
        <v>35.545949999999998</v>
      </c>
      <c r="AD300" s="2108">
        <v>0.35905000000000004</v>
      </c>
      <c r="AE300" s="2844"/>
      <c r="AF300" s="2844">
        <v>0</v>
      </c>
      <c r="AG300" s="2108">
        <v>0</v>
      </c>
      <c r="AH300" s="373"/>
      <c r="AI300" s="373" t="s">
        <v>10033</v>
      </c>
      <c r="AJ300" s="373">
        <v>0</v>
      </c>
    </row>
    <row r="301" spans="1:36" s="346" customFormat="1" ht="63">
      <c r="A301" s="369">
        <v>430</v>
      </c>
      <c r="B301" s="122" t="s">
        <v>1048</v>
      </c>
      <c r="C301" s="370" t="s">
        <v>1049</v>
      </c>
      <c r="D301" s="378" t="s">
        <v>553</v>
      </c>
      <c r="E301" s="182" t="s">
        <v>612</v>
      </c>
      <c r="F301" s="405" t="s">
        <v>47</v>
      </c>
      <c r="G301" s="377">
        <v>52.798999999999999</v>
      </c>
      <c r="H301" s="221">
        <v>0</v>
      </c>
      <c r="I301" s="221">
        <v>6.1879999999999997</v>
      </c>
      <c r="J301" s="221">
        <v>0</v>
      </c>
      <c r="K301" s="221">
        <v>6.1879999999999997</v>
      </c>
      <c r="L301" s="373">
        <v>46.610999999999997</v>
      </c>
      <c r="M301" s="374">
        <v>30</v>
      </c>
      <c r="N301" s="374">
        <v>0</v>
      </c>
      <c r="O301" s="373">
        <v>30</v>
      </c>
      <c r="P301" s="373"/>
      <c r="Q301" s="373"/>
      <c r="R301" s="373"/>
      <c r="S301" s="373"/>
      <c r="T301" s="373"/>
      <c r="U301" s="373"/>
      <c r="V301" s="373"/>
      <c r="W301" s="373"/>
      <c r="X301" s="2843">
        <v>30</v>
      </c>
      <c r="Y301" s="2843">
        <v>0</v>
      </c>
      <c r="Z301" s="2108">
        <v>30</v>
      </c>
      <c r="AA301" s="2844">
        <v>7.4249999999999998</v>
      </c>
      <c r="AB301" s="2844"/>
      <c r="AC301" s="2108">
        <v>7.4249999999999998</v>
      </c>
      <c r="AD301" s="2108">
        <v>7.4999999999999997E-2</v>
      </c>
      <c r="AE301" s="2844"/>
      <c r="AF301" s="2844">
        <v>0</v>
      </c>
      <c r="AG301" s="2108">
        <v>0</v>
      </c>
      <c r="AH301" s="373"/>
      <c r="AI301" s="373" t="s">
        <v>9941</v>
      </c>
      <c r="AJ301" s="373">
        <v>0</v>
      </c>
    </row>
    <row r="302" spans="1:36" s="346" customFormat="1" ht="63">
      <c r="A302" s="369">
        <v>431</v>
      </c>
      <c r="B302" s="122" t="s">
        <v>1050</v>
      </c>
      <c r="C302" s="370" t="s">
        <v>1051</v>
      </c>
      <c r="D302" s="371" t="s">
        <v>45</v>
      </c>
      <c r="E302" s="182" t="s">
        <v>419</v>
      </c>
      <c r="F302" s="405" t="s">
        <v>30</v>
      </c>
      <c r="G302" s="377">
        <v>43.241</v>
      </c>
      <c r="H302" s="221">
        <v>0</v>
      </c>
      <c r="I302" s="221">
        <v>10</v>
      </c>
      <c r="J302" s="221">
        <v>0</v>
      </c>
      <c r="K302" s="221">
        <v>10</v>
      </c>
      <c r="L302" s="373">
        <v>33.241</v>
      </c>
      <c r="M302" s="374">
        <v>33.241</v>
      </c>
      <c r="N302" s="374">
        <v>0</v>
      </c>
      <c r="O302" s="373">
        <v>33.241</v>
      </c>
      <c r="P302" s="373"/>
      <c r="Q302" s="373"/>
      <c r="R302" s="373"/>
      <c r="S302" s="373"/>
      <c r="T302" s="373"/>
      <c r="U302" s="373"/>
      <c r="V302" s="373"/>
      <c r="W302" s="373"/>
      <c r="X302" s="2843">
        <v>33.241</v>
      </c>
      <c r="Y302" s="2843">
        <v>0</v>
      </c>
      <c r="Z302" s="2108">
        <v>33.241</v>
      </c>
      <c r="AA302" s="2844">
        <v>32.908589999999997</v>
      </c>
      <c r="AB302" s="2844"/>
      <c r="AC302" s="2108">
        <v>32.908589999999997</v>
      </c>
      <c r="AD302" s="2108">
        <v>0.33240999999999998</v>
      </c>
      <c r="AE302" s="2844"/>
      <c r="AF302" s="2844">
        <v>0</v>
      </c>
      <c r="AG302" s="2108">
        <v>0</v>
      </c>
      <c r="AH302" s="373"/>
      <c r="AI302" s="373" t="s">
        <v>10033</v>
      </c>
      <c r="AJ302" s="373">
        <v>0</v>
      </c>
    </row>
    <row r="303" spans="1:36" s="346" customFormat="1" ht="78.75">
      <c r="A303" s="369">
        <v>432</v>
      </c>
      <c r="B303" s="122" t="s">
        <v>1052</v>
      </c>
      <c r="C303" s="370" t="s">
        <v>1053</v>
      </c>
      <c r="D303" s="371" t="s">
        <v>230</v>
      </c>
      <c r="E303" s="182" t="s">
        <v>419</v>
      </c>
      <c r="F303" s="405" t="s">
        <v>30</v>
      </c>
      <c r="G303" s="377">
        <v>41.265000000000001</v>
      </c>
      <c r="H303" s="221">
        <v>0</v>
      </c>
      <c r="I303" s="221">
        <v>5</v>
      </c>
      <c r="J303" s="221">
        <v>0</v>
      </c>
      <c r="K303" s="221">
        <v>5</v>
      </c>
      <c r="L303" s="373">
        <v>36.265000000000001</v>
      </c>
      <c r="M303" s="374">
        <v>29.837</v>
      </c>
      <c r="N303" s="374">
        <v>6.4279999999999999</v>
      </c>
      <c r="O303" s="373">
        <v>36.265000000000001</v>
      </c>
      <c r="P303" s="373"/>
      <c r="Q303" s="373"/>
      <c r="R303" s="373"/>
      <c r="S303" s="373"/>
      <c r="T303" s="373"/>
      <c r="U303" s="373"/>
      <c r="V303" s="373"/>
      <c r="W303" s="373"/>
      <c r="X303" s="2843">
        <v>29.837</v>
      </c>
      <c r="Y303" s="2843">
        <v>6.4279999999999999</v>
      </c>
      <c r="Z303" s="2108">
        <v>36.265000000000001</v>
      </c>
      <c r="AA303" s="2844">
        <v>29.538630000000001</v>
      </c>
      <c r="AB303" s="2844"/>
      <c r="AC303" s="2108">
        <v>29.538630000000001</v>
      </c>
      <c r="AD303" s="2108">
        <v>0.29837000000000002</v>
      </c>
      <c r="AE303" s="2844"/>
      <c r="AF303" s="2844">
        <v>0</v>
      </c>
      <c r="AG303" s="2108">
        <v>0</v>
      </c>
      <c r="AH303" s="373"/>
      <c r="AI303" s="373" t="s">
        <v>10033</v>
      </c>
      <c r="AJ303" s="373">
        <v>0</v>
      </c>
    </row>
    <row r="304" spans="1:36" s="346" customFormat="1" ht="63">
      <c r="A304" s="369">
        <v>433</v>
      </c>
      <c r="B304" s="122" t="s">
        <v>1054</v>
      </c>
      <c r="C304" s="370" t="s">
        <v>1055</v>
      </c>
      <c r="D304" s="371" t="s">
        <v>230</v>
      </c>
      <c r="E304" s="182" t="s">
        <v>594</v>
      </c>
      <c r="F304" s="405" t="s">
        <v>30</v>
      </c>
      <c r="G304" s="377">
        <v>26.349</v>
      </c>
      <c r="H304" s="221">
        <v>0</v>
      </c>
      <c r="I304" s="221">
        <v>3.125</v>
      </c>
      <c r="J304" s="221">
        <v>0</v>
      </c>
      <c r="K304" s="221">
        <v>3.125</v>
      </c>
      <c r="L304" s="373">
        <v>23.224</v>
      </c>
      <c r="M304" s="374">
        <v>23.224</v>
      </c>
      <c r="N304" s="374">
        <v>0</v>
      </c>
      <c r="O304" s="373">
        <v>23.224</v>
      </c>
      <c r="P304" s="373"/>
      <c r="Q304" s="373"/>
      <c r="R304" s="373"/>
      <c r="S304" s="373"/>
      <c r="T304" s="373"/>
      <c r="U304" s="373"/>
      <c r="V304" s="373"/>
      <c r="W304" s="373"/>
      <c r="X304" s="2843">
        <v>23.224</v>
      </c>
      <c r="Y304" s="2843">
        <v>0</v>
      </c>
      <c r="Z304" s="2108">
        <v>23.224</v>
      </c>
      <c r="AA304" s="2844">
        <v>22.991759999999999</v>
      </c>
      <c r="AB304" s="2844"/>
      <c r="AC304" s="2108">
        <v>22.991759999999999</v>
      </c>
      <c r="AD304" s="2108">
        <v>0.23224</v>
      </c>
      <c r="AE304" s="2844"/>
      <c r="AF304" s="2844">
        <v>0</v>
      </c>
      <c r="AG304" s="2108">
        <v>0</v>
      </c>
      <c r="AH304" s="373"/>
      <c r="AI304" s="373" t="s">
        <v>10033</v>
      </c>
      <c r="AJ304" s="373">
        <v>0</v>
      </c>
    </row>
    <row r="305" spans="1:36" s="346" customFormat="1" ht="47.25">
      <c r="A305" s="369">
        <v>434</v>
      </c>
      <c r="B305" s="122" t="s">
        <v>1056</v>
      </c>
      <c r="C305" s="370" t="s">
        <v>1057</v>
      </c>
      <c r="D305" s="371" t="s">
        <v>393</v>
      </c>
      <c r="E305" s="182" t="s">
        <v>233</v>
      </c>
      <c r="F305" s="405" t="s">
        <v>30</v>
      </c>
      <c r="G305" s="377">
        <v>9.7439999999999998</v>
      </c>
      <c r="H305" s="221">
        <v>0</v>
      </c>
      <c r="I305" s="221">
        <v>1.25</v>
      </c>
      <c r="J305" s="221">
        <v>0</v>
      </c>
      <c r="K305" s="221">
        <v>1.25</v>
      </c>
      <c r="L305" s="373">
        <v>8.4939999999999998</v>
      </c>
      <c r="M305" s="374">
        <v>8.4939999999999998</v>
      </c>
      <c r="N305" s="374">
        <v>0</v>
      </c>
      <c r="O305" s="373">
        <v>8.4939999999999998</v>
      </c>
      <c r="P305" s="373"/>
      <c r="Q305" s="373"/>
      <c r="R305" s="373"/>
      <c r="S305" s="373"/>
      <c r="T305" s="373"/>
      <c r="U305" s="373"/>
      <c r="V305" s="373"/>
      <c r="W305" s="373"/>
      <c r="X305" s="2843">
        <v>8.4939999999999998</v>
      </c>
      <c r="Y305" s="2843">
        <v>0</v>
      </c>
      <c r="Z305" s="2108">
        <v>8.4939999999999998</v>
      </c>
      <c r="AA305" s="2844">
        <v>8.4090600000000002</v>
      </c>
      <c r="AB305" s="2844"/>
      <c r="AC305" s="2108">
        <v>8.4090600000000002</v>
      </c>
      <c r="AD305" s="2108">
        <v>8.4940000000000002E-2</v>
      </c>
      <c r="AE305" s="2844"/>
      <c r="AF305" s="2844">
        <v>0</v>
      </c>
      <c r="AG305" s="2108">
        <v>0</v>
      </c>
      <c r="AH305" s="373"/>
      <c r="AI305" s="373" t="s">
        <v>9941</v>
      </c>
      <c r="AJ305" s="373">
        <v>0</v>
      </c>
    </row>
    <row r="306" spans="1:36" s="346" customFormat="1" ht="63">
      <c r="A306" s="369">
        <v>435</v>
      </c>
      <c r="B306" s="122" t="s">
        <v>1058</v>
      </c>
      <c r="C306" s="370" t="s">
        <v>1059</v>
      </c>
      <c r="D306" s="182" t="s">
        <v>561</v>
      </c>
      <c r="E306" s="182" t="s">
        <v>419</v>
      </c>
      <c r="F306" s="405" t="s">
        <v>30</v>
      </c>
      <c r="G306" s="377">
        <v>30.3</v>
      </c>
      <c r="H306" s="221">
        <v>0</v>
      </c>
      <c r="I306" s="221">
        <v>5</v>
      </c>
      <c r="J306" s="221">
        <v>0</v>
      </c>
      <c r="K306" s="221">
        <v>5</v>
      </c>
      <c r="L306" s="373">
        <v>25.3</v>
      </c>
      <c r="M306" s="374">
        <v>25.3</v>
      </c>
      <c r="N306" s="374">
        <v>0</v>
      </c>
      <c r="O306" s="373">
        <v>25.3</v>
      </c>
      <c r="P306" s="373"/>
      <c r="Q306" s="373"/>
      <c r="R306" s="373"/>
      <c r="S306" s="373"/>
      <c r="T306" s="373"/>
      <c r="U306" s="373"/>
      <c r="V306" s="373"/>
      <c r="W306" s="373"/>
      <c r="X306" s="2843">
        <v>25.3</v>
      </c>
      <c r="Y306" s="2843">
        <v>0</v>
      </c>
      <c r="Z306" s="2108">
        <v>25.3</v>
      </c>
      <c r="AA306" s="2844">
        <v>25.047000000000001</v>
      </c>
      <c r="AB306" s="2844"/>
      <c r="AC306" s="2108">
        <v>25.047000000000001</v>
      </c>
      <c r="AD306" s="2108">
        <v>0.253</v>
      </c>
      <c r="AE306" s="2844"/>
      <c r="AF306" s="2844">
        <v>0</v>
      </c>
      <c r="AG306" s="2108">
        <v>0</v>
      </c>
      <c r="AH306" s="373"/>
      <c r="AI306" s="373" t="s">
        <v>10033</v>
      </c>
      <c r="AJ306" s="373">
        <v>0</v>
      </c>
    </row>
    <row r="307" spans="1:36" s="346" customFormat="1" ht="63">
      <c r="A307" s="369">
        <v>436</v>
      </c>
      <c r="B307" s="122" t="s">
        <v>1060</v>
      </c>
      <c r="C307" s="370" t="s">
        <v>1061</v>
      </c>
      <c r="D307" s="182" t="s">
        <v>672</v>
      </c>
      <c r="E307" s="182" t="s">
        <v>419</v>
      </c>
      <c r="F307" s="405" t="s">
        <v>30</v>
      </c>
      <c r="G307" s="377">
        <v>25.837</v>
      </c>
      <c r="H307" s="221">
        <v>0</v>
      </c>
      <c r="I307" s="221">
        <v>3</v>
      </c>
      <c r="J307" s="221">
        <v>0</v>
      </c>
      <c r="K307" s="221">
        <v>3</v>
      </c>
      <c r="L307" s="373">
        <v>22.837</v>
      </c>
      <c r="M307" s="374">
        <v>22.837</v>
      </c>
      <c r="N307" s="374">
        <v>0</v>
      </c>
      <c r="O307" s="373">
        <v>22.837</v>
      </c>
      <c r="P307" s="373"/>
      <c r="Q307" s="373"/>
      <c r="R307" s="373"/>
      <c r="S307" s="373"/>
      <c r="T307" s="373"/>
      <c r="U307" s="373"/>
      <c r="V307" s="373"/>
      <c r="W307" s="373"/>
      <c r="X307" s="2843">
        <v>22.837</v>
      </c>
      <c r="Y307" s="2843">
        <v>0</v>
      </c>
      <c r="Z307" s="2108">
        <v>22.837</v>
      </c>
      <c r="AA307" s="2844">
        <v>22.608629999999998</v>
      </c>
      <c r="AB307" s="2844"/>
      <c r="AC307" s="2108">
        <v>22.608629999999998</v>
      </c>
      <c r="AD307" s="2108">
        <v>0.22836999999999999</v>
      </c>
      <c r="AE307" s="2844"/>
      <c r="AF307" s="2844">
        <v>0</v>
      </c>
      <c r="AG307" s="2108">
        <v>0</v>
      </c>
      <c r="AH307" s="373"/>
      <c r="AI307" s="373" t="s">
        <v>10033</v>
      </c>
      <c r="AJ307" s="373">
        <v>0</v>
      </c>
    </row>
    <row r="308" spans="1:36" s="346" customFormat="1">
      <c r="A308" s="369"/>
      <c r="B308" s="122"/>
      <c r="C308" s="370"/>
      <c r="D308" s="182"/>
      <c r="E308" s="182"/>
      <c r="F308" s="405"/>
      <c r="G308" s="377"/>
      <c r="H308" s="221"/>
      <c r="I308" s="221"/>
      <c r="J308" s="221"/>
      <c r="K308" s="221"/>
      <c r="L308" s="373"/>
      <c r="M308" s="374"/>
      <c r="N308" s="374"/>
      <c r="O308" s="373"/>
      <c r="P308" s="373"/>
      <c r="Q308" s="373"/>
      <c r="R308" s="373"/>
      <c r="S308" s="373"/>
      <c r="T308" s="373"/>
      <c r="U308" s="373"/>
      <c r="V308" s="373"/>
      <c r="W308" s="373"/>
      <c r="X308" s="2843"/>
      <c r="Y308" s="2843"/>
      <c r="Z308" s="2108"/>
      <c r="AA308" s="2844"/>
      <c r="AB308" s="2844"/>
      <c r="AC308" s="2108"/>
      <c r="AD308" s="2108"/>
      <c r="AE308" s="2844"/>
      <c r="AF308" s="2844"/>
      <c r="AG308" s="2108"/>
      <c r="AH308" s="373"/>
      <c r="AI308" s="373"/>
      <c r="AJ308" s="373"/>
    </row>
    <row r="309" spans="1:36" s="346" customFormat="1" ht="26.25" customHeight="1" thickBot="1">
      <c r="A309" s="419"/>
      <c r="B309" s="122"/>
      <c r="C309" s="396" t="s">
        <v>1062</v>
      </c>
      <c r="D309" s="397"/>
      <c r="E309" s="397"/>
      <c r="F309" s="398"/>
      <c r="G309" s="399">
        <v>27317.057000000015</v>
      </c>
      <c r="H309" s="399">
        <v>14347.44100000001</v>
      </c>
      <c r="I309" s="399">
        <v>2860.0590000000016</v>
      </c>
      <c r="J309" s="399">
        <v>676</v>
      </c>
      <c r="K309" s="399">
        <v>17207.5</v>
      </c>
      <c r="L309" s="399">
        <v>10109.556999999997</v>
      </c>
      <c r="M309" s="400">
        <v>3038.3599999999992</v>
      </c>
      <c r="N309" s="400">
        <v>825.48600000000044</v>
      </c>
      <c r="O309" s="399">
        <v>3863.8460000000009</v>
      </c>
      <c r="P309" s="399">
        <v>0</v>
      </c>
      <c r="Q309" s="399">
        <v>0</v>
      </c>
      <c r="R309" s="399">
        <v>0</v>
      </c>
      <c r="S309" s="399">
        <v>0</v>
      </c>
      <c r="T309" s="399">
        <v>0</v>
      </c>
      <c r="U309" s="399">
        <v>0</v>
      </c>
      <c r="V309" s="399">
        <v>0</v>
      </c>
      <c r="W309" s="399">
        <v>0</v>
      </c>
      <c r="X309" s="399">
        <v>3038.3599999999992</v>
      </c>
      <c r="Y309" s="399">
        <v>825.48600000000044</v>
      </c>
      <c r="Z309" s="399">
        <v>3863.8460000000009</v>
      </c>
      <c r="AA309" s="399">
        <v>1848.4755224999997</v>
      </c>
      <c r="AB309" s="399">
        <v>64.135000000000005</v>
      </c>
      <c r="AC309" s="399">
        <v>1912.6105224999999</v>
      </c>
      <c r="AD309" s="399">
        <v>18.670957499999982</v>
      </c>
      <c r="AE309" s="399">
        <v>0</v>
      </c>
      <c r="AF309" s="399">
        <v>29.138864999999999</v>
      </c>
      <c r="AG309" s="399">
        <v>29.138864999999999</v>
      </c>
      <c r="AH309" s="399"/>
      <c r="AI309" s="399"/>
      <c r="AJ309" s="399">
        <v>3757.17</v>
      </c>
    </row>
    <row r="310" spans="1:36" s="346" customFormat="1">
      <c r="A310" s="395"/>
      <c r="B310" s="122"/>
      <c r="C310" s="389"/>
      <c r="D310" s="401"/>
      <c r="E310" s="371"/>
      <c r="F310" s="401"/>
      <c r="G310" s="402"/>
      <c r="H310" s="402"/>
      <c r="I310" s="221"/>
      <c r="J310" s="402"/>
      <c r="K310" s="402"/>
      <c r="L310" s="402"/>
      <c r="M310" s="403"/>
      <c r="N310" s="403"/>
      <c r="O310" s="402"/>
      <c r="P310" s="402"/>
      <c r="Q310" s="402"/>
      <c r="R310" s="402"/>
      <c r="S310" s="402"/>
      <c r="T310" s="402"/>
      <c r="U310" s="402"/>
      <c r="V310" s="402"/>
      <c r="W310" s="402"/>
      <c r="X310" s="402"/>
      <c r="Y310" s="402"/>
      <c r="Z310" s="402"/>
      <c r="AA310" s="402"/>
      <c r="AB310" s="402"/>
      <c r="AC310" s="402"/>
      <c r="AD310" s="402"/>
      <c r="AE310" s="402"/>
      <c r="AF310" s="402"/>
      <c r="AG310" s="402"/>
      <c r="AH310" s="402"/>
      <c r="AI310" s="402"/>
      <c r="AJ310" s="402"/>
    </row>
    <row r="311" spans="1:36" s="346" customFormat="1">
      <c r="A311" s="395"/>
      <c r="B311" s="122"/>
      <c r="C311" s="404" t="s">
        <v>839</v>
      </c>
      <c r="D311" s="401"/>
      <c r="E311" s="371"/>
      <c r="F311" s="401"/>
      <c r="G311" s="402"/>
      <c r="H311" s="402"/>
      <c r="I311" s="221"/>
      <c r="J311" s="402"/>
      <c r="K311" s="402"/>
      <c r="L311" s="402"/>
      <c r="M311" s="403"/>
      <c r="N311" s="403"/>
      <c r="O311" s="402"/>
      <c r="P311" s="402"/>
      <c r="Q311" s="402"/>
      <c r="R311" s="402"/>
      <c r="S311" s="402"/>
      <c r="T311" s="402"/>
      <c r="U311" s="402"/>
      <c r="V311" s="402"/>
      <c r="W311" s="402"/>
      <c r="X311" s="402"/>
      <c r="Y311" s="402"/>
      <c r="Z311" s="402"/>
      <c r="AA311" s="402"/>
      <c r="AB311" s="402"/>
      <c r="AC311" s="402"/>
      <c r="AD311" s="402"/>
      <c r="AE311" s="402"/>
      <c r="AF311" s="402"/>
      <c r="AG311" s="402"/>
      <c r="AH311" s="402"/>
      <c r="AI311" s="402"/>
      <c r="AJ311" s="402"/>
    </row>
    <row r="312" spans="1:36" s="346" customFormat="1">
      <c r="A312" s="395"/>
      <c r="B312" s="122"/>
      <c r="C312" s="404" t="s">
        <v>39</v>
      </c>
      <c r="D312" s="401"/>
      <c r="E312" s="371"/>
      <c r="F312" s="401"/>
      <c r="G312" s="402"/>
      <c r="H312" s="402"/>
      <c r="I312" s="221"/>
      <c r="J312" s="402"/>
      <c r="K312" s="402"/>
      <c r="L312" s="402"/>
      <c r="M312" s="403"/>
      <c r="N312" s="403"/>
      <c r="O312" s="402"/>
      <c r="P312" s="402"/>
      <c r="Q312" s="402"/>
      <c r="R312" s="402"/>
      <c r="S312" s="402"/>
      <c r="T312" s="402"/>
      <c r="U312" s="402"/>
      <c r="V312" s="402"/>
      <c r="W312" s="402"/>
      <c r="X312" s="402"/>
      <c r="Y312" s="402"/>
      <c r="Z312" s="402"/>
      <c r="AA312" s="402"/>
      <c r="AB312" s="402"/>
      <c r="AC312" s="402"/>
      <c r="AD312" s="402"/>
      <c r="AE312" s="402"/>
      <c r="AF312" s="402"/>
      <c r="AG312" s="402"/>
      <c r="AH312" s="402"/>
      <c r="AI312" s="402"/>
      <c r="AJ312" s="402"/>
    </row>
    <row r="313" spans="1:36" s="346" customFormat="1">
      <c r="A313" s="395"/>
      <c r="B313" s="122"/>
      <c r="C313" s="404"/>
      <c r="D313" s="401"/>
      <c r="E313" s="371"/>
      <c r="F313" s="401"/>
      <c r="G313" s="402"/>
      <c r="H313" s="402"/>
      <c r="I313" s="221"/>
      <c r="J313" s="402"/>
      <c r="K313" s="402"/>
      <c r="L313" s="402"/>
      <c r="M313" s="403"/>
      <c r="N313" s="403"/>
      <c r="O313" s="402"/>
      <c r="P313" s="402"/>
      <c r="Q313" s="402"/>
      <c r="R313" s="402"/>
      <c r="S313" s="402"/>
      <c r="T313" s="402"/>
      <c r="U313" s="402"/>
      <c r="V313" s="402"/>
      <c r="W313" s="402"/>
      <c r="X313" s="402"/>
      <c r="Y313" s="402"/>
      <c r="Z313" s="402"/>
      <c r="AA313" s="402"/>
      <c r="AB313" s="402"/>
      <c r="AC313" s="402"/>
      <c r="AD313" s="402"/>
      <c r="AE313" s="402"/>
      <c r="AF313" s="402"/>
      <c r="AG313" s="402"/>
      <c r="AH313" s="402"/>
      <c r="AI313" s="402"/>
      <c r="AJ313" s="402"/>
    </row>
    <row r="314" spans="1:36" s="346" customFormat="1" ht="31.5">
      <c r="A314" s="369">
        <v>437</v>
      </c>
      <c r="B314" s="228" t="s">
        <v>1063</v>
      </c>
      <c r="C314" s="375" t="s">
        <v>1064</v>
      </c>
      <c r="D314" s="182" t="s">
        <v>28</v>
      </c>
      <c r="E314" s="182" t="s">
        <v>42</v>
      </c>
      <c r="F314" s="405" t="s">
        <v>47</v>
      </c>
      <c r="G314" s="377">
        <v>99</v>
      </c>
      <c r="H314" s="221">
        <v>0</v>
      </c>
      <c r="I314" s="221">
        <v>0</v>
      </c>
      <c r="J314" s="221">
        <v>0</v>
      </c>
      <c r="K314" s="221">
        <v>0</v>
      </c>
      <c r="L314" s="373">
        <v>99</v>
      </c>
      <c r="M314" s="374">
        <v>19.8</v>
      </c>
      <c r="N314" s="374">
        <v>0</v>
      </c>
      <c r="O314" s="373">
        <v>19.8</v>
      </c>
      <c r="P314" s="373"/>
      <c r="Q314" s="373"/>
      <c r="R314" s="373"/>
      <c r="S314" s="373"/>
      <c r="T314" s="373"/>
      <c r="U314" s="373"/>
      <c r="V314" s="373"/>
      <c r="W314" s="373"/>
      <c r="X314" s="2843">
        <v>19.8</v>
      </c>
      <c r="Y314" s="2843">
        <v>0</v>
      </c>
      <c r="Z314" s="2108">
        <v>19.8</v>
      </c>
      <c r="AA314" s="2844"/>
      <c r="AB314" s="2844"/>
      <c r="AC314" s="2108">
        <v>0</v>
      </c>
      <c r="AD314" s="2108"/>
      <c r="AE314" s="2844"/>
      <c r="AF314" s="2844">
        <v>0</v>
      </c>
      <c r="AG314" s="2108">
        <v>0</v>
      </c>
      <c r="AH314" s="373"/>
      <c r="AI314" s="373"/>
      <c r="AJ314" s="373">
        <v>0</v>
      </c>
    </row>
    <row r="315" spans="1:36" s="346" customFormat="1" ht="31.5">
      <c r="A315" s="369">
        <v>438</v>
      </c>
      <c r="B315" s="228" t="s">
        <v>1065</v>
      </c>
      <c r="C315" s="375" t="s">
        <v>1066</v>
      </c>
      <c r="D315" s="182" t="s">
        <v>226</v>
      </c>
      <c r="E315" s="182" t="s">
        <v>42</v>
      </c>
      <c r="F315" s="405" t="s">
        <v>47</v>
      </c>
      <c r="G315" s="377">
        <v>198</v>
      </c>
      <c r="H315" s="221">
        <v>0</v>
      </c>
      <c r="I315" s="221">
        <v>0</v>
      </c>
      <c r="J315" s="221">
        <v>0</v>
      </c>
      <c r="K315" s="221">
        <v>0</v>
      </c>
      <c r="L315" s="373">
        <v>198</v>
      </c>
      <c r="M315" s="374">
        <v>39.6</v>
      </c>
      <c r="N315" s="374">
        <v>0</v>
      </c>
      <c r="O315" s="373">
        <v>39.6</v>
      </c>
      <c r="P315" s="373"/>
      <c r="Q315" s="373"/>
      <c r="R315" s="373"/>
      <c r="S315" s="373"/>
      <c r="T315" s="373"/>
      <c r="U315" s="373"/>
      <c r="V315" s="373"/>
      <c r="W315" s="373"/>
      <c r="X315" s="2843">
        <v>39.6</v>
      </c>
      <c r="Y315" s="2843">
        <v>0</v>
      </c>
      <c r="Z315" s="2108">
        <v>39.6</v>
      </c>
      <c r="AA315" s="2844"/>
      <c r="AB315" s="2844"/>
      <c r="AC315" s="2108">
        <v>0</v>
      </c>
      <c r="AD315" s="2108"/>
      <c r="AE315" s="2844"/>
      <c r="AF315" s="2844">
        <v>0</v>
      </c>
      <c r="AG315" s="2108">
        <v>0</v>
      </c>
      <c r="AH315" s="373"/>
      <c r="AI315" s="373"/>
      <c r="AJ315" s="373">
        <v>0</v>
      </c>
    </row>
    <row r="316" spans="1:36" s="346" customFormat="1" ht="31.5">
      <c r="A316" s="369">
        <v>439</v>
      </c>
      <c r="B316" s="228" t="s">
        <v>1067</v>
      </c>
      <c r="C316" s="375" t="s">
        <v>1068</v>
      </c>
      <c r="D316" s="182" t="s">
        <v>400</v>
      </c>
      <c r="E316" s="182" t="s">
        <v>42</v>
      </c>
      <c r="F316" s="405" t="s">
        <v>47</v>
      </c>
      <c r="G316" s="377">
        <v>132</v>
      </c>
      <c r="H316" s="221">
        <v>0</v>
      </c>
      <c r="I316" s="221">
        <v>0</v>
      </c>
      <c r="J316" s="221">
        <v>0</v>
      </c>
      <c r="K316" s="221">
        <v>0</v>
      </c>
      <c r="L316" s="373">
        <v>132</v>
      </c>
      <c r="M316" s="374">
        <v>26.400000000000002</v>
      </c>
      <c r="N316" s="374">
        <v>0</v>
      </c>
      <c r="O316" s="373">
        <v>26.400000000000002</v>
      </c>
      <c r="P316" s="373"/>
      <c r="Q316" s="373"/>
      <c r="R316" s="373"/>
      <c r="S316" s="373"/>
      <c r="T316" s="373"/>
      <c r="U316" s="373"/>
      <c r="V316" s="373"/>
      <c r="W316" s="373"/>
      <c r="X316" s="2843">
        <v>26.400000000000002</v>
      </c>
      <c r="Y316" s="2843">
        <v>0</v>
      </c>
      <c r="Z316" s="2108">
        <v>26.400000000000002</v>
      </c>
      <c r="AA316" s="2844"/>
      <c r="AB316" s="2844"/>
      <c r="AC316" s="2108">
        <v>0</v>
      </c>
      <c r="AD316" s="2108"/>
      <c r="AE316" s="2844"/>
      <c r="AF316" s="2844">
        <v>0</v>
      </c>
      <c r="AG316" s="2108">
        <v>0</v>
      </c>
      <c r="AH316" s="373"/>
      <c r="AI316" s="373"/>
      <c r="AJ316" s="373">
        <v>0</v>
      </c>
    </row>
    <row r="317" spans="1:36" s="346" customFormat="1" ht="31.5">
      <c r="A317" s="369">
        <v>440</v>
      </c>
      <c r="B317" s="228" t="s">
        <v>1069</v>
      </c>
      <c r="C317" s="375" t="s">
        <v>1070</v>
      </c>
      <c r="D317" s="182" t="s">
        <v>393</v>
      </c>
      <c r="E317" s="182" t="s">
        <v>42</v>
      </c>
      <c r="F317" s="405" t="s">
        <v>47</v>
      </c>
      <c r="G317" s="377">
        <v>264</v>
      </c>
      <c r="H317" s="221">
        <v>0</v>
      </c>
      <c r="I317" s="221">
        <v>0</v>
      </c>
      <c r="J317" s="221">
        <v>0</v>
      </c>
      <c r="K317" s="221">
        <v>0</v>
      </c>
      <c r="L317" s="373">
        <v>264</v>
      </c>
      <c r="M317" s="374">
        <v>52.800000000000004</v>
      </c>
      <c r="N317" s="374">
        <v>0</v>
      </c>
      <c r="O317" s="373">
        <v>52.800000000000004</v>
      </c>
      <c r="P317" s="373"/>
      <c r="Q317" s="373"/>
      <c r="R317" s="373"/>
      <c r="S317" s="373"/>
      <c r="T317" s="373"/>
      <c r="U317" s="373"/>
      <c r="V317" s="373"/>
      <c r="W317" s="373"/>
      <c r="X317" s="2843">
        <v>52.800000000000004</v>
      </c>
      <c r="Y317" s="2843">
        <v>0</v>
      </c>
      <c r="Z317" s="2108">
        <v>52.800000000000004</v>
      </c>
      <c r="AA317" s="2844"/>
      <c r="AB317" s="2844"/>
      <c r="AC317" s="2108">
        <v>0</v>
      </c>
      <c r="AD317" s="2108"/>
      <c r="AE317" s="2844"/>
      <c r="AF317" s="2844">
        <v>0</v>
      </c>
      <c r="AG317" s="2108">
        <v>0</v>
      </c>
      <c r="AH317" s="373"/>
      <c r="AI317" s="373"/>
      <c r="AJ317" s="373">
        <v>0</v>
      </c>
    </row>
    <row r="318" spans="1:36" s="346" customFormat="1" ht="31.5">
      <c r="A318" s="369">
        <v>441</v>
      </c>
      <c r="B318" s="228" t="s">
        <v>1071</v>
      </c>
      <c r="C318" s="375" t="s">
        <v>1064</v>
      </c>
      <c r="D318" s="378" t="s">
        <v>553</v>
      </c>
      <c r="E318" s="182" t="s">
        <v>42</v>
      </c>
      <c r="F318" s="405" t="s">
        <v>47</v>
      </c>
      <c r="G318" s="377">
        <v>99</v>
      </c>
      <c r="H318" s="221">
        <v>0</v>
      </c>
      <c r="I318" s="221">
        <v>0</v>
      </c>
      <c r="J318" s="221">
        <v>0</v>
      </c>
      <c r="K318" s="221">
        <v>0</v>
      </c>
      <c r="L318" s="373">
        <v>99</v>
      </c>
      <c r="M318" s="374">
        <v>19.8</v>
      </c>
      <c r="N318" s="374">
        <v>0</v>
      </c>
      <c r="O318" s="373">
        <v>19.8</v>
      </c>
      <c r="P318" s="373"/>
      <c r="Q318" s="373"/>
      <c r="R318" s="373"/>
      <c r="S318" s="373"/>
      <c r="T318" s="373"/>
      <c r="U318" s="373"/>
      <c r="V318" s="373"/>
      <c r="W318" s="373"/>
      <c r="X318" s="2843">
        <v>19.8</v>
      </c>
      <c r="Y318" s="2843">
        <v>0</v>
      </c>
      <c r="Z318" s="2108">
        <v>19.8</v>
      </c>
      <c r="AA318" s="2844"/>
      <c r="AB318" s="2844"/>
      <c r="AC318" s="2108">
        <v>0</v>
      </c>
      <c r="AD318" s="2108"/>
      <c r="AE318" s="2844"/>
      <c r="AF318" s="2844">
        <v>0</v>
      </c>
      <c r="AG318" s="2108">
        <v>0</v>
      </c>
      <c r="AH318" s="373"/>
      <c r="AI318" s="373"/>
      <c r="AJ318" s="373">
        <v>0</v>
      </c>
    </row>
    <row r="319" spans="1:36" s="346" customFormat="1" ht="31.5">
      <c r="A319" s="369">
        <v>442</v>
      </c>
      <c r="B319" s="228" t="s">
        <v>1072</v>
      </c>
      <c r="C319" s="375" t="s">
        <v>1064</v>
      </c>
      <c r="D319" s="182" t="s">
        <v>384</v>
      </c>
      <c r="E319" s="182" t="s">
        <v>42</v>
      </c>
      <c r="F319" s="405" t="s">
        <v>47</v>
      </c>
      <c r="G319" s="377">
        <v>99</v>
      </c>
      <c r="H319" s="221">
        <v>0</v>
      </c>
      <c r="I319" s="221">
        <v>0</v>
      </c>
      <c r="J319" s="221">
        <v>0</v>
      </c>
      <c r="K319" s="221">
        <v>0</v>
      </c>
      <c r="L319" s="373">
        <v>99</v>
      </c>
      <c r="M319" s="374">
        <v>19.8</v>
      </c>
      <c r="N319" s="374">
        <v>0</v>
      </c>
      <c r="O319" s="373">
        <v>19.8</v>
      </c>
      <c r="P319" s="373"/>
      <c r="Q319" s="373"/>
      <c r="R319" s="373"/>
      <c r="S319" s="373"/>
      <c r="T319" s="373"/>
      <c r="U319" s="373"/>
      <c r="V319" s="373"/>
      <c r="W319" s="373"/>
      <c r="X319" s="2843">
        <v>19.8</v>
      </c>
      <c r="Y319" s="2843">
        <v>0</v>
      </c>
      <c r="Z319" s="2108">
        <v>19.8</v>
      </c>
      <c r="AA319" s="2844"/>
      <c r="AB319" s="2844"/>
      <c r="AC319" s="2108">
        <v>0</v>
      </c>
      <c r="AD319" s="2108"/>
      <c r="AE319" s="2844"/>
      <c r="AF319" s="2844">
        <v>0</v>
      </c>
      <c r="AG319" s="2108">
        <v>0</v>
      </c>
      <c r="AH319" s="373"/>
      <c r="AI319" s="373"/>
      <c r="AJ319" s="373">
        <v>0</v>
      </c>
    </row>
    <row r="320" spans="1:36" s="346" customFormat="1" ht="31.5">
      <c r="A320" s="369">
        <v>443</v>
      </c>
      <c r="B320" s="228" t="s">
        <v>1073</v>
      </c>
      <c r="C320" s="375" t="s">
        <v>1066</v>
      </c>
      <c r="D320" s="182" t="s">
        <v>213</v>
      </c>
      <c r="E320" s="182" t="s">
        <v>42</v>
      </c>
      <c r="F320" s="405" t="s">
        <v>47</v>
      </c>
      <c r="G320" s="377">
        <v>198</v>
      </c>
      <c r="H320" s="221">
        <v>0</v>
      </c>
      <c r="I320" s="221">
        <v>0</v>
      </c>
      <c r="J320" s="221">
        <v>0</v>
      </c>
      <c r="K320" s="221">
        <v>0</v>
      </c>
      <c r="L320" s="373">
        <v>198</v>
      </c>
      <c r="M320" s="374">
        <v>39.6</v>
      </c>
      <c r="N320" s="374">
        <v>0</v>
      </c>
      <c r="O320" s="373">
        <v>39.6</v>
      </c>
      <c r="P320" s="373"/>
      <c r="Q320" s="373"/>
      <c r="R320" s="373"/>
      <c r="S320" s="373"/>
      <c r="T320" s="373"/>
      <c r="U320" s="373"/>
      <c r="V320" s="373"/>
      <c r="W320" s="373"/>
      <c r="X320" s="2843">
        <v>39.6</v>
      </c>
      <c r="Y320" s="2843">
        <v>0</v>
      </c>
      <c r="Z320" s="2108">
        <v>39.6</v>
      </c>
      <c r="AA320" s="2844"/>
      <c r="AB320" s="2844"/>
      <c r="AC320" s="2108">
        <v>0</v>
      </c>
      <c r="AD320" s="2108"/>
      <c r="AE320" s="2844"/>
      <c r="AF320" s="2844">
        <v>0</v>
      </c>
      <c r="AG320" s="2108">
        <v>0</v>
      </c>
      <c r="AH320" s="373"/>
      <c r="AI320" s="373"/>
      <c r="AJ320" s="373">
        <v>0</v>
      </c>
    </row>
    <row r="321" spans="1:36" s="346" customFormat="1" ht="31.5">
      <c r="A321" s="369">
        <v>444</v>
      </c>
      <c r="B321" s="228" t="s">
        <v>1074</v>
      </c>
      <c r="C321" s="375" t="s">
        <v>1068</v>
      </c>
      <c r="D321" s="182" t="s">
        <v>577</v>
      </c>
      <c r="E321" s="182" t="s">
        <v>42</v>
      </c>
      <c r="F321" s="405" t="s">
        <v>47</v>
      </c>
      <c r="G321" s="377">
        <v>132</v>
      </c>
      <c r="H321" s="221">
        <v>0</v>
      </c>
      <c r="I321" s="221">
        <v>0</v>
      </c>
      <c r="J321" s="221">
        <v>0</v>
      </c>
      <c r="K321" s="221">
        <v>0</v>
      </c>
      <c r="L321" s="373">
        <v>132</v>
      </c>
      <c r="M321" s="374">
        <v>26.400000000000002</v>
      </c>
      <c r="N321" s="374">
        <v>0</v>
      </c>
      <c r="O321" s="373">
        <v>26.400000000000002</v>
      </c>
      <c r="P321" s="373"/>
      <c r="Q321" s="373"/>
      <c r="R321" s="373"/>
      <c r="S321" s="373"/>
      <c r="T321" s="373"/>
      <c r="U321" s="373"/>
      <c r="V321" s="373"/>
      <c r="W321" s="373"/>
      <c r="X321" s="2843">
        <v>26.400000000000002</v>
      </c>
      <c r="Y321" s="2843">
        <v>0</v>
      </c>
      <c r="Z321" s="2108">
        <v>26.400000000000002</v>
      </c>
      <c r="AA321" s="2844"/>
      <c r="AB321" s="2844"/>
      <c r="AC321" s="2108">
        <v>0</v>
      </c>
      <c r="AD321" s="2108"/>
      <c r="AE321" s="2844"/>
      <c r="AF321" s="2844">
        <v>0</v>
      </c>
      <c r="AG321" s="2108">
        <v>0</v>
      </c>
      <c r="AH321" s="373"/>
      <c r="AI321" s="373"/>
      <c r="AJ321" s="373">
        <v>0</v>
      </c>
    </row>
    <row r="322" spans="1:36" s="346" customFormat="1" ht="31.5">
      <c r="A322" s="369">
        <v>445</v>
      </c>
      <c r="B322" s="228" t="s">
        <v>1075</v>
      </c>
      <c r="C322" s="375" t="s">
        <v>1066</v>
      </c>
      <c r="D322" s="182" t="s">
        <v>187</v>
      </c>
      <c r="E322" s="182" t="s">
        <v>42</v>
      </c>
      <c r="F322" s="405" t="s">
        <v>47</v>
      </c>
      <c r="G322" s="377">
        <v>198</v>
      </c>
      <c r="H322" s="221">
        <v>0</v>
      </c>
      <c r="I322" s="221">
        <v>0</v>
      </c>
      <c r="J322" s="221">
        <v>0</v>
      </c>
      <c r="K322" s="221">
        <v>0</v>
      </c>
      <c r="L322" s="373">
        <v>198</v>
      </c>
      <c r="M322" s="374">
        <v>39.6</v>
      </c>
      <c r="N322" s="374">
        <v>0</v>
      </c>
      <c r="O322" s="373">
        <v>39.6</v>
      </c>
      <c r="P322" s="373"/>
      <c r="Q322" s="373"/>
      <c r="R322" s="373"/>
      <c r="S322" s="373"/>
      <c r="T322" s="373"/>
      <c r="U322" s="373"/>
      <c r="V322" s="373"/>
      <c r="W322" s="373"/>
      <c r="X322" s="2843">
        <v>39.6</v>
      </c>
      <c r="Y322" s="2843">
        <v>0</v>
      </c>
      <c r="Z322" s="2108">
        <v>39.6</v>
      </c>
      <c r="AA322" s="2844"/>
      <c r="AB322" s="2844"/>
      <c r="AC322" s="2108">
        <v>0</v>
      </c>
      <c r="AD322" s="2108"/>
      <c r="AE322" s="2844"/>
      <c r="AF322" s="2844">
        <v>0</v>
      </c>
      <c r="AG322" s="2108">
        <v>0</v>
      </c>
      <c r="AH322" s="373"/>
      <c r="AI322" s="373"/>
      <c r="AJ322" s="373">
        <v>0</v>
      </c>
    </row>
    <row r="323" spans="1:36" s="346" customFormat="1" ht="31.5">
      <c r="A323" s="369">
        <v>446</v>
      </c>
      <c r="B323" s="228" t="s">
        <v>1076</v>
      </c>
      <c r="C323" s="375" t="s">
        <v>1068</v>
      </c>
      <c r="D323" s="182" t="s">
        <v>561</v>
      </c>
      <c r="E323" s="182" t="s">
        <v>42</v>
      </c>
      <c r="F323" s="405" t="s">
        <v>47</v>
      </c>
      <c r="G323" s="377">
        <v>132</v>
      </c>
      <c r="H323" s="221">
        <v>0</v>
      </c>
      <c r="I323" s="221">
        <v>0</v>
      </c>
      <c r="J323" s="221">
        <v>0</v>
      </c>
      <c r="K323" s="221">
        <v>0</v>
      </c>
      <c r="L323" s="373">
        <v>132</v>
      </c>
      <c r="M323" s="374">
        <v>26.400000000000002</v>
      </c>
      <c r="N323" s="374">
        <v>0</v>
      </c>
      <c r="O323" s="373">
        <v>26.400000000000002</v>
      </c>
      <c r="P323" s="373"/>
      <c r="Q323" s="373"/>
      <c r="R323" s="373"/>
      <c r="S323" s="373"/>
      <c r="T323" s="373"/>
      <c r="U323" s="373"/>
      <c r="V323" s="373"/>
      <c r="W323" s="373"/>
      <c r="X323" s="2843">
        <v>26.400000000000002</v>
      </c>
      <c r="Y323" s="2843">
        <v>0</v>
      </c>
      <c r="Z323" s="2108">
        <v>26.400000000000002</v>
      </c>
      <c r="AA323" s="2844"/>
      <c r="AB323" s="2844"/>
      <c r="AC323" s="2108">
        <v>0</v>
      </c>
      <c r="AD323" s="2108"/>
      <c r="AE323" s="2844"/>
      <c r="AF323" s="2844">
        <v>0</v>
      </c>
      <c r="AG323" s="2108">
        <v>0</v>
      </c>
      <c r="AH323" s="373"/>
      <c r="AI323" s="373"/>
      <c r="AJ323" s="373">
        <v>0</v>
      </c>
    </row>
    <row r="324" spans="1:36" s="346" customFormat="1" ht="31.5">
      <c r="A324" s="369">
        <v>447</v>
      </c>
      <c r="B324" s="228" t="s">
        <v>1077</v>
      </c>
      <c r="C324" s="375" t="s">
        <v>1064</v>
      </c>
      <c r="D324" s="182" t="s">
        <v>564</v>
      </c>
      <c r="E324" s="182" t="s">
        <v>42</v>
      </c>
      <c r="F324" s="405" t="s">
        <v>47</v>
      </c>
      <c r="G324" s="377">
        <v>99</v>
      </c>
      <c r="H324" s="221">
        <v>0</v>
      </c>
      <c r="I324" s="221">
        <v>0</v>
      </c>
      <c r="J324" s="221">
        <v>0</v>
      </c>
      <c r="K324" s="221">
        <v>0</v>
      </c>
      <c r="L324" s="373">
        <v>99</v>
      </c>
      <c r="M324" s="374">
        <v>19.8</v>
      </c>
      <c r="N324" s="374">
        <v>0</v>
      </c>
      <c r="O324" s="373">
        <v>19.8</v>
      </c>
      <c r="P324" s="373"/>
      <c r="Q324" s="373"/>
      <c r="R324" s="373"/>
      <c r="S324" s="373"/>
      <c r="T324" s="373"/>
      <c r="U324" s="373"/>
      <c r="V324" s="373"/>
      <c r="W324" s="373"/>
      <c r="X324" s="2843">
        <v>19.8</v>
      </c>
      <c r="Y324" s="2843">
        <v>0</v>
      </c>
      <c r="Z324" s="2108">
        <v>19.8</v>
      </c>
      <c r="AA324" s="2844"/>
      <c r="AB324" s="2844"/>
      <c r="AC324" s="2108">
        <v>0</v>
      </c>
      <c r="AD324" s="2108"/>
      <c r="AE324" s="2844"/>
      <c r="AF324" s="2844">
        <v>0</v>
      </c>
      <c r="AG324" s="2108">
        <v>0</v>
      </c>
      <c r="AH324" s="373"/>
      <c r="AI324" s="373"/>
      <c r="AJ324" s="373">
        <v>0</v>
      </c>
    </row>
    <row r="325" spans="1:36" s="346" customFormat="1" ht="31.5">
      <c r="A325" s="369">
        <v>448</v>
      </c>
      <c r="B325" s="228" t="s">
        <v>1078</v>
      </c>
      <c r="C325" s="375" t="s">
        <v>1064</v>
      </c>
      <c r="D325" s="182" t="s">
        <v>56</v>
      </c>
      <c r="E325" s="182" t="s">
        <v>42</v>
      </c>
      <c r="F325" s="405" t="s">
        <v>47</v>
      </c>
      <c r="G325" s="377">
        <v>99</v>
      </c>
      <c r="H325" s="221">
        <v>0</v>
      </c>
      <c r="I325" s="221">
        <v>0</v>
      </c>
      <c r="J325" s="221">
        <v>0</v>
      </c>
      <c r="K325" s="221">
        <v>0</v>
      </c>
      <c r="L325" s="373">
        <v>99</v>
      </c>
      <c r="M325" s="374">
        <v>19.8</v>
      </c>
      <c r="N325" s="374">
        <v>0</v>
      </c>
      <c r="O325" s="373">
        <v>19.8</v>
      </c>
      <c r="P325" s="373"/>
      <c r="Q325" s="373"/>
      <c r="R325" s="373"/>
      <c r="S325" s="373"/>
      <c r="T325" s="373"/>
      <c r="U325" s="373"/>
      <c r="V325" s="373"/>
      <c r="W325" s="373"/>
      <c r="X325" s="2843">
        <v>19.8</v>
      </c>
      <c r="Y325" s="2843">
        <v>0</v>
      </c>
      <c r="Z325" s="2108">
        <v>19.8</v>
      </c>
      <c r="AA325" s="2844"/>
      <c r="AB325" s="2844"/>
      <c r="AC325" s="2108">
        <v>0</v>
      </c>
      <c r="AD325" s="2108"/>
      <c r="AE325" s="2844"/>
      <c r="AF325" s="2844">
        <v>0</v>
      </c>
      <c r="AG325" s="2108">
        <v>0</v>
      </c>
      <c r="AH325" s="373"/>
      <c r="AI325" s="373"/>
      <c r="AJ325" s="373">
        <v>0</v>
      </c>
    </row>
    <row r="326" spans="1:36" s="346" customFormat="1" ht="31.5">
      <c r="A326" s="369">
        <v>449</v>
      </c>
      <c r="B326" s="228" t="s">
        <v>1079</v>
      </c>
      <c r="C326" s="375" t="s">
        <v>1064</v>
      </c>
      <c r="D326" s="182" t="s">
        <v>66</v>
      </c>
      <c r="E326" s="182" t="s">
        <v>42</v>
      </c>
      <c r="F326" s="405" t="s">
        <v>47</v>
      </c>
      <c r="G326" s="377">
        <v>99</v>
      </c>
      <c r="H326" s="221">
        <v>0</v>
      </c>
      <c r="I326" s="221">
        <v>0</v>
      </c>
      <c r="J326" s="221">
        <v>0</v>
      </c>
      <c r="K326" s="221">
        <v>0</v>
      </c>
      <c r="L326" s="373">
        <v>99</v>
      </c>
      <c r="M326" s="374">
        <v>19.8</v>
      </c>
      <c r="N326" s="374">
        <v>0</v>
      </c>
      <c r="O326" s="373">
        <v>19.8</v>
      </c>
      <c r="P326" s="373"/>
      <c r="Q326" s="373"/>
      <c r="R326" s="373"/>
      <c r="S326" s="373"/>
      <c r="T326" s="373"/>
      <c r="U326" s="373"/>
      <c r="V326" s="373"/>
      <c r="W326" s="373"/>
      <c r="X326" s="2843">
        <v>19.8</v>
      </c>
      <c r="Y326" s="2843">
        <v>0</v>
      </c>
      <c r="Z326" s="2108">
        <v>19.8</v>
      </c>
      <c r="AA326" s="2844"/>
      <c r="AB326" s="2844"/>
      <c r="AC326" s="2108">
        <v>0</v>
      </c>
      <c r="AD326" s="2108"/>
      <c r="AE326" s="2844"/>
      <c r="AF326" s="2844">
        <v>0</v>
      </c>
      <c r="AG326" s="2108">
        <v>0</v>
      </c>
      <c r="AH326" s="373"/>
      <c r="AI326" s="373"/>
      <c r="AJ326" s="373">
        <v>0</v>
      </c>
    </row>
    <row r="327" spans="1:36" s="346" customFormat="1" ht="78.75">
      <c r="A327" s="369">
        <v>450</v>
      </c>
      <c r="B327" s="228" t="s">
        <v>1080</v>
      </c>
      <c r="C327" s="375" t="s">
        <v>1081</v>
      </c>
      <c r="D327" s="182" t="s">
        <v>672</v>
      </c>
      <c r="E327" s="182" t="s">
        <v>42</v>
      </c>
      <c r="F327" s="405" t="s">
        <v>47</v>
      </c>
      <c r="G327" s="377">
        <v>99</v>
      </c>
      <c r="H327" s="221">
        <v>0</v>
      </c>
      <c r="I327" s="221">
        <v>0</v>
      </c>
      <c r="J327" s="221">
        <v>0</v>
      </c>
      <c r="K327" s="221">
        <v>0</v>
      </c>
      <c r="L327" s="373">
        <v>99</v>
      </c>
      <c r="M327" s="374">
        <v>19.8</v>
      </c>
      <c r="N327" s="374">
        <v>0</v>
      </c>
      <c r="O327" s="373">
        <v>19.8</v>
      </c>
      <c r="P327" s="373"/>
      <c r="Q327" s="373"/>
      <c r="R327" s="373"/>
      <c r="S327" s="373"/>
      <c r="T327" s="373"/>
      <c r="U327" s="373"/>
      <c r="V327" s="373"/>
      <c r="W327" s="373"/>
      <c r="X327" s="2843">
        <v>19.8</v>
      </c>
      <c r="Y327" s="2843">
        <v>0</v>
      </c>
      <c r="Z327" s="2108">
        <v>19.8</v>
      </c>
      <c r="AA327" s="2844"/>
      <c r="AB327" s="2844"/>
      <c r="AC327" s="2108">
        <v>0</v>
      </c>
      <c r="AD327" s="2108"/>
      <c r="AE327" s="2844"/>
      <c r="AF327" s="2844">
        <v>0</v>
      </c>
      <c r="AG327" s="2108">
        <v>0</v>
      </c>
      <c r="AH327" s="373"/>
      <c r="AI327" s="373"/>
      <c r="AJ327" s="373">
        <v>0</v>
      </c>
    </row>
    <row r="328" spans="1:36" s="346" customFormat="1" ht="31.5">
      <c r="A328" s="369">
        <v>451</v>
      </c>
      <c r="B328" s="228" t="s">
        <v>1082</v>
      </c>
      <c r="C328" s="375" t="s">
        <v>1064</v>
      </c>
      <c r="D328" s="182" t="s">
        <v>592</v>
      </c>
      <c r="E328" s="182" t="s">
        <v>42</v>
      </c>
      <c r="F328" s="405" t="s">
        <v>47</v>
      </c>
      <c r="G328" s="377">
        <v>99</v>
      </c>
      <c r="H328" s="221">
        <v>0</v>
      </c>
      <c r="I328" s="221">
        <v>0</v>
      </c>
      <c r="J328" s="221">
        <v>0</v>
      </c>
      <c r="K328" s="221">
        <v>0</v>
      </c>
      <c r="L328" s="373">
        <v>99</v>
      </c>
      <c r="M328" s="374">
        <v>19.8</v>
      </c>
      <c r="N328" s="374">
        <v>0</v>
      </c>
      <c r="O328" s="373">
        <v>19.8</v>
      </c>
      <c r="P328" s="373"/>
      <c r="Q328" s="373"/>
      <c r="R328" s="373"/>
      <c r="S328" s="373"/>
      <c r="T328" s="373"/>
      <c r="U328" s="373"/>
      <c r="V328" s="373"/>
      <c r="W328" s="373"/>
      <c r="X328" s="2843">
        <v>19.8</v>
      </c>
      <c r="Y328" s="2843">
        <v>0</v>
      </c>
      <c r="Z328" s="2108">
        <v>19.8</v>
      </c>
      <c r="AA328" s="2844"/>
      <c r="AB328" s="2844"/>
      <c r="AC328" s="2108">
        <v>0</v>
      </c>
      <c r="AD328" s="2108"/>
      <c r="AE328" s="2844"/>
      <c r="AF328" s="2844">
        <v>0</v>
      </c>
      <c r="AG328" s="2108">
        <v>0</v>
      </c>
      <c r="AH328" s="373"/>
      <c r="AI328" s="373"/>
      <c r="AJ328" s="373">
        <v>0</v>
      </c>
    </row>
    <row r="329" spans="1:36" s="346" customFormat="1" ht="31.5">
      <c r="A329" s="369">
        <v>452</v>
      </c>
      <c r="B329" s="228" t="s">
        <v>1083</v>
      </c>
      <c r="C329" s="375" t="s">
        <v>1064</v>
      </c>
      <c r="D329" s="182" t="s">
        <v>670</v>
      </c>
      <c r="E329" s="182" t="s">
        <v>42</v>
      </c>
      <c r="F329" s="405" t="s">
        <v>47</v>
      </c>
      <c r="G329" s="377">
        <v>99</v>
      </c>
      <c r="H329" s="221">
        <v>0</v>
      </c>
      <c r="I329" s="221">
        <v>0</v>
      </c>
      <c r="J329" s="221">
        <v>0</v>
      </c>
      <c r="K329" s="221">
        <v>0</v>
      </c>
      <c r="L329" s="373">
        <v>99</v>
      </c>
      <c r="M329" s="374">
        <v>19.8</v>
      </c>
      <c r="N329" s="374">
        <v>0</v>
      </c>
      <c r="O329" s="373">
        <v>19.8</v>
      </c>
      <c r="P329" s="373"/>
      <c r="Q329" s="373"/>
      <c r="R329" s="373"/>
      <c r="S329" s="373"/>
      <c r="T329" s="373"/>
      <c r="U329" s="373"/>
      <c r="V329" s="373"/>
      <c r="W329" s="373"/>
      <c r="X329" s="2843">
        <v>19.8</v>
      </c>
      <c r="Y329" s="2843">
        <v>0</v>
      </c>
      <c r="Z329" s="2108">
        <v>19.8</v>
      </c>
      <c r="AA329" s="2844"/>
      <c r="AB329" s="2844"/>
      <c r="AC329" s="2108">
        <v>0</v>
      </c>
      <c r="AD329" s="2108"/>
      <c r="AE329" s="2844"/>
      <c r="AF329" s="2844">
        <v>0</v>
      </c>
      <c r="AG329" s="2108">
        <v>0</v>
      </c>
      <c r="AH329" s="373"/>
      <c r="AI329" s="373"/>
      <c r="AJ329" s="373">
        <v>0</v>
      </c>
    </row>
    <row r="330" spans="1:36" s="346" customFormat="1" ht="31.5">
      <c r="A330" s="369">
        <v>453</v>
      </c>
      <c r="B330" s="228" t="s">
        <v>1084</v>
      </c>
      <c r="C330" s="375" t="s">
        <v>1064</v>
      </c>
      <c r="D330" s="182" t="s">
        <v>668</v>
      </c>
      <c r="E330" s="182" t="s">
        <v>42</v>
      </c>
      <c r="F330" s="405" t="s">
        <v>47</v>
      </c>
      <c r="G330" s="377">
        <v>99</v>
      </c>
      <c r="H330" s="221">
        <v>0</v>
      </c>
      <c r="I330" s="221">
        <v>0</v>
      </c>
      <c r="J330" s="221">
        <v>0</v>
      </c>
      <c r="K330" s="221">
        <v>0</v>
      </c>
      <c r="L330" s="373">
        <v>99</v>
      </c>
      <c r="M330" s="374">
        <v>19.8</v>
      </c>
      <c r="N330" s="374">
        <v>0</v>
      </c>
      <c r="O330" s="373">
        <v>19.8</v>
      </c>
      <c r="P330" s="373"/>
      <c r="Q330" s="373"/>
      <c r="R330" s="373"/>
      <c r="S330" s="373"/>
      <c r="T330" s="373"/>
      <c r="U330" s="373"/>
      <c r="V330" s="373"/>
      <c r="W330" s="373"/>
      <c r="X330" s="2843">
        <v>19.8</v>
      </c>
      <c r="Y330" s="2843">
        <v>0</v>
      </c>
      <c r="Z330" s="2108">
        <v>19.8</v>
      </c>
      <c r="AA330" s="2844"/>
      <c r="AB330" s="2844"/>
      <c r="AC330" s="2108">
        <v>0</v>
      </c>
      <c r="AD330" s="2108"/>
      <c r="AE330" s="2844"/>
      <c r="AF330" s="2844">
        <v>0</v>
      </c>
      <c r="AG330" s="2108">
        <v>0</v>
      </c>
      <c r="AH330" s="373"/>
      <c r="AI330" s="373"/>
      <c r="AJ330" s="373">
        <v>0</v>
      </c>
    </row>
    <row r="331" spans="1:36" s="346" customFormat="1" ht="31.5">
      <c r="A331" s="369">
        <v>454</v>
      </c>
      <c r="B331" s="228" t="s">
        <v>1085</v>
      </c>
      <c r="C331" s="375" t="s">
        <v>1064</v>
      </c>
      <c r="D331" s="182" t="s">
        <v>538</v>
      </c>
      <c r="E331" s="182" t="s">
        <v>42</v>
      </c>
      <c r="F331" s="405" t="s">
        <v>47</v>
      </c>
      <c r="G331" s="377">
        <v>99</v>
      </c>
      <c r="H331" s="221">
        <v>0</v>
      </c>
      <c r="I331" s="221">
        <v>0</v>
      </c>
      <c r="J331" s="221">
        <v>0</v>
      </c>
      <c r="K331" s="221">
        <v>0</v>
      </c>
      <c r="L331" s="373">
        <v>99</v>
      </c>
      <c r="M331" s="374">
        <v>19.8</v>
      </c>
      <c r="N331" s="374">
        <v>0</v>
      </c>
      <c r="O331" s="373">
        <v>19.8</v>
      </c>
      <c r="P331" s="373"/>
      <c r="Q331" s="373"/>
      <c r="R331" s="373"/>
      <c r="S331" s="373"/>
      <c r="T331" s="373"/>
      <c r="U331" s="373"/>
      <c r="V331" s="373"/>
      <c r="W331" s="373"/>
      <c r="X331" s="2843">
        <v>19.8</v>
      </c>
      <c r="Y331" s="2843">
        <v>0</v>
      </c>
      <c r="Z331" s="2108">
        <v>19.8</v>
      </c>
      <c r="AA331" s="2844"/>
      <c r="AB331" s="2844"/>
      <c r="AC331" s="2108">
        <v>0</v>
      </c>
      <c r="AD331" s="2108"/>
      <c r="AE331" s="2844"/>
      <c r="AF331" s="2844">
        <v>0</v>
      </c>
      <c r="AG331" s="2108">
        <v>0</v>
      </c>
      <c r="AH331" s="373"/>
      <c r="AI331" s="373"/>
      <c r="AJ331" s="373">
        <v>0</v>
      </c>
    </row>
    <row r="332" spans="1:36" s="346" customFormat="1" ht="31.5">
      <c r="A332" s="369">
        <v>455</v>
      </c>
      <c r="B332" s="228" t="s">
        <v>1086</v>
      </c>
      <c r="C332" s="375" t="s">
        <v>1064</v>
      </c>
      <c r="D332" s="182" t="s">
        <v>666</v>
      </c>
      <c r="E332" s="182" t="s">
        <v>42</v>
      </c>
      <c r="F332" s="405" t="s">
        <v>47</v>
      </c>
      <c r="G332" s="377">
        <v>99</v>
      </c>
      <c r="H332" s="221">
        <v>0</v>
      </c>
      <c r="I332" s="221">
        <v>0</v>
      </c>
      <c r="J332" s="221">
        <v>0</v>
      </c>
      <c r="K332" s="221">
        <v>0</v>
      </c>
      <c r="L332" s="373">
        <v>99</v>
      </c>
      <c r="M332" s="374">
        <v>19.8</v>
      </c>
      <c r="N332" s="374">
        <v>0</v>
      </c>
      <c r="O332" s="373">
        <v>19.8</v>
      </c>
      <c r="P332" s="373"/>
      <c r="Q332" s="373"/>
      <c r="R332" s="373"/>
      <c r="S332" s="373"/>
      <c r="T332" s="373"/>
      <c r="U332" s="373"/>
      <c r="V332" s="373"/>
      <c r="W332" s="373"/>
      <c r="X332" s="2843">
        <v>19.8</v>
      </c>
      <c r="Y332" s="2843">
        <v>0</v>
      </c>
      <c r="Z332" s="2108">
        <v>19.8</v>
      </c>
      <c r="AA332" s="2844"/>
      <c r="AB332" s="2844"/>
      <c r="AC332" s="2108">
        <v>0</v>
      </c>
      <c r="AD332" s="2108"/>
      <c r="AE332" s="2844"/>
      <c r="AF332" s="2844">
        <v>0</v>
      </c>
      <c r="AG332" s="2108">
        <v>0</v>
      </c>
      <c r="AH332" s="373"/>
      <c r="AI332" s="373"/>
      <c r="AJ332" s="373">
        <v>0</v>
      </c>
    </row>
    <row r="333" spans="1:36" s="346" customFormat="1" ht="31.5">
      <c r="A333" s="369">
        <v>456</v>
      </c>
      <c r="B333" s="228" t="s">
        <v>1087</v>
      </c>
      <c r="C333" s="375" t="s">
        <v>1064</v>
      </c>
      <c r="D333" s="182" t="s">
        <v>674</v>
      </c>
      <c r="E333" s="182" t="s">
        <v>42</v>
      </c>
      <c r="F333" s="405" t="s">
        <v>47</v>
      </c>
      <c r="G333" s="377">
        <v>99</v>
      </c>
      <c r="H333" s="221">
        <v>0</v>
      </c>
      <c r="I333" s="221">
        <v>0</v>
      </c>
      <c r="J333" s="221">
        <v>0</v>
      </c>
      <c r="K333" s="221">
        <v>0</v>
      </c>
      <c r="L333" s="373">
        <v>99</v>
      </c>
      <c r="M333" s="374">
        <v>19.8</v>
      </c>
      <c r="N333" s="374">
        <v>0</v>
      </c>
      <c r="O333" s="373">
        <v>19.8</v>
      </c>
      <c r="P333" s="373"/>
      <c r="Q333" s="373"/>
      <c r="R333" s="373"/>
      <c r="S333" s="373"/>
      <c r="T333" s="373"/>
      <c r="U333" s="373"/>
      <c r="V333" s="373"/>
      <c r="W333" s="373"/>
      <c r="X333" s="2843">
        <v>19.8</v>
      </c>
      <c r="Y333" s="2843">
        <v>0</v>
      </c>
      <c r="Z333" s="2108">
        <v>19.8</v>
      </c>
      <c r="AA333" s="2844"/>
      <c r="AB333" s="2844"/>
      <c r="AC333" s="2108">
        <v>0</v>
      </c>
      <c r="AD333" s="2108"/>
      <c r="AE333" s="2844"/>
      <c r="AF333" s="2844">
        <v>0</v>
      </c>
      <c r="AG333" s="2108">
        <v>0</v>
      </c>
      <c r="AH333" s="373"/>
      <c r="AI333" s="373"/>
      <c r="AJ333" s="373">
        <v>0</v>
      </c>
    </row>
    <row r="334" spans="1:36" s="346" customFormat="1" ht="47.25">
      <c r="A334" s="369">
        <v>457</v>
      </c>
      <c r="B334" s="228" t="s">
        <v>1088</v>
      </c>
      <c r="C334" s="370" t="s">
        <v>1089</v>
      </c>
      <c r="D334" s="182" t="s">
        <v>226</v>
      </c>
      <c r="E334" s="182" t="s">
        <v>42</v>
      </c>
      <c r="F334" s="405" t="s">
        <v>47</v>
      </c>
      <c r="G334" s="377">
        <v>90</v>
      </c>
      <c r="H334" s="221">
        <v>0</v>
      </c>
      <c r="I334" s="221">
        <v>0</v>
      </c>
      <c r="J334" s="221">
        <v>0</v>
      </c>
      <c r="K334" s="221">
        <v>0</v>
      </c>
      <c r="L334" s="373">
        <v>90</v>
      </c>
      <c r="M334" s="374">
        <v>18</v>
      </c>
      <c r="N334" s="374">
        <v>0</v>
      </c>
      <c r="O334" s="373">
        <v>18</v>
      </c>
      <c r="P334" s="373"/>
      <c r="Q334" s="373"/>
      <c r="R334" s="373"/>
      <c r="S334" s="373"/>
      <c r="T334" s="373"/>
      <c r="U334" s="373"/>
      <c r="V334" s="373"/>
      <c r="W334" s="373"/>
      <c r="X334" s="2843">
        <v>18</v>
      </c>
      <c r="Y334" s="2843">
        <v>0</v>
      </c>
      <c r="Z334" s="2108">
        <v>18</v>
      </c>
      <c r="AA334" s="2844"/>
      <c r="AB334" s="2844"/>
      <c r="AC334" s="2108">
        <v>0</v>
      </c>
      <c r="AD334" s="2108"/>
      <c r="AE334" s="2844"/>
      <c r="AF334" s="2844">
        <v>0</v>
      </c>
      <c r="AG334" s="2108">
        <v>0</v>
      </c>
      <c r="AH334" s="373"/>
      <c r="AI334" s="373"/>
      <c r="AJ334" s="373">
        <v>0</v>
      </c>
    </row>
    <row r="335" spans="1:36" s="346" customFormat="1" ht="47.25">
      <c r="A335" s="369">
        <v>458</v>
      </c>
      <c r="B335" s="228" t="s">
        <v>1090</v>
      </c>
      <c r="C335" s="370" t="s">
        <v>1091</v>
      </c>
      <c r="D335" s="182" t="s">
        <v>429</v>
      </c>
      <c r="E335" s="182" t="s">
        <v>42</v>
      </c>
      <c r="F335" s="405" t="s">
        <v>47</v>
      </c>
      <c r="G335" s="377">
        <v>90</v>
      </c>
      <c r="H335" s="221">
        <v>0</v>
      </c>
      <c r="I335" s="221">
        <v>0</v>
      </c>
      <c r="J335" s="221">
        <v>0</v>
      </c>
      <c r="K335" s="221">
        <v>0</v>
      </c>
      <c r="L335" s="373">
        <v>90</v>
      </c>
      <c r="M335" s="374">
        <v>18</v>
      </c>
      <c r="N335" s="374">
        <v>0</v>
      </c>
      <c r="O335" s="373">
        <v>18</v>
      </c>
      <c r="P335" s="373"/>
      <c r="Q335" s="373"/>
      <c r="R335" s="373"/>
      <c r="S335" s="373"/>
      <c r="T335" s="373"/>
      <c r="U335" s="373"/>
      <c r="V335" s="373"/>
      <c r="W335" s="373"/>
      <c r="X335" s="2843">
        <v>18</v>
      </c>
      <c r="Y335" s="2843">
        <v>0</v>
      </c>
      <c r="Z335" s="2108">
        <v>18</v>
      </c>
      <c r="AA335" s="2844"/>
      <c r="AB335" s="2844"/>
      <c r="AC335" s="2108">
        <v>0</v>
      </c>
      <c r="AD335" s="2108"/>
      <c r="AE335" s="2844"/>
      <c r="AF335" s="2844">
        <v>0</v>
      </c>
      <c r="AG335" s="2108">
        <v>0</v>
      </c>
      <c r="AH335" s="373"/>
      <c r="AI335" s="373"/>
      <c r="AJ335" s="373">
        <v>0</v>
      </c>
    </row>
    <row r="336" spans="1:36" s="346" customFormat="1" ht="47.25">
      <c r="A336" s="369">
        <v>459</v>
      </c>
      <c r="B336" s="228" t="s">
        <v>1092</v>
      </c>
      <c r="C336" s="370" t="s">
        <v>1091</v>
      </c>
      <c r="D336" s="182" t="s">
        <v>209</v>
      </c>
      <c r="E336" s="182" t="s">
        <v>42</v>
      </c>
      <c r="F336" s="405" t="s">
        <v>47</v>
      </c>
      <c r="G336" s="377">
        <v>90</v>
      </c>
      <c r="H336" s="221">
        <v>0</v>
      </c>
      <c r="I336" s="221">
        <v>0</v>
      </c>
      <c r="J336" s="221">
        <v>0</v>
      </c>
      <c r="K336" s="221">
        <v>0</v>
      </c>
      <c r="L336" s="373">
        <v>90</v>
      </c>
      <c r="M336" s="374">
        <v>18</v>
      </c>
      <c r="N336" s="374">
        <v>0</v>
      </c>
      <c r="O336" s="373">
        <v>18</v>
      </c>
      <c r="P336" s="373"/>
      <c r="Q336" s="373"/>
      <c r="R336" s="373"/>
      <c r="S336" s="373"/>
      <c r="T336" s="373"/>
      <c r="U336" s="373"/>
      <c r="V336" s="373"/>
      <c r="W336" s="373"/>
      <c r="X336" s="2843">
        <v>18</v>
      </c>
      <c r="Y336" s="2843">
        <v>0</v>
      </c>
      <c r="Z336" s="2108">
        <v>18</v>
      </c>
      <c r="AA336" s="2844"/>
      <c r="AB336" s="2844"/>
      <c r="AC336" s="2108">
        <v>0</v>
      </c>
      <c r="AD336" s="2108"/>
      <c r="AE336" s="2844"/>
      <c r="AF336" s="2844">
        <v>0</v>
      </c>
      <c r="AG336" s="2108">
        <v>0</v>
      </c>
      <c r="AH336" s="373"/>
      <c r="AI336" s="373"/>
      <c r="AJ336" s="373">
        <v>0</v>
      </c>
    </row>
    <row r="337" spans="1:36" s="346" customFormat="1" ht="47.25">
      <c r="A337" s="369">
        <v>460</v>
      </c>
      <c r="B337" s="228" t="s">
        <v>1093</v>
      </c>
      <c r="C337" s="370" t="s">
        <v>1091</v>
      </c>
      <c r="D337" s="182" t="s">
        <v>588</v>
      </c>
      <c r="E337" s="182" t="s">
        <v>42</v>
      </c>
      <c r="F337" s="405" t="s">
        <v>47</v>
      </c>
      <c r="G337" s="377">
        <v>90</v>
      </c>
      <c r="H337" s="221">
        <v>0</v>
      </c>
      <c r="I337" s="221">
        <v>0</v>
      </c>
      <c r="J337" s="221">
        <v>0</v>
      </c>
      <c r="K337" s="221">
        <v>0</v>
      </c>
      <c r="L337" s="373">
        <v>90</v>
      </c>
      <c r="M337" s="374">
        <v>18</v>
      </c>
      <c r="N337" s="374">
        <v>0</v>
      </c>
      <c r="O337" s="373">
        <v>18</v>
      </c>
      <c r="P337" s="373"/>
      <c r="Q337" s="373"/>
      <c r="R337" s="373"/>
      <c r="S337" s="373"/>
      <c r="T337" s="373"/>
      <c r="U337" s="373"/>
      <c r="V337" s="373"/>
      <c r="W337" s="373"/>
      <c r="X337" s="2843">
        <v>18</v>
      </c>
      <c r="Y337" s="2843">
        <v>0</v>
      </c>
      <c r="Z337" s="2108">
        <v>18</v>
      </c>
      <c r="AA337" s="2844"/>
      <c r="AB337" s="2844"/>
      <c r="AC337" s="2108">
        <v>0</v>
      </c>
      <c r="AD337" s="2108"/>
      <c r="AE337" s="2844"/>
      <c r="AF337" s="2844">
        <v>0</v>
      </c>
      <c r="AG337" s="2108">
        <v>0</v>
      </c>
      <c r="AH337" s="373"/>
      <c r="AI337" s="373"/>
      <c r="AJ337" s="373">
        <v>0</v>
      </c>
    </row>
    <row r="338" spans="1:36" s="346" customFormat="1" ht="47.25">
      <c r="A338" s="369">
        <v>461</v>
      </c>
      <c r="B338" s="228" t="s">
        <v>1094</v>
      </c>
      <c r="C338" s="370" t="s">
        <v>1091</v>
      </c>
      <c r="D338" s="182" t="s">
        <v>72</v>
      </c>
      <c r="E338" s="182" t="s">
        <v>42</v>
      </c>
      <c r="F338" s="405" t="s">
        <v>47</v>
      </c>
      <c r="G338" s="377">
        <v>90</v>
      </c>
      <c r="H338" s="221">
        <v>0</v>
      </c>
      <c r="I338" s="221">
        <v>0</v>
      </c>
      <c r="J338" s="221">
        <v>0</v>
      </c>
      <c r="K338" s="221">
        <v>0</v>
      </c>
      <c r="L338" s="373">
        <v>90</v>
      </c>
      <c r="M338" s="374">
        <v>16.617999999999999</v>
      </c>
      <c r="N338" s="374">
        <v>0</v>
      </c>
      <c r="O338" s="373">
        <v>16.617999999999999</v>
      </c>
      <c r="P338" s="373"/>
      <c r="Q338" s="373"/>
      <c r="R338" s="373"/>
      <c r="S338" s="373"/>
      <c r="T338" s="373"/>
      <c r="U338" s="373"/>
      <c r="V338" s="373"/>
      <c r="W338" s="373"/>
      <c r="X338" s="2843">
        <v>16.617999999999999</v>
      </c>
      <c r="Y338" s="2843">
        <v>0</v>
      </c>
      <c r="Z338" s="2108">
        <v>16.617999999999999</v>
      </c>
      <c r="AA338" s="2844"/>
      <c r="AB338" s="2844"/>
      <c r="AC338" s="2108">
        <v>0</v>
      </c>
      <c r="AD338" s="2108"/>
      <c r="AE338" s="2844"/>
      <c r="AF338" s="2844">
        <v>0</v>
      </c>
      <c r="AG338" s="2108">
        <v>0</v>
      </c>
      <c r="AH338" s="373"/>
      <c r="AI338" s="373"/>
      <c r="AJ338" s="373">
        <v>0</v>
      </c>
    </row>
    <row r="339" spans="1:36" s="346" customFormat="1" ht="47.25">
      <c r="A339" s="369">
        <v>462</v>
      </c>
      <c r="B339" s="228" t="s">
        <v>1095</v>
      </c>
      <c r="C339" s="370" t="s">
        <v>1091</v>
      </c>
      <c r="D339" s="182" t="s">
        <v>213</v>
      </c>
      <c r="E339" s="182" t="s">
        <v>42</v>
      </c>
      <c r="F339" s="405" t="s">
        <v>47</v>
      </c>
      <c r="G339" s="377">
        <v>90</v>
      </c>
      <c r="H339" s="221">
        <v>0</v>
      </c>
      <c r="I339" s="221">
        <v>0</v>
      </c>
      <c r="J339" s="221">
        <v>0</v>
      </c>
      <c r="K339" s="221">
        <v>0</v>
      </c>
      <c r="L339" s="373">
        <v>90</v>
      </c>
      <c r="M339" s="374">
        <v>16.2</v>
      </c>
      <c r="N339" s="374">
        <v>0</v>
      </c>
      <c r="O339" s="373">
        <v>16.2</v>
      </c>
      <c r="P339" s="373"/>
      <c r="Q339" s="373"/>
      <c r="R339" s="373"/>
      <c r="S339" s="373"/>
      <c r="T339" s="373"/>
      <c r="U339" s="373"/>
      <c r="V339" s="373"/>
      <c r="W339" s="373"/>
      <c r="X339" s="2843">
        <v>16.2</v>
      </c>
      <c r="Y339" s="2843">
        <v>0</v>
      </c>
      <c r="Z339" s="2108">
        <v>16.2</v>
      </c>
      <c r="AA339" s="2844"/>
      <c r="AB339" s="2844"/>
      <c r="AC339" s="2108">
        <v>0</v>
      </c>
      <c r="AD339" s="2108"/>
      <c r="AE339" s="2844"/>
      <c r="AF339" s="2844">
        <v>0</v>
      </c>
      <c r="AG339" s="2108">
        <v>0</v>
      </c>
      <c r="AH339" s="373"/>
      <c r="AI339" s="373"/>
      <c r="AJ339" s="373">
        <v>0</v>
      </c>
    </row>
    <row r="340" spans="1:36" s="346" customFormat="1" ht="47.25">
      <c r="A340" s="369">
        <v>463</v>
      </c>
      <c r="B340" s="228" t="s">
        <v>1096</v>
      </c>
      <c r="C340" s="370" t="s">
        <v>1091</v>
      </c>
      <c r="D340" s="182" t="s">
        <v>400</v>
      </c>
      <c r="E340" s="182" t="s">
        <v>42</v>
      </c>
      <c r="F340" s="405" t="s">
        <v>47</v>
      </c>
      <c r="G340" s="377">
        <v>90</v>
      </c>
      <c r="H340" s="221">
        <v>0</v>
      </c>
      <c r="I340" s="221">
        <v>0</v>
      </c>
      <c r="J340" s="221">
        <v>0</v>
      </c>
      <c r="K340" s="221">
        <v>0</v>
      </c>
      <c r="L340" s="373">
        <v>90</v>
      </c>
      <c r="M340" s="374">
        <v>16.2</v>
      </c>
      <c r="N340" s="374">
        <v>0</v>
      </c>
      <c r="O340" s="373">
        <v>16.2</v>
      </c>
      <c r="P340" s="373"/>
      <c r="Q340" s="373"/>
      <c r="R340" s="373"/>
      <c r="S340" s="373"/>
      <c r="T340" s="373"/>
      <c r="U340" s="373"/>
      <c r="V340" s="373"/>
      <c r="W340" s="373"/>
      <c r="X340" s="2843">
        <v>16.2</v>
      </c>
      <c r="Y340" s="2843">
        <v>0</v>
      </c>
      <c r="Z340" s="2108">
        <v>16.2</v>
      </c>
      <c r="AA340" s="2844"/>
      <c r="AB340" s="2844"/>
      <c r="AC340" s="2108">
        <v>0</v>
      </c>
      <c r="AD340" s="2108"/>
      <c r="AE340" s="2844"/>
      <c r="AF340" s="2844">
        <v>0</v>
      </c>
      <c r="AG340" s="2108">
        <v>0</v>
      </c>
      <c r="AH340" s="373"/>
      <c r="AI340" s="373"/>
      <c r="AJ340" s="373">
        <v>0</v>
      </c>
    </row>
    <row r="341" spans="1:36" s="346" customFormat="1" ht="47.25">
      <c r="A341" s="369">
        <v>464</v>
      </c>
      <c r="B341" s="228" t="s">
        <v>1097</v>
      </c>
      <c r="C341" s="370" t="s">
        <v>1091</v>
      </c>
      <c r="D341" s="182" t="s">
        <v>389</v>
      </c>
      <c r="E341" s="182" t="s">
        <v>42</v>
      </c>
      <c r="F341" s="405" t="s">
        <v>47</v>
      </c>
      <c r="G341" s="377">
        <v>90</v>
      </c>
      <c r="H341" s="221">
        <v>0</v>
      </c>
      <c r="I341" s="221">
        <v>0</v>
      </c>
      <c r="J341" s="221">
        <v>0</v>
      </c>
      <c r="K341" s="221">
        <v>0</v>
      </c>
      <c r="L341" s="373">
        <v>90</v>
      </c>
      <c r="M341" s="374">
        <v>16.2</v>
      </c>
      <c r="N341" s="374">
        <v>0</v>
      </c>
      <c r="O341" s="373">
        <v>16.2</v>
      </c>
      <c r="P341" s="373"/>
      <c r="Q341" s="373"/>
      <c r="R341" s="373"/>
      <c r="S341" s="373"/>
      <c r="T341" s="373"/>
      <c r="U341" s="373"/>
      <c r="V341" s="373"/>
      <c r="W341" s="373"/>
      <c r="X341" s="2843">
        <v>16.2</v>
      </c>
      <c r="Y341" s="2843">
        <v>0</v>
      </c>
      <c r="Z341" s="2108">
        <v>16.2</v>
      </c>
      <c r="AA341" s="2844"/>
      <c r="AB341" s="2844"/>
      <c r="AC341" s="2108">
        <v>0</v>
      </c>
      <c r="AD341" s="2108"/>
      <c r="AE341" s="2844"/>
      <c r="AF341" s="2844">
        <v>0</v>
      </c>
      <c r="AG341" s="2108">
        <v>0</v>
      </c>
      <c r="AH341" s="373"/>
      <c r="AI341" s="373"/>
      <c r="AJ341" s="373">
        <v>0</v>
      </c>
    </row>
    <row r="342" spans="1:36" s="346" customFormat="1" ht="47.25">
      <c r="A342" s="369">
        <v>465</v>
      </c>
      <c r="B342" s="228" t="s">
        <v>1098</v>
      </c>
      <c r="C342" s="370" t="s">
        <v>1091</v>
      </c>
      <c r="D342" s="182" t="s">
        <v>45</v>
      </c>
      <c r="E342" s="182" t="s">
        <v>42</v>
      </c>
      <c r="F342" s="405" t="s">
        <v>47</v>
      </c>
      <c r="G342" s="377">
        <v>90</v>
      </c>
      <c r="H342" s="221">
        <v>0</v>
      </c>
      <c r="I342" s="221">
        <v>0</v>
      </c>
      <c r="J342" s="221">
        <v>0</v>
      </c>
      <c r="K342" s="221">
        <v>0</v>
      </c>
      <c r="L342" s="373">
        <v>90</v>
      </c>
      <c r="M342" s="374">
        <v>16.2</v>
      </c>
      <c r="N342" s="374">
        <v>0</v>
      </c>
      <c r="O342" s="373">
        <v>16.2</v>
      </c>
      <c r="P342" s="373"/>
      <c r="Q342" s="373"/>
      <c r="R342" s="373"/>
      <c r="S342" s="373"/>
      <c r="T342" s="373"/>
      <c r="U342" s="373"/>
      <c r="V342" s="373"/>
      <c r="W342" s="373"/>
      <c r="X342" s="2843">
        <v>16.2</v>
      </c>
      <c r="Y342" s="2843">
        <v>0</v>
      </c>
      <c r="Z342" s="2108">
        <v>16.2</v>
      </c>
      <c r="AA342" s="2844"/>
      <c r="AB342" s="2844"/>
      <c r="AC342" s="2108">
        <v>0</v>
      </c>
      <c r="AD342" s="2108"/>
      <c r="AE342" s="2844"/>
      <c r="AF342" s="2844">
        <v>0</v>
      </c>
      <c r="AG342" s="2108">
        <v>0</v>
      </c>
      <c r="AH342" s="373"/>
      <c r="AI342" s="373"/>
      <c r="AJ342" s="373">
        <v>0</v>
      </c>
    </row>
    <row r="343" spans="1:36" s="346" customFormat="1" ht="47.25">
      <c r="A343" s="369">
        <v>466</v>
      </c>
      <c r="B343" s="228" t="s">
        <v>1099</v>
      </c>
      <c r="C343" s="370" t="s">
        <v>1091</v>
      </c>
      <c r="D343" s="182" t="s">
        <v>577</v>
      </c>
      <c r="E343" s="182" t="s">
        <v>42</v>
      </c>
      <c r="F343" s="405" t="s">
        <v>47</v>
      </c>
      <c r="G343" s="377">
        <v>90</v>
      </c>
      <c r="H343" s="221">
        <v>0</v>
      </c>
      <c r="I343" s="221">
        <v>0</v>
      </c>
      <c r="J343" s="221">
        <v>0</v>
      </c>
      <c r="K343" s="221">
        <v>0</v>
      </c>
      <c r="L343" s="373">
        <v>90</v>
      </c>
      <c r="M343" s="374">
        <v>16.2</v>
      </c>
      <c r="N343" s="374">
        <v>0</v>
      </c>
      <c r="O343" s="373">
        <v>16.2</v>
      </c>
      <c r="P343" s="373"/>
      <c r="Q343" s="373"/>
      <c r="R343" s="373"/>
      <c r="S343" s="373"/>
      <c r="T343" s="373"/>
      <c r="U343" s="373"/>
      <c r="V343" s="373"/>
      <c r="W343" s="373"/>
      <c r="X343" s="2843">
        <v>16.2</v>
      </c>
      <c r="Y343" s="2843">
        <v>0</v>
      </c>
      <c r="Z343" s="2108">
        <v>16.2</v>
      </c>
      <c r="AA343" s="2844"/>
      <c r="AB343" s="2844"/>
      <c r="AC343" s="2108">
        <v>0</v>
      </c>
      <c r="AD343" s="2108"/>
      <c r="AE343" s="2844"/>
      <c r="AF343" s="2844">
        <v>0</v>
      </c>
      <c r="AG343" s="2108">
        <v>0</v>
      </c>
      <c r="AH343" s="373"/>
      <c r="AI343" s="373"/>
      <c r="AJ343" s="373">
        <v>0</v>
      </c>
    </row>
    <row r="344" spans="1:36" s="346" customFormat="1" ht="47.25">
      <c r="A344" s="369">
        <v>467</v>
      </c>
      <c r="B344" s="228" t="s">
        <v>1100</v>
      </c>
      <c r="C344" s="370" t="s">
        <v>1091</v>
      </c>
      <c r="D344" s="182" t="s">
        <v>205</v>
      </c>
      <c r="E344" s="182" t="s">
        <v>42</v>
      </c>
      <c r="F344" s="405" t="s">
        <v>47</v>
      </c>
      <c r="G344" s="377">
        <v>90</v>
      </c>
      <c r="H344" s="221">
        <v>0</v>
      </c>
      <c r="I344" s="221">
        <v>0</v>
      </c>
      <c r="J344" s="221">
        <v>0</v>
      </c>
      <c r="K344" s="221">
        <v>0</v>
      </c>
      <c r="L344" s="373">
        <v>90</v>
      </c>
      <c r="M344" s="374">
        <v>16.2</v>
      </c>
      <c r="N344" s="374">
        <v>0</v>
      </c>
      <c r="O344" s="373">
        <v>16.2</v>
      </c>
      <c r="P344" s="373"/>
      <c r="Q344" s="373"/>
      <c r="R344" s="373"/>
      <c r="S344" s="373"/>
      <c r="T344" s="373"/>
      <c r="U344" s="373"/>
      <c r="V344" s="373"/>
      <c r="W344" s="373"/>
      <c r="X344" s="2843">
        <v>16.2</v>
      </c>
      <c r="Y344" s="2843">
        <v>0</v>
      </c>
      <c r="Z344" s="2108">
        <v>16.2</v>
      </c>
      <c r="AA344" s="2844"/>
      <c r="AB344" s="2844"/>
      <c r="AC344" s="2108">
        <v>0</v>
      </c>
      <c r="AD344" s="2108"/>
      <c r="AE344" s="2844"/>
      <c r="AF344" s="2844">
        <v>0</v>
      </c>
      <c r="AG344" s="2108">
        <v>0</v>
      </c>
      <c r="AH344" s="373"/>
      <c r="AI344" s="373"/>
      <c r="AJ344" s="373">
        <v>0</v>
      </c>
    </row>
    <row r="345" spans="1:36" s="346" customFormat="1" ht="47.25">
      <c r="A345" s="369">
        <v>468</v>
      </c>
      <c r="B345" s="228" t="s">
        <v>1101</v>
      </c>
      <c r="C345" s="370" t="s">
        <v>1091</v>
      </c>
      <c r="D345" s="182" t="s">
        <v>577</v>
      </c>
      <c r="E345" s="182" t="s">
        <v>42</v>
      </c>
      <c r="F345" s="405" t="s">
        <v>47</v>
      </c>
      <c r="G345" s="377">
        <v>90</v>
      </c>
      <c r="H345" s="221">
        <v>0</v>
      </c>
      <c r="I345" s="221">
        <v>0</v>
      </c>
      <c r="J345" s="221">
        <v>0</v>
      </c>
      <c r="K345" s="221">
        <v>0</v>
      </c>
      <c r="L345" s="373">
        <v>90</v>
      </c>
      <c r="M345" s="374">
        <v>16.2</v>
      </c>
      <c r="N345" s="374">
        <v>0</v>
      </c>
      <c r="O345" s="373">
        <v>16.2</v>
      </c>
      <c r="P345" s="373"/>
      <c r="Q345" s="373"/>
      <c r="R345" s="373"/>
      <c r="S345" s="373"/>
      <c r="T345" s="373"/>
      <c r="U345" s="373"/>
      <c r="V345" s="373"/>
      <c r="W345" s="373"/>
      <c r="X345" s="2843">
        <v>16.2</v>
      </c>
      <c r="Y345" s="2843">
        <v>0</v>
      </c>
      <c r="Z345" s="2108">
        <v>16.2</v>
      </c>
      <c r="AA345" s="2844"/>
      <c r="AB345" s="2844"/>
      <c r="AC345" s="2108">
        <v>0</v>
      </c>
      <c r="AD345" s="2108"/>
      <c r="AE345" s="2844"/>
      <c r="AF345" s="2844">
        <v>0</v>
      </c>
      <c r="AG345" s="2108">
        <v>0</v>
      </c>
      <c r="AH345" s="373"/>
      <c r="AI345" s="373"/>
      <c r="AJ345" s="373">
        <v>0</v>
      </c>
    </row>
    <row r="346" spans="1:36" s="346" customFormat="1" ht="47.25">
      <c r="A346" s="369">
        <v>469</v>
      </c>
      <c r="B346" s="228" t="s">
        <v>1102</v>
      </c>
      <c r="C346" s="370" t="s">
        <v>1091</v>
      </c>
      <c r="D346" s="182" t="s">
        <v>384</v>
      </c>
      <c r="E346" s="182" t="s">
        <v>42</v>
      </c>
      <c r="F346" s="405" t="s">
        <v>47</v>
      </c>
      <c r="G346" s="377">
        <v>90</v>
      </c>
      <c r="H346" s="221">
        <v>0</v>
      </c>
      <c r="I346" s="221">
        <v>0</v>
      </c>
      <c r="J346" s="221">
        <v>0</v>
      </c>
      <c r="K346" s="221">
        <v>0</v>
      </c>
      <c r="L346" s="373">
        <v>90</v>
      </c>
      <c r="M346" s="374">
        <v>16.2</v>
      </c>
      <c r="N346" s="374">
        <v>0</v>
      </c>
      <c r="O346" s="373">
        <v>16.2</v>
      </c>
      <c r="P346" s="373"/>
      <c r="Q346" s="373"/>
      <c r="R346" s="373"/>
      <c r="S346" s="373"/>
      <c r="T346" s="373"/>
      <c r="U346" s="373"/>
      <c r="V346" s="373"/>
      <c r="W346" s="373"/>
      <c r="X346" s="2843">
        <v>16.2</v>
      </c>
      <c r="Y346" s="2843">
        <v>0</v>
      </c>
      <c r="Z346" s="2108">
        <v>16.2</v>
      </c>
      <c r="AA346" s="2844"/>
      <c r="AB346" s="2844"/>
      <c r="AC346" s="2108">
        <v>0</v>
      </c>
      <c r="AD346" s="2108"/>
      <c r="AE346" s="2844"/>
      <c r="AF346" s="2844">
        <v>0</v>
      </c>
      <c r="AG346" s="2108">
        <v>0</v>
      </c>
      <c r="AH346" s="373"/>
      <c r="AI346" s="373"/>
      <c r="AJ346" s="373">
        <v>0</v>
      </c>
    </row>
    <row r="347" spans="1:36" s="346" customFormat="1" ht="47.25">
      <c r="A347" s="369">
        <v>470</v>
      </c>
      <c r="B347" s="228" t="s">
        <v>1103</v>
      </c>
      <c r="C347" s="370" t="s">
        <v>1091</v>
      </c>
      <c r="D347" s="182" t="s">
        <v>564</v>
      </c>
      <c r="E347" s="182" t="s">
        <v>42</v>
      </c>
      <c r="F347" s="405" t="s">
        <v>47</v>
      </c>
      <c r="G347" s="377">
        <v>90</v>
      </c>
      <c r="H347" s="221">
        <v>0</v>
      </c>
      <c r="I347" s="221">
        <v>0</v>
      </c>
      <c r="J347" s="221">
        <v>0</v>
      </c>
      <c r="K347" s="221">
        <v>0</v>
      </c>
      <c r="L347" s="373">
        <v>90</v>
      </c>
      <c r="M347" s="374">
        <v>16.2</v>
      </c>
      <c r="N347" s="374">
        <v>0</v>
      </c>
      <c r="O347" s="373">
        <v>16.2</v>
      </c>
      <c r="P347" s="373"/>
      <c r="Q347" s="373"/>
      <c r="R347" s="373"/>
      <c r="S347" s="373"/>
      <c r="T347" s="373"/>
      <c r="U347" s="373"/>
      <c r="V347" s="373"/>
      <c r="W347" s="373"/>
      <c r="X347" s="2843">
        <v>16.2</v>
      </c>
      <c r="Y347" s="2843">
        <v>0</v>
      </c>
      <c r="Z347" s="2108">
        <v>16.2</v>
      </c>
      <c r="AA347" s="2844"/>
      <c r="AB347" s="2844"/>
      <c r="AC347" s="2108">
        <v>0</v>
      </c>
      <c r="AD347" s="2108"/>
      <c r="AE347" s="2844"/>
      <c r="AF347" s="2844">
        <v>0</v>
      </c>
      <c r="AG347" s="2108">
        <v>0</v>
      </c>
      <c r="AH347" s="373"/>
      <c r="AI347" s="373"/>
      <c r="AJ347" s="373">
        <v>0</v>
      </c>
    </row>
    <row r="348" spans="1:36" s="346" customFormat="1" ht="47.25">
      <c r="A348" s="369">
        <v>471</v>
      </c>
      <c r="B348" s="228" t="s">
        <v>1104</v>
      </c>
      <c r="C348" s="370" t="s">
        <v>1091</v>
      </c>
      <c r="D348" s="182" t="s">
        <v>561</v>
      </c>
      <c r="E348" s="182" t="s">
        <v>42</v>
      </c>
      <c r="F348" s="405" t="s">
        <v>47</v>
      </c>
      <c r="G348" s="377">
        <v>90</v>
      </c>
      <c r="H348" s="221">
        <v>0</v>
      </c>
      <c r="I348" s="221">
        <v>0</v>
      </c>
      <c r="J348" s="221">
        <v>0</v>
      </c>
      <c r="K348" s="221">
        <v>0</v>
      </c>
      <c r="L348" s="373">
        <v>90</v>
      </c>
      <c r="M348" s="374">
        <v>16.2</v>
      </c>
      <c r="N348" s="374">
        <v>0</v>
      </c>
      <c r="O348" s="373">
        <v>16.2</v>
      </c>
      <c r="P348" s="373"/>
      <c r="Q348" s="373"/>
      <c r="R348" s="373"/>
      <c r="S348" s="373"/>
      <c r="T348" s="373"/>
      <c r="U348" s="373"/>
      <c r="V348" s="373"/>
      <c r="W348" s="373"/>
      <c r="X348" s="2843">
        <v>16.2</v>
      </c>
      <c r="Y348" s="2843">
        <v>0</v>
      </c>
      <c r="Z348" s="2108">
        <v>16.2</v>
      </c>
      <c r="AA348" s="2844"/>
      <c r="AB348" s="2844"/>
      <c r="AC348" s="2108">
        <v>0</v>
      </c>
      <c r="AD348" s="2108"/>
      <c r="AE348" s="2844"/>
      <c r="AF348" s="2844">
        <v>0</v>
      </c>
      <c r="AG348" s="2108">
        <v>0</v>
      </c>
      <c r="AH348" s="373"/>
      <c r="AI348" s="373"/>
      <c r="AJ348" s="373">
        <v>0</v>
      </c>
    </row>
    <row r="349" spans="1:36" s="346" customFormat="1" ht="47.25">
      <c r="A349" s="369">
        <v>472</v>
      </c>
      <c r="B349" s="228" t="s">
        <v>1105</v>
      </c>
      <c r="C349" s="370" t="s">
        <v>1091</v>
      </c>
      <c r="D349" s="182" t="s">
        <v>66</v>
      </c>
      <c r="E349" s="182" t="s">
        <v>42</v>
      </c>
      <c r="F349" s="405" t="s">
        <v>47</v>
      </c>
      <c r="G349" s="377">
        <v>90</v>
      </c>
      <c r="H349" s="221">
        <v>0</v>
      </c>
      <c r="I349" s="221">
        <v>0</v>
      </c>
      <c r="J349" s="221">
        <v>0</v>
      </c>
      <c r="K349" s="221">
        <v>0</v>
      </c>
      <c r="L349" s="373">
        <v>90</v>
      </c>
      <c r="M349" s="374">
        <v>16.2</v>
      </c>
      <c r="N349" s="374">
        <v>0</v>
      </c>
      <c r="O349" s="373">
        <v>16.2</v>
      </c>
      <c r="P349" s="373"/>
      <c r="Q349" s="373"/>
      <c r="R349" s="373"/>
      <c r="S349" s="373"/>
      <c r="T349" s="373"/>
      <c r="U349" s="373"/>
      <c r="V349" s="373"/>
      <c r="W349" s="373"/>
      <c r="X349" s="2843">
        <v>16.2</v>
      </c>
      <c r="Y349" s="2843">
        <v>0</v>
      </c>
      <c r="Z349" s="2108">
        <v>16.2</v>
      </c>
      <c r="AA349" s="2844"/>
      <c r="AB349" s="2844"/>
      <c r="AC349" s="2108">
        <v>0</v>
      </c>
      <c r="AD349" s="2108"/>
      <c r="AE349" s="2844"/>
      <c r="AF349" s="2844">
        <v>0</v>
      </c>
      <c r="AG349" s="2108">
        <v>0</v>
      </c>
      <c r="AH349" s="373"/>
      <c r="AI349" s="373"/>
      <c r="AJ349" s="373">
        <v>0</v>
      </c>
    </row>
    <row r="350" spans="1:36" s="346" customFormat="1" ht="47.25">
      <c r="A350" s="369">
        <v>473</v>
      </c>
      <c r="B350" s="228" t="s">
        <v>1106</v>
      </c>
      <c r="C350" s="370" t="s">
        <v>1091</v>
      </c>
      <c r="D350" s="182" t="s">
        <v>254</v>
      </c>
      <c r="E350" s="182" t="s">
        <v>42</v>
      </c>
      <c r="F350" s="405" t="s">
        <v>47</v>
      </c>
      <c r="G350" s="377">
        <v>90</v>
      </c>
      <c r="H350" s="221">
        <v>0</v>
      </c>
      <c r="I350" s="221">
        <v>0</v>
      </c>
      <c r="J350" s="221">
        <v>0</v>
      </c>
      <c r="K350" s="221">
        <v>0</v>
      </c>
      <c r="L350" s="373">
        <v>90</v>
      </c>
      <c r="M350" s="374">
        <v>16.2</v>
      </c>
      <c r="N350" s="374">
        <v>0</v>
      </c>
      <c r="O350" s="373">
        <v>16.2</v>
      </c>
      <c r="P350" s="373"/>
      <c r="Q350" s="373"/>
      <c r="R350" s="373"/>
      <c r="S350" s="373"/>
      <c r="T350" s="373"/>
      <c r="U350" s="373"/>
      <c r="V350" s="373"/>
      <c r="W350" s="373"/>
      <c r="X350" s="2843">
        <v>16.2</v>
      </c>
      <c r="Y350" s="2843">
        <v>0</v>
      </c>
      <c r="Z350" s="2108">
        <v>16.2</v>
      </c>
      <c r="AA350" s="2844"/>
      <c r="AB350" s="2844"/>
      <c r="AC350" s="2108">
        <v>0</v>
      </c>
      <c r="AD350" s="2108"/>
      <c r="AE350" s="2844"/>
      <c r="AF350" s="2844">
        <v>0</v>
      </c>
      <c r="AG350" s="2108">
        <v>0</v>
      </c>
      <c r="AH350" s="373"/>
      <c r="AI350" s="373"/>
      <c r="AJ350" s="373">
        <v>0</v>
      </c>
    </row>
    <row r="351" spans="1:36" s="346" customFormat="1" ht="47.25">
      <c r="A351" s="369">
        <v>474</v>
      </c>
      <c r="B351" s="228" t="s">
        <v>1107</v>
      </c>
      <c r="C351" s="370" t="s">
        <v>1091</v>
      </c>
      <c r="D351" s="182" t="s">
        <v>56</v>
      </c>
      <c r="E351" s="182" t="s">
        <v>42</v>
      </c>
      <c r="F351" s="405" t="s">
        <v>47</v>
      </c>
      <c r="G351" s="377">
        <v>90</v>
      </c>
      <c r="H351" s="221">
        <v>0</v>
      </c>
      <c r="I351" s="221">
        <v>0</v>
      </c>
      <c r="J351" s="221">
        <v>0</v>
      </c>
      <c r="K351" s="221">
        <v>0</v>
      </c>
      <c r="L351" s="373">
        <v>90</v>
      </c>
      <c r="M351" s="374">
        <v>16.2</v>
      </c>
      <c r="N351" s="374">
        <v>0</v>
      </c>
      <c r="O351" s="373">
        <v>16.2</v>
      </c>
      <c r="P351" s="373"/>
      <c r="Q351" s="373"/>
      <c r="R351" s="373"/>
      <c r="S351" s="373"/>
      <c r="T351" s="373"/>
      <c r="U351" s="373"/>
      <c r="V351" s="373"/>
      <c r="W351" s="373"/>
      <c r="X351" s="2843">
        <v>16.2</v>
      </c>
      <c r="Y351" s="2843">
        <v>0</v>
      </c>
      <c r="Z351" s="2108">
        <v>16.2</v>
      </c>
      <c r="AA351" s="2844"/>
      <c r="AB351" s="2844"/>
      <c r="AC351" s="2108">
        <v>0</v>
      </c>
      <c r="AD351" s="2108"/>
      <c r="AE351" s="2844"/>
      <c r="AF351" s="2844">
        <v>0</v>
      </c>
      <c r="AG351" s="2108">
        <v>0</v>
      </c>
      <c r="AH351" s="373"/>
      <c r="AI351" s="373"/>
      <c r="AJ351" s="373">
        <v>0</v>
      </c>
    </row>
    <row r="352" spans="1:36" s="346" customFormat="1" ht="47.25">
      <c r="A352" s="369">
        <v>475</v>
      </c>
      <c r="B352" s="228" t="s">
        <v>1108</v>
      </c>
      <c r="C352" s="370" t="s">
        <v>1091</v>
      </c>
      <c r="D352" s="378" t="s">
        <v>553</v>
      </c>
      <c r="E352" s="182" t="s">
        <v>42</v>
      </c>
      <c r="F352" s="405" t="s">
        <v>47</v>
      </c>
      <c r="G352" s="377">
        <v>90</v>
      </c>
      <c r="H352" s="221">
        <v>0</v>
      </c>
      <c r="I352" s="221">
        <v>0</v>
      </c>
      <c r="J352" s="221">
        <v>0</v>
      </c>
      <c r="K352" s="221">
        <v>0</v>
      </c>
      <c r="L352" s="373">
        <v>90</v>
      </c>
      <c r="M352" s="374">
        <v>16.2</v>
      </c>
      <c r="N352" s="374">
        <v>0</v>
      </c>
      <c r="O352" s="373">
        <v>16.2</v>
      </c>
      <c r="P352" s="373"/>
      <c r="Q352" s="373"/>
      <c r="R352" s="373"/>
      <c r="S352" s="373"/>
      <c r="T352" s="373"/>
      <c r="U352" s="373"/>
      <c r="V352" s="373"/>
      <c r="W352" s="373"/>
      <c r="X352" s="2843">
        <v>16.2</v>
      </c>
      <c r="Y352" s="2843">
        <v>0</v>
      </c>
      <c r="Z352" s="2108">
        <v>16.2</v>
      </c>
      <c r="AA352" s="2844"/>
      <c r="AB352" s="2844"/>
      <c r="AC352" s="2108">
        <v>0</v>
      </c>
      <c r="AD352" s="2108"/>
      <c r="AE352" s="2844"/>
      <c r="AF352" s="2844">
        <v>0</v>
      </c>
      <c r="AG352" s="2108">
        <v>0</v>
      </c>
      <c r="AH352" s="373"/>
      <c r="AI352" s="373"/>
      <c r="AJ352" s="373">
        <v>0</v>
      </c>
    </row>
    <row r="353" spans="1:36" s="346" customFormat="1" ht="47.25">
      <c r="A353" s="369">
        <v>476</v>
      </c>
      <c r="B353" s="228" t="s">
        <v>1109</v>
      </c>
      <c r="C353" s="370" t="s">
        <v>1091</v>
      </c>
      <c r="D353" s="182" t="s">
        <v>393</v>
      </c>
      <c r="E353" s="182" t="s">
        <v>42</v>
      </c>
      <c r="F353" s="405" t="s">
        <v>47</v>
      </c>
      <c r="G353" s="377">
        <v>90</v>
      </c>
      <c r="H353" s="221">
        <v>0</v>
      </c>
      <c r="I353" s="221">
        <v>0</v>
      </c>
      <c r="J353" s="221">
        <v>0</v>
      </c>
      <c r="K353" s="221">
        <v>0</v>
      </c>
      <c r="L353" s="373">
        <v>90</v>
      </c>
      <c r="M353" s="374">
        <v>16.2</v>
      </c>
      <c r="N353" s="374">
        <v>0</v>
      </c>
      <c r="O353" s="373">
        <v>16.2</v>
      </c>
      <c r="P353" s="373"/>
      <c r="Q353" s="373"/>
      <c r="R353" s="373"/>
      <c r="S353" s="373"/>
      <c r="T353" s="373"/>
      <c r="U353" s="373"/>
      <c r="V353" s="373"/>
      <c r="W353" s="373"/>
      <c r="X353" s="2843">
        <v>16.2</v>
      </c>
      <c r="Y353" s="2843">
        <v>0</v>
      </c>
      <c r="Z353" s="2108">
        <v>16.2</v>
      </c>
      <c r="AA353" s="2844"/>
      <c r="AB353" s="2844"/>
      <c r="AC353" s="2108">
        <v>0</v>
      </c>
      <c r="AD353" s="2108"/>
      <c r="AE353" s="2844"/>
      <c r="AF353" s="2844">
        <v>0</v>
      </c>
      <c r="AG353" s="2108">
        <v>0</v>
      </c>
      <c r="AH353" s="373"/>
      <c r="AI353" s="373"/>
      <c r="AJ353" s="373">
        <v>0</v>
      </c>
    </row>
    <row r="354" spans="1:36" s="346" customFormat="1" ht="47.25">
      <c r="A354" s="369">
        <v>477</v>
      </c>
      <c r="B354" s="228" t="s">
        <v>1110</v>
      </c>
      <c r="C354" s="370" t="s">
        <v>1091</v>
      </c>
      <c r="D354" s="182" t="s">
        <v>187</v>
      </c>
      <c r="E354" s="182" t="s">
        <v>42</v>
      </c>
      <c r="F354" s="405" t="s">
        <v>47</v>
      </c>
      <c r="G354" s="377">
        <v>90</v>
      </c>
      <c r="H354" s="221">
        <v>0</v>
      </c>
      <c r="I354" s="221">
        <v>0</v>
      </c>
      <c r="J354" s="221">
        <v>0</v>
      </c>
      <c r="K354" s="221">
        <v>0</v>
      </c>
      <c r="L354" s="373">
        <v>90</v>
      </c>
      <c r="M354" s="374">
        <v>16.2</v>
      </c>
      <c r="N354" s="374">
        <v>0</v>
      </c>
      <c r="O354" s="373">
        <v>16.2</v>
      </c>
      <c r="P354" s="373"/>
      <c r="Q354" s="373"/>
      <c r="R354" s="373"/>
      <c r="S354" s="373"/>
      <c r="T354" s="373"/>
      <c r="U354" s="373"/>
      <c r="V354" s="373"/>
      <c r="W354" s="373"/>
      <c r="X354" s="2843">
        <v>16.2</v>
      </c>
      <c r="Y354" s="2843">
        <v>0</v>
      </c>
      <c r="Z354" s="2108">
        <v>16.2</v>
      </c>
      <c r="AA354" s="2844"/>
      <c r="AB354" s="2844"/>
      <c r="AC354" s="2108">
        <v>0</v>
      </c>
      <c r="AD354" s="2108"/>
      <c r="AE354" s="2844"/>
      <c r="AF354" s="2844">
        <v>0</v>
      </c>
      <c r="AG354" s="2108">
        <v>0</v>
      </c>
      <c r="AH354" s="373"/>
      <c r="AI354" s="373"/>
      <c r="AJ354" s="373">
        <v>0</v>
      </c>
    </row>
    <row r="355" spans="1:36" s="346" customFormat="1" ht="47.25">
      <c r="A355" s="369">
        <v>478</v>
      </c>
      <c r="B355" s="228" t="s">
        <v>1111</v>
      </c>
      <c r="C355" s="370" t="s">
        <v>1091</v>
      </c>
      <c r="D355" s="182" t="s">
        <v>538</v>
      </c>
      <c r="E355" s="182" t="s">
        <v>42</v>
      </c>
      <c r="F355" s="405" t="s">
        <v>47</v>
      </c>
      <c r="G355" s="377">
        <v>90</v>
      </c>
      <c r="H355" s="221">
        <v>0</v>
      </c>
      <c r="I355" s="221">
        <v>0</v>
      </c>
      <c r="J355" s="221">
        <v>0</v>
      </c>
      <c r="K355" s="221">
        <v>0</v>
      </c>
      <c r="L355" s="373">
        <v>90</v>
      </c>
      <c r="M355" s="374">
        <v>16.2</v>
      </c>
      <c r="N355" s="374">
        <v>0</v>
      </c>
      <c r="O355" s="373">
        <v>16.2</v>
      </c>
      <c r="P355" s="373"/>
      <c r="Q355" s="373"/>
      <c r="R355" s="373"/>
      <c r="S355" s="373"/>
      <c r="T355" s="373"/>
      <c r="U355" s="373"/>
      <c r="V355" s="373"/>
      <c r="W355" s="373"/>
      <c r="X355" s="2843">
        <v>16.2</v>
      </c>
      <c r="Y355" s="2843">
        <v>0</v>
      </c>
      <c r="Z355" s="2108">
        <v>16.2</v>
      </c>
      <c r="AA355" s="2844"/>
      <c r="AB355" s="2844"/>
      <c r="AC355" s="2108">
        <v>0</v>
      </c>
      <c r="AD355" s="2108"/>
      <c r="AE355" s="2844"/>
      <c r="AF355" s="2844">
        <v>0</v>
      </c>
      <c r="AG355" s="2108">
        <v>0</v>
      </c>
      <c r="AH355" s="373"/>
      <c r="AI355" s="373"/>
      <c r="AJ355" s="373">
        <v>0</v>
      </c>
    </row>
    <row r="356" spans="1:36" s="346" customFormat="1" ht="47.25">
      <c r="A356" s="369">
        <v>479</v>
      </c>
      <c r="B356" s="228" t="s">
        <v>1112</v>
      </c>
      <c r="C356" s="370" t="s">
        <v>1091</v>
      </c>
      <c r="D356" s="182" t="s">
        <v>538</v>
      </c>
      <c r="E356" s="182" t="s">
        <v>42</v>
      </c>
      <c r="F356" s="405" t="s">
        <v>47</v>
      </c>
      <c r="G356" s="377">
        <v>90</v>
      </c>
      <c r="H356" s="221">
        <v>0</v>
      </c>
      <c r="I356" s="221">
        <v>0</v>
      </c>
      <c r="J356" s="221">
        <v>0</v>
      </c>
      <c r="K356" s="221">
        <v>0</v>
      </c>
      <c r="L356" s="373">
        <v>90</v>
      </c>
      <c r="M356" s="374">
        <v>16.2</v>
      </c>
      <c r="N356" s="374">
        <v>0</v>
      </c>
      <c r="O356" s="373">
        <v>16.2</v>
      </c>
      <c r="P356" s="373"/>
      <c r="Q356" s="373"/>
      <c r="R356" s="373"/>
      <c r="S356" s="373"/>
      <c r="T356" s="373"/>
      <c r="U356" s="373"/>
      <c r="V356" s="373"/>
      <c r="W356" s="373"/>
      <c r="X356" s="2843">
        <v>16.2</v>
      </c>
      <c r="Y356" s="2843">
        <v>0</v>
      </c>
      <c r="Z356" s="2108">
        <v>16.2</v>
      </c>
      <c r="AA356" s="2844"/>
      <c r="AB356" s="2844"/>
      <c r="AC356" s="2108">
        <v>0</v>
      </c>
      <c r="AD356" s="2108"/>
      <c r="AE356" s="2844"/>
      <c r="AF356" s="2844">
        <v>0</v>
      </c>
      <c r="AG356" s="2108">
        <v>0</v>
      </c>
      <c r="AH356" s="373"/>
      <c r="AI356" s="373"/>
      <c r="AJ356" s="373">
        <v>0</v>
      </c>
    </row>
    <row r="357" spans="1:36" s="346" customFormat="1" ht="47.25">
      <c r="A357" s="369">
        <v>480</v>
      </c>
      <c r="B357" s="228" t="s">
        <v>1113</v>
      </c>
      <c r="C357" s="370" t="s">
        <v>1091</v>
      </c>
      <c r="D357" s="182" t="s">
        <v>666</v>
      </c>
      <c r="E357" s="182" t="s">
        <v>42</v>
      </c>
      <c r="F357" s="405" t="s">
        <v>47</v>
      </c>
      <c r="G357" s="377">
        <v>90</v>
      </c>
      <c r="H357" s="221">
        <v>0</v>
      </c>
      <c r="I357" s="221">
        <v>0</v>
      </c>
      <c r="J357" s="221">
        <v>0</v>
      </c>
      <c r="K357" s="221">
        <v>0</v>
      </c>
      <c r="L357" s="373">
        <v>90</v>
      </c>
      <c r="M357" s="374">
        <v>16.2</v>
      </c>
      <c r="N357" s="374">
        <v>0</v>
      </c>
      <c r="O357" s="373">
        <v>16.2</v>
      </c>
      <c r="P357" s="373"/>
      <c r="Q357" s="373"/>
      <c r="R357" s="373"/>
      <c r="S357" s="373"/>
      <c r="T357" s="373"/>
      <c r="U357" s="373"/>
      <c r="V357" s="373"/>
      <c r="W357" s="373"/>
      <c r="X357" s="2843">
        <v>16.2</v>
      </c>
      <c r="Y357" s="2843">
        <v>0</v>
      </c>
      <c r="Z357" s="2108">
        <v>16.2</v>
      </c>
      <c r="AA357" s="2844"/>
      <c r="AB357" s="2844"/>
      <c r="AC357" s="2108">
        <v>0</v>
      </c>
      <c r="AD357" s="2108"/>
      <c r="AE357" s="2844"/>
      <c r="AF357" s="2844">
        <v>0</v>
      </c>
      <c r="AG357" s="2108">
        <v>0</v>
      </c>
      <c r="AH357" s="373"/>
      <c r="AI357" s="373"/>
      <c r="AJ357" s="373">
        <v>0</v>
      </c>
    </row>
    <row r="358" spans="1:36" s="346" customFormat="1" ht="47.25">
      <c r="A358" s="369">
        <v>481</v>
      </c>
      <c r="B358" s="228" t="s">
        <v>1114</v>
      </c>
      <c r="C358" s="370" t="s">
        <v>1091</v>
      </c>
      <c r="D358" s="182" t="s">
        <v>666</v>
      </c>
      <c r="E358" s="182" t="s">
        <v>42</v>
      </c>
      <c r="F358" s="405" t="s">
        <v>47</v>
      </c>
      <c r="G358" s="377">
        <v>90</v>
      </c>
      <c r="H358" s="221">
        <v>0</v>
      </c>
      <c r="I358" s="221">
        <v>0</v>
      </c>
      <c r="J358" s="221">
        <v>0</v>
      </c>
      <c r="K358" s="221">
        <v>0</v>
      </c>
      <c r="L358" s="373">
        <v>90</v>
      </c>
      <c r="M358" s="374">
        <v>16.2</v>
      </c>
      <c r="N358" s="374">
        <v>0</v>
      </c>
      <c r="O358" s="373">
        <v>16.2</v>
      </c>
      <c r="P358" s="373"/>
      <c r="Q358" s="373"/>
      <c r="R358" s="373"/>
      <c r="S358" s="373"/>
      <c r="T358" s="373"/>
      <c r="U358" s="373"/>
      <c r="V358" s="373"/>
      <c r="W358" s="373"/>
      <c r="X358" s="2843">
        <v>16.2</v>
      </c>
      <c r="Y358" s="2843">
        <v>0</v>
      </c>
      <c r="Z358" s="2108">
        <v>16.2</v>
      </c>
      <c r="AA358" s="2844"/>
      <c r="AB358" s="2844"/>
      <c r="AC358" s="2108">
        <v>0</v>
      </c>
      <c r="AD358" s="2108"/>
      <c r="AE358" s="2844"/>
      <c r="AF358" s="2844">
        <v>0</v>
      </c>
      <c r="AG358" s="2108">
        <v>0</v>
      </c>
      <c r="AH358" s="373"/>
      <c r="AI358" s="373"/>
      <c r="AJ358" s="373">
        <v>0</v>
      </c>
    </row>
    <row r="359" spans="1:36" s="346" customFormat="1" ht="63">
      <c r="A359" s="369">
        <v>482</v>
      </c>
      <c r="B359" s="228" t="s">
        <v>1115</v>
      </c>
      <c r="C359" s="370" t="s">
        <v>1116</v>
      </c>
      <c r="D359" s="182" t="s">
        <v>668</v>
      </c>
      <c r="E359" s="182" t="s">
        <v>42</v>
      </c>
      <c r="F359" s="405" t="s">
        <v>47</v>
      </c>
      <c r="G359" s="377">
        <v>90</v>
      </c>
      <c r="H359" s="221">
        <v>0</v>
      </c>
      <c r="I359" s="221">
        <v>0</v>
      </c>
      <c r="J359" s="221">
        <v>0</v>
      </c>
      <c r="K359" s="221">
        <v>0</v>
      </c>
      <c r="L359" s="373">
        <v>90</v>
      </c>
      <c r="M359" s="374">
        <v>16.2</v>
      </c>
      <c r="N359" s="374">
        <v>0</v>
      </c>
      <c r="O359" s="373">
        <v>16.2</v>
      </c>
      <c r="P359" s="373"/>
      <c r="Q359" s="373"/>
      <c r="R359" s="373"/>
      <c r="S359" s="373"/>
      <c r="T359" s="373"/>
      <c r="U359" s="373"/>
      <c r="V359" s="373"/>
      <c r="W359" s="373"/>
      <c r="X359" s="2843">
        <v>16.2</v>
      </c>
      <c r="Y359" s="2843">
        <v>0</v>
      </c>
      <c r="Z359" s="2108">
        <v>16.2</v>
      </c>
      <c r="AA359" s="2844"/>
      <c r="AB359" s="2844"/>
      <c r="AC359" s="2108">
        <v>0</v>
      </c>
      <c r="AD359" s="2108"/>
      <c r="AE359" s="2844"/>
      <c r="AF359" s="2844">
        <v>0</v>
      </c>
      <c r="AG359" s="2108">
        <v>0</v>
      </c>
      <c r="AH359" s="373"/>
      <c r="AI359" s="373"/>
      <c r="AJ359" s="373">
        <v>0</v>
      </c>
    </row>
    <row r="360" spans="1:36" s="346" customFormat="1" ht="47.25">
      <c r="A360" s="369">
        <v>483</v>
      </c>
      <c r="B360" s="228" t="s">
        <v>1117</v>
      </c>
      <c r="C360" s="370" t="s">
        <v>1091</v>
      </c>
      <c r="D360" s="182" t="s">
        <v>668</v>
      </c>
      <c r="E360" s="182" t="s">
        <v>42</v>
      </c>
      <c r="F360" s="405" t="s">
        <v>47</v>
      </c>
      <c r="G360" s="377">
        <v>90</v>
      </c>
      <c r="H360" s="221">
        <v>0</v>
      </c>
      <c r="I360" s="221">
        <v>0</v>
      </c>
      <c r="J360" s="221">
        <v>0</v>
      </c>
      <c r="K360" s="221">
        <v>0</v>
      </c>
      <c r="L360" s="373">
        <v>90</v>
      </c>
      <c r="M360" s="374">
        <v>16.2</v>
      </c>
      <c r="N360" s="374">
        <v>0</v>
      </c>
      <c r="O360" s="373">
        <v>16.2</v>
      </c>
      <c r="P360" s="373"/>
      <c r="Q360" s="373"/>
      <c r="R360" s="373"/>
      <c r="S360" s="373"/>
      <c r="T360" s="373"/>
      <c r="U360" s="373"/>
      <c r="V360" s="373"/>
      <c r="W360" s="373"/>
      <c r="X360" s="2843">
        <v>16.2</v>
      </c>
      <c r="Y360" s="2843">
        <v>0</v>
      </c>
      <c r="Z360" s="2108">
        <v>16.2</v>
      </c>
      <c r="AA360" s="2844"/>
      <c r="AB360" s="2844"/>
      <c r="AC360" s="2108">
        <v>0</v>
      </c>
      <c r="AD360" s="2108"/>
      <c r="AE360" s="2844"/>
      <c r="AF360" s="2844">
        <v>0</v>
      </c>
      <c r="AG360" s="2108">
        <v>0</v>
      </c>
      <c r="AH360" s="373"/>
      <c r="AI360" s="373"/>
      <c r="AJ360" s="373">
        <v>0</v>
      </c>
    </row>
    <row r="361" spans="1:36" s="346" customFormat="1" ht="47.25">
      <c r="A361" s="369">
        <v>484</v>
      </c>
      <c r="B361" s="228" t="s">
        <v>1118</v>
      </c>
      <c r="C361" s="370" t="s">
        <v>1091</v>
      </c>
      <c r="D361" s="182" t="s">
        <v>45</v>
      </c>
      <c r="E361" s="182" t="s">
        <v>42</v>
      </c>
      <c r="F361" s="405" t="s">
        <v>47</v>
      </c>
      <c r="G361" s="377">
        <v>90</v>
      </c>
      <c r="H361" s="221">
        <v>0</v>
      </c>
      <c r="I361" s="221">
        <v>0</v>
      </c>
      <c r="J361" s="221">
        <v>0</v>
      </c>
      <c r="K361" s="221">
        <v>0</v>
      </c>
      <c r="L361" s="373">
        <v>90</v>
      </c>
      <c r="M361" s="374">
        <v>16.2</v>
      </c>
      <c r="N361" s="374">
        <v>0</v>
      </c>
      <c r="O361" s="373">
        <v>16.2</v>
      </c>
      <c r="P361" s="373"/>
      <c r="Q361" s="373"/>
      <c r="R361" s="373"/>
      <c r="S361" s="373"/>
      <c r="T361" s="373"/>
      <c r="U361" s="373"/>
      <c r="V361" s="373"/>
      <c r="W361" s="373"/>
      <c r="X361" s="2843">
        <v>16.2</v>
      </c>
      <c r="Y361" s="2843">
        <v>0</v>
      </c>
      <c r="Z361" s="2108">
        <v>16.2</v>
      </c>
      <c r="AA361" s="2844"/>
      <c r="AB361" s="2844"/>
      <c r="AC361" s="2108">
        <v>0</v>
      </c>
      <c r="AD361" s="2108"/>
      <c r="AE361" s="2844"/>
      <c r="AF361" s="2844">
        <v>0</v>
      </c>
      <c r="AG361" s="2108">
        <v>0</v>
      </c>
      <c r="AH361" s="373"/>
      <c r="AI361" s="373"/>
      <c r="AJ361" s="373">
        <v>0</v>
      </c>
    </row>
    <row r="362" spans="1:36" s="346" customFormat="1" ht="47.25">
      <c r="A362" s="369">
        <v>485</v>
      </c>
      <c r="B362" s="228" t="s">
        <v>1119</v>
      </c>
      <c r="C362" s="370" t="s">
        <v>1091</v>
      </c>
      <c r="D362" s="182" t="s">
        <v>72</v>
      </c>
      <c r="E362" s="182" t="s">
        <v>42</v>
      </c>
      <c r="F362" s="405" t="s">
        <v>47</v>
      </c>
      <c r="G362" s="377">
        <v>90</v>
      </c>
      <c r="H362" s="221">
        <v>0</v>
      </c>
      <c r="I362" s="221">
        <v>0</v>
      </c>
      <c r="J362" s="221">
        <v>0</v>
      </c>
      <c r="K362" s="221">
        <v>0</v>
      </c>
      <c r="L362" s="373">
        <v>90</v>
      </c>
      <c r="M362" s="374">
        <v>16.2</v>
      </c>
      <c r="N362" s="374">
        <v>0</v>
      </c>
      <c r="O362" s="373">
        <v>16.2</v>
      </c>
      <c r="P362" s="373"/>
      <c r="Q362" s="373"/>
      <c r="R362" s="373"/>
      <c r="S362" s="373"/>
      <c r="T362" s="373"/>
      <c r="U362" s="373"/>
      <c r="V362" s="373"/>
      <c r="W362" s="373"/>
      <c r="X362" s="2843">
        <v>16.2</v>
      </c>
      <c r="Y362" s="2843">
        <v>0</v>
      </c>
      <c r="Z362" s="2108">
        <v>16.2</v>
      </c>
      <c r="AA362" s="2844"/>
      <c r="AB362" s="2844"/>
      <c r="AC362" s="2108">
        <v>0</v>
      </c>
      <c r="AD362" s="2108"/>
      <c r="AE362" s="2844"/>
      <c r="AF362" s="2844">
        <v>0</v>
      </c>
      <c r="AG362" s="2108">
        <v>0</v>
      </c>
      <c r="AH362" s="373"/>
      <c r="AI362" s="373"/>
      <c r="AJ362" s="373">
        <v>0</v>
      </c>
    </row>
    <row r="363" spans="1:36" s="346" customFormat="1" ht="47.25">
      <c r="A363" s="369">
        <v>486</v>
      </c>
      <c r="B363" s="228" t="s">
        <v>1120</v>
      </c>
      <c r="C363" s="370" t="s">
        <v>1091</v>
      </c>
      <c r="D363" s="182" t="s">
        <v>389</v>
      </c>
      <c r="E363" s="182" t="s">
        <v>42</v>
      </c>
      <c r="F363" s="405" t="s">
        <v>47</v>
      </c>
      <c r="G363" s="377">
        <v>90</v>
      </c>
      <c r="H363" s="221">
        <v>0</v>
      </c>
      <c r="I363" s="221">
        <v>0</v>
      </c>
      <c r="J363" s="221">
        <v>0</v>
      </c>
      <c r="K363" s="221">
        <v>0</v>
      </c>
      <c r="L363" s="373">
        <v>90</v>
      </c>
      <c r="M363" s="374">
        <v>16.2</v>
      </c>
      <c r="N363" s="374">
        <v>0</v>
      </c>
      <c r="O363" s="373">
        <v>16.2</v>
      </c>
      <c r="P363" s="373"/>
      <c r="Q363" s="373"/>
      <c r="R363" s="373"/>
      <c r="S363" s="373"/>
      <c r="T363" s="373"/>
      <c r="U363" s="373"/>
      <c r="V363" s="373"/>
      <c r="W363" s="373"/>
      <c r="X363" s="2843">
        <v>16.2</v>
      </c>
      <c r="Y363" s="2843">
        <v>0</v>
      </c>
      <c r="Z363" s="2108">
        <v>16.2</v>
      </c>
      <c r="AA363" s="2844"/>
      <c r="AB363" s="2844"/>
      <c r="AC363" s="2108">
        <v>0</v>
      </c>
      <c r="AD363" s="2108"/>
      <c r="AE363" s="2844"/>
      <c r="AF363" s="2844">
        <v>0</v>
      </c>
      <c r="AG363" s="2108">
        <v>0</v>
      </c>
      <c r="AH363" s="373"/>
      <c r="AI363" s="373"/>
      <c r="AJ363" s="373">
        <v>0</v>
      </c>
    </row>
    <row r="364" spans="1:36" s="346" customFormat="1" ht="47.25">
      <c r="A364" s="369">
        <v>487</v>
      </c>
      <c r="B364" s="228" t="s">
        <v>1121</v>
      </c>
      <c r="C364" s="370" t="s">
        <v>1091</v>
      </c>
      <c r="D364" s="182" t="s">
        <v>209</v>
      </c>
      <c r="E364" s="182" t="s">
        <v>42</v>
      </c>
      <c r="F364" s="405" t="s">
        <v>47</v>
      </c>
      <c r="G364" s="377">
        <v>90</v>
      </c>
      <c r="H364" s="221">
        <v>0</v>
      </c>
      <c r="I364" s="221">
        <v>0</v>
      </c>
      <c r="J364" s="221">
        <v>0</v>
      </c>
      <c r="K364" s="221">
        <v>0</v>
      </c>
      <c r="L364" s="373">
        <v>90</v>
      </c>
      <c r="M364" s="374">
        <v>16.2</v>
      </c>
      <c r="N364" s="374">
        <v>0</v>
      </c>
      <c r="O364" s="373">
        <v>16.2</v>
      </c>
      <c r="P364" s="373"/>
      <c r="Q364" s="373"/>
      <c r="R364" s="373"/>
      <c r="S364" s="373"/>
      <c r="T364" s="373"/>
      <c r="U364" s="373"/>
      <c r="V364" s="373"/>
      <c r="W364" s="373"/>
      <c r="X364" s="2843">
        <v>16.2</v>
      </c>
      <c r="Y364" s="2843">
        <v>0</v>
      </c>
      <c r="Z364" s="2108">
        <v>16.2</v>
      </c>
      <c r="AA364" s="2844"/>
      <c r="AB364" s="2844"/>
      <c r="AC364" s="2108">
        <v>0</v>
      </c>
      <c r="AD364" s="2108"/>
      <c r="AE364" s="2844"/>
      <c r="AF364" s="2844">
        <v>0</v>
      </c>
      <c r="AG364" s="2108">
        <v>0</v>
      </c>
      <c r="AH364" s="373"/>
      <c r="AI364" s="373"/>
      <c r="AJ364" s="373">
        <v>0</v>
      </c>
    </row>
    <row r="365" spans="1:36" s="346" customFormat="1" ht="47.25">
      <c r="A365" s="369">
        <v>488</v>
      </c>
      <c r="B365" s="228" t="s">
        <v>1122</v>
      </c>
      <c r="C365" s="370" t="s">
        <v>1091</v>
      </c>
      <c r="D365" s="182" t="s">
        <v>205</v>
      </c>
      <c r="E365" s="182" t="s">
        <v>42</v>
      </c>
      <c r="F365" s="405" t="s">
        <v>47</v>
      </c>
      <c r="G365" s="377">
        <v>90</v>
      </c>
      <c r="H365" s="221">
        <v>0</v>
      </c>
      <c r="I365" s="221">
        <v>0</v>
      </c>
      <c r="J365" s="221">
        <v>0</v>
      </c>
      <c r="K365" s="221">
        <v>0</v>
      </c>
      <c r="L365" s="373">
        <v>90</v>
      </c>
      <c r="M365" s="374">
        <v>16.2</v>
      </c>
      <c r="N365" s="374">
        <v>0</v>
      </c>
      <c r="O365" s="373">
        <v>16.2</v>
      </c>
      <c r="P365" s="373"/>
      <c r="Q365" s="373"/>
      <c r="R365" s="373"/>
      <c r="S365" s="373"/>
      <c r="T365" s="373"/>
      <c r="U365" s="373"/>
      <c r="V365" s="373"/>
      <c r="W365" s="373"/>
      <c r="X365" s="2843">
        <v>16.2</v>
      </c>
      <c r="Y365" s="2843">
        <v>0</v>
      </c>
      <c r="Z365" s="2108">
        <v>16.2</v>
      </c>
      <c r="AA365" s="2844"/>
      <c r="AB365" s="2844"/>
      <c r="AC365" s="2108">
        <v>0</v>
      </c>
      <c r="AD365" s="2108"/>
      <c r="AE365" s="2844"/>
      <c r="AF365" s="2844">
        <v>0</v>
      </c>
      <c r="AG365" s="2108">
        <v>0</v>
      </c>
      <c r="AH365" s="373"/>
      <c r="AI365" s="373"/>
      <c r="AJ365" s="373">
        <v>0</v>
      </c>
    </row>
    <row r="366" spans="1:36" s="346" customFormat="1" ht="47.25">
      <c r="A366" s="369">
        <v>489</v>
      </c>
      <c r="B366" s="228" t="s">
        <v>1123</v>
      </c>
      <c r="C366" s="370" t="s">
        <v>1091</v>
      </c>
      <c r="D366" s="182" t="s">
        <v>393</v>
      </c>
      <c r="E366" s="182" t="s">
        <v>42</v>
      </c>
      <c r="F366" s="405" t="s">
        <v>47</v>
      </c>
      <c r="G366" s="377">
        <v>90</v>
      </c>
      <c r="H366" s="221">
        <v>0</v>
      </c>
      <c r="I366" s="221">
        <v>0</v>
      </c>
      <c r="J366" s="221">
        <v>0</v>
      </c>
      <c r="K366" s="221">
        <v>0</v>
      </c>
      <c r="L366" s="373">
        <v>90</v>
      </c>
      <c r="M366" s="374">
        <v>16.2</v>
      </c>
      <c r="N366" s="374">
        <v>0</v>
      </c>
      <c r="O366" s="373">
        <v>16.2</v>
      </c>
      <c r="P366" s="373"/>
      <c r="Q366" s="373"/>
      <c r="R366" s="373"/>
      <c r="S366" s="373"/>
      <c r="T366" s="373"/>
      <c r="U366" s="373"/>
      <c r="V366" s="373"/>
      <c r="W366" s="373"/>
      <c r="X366" s="2843">
        <v>16.2</v>
      </c>
      <c r="Y366" s="2843">
        <v>0</v>
      </c>
      <c r="Z366" s="2108">
        <v>16.2</v>
      </c>
      <c r="AA366" s="2844"/>
      <c r="AB366" s="2844"/>
      <c r="AC366" s="2108">
        <v>0</v>
      </c>
      <c r="AD366" s="2108"/>
      <c r="AE366" s="2844"/>
      <c r="AF366" s="2844">
        <v>0</v>
      </c>
      <c r="AG366" s="2108">
        <v>0</v>
      </c>
      <c r="AH366" s="373"/>
      <c r="AI366" s="373"/>
      <c r="AJ366" s="373">
        <v>0</v>
      </c>
    </row>
    <row r="367" spans="1:36" s="346" customFormat="1" ht="47.25">
      <c r="A367" s="369">
        <v>490</v>
      </c>
      <c r="B367" s="228" t="s">
        <v>1124</v>
      </c>
      <c r="C367" s="370" t="s">
        <v>1091</v>
      </c>
      <c r="D367" s="182" t="s">
        <v>254</v>
      </c>
      <c r="E367" s="182" t="s">
        <v>42</v>
      </c>
      <c r="F367" s="405" t="s">
        <v>47</v>
      </c>
      <c r="G367" s="377">
        <v>90</v>
      </c>
      <c r="H367" s="221">
        <v>0</v>
      </c>
      <c r="I367" s="221">
        <v>0</v>
      </c>
      <c r="J367" s="221">
        <v>0</v>
      </c>
      <c r="K367" s="221">
        <v>0</v>
      </c>
      <c r="L367" s="373">
        <v>90</v>
      </c>
      <c r="M367" s="374">
        <v>16.2</v>
      </c>
      <c r="N367" s="374">
        <v>0</v>
      </c>
      <c r="O367" s="373">
        <v>16.2</v>
      </c>
      <c r="P367" s="373"/>
      <c r="Q367" s="373"/>
      <c r="R367" s="373"/>
      <c r="S367" s="373"/>
      <c r="T367" s="373"/>
      <c r="U367" s="373"/>
      <c r="V367" s="373"/>
      <c r="W367" s="373"/>
      <c r="X367" s="2843">
        <v>16.2</v>
      </c>
      <c r="Y367" s="2843">
        <v>0</v>
      </c>
      <c r="Z367" s="2108">
        <v>16.2</v>
      </c>
      <c r="AA367" s="2844"/>
      <c r="AB367" s="2844"/>
      <c r="AC367" s="2108">
        <v>0</v>
      </c>
      <c r="AD367" s="2108"/>
      <c r="AE367" s="2844"/>
      <c r="AF367" s="2844">
        <v>0</v>
      </c>
      <c r="AG367" s="2108">
        <v>0</v>
      </c>
      <c r="AH367" s="373"/>
      <c r="AI367" s="373"/>
      <c r="AJ367" s="373">
        <v>0</v>
      </c>
    </row>
    <row r="368" spans="1:36" s="346" customFormat="1" ht="47.25">
      <c r="A368" s="369">
        <v>491</v>
      </c>
      <c r="B368" s="228" t="s">
        <v>1125</v>
      </c>
      <c r="C368" s="370" t="s">
        <v>1091</v>
      </c>
      <c r="D368" s="378" t="s">
        <v>553</v>
      </c>
      <c r="E368" s="182" t="s">
        <v>42</v>
      </c>
      <c r="F368" s="405" t="s">
        <v>47</v>
      </c>
      <c r="G368" s="377">
        <v>90</v>
      </c>
      <c r="H368" s="221">
        <v>0</v>
      </c>
      <c r="I368" s="221">
        <v>0</v>
      </c>
      <c r="J368" s="221">
        <v>0</v>
      </c>
      <c r="K368" s="221">
        <v>0</v>
      </c>
      <c r="L368" s="373">
        <v>90</v>
      </c>
      <c r="M368" s="374">
        <v>16.2</v>
      </c>
      <c r="N368" s="374">
        <v>0</v>
      </c>
      <c r="O368" s="373">
        <v>16.2</v>
      </c>
      <c r="P368" s="373"/>
      <c r="Q368" s="373"/>
      <c r="R368" s="373"/>
      <c r="S368" s="373"/>
      <c r="T368" s="373"/>
      <c r="U368" s="373"/>
      <c r="V368" s="373"/>
      <c r="W368" s="373"/>
      <c r="X368" s="2843">
        <v>16.2</v>
      </c>
      <c r="Y368" s="2843">
        <v>0</v>
      </c>
      <c r="Z368" s="2108">
        <v>16.2</v>
      </c>
      <c r="AA368" s="2844"/>
      <c r="AB368" s="2844"/>
      <c r="AC368" s="2108">
        <v>0</v>
      </c>
      <c r="AD368" s="2108"/>
      <c r="AE368" s="2844"/>
      <c r="AF368" s="2844">
        <v>0</v>
      </c>
      <c r="AG368" s="2108">
        <v>0</v>
      </c>
      <c r="AH368" s="373"/>
      <c r="AI368" s="373"/>
      <c r="AJ368" s="373">
        <v>0</v>
      </c>
    </row>
    <row r="369" spans="1:36" s="346" customFormat="1" ht="47.25">
      <c r="A369" s="369">
        <v>492</v>
      </c>
      <c r="B369" s="228" t="s">
        <v>1126</v>
      </c>
      <c r="C369" s="370" t="s">
        <v>1091</v>
      </c>
      <c r="D369" s="182" t="s">
        <v>213</v>
      </c>
      <c r="E369" s="182" t="s">
        <v>42</v>
      </c>
      <c r="F369" s="405" t="s">
        <v>47</v>
      </c>
      <c r="G369" s="377">
        <v>90</v>
      </c>
      <c r="H369" s="221">
        <v>0</v>
      </c>
      <c r="I369" s="221">
        <v>0</v>
      </c>
      <c r="J369" s="221">
        <v>0</v>
      </c>
      <c r="K369" s="221">
        <v>0</v>
      </c>
      <c r="L369" s="373">
        <v>90</v>
      </c>
      <c r="M369" s="374">
        <v>16.2</v>
      </c>
      <c r="N369" s="374">
        <v>0</v>
      </c>
      <c r="O369" s="373">
        <v>16.2</v>
      </c>
      <c r="P369" s="373"/>
      <c r="Q369" s="373"/>
      <c r="R369" s="373"/>
      <c r="S369" s="373"/>
      <c r="T369" s="373"/>
      <c r="U369" s="373"/>
      <c r="V369" s="373"/>
      <c r="W369" s="373"/>
      <c r="X369" s="2843">
        <v>16.2</v>
      </c>
      <c r="Y369" s="2843">
        <v>0</v>
      </c>
      <c r="Z369" s="2108">
        <v>16.2</v>
      </c>
      <c r="AA369" s="2844"/>
      <c r="AB369" s="2844"/>
      <c r="AC369" s="2108">
        <v>0</v>
      </c>
      <c r="AD369" s="2108"/>
      <c r="AE369" s="2844"/>
      <c r="AF369" s="2844">
        <v>0</v>
      </c>
      <c r="AG369" s="2108">
        <v>0</v>
      </c>
      <c r="AH369" s="373"/>
      <c r="AI369" s="373"/>
      <c r="AJ369" s="373">
        <v>0</v>
      </c>
    </row>
    <row r="370" spans="1:36" s="346" customFormat="1" ht="47.25">
      <c r="A370" s="369">
        <v>493</v>
      </c>
      <c r="B370" s="228" t="s">
        <v>1127</v>
      </c>
      <c r="C370" s="370" t="s">
        <v>1091</v>
      </c>
      <c r="D370" s="182" t="s">
        <v>384</v>
      </c>
      <c r="E370" s="182" t="s">
        <v>42</v>
      </c>
      <c r="F370" s="405" t="s">
        <v>47</v>
      </c>
      <c r="G370" s="377">
        <v>90</v>
      </c>
      <c r="H370" s="221">
        <v>0</v>
      </c>
      <c r="I370" s="221">
        <v>0</v>
      </c>
      <c r="J370" s="221">
        <v>0</v>
      </c>
      <c r="K370" s="221">
        <v>0</v>
      </c>
      <c r="L370" s="373">
        <v>90</v>
      </c>
      <c r="M370" s="374">
        <v>16.2</v>
      </c>
      <c r="N370" s="374">
        <v>0</v>
      </c>
      <c r="O370" s="373">
        <v>16.2</v>
      </c>
      <c r="P370" s="373"/>
      <c r="Q370" s="373"/>
      <c r="R370" s="373"/>
      <c r="S370" s="373"/>
      <c r="T370" s="373"/>
      <c r="U370" s="373"/>
      <c r="V370" s="373"/>
      <c r="W370" s="373"/>
      <c r="X370" s="2843">
        <v>16.2</v>
      </c>
      <c r="Y370" s="2843">
        <v>0</v>
      </c>
      <c r="Z370" s="2108">
        <v>16.2</v>
      </c>
      <c r="AA370" s="2844"/>
      <c r="AB370" s="2844"/>
      <c r="AC370" s="2108">
        <v>0</v>
      </c>
      <c r="AD370" s="2108"/>
      <c r="AE370" s="2844"/>
      <c r="AF370" s="2844">
        <v>0</v>
      </c>
      <c r="AG370" s="2108">
        <v>0</v>
      </c>
      <c r="AH370" s="373"/>
      <c r="AI370" s="373"/>
      <c r="AJ370" s="373">
        <v>0</v>
      </c>
    </row>
    <row r="371" spans="1:36" s="346" customFormat="1" ht="47.25">
      <c r="A371" s="369">
        <v>494</v>
      </c>
      <c r="B371" s="228" t="s">
        <v>1128</v>
      </c>
      <c r="C371" s="370" t="s">
        <v>1091</v>
      </c>
      <c r="D371" s="182" t="s">
        <v>187</v>
      </c>
      <c r="E371" s="182" t="s">
        <v>42</v>
      </c>
      <c r="F371" s="405" t="s">
        <v>47</v>
      </c>
      <c r="G371" s="377">
        <v>90</v>
      </c>
      <c r="H371" s="221">
        <v>0</v>
      </c>
      <c r="I371" s="221">
        <v>0</v>
      </c>
      <c r="J371" s="221">
        <v>0</v>
      </c>
      <c r="K371" s="221">
        <v>0</v>
      </c>
      <c r="L371" s="373">
        <v>90</v>
      </c>
      <c r="M371" s="374">
        <v>16.2</v>
      </c>
      <c r="N371" s="374">
        <v>0</v>
      </c>
      <c r="O371" s="373">
        <v>16.2</v>
      </c>
      <c r="P371" s="373"/>
      <c r="Q371" s="373"/>
      <c r="R371" s="373"/>
      <c r="S371" s="373"/>
      <c r="T371" s="373"/>
      <c r="U371" s="373"/>
      <c r="V371" s="373"/>
      <c r="W371" s="373"/>
      <c r="X371" s="2843">
        <v>16.2</v>
      </c>
      <c r="Y371" s="2843">
        <v>0</v>
      </c>
      <c r="Z371" s="2108">
        <v>16.2</v>
      </c>
      <c r="AA371" s="2844"/>
      <c r="AB371" s="2844"/>
      <c r="AC371" s="2108">
        <v>0</v>
      </c>
      <c r="AD371" s="2108"/>
      <c r="AE371" s="2844"/>
      <c r="AF371" s="2844">
        <v>0</v>
      </c>
      <c r="AG371" s="2108">
        <v>0</v>
      </c>
      <c r="AH371" s="373"/>
      <c r="AI371" s="373"/>
      <c r="AJ371" s="373">
        <v>0</v>
      </c>
    </row>
    <row r="372" spans="1:36" s="346" customFormat="1" ht="47.25">
      <c r="A372" s="369">
        <v>495</v>
      </c>
      <c r="B372" s="228" t="s">
        <v>1129</v>
      </c>
      <c r="C372" s="370" t="s">
        <v>1091</v>
      </c>
      <c r="D372" s="182" t="s">
        <v>561</v>
      </c>
      <c r="E372" s="182" t="s">
        <v>42</v>
      </c>
      <c r="F372" s="405" t="s">
        <v>47</v>
      </c>
      <c r="G372" s="377">
        <v>90</v>
      </c>
      <c r="H372" s="221">
        <v>0</v>
      </c>
      <c r="I372" s="221">
        <v>0</v>
      </c>
      <c r="J372" s="221">
        <v>0</v>
      </c>
      <c r="K372" s="221">
        <v>0</v>
      </c>
      <c r="L372" s="373">
        <v>90</v>
      </c>
      <c r="M372" s="374">
        <v>16.2</v>
      </c>
      <c r="N372" s="374">
        <v>0</v>
      </c>
      <c r="O372" s="373">
        <v>16.2</v>
      </c>
      <c r="P372" s="373"/>
      <c r="Q372" s="373"/>
      <c r="R372" s="373"/>
      <c r="S372" s="373"/>
      <c r="T372" s="373"/>
      <c r="U372" s="373"/>
      <c r="V372" s="373"/>
      <c r="W372" s="373"/>
      <c r="X372" s="2843">
        <v>16.2</v>
      </c>
      <c r="Y372" s="2843">
        <v>0</v>
      </c>
      <c r="Z372" s="2108">
        <v>16.2</v>
      </c>
      <c r="AA372" s="2844"/>
      <c r="AB372" s="2844"/>
      <c r="AC372" s="2108">
        <v>0</v>
      </c>
      <c r="AD372" s="2108"/>
      <c r="AE372" s="2844"/>
      <c r="AF372" s="2844">
        <v>0</v>
      </c>
      <c r="AG372" s="2108">
        <v>0</v>
      </c>
      <c r="AH372" s="373"/>
      <c r="AI372" s="373"/>
      <c r="AJ372" s="373">
        <v>0</v>
      </c>
    </row>
    <row r="373" spans="1:36" s="346" customFormat="1" ht="63">
      <c r="A373" s="369">
        <v>496</v>
      </c>
      <c r="B373" s="228" t="s">
        <v>1130</v>
      </c>
      <c r="C373" s="370" t="s">
        <v>1131</v>
      </c>
      <c r="D373" s="182" t="s">
        <v>28</v>
      </c>
      <c r="E373" s="182" t="s">
        <v>42</v>
      </c>
      <c r="F373" s="405" t="s">
        <v>47</v>
      </c>
      <c r="G373" s="377">
        <v>45</v>
      </c>
      <c r="H373" s="221">
        <v>0</v>
      </c>
      <c r="I373" s="221">
        <v>0</v>
      </c>
      <c r="J373" s="221">
        <v>0</v>
      </c>
      <c r="K373" s="221">
        <v>0</v>
      </c>
      <c r="L373" s="373">
        <v>45</v>
      </c>
      <c r="M373" s="374">
        <v>8.1</v>
      </c>
      <c r="N373" s="374">
        <v>0</v>
      </c>
      <c r="O373" s="373">
        <v>8.1</v>
      </c>
      <c r="P373" s="373"/>
      <c r="Q373" s="373"/>
      <c r="R373" s="373"/>
      <c r="S373" s="373"/>
      <c r="T373" s="373"/>
      <c r="U373" s="373"/>
      <c r="V373" s="373"/>
      <c r="W373" s="373"/>
      <c r="X373" s="2843">
        <v>8.1</v>
      </c>
      <c r="Y373" s="2843">
        <v>0</v>
      </c>
      <c r="Z373" s="2108">
        <v>8.1</v>
      </c>
      <c r="AA373" s="2844"/>
      <c r="AB373" s="2844"/>
      <c r="AC373" s="2108">
        <v>0</v>
      </c>
      <c r="AD373" s="2108"/>
      <c r="AE373" s="2844"/>
      <c r="AF373" s="2844">
        <v>0</v>
      </c>
      <c r="AG373" s="2108">
        <v>0</v>
      </c>
      <c r="AH373" s="373"/>
      <c r="AI373" s="373"/>
      <c r="AJ373" s="373">
        <v>0</v>
      </c>
    </row>
    <row r="374" spans="1:36" s="346" customFormat="1" ht="63">
      <c r="A374" s="369">
        <v>497</v>
      </c>
      <c r="B374" s="228" t="s">
        <v>1132</v>
      </c>
      <c r="C374" s="370" t="s">
        <v>1131</v>
      </c>
      <c r="D374" s="182" t="s">
        <v>400</v>
      </c>
      <c r="E374" s="182" t="s">
        <v>42</v>
      </c>
      <c r="F374" s="405" t="s">
        <v>47</v>
      </c>
      <c r="G374" s="377">
        <v>45</v>
      </c>
      <c r="H374" s="221">
        <v>0</v>
      </c>
      <c r="I374" s="221">
        <v>0</v>
      </c>
      <c r="J374" s="221">
        <v>0</v>
      </c>
      <c r="K374" s="221">
        <v>0</v>
      </c>
      <c r="L374" s="373">
        <v>45</v>
      </c>
      <c r="M374" s="374">
        <v>8.1</v>
      </c>
      <c r="N374" s="374">
        <v>0</v>
      </c>
      <c r="O374" s="373">
        <v>8.1</v>
      </c>
      <c r="P374" s="373"/>
      <c r="Q374" s="373"/>
      <c r="R374" s="373"/>
      <c r="S374" s="373"/>
      <c r="T374" s="373"/>
      <c r="U374" s="373"/>
      <c r="V374" s="373"/>
      <c r="W374" s="373"/>
      <c r="X374" s="2843">
        <v>8.1</v>
      </c>
      <c r="Y374" s="2843">
        <v>0</v>
      </c>
      <c r="Z374" s="2108">
        <v>8.1</v>
      </c>
      <c r="AA374" s="2844">
        <v>2.00475</v>
      </c>
      <c r="AB374" s="2844"/>
      <c r="AC374" s="2108">
        <v>2.00475</v>
      </c>
      <c r="AD374" s="2108">
        <v>2.0250000000000001E-2</v>
      </c>
      <c r="AE374" s="2844"/>
      <c r="AF374" s="2844">
        <v>0</v>
      </c>
      <c r="AG374" s="2108">
        <v>0</v>
      </c>
      <c r="AH374" s="373"/>
      <c r="AI374" s="373" t="s">
        <v>9941</v>
      </c>
      <c r="AJ374" s="373">
        <v>0</v>
      </c>
    </row>
    <row r="375" spans="1:36" s="346" customFormat="1" ht="63">
      <c r="A375" s="369">
        <v>498</v>
      </c>
      <c r="B375" s="228" t="s">
        <v>1133</v>
      </c>
      <c r="C375" s="370" t="s">
        <v>1131</v>
      </c>
      <c r="D375" s="182" t="s">
        <v>205</v>
      </c>
      <c r="E375" s="182" t="s">
        <v>42</v>
      </c>
      <c r="F375" s="405" t="s">
        <v>47</v>
      </c>
      <c r="G375" s="377">
        <v>45</v>
      </c>
      <c r="H375" s="221">
        <v>0</v>
      </c>
      <c r="I375" s="221">
        <v>0</v>
      </c>
      <c r="J375" s="221">
        <v>0</v>
      </c>
      <c r="K375" s="221">
        <v>0</v>
      </c>
      <c r="L375" s="373">
        <v>45</v>
      </c>
      <c r="M375" s="374">
        <v>8.1</v>
      </c>
      <c r="N375" s="374">
        <v>0</v>
      </c>
      <c r="O375" s="373">
        <v>8.1</v>
      </c>
      <c r="P375" s="373"/>
      <c r="Q375" s="373"/>
      <c r="R375" s="373"/>
      <c r="S375" s="373"/>
      <c r="T375" s="373"/>
      <c r="U375" s="373"/>
      <c r="V375" s="373"/>
      <c r="W375" s="373"/>
      <c r="X375" s="2843">
        <v>8.1</v>
      </c>
      <c r="Y375" s="2843">
        <v>0</v>
      </c>
      <c r="Z375" s="2108">
        <v>8.1</v>
      </c>
      <c r="AA375" s="2844"/>
      <c r="AB375" s="2844"/>
      <c r="AC375" s="2108">
        <v>0</v>
      </c>
      <c r="AD375" s="2108"/>
      <c r="AE375" s="2844"/>
      <c r="AF375" s="2844">
        <v>0</v>
      </c>
      <c r="AG375" s="2108">
        <v>0</v>
      </c>
      <c r="AH375" s="373"/>
      <c r="AI375" s="373"/>
      <c r="AJ375" s="373">
        <v>0</v>
      </c>
    </row>
    <row r="376" spans="1:36" s="346" customFormat="1" ht="63">
      <c r="A376" s="369">
        <v>499</v>
      </c>
      <c r="B376" s="228" t="s">
        <v>1134</v>
      </c>
      <c r="C376" s="370" t="s">
        <v>1131</v>
      </c>
      <c r="D376" s="182" t="s">
        <v>542</v>
      </c>
      <c r="E376" s="182" t="s">
        <v>42</v>
      </c>
      <c r="F376" s="405" t="s">
        <v>47</v>
      </c>
      <c r="G376" s="377">
        <v>40</v>
      </c>
      <c r="H376" s="221">
        <v>0</v>
      </c>
      <c r="I376" s="221">
        <v>0</v>
      </c>
      <c r="J376" s="221">
        <v>0</v>
      </c>
      <c r="K376" s="221">
        <v>0</v>
      </c>
      <c r="L376" s="373">
        <v>40</v>
      </c>
      <c r="M376" s="374">
        <v>7.2</v>
      </c>
      <c r="N376" s="374">
        <v>0</v>
      </c>
      <c r="O376" s="373">
        <v>7.2</v>
      </c>
      <c r="P376" s="373"/>
      <c r="Q376" s="373"/>
      <c r="R376" s="373"/>
      <c r="S376" s="373"/>
      <c r="T376" s="373"/>
      <c r="U376" s="373"/>
      <c r="V376" s="373"/>
      <c r="W376" s="373"/>
      <c r="X376" s="2843">
        <v>7.2</v>
      </c>
      <c r="Y376" s="2843">
        <v>0</v>
      </c>
      <c r="Z376" s="2108">
        <v>7.2</v>
      </c>
      <c r="AA376" s="2844"/>
      <c r="AB376" s="2844"/>
      <c r="AC376" s="2108">
        <v>0</v>
      </c>
      <c r="AD376" s="2108"/>
      <c r="AE376" s="2844"/>
      <c r="AF376" s="2844">
        <v>0</v>
      </c>
      <c r="AG376" s="2108">
        <v>0</v>
      </c>
      <c r="AH376" s="373"/>
      <c r="AI376" s="373"/>
      <c r="AJ376" s="373">
        <v>0</v>
      </c>
    </row>
    <row r="377" spans="1:36" s="346" customFormat="1" ht="63">
      <c r="A377" s="369">
        <v>500</v>
      </c>
      <c r="B377" s="228" t="s">
        <v>1135</v>
      </c>
      <c r="C377" s="370" t="s">
        <v>1131</v>
      </c>
      <c r="D377" s="182" t="s">
        <v>588</v>
      </c>
      <c r="E377" s="182" t="s">
        <v>42</v>
      </c>
      <c r="F377" s="405" t="s">
        <v>47</v>
      </c>
      <c r="G377" s="377">
        <v>40</v>
      </c>
      <c r="H377" s="221">
        <v>0</v>
      </c>
      <c r="I377" s="221">
        <v>0</v>
      </c>
      <c r="J377" s="221">
        <v>0</v>
      </c>
      <c r="K377" s="221">
        <v>0</v>
      </c>
      <c r="L377" s="373">
        <v>40</v>
      </c>
      <c r="M377" s="374">
        <v>7.2</v>
      </c>
      <c r="N377" s="374">
        <v>0</v>
      </c>
      <c r="O377" s="373">
        <v>7.2</v>
      </c>
      <c r="P377" s="373"/>
      <c r="Q377" s="373"/>
      <c r="R377" s="373"/>
      <c r="S377" s="373"/>
      <c r="T377" s="373"/>
      <c r="U377" s="373"/>
      <c r="V377" s="373"/>
      <c r="W377" s="373"/>
      <c r="X377" s="2843">
        <v>7.2</v>
      </c>
      <c r="Y377" s="2843">
        <v>0</v>
      </c>
      <c r="Z377" s="2108">
        <v>7.2</v>
      </c>
      <c r="AA377" s="2844"/>
      <c r="AB377" s="2844"/>
      <c r="AC377" s="2108">
        <v>0</v>
      </c>
      <c r="AD377" s="2108"/>
      <c r="AE377" s="2844"/>
      <c r="AF377" s="2844">
        <v>0</v>
      </c>
      <c r="AG377" s="2108">
        <v>0</v>
      </c>
      <c r="AH377" s="373"/>
      <c r="AI377" s="373"/>
      <c r="AJ377" s="373">
        <v>0</v>
      </c>
    </row>
    <row r="378" spans="1:36" s="346" customFormat="1" ht="63">
      <c r="A378" s="369">
        <v>501</v>
      </c>
      <c r="B378" s="228" t="s">
        <v>1136</v>
      </c>
      <c r="C378" s="370" t="s">
        <v>1131</v>
      </c>
      <c r="D378" s="182" t="s">
        <v>226</v>
      </c>
      <c r="E378" s="182" t="s">
        <v>42</v>
      </c>
      <c r="F378" s="405" t="s">
        <v>47</v>
      </c>
      <c r="G378" s="377">
        <v>45</v>
      </c>
      <c r="H378" s="221">
        <v>0</v>
      </c>
      <c r="I378" s="221">
        <v>0</v>
      </c>
      <c r="J378" s="221">
        <v>0</v>
      </c>
      <c r="K378" s="221">
        <v>0</v>
      </c>
      <c r="L378" s="373">
        <v>45</v>
      </c>
      <c r="M378" s="374">
        <v>8.1</v>
      </c>
      <c r="N378" s="374">
        <v>0</v>
      </c>
      <c r="O378" s="373">
        <v>8.1</v>
      </c>
      <c r="P378" s="373"/>
      <c r="Q378" s="373"/>
      <c r="R378" s="373"/>
      <c r="S378" s="373"/>
      <c r="T378" s="373"/>
      <c r="U378" s="373"/>
      <c r="V378" s="373"/>
      <c r="W378" s="373"/>
      <c r="X378" s="2843">
        <v>8.1</v>
      </c>
      <c r="Y378" s="2843">
        <v>0</v>
      </c>
      <c r="Z378" s="2108">
        <v>8.1</v>
      </c>
      <c r="AA378" s="2844"/>
      <c r="AB378" s="2844"/>
      <c r="AC378" s="2108">
        <v>0</v>
      </c>
      <c r="AD378" s="2108"/>
      <c r="AE378" s="2844"/>
      <c r="AF378" s="2844">
        <v>0</v>
      </c>
      <c r="AG378" s="2108">
        <v>0</v>
      </c>
      <c r="AH378" s="373"/>
      <c r="AI378" s="373"/>
      <c r="AJ378" s="373">
        <v>0</v>
      </c>
    </row>
    <row r="379" spans="1:36" s="346" customFormat="1" ht="63">
      <c r="A379" s="369">
        <v>502</v>
      </c>
      <c r="B379" s="228" t="s">
        <v>1137</v>
      </c>
      <c r="C379" s="370" t="s">
        <v>1131</v>
      </c>
      <c r="D379" s="182" t="s">
        <v>209</v>
      </c>
      <c r="E379" s="182" t="s">
        <v>42</v>
      </c>
      <c r="F379" s="405" t="s">
        <v>47</v>
      </c>
      <c r="G379" s="377">
        <v>70</v>
      </c>
      <c r="H379" s="221">
        <v>0</v>
      </c>
      <c r="I379" s="221">
        <v>0</v>
      </c>
      <c r="J379" s="221">
        <v>0</v>
      </c>
      <c r="K379" s="221">
        <v>0</v>
      </c>
      <c r="L379" s="373">
        <v>70</v>
      </c>
      <c r="M379" s="374">
        <v>12.6</v>
      </c>
      <c r="N379" s="374">
        <v>0</v>
      </c>
      <c r="O379" s="373">
        <v>12.6</v>
      </c>
      <c r="P379" s="373"/>
      <c r="Q379" s="373"/>
      <c r="R379" s="373"/>
      <c r="S379" s="373"/>
      <c r="T379" s="373"/>
      <c r="U379" s="373"/>
      <c r="V379" s="373"/>
      <c r="W379" s="373"/>
      <c r="X379" s="2843">
        <v>12.6</v>
      </c>
      <c r="Y379" s="2843">
        <v>0</v>
      </c>
      <c r="Z379" s="2108">
        <v>12.6</v>
      </c>
      <c r="AA379" s="2844"/>
      <c r="AB379" s="2844"/>
      <c r="AC379" s="2108">
        <v>0</v>
      </c>
      <c r="AD379" s="2108"/>
      <c r="AE379" s="2844"/>
      <c r="AF379" s="2844">
        <v>0</v>
      </c>
      <c r="AG379" s="2108">
        <v>0</v>
      </c>
      <c r="AH379" s="373"/>
      <c r="AI379" s="373"/>
      <c r="AJ379" s="373">
        <v>0</v>
      </c>
    </row>
    <row r="380" spans="1:36" s="346" customFormat="1" ht="63">
      <c r="A380" s="369">
        <v>503</v>
      </c>
      <c r="B380" s="228" t="s">
        <v>1138</v>
      </c>
      <c r="C380" s="370" t="s">
        <v>1131</v>
      </c>
      <c r="D380" s="182" t="s">
        <v>429</v>
      </c>
      <c r="E380" s="182" t="s">
        <v>42</v>
      </c>
      <c r="F380" s="405" t="s">
        <v>47</v>
      </c>
      <c r="G380" s="377">
        <v>45</v>
      </c>
      <c r="H380" s="221">
        <v>0</v>
      </c>
      <c r="I380" s="221">
        <v>0</v>
      </c>
      <c r="J380" s="221">
        <v>0</v>
      </c>
      <c r="K380" s="221">
        <v>0</v>
      </c>
      <c r="L380" s="373">
        <v>45</v>
      </c>
      <c r="M380" s="374">
        <v>8.1</v>
      </c>
      <c r="N380" s="374">
        <v>0</v>
      </c>
      <c r="O380" s="373">
        <v>8.1</v>
      </c>
      <c r="P380" s="373"/>
      <c r="Q380" s="373"/>
      <c r="R380" s="373"/>
      <c r="S380" s="373"/>
      <c r="T380" s="373"/>
      <c r="U380" s="373"/>
      <c r="V380" s="373"/>
      <c r="W380" s="373"/>
      <c r="X380" s="2843">
        <v>8.1</v>
      </c>
      <c r="Y380" s="2843">
        <v>0</v>
      </c>
      <c r="Z380" s="2108">
        <v>8.1</v>
      </c>
      <c r="AA380" s="2844"/>
      <c r="AB380" s="2844"/>
      <c r="AC380" s="2108">
        <v>0</v>
      </c>
      <c r="AD380" s="2108"/>
      <c r="AE380" s="2844"/>
      <c r="AF380" s="2844">
        <v>0</v>
      </c>
      <c r="AG380" s="2108">
        <v>0</v>
      </c>
      <c r="AH380" s="373"/>
      <c r="AI380" s="373"/>
      <c r="AJ380" s="373">
        <v>0</v>
      </c>
    </row>
    <row r="381" spans="1:36" s="346" customFormat="1" ht="63">
      <c r="A381" s="369">
        <v>504</v>
      </c>
      <c r="B381" s="228" t="s">
        <v>1139</v>
      </c>
      <c r="C381" s="370" t="s">
        <v>1131</v>
      </c>
      <c r="D381" s="182" t="s">
        <v>257</v>
      </c>
      <c r="E381" s="182" t="s">
        <v>42</v>
      </c>
      <c r="F381" s="405" t="s">
        <v>47</v>
      </c>
      <c r="G381" s="377">
        <v>45</v>
      </c>
      <c r="H381" s="221">
        <v>0</v>
      </c>
      <c r="I381" s="221">
        <v>0</v>
      </c>
      <c r="J381" s="221">
        <v>0</v>
      </c>
      <c r="K381" s="221">
        <v>0</v>
      </c>
      <c r="L381" s="373">
        <v>45</v>
      </c>
      <c r="M381" s="374">
        <v>8.1</v>
      </c>
      <c r="N381" s="374">
        <v>0</v>
      </c>
      <c r="O381" s="373">
        <v>8.1</v>
      </c>
      <c r="P381" s="373"/>
      <c r="Q381" s="373"/>
      <c r="R381" s="373"/>
      <c r="S381" s="373"/>
      <c r="T381" s="373"/>
      <c r="U381" s="373"/>
      <c r="V381" s="373"/>
      <c r="W381" s="373"/>
      <c r="X381" s="2843">
        <v>8.1</v>
      </c>
      <c r="Y381" s="2843">
        <v>0</v>
      </c>
      <c r="Z381" s="2108">
        <v>8.1</v>
      </c>
      <c r="AA381" s="2844"/>
      <c r="AB381" s="2844"/>
      <c r="AC381" s="2108">
        <v>0</v>
      </c>
      <c r="AD381" s="2108"/>
      <c r="AE381" s="2844"/>
      <c r="AF381" s="2844">
        <v>0</v>
      </c>
      <c r="AG381" s="2108">
        <v>0</v>
      </c>
      <c r="AH381" s="373"/>
      <c r="AI381" s="373"/>
      <c r="AJ381" s="373">
        <v>0</v>
      </c>
    </row>
    <row r="382" spans="1:36" s="346" customFormat="1" ht="63">
      <c r="A382" s="369">
        <v>505</v>
      </c>
      <c r="B382" s="228" t="s">
        <v>1140</v>
      </c>
      <c r="C382" s="370" t="s">
        <v>1131</v>
      </c>
      <c r="D382" s="182" t="s">
        <v>45</v>
      </c>
      <c r="E382" s="182" t="s">
        <v>42</v>
      </c>
      <c r="F382" s="405" t="s">
        <v>47</v>
      </c>
      <c r="G382" s="377">
        <v>45</v>
      </c>
      <c r="H382" s="221">
        <v>0</v>
      </c>
      <c r="I382" s="221">
        <v>0</v>
      </c>
      <c r="J382" s="221">
        <v>0</v>
      </c>
      <c r="K382" s="221">
        <v>0</v>
      </c>
      <c r="L382" s="373">
        <v>45</v>
      </c>
      <c r="M382" s="374">
        <v>8.1</v>
      </c>
      <c r="N382" s="374">
        <v>0</v>
      </c>
      <c r="O382" s="373">
        <v>8.1</v>
      </c>
      <c r="P382" s="373"/>
      <c r="Q382" s="373"/>
      <c r="R382" s="373"/>
      <c r="S382" s="373"/>
      <c r="T382" s="373"/>
      <c r="U382" s="373"/>
      <c r="V382" s="373"/>
      <c r="W382" s="373"/>
      <c r="X382" s="2843">
        <v>8.1</v>
      </c>
      <c r="Y382" s="2843">
        <v>0</v>
      </c>
      <c r="Z382" s="2108">
        <v>8.1</v>
      </c>
      <c r="AA382" s="2844"/>
      <c r="AB382" s="2844"/>
      <c r="AC382" s="2108">
        <v>0</v>
      </c>
      <c r="AD382" s="2108"/>
      <c r="AE382" s="2844"/>
      <c r="AF382" s="2844">
        <v>0</v>
      </c>
      <c r="AG382" s="2108">
        <v>0</v>
      </c>
      <c r="AH382" s="373"/>
      <c r="AI382" s="373"/>
      <c r="AJ382" s="373">
        <v>0</v>
      </c>
    </row>
    <row r="383" spans="1:36" s="346" customFormat="1" ht="63">
      <c r="A383" s="369">
        <v>506</v>
      </c>
      <c r="B383" s="228" t="s">
        <v>1141</v>
      </c>
      <c r="C383" s="370" t="s">
        <v>1131</v>
      </c>
      <c r="D383" s="182" t="s">
        <v>72</v>
      </c>
      <c r="E383" s="182" t="s">
        <v>42</v>
      </c>
      <c r="F383" s="405" t="s">
        <v>47</v>
      </c>
      <c r="G383" s="377">
        <v>45</v>
      </c>
      <c r="H383" s="221">
        <v>0</v>
      </c>
      <c r="I383" s="221">
        <v>0</v>
      </c>
      <c r="J383" s="221">
        <v>0</v>
      </c>
      <c r="K383" s="221">
        <v>0</v>
      </c>
      <c r="L383" s="373">
        <v>45</v>
      </c>
      <c r="M383" s="374">
        <v>8.1</v>
      </c>
      <c r="N383" s="374">
        <v>0</v>
      </c>
      <c r="O383" s="373">
        <v>8.1</v>
      </c>
      <c r="P383" s="373"/>
      <c r="Q383" s="373"/>
      <c r="R383" s="373"/>
      <c r="S383" s="373"/>
      <c r="T383" s="373"/>
      <c r="U383" s="373"/>
      <c r="V383" s="373"/>
      <c r="W383" s="373"/>
      <c r="X383" s="2843">
        <v>8.1</v>
      </c>
      <c r="Y383" s="2843">
        <v>0</v>
      </c>
      <c r="Z383" s="2108">
        <v>8.1</v>
      </c>
      <c r="AA383" s="2844"/>
      <c r="AB383" s="2844"/>
      <c r="AC383" s="2108">
        <v>0</v>
      </c>
      <c r="AD383" s="2108"/>
      <c r="AE383" s="2844"/>
      <c r="AF383" s="2844">
        <v>0</v>
      </c>
      <c r="AG383" s="2108">
        <v>0</v>
      </c>
      <c r="AH383" s="373"/>
      <c r="AI383" s="373"/>
      <c r="AJ383" s="373">
        <v>0</v>
      </c>
    </row>
    <row r="384" spans="1:36" s="346" customFormat="1" ht="63">
      <c r="A384" s="369">
        <v>507</v>
      </c>
      <c r="B384" s="228" t="s">
        <v>1142</v>
      </c>
      <c r="C384" s="370" t="s">
        <v>1131</v>
      </c>
      <c r="D384" s="182" t="s">
        <v>389</v>
      </c>
      <c r="E384" s="182" t="s">
        <v>42</v>
      </c>
      <c r="F384" s="405" t="s">
        <v>47</v>
      </c>
      <c r="G384" s="377">
        <v>45</v>
      </c>
      <c r="H384" s="221">
        <v>0</v>
      </c>
      <c r="I384" s="221">
        <v>0</v>
      </c>
      <c r="J384" s="221">
        <v>0</v>
      </c>
      <c r="K384" s="221">
        <v>0</v>
      </c>
      <c r="L384" s="373">
        <v>45</v>
      </c>
      <c r="M384" s="374">
        <v>8.1</v>
      </c>
      <c r="N384" s="374">
        <v>0</v>
      </c>
      <c r="O384" s="373">
        <v>8.1</v>
      </c>
      <c r="P384" s="373"/>
      <c r="Q384" s="373"/>
      <c r="R384" s="373"/>
      <c r="S384" s="373"/>
      <c r="T384" s="373"/>
      <c r="U384" s="373"/>
      <c r="V384" s="373"/>
      <c r="W384" s="373"/>
      <c r="X384" s="2843">
        <v>8.1</v>
      </c>
      <c r="Y384" s="2843">
        <v>0</v>
      </c>
      <c r="Z384" s="2108">
        <v>8.1</v>
      </c>
      <c r="AA384" s="2844"/>
      <c r="AB384" s="2844"/>
      <c r="AC384" s="2108">
        <v>0</v>
      </c>
      <c r="AD384" s="2108"/>
      <c r="AE384" s="2844"/>
      <c r="AF384" s="2844">
        <v>0</v>
      </c>
      <c r="AG384" s="2108">
        <v>0</v>
      </c>
      <c r="AH384" s="373"/>
      <c r="AI384" s="373"/>
      <c r="AJ384" s="373">
        <v>0</v>
      </c>
    </row>
    <row r="385" spans="1:36" s="346" customFormat="1" ht="63">
      <c r="A385" s="369">
        <v>508</v>
      </c>
      <c r="B385" s="228" t="s">
        <v>1143</v>
      </c>
      <c r="C385" s="370" t="s">
        <v>1131</v>
      </c>
      <c r="D385" s="182" t="s">
        <v>393</v>
      </c>
      <c r="E385" s="182" t="s">
        <v>42</v>
      </c>
      <c r="F385" s="405" t="s">
        <v>47</v>
      </c>
      <c r="G385" s="377">
        <v>45</v>
      </c>
      <c r="H385" s="221">
        <v>0</v>
      </c>
      <c r="I385" s="221">
        <v>0</v>
      </c>
      <c r="J385" s="221">
        <v>0</v>
      </c>
      <c r="K385" s="221">
        <v>0</v>
      </c>
      <c r="L385" s="373">
        <v>45</v>
      </c>
      <c r="M385" s="374">
        <v>8.1</v>
      </c>
      <c r="N385" s="374">
        <v>0</v>
      </c>
      <c r="O385" s="373">
        <v>8.1</v>
      </c>
      <c r="P385" s="373"/>
      <c r="Q385" s="373"/>
      <c r="R385" s="373"/>
      <c r="S385" s="373"/>
      <c r="T385" s="373"/>
      <c r="U385" s="373"/>
      <c r="V385" s="373"/>
      <c r="W385" s="373"/>
      <c r="X385" s="2843">
        <v>8.1</v>
      </c>
      <c r="Y385" s="2843">
        <v>0</v>
      </c>
      <c r="Z385" s="2108">
        <v>8.1</v>
      </c>
      <c r="AA385" s="2844"/>
      <c r="AB385" s="2844"/>
      <c r="AC385" s="2108">
        <v>0</v>
      </c>
      <c r="AD385" s="2108"/>
      <c r="AE385" s="2844"/>
      <c r="AF385" s="2844">
        <v>0</v>
      </c>
      <c r="AG385" s="2108">
        <v>0</v>
      </c>
      <c r="AH385" s="373"/>
      <c r="AI385" s="373"/>
      <c r="AJ385" s="373">
        <v>0</v>
      </c>
    </row>
    <row r="386" spans="1:36" s="346" customFormat="1" ht="63">
      <c r="A386" s="369">
        <v>509</v>
      </c>
      <c r="B386" s="228" t="s">
        <v>1144</v>
      </c>
      <c r="C386" s="370" t="s">
        <v>1131</v>
      </c>
      <c r="D386" s="182" t="s">
        <v>230</v>
      </c>
      <c r="E386" s="182" t="s">
        <v>42</v>
      </c>
      <c r="F386" s="405" t="s">
        <v>47</v>
      </c>
      <c r="G386" s="377">
        <v>45</v>
      </c>
      <c r="H386" s="221">
        <v>0</v>
      </c>
      <c r="I386" s="221">
        <v>0</v>
      </c>
      <c r="J386" s="221">
        <v>0</v>
      </c>
      <c r="K386" s="221">
        <v>0</v>
      </c>
      <c r="L386" s="373">
        <v>45</v>
      </c>
      <c r="M386" s="374">
        <v>8.1</v>
      </c>
      <c r="N386" s="374">
        <v>0</v>
      </c>
      <c r="O386" s="373">
        <v>8.1</v>
      </c>
      <c r="P386" s="373"/>
      <c r="Q386" s="373"/>
      <c r="R386" s="373"/>
      <c r="S386" s="373"/>
      <c r="T386" s="373"/>
      <c r="U386" s="373"/>
      <c r="V386" s="373"/>
      <c r="W386" s="373"/>
      <c r="X386" s="2843">
        <v>8.1</v>
      </c>
      <c r="Y386" s="2843">
        <v>0</v>
      </c>
      <c r="Z386" s="2108">
        <v>8.1</v>
      </c>
      <c r="AA386" s="2844"/>
      <c r="AB386" s="2844"/>
      <c r="AC386" s="2108">
        <v>0</v>
      </c>
      <c r="AD386" s="2108"/>
      <c r="AE386" s="2844"/>
      <c r="AF386" s="2844">
        <v>0</v>
      </c>
      <c r="AG386" s="2108">
        <v>0</v>
      </c>
      <c r="AH386" s="373"/>
      <c r="AI386" s="373"/>
      <c r="AJ386" s="373">
        <v>0</v>
      </c>
    </row>
    <row r="387" spans="1:36" s="346" customFormat="1" ht="63">
      <c r="A387" s="369">
        <v>510</v>
      </c>
      <c r="B387" s="228" t="s">
        <v>1145</v>
      </c>
      <c r="C387" s="370" t="s">
        <v>1131</v>
      </c>
      <c r="D387" s="378" t="s">
        <v>553</v>
      </c>
      <c r="E387" s="182" t="s">
        <v>42</v>
      </c>
      <c r="F387" s="405" t="s">
        <v>47</v>
      </c>
      <c r="G387" s="377">
        <v>45</v>
      </c>
      <c r="H387" s="221">
        <v>0</v>
      </c>
      <c r="I387" s="221">
        <v>0</v>
      </c>
      <c r="J387" s="221">
        <v>0</v>
      </c>
      <c r="K387" s="221">
        <v>0</v>
      </c>
      <c r="L387" s="373">
        <v>45</v>
      </c>
      <c r="M387" s="374">
        <v>8.1</v>
      </c>
      <c r="N387" s="374">
        <v>0</v>
      </c>
      <c r="O387" s="373">
        <v>8.1</v>
      </c>
      <c r="P387" s="373"/>
      <c r="Q387" s="373"/>
      <c r="R387" s="373"/>
      <c r="S387" s="373"/>
      <c r="T387" s="373"/>
      <c r="U387" s="373"/>
      <c r="V387" s="373"/>
      <c r="W387" s="373"/>
      <c r="X387" s="2843">
        <v>8.1</v>
      </c>
      <c r="Y387" s="2843">
        <v>0</v>
      </c>
      <c r="Z387" s="2108">
        <v>8.1</v>
      </c>
      <c r="AA387" s="2844"/>
      <c r="AB387" s="2844"/>
      <c r="AC387" s="2108">
        <v>0</v>
      </c>
      <c r="AD387" s="2108"/>
      <c r="AE387" s="2844"/>
      <c r="AF387" s="2844">
        <v>0</v>
      </c>
      <c r="AG387" s="2108">
        <v>0</v>
      </c>
      <c r="AH387" s="373"/>
      <c r="AI387" s="373"/>
      <c r="AJ387" s="373">
        <v>0</v>
      </c>
    </row>
    <row r="388" spans="1:36" s="346" customFormat="1" ht="63">
      <c r="A388" s="369">
        <v>511</v>
      </c>
      <c r="B388" s="228" t="s">
        <v>1146</v>
      </c>
      <c r="C388" s="370" t="s">
        <v>1131</v>
      </c>
      <c r="D388" s="182" t="s">
        <v>384</v>
      </c>
      <c r="E388" s="182" t="s">
        <v>42</v>
      </c>
      <c r="F388" s="405" t="s">
        <v>47</v>
      </c>
      <c r="G388" s="377">
        <v>45</v>
      </c>
      <c r="H388" s="221">
        <v>0</v>
      </c>
      <c r="I388" s="221">
        <v>0</v>
      </c>
      <c r="J388" s="221">
        <v>0</v>
      </c>
      <c r="K388" s="221">
        <v>0</v>
      </c>
      <c r="L388" s="373">
        <v>45</v>
      </c>
      <c r="M388" s="374">
        <v>8.1</v>
      </c>
      <c r="N388" s="374">
        <v>0</v>
      </c>
      <c r="O388" s="373">
        <v>8.1</v>
      </c>
      <c r="P388" s="373"/>
      <c r="Q388" s="373"/>
      <c r="R388" s="373"/>
      <c r="S388" s="373"/>
      <c r="T388" s="373"/>
      <c r="U388" s="373"/>
      <c r="V388" s="373"/>
      <c r="W388" s="373"/>
      <c r="X388" s="2843">
        <v>8.1</v>
      </c>
      <c r="Y388" s="2843">
        <v>0</v>
      </c>
      <c r="Z388" s="2108">
        <v>8.1</v>
      </c>
      <c r="AA388" s="2844"/>
      <c r="AB388" s="2844"/>
      <c r="AC388" s="2108">
        <v>0</v>
      </c>
      <c r="AD388" s="2108"/>
      <c r="AE388" s="2844"/>
      <c r="AF388" s="2844">
        <v>0</v>
      </c>
      <c r="AG388" s="2108">
        <v>0</v>
      </c>
      <c r="AH388" s="373"/>
      <c r="AI388" s="373"/>
      <c r="AJ388" s="373">
        <v>0</v>
      </c>
    </row>
    <row r="389" spans="1:36" s="346" customFormat="1" ht="63">
      <c r="A389" s="369">
        <v>512</v>
      </c>
      <c r="B389" s="228" t="s">
        <v>1147</v>
      </c>
      <c r="C389" s="370" t="s">
        <v>1131</v>
      </c>
      <c r="D389" s="182" t="s">
        <v>213</v>
      </c>
      <c r="E389" s="182" t="s">
        <v>42</v>
      </c>
      <c r="F389" s="405" t="s">
        <v>47</v>
      </c>
      <c r="G389" s="377">
        <v>45</v>
      </c>
      <c r="H389" s="221">
        <v>0</v>
      </c>
      <c r="I389" s="221">
        <v>0</v>
      </c>
      <c r="J389" s="221">
        <v>0</v>
      </c>
      <c r="K389" s="221">
        <v>0</v>
      </c>
      <c r="L389" s="373">
        <v>45</v>
      </c>
      <c r="M389" s="374">
        <v>8.1</v>
      </c>
      <c r="N389" s="374">
        <v>0</v>
      </c>
      <c r="O389" s="373">
        <v>8.1</v>
      </c>
      <c r="P389" s="373"/>
      <c r="Q389" s="373"/>
      <c r="R389" s="373"/>
      <c r="S389" s="373"/>
      <c r="T389" s="373"/>
      <c r="U389" s="373"/>
      <c r="V389" s="373"/>
      <c r="W389" s="373"/>
      <c r="X389" s="2843">
        <v>8.1</v>
      </c>
      <c r="Y389" s="2843">
        <v>0</v>
      </c>
      <c r="Z389" s="2108">
        <v>8.1</v>
      </c>
      <c r="AA389" s="2844"/>
      <c r="AB389" s="2844"/>
      <c r="AC389" s="2108">
        <v>0</v>
      </c>
      <c r="AD389" s="2108"/>
      <c r="AE389" s="2844"/>
      <c r="AF389" s="2844">
        <v>0</v>
      </c>
      <c r="AG389" s="2108">
        <v>0</v>
      </c>
      <c r="AH389" s="373"/>
      <c r="AI389" s="373"/>
      <c r="AJ389" s="373">
        <v>0</v>
      </c>
    </row>
    <row r="390" spans="1:36" s="346" customFormat="1" ht="63">
      <c r="A390" s="369">
        <v>513</v>
      </c>
      <c r="B390" s="228" t="s">
        <v>1148</v>
      </c>
      <c r="C390" s="370" t="s">
        <v>1131</v>
      </c>
      <c r="D390" s="182" t="s">
        <v>577</v>
      </c>
      <c r="E390" s="182" t="s">
        <v>42</v>
      </c>
      <c r="F390" s="405" t="s">
        <v>47</v>
      </c>
      <c r="G390" s="377">
        <v>45</v>
      </c>
      <c r="H390" s="221">
        <v>0</v>
      </c>
      <c r="I390" s="221">
        <v>0</v>
      </c>
      <c r="J390" s="221">
        <v>0</v>
      </c>
      <c r="K390" s="221">
        <v>0</v>
      </c>
      <c r="L390" s="373">
        <v>45</v>
      </c>
      <c r="M390" s="374">
        <v>8.1</v>
      </c>
      <c r="N390" s="374">
        <v>0</v>
      </c>
      <c r="O390" s="373">
        <v>8.1</v>
      </c>
      <c r="P390" s="373"/>
      <c r="Q390" s="373"/>
      <c r="R390" s="373"/>
      <c r="S390" s="373"/>
      <c r="T390" s="373"/>
      <c r="U390" s="373"/>
      <c r="V390" s="373"/>
      <c r="W390" s="373"/>
      <c r="X390" s="2843">
        <v>8.1</v>
      </c>
      <c r="Y390" s="2843">
        <v>0</v>
      </c>
      <c r="Z390" s="2108">
        <v>8.1</v>
      </c>
      <c r="AA390" s="2844"/>
      <c r="AB390" s="2844"/>
      <c r="AC390" s="2108">
        <v>0</v>
      </c>
      <c r="AD390" s="2108"/>
      <c r="AE390" s="2844"/>
      <c r="AF390" s="2844">
        <v>0</v>
      </c>
      <c r="AG390" s="2108">
        <v>0</v>
      </c>
      <c r="AH390" s="373"/>
      <c r="AI390" s="373"/>
      <c r="AJ390" s="373">
        <v>0</v>
      </c>
    </row>
    <row r="391" spans="1:36" s="346" customFormat="1" ht="63">
      <c r="A391" s="369">
        <v>514</v>
      </c>
      <c r="B391" s="228" t="s">
        <v>1149</v>
      </c>
      <c r="C391" s="370" t="s">
        <v>1131</v>
      </c>
      <c r="D391" s="182" t="s">
        <v>187</v>
      </c>
      <c r="E391" s="182" t="s">
        <v>42</v>
      </c>
      <c r="F391" s="405" t="s">
        <v>47</v>
      </c>
      <c r="G391" s="377">
        <v>95</v>
      </c>
      <c r="H391" s="221">
        <v>0</v>
      </c>
      <c r="I391" s="221">
        <v>0</v>
      </c>
      <c r="J391" s="221">
        <v>0</v>
      </c>
      <c r="K391" s="221">
        <v>0</v>
      </c>
      <c r="L391" s="373">
        <v>95</v>
      </c>
      <c r="M391" s="374">
        <v>17.099999999999998</v>
      </c>
      <c r="N391" s="374">
        <v>0</v>
      </c>
      <c r="O391" s="373">
        <v>17.099999999999998</v>
      </c>
      <c r="P391" s="373"/>
      <c r="Q391" s="373"/>
      <c r="R391" s="373"/>
      <c r="S391" s="373"/>
      <c r="T391" s="373"/>
      <c r="U391" s="373"/>
      <c r="V391" s="373"/>
      <c r="W391" s="373"/>
      <c r="X391" s="2843">
        <v>17.099999999999998</v>
      </c>
      <c r="Y391" s="2843">
        <v>0</v>
      </c>
      <c r="Z391" s="2108">
        <v>17.099999999999998</v>
      </c>
      <c r="AA391" s="2844"/>
      <c r="AB391" s="2844"/>
      <c r="AC391" s="2108">
        <v>0</v>
      </c>
      <c r="AD391" s="2108"/>
      <c r="AE391" s="2844"/>
      <c r="AF391" s="2844">
        <v>0</v>
      </c>
      <c r="AG391" s="2108">
        <v>0</v>
      </c>
      <c r="AH391" s="373"/>
      <c r="AI391" s="373"/>
      <c r="AJ391" s="373">
        <v>0</v>
      </c>
    </row>
    <row r="392" spans="1:36" s="346" customFormat="1" ht="63">
      <c r="A392" s="369">
        <v>515</v>
      </c>
      <c r="B392" s="228" t="s">
        <v>1150</v>
      </c>
      <c r="C392" s="370" t="s">
        <v>1131</v>
      </c>
      <c r="D392" s="182" t="s">
        <v>561</v>
      </c>
      <c r="E392" s="182" t="s">
        <v>42</v>
      </c>
      <c r="F392" s="405" t="s">
        <v>47</v>
      </c>
      <c r="G392" s="377">
        <v>45</v>
      </c>
      <c r="H392" s="221">
        <v>0</v>
      </c>
      <c r="I392" s="221">
        <v>0</v>
      </c>
      <c r="J392" s="221">
        <v>0</v>
      </c>
      <c r="K392" s="221">
        <v>0</v>
      </c>
      <c r="L392" s="373">
        <v>45</v>
      </c>
      <c r="M392" s="374">
        <v>8.1</v>
      </c>
      <c r="N392" s="374">
        <v>0</v>
      </c>
      <c r="O392" s="373">
        <v>8.1</v>
      </c>
      <c r="P392" s="373"/>
      <c r="Q392" s="373"/>
      <c r="R392" s="373"/>
      <c r="S392" s="373"/>
      <c r="T392" s="373"/>
      <c r="U392" s="373"/>
      <c r="V392" s="373"/>
      <c r="W392" s="373"/>
      <c r="X392" s="2843">
        <v>8.1</v>
      </c>
      <c r="Y392" s="2843">
        <v>0</v>
      </c>
      <c r="Z392" s="2108">
        <v>8.1</v>
      </c>
      <c r="AA392" s="2844"/>
      <c r="AB392" s="2844"/>
      <c r="AC392" s="2108">
        <v>0</v>
      </c>
      <c r="AD392" s="2108"/>
      <c r="AE392" s="2844"/>
      <c r="AF392" s="2844">
        <v>0</v>
      </c>
      <c r="AG392" s="2108">
        <v>0</v>
      </c>
      <c r="AH392" s="373"/>
      <c r="AI392" s="373"/>
      <c r="AJ392" s="373">
        <v>0</v>
      </c>
    </row>
    <row r="393" spans="1:36" s="346" customFormat="1" ht="63">
      <c r="A393" s="369">
        <v>516</v>
      </c>
      <c r="B393" s="228" t="s">
        <v>1151</v>
      </c>
      <c r="C393" s="370" t="s">
        <v>1131</v>
      </c>
      <c r="D393" s="182" t="s">
        <v>564</v>
      </c>
      <c r="E393" s="182" t="s">
        <v>42</v>
      </c>
      <c r="F393" s="405" t="s">
        <v>47</v>
      </c>
      <c r="G393" s="377">
        <v>40</v>
      </c>
      <c r="H393" s="221">
        <v>0</v>
      </c>
      <c r="I393" s="221">
        <v>0</v>
      </c>
      <c r="J393" s="221">
        <v>0</v>
      </c>
      <c r="K393" s="221">
        <v>0</v>
      </c>
      <c r="L393" s="373">
        <v>40</v>
      </c>
      <c r="M393" s="374">
        <v>7.2</v>
      </c>
      <c r="N393" s="374">
        <v>0</v>
      </c>
      <c r="O393" s="373">
        <v>7.2</v>
      </c>
      <c r="P393" s="373"/>
      <c r="Q393" s="373"/>
      <c r="R393" s="373"/>
      <c r="S393" s="373"/>
      <c r="T393" s="373"/>
      <c r="U393" s="373"/>
      <c r="V393" s="373"/>
      <c r="W393" s="373"/>
      <c r="X393" s="2843">
        <v>7.2</v>
      </c>
      <c r="Y393" s="2843">
        <v>0</v>
      </c>
      <c r="Z393" s="2108">
        <v>7.2</v>
      </c>
      <c r="AA393" s="2844"/>
      <c r="AB393" s="2844"/>
      <c r="AC393" s="2108">
        <v>0</v>
      </c>
      <c r="AD393" s="2108"/>
      <c r="AE393" s="2844"/>
      <c r="AF393" s="2844">
        <v>0</v>
      </c>
      <c r="AG393" s="2108">
        <v>0</v>
      </c>
      <c r="AH393" s="373"/>
      <c r="AI393" s="373"/>
      <c r="AJ393" s="373">
        <v>0</v>
      </c>
    </row>
    <row r="394" spans="1:36" s="346" customFormat="1" ht="63">
      <c r="A394" s="369">
        <v>517</v>
      </c>
      <c r="B394" s="228" t="s">
        <v>1152</v>
      </c>
      <c r="C394" s="370" t="s">
        <v>1131</v>
      </c>
      <c r="D394" s="182" t="s">
        <v>66</v>
      </c>
      <c r="E394" s="182" t="s">
        <v>42</v>
      </c>
      <c r="F394" s="405" t="s">
        <v>47</v>
      </c>
      <c r="G394" s="377">
        <v>40</v>
      </c>
      <c r="H394" s="221">
        <v>0</v>
      </c>
      <c r="I394" s="221">
        <v>0</v>
      </c>
      <c r="J394" s="221">
        <v>0</v>
      </c>
      <c r="K394" s="221">
        <v>0</v>
      </c>
      <c r="L394" s="373">
        <v>40</v>
      </c>
      <c r="M394" s="374">
        <v>7.2</v>
      </c>
      <c r="N394" s="374">
        <v>0</v>
      </c>
      <c r="O394" s="373">
        <v>7.2</v>
      </c>
      <c r="P394" s="373"/>
      <c r="Q394" s="373"/>
      <c r="R394" s="373"/>
      <c r="S394" s="373"/>
      <c r="T394" s="373"/>
      <c r="U394" s="373"/>
      <c r="V394" s="373"/>
      <c r="W394" s="373"/>
      <c r="X394" s="2843">
        <v>7.2</v>
      </c>
      <c r="Y394" s="2843">
        <v>0</v>
      </c>
      <c r="Z394" s="2108">
        <v>7.2</v>
      </c>
      <c r="AA394" s="2844"/>
      <c r="AB394" s="2844"/>
      <c r="AC394" s="2108">
        <v>0</v>
      </c>
      <c r="AD394" s="2108"/>
      <c r="AE394" s="2844"/>
      <c r="AF394" s="2844">
        <v>0</v>
      </c>
      <c r="AG394" s="2108">
        <v>0</v>
      </c>
      <c r="AH394" s="373"/>
      <c r="AI394" s="373"/>
      <c r="AJ394" s="373">
        <v>0</v>
      </c>
    </row>
    <row r="395" spans="1:36" s="346" customFormat="1" ht="63">
      <c r="A395" s="369">
        <v>518</v>
      </c>
      <c r="B395" s="228" t="s">
        <v>1153</v>
      </c>
      <c r="C395" s="370" t="s">
        <v>1131</v>
      </c>
      <c r="D395" s="182" t="s">
        <v>56</v>
      </c>
      <c r="E395" s="182" t="s">
        <v>42</v>
      </c>
      <c r="F395" s="405" t="s">
        <v>47</v>
      </c>
      <c r="G395" s="377">
        <v>40</v>
      </c>
      <c r="H395" s="221">
        <v>0</v>
      </c>
      <c r="I395" s="221">
        <v>0</v>
      </c>
      <c r="J395" s="221">
        <v>0</v>
      </c>
      <c r="K395" s="221">
        <v>0</v>
      </c>
      <c r="L395" s="373">
        <v>40</v>
      </c>
      <c r="M395" s="374">
        <v>7.2</v>
      </c>
      <c r="N395" s="374">
        <v>0</v>
      </c>
      <c r="O395" s="373">
        <v>7.2</v>
      </c>
      <c r="P395" s="373"/>
      <c r="Q395" s="373"/>
      <c r="R395" s="373"/>
      <c r="S395" s="373"/>
      <c r="T395" s="373"/>
      <c r="U395" s="373"/>
      <c r="V395" s="373"/>
      <c r="W395" s="373"/>
      <c r="X395" s="2843">
        <v>7.2</v>
      </c>
      <c r="Y395" s="2843">
        <v>0</v>
      </c>
      <c r="Z395" s="2108">
        <v>7.2</v>
      </c>
      <c r="AA395" s="2844"/>
      <c r="AB395" s="2844"/>
      <c r="AC395" s="2108">
        <v>0</v>
      </c>
      <c r="AD395" s="2108"/>
      <c r="AE395" s="2844"/>
      <c r="AF395" s="2844">
        <v>0</v>
      </c>
      <c r="AG395" s="2108">
        <v>0</v>
      </c>
      <c r="AH395" s="373"/>
      <c r="AI395" s="373"/>
      <c r="AJ395" s="373">
        <v>0</v>
      </c>
    </row>
    <row r="396" spans="1:36" s="346" customFormat="1" ht="63">
      <c r="A396" s="369">
        <v>519</v>
      </c>
      <c r="B396" s="228" t="s">
        <v>1154</v>
      </c>
      <c r="C396" s="370" t="s">
        <v>1131</v>
      </c>
      <c r="D396" s="182" t="s">
        <v>592</v>
      </c>
      <c r="E396" s="182" t="s">
        <v>42</v>
      </c>
      <c r="F396" s="405" t="s">
        <v>47</v>
      </c>
      <c r="G396" s="377">
        <v>45</v>
      </c>
      <c r="H396" s="221">
        <v>0</v>
      </c>
      <c r="I396" s="221">
        <v>0</v>
      </c>
      <c r="J396" s="221">
        <v>0</v>
      </c>
      <c r="K396" s="221">
        <v>0</v>
      </c>
      <c r="L396" s="373">
        <v>45</v>
      </c>
      <c r="M396" s="374">
        <v>8.1</v>
      </c>
      <c r="N396" s="374">
        <v>0</v>
      </c>
      <c r="O396" s="373">
        <v>8.1</v>
      </c>
      <c r="P396" s="373"/>
      <c r="Q396" s="373"/>
      <c r="R396" s="373"/>
      <c r="S396" s="373"/>
      <c r="T396" s="373"/>
      <c r="U396" s="373"/>
      <c r="V396" s="373"/>
      <c r="W396" s="373"/>
      <c r="X396" s="2843">
        <v>8.1</v>
      </c>
      <c r="Y396" s="2843">
        <v>0</v>
      </c>
      <c r="Z396" s="2108">
        <v>8.1</v>
      </c>
      <c r="AA396" s="2844"/>
      <c r="AB396" s="2844"/>
      <c r="AC396" s="2108">
        <v>0</v>
      </c>
      <c r="AD396" s="2108"/>
      <c r="AE396" s="2844"/>
      <c r="AF396" s="2844">
        <v>0</v>
      </c>
      <c r="AG396" s="2108">
        <v>0</v>
      </c>
      <c r="AH396" s="373"/>
      <c r="AI396" s="373"/>
      <c r="AJ396" s="373">
        <v>0</v>
      </c>
    </row>
    <row r="397" spans="1:36" s="346" customFormat="1" ht="63">
      <c r="A397" s="369">
        <v>520</v>
      </c>
      <c r="B397" s="228" t="s">
        <v>1155</v>
      </c>
      <c r="C397" s="370" t="s">
        <v>1131</v>
      </c>
      <c r="D397" s="182" t="s">
        <v>668</v>
      </c>
      <c r="E397" s="182" t="s">
        <v>42</v>
      </c>
      <c r="F397" s="405" t="s">
        <v>47</v>
      </c>
      <c r="G397" s="377">
        <v>45</v>
      </c>
      <c r="H397" s="221">
        <v>0</v>
      </c>
      <c r="I397" s="221">
        <v>0</v>
      </c>
      <c r="J397" s="221">
        <v>0</v>
      </c>
      <c r="K397" s="221">
        <v>0</v>
      </c>
      <c r="L397" s="373">
        <v>45</v>
      </c>
      <c r="M397" s="374">
        <v>8.1</v>
      </c>
      <c r="N397" s="374">
        <v>0</v>
      </c>
      <c r="O397" s="373">
        <v>8.1</v>
      </c>
      <c r="P397" s="373"/>
      <c r="Q397" s="373"/>
      <c r="R397" s="373"/>
      <c r="S397" s="373"/>
      <c r="T397" s="373"/>
      <c r="U397" s="373"/>
      <c r="V397" s="373"/>
      <c r="W397" s="373"/>
      <c r="X397" s="2843">
        <v>8.1</v>
      </c>
      <c r="Y397" s="2843">
        <v>0</v>
      </c>
      <c r="Z397" s="2108">
        <v>8.1</v>
      </c>
      <c r="AA397" s="2844"/>
      <c r="AB397" s="2844"/>
      <c r="AC397" s="2108">
        <v>0</v>
      </c>
      <c r="AD397" s="2108"/>
      <c r="AE397" s="2844"/>
      <c r="AF397" s="2844">
        <v>0</v>
      </c>
      <c r="AG397" s="2108">
        <v>0</v>
      </c>
      <c r="AH397" s="373"/>
      <c r="AI397" s="373"/>
      <c r="AJ397" s="373">
        <v>0</v>
      </c>
    </row>
    <row r="398" spans="1:36" s="346" customFormat="1" ht="110.25">
      <c r="A398" s="369">
        <v>521</v>
      </c>
      <c r="B398" s="228" t="s">
        <v>1156</v>
      </c>
      <c r="C398" s="370" t="s">
        <v>1157</v>
      </c>
      <c r="D398" s="182" t="s">
        <v>672</v>
      </c>
      <c r="E398" s="182" t="s">
        <v>42</v>
      </c>
      <c r="F398" s="405" t="s">
        <v>47</v>
      </c>
      <c r="G398" s="377">
        <v>45</v>
      </c>
      <c r="H398" s="221">
        <v>0</v>
      </c>
      <c r="I398" s="221">
        <v>0</v>
      </c>
      <c r="J398" s="221">
        <v>0</v>
      </c>
      <c r="K398" s="221">
        <v>0</v>
      </c>
      <c r="L398" s="373">
        <v>45</v>
      </c>
      <c r="M398" s="374">
        <v>8.1</v>
      </c>
      <c r="N398" s="374">
        <v>0</v>
      </c>
      <c r="O398" s="373">
        <v>8.1</v>
      </c>
      <c r="P398" s="373"/>
      <c r="Q398" s="373"/>
      <c r="R398" s="373"/>
      <c r="S398" s="373"/>
      <c r="T398" s="373"/>
      <c r="U398" s="373"/>
      <c r="V398" s="373"/>
      <c r="W398" s="373"/>
      <c r="X398" s="2843">
        <v>8.1</v>
      </c>
      <c r="Y398" s="2843">
        <v>0</v>
      </c>
      <c r="Z398" s="2108">
        <v>8.1</v>
      </c>
      <c r="AA398" s="2844"/>
      <c r="AB398" s="2844"/>
      <c r="AC398" s="2108">
        <v>0</v>
      </c>
      <c r="AD398" s="2108"/>
      <c r="AE398" s="2844"/>
      <c r="AF398" s="2844">
        <v>0</v>
      </c>
      <c r="AG398" s="2108">
        <v>0</v>
      </c>
      <c r="AH398" s="373"/>
      <c r="AI398" s="373"/>
      <c r="AJ398" s="373">
        <v>0</v>
      </c>
    </row>
    <row r="399" spans="1:36" s="346" customFormat="1" ht="63">
      <c r="A399" s="369">
        <v>522</v>
      </c>
      <c r="B399" s="228" t="s">
        <v>1158</v>
      </c>
      <c r="C399" s="370" t="s">
        <v>1131</v>
      </c>
      <c r="D399" s="182" t="s">
        <v>670</v>
      </c>
      <c r="E399" s="182" t="s">
        <v>42</v>
      </c>
      <c r="F399" s="405" t="s">
        <v>47</v>
      </c>
      <c r="G399" s="377">
        <v>45</v>
      </c>
      <c r="H399" s="221">
        <v>0</v>
      </c>
      <c r="I399" s="221">
        <v>0</v>
      </c>
      <c r="J399" s="221">
        <v>0</v>
      </c>
      <c r="K399" s="221">
        <v>0</v>
      </c>
      <c r="L399" s="373">
        <v>45</v>
      </c>
      <c r="M399" s="374">
        <v>8.1</v>
      </c>
      <c r="N399" s="374">
        <v>0</v>
      </c>
      <c r="O399" s="373">
        <v>8.1</v>
      </c>
      <c r="P399" s="373"/>
      <c r="Q399" s="373"/>
      <c r="R399" s="373"/>
      <c r="S399" s="373"/>
      <c r="T399" s="373"/>
      <c r="U399" s="373"/>
      <c r="V399" s="373"/>
      <c r="W399" s="373"/>
      <c r="X399" s="2843">
        <v>8.1</v>
      </c>
      <c r="Y399" s="2843">
        <v>0</v>
      </c>
      <c r="Z399" s="2108">
        <v>8.1</v>
      </c>
      <c r="AA399" s="2844"/>
      <c r="AB399" s="2844"/>
      <c r="AC399" s="2108">
        <v>0</v>
      </c>
      <c r="AD399" s="2108"/>
      <c r="AE399" s="2844"/>
      <c r="AF399" s="2844">
        <v>0</v>
      </c>
      <c r="AG399" s="2108">
        <v>0</v>
      </c>
      <c r="AH399" s="373"/>
      <c r="AI399" s="373"/>
      <c r="AJ399" s="373">
        <v>0</v>
      </c>
    </row>
    <row r="400" spans="1:36" s="346" customFormat="1" ht="63">
      <c r="A400" s="369">
        <v>523</v>
      </c>
      <c r="B400" s="228" t="s">
        <v>1159</v>
      </c>
      <c r="C400" s="370" t="s">
        <v>1131</v>
      </c>
      <c r="D400" s="182" t="s">
        <v>666</v>
      </c>
      <c r="E400" s="182" t="s">
        <v>42</v>
      </c>
      <c r="F400" s="405" t="s">
        <v>47</v>
      </c>
      <c r="G400" s="377">
        <v>45</v>
      </c>
      <c r="H400" s="221">
        <v>0</v>
      </c>
      <c r="I400" s="221">
        <v>0</v>
      </c>
      <c r="J400" s="221">
        <v>0</v>
      </c>
      <c r="K400" s="221">
        <v>0</v>
      </c>
      <c r="L400" s="373">
        <v>45</v>
      </c>
      <c r="M400" s="374">
        <v>8.1</v>
      </c>
      <c r="N400" s="374">
        <v>0</v>
      </c>
      <c r="O400" s="373">
        <v>8.1</v>
      </c>
      <c r="P400" s="373"/>
      <c r="Q400" s="373"/>
      <c r="R400" s="373"/>
      <c r="S400" s="373"/>
      <c r="T400" s="373"/>
      <c r="U400" s="373"/>
      <c r="V400" s="373"/>
      <c r="W400" s="373"/>
      <c r="X400" s="2843">
        <v>8.1</v>
      </c>
      <c r="Y400" s="2843">
        <v>0</v>
      </c>
      <c r="Z400" s="2108">
        <v>8.1</v>
      </c>
      <c r="AA400" s="2844"/>
      <c r="AB400" s="2844"/>
      <c r="AC400" s="2108">
        <v>0</v>
      </c>
      <c r="AD400" s="2108"/>
      <c r="AE400" s="2844"/>
      <c r="AF400" s="2844">
        <v>0</v>
      </c>
      <c r="AG400" s="2108">
        <v>0</v>
      </c>
      <c r="AH400" s="373"/>
      <c r="AI400" s="373"/>
      <c r="AJ400" s="373">
        <v>0</v>
      </c>
    </row>
    <row r="401" spans="1:36" s="346" customFormat="1" ht="63">
      <c r="A401" s="369">
        <v>524</v>
      </c>
      <c r="B401" s="228" t="s">
        <v>1160</v>
      </c>
      <c r="C401" s="370" t="s">
        <v>1131</v>
      </c>
      <c r="D401" s="182" t="s">
        <v>538</v>
      </c>
      <c r="E401" s="182" t="s">
        <v>42</v>
      </c>
      <c r="F401" s="405" t="s">
        <v>47</v>
      </c>
      <c r="G401" s="377">
        <v>45</v>
      </c>
      <c r="H401" s="221">
        <v>0</v>
      </c>
      <c r="I401" s="221">
        <v>0</v>
      </c>
      <c r="J401" s="221">
        <v>0</v>
      </c>
      <c r="K401" s="221">
        <v>0</v>
      </c>
      <c r="L401" s="373">
        <v>45</v>
      </c>
      <c r="M401" s="374">
        <v>8.1</v>
      </c>
      <c r="N401" s="374">
        <v>0</v>
      </c>
      <c r="O401" s="373">
        <v>8.1</v>
      </c>
      <c r="P401" s="373"/>
      <c r="Q401" s="373"/>
      <c r="R401" s="373"/>
      <c r="S401" s="373"/>
      <c r="T401" s="373"/>
      <c r="U401" s="373"/>
      <c r="V401" s="373"/>
      <c r="W401" s="373"/>
      <c r="X401" s="2843">
        <v>8.1</v>
      </c>
      <c r="Y401" s="2843">
        <v>0</v>
      </c>
      <c r="Z401" s="2108">
        <v>8.1</v>
      </c>
      <c r="AA401" s="2844"/>
      <c r="AB401" s="2844"/>
      <c r="AC401" s="2108">
        <v>0</v>
      </c>
      <c r="AD401" s="2108"/>
      <c r="AE401" s="2844"/>
      <c r="AF401" s="2844">
        <v>0</v>
      </c>
      <c r="AG401" s="2108">
        <v>0</v>
      </c>
      <c r="AH401" s="373"/>
      <c r="AI401" s="373"/>
      <c r="AJ401" s="373">
        <v>0</v>
      </c>
    </row>
    <row r="402" spans="1:36" s="346" customFormat="1" ht="63">
      <c r="A402" s="369">
        <v>525</v>
      </c>
      <c r="B402" s="228" t="s">
        <v>1161</v>
      </c>
      <c r="C402" s="370" t="s">
        <v>1131</v>
      </c>
      <c r="D402" s="182" t="s">
        <v>674</v>
      </c>
      <c r="E402" s="182" t="s">
        <v>42</v>
      </c>
      <c r="F402" s="405" t="s">
        <v>47</v>
      </c>
      <c r="G402" s="377">
        <v>41</v>
      </c>
      <c r="H402" s="221">
        <v>0</v>
      </c>
      <c r="I402" s="221">
        <v>0</v>
      </c>
      <c r="J402" s="221">
        <v>0</v>
      </c>
      <c r="K402" s="221">
        <v>0</v>
      </c>
      <c r="L402" s="373">
        <v>41</v>
      </c>
      <c r="M402" s="374">
        <v>7.38</v>
      </c>
      <c r="N402" s="374">
        <v>0</v>
      </c>
      <c r="O402" s="373">
        <v>7.38</v>
      </c>
      <c r="P402" s="373"/>
      <c r="Q402" s="373"/>
      <c r="R402" s="373"/>
      <c r="S402" s="373"/>
      <c r="T402" s="373"/>
      <c r="U402" s="373"/>
      <c r="V402" s="373"/>
      <c r="W402" s="373"/>
      <c r="X402" s="2843">
        <v>7.38</v>
      </c>
      <c r="Y402" s="2843">
        <v>0</v>
      </c>
      <c r="Z402" s="2108">
        <v>7.38</v>
      </c>
      <c r="AA402" s="2844"/>
      <c r="AB402" s="2844"/>
      <c r="AC402" s="2108">
        <v>0</v>
      </c>
      <c r="AD402" s="2108"/>
      <c r="AE402" s="2844"/>
      <c r="AF402" s="2844">
        <v>0</v>
      </c>
      <c r="AG402" s="2108">
        <v>0</v>
      </c>
      <c r="AH402" s="373"/>
      <c r="AI402" s="373"/>
      <c r="AJ402" s="373">
        <v>0</v>
      </c>
    </row>
    <row r="403" spans="1:36" s="346" customFormat="1" ht="31.5">
      <c r="A403" s="369">
        <v>526</v>
      </c>
      <c r="B403" s="228" t="s">
        <v>1162</v>
      </c>
      <c r="C403" s="370" t="s">
        <v>1163</v>
      </c>
      <c r="D403" s="182" t="s">
        <v>28</v>
      </c>
      <c r="E403" s="182" t="s">
        <v>42</v>
      </c>
      <c r="F403" s="405" t="s">
        <v>43</v>
      </c>
      <c r="G403" s="377">
        <v>150</v>
      </c>
      <c r="H403" s="221">
        <v>0</v>
      </c>
      <c r="I403" s="221">
        <v>0</v>
      </c>
      <c r="J403" s="221">
        <v>0</v>
      </c>
      <c r="K403" s="221">
        <v>0</v>
      </c>
      <c r="L403" s="373">
        <v>150</v>
      </c>
      <c r="M403" s="374">
        <v>27</v>
      </c>
      <c r="N403" s="374">
        <v>0</v>
      </c>
      <c r="O403" s="373">
        <v>27</v>
      </c>
      <c r="P403" s="373"/>
      <c r="Q403" s="373"/>
      <c r="R403" s="373"/>
      <c r="S403" s="373"/>
      <c r="T403" s="373"/>
      <c r="U403" s="373"/>
      <c r="V403" s="373"/>
      <c r="W403" s="373"/>
      <c r="X403" s="2843">
        <v>27</v>
      </c>
      <c r="Y403" s="2843">
        <v>0</v>
      </c>
      <c r="Z403" s="2108">
        <v>27</v>
      </c>
      <c r="AA403" s="2844"/>
      <c r="AB403" s="2844"/>
      <c r="AC403" s="2108">
        <v>0</v>
      </c>
      <c r="AD403" s="2108"/>
      <c r="AE403" s="2844"/>
      <c r="AF403" s="2844">
        <v>0</v>
      </c>
      <c r="AG403" s="2108">
        <v>0</v>
      </c>
      <c r="AH403" s="373"/>
      <c r="AI403" s="373"/>
      <c r="AJ403" s="373">
        <v>0</v>
      </c>
    </row>
    <row r="404" spans="1:36" s="346" customFormat="1" ht="31.5">
      <c r="A404" s="369">
        <v>527</v>
      </c>
      <c r="B404" s="228" t="s">
        <v>1164</v>
      </c>
      <c r="C404" s="370" t="s">
        <v>1163</v>
      </c>
      <c r="D404" s="182" t="s">
        <v>45</v>
      </c>
      <c r="E404" s="182" t="s">
        <v>42</v>
      </c>
      <c r="F404" s="405" t="s">
        <v>43</v>
      </c>
      <c r="G404" s="377">
        <v>150</v>
      </c>
      <c r="H404" s="221">
        <v>0</v>
      </c>
      <c r="I404" s="221">
        <v>0</v>
      </c>
      <c r="J404" s="221">
        <v>0</v>
      </c>
      <c r="K404" s="221">
        <v>0</v>
      </c>
      <c r="L404" s="373">
        <v>150</v>
      </c>
      <c r="M404" s="374">
        <v>27</v>
      </c>
      <c r="N404" s="374">
        <v>0</v>
      </c>
      <c r="O404" s="373">
        <v>27</v>
      </c>
      <c r="P404" s="373"/>
      <c r="Q404" s="373"/>
      <c r="R404" s="373"/>
      <c r="S404" s="373"/>
      <c r="T404" s="373"/>
      <c r="U404" s="373"/>
      <c r="V404" s="373"/>
      <c r="W404" s="373"/>
      <c r="X404" s="2843">
        <v>27</v>
      </c>
      <c r="Y404" s="2843">
        <v>0</v>
      </c>
      <c r="Z404" s="2108">
        <v>27</v>
      </c>
      <c r="AA404" s="2844"/>
      <c r="AB404" s="2844"/>
      <c r="AC404" s="2108">
        <v>0</v>
      </c>
      <c r="AD404" s="2108"/>
      <c r="AE404" s="2844"/>
      <c r="AF404" s="2844">
        <v>0</v>
      </c>
      <c r="AG404" s="2108">
        <v>0</v>
      </c>
      <c r="AH404" s="373"/>
      <c r="AI404" s="373"/>
      <c r="AJ404" s="373">
        <v>0</v>
      </c>
    </row>
    <row r="405" spans="1:36" s="346" customFormat="1" ht="31.5">
      <c r="A405" s="369">
        <v>528</v>
      </c>
      <c r="B405" s="228" t="s">
        <v>1165</v>
      </c>
      <c r="C405" s="370" t="s">
        <v>1163</v>
      </c>
      <c r="D405" s="182" t="s">
        <v>393</v>
      </c>
      <c r="E405" s="182" t="s">
        <v>42</v>
      </c>
      <c r="F405" s="405" t="s">
        <v>43</v>
      </c>
      <c r="G405" s="377">
        <v>150</v>
      </c>
      <c r="H405" s="221">
        <v>0</v>
      </c>
      <c r="I405" s="221">
        <v>0</v>
      </c>
      <c r="J405" s="221">
        <v>0</v>
      </c>
      <c r="K405" s="221">
        <v>0</v>
      </c>
      <c r="L405" s="373">
        <v>150</v>
      </c>
      <c r="M405" s="374">
        <v>27</v>
      </c>
      <c r="N405" s="374">
        <v>0</v>
      </c>
      <c r="O405" s="373">
        <v>27</v>
      </c>
      <c r="P405" s="373"/>
      <c r="Q405" s="373"/>
      <c r="R405" s="373"/>
      <c r="S405" s="373"/>
      <c r="T405" s="373"/>
      <c r="U405" s="373"/>
      <c r="V405" s="373"/>
      <c r="W405" s="373"/>
      <c r="X405" s="2843">
        <v>27</v>
      </c>
      <c r="Y405" s="2843">
        <v>0</v>
      </c>
      <c r="Z405" s="2108">
        <v>27</v>
      </c>
      <c r="AA405" s="2844"/>
      <c r="AB405" s="2844"/>
      <c r="AC405" s="2108">
        <v>0</v>
      </c>
      <c r="AD405" s="2108"/>
      <c r="AE405" s="2844"/>
      <c r="AF405" s="2844">
        <v>0</v>
      </c>
      <c r="AG405" s="2108">
        <v>0</v>
      </c>
      <c r="AH405" s="373"/>
      <c r="AI405" s="373"/>
      <c r="AJ405" s="373">
        <v>0</v>
      </c>
    </row>
    <row r="406" spans="1:36" s="346" customFormat="1" ht="31.5">
      <c r="A406" s="369">
        <v>529</v>
      </c>
      <c r="B406" s="228" t="s">
        <v>1166</v>
      </c>
      <c r="C406" s="370" t="s">
        <v>1163</v>
      </c>
      <c r="D406" s="182" t="s">
        <v>384</v>
      </c>
      <c r="E406" s="182" t="s">
        <v>42</v>
      </c>
      <c r="F406" s="405" t="s">
        <v>43</v>
      </c>
      <c r="G406" s="377">
        <v>150</v>
      </c>
      <c r="H406" s="221">
        <v>0</v>
      </c>
      <c r="I406" s="221">
        <v>0</v>
      </c>
      <c r="J406" s="221">
        <v>0</v>
      </c>
      <c r="K406" s="221">
        <v>0</v>
      </c>
      <c r="L406" s="373">
        <v>150</v>
      </c>
      <c r="M406" s="374">
        <v>27</v>
      </c>
      <c r="N406" s="374">
        <v>0</v>
      </c>
      <c r="O406" s="373">
        <v>27</v>
      </c>
      <c r="P406" s="373"/>
      <c r="Q406" s="373"/>
      <c r="R406" s="373"/>
      <c r="S406" s="373"/>
      <c r="T406" s="373"/>
      <c r="U406" s="373"/>
      <c r="V406" s="373"/>
      <c r="W406" s="373"/>
      <c r="X406" s="2843">
        <v>27</v>
      </c>
      <c r="Y406" s="2843">
        <v>0</v>
      </c>
      <c r="Z406" s="2108">
        <v>27</v>
      </c>
      <c r="AA406" s="2844"/>
      <c r="AB406" s="2844"/>
      <c r="AC406" s="2108">
        <v>0</v>
      </c>
      <c r="AD406" s="2108"/>
      <c r="AE406" s="2844"/>
      <c r="AF406" s="2844">
        <v>0</v>
      </c>
      <c r="AG406" s="2108">
        <v>0</v>
      </c>
      <c r="AH406" s="373"/>
      <c r="AI406" s="373"/>
      <c r="AJ406" s="373">
        <v>0</v>
      </c>
    </row>
    <row r="407" spans="1:36" s="346" customFormat="1" ht="31.5">
      <c r="A407" s="369">
        <v>530</v>
      </c>
      <c r="B407" s="228" t="s">
        <v>1167</v>
      </c>
      <c r="C407" s="370" t="s">
        <v>1163</v>
      </c>
      <c r="D407" s="182" t="s">
        <v>187</v>
      </c>
      <c r="E407" s="182" t="s">
        <v>42</v>
      </c>
      <c r="F407" s="405" t="s">
        <v>43</v>
      </c>
      <c r="G407" s="377">
        <v>150</v>
      </c>
      <c r="H407" s="221">
        <v>0</v>
      </c>
      <c r="I407" s="221">
        <v>0</v>
      </c>
      <c r="J407" s="221">
        <v>0</v>
      </c>
      <c r="K407" s="221">
        <v>0</v>
      </c>
      <c r="L407" s="373">
        <v>150</v>
      </c>
      <c r="M407" s="374">
        <v>27</v>
      </c>
      <c r="N407" s="374">
        <v>0</v>
      </c>
      <c r="O407" s="373">
        <v>27</v>
      </c>
      <c r="P407" s="373"/>
      <c r="Q407" s="373"/>
      <c r="R407" s="373"/>
      <c r="S407" s="373"/>
      <c r="T407" s="373"/>
      <c r="U407" s="373"/>
      <c r="V407" s="373"/>
      <c r="W407" s="373"/>
      <c r="X407" s="2843">
        <v>27</v>
      </c>
      <c r="Y407" s="2843">
        <v>0</v>
      </c>
      <c r="Z407" s="2108">
        <v>27</v>
      </c>
      <c r="AA407" s="2844"/>
      <c r="AB407" s="2844"/>
      <c r="AC407" s="2108">
        <v>0</v>
      </c>
      <c r="AD407" s="2108"/>
      <c r="AE407" s="2844"/>
      <c r="AF407" s="2844">
        <v>0</v>
      </c>
      <c r="AG407" s="2108">
        <v>0</v>
      </c>
      <c r="AH407" s="373"/>
      <c r="AI407" s="373"/>
      <c r="AJ407" s="373">
        <v>0</v>
      </c>
    </row>
    <row r="408" spans="1:36" s="346" customFormat="1" ht="31.5">
      <c r="A408" s="369">
        <v>531</v>
      </c>
      <c r="B408" s="228" t="s">
        <v>1168</v>
      </c>
      <c r="C408" s="370" t="s">
        <v>1169</v>
      </c>
      <c r="D408" s="182" t="s">
        <v>209</v>
      </c>
      <c r="E408" s="182" t="s">
        <v>42</v>
      </c>
      <c r="F408" s="405" t="s">
        <v>47</v>
      </c>
      <c r="G408" s="377">
        <v>40</v>
      </c>
      <c r="H408" s="221">
        <v>0</v>
      </c>
      <c r="I408" s="221">
        <v>0</v>
      </c>
      <c r="J408" s="221">
        <v>0</v>
      </c>
      <c r="K408" s="221">
        <v>0</v>
      </c>
      <c r="L408" s="373">
        <v>40</v>
      </c>
      <c r="M408" s="374">
        <v>7.2</v>
      </c>
      <c r="N408" s="374">
        <v>0</v>
      </c>
      <c r="O408" s="373">
        <v>7.2</v>
      </c>
      <c r="P408" s="373"/>
      <c r="Q408" s="373"/>
      <c r="R408" s="373"/>
      <c r="S408" s="373"/>
      <c r="T408" s="373"/>
      <c r="U408" s="373"/>
      <c r="V408" s="373"/>
      <c r="W408" s="373"/>
      <c r="X408" s="2843">
        <v>7.2</v>
      </c>
      <c r="Y408" s="2843">
        <v>0</v>
      </c>
      <c r="Z408" s="2108">
        <v>7.2</v>
      </c>
      <c r="AA408" s="2844"/>
      <c r="AB408" s="2844"/>
      <c r="AC408" s="2108">
        <v>0</v>
      </c>
      <c r="AD408" s="2108"/>
      <c r="AE408" s="2844"/>
      <c r="AF408" s="2844">
        <v>0</v>
      </c>
      <c r="AG408" s="2108">
        <v>0</v>
      </c>
      <c r="AH408" s="373"/>
      <c r="AI408" s="373"/>
      <c r="AJ408" s="373">
        <v>0</v>
      </c>
    </row>
    <row r="409" spans="1:36" s="346" customFormat="1" ht="47.25">
      <c r="A409" s="369">
        <v>532</v>
      </c>
      <c r="B409" s="228" t="s">
        <v>1170</v>
      </c>
      <c r="C409" s="370" t="s">
        <v>1171</v>
      </c>
      <c r="D409" s="182" t="s">
        <v>213</v>
      </c>
      <c r="E409" s="182" t="s">
        <v>42</v>
      </c>
      <c r="F409" s="405" t="s">
        <v>47</v>
      </c>
      <c r="G409" s="377">
        <v>30</v>
      </c>
      <c r="H409" s="221">
        <v>0</v>
      </c>
      <c r="I409" s="221">
        <v>0</v>
      </c>
      <c r="J409" s="221">
        <v>0</v>
      </c>
      <c r="K409" s="221">
        <v>0</v>
      </c>
      <c r="L409" s="373">
        <v>30</v>
      </c>
      <c r="M409" s="374">
        <v>5.3999999999999995</v>
      </c>
      <c r="N409" s="374">
        <v>0</v>
      </c>
      <c r="O409" s="373">
        <v>5.3999999999999995</v>
      </c>
      <c r="P409" s="373"/>
      <c r="Q409" s="373"/>
      <c r="R409" s="373"/>
      <c r="S409" s="373"/>
      <c r="T409" s="373"/>
      <c r="U409" s="373"/>
      <c r="V409" s="373"/>
      <c r="W409" s="373"/>
      <c r="X409" s="2843">
        <v>5.3999999999999995</v>
      </c>
      <c r="Y409" s="2843">
        <v>0</v>
      </c>
      <c r="Z409" s="2108">
        <v>5.3999999999999995</v>
      </c>
      <c r="AA409" s="2844"/>
      <c r="AB409" s="2844"/>
      <c r="AC409" s="2108">
        <v>0</v>
      </c>
      <c r="AD409" s="2108"/>
      <c r="AE409" s="2844"/>
      <c r="AF409" s="2844">
        <v>0</v>
      </c>
      <c r="AG409" s="2108">
        <v>0</v>
      </c>
      <c r="AH409" s="373"/>
      <c r="AI409" s="373"/>
      <c r="AJ409" s="373">
        <v>0</v>
      </c>
    </row>
    <row r="410" spans="1:36" s="346" customFormat="1" ht="47.25">
      <c r="A410" s="369">
        <v>533</v>
      </c>
      <c r="B410" s="228" t="s">
        <v>1172</v>
      </c>
      <c r="C410" s="370" t="s">
        <v>1173</v>
      </c>
      <c r="D410" s="182" t="s">
        <v>213</v>
      </c>
      <c r="E410" s="182" t="s">
        <v>42</v>
      </c>
      <c r="F410" s="405" t="s">
        <v>47</v>
      </c>
      <c r="G410" s="377">
        <v>34.795000000000002</v>
      </c>
      <c r="H410" s="221">
        <v>0</v>
      </c>
      <c r="I410" s="221">
        <v>0</v>
      </c>
      <c r="J410" s="221">
        <v>0</v>
      </c>
      <c r="K410" s="221">
        <v>0</v>
      </c>
      <c r="L410" s="373">
        <v>34.795000000000002</v>
      </c>
      <c r="M410" s="374">
        <v>6.2629999999999999</v>
      </c>
      <c r="N410" s="374">
        <v>0</v>
      </c>
      <c r="O410" s="373">
        <v>6.2629999999999999</v>
      </c>
      <c r="P410" s="373"/>
      <c r="Q410" s="373"/>
      <c r="R410" s="373"/>
      <c r="S410" s="373"/>
      <c r="T410" s="373"/>
      <c r="U410" s="373"/>
      <c r="V410" s="373"/>
      <c r="W410" s="373"/>
      <c r="X410" s="2843">
        <v>6.2629999999999999</v>
      </c>
      <c r="Y410" s="2843">
        <v>0</v>
      </c>
      <c r="Z410" s="2108">
        <v>6.2629999999999999</v>
      </c>
      <c r="AA410" s="2844"/>
      <c r="AB410" s="2844"/>
      <c r="AC410" s="2108">
        <v>0</v>
      </c>
      <c r="AD410" s="2108"/>
      <c r="AE410" s="2844"/>
      <c r="AF410" s="2844">
        <v>0</v>
      </c>
      <c r="AG410" s="2108">
        <v>0</v>
      </c>
      <c r="AH410" s="373"/>
      <c r="AI410" s="373"/>
      <c r="AJ410" s="373">
        <v>0</v>
      </c>
    </row>
    <row r="411" spans="1:36" s="346" customFormat="1" ht="47.25">
      <c r="A411" s="369">
        <v>534</v>
      </c>
      <c r="B411" s="228" t="s">
        <v>1174</v>
      </c>
      <c r="C411" s="370" t="s">
        <v>1175</v>
      </c>
      <c r="D411" s="182" t="s">
        <v>389</v>
      </c>
      <c r="E411" s="182" t="s">
        <v>42</v>
      </c>
      <c r="F411" s="405" t="s">
        <v>47</v>
      </c>
      <c r="G411" s="377">
        <v>200</v>
      </c>
      <c r="H411" s="221">
        <v>0</v>
      </c>
      <c r="I411" s="221">
        <v>0</v>
      </c>
      <c r="J411" s="221">
        <v>0</v>
      </c>
      <c r="K411" s="221">
        <v>0</v>
      </c>
      <c r="L411" s="373">
        <v>200</v>
      </c>
      <c r="M411" s="374">
        <v>36</v>
      </c>
      <c r="N411" s="374">
        <v>0</v>
      </c>
      <c r="O411" s="373">
        <v>36</v>
      </c>
      <c r="P411" s="373"/>
      <c r="Q411" s="373"/>
      <c r="R411" s="373"/>
      <c r="S411" s="373"/>
      <c r="T411" s="373"/>
      <c r="U411" s="373"/>
      <c r="V411" s="373"/>
      <c r="W411" s="373"/>
      <c r="X411" s="2843">
        <v>36</v>
      </c>
      <c r="Y411" s="2843">
        <v>0</v>
      </c>
      <c r="Z411" s="2108">
        <v>36</v>
      </c>
      <c r="AA411" s="2844"/>
      <c r="AB411" s="2844"/>
      <c r="AC411" s="2108">
        <v>0</v>
      </c>
      <c r="AD411" s="2108"/>
      <c r="AE411" s="2844"/>
      <c r="AF411" s="2844">
        <v>0</v>
      </c>
      <c r="AG411" s="2108">
        <v>0</v>
      </c>
      <c r="AH411" s="373"/>
      <c r="AI411" s="373"/>
      <c r="AJ411" s="373">
        <v>0</v>
      </c>
    </row>
    <row r="412" spans="1:36" s="346" customFormat="1" ht="31.5">
      <c r="A412" s="369">
        <v>535</v>
      </c>
      <c r="B412" s="228" t="s">
        <v>1176</v>
      </c>
      <c r="C412" s="370" t="s">
        <v>1177</v>
      </c>
      <c r="D412" s="182" t="s">
        <v>389</v>
      </c>
      <c r="E412" s="182" t="s">
        <v>42</v>
      </c>
      <c r="F412" s="405" t="s">
        <v>47</v>
      </c>
      <c r="G412" s="377">
        <v>98</v>
      </c>
      <c r="H412" s="221">
        <v>0</v>
      </c>
      <c r="I412" s="221">
        <v>0</v>
      </c>
      <c r="J412" s="221">
        <v>0</v>
      </c>
      <c r="K412" s="221">
        <v>0</v>
      </c>
      <c r="L412" s="373">
        <v>98</v>
      </c>
      <c r="M412" s="374">
        <v>17.64</v>
      </c>
      <c r="N412" s="374">
        <v>0</v>
      </c>
      <c r="O412" s="373">
        <v>17.64</v>
      </c>
      <c r="P412" s="373"/>
      <c r="Q412" s="373"/>
      <c r="R412" s="373"/>
      <c r="S412" s="373"/>
      <c r="T412" s="373"/>
      <c r="U412" s="373"/>
      <c r="V412" s="373"/>
      <c r="W412" s="373"/>
      <c r="X412" s="2843">
        <v>17.64</v>
      </c>
      <c r="Y412" s="2843">
        <v>0</v>
      </c>
      <c r="Z412" s="2108">
        <v>17.64</v>
      </c>
      <c r="AA412" s="2844"/>
      <c r="AB412" s="2844"/>
      <c r="AC412" s="2108">
        <v>0</v>
      </c>
      <c r="AD412" s="2108"/>
      <c r="AE412" s="2844"/>
      <c r="AF412" s="2844">
        <v>0</v>
      </c>
      <c r="AG412" s="2108">
        <v>0</v>
      </c>
      <c r="AH412" s="373"/>
      <c r="AI412" s="373"/>
      <c r="AJ412" s="373">
        <v>0</v>
      </c>
    </row>
    <row r="413" spans="1:36" s="346" customFormat="1" ht="31.5">
      <c r="A413" s="369">
        <v>536</v>
      </c>
      <c r="B413" s="228" t="s">
        <v>1178</v>
      </c>
      <c r="C413" s="370" t="s">
        <v>1179</v>
      </c>
      <c r="D413" s="182" t="s">
        <v>389</v>
      </c>
      <c r="E413" s="182" t="s">
        <v>42</v>
      </c>
      <c r="F413" s="405" t="s">
        <v>47</v>
      </c>
      <c r="G413" s="377">
        <v>72</v>
      </c>
      <c r="H413" s="221">
        <v>0</v>
      </c>
      <c r="I413" s="221">
        <v>0</v>
      </c>
      <c r="J413" s="221">
        <v>0</v>
      </c>
      <c r="K413" s="221">
        <v>0</v>
      </c>
      <c r="L413" s="373">
        <v>72</v>
      </c>
      <c r="M413" s="374">
        <v>12.959999999999999</v>
      </c>
      <c r="N413" s="374">
        <v>0</v>
      </c>
      <c r="O413" s="373">
        <v>12.959999999999999</v>
      </c>
      <c r="P413" s="373"/>
      <c r="Q413" s="373"/>
      <c r="R413" s="373"/>
      <c r="S413" s="373"/>
      <c r="T413" s="373"/>
      <c r="U413" s="373"/>
      <c r="V413" s="373"/>
      <c r="W413" s="373"/>
      <c r="X413" s="2843">
        <v>12.959999999999999</v>
      </c>
      <c r="Y413" s="2843">
        <v>0</v>
      </c>
      <c r="Z413" s="2108">
        <v>12.959999999999999</v>
      </c>
      <c r="AA413" s="2844"/>
      <c r="AB413" s="2844"/>
      <c r="AC413" s="2108">
        <v>0</v>
      </c>
      <c r="AD413" s="2108"/>
      <c r="AE413" s="2844"/>
      <c r="AF413" s="2844">
        <v>0</v>
      </c>
      <c r="AG413" s="2108">
        <v>0</v>
      </c>
      <c r="AH413" s="373"/>
      <c r="AI413" s="373"/>
      <c r="AJ413" s="373">
        <v>0</v>
      </c>
    </row>
    <row r="414" spans="1:36" s="346" customFormat="1" ht="47.25">
      <c r="A414" s="369">
        <v>537</v>
      </c>
      <c r="B414" s="228" t="s">
        <v>1180</v>
      </c>
      <c r="C414" s="370" t="s">
        <v>1181</v>
      </c>
      <c r="D414" s="182" t="s">
        <v>205</v>
      </c>
      <c r="E414" s="182" t="s">
        <v>1182</v>
      </c>
      <c r="F414" s="405" t="s">
        <v>47</v>
      </c>
      <c r="G414" s="377">
        <v>90</v>
      </c>
      <c r="H414" s="221">
        <v>0</v>
      </c>
      <c r="I414" s="221">
        <v>0</v>
      </c>
      <c r="J414" s="221">
        <v>0</v>
      </c>
      <c r="K414" s="221">
        <v>0</v>
      </c>
      <c r="L414" s="373">
        <v>90</v>
      </c>
      <c r="M414" s="374">
        <v>16.2</v>
      </c>
      <c r="N414" s="374">
        <v>0</v>
      </c>
      <c r="O414" s="373">
        <v>16.2</v>
      </c>
      <c r="P414" s="373"/>
      <c r="Q414" s="373"/>
      <c r="R414" s="373"/>
      <c r="S414" s="373"/>
      <c r="T414" s="373"/>
      <c r="U414" s="373"/>
      <c r="V414" s="373"/>
      <c r="W414" s="373"/>
      <c r="X414" s="2843">
        <v>16.2</v>
      </c>
      <c r="Y414" s="2843">
        <v>0</v>
      </c>
      <c r="Z414" s="2108">
        <v>16.2</v>
      </c>
      <c r="AA414" s="2844"/>
      <c r="AB414" s="2844"/>
      <c r="AC414" s="2108">
        <v>0</v>
      </c>
      <c r="AD414" s="2108"/>
      <c r="AE414" s="2844"/>
      <c r="AF414" s="2844">
        <v>0</v>
      </c>
      <c r="AG414" s="2108">
        <v>0</v>
      </c>
      <c r="AH414" s="373"/>
      <c r="AI414" s="373"/>
      <c r="AJ414" s="373">
        <v>0</v>
      </c>
    </row>
    <row r="415" spans="1:36" s="346" customFormat="1">
      <c r="A415" s="369"/>
      <c r="B415" s="228"/>
      <c r="C415" s="370"/>
      <c r="D415" s="182"/>
      <c r="E415" s="182"/>
      <c r="F415" s="405"/>
      <c r="G415" s="377"/>
      <c r="H415" s="221"/>
      <c r="I415" s="221"/>
      <c r="J415" s="221"/>
      <c r="K415" s="221"/>
      <c r="L415" s="373"/>
      <c r="M415" s="374"/>
      <c r="N415" s="374"/>
      <c r="O415" s="373"/>
      <c r="P415" s="373"/>
      <c r="Q415" s="373"/>
      <c r="R415" s="373"/>
      <c r="S415" s="373"/>
      <c r="T415" s="373"/>
      <c r="U415" s="373"/>
      <c r="V415" s="373"/>
      <c r="W415" s="373"/>
      <c r="X415" s="2843"/>
      <c r="Y415" s="2843"/>
      <c r="Z415" s="2108"/>
      <c r="AA415" s="2844"/>
      <c r="AB415" s="2844"/>
      <c r="AC415" s="2108"/>
      <c r="AD415" s="2108"/>
      <c r="AE415" s="2844"/>
      <c r="AF415" s="2844"/>
      <c r="AG415" s="2108"/>
      <c r="AH415" s="373"/>
      <c r="AI415" s="373"/>
      <c r="AJ415" s="373"/>
    </row>
    <row r="416" spans="1:36" s="346" customFormat="1" ht="24.75" customHeight="1" thickBot="1">
      <c r="A416" s="182"/>
      <c r="B416" s="122"/>
      <c r="C416" s="396" t="s">
        <v>1183</v>
      </c>
      <c r="D416" s="397"/>
      <c r="E416" s="397"/>
      <c r="F416" s="398"/>
      <c r="G416" s="399">
        <v>8761.7950000000001</v>
      </c>
      <c r="H416" s="399">
        <v>0</v>
      </c>
      <c r="I416" s="399">
        <v>0</v>
      </c>
      <c r="J416" s="399">
        <v>0</v>
      </c>
      <c r="K416" s="399">
        <v>0</v>
      </c>
      <c r="L416" s="399">
        <v>8761.7950000000001</v>
      </c>
      <c r="M416" s="400">
        <v>1635.5610000000001</v>
      </c>
      <c r="N416" s="400">
        <v>0</v>
      </c>
      <c r="O416" s="399">
        <v>1635.5610000000001</v>
      </c>
      <c r="P416" s="399">
        <v>0</v>
      </c>
      <c r="Q416" s="399">
        <v>0</v>
      </c>
      <c r="R416" s="399">
        <v>0</v>
      </c>
      <c r="S416" s="399">
        <v>0</v>
      </c>
      <c r="T416" s="399">
        <v>0</v>
      </c>
      <c r="U416" s="399">
        <v>0</v>
      </c>
      <c r="V416" s="399">
        <v>0</v>
      </c>
      <c r="W416" s="399">
        <v>0</v>
      </c>
      <c r="X416" s="399">
        <v>1635.5610000000001</v>
      </c>
      <c r="Y416" s="399">
        <v>0</v>
      </c>
      <c r="Z416" s="399">
        <v>1635.5610000000001</v>
      </c>
      <c r="AA416" s="399">
        <v>2.00475</v>
      </c>
      <c r="AB416" s="399">
        <v>0</v>
      </c>
      <c r="AC416" s="399">
        <v>2.00475</v>
      </c>
      <c r="AD416" s="399">
        <v>2.0250000000000001E-2</v>
      </c>
      <c r="AE416" s="399">
        <v>0</v>
      </c>
      <c r="AF416" s="399">
        <v>0</v>
      </c>
      <c r="AG416" s="399">
        <v>0</v>
      </c>
      <c r="AH416" s="399"/>
      <c r="AI416" s="399"/>
      <c r="AJ416" s="399">
        <v>0</v>
      </c>
    </row>
    <row r="417" spans="1:36" s="346" customFormat="1" ht="27" customHeight="1" thickBot="1">
      <c r="A417" s="182"/>
      <c r="B417" s="122"/>
      <c r="C417" s="408" t="s">
        <v>1184</v>
      </c>
      <c r="D417" s="408"/>
      <c r="E417" s="408"/>
      <c r="F417" s="398"/>
      <c r="G417" s="399">
        <v>36078.852000000014</v>
      </c>
      <c r="H417" s="399">
        <v>14347.44100000001</v>
      </c>
      <c r="I417" s="399">
        <v>2860.0590000000016</v>
      </c>
      <c r="J417" s="399">
        <v>676</v>
      </c>
      <c r="K417" s="399">
        <v>17207.5</v>
      </c>
      <c r="L417" s="399">
        <v>18871.351999999999</v>
      </c>
      <c r="M417" s="400">
        <v>4673.9209999999994</v>
      </c>
      <c r="N417" s="400">
        <v>825.48600000000044</v>
      </c>
      <c r="O417" s="399">
        <v>5499.4070000000011</v>
      </c>
      <c r="P417" s="399">
        <v>0</v>
      </c>
      <c r="Q417" s="399">
        <v>0</v>
      </c>
      <c r="R417" s="399">
        <v>0</v>
      </c>
      <c r="S417" s="399">
        <v>0</v>
      </c>
      <c r="T417" s="399">
        <v>0</v>
      </c>
      <c r="U417" s="399">
        <v>0</v>
      </c>
      <c r="V417" s="399">
        <v>0</v>
      </c>
      <c r="W417" s="399">
        <v>0</v>
      </c>
      <c r="X417" s="399">
        <v>4673.9209999999994</v>
      </c>
      <c r="Y417" s="399">
        <v>825.48600000000044</v>
      </c>
      <c r="Z417" s="399">
        <v>5499.4070000000011</v>
      </c>
      <c r="AA417" s="399">
        <v>1850.4802724999997</v>
      </c>
      <c r="AB417" s="399">
        <v>64.135000000000005</v>
      </c>
      <c r="AC417" s="399">
        <v>1914.6152724999999</v>
      </c>
      <c r="AD417" s="399">
        <v>18.691207499999983</v>
      </c>
      <c r="AE417" s="399">
        <v>0</v>
      </c>
      <c r="AF417" s="399">
        <v>29.138864999999999</v>
      </c>
      <c r="AG417" s="399">
        <v>29.138864999999999</v>
      </c>
      <c r="AH417" s="399"/>
      <c r="AI417" s="399"/>
      <c r="AJ417" s="399">
        <v>3757.17</v>
      </c>
    </row>
    <row r="418" spans="1:36" s="346" customFormat="1">
      <c r="A418" s="182"/>
      <c r="B418" s="122"/>
      <c r="C418" s="389"/>
      <c r="D418" s="401"/>
      <c r="E418" s="371"/>
      <c r="F418" s="401"/>
      <c r="G418" s="402"/>
      <c r="H418" s="402"/>
      <c r="I418" s="221"/>
      <c r="J418" s="402"/>
      <c r="K418" s="402"/>
      <c r="L418" s="402"/>
      <c r="M418" s="403"/>
      <c r="N418" s="403"/>
      <c r="O418" s="402"/>
      <c r="P418" s="402"/>
      <c r="Q418" s="402"/>
      <c r="R418" s="402"/>
      <c r="S418" s="402"/>
      <c r="T418" s="402"/>
      <c r="U418" s="402"/>
      <c r="V418" s="402"/>
      <c r="W418" s="402"/>
      <c r="X418" s="402"/>
      <c r="Y418" s="402"/>
      <c r="Z418" s="402"/>
      <c r="AA418" s="402"/>
      <c r="AB418" s="402"/>
      <c r="AC418" s="402"/>
      <c r="AD418" s="402"/>
      <c r="AE418" s="402"/>
      <c r="AF418" s="402"/>
      <c r="AG418" s="402"/>
      <c r="AH418" s="402"/>
      <c r="AI418" s="402"/>
      <c r="AJ418" s="402"/>
    </row>
    <row r="419" spans="1:36" s="346" customFormat="1">
      <c r="A419" s="182"/>
      <c r="B419" s="122"/>
      <c r="C419" s="420" t="s">
        <v>1185</v>
      </c>
      <c r="D419" s="371"/>
      <c r="E419" s="371"/>
      <c r="F419" s="371"/>
      <c r="G419" s="373"/>
      <c r="H419" s="421"/>
      <c r="I419" s="221"/>
      <c r="J419" s="422"/>
      <c r="K419" s="422"/>
      <c r="L419" s="373"/>
      <c r="M419" s="374"/>
      <c r="N419" s="374"/>
      <c r="O419" s="373"/>
      <c r="P419" s="373"/>
      <c r="Q419" s="373"/>
      <c r="R419" s="373"/>
      <c r="S419" s="373"/>
      <c r="T419" s="373"/>
      <c r="U419" s="373"/>
      <c r="V419" s="373"/>
      <c r="W419" s="373"/>
      <c r="X419" s="373"/>
      <c r="Y419" s="373"/>
      <c r="Z419" s="373"/>
      <c r="AA419" s="373"/>
      <c r="AB419" s="373"/>
      <c r="AC419" s="373"/>
      <c r="AD419" s="373"/>
      <c r="AE419" s="373"/>
      <c r="AF419" s="373"/>
      <c r="AG419" s="373"/>
      <c r="AH419" s="373"/>
      <c r="AI419" s="373"/>
      <c r="AJ419" s="373"/>
    </row>
    <row r="420" spans="1:36" s="346" customFormat="1">
      <c r="A420" s="182"/>
      <c r="B420" s="122"/>
      <c r="C420" s="404" t="s">
        <v>1186</v>
      </c>
      <c r="D420" s="371"/>
      <c r="E420" s="371"/>
      <c r="F420" s="371"/>
      <c r="G420" s="373"/>
      <c r="H420" s="421"/>
      <c r="I420" s="221"/>
      <c r="J420" s="422"/>
      <c r="K420" s="422"/>
      <c r="L420" s="373"/>
      <c r="M420" s="374"/>
      <c r="N420" s="374"/>
      <c r="O420" s="373"/>
      <c r="P420" s="373"/>
      <c r="Q420" s="373"/>
      <c r="R420" s="373"/>
      <c r="S420" s="373"/>
      <c r="T420" s="373"/>
      <c r="U420" s="373"/>
      <c r="V420" s="373"/>
      <c r="W420" s="373"/>
      <c r="X420" s="373"/>
      <c r="Y420" s="373"/>
      <c r="Z420" s="373"/>
      <c r="AA420" s="373"/>
      <c r="AB420" s="373"/>
      <c r="AC420" s="373"/>
      <c r="AD420" s="373"/>
      <c r="AE420" s="373"/>
      <c r="AF420" s="373"/>
      <c r="AG420" s="373"/>
      <c r="AH420" s="373"/>
      <c r="AI420" s="373"/>
      <c r="AJ420" s="373"/>
    </row>
    <row r="421" spans="1:36" s="346" customFormat="1">
      <c r="A421" s="182"/>
      <c r="B421" s="122"/>
      <c r="C421" s="370"/>
      <c r="D421" s="371"/>
      <c r="E421" s="371"/>
      <c r="F421" s="371"/>
      <c r="G421" s="373"/>
      <c r="H421" s="421"/>
      <c r="I421" s="221"/>
      <c r="J421" s="422"/>
      <c r="K421" s="422"/>
      <c r="L421" s="373"/>
      <c r="M421" s="374"/>
      <c r="N421" s="374"/>
      <c r="O421" s="373"/>
      <c r="P421" s="373"/>
      <c r="Q421" s="373"/>
      <c r="R421" s="373"/>
      <c r="S421" s="373"/>
      <c r="T421" s="373"/>
      <c r="U421" s="373"/>
      <c r="V421" s="373"/>
      <c r="W421" s="373"/>
      <c r="X421" s="373"/>
      <c r="Y421" s="373"/>
      <c r="Z421" s="373"/>
      <c r="AA421" s="373"/>
      <c r="AB421" s="373"/>
      <c r="AC421" s="373"/>
      <c r="AD421" s="373"/>
      <c r="AE421" s="373"/>
      <c r="AF421" s="373"/>
      <c r="AG421" s="373"/>
      <c r="AH421" s="373"/>
      <c r="AI421" s="373"/>
      <c r="AJ421" s="373"/>
    </row>
    <row r="422" spans="1:36" s="346" customFormat="1" ht="47.25">
      <c r="A422" s="369">
        <v>538</v>
      </c>
      <c r="B422" s="122" t="s">
        <v>1187</v>
      </c>
      <c r="C422" s="370" t="s">
        <v>1188</v>
      </c>
      <c r="D422" s="371" t="s">
        <v>51</v>
      </c>
      <c r="E422" s="182" t="s">
        <v>594</v>
      </c>
      <c r="F422" s="405" t="s">
        <v>30</v>
      </c>
      <c r="G422" s="377">
        <v>85.564999999999998</v>
      </c>
      <c r="H422" s="221">
        <v>0</v>
      </c>
      <c r="I422" s="221">
        <v>0</v>
      </c>
      <c r="J422" s="221">
        <v>0</v>
      </c>
      <c r="K422" s="221">
        <v>0</v>
      </c>
      <c r="L422" s="373">
        <v>85.564999999999998</v>
      </c>
      <c r="M422" s="374">
        <v>0</v>
      </c>
      <c r="N422" s="374">
        <v>85.564999999999998</v>
      </c>
      <c r="O422" s="373">
        <v>85.564999999999998</v>
      </c>
      <c r="P422" s="373"/>
      <c r="Q422" s="373"/>
      <c r="R422" s="373"/>
      <c r="S422" s="373"/>
      <c r="T422" s="373"/>
      <c r="U422" s="373"/>
      <c r="V422" s="373"/>
      <c r="W422" s="373"/>
      <c r="X422" s="2843">
        <v>0</v>
      </c>
      <c r="Y422" s="2843">
        <v>85.564999999999998</v>
      </c>
      <c r="Z422" s="2108">
        <v>85.564999999999998</v>
      </c>
      <c r="AA422" s="2844"/>
      <c r="AB422" s="2844"/>
      <c r="AC422" s="2108">
        <v>0</v>
      </c>
      <c r="AD422" s="2108"/>
      <c r="AE422" s="2844"/>
      <c r="AF422" s="2844">
        <v>0</v>
      </c>
      <c r="AG422" s="2108">
        <v>0</v>
      </c>
      <c r="AH422" s="3233" t="s">
        <v>9977</v>
      </c>
      <c r="AI422" s="373"/>
      <c r="AJ422" s="373">
        <v>0</v>
      </c>
    </row>
    <row r="423" spans="1:36" s="346" customFormat="1">
      <c r="A423" s="369"/>
      <c r="B423" s="122"/>
      <c r="C423" s="370"/>
      <c r="D423" s="371"/>
      <c r="E423" s="182"/>
      <c r="F423" s="405"/>
      <c r="G423" s="377"/>
      <c r="H423" s="221"/>
      <c r="I423" s="221"/>
      <c r="J423" s="221"/>
      <c r="K423" s="221"/>
      <c r="L423" s="373"/>
      <c r="M423" s="374"/>
      <c r="N423" s="374"/>
      <c r="O423" s="373"/>
      <c r="P423" s="373"/>
      <c r="Q423" s="373"/>
      <c r="R423" s="373"/>
      <c r="S423" s="373"/>
      <c r="T423" s="373"/>
      <c r="U423" s="373"/>
      <c r="V423" s="373"/>
      <c r="W423" s="373"/>
      <c r="X423" s="2843"/>
      <c r="Y423" s="2843"/>
      <c r="Z423" s="2108"/>
      <c r="AA423" s="2844"/>
      <c r="AB423" s="2844"/>
      <c r="AC423" s="2108"/>
      <c r="AD423" s="2108"/>
      <c r="AE423" s="2844"/>
      <c r="AF423" s="2844"/>
      <c r="AG423" s="2108"/>
      <c r="AH423" s="373"/>
      <c r="AI423" s="373"/>
      <c r="AJ423" s="373"/>
    </row>
    <row r="424" spans="1:36" s="346" customFormat="1" ht="24" customHeight="1" thickBot="1">
      <c r="A424" s="369"/>
      <c r="B424" s="122"/>
      <c r="C424" s="423" t="s">
        <v>1189</v>
      </c>
      <c r="D424" s="399"/>
      <c r="E424" s="399"/>
      <c r="F424" s="399"/>
      <c r="G424" s="399">
        <v>85.564999999999998</v>
      </c>
      <c r="H424" s="399">
        <v>0</v>
      </c>
      <c r="I424" s="399">
        <v>0</v>
      </c>
      <c r="J424" s="399">
        <v>0</v>
      </c>
      <c r="K424" s="399">
        <v>0</v>
      </c>
      <c r="L424" s="399">
        <v>85.564999999999998</v>
      </c>
      <c r="M424" s="400">
        <v>0</v>
      </c>
      <c r="N424" s="400">
        <v>85.564999999999998</v>
      </c>
      <c r="O424" s="399">
        <v>85.564999999999998</v>
      </c>
      <c r="P424" s="399">
        <v>0</v>
      </c>
      <c r="Q424" s="399">
        <v>0</v>
      </c>
      <c r="R424" s="399">
        <v>0</v>
      </c>
      <c r="S424" s="399">
        <v>0</v>
      </c>
      <c r="T424" s="399">
        <v>0</v>
      </c>
      <c r="U424" s="399">
        <v>0</v>
      </c>
      <c r="V424" s="399">
        <v>0</v>
      </c>
      <c r="W424" s="399">
        <v>0</v>
      </c>
      <c r="X424" s="399">
        <v>0</v>
      </c>
      <c r="Y424" s="399">
        <v>85.564999999999998</v>
      </c>
      <c r="Z424" s="399">
        <v>85.564999999999998</v>
      </c>
      <c r="AA424" s="399">
        <v>0</v>
      </c>
      <c r="AB424" s="399">
        <v>0</v>
      </c>
      <c r="AC424" s="399">
        <v>0</v>
      </c>
      <c r="AD424" s="399">
        <v>0</v>
      </c>
      <c r="AE424" s="399">
        <v>0</v>
      </c>
      <c r="AF424" s="399">
        <v>0</v>
      </c>
      <c r="AG424" s="399">
        <v>0</v>
      </c>
      <c r="AH424" s="399"/>
      <c r="AI424" s="399"/>
      <c r="AJ424" s="399">
        <v>0</v>
      </c>
    </row>
    <row r="425" spans="1:36" s="346" customFormat="1">
      <c r="A425" s="369"/>
      <c r="B425" s="122"/>
      <c r="C425" s="389"/>
      <c r="D425" s="401"/>
      <c r="E425" s="371"/>
      <c r="F425" s="401"/>
      <c r="G425" s="402"/>
      <c r="H425" s="402"/>
      <c r="I425" s="402"/>
      <c r="J425" s="402"/>
      <c r="K425" s="402"/>
      <c r="L425" s="402"/>
      <c r="M425" s="403"/>
      <c r="N425" s="403"/>
      <c r="O425" s="402"/>
      <c r="P425" s="402"/>
      <c r="Q425" s="402"/>
      <c r="R425" s="402"/>
      <c r="S425" s="402"/>
      <c r="T425" s="402"/>
      <c r="U425" s="402"/>
      <c r="V425" s="402"/>
      <c r="W425" s="402"/>
      <c r="X425" s="402"/>
      <c r="Y425" s="402"/>
      <c r="Z425" s="402"/>
      <c r="AA425" s="402"/>
      <c r="AB425" s="402"/>
      <c r="AC425" s="402"/>
      <c r="AD425" s="402"/>
      <c r="AE425" s="402"/>
      <c r="AF425" s="402"/>
      <c r="AG425" s="402"/>
      <c r="AH425" s="402"/>
      <c r="AI425" s="402"/>
      <c r="AJ425" s="402"/>
    </row>
    <row r="426" spans="1:36" s="346" customFormat="1">
      <c r="A426" s="369"/>
      <c r="B426" s="122"/>
      <c r="C426" s="404" t="s">
        <v>1190</v>
      </c>
      <c r="D426" s="371"/>
      <c r="E426" s="371"/>
      <c r="F426" s="371"/>
      <c r="G426" s="373"/>
      <c r="H426" s="421"/>
      <c r="I426" s="221"/>
      <c r="J426" s="422"/>
      <c r="K426" s="422"/>
      <c r="L426" s="373"/>
      <c r="M426" s="374"/>
      <c r="N426" s="374"/>
      <c r="O426" s="373"/>
      <c r="P426" s="373"/>
      <c r="Q426" s="373"/>
      <c r="R426" s="373"/>
      <c r="S426" s="373"/>
      <c r="T426" s="373"/>
      <c r="U426" s="373"/>
      <c r="V426" s="373"/>
      <c r="W426" s="373"/>
      <c r="X426" s="373"/>
      <c r="Y426" s="373"/>
      <c r="Z426" s="373"/>
      <c r="AA426" s="373"/>
      <c r="AB426" s="373"/>
      <c r="AC426" s="373"/>
      <c r="AD426" s="373"/>
      <c r="AE426" s="373"/>
      <c r="AF426" s="373"/>
      <c r="AG426" s="373"/>
      <c r="AH426" s="373"/>
      <c r="AI426" s="373"/>
      <c r="AJ426" s="373"/>
    </row>
    <row r="427" spans="1:36" s="346" customFormat="1">
      <c r="A427" s="369"/>
      <c r="B427" s="122"/>
      <c r="C427" s="404" t="s">
        <v>26</v>
      </c>
      <c r="D427" s="371"/>
      <c r="E427" s="371"/>
      <c r="F427" s="371"/>
      <c r="G427" s="373"/>
      <c r="H427" s="421"/>
      <c r="I427" s="221"/>
      <c r="J427" s="422"/>
      <c r="K427" s="422"/>
      <c r="L427" s="373"/>
      <c r="M427" s="374"/>
      <c r="N427" s="374"/>
      <c r="O427" s="373"/>
      <c r="P427" s="373"/>
      <c r="Q427" s="373"/>
      <c r="R427" s="373"/>
      <c r="S427" s="373"/>
      <c r="T427" s="373"/>
      <c r="U427" s="373"/>
      <c r="V427" s="373"/>
      <c r="W427" s="373"/>
      <c r="X427" s="373"/>
      <c r="Y427" s="373"/>
      <c r="Z427" s="373"/>
      <c r="AA427" s="373"/>
      <c r="AB427" s="373"/>
      <c r="AC427" s="373"/>
      <c r="AD427" s="373"/>
      <c r="AE427" s="373"/>
      <c r="AF427" s="373"/>
      <c r="AG427" s="373"/>
      <c r="AH427" s="373"/>
      <c r="AI427" s="373"/>
      <c r="AJ427" s="373"/>
    </row>
    <row r="428" spans="1:36" s="346" customFormat="1">
      <c r="A428" s="369"/>
      <c r="B428" s="122"/>
      <c r="C428" s="370"/>
      <c r="D428" s="371"/>
      <c r="E428" s="371"/>
      <c r="F428" s="371"/>
      <c r="G428" s="373"/>
      <c r="H428" s="421"/>
      <c r="I428" s="221"/>
      <c r="J428" s="422"/>
      <c r="K428" s="422"/>
      <c r="L428" s="373"/>
      <c r="M428" s="374"/>
      <c r="N428" s="374"/>
      <c r="O428" s="373"/>
      <c r="P428" s="373"/>
      <c r="Q428" s="373"/>
      <c r="R428" s="373"/>
      <c r="S428" s="373"/>
      <c r="T428" s="373"/>
      <c r="U428" s="373"/>
      <c r="V428" s="373"/>
      <c r="W428" s="373"/>
      <c r="X428" s="373"/>
      <c r="Y428" s="373"/>
      <c r="Z428" s="373"/>
      <c r="AA428" s="373"/>
      <c r="AB428" s="373"/>
      <c r="AC428" s="373"/>
      <c r="AD428" s="373"/>
      <c r="AE428" s="373"/>
      <c r="AF428" s="373"/>
      <c r="AG428" s="373"/>
      <c r="AH428" s="373"/>
      <c r="AI428" s="373"/>
      <c r="AJ428" s="373"/>
    </row>
    <row r="429" spans="1:36" s="346" customFormat="1" ht="47.25">
      <c r="A429" s="369">
        <v>539</v>
      </c>
      <c r="B429" s="122" t="s">
        <v>1191</v>
      </c>
      <c r="C429" s="410" t="s">
        <v>1192</v>
      </c>
      <c r="D429" s="376" t="s">
        <v>321</v>
      </c>
      <c r="E429" s="376" t="s">
        <v>1193</v>
      </c>
      <c r="F429" s="405" t="s">
        <v>47</v>
      </c>
      <c r="G429" s="377">
        <v>570.65599999999995</v>
      </c>
      <c r="H429" s="221">
        <v>0</v>
      </c>
      <c r="I429" s="221">
        <v>0</v>
      </c>
      <c r="J429" s="221">
        <v>0</v>
      </c>
      <c r="K429" s="221">
        <v>0</v>
      </c>
      <c r="L429" s="373">
        <v>570.65599999999995</v>
      </c>
      <c r="M429" s="374">
        <v>1E-3</v>
      </c>
      <c r="N429" s="374">
        <v>0</v>
      </c>
      <c r="O429" s="373">
        <v>1E-3</v>
      </c>
      <c r="P429" s="373"/>
      <c r="Q429" s="373"/>
      <c r="R429" s="373"/>
      <c r="S429" s="373"/>
      <c r="T429" s="373"/>
      <c r="U429" s="373"/>
      <c r="V429" s="373"/>
      <c r="W429" s="373"/>
      <c r="X429" s="2843">
        <v>1E-3</v>
      </c>
      <c r="Y429" s="2843">
        <v>0</v>
      </c>
      <c r="Z429" s="2108">
        <v>1E-3</v>
      </c>
      <c r="AA429" s="2844"/>
      <c r="AB429" s="2844"/>
      <c r="AC429" s="2108">
        <v>0</v>
      </c>
      <c r="AD429" s="2108"/>
      <c r="AE429" s="2844"/>
      <c r="AF429" s="2844">
        <v>0</v>
      </c>
      <c r="AG429" s="2108">
        <v>0</v>
      </c>
      <c r="AH429" s="3233" t="s">
        <v>9979</v>
      </c>
      <c r="AI429" s="373"/>
      <c r="AJ429" s="373">
        <v>0</v>
      </c>
    </row>
    <row r="430" spans="1:36" s="346" customFormat="1" ht="63">
      <c r="A430" s="369">
        <v>540</v>
      </c>
      <c r="B430" s="122" t="s">
        <v>1194</v>
      </c>
      <c r="C430" s="410" t="s">
        <v>1195</v>
      </c>
      <c r="D430" s="371" t="s">
        <v>28</v>
      </c>
      <c r="E430" s="376" t="s">
        <v>1196</v>
      </c>
      <c r="F430" s="405" t="s">
        <v>47</v>
      </c>
      <c r="G430" s="377">
        <v>212.64</v>
      </c>
      <c r="H430" s="221">
        <v>0</v>
      </c>
      <c r="I430" s="221">
        <v>0</v>
      </c>
      <c r="J430" s="221">
        <v>0</v>
      </c>
      <c r="K430" s="221">
        <v>0</v>
      </c>
      <c r="L430" s="373">
        <v>212.64</v>
      </c>
      <c r="M430" s="374">
        <v>30</v>
      </c>
      <c r="N430" s="374">
        <v>0</v>
      </c>
      <c r="O430" s="373">
        <v>30</v>
      </c>
      <c r="P430" s="373"/>
      <c r="Q430" s="373"/>
      <c r="R430" s="373"/>
      <c r="S430" s="373"/>
      <c r="T430" s="373"/>
      <c r="U430" s="373"/>
      <c r="V430" s="373"/>
      <c r="W430" s="373"/>
      <c r="X430" s="2843">
        <v>30</v>
      </c>
      <c r="Y430" s="2843">
        <v>0</v>
      </c>
      <c r="Z430" s="2108">
        <v>30</v>
      </c>
      <c r="AA430" s="2844">
        <v>7.4249999999999998</v>
      </c>
      <c r="AB430" s="2844"/>
      <c r="AC430" s="2108">
        <v>7.4249999999999998</v>
      </c>
      <c r="AD430" s="2108">
        <v>7.4999999999999997E-2</v>
      </c>
      <c r="AE430" s="2844"/>
      <c r="AF430" s="2844">
        <v>0</v>
      </c>
      <c r="AG430" s="2108">
        <v>0</v>
      </c>
      <c r="AH430" s="373"/>
      <c r="AI430" s="373" t="s">
        <v>9941</v>
      </c>
      <c r="AJ430" s="373">
        <v>0</v>
      </c>
    </row>
    <row r="431" spans="1:36" s="346" customFormat="1" ht="63">
      <c r="A431" s="369">
        <v>541</v>
      </c>
      <c r="B431" s="122" t="s">
        <v>1197</v>
      </c>
      <c r="C431" s="370" t="s">
        <v>1198</v>
      </c>
      <c r="D431" s="371" t="s">
        <v>384</v>
      </c>
      <c r="E431" s="376" t="s">
        <v>1196</v>
      </c>
      <c r="F431" s="405" t="s">
        <v>47</v>
      </c>
      <c r="G431" s="373">
        <v>209.93299999999999</v>
      </c>
      <c r="H431" s="373">
        <v>0</v>
      </c>
      <c r="I431" s="221">
        <v>0</v>
      </c>
      <c r="J431" s="373">
        <v>0</v>
      </c>
      <c r="K431" s="373">
        <v>0</v>
      </c>
      <c r="L431" s="373">
        <v>209.93299999999999</v>
      </c>
      <c r="M431" s="374">
        <v>1E-3</v>
      </c>
      <c r="N431" s="374">
        <v>0</v>
      </c>
      <c r="O431" s="373">
        <v>1E-3</v>
      </c>
      <c r="P431" s="373"/>
      <c r="Q431" s="373"/>
      <c r="R431" s="373"/>
      <c r="S431" s="373"/>
      <c r="T431" s="373"/>
      <c r="U431" s="373"/>
      <c r="V431" s="373"/>
      <c r="W431" s="373"/>
      <c r="X431" s="2843">
        <v>1E-3</v>
      </c>
      <c r="Y431" s="2843">
        <v>0</v>
      </c>
      <c r="Z431" s="2108">
        <v>1E-3</v>
      </c>
      <c r="AA431" s="2844"/>
      <c r="AB431" s="2844"/>
      <c r="AC431" s="2108">
        <v>0</v>
      </c>
      <c r="AD431" s="2108"/>
      <c r="AE431" s="2844"/>
      <c r="AF431" s="2844">
        <v>0</v>
      </c>
      <c r="AG431" s="2108">
        <v>0</v>
      </c>
      <c r="AH431" s="3233" t="s">
        <v>9979</v>
      </c>
      <c r="AI431" s="373"/>
      <c r="AJ431" s="373">
        <v>0</v>
      </c>
    </row>
    <row r="432" spans="1:36" s="346" customFormat="1" ht="78.75">
      <c r="A432" s="369">
        <v>542</v>
      </c>
      <c r="B432" s="122" t="s">
        <v>1199</v>
      </c>
      <c r="C432" s="370" t="s">
        <v>1200</v>
      </c>
      <c r="D432" s="371" t="s">
        <v>51</v>
      </c>
      <c r="E432" s="182" t="s">
        <v>1201</v>
      </c>
      <c r="F432" s="405" t="s">
        <v>47</v>
      </c>
      <c r="G432" s="373">
        <v>300</v>
      </c>
      <c r="H432" s="373">
        <v>0</v>
      </c>
      <c r="I432" s="221">
        <v>50</v>
      </c>
      <c r="J432" s="373">
        <v>0</v>
      </c>
      <c r="K432" s="373">
        <v>50</v>
      </c>
      <c r="L432" s="373">
        <v>250</v>
      </c>
      <c r="M432" s="374">
        <v>0</v>
      </c>
      <c r="N432" s="374">
        <v>50</v>
      </c>
      <c r="O432" s="373">
        <v>50</v>
      </c>
      <c r="P432" s="373"/>
      <c r="Q432" s="373"/>
      <c r="R432" s="373"/>
      <c r="S432" s="373"/>
      <c r="T432" s="373"/>
      <c r="U432" s="373"/>
      <c r="V432" s="373"/>
      <c r="W432" s="373"/>
      <c r="X432" s="2843">
        <v>0</v>
      </c>
      <c r="Y432" s="2843">
        <v>50</v>
      </c>
      <c r="Z432" s="2108">
        <v>50</v>
      </c>
      <c r="AA432" s="2844"/>
      <c r="AB432" s="2844"/>
      <c r="AC432" s="2108">
        <v>0</v>
      </c>
      <c r="AD432" s="2108"/>
      <c r="AE432" s="2844"/>
      <c r="AF432" s="2844">
        <v>0</v>
      </c>
      <c r="AG432" s="2108">
        <v>0</v>
      </c>
      <c r="AH432" s="3233" t="s">
        <v>9977</v>
      </c>
      <c r="AI432" s="373"/>
      <c r="AJ432" s="373">
        <v>0</v>
      </c>
    </row>
    <row r="433" spans="1:36" s="346" customFormat="1">
      <c r="A433" s="369"/>
      <c r="B433" s="122"/>
      <c r="C433" s="370"/>
      <c r="D433" s="371"/>
      <c r="E433" s="182"/>
      <c r="F433" s="405"/>
      <c r="G433" s="373"/>
      <c r="H433" s="373"/>
      <c r="I433" s="221"/>
      <c r="J433" s="373"/>
      <c r="K433" s="373"/>
      <c r="L433" s="373"/>
      <c r="M433" s="374"/>
      <c r="N433" s="374"/>
      <c r="O433" s="373"/>
      <c r="P433" s="373"/>
      <c r="Q433" s="373"/>
      <c r="R433" s="373"/>
      <c r="S433" s="373"/>
      <c r="T433" s="373"/>
      <c r="U433" s="373"/>
      <c r="V433" s="373"/>
      <c r="W433" s="373"/>
      <c r="X433" s="2843"/>
      <c r="Y433" s="2843"/>
      <c r="Z433" s="2108"/>
      <c r="AA433" s="2844"/>
      <c r="AB433" s="2844"/>
      <c r="AC433" s="2108"/>
      <c r="AD433" s="2108"/>
      <c r="AE433" s="2844"/>
      <c r="AF433" s="2844"/>
      <c r="AG433" s="2108"/>
      <c r="AH433" s="373"/>
      <c r="AI433" s="373"/>
      <c r="AJ433" s="373"/>
    </row>
    <row r="434" spans="1:36" s="346" customFormat="1" ht="23.25" customHeight="1" thickBot="1">
      <c r="A434" s="424"/>
      <c r="B434" s="122"/>
      <c r="C434" s="425" t="s">
        <v>1202</v>
      </c>
      <c r="D434" s="426"/>
      <c r="E434" s="427"/>
      <c r="F434" s="426"/>
      <c r="G434" s="423">
        <v>1293.2289999999998</v>
      </c>
      <c r="H434" s="423">
        <v>0</v>
      </c>
      <c r="I434" s="423">
        <v>50</v>
      </c>
      <c r="J434" s="423">
        <v>0</v>
      </c>
      <c r="K434" s="423">
        <v>50</v>
      </c>
      <c r="L434" s="423">
        <v>1243.2289999999998</v>
      </c>
      <c r="M434" s="428">
        <v>30.002000000000002</v>
      </c>
      <c r="N434" s="428">
        <v>50</v>
      </c>
      <c r="O434" s="423">
        <v>80.00200000000001</v>
      </c>
      <c r="P434" s="423">
        <v>0</v>
      </c>
      <c r="Q434" s="423">
        <v>0</v>
      </c>
      <c r="R434" s="423">
        <v>0</v>
      </c>
      <c r="S434" s="423">
        <v>0</v>
      </c>
      <c r="T434" s="423">
        <v>0</v>
      </c>
      <c r="U434" s="423">
        <v>0</v>
      </c>
      <c r="V434" s="423">
        <v>0</v>
      </c>
      <c r="W434" s="423">
        <v>0</v>
      </c>
      <c r="X434" s="423">
        <v>30.002000000000002</v>
      </c>
      <c r="Y434" s="423">
        <v>50</v>
      </c>
      <c r="Z434" s="423">
        <v>80.00200000000001</v>
      </c>
      <c r="AA434" s="423">
        <v>7.4249999999999998</v>
      </c>
      <c r="AB434" s="423">
        <v>0</v>
      </c>
      <c r="AC434" s="423">
        <v>7.4249999999999998</v>
      </c>
      <c r="AD434" s="423">
        <v>7.4999999999999997E-2</v>
      </c>
      <c r="AE434" s="423">
        <v>0</v>
      </c>
      <c r="AF434" s="423">
        <v>0</v>
      </c>
      <c r="AG434" s="423">
        <v>0</v>
      </c>
      <c r="AH434" s="423"/>
      <c r="AI434" s="423"/>
      <c r="AJ434" s="423">
        <v>0</v>
      </c>
    </row>
    <row r="435" spans="1:36" s="346" customFormat="1">
      <c r="A435" s="424"/>
      <c r="B435" s="122"/>
      <c r="C435" s="429"/>
      <c r="D435" s="430"/>
      <c r="E435" s="418"/>
      <c r="F435" s="430"/>
      <c r="G435" s="431"/>
      <c r="H435" s="431"/>
      <c r="I435" s="431"/>
      <c r="J435" s="431"/>
      <c r="K435" s="431"/>
      <c r="L435" s="431"/>
      <c r="M435" s="432"/>
      <c r="N435" s="432"/>
      <c r="O435" s="431"/>
      <c r="P435" s="431"/>
      <c r="Q435" s="431"/>
      <c r="R435" s="431"/>
      <c r="S435" s="431"/>
      <c r="T435" s="431"/>
      <c r="U435" s="431"/>
      <c r="V435" s="431"/>
      <c r="W435" s="431"/>
      <c r="X435" s="431"/>
      <c r="Y435" s="431"/>
      <c r="Z435" s="431"/>
      <c r="AA435" s="431"/>
      <c r="AB435" s="431"/>
      <c r="AC435" s="431"/>
      <c r="AD435" s="431"/>
      <c r="AE435" s="431"/>
      <c r="AF435" s="431"/>
      <c r="AG435" s="431"/>
      <c r="AH435" s="431"/>
      <c r="AI435" s="431"/>
      <c r="AJ435" s="431"/>
    </row>
    <row r="436" spans="1:36" s="346" customFormat="1">
      <c r="A436" s="433"/>
      <c r="B436" s="122"/>
      <c r="C436" s="404" t="s">
        <v>1203</v>
      </c>
      <c r="D436" s="434"/>
      <c r="E436" s="434"/>
      <c r="F436" s="371"/>
      <c r="G436" s="373"/>
      <c r="H436" s="421"/>
      <c r="I436" s="221"/>
      <c r="J436" s="422"/>
      <c r="K436" s="422"/>
      <c r="L436" s="373"/>
      <c r="M436" s="374"/>
      <c r="N436" s="374"/>
      <c r="O436" s="373"/>
      <c r="P436" s="373"/>
      <c r="Q436" s="373"/>
      <c r="R436" s="373"/>
      <c r="S436" s="373"/>
      <c r="T436" s="373"/>
      <c r="U436" s="373"/>
      <c r="V436" s="373"/>
      <c r="W436" s="373"/>
      <c r="X436" s="373"/>
      <c r="Y436" s="373"/>
      <c r="Z436" s="373"/>
      <c r="AA436" s="373"/>
      <c r="AB436" s="373"/>
      <c r="AC436" s="373"/>
      <c r="AD436" s="373"/>
      <c r="AE436" s="373"/>
      <c r="AF436" s="373"/>
      <c r="AG436" s="373"/>
      <c r="AH436" s="373"/>
      <c r="AI436" s="373"/>
      <c r="AJ436" s="373"/>
    </row>
    <row r="437" spans="1:36" s="346" customFormat="1">
      <c r="A437" s="433"/>
      <c r="B437" s="122"/>
      <c r="C437" s="404" t="s">
        <v>26</v>
      </c>
      <c r="D437" s="434"/>
      <c r="E437" s="434"/>
      <c r="F437" s="371"/>
      <c r="G437" s="373"/>
      <c r="H437" s="421"/>
      <c r="I437" s="221"/>
      <c r="J437" s="422"/>
      <c r="K437" s="422"/>
      <c r="L437" s="373"/>
      <c r="M437" s="374"/>
      <c r="N437" s="374"/>
      <c r="O437" s="373"/>
      <c r="P437" s="373"/>
      <c r="Q437" s="373"/>
      <c r="R437" s="373"/>
      <c r="S437" s="373"/>
      <c r="T437" s="373"/>
      <c r="U437" s="373"/>
      <c r="V437" s="373"/>
      <c r="W437" s="373"/>
      <c r="X437" s="373"/>
      <c r="Y437" s="373"/>
      <c r="Z437" s="373"/>
      <c r="AA437" s="373"/>
      <c r="AB437" s="373"/>
      <c r="AC437" s="373"/>
      <c r="AD437" s="373"/>
      <c r="AE437" s="373"/>
      <c r="AF437" s="373"/>
      <c r="AG437" s="373"/>
      <c r="AH437" s="373"/>
      <c r="AI437" s="373"/>
      <c r="AJ437" s="373"/>
    </row>
    <row r="438" spans="1:36" s="346" customFormat="1">
      <c r="A438" s="433"/>
      <c r="B438" s="122"/>
      <c r="C438" s="404"/>
      <c r="D438" s="434"/>
      <c r="E438" s="434"/>
      <c r="F438" s="371"/>
      <c r="G438" s="373"/>
      <c r="H438" s="421"/>
      <c r="I438" s="221"/>
      <c r="J438" s="422"/>
      <c r="K438" s="422"/>
      <c r="L438" s="373"/>
      <c r="M438" s="374"/>
      <c r="N438" s="374"/>
      <c r="O438" s="373"/>
      <c r="P438" s="373"/>
      <c r="Q438" s="373"/>
      <c r="R438" s="373"/>
      <c r="S438" s="373"/>
      <c r="T438" s="373"/>
      <c r="U438" s="373"/>
      <c r="V438" s="373"/>
      <c r="W438" s="373"/>
      <c r="X438" s="373"/>
      <c r="Y438" s="373"/>
      <c r="Z438" s="373"/>
      <c r="AA438" s="373"/>
      <c r="AB438" s="373"/>
      <c r="AC438" s="373"/>
      <c r="AD438" s="373"/>
      <c r="AE438" s="373"/>
      <c r="AF438" s="373"/>
      <c r="AG438" s="373"/>
      <c r="AH438" s="373"/>
      <c r="AI438" s="373"/>
      <c r="AJ438" s="373"/>
    </row>
    <row r="439" spans="1:36" s="346" customFormat="1" ht="47.25">
      <c r="A439" s="369">
        <v>543</v>
      </c>
      <c r="B439" s="122" t="s">
        <v>1204</v>
      </c>
      <c r="C439" s="370" t="s">
        <v>1205</v>
      </c>
      <c r="D439" s="371" t="s">
        <v>88</v>
      </c>
      <c r="E439" s="371" t="s">
        <v>1206</v>
      </c>
      <c r="F439" s="405" t="s">
        <v>47</v>
      </c>
      <c r="G439" s="373">
        <v>1104.4490000000001</v>
      </c>
      <c r="H439" s="221">
        <v>14.537000000000001</v>
      </c>
      <c r="I439" s="221">
        <v>5</v>
      </c>
      <c r="J439" s="221">
        <v>0</v>
      </c>
      <c r="K439" s="221">
        <v>19.536999999999999</v>
      </c>
      <c r="L439" s="373">
        <v>1084.912</v>
      </c>
      <c r="M439" s="374">
        <v>1E-3</v>
      </c>
      <c r="N439" s="374">
        <v>0</v>
      </c>
      <c r="O439" s="373">
        <v>1E-3</v>
      </c>
      <c r="P439" s="373"/>
      <c r="Q439" s="373"/>
      <c r="R439" s="373"/>
      <c r="S439" s="373"/>
      <c r="T439" s="373"/>
      <c r="U439" s="373"/>
      <c r="V439" s="373"/>
      <c r="W439" s="373"/>
      <c r="X439" s="2843">
        <v>1E-3</v>
      </c>
      <c r="Y439" s="2843">
        <v>0</v>
      </c>
      <c r="Z439" s="2108">
        <v>1E-3</v>
      </c>
      <c r="AA439" s="2844"/>
      <c r="AB439" s="2844"/>
      <c r="AC439" s="2108">
        <v>0</v>
      </c>
      <c r="AD439" s="2108"/>
      <c r="AE439" s="2844"/>
      <c r="AF439" s="2844">
        <v>0</v>
      </c>
      <c r="AG439" s="2108">
        <v>0</v>
      </c>
      <c r="AH439" s="3233" t="s">
        <v>9979</v>
      </c>
      <c r="AI439" s="373"/>
      <c r="AJ439" s="373">
        <v>0</v>
      </c>
    </row>
    <row r="440" spans="1:36" s="346" customFormat="1" ht="63">
      <c r="A440" s="369">
        <v>544</v>
      </c>
      <c r="B440" s="122" t="s">
        <v>1207</v>
      </c>
      <c r="C440" s="370" t="s">
        <v>1208</v>
      </c>
      <c r="D440" s="376" t="s">
        <v>51</v>
      </c>
      <c r="E440" s="371" t="s">
        <v>1209</v>
      </c>
      <c r="F440" s="372" t="s">
        <v>30</v>
      </c>
      <c r="G440" s="373">
        <v>83.734999999999999</v>
      </c>
      <c r="H440" s="373">
        <v>36.28</v>
      </c>
      <c r="I440" s="221">
        <v>0</v>
      </c>
      <c r="J440" s="373">
        <v>0</v>
      </c>
      <c r="K440" s="373">
        <v>36.28</v>
      </c>
      <c r="L440" s="373">
        <v>47.454999999999998</v>
      </c>
      <c r="M440" s="374">
        <v>45.89</v>
      </c>
      <c r="N440" s="374">
        <v>1.5649999999999999</v>
      </c>
      <c r="O440" s="373">
        <v>47.454999999999998</v>
      </c>
      <c r="P440" s="373"/>
      <c r="Q440" s="373"/>
      <c r="R440" s="373"/>
      <c r="S440" s="373"/>
      <c r="T440" s="373"/>
      <c r="U440" s="373"/>
      <c r="V440" s="373"/>
      <c r="W440" s="373"/>
      <c r="X440" s="2843">
        <v>45.89</v>
      </c>
      <c r="Y440" s="2843">
        <v>1.5649999999999999</v>
      </c>
      <c r="Z440" s="2108">
        <v>47.454999999999998</v>
      </c>
      <c r="AA440" s="2844">
        <v>45.431100000000001</v>
      </c>
      <c r="AB440" s="2844"/>
      <c r="AC440" s="2108">
        <v>45.431100000000001</v>
      </c>
      <c r="AD440" s="2108">
        <v>0.45890000000000003</v>
      </c>
      <c r="AE440" s="2844"/>
      <c r="AF440" s="2844">
        <v>0</v>
      </c>
      <c r="AG440" s="2108">
        <v>0</v>
      </c>
      <c r="AH440" s="373" t="s">
        <v>9944</v>
      </c>
      <c r="AI440" s="373" t="s">
        <v>9941</v>
      </c>
      <c r="AJ440" s="373">
        <v>0</v>
      </c>
    </row>
    <row r="441" spans="1:36" s="346" customFormat="1" ht="63">
      <c r="A441" s="369">
        <v>545</v>
      </c>
      <c r="B441" s="122" t="s">
        <v>1210</v>
      </c>
      <c r="C441" s="410" t="s">
        <v>1211</v>
      </c>
      <c r="D441" s="376" t="s">
        <v>1212</v>
      </c>
      <c r="E441" s="376" t="s">
        <v>881</v>
      </c>
      <c r="F441" s="413" t="s">
        <v>882</v>
      </c>
      <c r="G441" s="377">
        <v>26.841000000000001</v>
      </c>
      <c r="H441" s="221">
        <v>26.346</v>
      </c>
      <c r="I441" s="221">
        <v>0</v>
      </c>
      <c r="J441" s="221">
        <v>0</v>
      </c>
      <c r="K441" s="221">
        <v>26.346</v>
      </c>
      <c r="L441" s="373">
        <v>0.49500000000000099</v>
      </c>
      <c r="M441" s="374">
        <v>0</v>
      </c>
      <c r="N441" s="374">
        <v>0.495</v>
      </c>
      <c r="O441" s="373">
        <v>0.495</v>
      </c>
      <c r="P441" s="373"/>
      <c r="Q441" s="373"/>
      <c r="R441" s="373"/>
      <c r="S441" s="373"/>
      <c r="T441" s="373"/>
      <c r="U441" s="373"/>
      <c r="V441" s="373"/>
      <c r="W441" s="373"/>
      <c r="X441" s="2843">
        <v>0</v>
      </c>
      <c r="Y441" s="2843">
        <v>0.495</v>
      </c>
      <c r="Z441" s="2108">
        <v>0.495</v>
      </c>
      <c r="AA441" s="2844"/>
      <c r="AB441" s="2844"/>
      <c r="AC441" s="2108">
        <v>0</v>
      </c>
      <c r="AD441" s="2108"/>
      <c r="AE441" s="2844"/>
      <c r="AF441" s="2844">
        <v>0</v>
      </c>
      <c r="AG441" s="2108">
        <v>0</v>
      </c>
      <c r="AH441" s="3233" t="s">
        <v>9977</v>
      </c>
      <c r="AI441" s="373"/>
      <c r="AJ441" s="373">
        <v>0</v>
      </c>
    </row>
    <row r="442" spans="1:36" s="346" customFormat="1" ht="47.25">
      <c r="A442" s="369">
        <v>546</v>
      </c>
      <c r="B442" s="122" t="s">
        <v>1213</v>
      </c>
      <c r="C442" s="435" t="s">
        <v>1214</v>
      </c>
      <c r="D442" s="376" t="s">
        <v>51</v>
      </c>
      <c r="E442" s="371" t="s">
        <v>1215</v>
      </c>
      <c r="F442" s="405" t="s">
        <v>47</v>
      </c>
      <c r="G442" s="377">
        <v>43.771999999999998</v>
      </c>
      <c r="H442" s="377">
        <v>2.5</v>
      </c>
      <c r="I442" s="221">
        <v>3.75</v>
      </c>
      <c r="J442" s="221">
        <v>0</v>
      </c>
      <c r="K442" s="221">
        <v>6.25</v>
      </c>
      <c r="L442" s="373">
        <v>37.521999999999998</v>
      </c>
      <c r="M442" s="374">
        <v>0</v>
      </c>
      <c r="N442" s="374">
        <v>5</v>
      </c>
      <c r="O442" s="373">
        <v>5</v>
      </c>
      <c r="P442" s="373"/>
      <c r="Q442" s="373"/>
      <c r="R442" s="373"/>
      <c r="S442" s="373"/>
      <c r="T442" s="373"/>
      <c r="U442" s="373"/>
      <c r="V442" s="373"/>
      <c r="W442" s="373"/>
      <c r="X442" s="2843">
        <v>0</v>
      </c>
      <c r="Y442" s="2843">
        <v>5</v>
      </c>
      <c r="Z442" s="2108">
        <v>5</v>
      </c>
      <c r="AA442" s="2844"/>
      <c r="AB442" s="2844"/>
      <c r="AC442" s="2108">
        <v>0</v>
      </c>
      <c r="AD442" s="2108"/>
      <c r="AE442" s="2844"/>
      <c r="AF442" s="2844">
        <v>0</v>
      </c>
      <c r="AG442" s="2108">
        <v>0</v>
      </c>
      <c r="AH442" s="3233" t="s">
        <v>9977</v>
      </c>
      <c r="AI442" s="373"/>
      <c r="AJ442" s="373">
        <v>0</v>
      </c>
    </row>
    <row r="443" spans="1:36" s="346" customFormat="1" ht="78.75">
      <c r="A443" s="369">
        <v>547</v>
      </c>
      <c r="B443" s="122" t="s">
        <v>1216</v>
      </c>
      <c r="C443" s="410" t="s">
        <v>1217</v>
      </c>
      <c r="D443" s="376" t="s">
        <v>1218</v>
      </c>
      <c r="E443" s="376" t="s">
        <v>1219</v>
      </c>
      <c r="F443" s="413" t="s">
        <v>882</v>
      </c>
      <c r="G443" s="377">
        <v>62.036000000000001</v>
      </c>
      <c r="H443" s="221">
        <v>24.39</v>
      </c>
      <c r="I443" s="221">
        <v>22.873000000000001</v>
      </c>
      <c r="J443" s="221">
        <v>0</v>
      </c>
      <c r="K443" s="221">
        <v>47.263000000000005</v>
      </c>
      <c r="L443" s="373">
        <v>14.772999999999996</v>
      </c>
      <c r="M443" s="374">
        <v>8.1429999999999971</v>
      </c>
      <c r="N443" s="374">
        <v>6.63</v>
      </c>
      <c r="O443" s="373">
        <v>14.772999999999996</v>
      </c>
      <c r="P443" s="373"/>
      <c r="Q443" s="373"/>
      <c r="R443" s="373"/>
      <c r="S443" s="373"/>
      <c r="T443" s="373"/>
      <c r="U443" s="373"/>
      <c r="V443" s="373"/>
      <c r="W443" s="373"/>
      <c r="X443" s="2843">
        <v>8.1429999999999971</v>
      </c>
      <c r="Y443" s="2843">
        <v>6.63</v>
      </c>
      <c r="Z443" s="2108">
        <v>14.772999999999996</v>
      </c>
      <c r="AA443" s="2844">
        <v>8.0615699999999979</v>
      </c>
      <c r="AB443" s="2844"/>
      <c r="AC443" s="2108">
        <v>8.0615699999999979</v>
      </c>
      <c r="AD443" s="2108">
        <v>8.1429999999999975E-2</v>
      </c>
      <c r="AE443" s="2844"/>
      <c r="AF443" s="2844">
        <v>0</v>
      </c>
      <c r="AG443" s="2108">
        <v>0</v>
      </c>
      <c r="AH443" s="373"/>
      <c r="AI443" s="373" t="s">
        <v>10033</v>
      </c>
      <c r="AJ443" s="373">
        <v>0</v>
      </c>
    </row>
    <row r="444" spans="1:36" s="346" customFormat="1" ht="78.75">
      <c r="A444" s="369">
        <v>548</v>
      </c>
      <c r="B444" s="122" t="s">
        <v>1220</v>
      </c>
      <c r="C444" s="370" t="s">
        <v>1221</v>
      </c>
      <c r="D444" s="371" t="s">
        <v>254</v>
      </c>
      <c r="E444" s="376" t="s">
        <v>1222</v>
      </c>
      <c r="F444" s="413" t="s">
        <v>882</v>
      </c>
      <c r="G444" s="373">
        <v>190.773</v>
      </c>
      <c r="H444" s="221">
        <v>0</v>
      </c>
      <c r="I444" s="221">
        <v>135.828</v>
      </c>
      <c r="J444" s="221">
        <v>0</v>
      </c>
      <c r="K444" s="221">
        <v>135.828</v>
      </c>
      <c r="L444" s="373">
        <v>54.944999999999993</v>
      </c>
      <c r="M444" s="374">
        <v>41.999999999999993</v>
      </c>
      <c r="N444" s="374">
        <v>12.945</v>
      </c>
      <c r="O444" s="373">
        <v>54.944999999999993</v>
      </c>
      <c r="P444" s="373"/>
      <c r="Q444" s="373"/>
      <c r="R444" s="373"/>
      <c r="S444" s="373"/>
      <c r="T444" s="373"/>
      <c r="U444" s="373"/>
      <c r="V444" s="373"/>
      <c r="W444" s="373"/>
      <c r="X444" s="2843">
        <v>41.999999999999993</v>
      </c>
      <c r="Y444" s="2843">
        <v>12.945</v>
      </c>
      <c r="Z444" s="2108">
        <v>54.944999999999993</v>
      </c>
      <c r="AA444" s="2844">
        <v>41.579999999999991</v>
      </c>
      <c r="AB444" s="2844"/>
      <c r="AC444" s="2108">
        <v>41.579999999999991</v>
      </c>
      <c r="AD444" s="2108">
        <v>0.41999999999999993</v>
      </c>
      <c r="AE444" s="2844"/>
      <c r="AF444" s="2844">
        <v>0</v>
      </c>
      <c r="AG444" s="2108">
        <v>0</v>
      </c>
      <c r="AH444" s="373"/>
      <c r="AI444" s="373" t="s">
        <v>10033</v>
      </c>
      <c r="AJ444" s="373">
        <v>0</v>
      </c>
    </row>
    <row r="445" spans="1:36" s="346" customFormat="1" ht="63">
      <c r="A445" s="369">
        <v>549</v>
      </c>
      <c r="B445" s="122" t="s">
        <v>1223</v>
      </c>
      <c r="C445" s="370" t="s">
        <v>1224</v>
      </c>
      <c r="D445" s="371" t="s">
        <v>88</v>
      </c>
      <c r="E445" s="182" t="s">
        <v>571</v>
      </c>
      <c r="F445" s="405" t="s">
        <v>30</v>
      </c>
      <c r="G445" s="373">
        <v>54</v>
      </c>
      <c r="H445" s="221">
        <v>0</v>
      </c>
      <c r="I445" s="221">
        <v>0</v>
      </c>
      <c r="J445" s="221">
        <v>0</v>
      </c>
      <c r="K445" s="221">
        <v>0</v>
      </c>
      <c r="L445" s="373">
        <v>54</v>
      </c>
      <c r="M445" s="374">
        <v>0</v>
      </c>
      <c r="N445" s="374">
        <v>54</v>
      </c>
      <c r="O445" s="373">
        <v>54</v>
      </c>
      <c r="P445" s="373"/>
      <c r="Q445" s="373"/>
      <c r="R445" s="373"/>
      <c r="S445" s="373"/>
      <c r="T445" s="373"/>
      <c r="U445" s="373"/>
      <c r="V445" s="373"/>
      <c r="W445" s="373"/>
      <c r="X445" s="2843">
        <v>0</v>
      </c>
      <c r="Y445" s="2843">
        <v>54</v>
      </c>
      <c r="Z445" s="2108">
        <v>54</v>
      </c>
      <c r="AA445" s="2844"/>
      <c r="AB445" s="2844"/>
      <c r="AC445" s="2108">
        <v>0</v>
      </c>
      <c r="AD445" s="2108"/>
      <c r="AE445" s="2844"/>
      <c r="AF445" s="2844">
        <v>0</v>
      </c>
      <c r="AG445" s="2108">
        <v>0</v>
      </c>
      <c r="AH445" s="3233" t="s">
        <v>9977</v>
      </c>
      <c r="AI445" s="373"/>
      <c r="AJ445" s="373">
        <v>0</v>
      </c>
    </row>
    <row r="446" spans="1:36" s="346" customFormat="1" ht="78.75">
      <c r="A446" s="369">
        <v>550</v>
      </c>
      <c r="B446" s="122" t="s">
        <v>1225</v>
      </c>
      <c r="C446" s="370" t="s">
        <v>1226</v>
      </c>
      <c r="D446" s="371" t="s">
        <v>1227</v>
      </c>
      <c r="E446" s="182" t="s">
        <v>617</v>
      </c>
      <c r="F446" s="405" t="s">
        <v>30</v>
      </c>
      <c r="G446" s="373">
        <v>49.996000000000002</v>
      </c>
      <c r="H446" s="221">
        <v>0</v>
      </c>
      <c r="I446" s="221">
        <v>6.1879999999999997</v>
      </c>
      <c r="J446" s="221">
        <v>0</v>
      </c>
      <c r="K446" s="221">
        <v>6.1879999999999997</v>
      </c>
      <c r="L446" s="373">
        <v>43.808</v>
      </c>
      <c r="M446" s="374">
        <v>43.808</v>
      </c>
      <c r="N446" s="374">
        <v>0</v>
      </c>
      <c r="O446" s="373">
        <v>43.808</v>
      </c>
      <c r="P446" s="373"/>
      <c r="Q446" s="373"/>
      <c r="R446" s="373"/>
      <c r="S446" s="373"/>
      <c r="T446" s="373"/>
      <c r="U446" s="373"/>
      <c r="V446" s="373"/>
      <c r="W446" s="373"/>
      <c r="X446" s="2843">
        <v>43.808</v>
      </c>
      <c r="Y446" s="2843">
        <v>0</v>
      </c>
      <c r="Z446" s="2108">
        <v>43.808</v>
      </c>
      <c r="AA446" s="2844">
        <v>43.36992</v>
      </c>
      <c r="AB446" s="2844"/>
      <c r="AC446" s="2108">
        <v>43.36992</v>
      </c>
      <c r="AD446" s="2108">
        <v>0.43808000000000002</v>
      </c>
      <c r="AE446" s="2844"/>
      <c r="AF446" s="2844">
        <v>0</v>
      </c>
      <c r="AG446" s="2108">
        <v>0</v>
      </c>
      <c r="AH446" s="373"/>
      <c r="AI446" s="373" t="s">
        <v>10033</v>
      </c>
      <c r="AJ446" s="373">
        <v>0</v>
      </c>
    </row>
    <row r="447" spans="1:36" s="346" customFormat="1" ht="63">
      <c r="A447" s="369">
        <v>551</v>
      </c>
      <c r="B447" s="122" t="s">
        <v>1228</v>
      </c>
      <c r="C447" s="370" t="s">
        <v>1226</v>
      </c>
      <c r="D447" s="371" t="s">
        <v>1229</v>
      </c>
      <c r="E447" s="182" t="s">
        <v>233</v>
      </c>
      <c r="F447" s="405" t="s">
        <v>30</v>
      </c>
      <c r="G447" s="373">
        <v>32.941000000000003</v>
      </c>
      <c r="H447" s="221">
        <v>0</v>
      </c>
      <c r="I447" s="221">
        <v>7.5</v>
      </c>
      <c r="J447" s="221">
        <v>0</v>
      </c>
      <c r="K447" s="221">
        <v>7.5</v>
      </c>
      <c r="L447" s="373">
        <v>25.441000000000003</v>
      </c>
      <c r="M447" s="374">
        <v>25.441000000000003</v>
      </c>
      <c r="N447" s="374">
        <v>0</v>
      </c>
      <c r="O447" s="373">
        <v>25.441000000000003</v>
      </c>
      <c r="P447" s="373"/>
      <c r="Q447" s="373"/>
      <c r="R447" s="373"/>
      <c r="S447" s="373"/>
      <c r="T447" s="373"/>
      <c r="U447" s="373"/>
      <c r="V447" s="373"/>
      <c r="W447" s="373"/>
      <c r="X447" s="2843">
        <v>25.441000000000003</v>
      </c>
      <c r="Y447" s="2843">
        <v>0</v>
      </c>
      <c r="Z447" s="2108">
        <v>25.441000000000003</v>
      </c>
      <c r="AA447" s="2844">
        <v>25.186590000000002</v>
      </c>
      <c r="AB447" s="2844"/>
      <c r="AC447" s="2108">
        <v>25.186590000000002</v>
      </c>
      <c r="AD447" s="2108">
        <v>0.25441000000000003</v>
      </c>
      <c r="AE447" s="2844"/>
      <c r="AF447" s="2844">
        <v>0</v>
      </c>
      <c r="AG447" s="2108">
        <v>0</v>
      </c>
      <c r="AH447" s="373"/>
      <c r="AI447" s="373" t="s">
        <v>10033</v>
      </c>
      <c r="AJ447" s="373">
        <v>0</v>
      </c>
    </row>
    <row r="448" spans="1:36" s="346" customFormat="1" ht="63">
      <c r="A448" s="369">
        <v>552</v>
      </c>
      <c r="B448" s="122" t="s">
        <v>1230</v>
      </c>
      <c r="C448" s="370" t="s">
        <v>1226</v>
      </c>
      <c r="D448" s="371" t="s">
        <v>1212</v>
      </c>
      <c r="E448" s="182" t="s">
        <v>594</v>
      </c>
      <c r="F448" s="405" t="s">
        <v>30</v>
      </c>
      <c r="G448" s="373">
        <v>30.08</v>
      </c>
      <c r="H448" s="221">
        <v>0</v>
      </c>
      <c r="I448" s="221">
        <v>7.5</v>
      </c>
      <c r="J448" s="221">
        <v>0</v>
      </c>
      <c r="K448" s="221">
        <v>7.5</v>
      </c>
      <c r="L448" s="373">
        <v>22.58</v>
      </c>
      <c r="M448" s="374">
        <v>22.58</v>
      </c>
      <c r="N448" s="374">
        <v>0</v>
      </c>
      <c r="O448" s="373">
        <v>22.58</v>
      </c>
      <c r="P448" s="373"/>
      <c r="Q448" s="373"/>
      <c r="R448" s="373"/>
      <c r="S448" s="373"/>
      <c r="T448" s="373"/>
      <c r="U448" s="373"/>
      <c r="V448" s="373"/>
      <c r="W448" s="373"/>
      <c r="X448" s="2843">
        <v>22.58</v>
      </c>
      <c r="Y448" s="2843">
        <v>0</v>
      </c>
      <c r="Z448" s="2108">
        <v>22.58</v>
      </c>
      <c r="AA448" s="2844">
        <v>22.354199999999999</v>
      </c>
      <c r="AB448" s="2844"/>
      <c r="AC448" s="2108">
        <v>22.354199999999999</v>
      </c>
      <c r="AD448" s="2108">
        <v>0.22579999999999997</v>
      </c>
      <c r="AE448" s="2844"/>
      <c r="AF448" s="2844">
        <v>0</v>
      </c>
      <c r="AG448" s="2108">
        <v>0</v>
      </c>
      <c r="AH448" s="373"/>
      <c r="AI448" s="373" t="s">
        <v>10033</v>
      </c>
      <c r="AJ448" s="373">
        <v>0</v>
      </c>
    </row>
    <row r="449" spans="1:36" s="346" customFormat="1" ht="63">
      <c r="A449" s="369">
        <v>553</v>
      </c>
      <c r="B449" s="122" t="s">
        <v>1231</v>
      </c>
      <c r="C449" s="370" t="s">
        <v>1226</v>
      </c>
      <c r="D449" s="371" t="s">
        <v>1232</v>
      </c>
      <c r="E449" s="182" t="s">
        <v>617</v>
      </c>
      <c r="F449" s="405" t="s">
        <v>30</v>
      </c>
      <c r="G449" s="373">
        <v>32.978999999999999</v>
      </c>
      <c r="H449" s="221">
        <v>0</v>
      </c>
      <c r="I449" s="221">
        <v>3.75</v>
      </c>
      <c r="J449" s="221">
        <v>0</v>
      </c>
      <c r="K449" s="221">
        <v>3.75</v>
      </c>
      <c r="L449" s="373">
        <v>29.228999999999999</v>
      </c>
      <c r="M449" s="374">
        <v>29.228999999999999</v>
      </c>
      <c r="N449" s="374">
        <v>0</v>
      </c>
      <c r="O449" s="373">
        <v>29.228999999999999</v>
      </c>
      <c r="P449" s="373"/>
      <c r="Q449" s="373"/>
      <c r="R449" s="373"/>
      <c r="S449" s="373"/>
      <c r="T449" s="373"/>
      <c r="U449" s="373"/>
      <c r="V449" s="373"/>
      <c r="W449" s="373"/>
      <c r="X449" s="2843">
        <v>29.228999999999999</v>
      </c>
      <c r="Y449" s="2843">
        <v>0</v>
      </c>
      <c r="Z449" s="2108">
        <v>29.228999999999999</v>
      </c>
      <c r="AA449" s="2844">
        <v>28.936709999999998</v>
      </c>
      <c r="AB449" s="2844"/>
      <c r="AC449" s="2108">
        <v>28.936709999999998</v>
      </c>
      <c r="AD449" s="2108">
        <v>0.29228999999999999</v>
      </c>
      <c r="AE449" s="2844"/>
      <c r="AF449" s="2844">
        <v>0</v>
      </c>
      <c r="AG449" s="2108">
        <v>0</v>
      </c>
      <c r="AH449" s="373"/>
      <c r="AI449" s="373" t="s">
        <v>10033</v>
      </c>
      <c r="AJ449" s="373">
        <v>0</v>
      </c>
    </row>
    <row r="450" spans="1:36" s="346" customFormat="1" ht="110.25">
      <c r="A450" s="369">
        <v>554</v>
      </c>
      <c r="B450" s="122" t="s">
        <v>1233</v>
      </c>
      <c r="C450" s="370" t="s">
        <v>1226</v>
      </c>
      <c r="D450" s="371" t="s">
        <v>1234</v>
      </c>
      <c r="E450" s="182" t="s">
        <v>233</v>
      </c>
      <c r="F450" s="405" t="s">
        <v>47</v>
      </c>
      <c r="G450" s="373">
        <v>90</v>
      </c>
      <c r="H450" s="221">
        <v>0</v>
      </c>
      <c r="I450" s="221">
        <v>0</v>
      </c>
      <c r="J450" s="221">
        <v>0</v>
      </c>
      <c r="K450" s="221">
        <v>0</v>
      </c>
      <c r="L450" s="373">
        <v>90</v>
      </c>
      <c r="M450" s="374">
        <v>25</v>
      </c>
      <c r="N450" s="374">
        <v>0</v>
      </c>
      <c r="O450" s="373">
        <v>25</v>
      </c>
      <c r="P450" s="373"/>
      <c r="Q450" s="373"/>
      <c r="R450" s="373"/>
      <c r="S450" s="373"/>
      <c r="T450" s="373"/>
      <c r="U450" s="373"/>
      <c r="V450" s="373"/>
      <c r="W450" s="373"/>
      <c r="X450" s="2843">
        <v>25</v>
      </c>
      <c r="Y450" s="2843">
        <v>0</v>
      </c>
      <c r="Z450" s="2108">
        <v>25</v>
      </c>
      <c r="AA450" s="2844">
        <v>0</v>
      </c>
      <c r="AB450" s="2844"/>
      <c r="AC450" s="2108">
        <v>0</v>
      </c>
      <c r="AD450" s="2108">
        <v>0</v>
      </c>
      <c r="AE450" s="2844"/>
      <c r="AF450" s="2844">
        <v>0</v>
      </c>
      <c r="AG450" s="2108">
        <v>0</v>
      </c>
      <c r="AH450" s="3233" t="s">
        <v>10012</v>
      </c>
      <c r="AI450" s="373" t="s">
        <v>9941</v>
      </c>
      <c r="AJ450" s="373">
        <v>0</v>
      </c>
    </row>
    <row r="451" spans="1:36" s="346" customFormat="1" ht="47.25">
      <c r="A451" s="369">
        <v>555</v>
      </c>
      <c r="B451" s="122" t="s">
        <v>1235</v>
      </c>
      <c r="C451" s="370" t="s">
        <v>1226</v>
      </c>
      <c r="D451" s="371" t="s">
        <v>88</v>
      </c>
      <c r="E451" s="182" t="s">
        <v>617</v>
      </c>
      <c r="F451" s="405" t="s">
        <v>47</v>
      </c>
      <c r="G451" s="373">
        <v>95.789000000000001</v>
      </c>
      <c r="H451" s="221">
        <v>0</v>
      </c>
      <c r="I451" s="221">
        <v>22.5</v>
      </c>
      <c r="J451" s="221">
        <v>0</v>
      </c>
      <c r="K451" s="221">
        <v>22.5</v>
      </c>
      <c r="L451" s="373">
        <v>73.289000000000001</v>
      </c>
      <c r="M451" s="374">
        <v>30</v>
      </c>
      <c r="N451" s="374">
        <v>0</v>
      </c>
      <c r="O451" s="373">
        <v>30</v>
      </c>
      <c r="P451" s="373"/>
      <c r="Q451" s="373"/>
      <c r="R451" s="373"/>
      <c r="S451" s="373"/>
      <c r="T451" s="373"/>
      <c r="U451" s="373"/>
      <c r="V451" s="373"/>
      <c r="W451" s="373"/>
      <c r="X451" s="2843">
        <v>30</v>
      </c>
      <c r="Y451" s="2843">
        <v>0</v>
      </c>
      <c r="Z451" s="2108">
        <v>30</v>
      </c>
      <c r="AA451" s="2844">
        <v>7.4249999999999998</v>
      </c>
      <c r="AB451" s="2844"/>
      <c r="AC451" s="2108">
        <v>7.4249999999999998</v>
      </c>
      <c r="AD451" s="2108">
        <v>7.4999999999999997E-2</v>
      </c>
      <c r="AE451" s="2844"/>
      <c r="AF451" s="2844">
        <v>0</v>
      </c>
      <c r="AG451" s="2108">
        <v>0</v>
      </c>
      <c r="AH451" s="373"/>
      <c r="AI451" s="373" t="s">
        <v>9941</v>
      </c>
      <c r="AJ451" s="373">
        <v>0</v>
      </c>
    </row>
    <row r="452" spans="1:36" s="346" customFormat="1" ht="63">
      <c r="A452" s="369">
        <v>556</v>
      </c>
      <c r="B452" s="122" t="s">
        <v>1236</v>
      </c>
      <c r="C452" s="370" t="s">
        <v>1237</v>
      </c>
      <c r="D452" s="371" t="s">
        <v>1238</v>
      </c>
      <c r="E452" s="182" t="s">
        <v>617</v>
      </c>
      <c r="F452" s="405" t="s">
        <v>30</v>
      </c>
      <c r="G452" s="373">
        <v>35.768000000000001</v>
      </c>
      <c r="H452" s="221">
        <v>0</v>
      </c>
      <c r="I452" s="221">
        <v>4.3310000000000004</v>
      </c>
      <c r="J452" s="221">
        <v>0</v>
      </c>
      <c r="K452" s="221">
        <v>4.3310000000000004</v>
      </c>
      <c r="L452" s="373">
        <v>31.437000000000001</v>
      </c>
      <c r="M452" s="374">
        <v>31.437000000000001</v>
      </c>
      <c r="N452" s="374">
        <v>0</v>
      </c>
      <c r="O452" s="373">
        <v>31.437000000000001</v>
      </c>
      <c r="P452" s="373"/>
      <c r="Q452" s="373"/>
      <c r="R452" s="373"/>
      <c r="S452" s="373"/>
      <c r="T452" s="373"/>
      <c r="U452" s="373"/>
      <c r="V452" s="373"/>
      <c r="W452" s="373"/>
      <c r="X452" s="2843">
        <v>31.437000000000001</v>
      </c>
      <c r="Y452" s="2843">
        <v>0</v>
      </c>
      <c r="Z452" s="2108">
        <v>31.437000000000001</v>
      </c>
      <c r="AA452" s="2844">
        <v>31.122630000000001</v>
      </c>
      <c r="AB452" s="2844"/>
      <c r="AC452" s="2108">
        <v>31.122630000000001</v>
      </c>
      <c r="AD452" s="2108">
        <v>0.31437000000000004</v>
      </c>
      <c r="AE452" s="2844"/>
      <c r="AF452" s="2844">
        <v>13.923221</v>
      </c>
      <c r="AG452" s="2108">
        <v>13.923221</v>
      </c>
      <c r="AH452" s="373"/>
      <c r="AI452" s="373" t="s">
        <v>9941</v>
      </c>
      <c r="AJ452" s="373">
        <v>0</v>
      </c>
    </row>
    <row r="453" spans="1:36" s="346" customFormat="1" ht="63">
      <c r="A453" s="369">
        <v>557</v>
      </c>
      <c r="B453" s="122" t="s">
        <v>1239</v>
      </c>
      <c r="C453" s="389" t="s">
        <v>1240</v>
      </c>
      <c r="D453" s="182" t="s">
        <v>393</v>
      </c>
      <c r="E453" s="182" t="s">
        <v>1241</v>
      </c>
      <c r="F453" s="405" t="s">
        <v>47</v>
      </c>
      <c r="G453" s="377">
        <v>259.65699999999998</v>
      </c>
      <c r="H453" s="221">
        <v>0</v>
      </c>
      <c r="I453" s="221">
        <v>30</v>
      </c>
      <c r="J453" s="221">
        <v>0</v>
      </c>
      <c r="K453" s="221">
        <v>30</v>
      </c>
      <c r="L453" s="373">
        <v>229.65699999999998</v>
      </c>
      <c r="M453" s="374">
        <v>80</v>
      </c>
      <c r="N453" s="374">
        <v>0</v>
      </c>
      <c r="O453" s="373">
        <v>80</v>
      </c>
      <c r="P453" s="373"/>
      <c r="Q453" s="373"/>
      <c r="R453" s="373"/>
      <c r="S453" s="373"/>
      <c r="T453" s="373"/>
      <c r="U453" s="373"/>
      <c r="V453" s="373"/>
      <c r="W453" s="373"/>
      <c r="X453" s="2843">
        <v>80</v>
      </c>
      <c r="Y453" s="2843">
        <v>0</v>
      </c>
      <c r="Z453" s="2108">
        <v>80</v>
      </c>
      <c r="AA453" s="2844">
        <v>19.8</v>
      </c>
      <c r="AB453" s="2844"/>
      <c r="AC453" s="2108">
        <v>19.8</v>
      </c>
      <c r="AD453" s="2108">
        <v>0.2</v>
      </c>
      <c r="AE453" s="2844"/>
      <c r="AF453" s="2844">
        <v>5.4336479999999998</v>
      </c>
      <c r="AG453" s="2108">
        <v>5.4336479999999998</v>
      </c>
      <c r="AH453" s="373"/>
      <c r="AI453" s="373" t="s">
        <v>9941</v>
      </c>
      <c r="AJ453" s="373">
        <v>0</v>
      </c>
    </row>
    <row r="454" spans="1:36" s="346" customFormat="1" ht="63">
      <c r="A454" s="369">
        <v>558</v>
      </c>
      <c r="B454" s="122" t="s">
        <v>1242</v>
      </c>
      <c r="C454" s="370" t="s">
        <v>1243</v>
      </c>
      <c r="D454" s="182" t="s">
        <v>400</v>
      </c>
      <c r="E454" s="182" t="s">
        <v>1021</v>
      </c>
      <c r="F454" s="405" t="s">
        <v>30</v>
      </c>
      <c r="G454" s="377">
        <v>10</v>
      </c>
      <c r="H454" s="221">
        <v>0</v>
      </c>
      <c r="I454" s="221">
        <v>0</v>
      </c>
      <c r="J454" s="221">
        <v>0</v>
      </c>
      <c r="K454" s="221">
        <v>0</v>
      </c>
      <c r="L454" s="373">
        <v>10</v>
      </c>
      <c r="M454" s="374">
        <v>10</v>
      </c>
      <c r="N454" s="374">
        <v>0</v>
      </c>
      <c r="O454" s="373">
        <v>10</v>
      </c>
      <c r="P454" s="373"/>
      <c r="Q454" s="373"/>
      <c r="R454" s="373"/>
      <c r="S454" s="373"/>
      <c r="T454" s="373"/>
      <c r="U454" s="373"/>
      <c r="V454" s="373"/>
      <c r="W454" s="373"/>
      <c r="X454" s="2843">
        <v>10</v>
      </c>
      <c r="Y454" s="2843">
        <v>0</v>
      </c>
      <c r="Z454" s="2108">
        <v>10</v>
      </c>
      <c r="AA454" s="2844">
        <v>9.9</v>
      </c>
      <c r="AB454" s="2844"/>
      <c r="AC454" s="2108">
        <v>9.9</v>
      </c>
      <c r="AD454" s="2108">
        <v>0.1</v>
      </c>
      <c r="AE454" s="2844"/>
      <c r="AF454" s="2844">
        <v>0</v>
      </c>
      <c r="AG454" s="2108">
        <v>0</v>
      </c>
      <c r="AH454" s="373"/>
      <c r="AI454" s="373" t="s">
        <v>9941</v>
      </c>
      <c r="AJ454" s="373">
        <v>0</v>
      </c>
    </row>
    <row r="455" spans="1:36" s="346" customFormat="1" ht="63">
      <c r="A455" s="369">
        <v>559</v>
      </c>
      <c r="B455" s="122" t="s">
        <v>1244</v>
      </c>
      <c r="C455" s="370" t="s">
        <v>1243</v>
      </c>
      <c r="D455" s="182" t="s">
        <v>1245</v>
      </c>
      <c r="E455" s="182" t="s">
        <v>617</v>
      </c>
      <c r="F455" s="405" t="s">
        <v>30</v>
      </c>
      <c r="G455" s="377">
        <v>32.566000000000003</v>
      </c>
      <c r="H455" s="221">
        <v>0</v>
      </c>
      <c r="I455" s="221">
        <v>3.75</v>
      </c>
      <c r="J455" s="221">
        <v>0</v>
      </c>
      <c r="K455" s="221">
        <v>3.75</v>
      </c>
      <c r="L455" s="373">
        <v>28.816000000000003</v>
      </c>
      <c r="M455" s="374">
        <v>28.816000000000003</v>
      </c>
      <c r="N455" s="374">
        <v>0</v>
      </c>
      <c r="O455" s="373">
        <v>28.816000000000003</v>
      </c>
      <c r="P455" s="373"/>
      <c r="Q455" s="373"/>
      <c r="R455" s="373"/>
      <c r="S455" s="373"/>
      <c r="T455" s="373"/>
      <c r="U455" s="373"/>
      <c r="V455" s="373"/>
      <c r="W455" s="373"/>
      <c r="X455" s="2843">
        <v>28.816000000000003</v>
      </c>
      <c r="Y455" s="2843">
        <v>0</v>
      </c>
      <c r="Z455" s="2108">
        <v>28.816000000000003</v>
      </c>
      <c r="AA455" s="2844">
        <v>28.527840000000001</v>
      </c>
      <c r="AB455" s="2844"/>
      <c r="AC455" s="2108">
        <v>28.527840000000001</v>
      </c>
      <c r="AD455" s="2108">
        <v>0.28816000000000003</v>
      </c>
      <c r="AE455" s="2844"/>
      <c r="AF455" s="2844">
        <v>0</v>
      </c>
      <c r="AG455" s="2108">
        <v>0</v>
      </c>
      <c r="AH455" s="373"/>
      <c r="AI455" s="373" t="s">
        <v>10033</v>
      </c>
      <c r="AJ455" s="373">
        <v>0</v>
      </c>
    </row>
    <row r="456" spans="1:36" s="346" customFormat="1" ht="63">
      <c r="A456" s="369">
        <v>560</v>
      </c>
      <c r="B456" s="122" t="s">
        <v>1246</v>
      </c>
      <c r="C456" s="370" t="s">
        <v>1247</v>
      </c>
      <c r="D456" s="182" t="s">
        <v>187</v>
      </c>
      <c r="E456" s="182" t="s">
        <v>1021</v>
      </c>
      <c r="F456" s="405" t="s">
        <v>30</v>
      </c>
      <c r="G456" s="377">
        <v>36.819000000000003</v>
      </c>
      <c r="H456" s="221">
        <v>0</v>
      </c>
      <c r="I456" s="221">
        <v>0</v>
      </c>
      <c r="J456" s="221">
        <v>0</v>
      </c>
      <c r="K456" s="221">
        <v>0</v>
      </c>
      <c r="L456" s="373">
        <v>36.819000000000003</v>
      </c>
      <c r="M456" s="374">
        <v>36.819000000000003</v>
      </c>
      <c r="N456" s="374">
        <v>0</v>
      </c>
      <c r="O456" s="373">
        <v>36.819000000000003</v>
      </c>
      <c r="P456" s="373"/>
      <c r="Q456" s="373"/>
      <c r="R456" s="373"/>
      <c r="S456" s="373"/>
      <c r="T456" s="373"/>
      <c r="U456" s="373"/>
      <c r="V456" s="373"/>
      <c r="W456" s="373"/>
      <c r="X456" s="2843">
        <v>36.819000000000003</v>
      </c>
      <c r="Y456" s="2843">
        <v>0</v>
      </c>
      <c r="Z456" s="2108">
        <v>36.819000000000003</v>
      </c>
      <c r="AA456" s="2844">
        <v>36.450810000000004</v>
      </c>
      <c r="AB456" s="2844"/>
      <c r="AC456" s="2108">
        <v>36.450810000000004</v>
      </c>
      <c r="AD456" s="2108">
        <v>0.36819000000000002</v>
      </c>
      <c r="AE456" s="2844"/>
      <c r="AF456" s="2844">
        <v>0</v>
      </c>
      <c r="AG456" s="2108">
        <v>0</v>
      </c>
      <c r="AH456" s="373"/>
      <c r="AI456" s="373" t="s">
        <v>9941</v>
      </c>
      <c r="AJ456" s="373">
        <v>0</v>
      </c>
    </row>
    <row r="457" spans="1:36" s="346" customFormat="1" ht="63">
      <c r="A457" s="369">
        <v>561</v>
      </c>
      <c r="B457" s="122" t="s">
        <v>1248</v>
      </c>
      <c r="C457" s="370" t="s">
        <v>1249</v>
      </c>
      <c r="D457" s="182" t="s">
        <v>88</v>
      </c>
      <c r="E457" s="182" t="s">
        <v>233</v>
      </c>
      <c r="F457" s="405" t="s">
        <v>30</v>
      </c>
      <c r="G457" s="377">
        <v>10.023999999999999</v>
      </c>
      <c r="H457" s="221">
        <v>0</v>
      </c>
      <c r="I457" s="221">
        <v>1.25</v>
      </c>
      <c r="J457" s="221">
        <v>0</v>
      </c>
      <c r="K457" s="221">
        <v>1.25</v>
      </c>
      <c r="L457" s="373">
        <v>8.7739999999999991</v>
      </c>
      <c r="M457" s="374">
        <v>8.7739999999999991</v>
      </c>
      <c r="N457" s="374">
        <v>0</v>
      </c>
      <c r="O457" s="373">
        <v>8.7739999999999991</v>
      </c>
      <c r="P457" s="373"/>
      <c r="Q457" s="373"/>
      <c r="R457" s="373"/>
      <c r="S457" s="373"/>
      <c r="T457" s="373"/>
      <c r="U457" s="373"/>
      <c r="V457" s="373"/>
      <c r="W457" s="373"/>
      <c r="X457" s="2843">
        <v>8.7739999999999991</v>
      </c>
      <c r="Y457" s="2843">
        <v>0</v>
      </c>
      <c r="Z457" s="2108">
        <v>8.7739999999999991</v>
      </c>
      <c r="AA457" s="2844">
        <v>8.686259999999999</v>
      </c>
      <c r="AB457" s="2844"/>
      <c r="AC457" s="2108">
        <v>8.686259999999999</v>
      </c>
      <c r="AD457" s="2108">
        <v>8.7739999999999985E-2</v>
      </c>
      <c r="AE457" s="2844"/>
      <c r="AF457" s="2844">
        <v>0</v>
      </c>
      <c r="AG457" s="2108">
        <v>0</v>
      </c>
      <c r="AH457" s="373"/>
      <c r="AI457" s="373" t="s">
        <v>10033</v>
      </c>
      <c r="AJ457" s="373">
        <v>0</v>
      </c>
    </row>
    <row r="458" spans="1:36" s="346" customFormat="1" ht="47.25">
      <c r="A458" s="369">
        <v>562</v>
      </c>
      <c r="B458" s="122" t="s">
        <v>1250</v>
      </c>
      <c r="C458" s="370" t="s">
        <v>1251</v>
      </c>
      <c r="D458" s="182" t="s">
        <v>209</v>
      </c>
      <c r="E458" s="182" t="s">
        <v>1038</v>
      </c>
      <c r="F458" s="405" t="s">
        <v>47</v>
      </c>
      <c r="G458" s="377">
        <v>203.297</v>
      </c>
      <c r="H458" s="221">
        <v>0</v>
      </c>
      <c r="I458" s="221">
        <v>25</v>
      </c>
      <c r="J458" s="221">
        <v>0</v>
      </c>
      <c r="K458" s="221">
        <v>25</v>
      </c>
      <c r="L458" s="373">
        <v>178.297</v>
      </c>
      <c r="M458" s="374">
        <v>60</v>
      </c>
      <c r="N458" s="374">
        <v>0</v>
      </c>
      <c r="O458" s="373">
        <v>60</v>
      </c>
      <c r="P458" s="373"/>
      <c r="Q458" s="373"/>
      <c r="R458" s="373"/>
      <c r="S458" s="373"/>
      <c r="T458" s="373"/>
      <c r="U458" s="373"/>
      <c r="V458" s="373"/>
      <c r="W458" s="373"/>
      <c r="X458" s="2843">
        <v>60</v>
      </c>
      <c r="Y458" s="2843">
        <v>0</v>
      </c>
      <c r="Z458" s="2108">
        <v>60</v>
      </c>
      <c r="AA458" s="2844">
        <v>14.85</v>
      </c>
      <c r="AB458" s="2844"/>
      <c r="AC458" s="2108">
        <v>14.85</v>
      </c>
      <c r="AD458" s="2108">
        <v>0.15</v>
      </c>
      <c r="AE458" s="2844"/>
      <c r="AF458" s="2844">
        <v>0</v>
      </c>
      <c r="AG458" s="2108">
        <v>0</v>
      </c>
      <c r="AH458" s="373"/>
      <c r="AI458" s="373" t="s">
        <v>9941</v>
      </c>
      <c r="AJ458" s="373">
        <v>0</v>
      </c>
    </row>
    <row r="459" spans="1:36" s="346" customFormat="1" ht="47.25">
      <c r="A459" s="369">
        <v>563</v>
      </c>
      <c r="B459" s="122" t="s">
        <v>1252</v>
      </c>
      <c r="C459" s="370" t="s">
        <v>1253</v>
      </c>
      <c r="D459" s="182" t="s">
        <v>429</v>
      </c>
      <c r="E459" s="182" t="s">
        <v>1038</v>
      </c>
      <c r="F459" s="405" t="s">
        <v>47</v>
      </c>
      <c r="G459" s="377">
        <v>285.339</v>
      </c>
      <c r="H459" s="221">
        <v>0</v>
      </c>
      <c r="I459" s="221">
        <v>9.65</v>
      </c>
      <c r="J459" s="221">
        <v>0</v>
      </c>
      <c r="K459" s="221">
        <v>9.65</v>
      </c>
      <c r="L459" s="373">
        <v>275.68900000000002</v>
      </c>
      <c r="M459" s="374">
        <v>120</v>
      </c>
      <c r="N459" s="374">
        <v>0</v>
      </c>
      <c r="O459" s="373">
        <v>120</v>
      </c>
      <c r="P459" s="373"/>
      <c r="Q459" s="373"/>
      <c r="R459" s="373"/>
      <c r="S459" s="373"/>
      <c r="T459" s="373"/>
      <c r="U459" s="373"/>
      <c r="V459" s="373"/>
      <c r="W459" s="373"/>
      <c r="X459" s="2843">
        <v>120</v>
      </c>
      <c r="Y459" s="2843">
        <v>0</v>
      </c>
      <c r="Z459" s="2108">
        <v>120</v>
      </c>
      <c r="AA459" s="2844">
        <v>29.7</v>
      </c>
      <c r="AB459" s="2844"/>
      <c r="AC459" s="2108">
        <v>29.7</v>
      </c>
      <c r="AD459" s="2108">
        <v>0.3</v>
      </c>
      <c r="AE459" s="2844"/>
      <c r="AF459" s="2844">
        <v>0</v>
      </c>
      <c r="AG459" s="2108">
        <v>0</v>
      </c>
      <c r="AH459" s="373"/>
      <c r="AI459" s="373" t="s">
        <v>9941</v>
      </c>
      <c r="AJ459" s="373">
        <v>0</v>
      </c>
    </row>
    <row r="460" spans="1:36" s="346" customFormat="1" ht="94.5">
      <c r="A460" s="369">
        <v>564</v>
      </c>
      <c r="B460" s="122" t="s">
        <v>1254</v>
      </c>
      <c r="C460" s="370" t="s">
        <v>1255</v>
      </c>
      <c r="D460" s="182" t="s">
        <v>257</v>
      </c>
      <c r="E460" s="182" t="s">
        <v>79</v>
      </c>
      <c r="F460" s="405" t="s">
        <v>47</v>
      </c>
      <c r="G460" s="377">
        <v>197.52</v>
      </c>
      <c r="H460" s="221">
        <v>0</v>
      </c>
      <c r="I460" s="221">
        <v>0</v>
      </c>
      <c r="J460" s="221">
        <v>0</v>
      </c>
      <c r="K460" s="221">
        <v>0</v>
      </c>
      <c r="L460" s="373">
        <v>197.52</v>
      </c>
      <c r="M460" s="374">
        <v>60</v>
      </c>
      <c r="N460" s="374">
        <v>0</v>
      </c>
      <c r="O460" s="373">
        <v>60</v>
      </c>
      <c r="P460" s="373"/>
      <c r="Q460" s="373"/>
      <c r="R460" s="373"/>
      <c r="S460" s="373"/>
      <c r="T460" s="373"/>
      <c r="U460" s="373"/>
      <c r="V460" s="373"/>
      <c r="W460" s="373"/>
      <c r="X460" s="2843">
        <v>60</v>
      </c>
      <c r="Y460" s="2843">
        <v>0</v>
      </c>
      <c r="Z460" s="2108">
        <v>60</v>
      </c>
      <c r="AA460" s="2844">
        <v>14.85</v>
      </c>
      <c r="AB460" s="2844"/>
      <c r="AC460" s="2108">
        <v>14.85</v>
      </c>
      <c r="AD460" s="2108">
        <v>0.15</v>
      </c>
      <c r="AE460" s="2844"/>
      <c r="AF460" s="2844">
        <v>0</v>
      </c>
      <c r="AG460" s="2108">
        <v>0</v>
      </c>
      <c r="AH460" s="3233" t="s">
        <v>10012</v>
      </c>
      <c r="AI460" s="373" t="s">
        <v>10062</v>
      </c>
      <c r="AJ460" s="373">
        <v>0</v>
      </c>
    </row>
    <row r="461" spans="1:36" s="346" customFormat="1" ht="47.25">
      <c r="A461" s="369">
        <v>565</v>
      </c>
      <c r="B461" s="122" t="s">
        <v>1256</v>
      </c>
      <c r="C461" s="370" t="s">
        <v>1257</v>
      </c>
      <c r="D461" s="182" t="s">
        <v>429</v>
      </c>
      <c r="E461" s="182" t="s">
        <v>1258</v>
      </c>
      <c r="F461" s="405" t="s">
        <v>47</v>
      </c>
      <c r="G461" s="377">
        <v>399.971</v>
      </c>
      <c r="H461" s="221">
        <v>0</v>
      </c>
      <c r="I461" s="221">
        <v>24</v>
      </c>
      <c r="J461" s="221">
        <v>0</v>
      </c>
      <c r="K461" s="221">
        <v>24</v>
      </c>
      <c r="L461" s="373">
        <v>375.971</v>
      </c>
      <c r="M461" s="374">
        <v>130</v>
      </c>
      <c r="N461" s="374">
        <v>0</v>
      </c>
      <c r="O461" s="373">
        <v>130</v>
      </c>
      <c r="P461" s="373"/>
      <c r="Q461" s="373"/>
      <c r="R461" s="373"/>
      <c r="S461" s="373"/>
      <c r="T461" s="373"/>
      <c r="U461" s="373"/>
      <c r="V461" s="373"/>
      <c r="W461" s="373"/>
      <c r="X461" s="2843">
        <v>130</v>
      </c>
      <c r="Y461" s="2843">
        <v>0</v>
      </c>
      <c r="Z461" s="2108">
        <v>130</v>
      </c>
      <c r="AA461" s="2844">
        <v>32.174999999999997</v>
      </c>
      <c r="AB461" s="2844"/>
      <c r="AC461" s="2108">
        <v>32.174999999999997</v>
      </c>
      <c r="AD461" s="2108">
        <v>0.32500000000000001</v>
      </c>
      <c r="AE461" s="2844"/>
      <c r="AF461" s="2844">
        <v>0</v>
      </c>
      <c r="AG461" s="2108">
        <v>0</v>
      </c>
      <c r="AH461" s="373"/>
      <c r="AI461" s="373" t="s">
        <v>9941</v>
      </c>
      <c r="AJ461" s="373">
        <v>0</v>
      </c>
    </row>
    <row r="462" spans="1:36" s="346" customFormat="1" ht="63">
      <c r="A462" s="369">
        <v>566</v>
      </c>
      <c r="B462" s="122" t="s">
        <v>1259</v>
      </c>
      <c r="C462" s="370" t="s">
        <v>1260</v>
      </c>
      <c r="D462" s="182" t="s">
        <v>257</v>
      </c>
      <c r="E462" s="182" t="s">
        <v>612</v>
      </c>
      <c r="F462" s="405" t="s">
        <v>30</v>
      </c>
      <c r="G462" s="377">
        <v>37.326999999999998</v>
      </c>
      <c r="H462" s="221">
        <v>0</v>
      </c>
      <c r="I462" s="221">
        <v>4.375</v>
      </c>
      <c r="J462" s="221">
        <v>0</v>
      </c>
      <c r="K462" s="221">
        <v>4.375</v>
      </c>
      <c r="L462" s="373">
        <v>32.951999999999998</v>
      </c>
      <c r="M462" s="374">
        <v>32.951999999999998</v>
      </c>
      <c r="N462" s="374">
        <v>0</v>
      </c>
      <c r="O462" s="373">
        <v>32.951999999999998</v>
      </c>
      <c r="P462" s="373"/>
      <c r="Q462" s="373"/>
      <c r="R462" s="373"/>
      <c r="S462" s="373"/>
      <c r="T462" s="373"/>
      <c r="U462" s="373"/>
      <c r="V462" s="373"/>
      <c r="W462" s="373"/>
      <c r="X462" s="2843">
        <v>32.951999999999998</v>
      </c>
      <c r="Y462" s="2843">
        <v>0</v>
      </c>
      <c r="Z462" s="2108">
        <v>32.951999999999998</v>
      </c>
      <c r="AA462" s="2844">
        <v>32.622479999999996</v>
      </c>
      <c r="AB462" s="2844"/>
      <c r="AC462" s="2108">
        <v>32.622479999999996</v>
      </c>
      <c r="AD462" s="2108">
        <v>0.32951999999999998</v>
      </c>
      <c r="AE462" s="2844"/>
      <c r="AF462" s="2844">
        <v>0</v>
      </c>
      <c r="AG462" s="2108">
        <v>0</v>
      </c>
      <c r="AH462" s="373"/>
      <c r="AI462" s="373" t="s">
        <v>10033</v>
      </c>
      <c r="AJ462" s="373">
        <v>0</v>
      </c>
    </row>
    <row r="463" spans="1:36" s="346" customFormat="1" ht="78.75">
      <c r="A463" s="369">
        <v>567</v>
      </c>
      <c r="B463" s="122" t="s">
        <v>1261</v>
      </c>
      <c r="C463" s="370" t="s">
        <v>1262</v>
      </c>
      <c r="D463" s="182" t="s">
        <v>1263</v>
      </c>
      <c r="E463" s="182" t="s">
        <v>617</v>
      </c>
      <c r="F463" s="405" t="s">
        <v>30</v>
      </c>
      <c r="G463" s="377">
        <v>27.259</v>
      </c>
      <c r="H463" s="221">
        <v>0</v>
      </c>
      <c r="I463" s="221">
        <v>3.125</v>
      </c>
      <c r="J463" s="221">
        <v>0</v>
      </c>
      <c r="K463" s="221">
        <v>3.125</v>
      </c>
      <c r="L463" s="373">
        <v>24.134</v>
      </c>
      <c r="M463" s="374">
        <v>24.134</v>
      </c>
      <c r="N463" s="374">
        <v>0</v>
      </c>
      <c r="O463" s="373">
        <v>24.134</v>
      </c>
      <c r="P463" s="373"/>
      <c r="Q463" s="373"/>
      <c r="R463" s="373"/>
      <c r="S463" s="373"/>
      <c r="T463" s="373"/>
      <c r="U463" s="373"/>
      <c r="V463" s="373"/>
      <c r="W463" s="373"/>
      <c r="X463" s="2843">
        <v>24.134</v>
      </c>
      <c r="Y463" s="2843">
        <v>0</v>
      </c>
      <c r="Z463" s="2108">
        <v>24.134</v>
      </c>
      <c r="AA463" s="2844">
        <v>23.892659999999999</v>
      </c>
      <c r="AB463" s="2844"/>
      <c r="AC463" s="2108">
        <v>23.892659999999999</v>
      </c>
      <c r="AD463" s="2108">
        <v>0.24134</v>
      </c>
      <c r="AE463" s="2844"/>
      <c r="AF463" s="2844">
        <v>0</v>
      </c>
      <c r="AG463" s="2108">
        <v>0</v>
      </c>
      <c r="AH463" s="373"/>
      <c r="AI463" s="373" t="s">
        <v>9941</v>
      </c>
      <c r="AJ463" s="373">
        <v>0</v>
      </c>
    </row>
    <row r="464" spans="1:36" s="346" customFormat="1" ht="78.75">
      <c r="A464" s="369">
        <v>568</v>
      </c>
      <c r="B464" s="122" t="s">
        <v>1264</v>
      </c>
      <c r="C464" s="370" t="s">
        <v>1265</v>
      </c>
      <c r="D464" s="378" t="s">
        <v>553</v>
      </c>
      <c r="E464" s="182" t="s">
        <v>1266</v>
      </c>
      <c r="F464" s="405" t="s">
        <v>30</v>
      </c>
      <c r="G464" s="377">
        <v>24.228000000000002</v>
      </c>
      <c r="H464" s="221">
        <v>0</v>
      </c>
      <c r="I464" s="221">
        <v>1.5</v>
      </c>
      <c r="J464" s="221">
        <v>0</v>
      </c>
      <c r="K464" s="221">
        <v>1.5</v>
      </c>
      <c r="L464" s="373">
        <v>22.728000000000002</v>
      </c>
      <c r="M464" s="374">
        <v>22.728000000000002</v>
      </c>
      <c r="N464" s="374">
        <v>0</v>
      </c>
      <c r="O464" s="373">
        <v>22.728000000000002</v>
      </c>
      <c r="P464" s="373"/>
      <c r="Q464" s="373"/>
      <c r="R464" s="373"/>
      <c r="S464" s="373"/>
      <c r="T464" s="373"/>
      <c r="U464" s="373"/>
      <c r="V464" s="373"/>
      <c r="W464" s="373"/>
      <c r="X464" s="2843">
        <v>22.728000000000002</v>
      </c>
      <c r="Y464" s="2843">
        <v>0</v>
      </c>
      <c r="Z464" s="2108">
        <v>22.728000000000002</v>
      </c>
      <c r="AA464" s="2844">
        <v>5.6251800000000003</v>
      </c>
      <c r="AB464" s="2844"/>
      <c r="AC464" s="2108">
        <v>5.6251800000000003</v>
      </c>
      <c r="AD464" s="2108">
        <v>5.6820000000000002E-2</v>
      </c>
      <c r="AE464" s="2844"/>
      <c r="AF464" s="2844">
        <v>0</v>
      </c>
      <c r="AG464" s="2108">
        <v>0</v>
      </c>
      <c r="AH464" s="373"/>
      <c r="AI464" s="373" t="s">
        <v>9941</v>
      </c>
      <c r="AJ464" s="373">
        <v>0</v>
      </c>
    </row>
    <row r="465" spans="1:36" s="346" customFormat="1" ht="78.75">
      <c r="A465" s="369">
        <v>569</v>
      </c>
      <c r="B465" s="122" t="s">
        <v>1267</v>
      </c>
      <c r="C465" s="370" t="s">
        <v>1268</v>
      </c>
      <c r="D465" s="182" t="s">
        <v>230</v>
      </c>
      <c r="E465" s="182" t="s">
        <v>233</v>
      </c>
      <c r="F465" s="405" t="s">
        <v>30</v>
      </c>
      <c r="G465" s="377">
        <v>20.484999999999999</v>
      </c>
      <c r="H465" s="221">
        <v>0</v>
      </c>
      <c r="I465" s="221">
        <v>2.5</v>
      </c>
      <c r="J465" s="221">
        <v>0</v>
      </c>
      <c r="K465" s="221">
        <v>2.5</v>
      </c>
      <c r="L465" s="373">
        <v>17.984999999999999</v>
      </c>
      <c r="M465" s="374">
        <v>17.984999999999999</v>
      </c>
      <c r="N465" s="374">
        <v>0</v>
      </c>
      <c r="O465" s="373">
        <v>17.984999999999999</v>
      </c>
      <c r="P465" s="373"/>
      <c r="Q465" s="373"/>
      <c r="R465" s="373"/>
      <c r="S465" s="373"/>
      <c r="T465" s="373"/>
      <c r="U465" s="373"/>
      <c r="V465" s="373"/>
      <c r="W465" s="373"/>
      <c r="X465" s="2843">
        <v>17.984999999999999</v>
      </c>
      <c r="Y465" s="2843">
        <v>0</v>
      </c>
      <c r="Z465" s="2108">
        <v>17.984999999999999</v>
      </c>
      <c r="AA465" s="2844">
        <v>17.805150000000001</v>
      </c>
      <c r="AB465" s="2844"/>
      <c r="AC465" s="2108">
        <v>17.805150000000001</v>
      </c>
      <c r="AD465" s="2108">
        <v>0.17984999999999998</v>
      </c>
      <c r="AE465" s="2844"/>
      <c r="AF465" s="2844">
        <v>0</v>
      </c>
      <c r="AG465" s="2108">
        <v>0</v>
      </c>
      <c r="AH465" s="373"/>
      <c r="AI465" s="373" t="s">
        <v>9941</v>
      </c>
      <c r="AJ465" s="373">
        <v>0</v>
      </c>
    </row>
    <row r="466" spans="1:36" s="346" customFormat="1" ht="78.75">
      <c r="A466" s="369">
        <v>570</v>
      </c>
      <c r="B466" s="122" t="s">
        <v>1269</v>
      </c>
      <c r="C466" s="389" t="s">
        <v>1270</v>
      </c>
      <c r="D466" s="182" t="s">
        <v>538</v>
      </c>
      <c r="E466" s="182" t="s">
        <v>419</v>
      </c>
      <c r="F466" s="405" t="s">
        <v>30</v>
      </c>
      <c r="G466" s="377">
        <v>59.898000000000003</v>
      </c>
      <c r="H466" s="221">
        <v>0</v>
      </c>
      <c r="I466" s="221">
        <v>7.5</v>
      </c>
      <c r="J466" s="221">
        <v>0</v>
      </c>
      <c r="K466" s="221">
        <v>7.5</v>
      </c>
      <c r="L466" s="373">
        <v>52.398000000000003</v>
      </c>
      <c r="M466" s="374">
        <v>49.398000000000003</v>
      </c>
      <c r="N466" s="374">
        <v>3</v>
      </c>
      <c r="O466" s="373">
        <v>52.398000000000003</v>
      </c>
      <c r="P466" s="373"/>
      <c r="Q466" s="373"/>
      <c r="R466" s="373"/>
      <c r="S466" s="373"/>
      <c r="T466" s="373"/>
      <c r="U466" s="373"/>
      <c r="V466" s="373"/>
      <c r="W466" s="373"/>
      <c r="X466" s="2843">
        <v>49.398000000000003</v>
      </c>
      <c r="Y466" s="2843">
        <v>3</v>
      </c>
      <c r="Z466" s="2108">
        <v>52.398000000000003</v>
      </c>
      <c r="AA466" s="2844">
        <v>48.904020000000003</v>
      </c>
      <c r="AB466" s="2844"/>
      <c r="AC466" s="2108">
        <v>48.904020000000003</v>
      </c>
      <c r="AD466" s="2108">
        <v>0.49398000000000003</v>
      </c>
      <c r="AE466" s="2844"/>
      <c r="AF466" s="2844">
        <v>0</v>
      </c>
      <c r="AG466" s="2108">
        <v>0</v>
      </c>
      <c r="AH466" s="373"/>
      <c r="AI466" s="373" t="s">
        <v>9941</v>
      </c>
      <c r="AJ466" s="373">
        <v>0</v>
      </c>
    </row>
    <row r="467" spans="1:36" s="346" customFormat="1" ht="63">
      <c r="A467" s="369">
        <v>571</v>
      </c>
      <c r="B467" s="122" t="s">
        <v>1271</v>
      </c>
      <c r="C467" s="370" t="s">
        <v>1272</v>
      </c>
      <c r="D467" s="182" t="s">
        <v>577</v>
      </c>
      <c r="E467" s="182" t="s">
        <v>695</v>
      </c>
      <c r="F467" s="405" t="s">
        <v>47</v>
      </c>
      <c r="G467" s="377">
        <v>278.09899999999999</v>
      </c>
      <c r="H467" s="221">
        <v>0</v>
      </c>
      <c r="I467" s="221">
        <v>34.353000000000002</v>
      </c>
      <c r="J467" s="221">
        <v>0</v>
      </c>
      <c r="K467" s="221">
        <v>34.353000000000002</v>
      </c>
      <c r="L467" s="373">
        <v>243.74599999999998</v>
      </c>
      <c r="M467" s="436">
        <v>220.13</v>
      </c>
      <c r="N467" s="374">
        <v>23.616</v>
      </c>
      <c r="O467" s="373">
        <v>243.74599999999998</v>
      </c>
      <c r="P467" s="373"/>
      <c r="Q467" s="373"/>
      <c r="R467" s="373"/>
      <c r="S467" s="373"/>
      <c r="T467" s="373"/>
      <c r="U467" s="373"/>
      <c r="V467" s="373"/>
      <c r="W467" s="373"/>
      <c r="X467" s="2843">
        <v>220.13</v>
      </c>
      <c r="Y467" s="2843">
        <v>23.616</v>
      </c>
      <c r="Z467" s="2108">
        <v>243.74599999999998</v>
      </c>
      <c r="AA467" s="2844">
        <v>108.96435</v>
      </c>
      <c r="AB467" s="2844"/>
      <c r="AC467" s="2108">
        <v>108.96435</v>
      </c>
      <c r="AD467" s="2108">
        <v>1.1006499999999999</v>
      </c>
      <c r="AE467" s="2844"/>
      <c r="AF467" s="2844">
        <v>34.127470000000002</v>
      </c>
      <c r="AG467" s="2108">
        <v>34.127470000000002</v>
      </c>
      <c r="AH467" s="373"/>
      <c r="AI467" s="373" t="s">
        <v>9941</v>
      </c>
      <c r="AJ467" s="373">
        <v>0</v>
      </c>
    </row>
    <row r="468" spans="1:36" s="346" customFormat="1" ht="63">
      <c r="A468" s="369">
        <v>572</v>
      </c>
      <c r="B468" s="122" t="s">
        <v>1273</v>
      </c>
      <c r="C468" s="370" t="s">
        <v>1274</v>
      </c>
      <c r="D468" s="182" t="s">
        <v>66</v>
      </c>
      <c r="E468" s="182" t="s">
        <v>612</v>
      </c>
      <c r="F468" s="405" t="s">
        <v>30</v>
      </c>
      <c r="G468" s="377">
        <v>54.323999999999998</v>
      </c>
      <c r="H468" s="221">
        <v>0</v>
      </c>
      <c r="I468" s="221">
        <v>6.5</v>
      </c>
      <c r="J468" s="221">
        <v>0</v>
      </c>
      <c r="K468" s="221">
        <v>6.5</v>
      </c>
      <c r="L468" s="373">
        <v>47.823999999999998</v>
      </c>
      <c r="M468" s="374">
        <v>41.323999999999998</v>
      </c>
      <c r="N468" s="374">
        <v>6.5</v>
      </c>
      <c r="O468" s="373">
        <v>47.823999999999998</v>
      </c>
      <c r="P468" s="373"/>
      <c r="Q468" s="373"/>
      <c r="R468" s="373"/>
      <c r="S468" s="373"/>
      <c r="T468" s="373"/>
      <c r="U468" s="373"/>
      <c r="V468" s="373"/>
      <c r="W468" s="373"/>
      <c r="X468" s="2843">
        <v>41.323999999999998</v>
      </c>
      <c r="Y468" s="2843">
        <v>6.5</v>
      </c>
      <c r="Z468" s="2108">
        <v>47.823999999999998</v>
      </c>
      <c r="AA468" s="2844">
        <v>40.910759999999996</v>
      </c>
      <c r="AB468" s="2844"/>
      <c r="AC468" s="2108">
        <v>40.910759999999996</v>
      </c>
      <c r="AD468" s="2108">
        <v>0.41324</v>
      </c>
      <c r="AE468" s="2844"/>
      <c r="AF468" s="2844">
        <v>0</v>
      </c>
      <c r="AG468" s="2108">
        <v>0</v>
      </c>
      <c r="AH468" s="373"/>
      <c r="AI468" s="373" t="s">
        <v>10033</v>
      </c>
      <c r="AJ468" s="373">
        <v>0</v>
      </c>
    </row>
    <row r="469" spans="1:36" s="346" customFormat="1" ht="63">
      <c r="A469" s="369">
        <v>573</v>
      </c>
      <c r="B469" s="122" t="s">
        <v>1275</v>
      </c>
      <c r="C469" s="370" t="s">
        <v>1276</v>
      </c>
      <c r="D469" s="371" t="s">
        <v>205</v>
      </c>
      <c r="E469" s="182" t="s">
        <v>233</v>
      </c>
      <c r="F469" s="405" t="s">
        <v>30</v>
      </c>
      <c r="G469" s="377">
        <v>21.902999999999999</v>
      </c>
      <c r="H469" s="221">
        <v>0</v>
      </c>
      <c r="I469" s="221">
        <v>2.8639999999999999</v>
      </c>
      <c r="J469" s="221">
        <v>0</v>
      </c>
      <c r="K469" s="221">
        <v>2.8639999999999999</v>
      </c>
      <c r="L469" s="373">
        <v>19.038999999999998</v>
      </c>
      <c r="M469" s="373">
        <v>15.619999999999997</v>
      </c>
      <c r="N469" s="374">
        <v>3.419</v>
      </c>
      <c r="O469" s="373">
        <v>19.038999999999998</v>
      </c>
      <c r="P469" s="373"/>
      <c r="Q469" s="373"/>
      <c r="R469" s="373"/>
      <c r="S469" s="373"/>
      <c r="T469" s="373"/>
      <c r="U469" s="373"/>
      <c r="V469" s="373"/>
      <c r="W469" s="373"/>
      <c r="X469" s="2843">
        <v>15.619999999999997</v>
      </c>
      <c r="Y469" s="2843">
        <v>3.419</v>
      </c>
      <c r="Z469" s="2108">
        <v>19.038999999999998</v>
      </c>
      <c r="AA469" s="2844">
        <v>15.463799999999997</v>
      </c>
      <c r="AB469" s="2844"/>
      <c r="AC469" s="2108">
        <v>15.463799999999997</v>
      </c>
      <c r="AD469" s="2108">
        <v>0.15619999999999998</v>
      </c>
      <c r="AE469" s="2844"/>
      <c r="AF469" s="2844">
        <v>0</v>
      </c>
      <c r="AG469" s="2108">
        <v>0</v>
      </c>
      <c r="AH469" s="373"/>
      <c r="AI469" s="373" t="s">
        <v>10033</v>
      </c>
      <c r="AJ469" s="373">
        <v>0</v>
      </c>
    </row>
    <row r="470" spans="1:36" s="346" customFormat="1" ht="47.25">
      <c r="A470" s="369">
        <v>574</v>
      </c>
      <c r="B470" s="122" t="s">
        <v>1277</v>
      </c>
      <c r="C470" s="370" t="s">
        <v>1278</v>
      </c>
      <c r="D470" s="371" t="s">
        <v>1279</v>
      </c>
      <c r="E470" s="182" t="s">
        <v>1280</v>
      </c>
      <c r="F470" s="405" t="s">
        <v>47</v>
      </c>
      <c r="G470" s="377">
        <v>159.732</v>
      </c>
      <c r="H470" s="221">
        <v>0</v>
      </c>
      <c r="I470" s="221">
        <v>0</v>
      </c>
      <c r="J470" s="221">
        <v>0</v>
      </c>
      <c r="K470" s="221">
        <v>0</v>
      </c>
      <c r="L470" s="373">
        <v>159.732</v>
      </c>
      <c r="M470" s="374">
        <v>159.732</v>
      </c>
      <c r="N470" s="374">
        <v>0</v>
      </c>
      <c r="O470" s="373">
        <v>159.732</v>
      </c>
      <c r="P470" s="373"/>
      <c r="Q470" s="373"/>
      <c r="R470" s="373"/>
      <c r="S470" s="373"/>
      <c r="T470" s="373"/>
      <c r="U470" s="373"/>
      <c r="V470" s="373"/>
      <c r="W470" s="373"/>
      <c r="X470" s="2843">
        <v>159.732</v>
      </c>
      <c r="Y470" s="2843">
        <v>0</v>
      </c>
      <c r="Z470" s="2108">
        <v>159.732</v>
      </c>
      <c r="AA470" s="2844">
        <v>79.067340000000002</v>
      </c>
      <c r="AB470" s="2844"/>
      <c r="AC470" s="2108">
        <v>79.067340000000002</v>
      </c>
      <c r="AD470" s="2108">
        <v>0.79866000000000004</v>
      </c>
      <c r="AE470" s="2844"/>
      <c r="AF470" s="2844">
        <v>0</v>
      </c>
      <c r="AG470" s="2108">
        <v>0</v>
      </c>
      <c r="AH470" s="373"/>
      <c r="AI470" s="373" t="s">
        <v>9941</v>
      </c>
      <c r="AJ470" s="373">
        <v>0</v>
      </c>
    </row>
    <row r="471" spans="1:36" s="346" customFormat="1" ht="63">
      <c r="A471" s="369">
        <v>575</v>
      </c>
      <c r="B471" s="122" t="s">
        <v>1281</v>
      </c>
      <c r="C471" s="370" t="s">
        <v>1282</v>
      </c>
      <c r="D471" s="182" t="s">
        <v>672</v>
      </c>
      <c r="E471" s="182" t="s">
        <v>594</v>
      </c>
      <c r="F471" s="405" t="s">
        <v>47</v>
      </c>
      <c r="G471" s="377">
        <v>99.78</v>
      </c>
      <c r="H471" s="221">
        <v>0</v>
      </c>
      <c r="I471" s="221">
        <v>12.5</v>
      </c>
      <c r="J471" s="221">
        <v>0</v>
      </c>
      <c r="K471" s="221">
        <v>12.5</v>
      </c>
      <c r="L471" s="373">
        <v>87.28</v>
      </c>
      <c r="M471" s="374">
        <v>87.28</v>
      </c>
      <c r="N471" s="374">
        <v>0</v>
      </c>
      <c r="O471" s="373">
        <v>87.28</v>
      </c>
      <c r="P471" s="373"/>
      <c r="Q471" s="373"/>
      <c r="R471" s="373"/>
      <c r="S471" s="373"/>
      <c r="T471" s="373"/>
      <c r="U471" s="373"/>
      <c r="V471" s="373"/>
      <c r="W471" s="373"/>
      <c r="X471" s="2843">
        <v>87.28</v>
      </c>
      <c r="Y471" s="2843">
        <v>0</v>
      </c>
      <c r="Z471" s="2108">
        <v>87.28</v>
      </c>
      <c r="AA471" s="2844">
        <v>86.407200000000003</v>
      </c>
      <c r="AB471" s="2844"/>
      <c r="AC471" s="2108">
        <v>86.407200000000003</v>
      </c>
      <c r="AD471" s="2108">
        <v>0.87280000000000002</v>
      </c>
      <c r="AE471" s="2844"/>
      <c r="AF471" s="2844">
        <v>0</v>
      </c>
      <c r="AG471" s="2108">
        <v>0</v>
      </c>
      <c r="AH471" s="373"/>
      <c r="AI471" s="373" t="s">
        <v>10033</v>
      </c>
      <c r="AJ471" s="373">
        <v>0</v>
      </c>
    </row>
    <row r="472" spans="1:36" s="346" customFormat="1" ht="63">
      <c r="A472" s="369">
        <v>576</v>
      </c>
      <c r="B472" s="122" t="s">
        <v>1283</v>
      </c>
      <c r="C472" s="370" t="s">
        <v>1284</v>
      </c>
      <c r="D472" s="182" t="s">
        <v>672</v>
      </c>
      <c r="E472" s="182" t="s">
        <v>571</v>
      </c>
      <c r="F472" s="405" t="s">
        <v>30</v>
      </c>
      <c r="G472" s="377">
        <v>47.198999999999998</v>
      </c>
      <c r="H472" s="221">
        <v>0</v>
      </c>
      <c r="I472" s="221">
        <v>12.5</v>
      </c>
      <c r="J472" s="221">
        <v>0</v>
      </c>
      <c r="K472" s="221">
        <v>12.5</v>
      </c>
      <c r="L472" s="373">
        <v>34.698999999999998</v>
      </c>
      <c r="M472" s="374">
        <v>32.698999999999998</v>
      </c>
      <c r="N472" s="374">
        <v>2</v>
      </c>
      <c r="O472" s="373">
        <v>34.698999999999998</v>
      </c>
      <c r="P472" s="373"/>
      <c r="Q472" s="373"/>
      <c r="R472" s="373"/>
      <c r="S472" s="373"/>
      <c r="T472" s="373"/>
      <c r="U472" s="373"/>
      <c r="V472" s="373"/>
      <c r="W472" s="373"/>
      <c r="X472" s="2843">
        <v>32.698999999999998</v>
      </c>
      <c r="Y472" s="2843">
        <v>2</v>
      </c>
      <c r="Z472" s="2108">
        <v>34.698999999999998</v>
      </c>
      <c r="AA472" s="2844">
        <v>32.372009999999996</v>
      </c>
      <c r="AB472" s="2844"/>
      <c r="AC472" s="2108">
        <v>32.372009999999996</v>
      </c>
      <c r="AD472" s="2108">
        <v>0.32699</v>
      </c>
      <c r="AE472" s="2844"/>
      <c r="AF472" s="2844">
        <v>0</v>
      </c>
      <c r="AG472" s="2108">
        <v>0</v>
      </c>
      <c r="AH472" s="373"/>
      <c r="AI472" s="373" t="s">
        <v>10033</v>
      </c>
      <c r="AJ472" s="373">
        <v>0</v>
      </c>
    </row>
    <row r="473" spans="1:36" s="346" customFormat="1" ht="47.25">
      <c r="A473" s="369">
        <v>577</v>
      </c>
      <c r="B473" s="122" t="s">
        <v>1285</v>
      </c>
      <c r="C473" s="370" t="s">
        <v>1286</v>
      </c>
      <c r="D473" s="182" t="s">
        <v>1263</v>
      </c>
      <c r="E473" s="182" t="s">
        <v>233</v>
      </c>
      <c r="F473" s="405" t="s">
        <v>30</v>
      </c>
      <c r="G473" s="377">
        <v>32.973999999999997</v>
      </c>
      <c r="H473" s="221">
        <v>0</v>
      </c>
      <c r="I473" s="221">
        <v>3.75</v>
      </c>
      <c r="J473" s="221">
        <v>0</v>
      </c>
      <c r="K473" s="221">
        <v>3.75</v>
      </c>
      <c r="L473" s="373">
        <v>29.223999999999997</v>
      </c>
      <c r="M473" s="374">
        <v>29.224</v>
      </c>
      <c r="N473" s="374">
        <v>0</v>
      </c>
      <c r="O473" s="373">
        <v>29.224</v>
      </c>
      <c r="P473" s="373"/>
      <c r="Q473" s="373"/>
      <c r="R473" s="373"/>
      <c r="S473" s="373"/>
      <c r="T473" s="373"/>
      <c r="U473" s="373"/>
      <c r="V473" s="373"/>
      <c r="W473" s="373"/>
      <c r="X473" s="2843">
        <v>29.224</v>
      </c>
      <c r="Y473" s="2843">
        <v>0</v>
      </c>
      <c r="Z473" s="2108">
        <v>29.224</v>
      </c>
      <c r="AA473" s="2844">
        <v>28.931760000000001</v>
      </c>
      <c r="AB473" s="2844"/>
      <c r="AC473" s="2108">
        <v>28.931760000000001</v>
      </c>
      <c r="AD473" s="2108">
        <v>0.29224</v>
      </c>
      <c r="AE473" s="2844"/>
      <c r="AF473" s="2844">
        <v>0</v>
      </c>
      <c r="AG473" s="2108">
        <v>0</v>
      </c>
      <c r="AH473" s="373"/>
      <c r="AI473" s="373" t="s">
        <v>9941</v>
      </c>
      <c r="AJ473" s="373">
        <v>0</v>
      </c>
    </row>
    <row r="474" spans="1:36" s="346" customFormat="1" ht="63">
      <c r="A474" s="369">
        <v>578</v>
      </c>
      <c r="B474" s="122" t="s">
        <v>1287</v>
      </c>
      <c r="C474" s="370" t="s">
        <v>1288</v>
      </c>
      <c r="D474" s="182" t="s">
        <v>561</v>
      </c>
      <c r="E474" s="182" t="s">
        <v>617</v>
      </c>
      <c r="F474" s="405" t="s">
        <v>30</v>
      </c>
      <c r="G474" s="377">
        <v>19.353999999999999</v>
      </c>
      <c r="H474" s="221">
        <v>0</v>
      </c>
      <c r="I474" s="221">
        <v>2.5</v>
      </c>
      <c r="J474" s="221">
        <v>0</v>
      </c>
      <c r="K474" s="221">
        <v>2.5</v>
      </c>
      <c r="L474" s="373">
        <v>16.853999999999999</v>
      </c>
      <c r="M474" s="374">
        <v>16.853999999999999</v>
      </c>
      <c r="N474" s="374">
        <v>0</v>
      </c>
      <c r="O474" s="373">
        <v>16.853999999999999</v>
      </c>
      <c r="P474" s="373"/>
      <c r="Q474" s="373"/>
      <c r="R474" s="373"/>
      <c r="S474" s="373"/>
      <c r="T474" s="373"/>
      <c r="U474" s="373"/>
      <c r="V474" s="373"/>
      <c r="W474" s="373"/>
      <c r="X474" s="2843">
        <v>16.853999999999999</v>
      </c>
      <c r="Y474" s="2843">
        <v>0</v>
      </c>
      <c r="Z474" s="2108">
        <v>16.853999999999999</v>
      </c>
      <c r="AA474" s="2844">
        <v>16.685459999999999</v>
      </c>
      <c r="AB474" s="2844"/>
      <c r="AC474" s="2108">
        <v>16.685459999999999</v>
      </c>
      <c r="AD474" s="2108">
        <v>0.16854</v>
      </c>
      <c r="AE474" s="2844"/>
      <c r="AF474" s="2844">
        <v>0</v>
      </c>
      <c r="AG474" s="2108">
        <v>0</v>
      </c>
      <c r="AH474" s="373"/>
      <c r="AI474" s="373" t="s">
        <v>10033</v>
      </c>
      <c r="AJ474" s="373">
        <v>0</v>
      </c>
    </row>
    <row r="475" spans="1:36" s="346" customFormat="1" ht="47.25">
      <c r="A475" s="369">
        <v>579</v>
      </c>
      <c r="B475" s="122" t="s">
        <v>1289</v>
      </c>
      <c r="C475" s="370" t="s">
        <v>1290</v>
      </c>
      <c r="D475" s="182" t="s">
        <v>257</v>
      </c>
      <c r="E475" s="182" t="s">
        <v>233</v>
      </c>
      <c r="F475" s="405" t="s">
        <v>30</v>
      </c>
      <c r="G475" s="377">
        <v>53.116999999999997</v>
      </c>
      <c r="H475" s="221">
        <v>0</v>
      </c>
      <c r="I475" s="221">
        <v>0</v>
      </c>
      <c r="J475" s="221">
        <v>0</v>
      </c>
      <c r="K475" s="221">
        <v>0</v>
      </c>
      <c r="L475" s="373">
        <v>53.116999999999997</v>
      </c>
      <c r="M475" s="374">
        <v>53.116999999999997</v>
      </c>
      <c r="N475" s="374">
        <v>0</v>
      </c>
      <c r="O475" s="373">
        <v>53.116999999999997</v>
      </c>
      <c r="P475" s="373"/>
      <c r="Q475" s="373"/>
      <c r="R475" s="373"/>
      <c r="S475" s="373"/>
      <c r="T475" s="373"/>
      <c r="U475" s="373"/>
      <c r="V475" s="373"/>
      <c r="W475" s="373"/>
      <c r="X475" s="2843">
        <v>53.116999999999997</v>
      </c>
      <c r="Y475" s="2843">
        <v>0</v>
      </c>
      <c r="Z475" s="2108">
        <v>53.116999999999997</v>
      </c>
      <c r="AA475" s="2844">
        <v>52.585829999999994</v>
      </c>
      <c r="AB475" s="2844"/>
      <c r="AC475" s="2108">
        <v>52.585829999999994</v>
      </c>
      <c r="AD475" s="2108">
        <v>0.53116999999999992</v>
      </c>
      <c r="AE475" s="2844"/>
      <c r="AF475" s="2844">
        <v>0</v>
      </c>
      <c r="AG475" s="2108">
        <v>0</v>
      </c>
      <c r="AH475" s="373"/>
      <c r="AI475" s="373" t="s">
        <v>9941</v>
      </c>
      <c r="AJ475" s="373">
        <v>0</v>
      </c>
    </row>
    <row r="476" spans="1:36" s="346" customFormat="1" ht="78.75">
      <c r="A476" s="369">
        <v>580</v>
      </c>
      <c r="B476" s="122" t="s">
        <v>1291</v>
      </c>
      <c r="C476" s="370" t="s">
        <v>1292</v>
      </c>
      <c r="D476" s="182" t="s">
        <v>1263</v>
      </c>
      <c r="E476" s="182" t="s">
        <v>419</v>
      </c>
      <c r="F476" s="405" t="s">
        <v>30</v>
      </c>
      <c r="G476" s="377">
        <v>65.914000000000001</v>
      </c>
      <c r="H476" s="221">
        <v>0</v>
      </c>
      <c r="I476" s="221">
        <v>15</v>
      </c>
      <c r="J476" s="221">
        <v>0</v>
      </c>
      <c r="K476" s="221">
        <v>15</v>
      </c>
      <c r="L476" s="373">
        <v>50.914000000000001</v>
      </c>
      <c r="M476" s="374">
        <v>50.914000000000001</v>
      </c>
      <c r="N476" s="374">
        <v>0</v>
      </c>
      <c r="O476" s="373">
        <v>50.914000000000001</v>
      </c>
      <c r="P476" s="373"/>
      <c r="Q476" s="373"/>
      <c r="R476" s="373"/>
      <c r="S476" s="373"/>
      <c r="T476" s="373"/>
      <c r="U476" s="373"/>
      <c r="V476" s="373"/>
      <c r="W476" s="373"/>
      <c r="X476" s="2843">
        <v>50.914000000000001</v>
      </c>
      <c r="Y476" s="2843">
        <v>0</v>
      </c>
      <c r="Z476" s="2108">
        <v>50.914000000000001</v>
      </c>
      <c r="AA476" s="2844">
        <v>50.404860000000006</v>
      </c>
      <c r="AB476" s="2844"/>
      <c r="AC476" s="2108">
        <v>50.404860000000006</v>
      </c>
      <c r="AD476" s="2108">
        <v>0.50914000000000004</v>
      </c>
      <c r="AE476" s="2844"/>
      <c r="AF476" s="2844">
        <v>0</v>
      </c>
      <c r="AG476" s="2108">
        <v>0</v>
      </c>
      <c r="AH476" s="373"/>
      <c r="AI476" s="373" t="s">
        <v>10033</v>
      </c>
      <c r="AJ476" s="373">
        <v>0</v>
      </c>
    </row>
    <row r="477" spans="1:36" s="346" customFormat="1" ht="63">
      <c r="A477" s="369">
        <v>581</v>
      </c>
      <c r="B477" s="122" t="s">
        <v>1293</v>
      </c>
      <c r="C477" s="370" t="s">
        <v>1294</v>
      </c>
      <c r="D477" s="182" t="s">
        <v>1295</v>
      </c>
      <c r="E477" s="182" t="s">
        <v>233</v>
      </c>
      <c r="F477" s="405" t="s">
        <v>47</v>
      </c>
      <c r="G477" s="377">
        <v>51.92</v>
      </c>
      <c r="H477" s="221">
        <v>0</v>
      </c>
      <c r="I477" s="221">
        <v>6.25</v>
      </c>
      <c r="J477" s="221">
        <v>0</v>
      </c>
      <c r="K477" s="221">
        <v>6.25</v>
      </c>
      <c r="L477" s="373">
        <v>45.67</v>
      </c>
      <c r="M477" s="374">
        <v>45.67</v>
      </c>
      <c r="N477" s="374">
        <v>0</v>
      </c>
      <c r="O477" s="373">
        <v>45.67</v>
      </c>
      <c r="P477" s="373"/>
      <c r="Q477" s="373"/>
      <c r="R477" s="373"/>
      <c r="S477" s="373"/>
      <c r="T477" s="373"/>
      <c r="U477" s="373"/>
      <c r="V477" s="373"/>
      <c r="W477" s="373"/>
      <c r="X477" s="2843">
        <v>45.67</v>
      </c>
      <c r="Y477" s="2843">
        <v>0</v>
      </c>
      <c r="Z477" s="2108">
        <v>45.67</v>
      </c>
      <c r="AA477" s="2844">
        <v>45.213300000000004</v>
      </c>
      <c r="AB477" s="2844"/>
      <c r="AC477" s="2108">
        <v>45.213300000000004</v>
      </c>
      <c r="AD477" s="2108">
        <v>0.45669999999999999</v>
      </c>
      <c r="AE477" s="2844"/>
      <c r="AF477" s="2844">
        <v>0</v>
      </c>
      <c r="AG477" s="2108">
        <v>0</v>
      </c>
      <c r="AH477" s="373"/>
      <c r="AI477" s="373" t="s">
        <v>10033</v>
      </c>
      <c r="AJ477" s="373">
        <v>0</v>
      </c>
    </row>
    <row r="478" spans="1:36" s="346" customFormat="1" ht="126">
      <c r="A478" s="369">
        <v>582</v>
      </c>
      <c r="B478" s="122" t="s">
        <v>1296</v>
      </c>
      <c r="C478" s="370" t="s">
        <v>1297</v>
      </c>
      <c r="D478" s="182" t="s">
        <v>1298</v>
      </c>
      <c r="E478" s="182" t="s">
        <v>617</v>
      </c>
      <c r="F478" s="405" t="s">
        <v>47</v>
      </c>
      <c r="G478" s="377">
        <v>96.438999999999993</v>
      </c>
      <c r="H478" s="221">
        <v>0</v>
      </c>
      <c r="I478" s="221">
        <v>11</v>
      </c>
      <c r="J478" s="221">
        <v>0</v>
      </c>
      <c r="K478" s="221">
        <v>11</v>
      </c>
      <c r="L478" s="373">
        <v>85.438999999999993</v>
      </c>
      <c r="M478" s="373">
        <v>69.660999999999987</v>
      </c>
      <c r="N478" s="374">
        <v>15.778</v>
      </c>
      <c r="O478" s="373">
        <v>85.438999999999993</v>
      </c>
      <c r="P478" s="373"/>
      <c r="Q478" s="373"/>
      <c r="R478" s="373"/>
      <c r="S478" s="373"/>
      <c r="T478" s="373"/>
      <c r="U478" s="373"/>
      <c r="V478" s="373"/>
      <c r="W478" s="373"/>
      <c r="X478" s="2843">
        <v>69.660999999999987</v>
      </c>
      <c r="Y478" s="2843">
        <v>15.778</v>
      </c>
      <c r="Z478" s="2108">
        <v>85.438999999999993</v>
      </c>
      <c r="AA478" s="2844">
        <v>68.96438999999998</v>
      </c>
      <c r="AB478" s="2844"/>
      <c r="AC478" s="2108">
        <v>68.96438999999998</v>
      </c>
      <c r="AD478" s="2108">
        <v>0.69660999999999984</v>
      </c>
      <c r="AE478" s="2844"/>
      <c r="AF478" s="2844">
        <v>0</v>
      </c>
      <c r="AG478" s="2108">
        <v>0</v>
      </c>
      <c r="AH478" s="373"/>
      <c r="AI478" s="373" t="s">
        <v>10033</v>
      </c>
      <c r="AJ478" s="373">
        <v>0</v>
      </c>
    </row>
    <row r="479" spans="1:36" s="346" customFormat="1" ht="63">
      <c r="A479" s="369">
        <v>583</v>
      </c>
      <c r="B479" s="122" t="s">
        <v>1299</v>
      </c>
      <c r="C479" s="370" t="s">
        <v>1300</v>
      </c>
      <c r="D479" s="182" t="s">
        <v>538</v>
      </c>
      <c r="E479" s="182" t="s">
        <v>1301</v>
      </c>
      <c r="F479" s="405" t="s">
        <v>47</v>
      </c>
      <c r="G479" s="377">
        <v>121.005</v>
      </c>
      <c r="H479" s="221">
        <v>0</v>
      </c>
      <c r="I479" s="221">
        <v>14.375</v>
      </c>
      <c r="J479" s="221">
        <v>0</v>
      </c>
      <c r="K479" s="221">
        <v>14.375</v>
      </c>
      <c r="L479" s="373">
        <v>106.63</v>
      </c>
      <c r="M479" s="374">
        <v>106.63</v>
      </c>
      <c r="N479" s="374">
        <v>0</v>
      </c>
      <c r="O479" s="373">
        <v>106.63</v>
      </c>
      <c r="P479" s="373"/>
      <c r="Q479" s="373"/>
      <c r="R479" s="373"/>
      <c r="S479" s="373"/>
      <c r="T479" s="373"/>
      <c r="U479" s="373"/>
      <c r="V479" s="373"/>
      <c r="W479" s="373"/>
      <c r="X479" s="2843">
        <v>106.63</v>
      </c>
      <c r="Y479" s="2843">
        <v>0</v>
      </c>
      <c r="Z479" s="2108">
        <v>106.63</v>
      </c>
      <c r="AA479" s="2844">
        <v>26.390924999999999</v>
      </c>
      <c r="AB479" s="2844"/>
      <c r="AC479" s="2108">
        <v>26.390924999999999</v>
      </c>
      <c r="AD479" s="2108">
        <v>0.26657500000000001</v>
      </c>
      <c r="AE479" s="2844"/>
      <c r="AF479" s="2844">
        <v>0</v>
      </c>
      <c r="AG479" s="2108">
        <v>0</v>
      </c>
      <c r="AH479" s="373"/>
      <c r="AI479" s="373" t="s">
        <v>9941</v>
      </c>
      <c r="AJ479" s="373">
        <v>0</v>
      </c>
    </row>
    <row r="480" spans="1:36" s="346" customFormat="1" ht="126">
      <c r="A480" s="369">
        <v>584</v>
      </c>
      <c r="B480" s="122" t="s">
        <v>1302</v>
      </c>
      <c r="C480" s="370" t="s">
        <v>1303</v>
      </c>
      <c r="D480" s="182" t="s">
        <v>393</v>
      </c>
      <c r="E480" s="182" t="s">
        <v>594</v>
      </c>
      <c r="F480" s="405" t="s">
        <v>30</v>
      </c>
      <c r="G480" s="377">
        <v>18.861999999999998</v>
      </c>
      <c r="H480" s="221">
        <v>0</v>
      </c>
      <c r="I480" s="221">
        <v>4.5</v>
      </c>
      <c r="J480" s="221">
        <v>0</v>
      </c>
      <c r="K480" s="221">
        <v>4.5</v>
      </c>
      <c r="L480" s="373">
        <v>14.361999999999998</v>
      </c>
      <c r="M480" s="373">
        <v>12.361999999999998</v>
      </c>
      <c r="N480" s="374">
        <v>2</v>
      </c>
      <c r="O480" s="373">
        <v>14.361999999999998</v>
      </c>
      <c r="P480" s="373"/>
      <c r="Q480" s="373"/>
      <c r="R480" s="373"/>
      <c r="S480" s="373"/>
      <c r="T480" s="373"/>
      <c r="U480" s="373"/>
      <c r="V480" s="373"/>
      <c r="W480" s="373"/>
      <c r="X480" s="2843">
        <v>12.361999999999998</v>
      </c>
      <c r="Y480" s="2843">
        <v>2</v>
      </c>
      <c r="Z480" s="2108">
        <v>14.361999999999998</v>
      </c>
      <c r="AA480" s="2844">
        <v>12.238379999999998</v>
      </c>
      <c r="AB480" s="2844"/>
      <c r="AC480" s="2108">
        <v>12.238379999999998</v>
      </c>
      <c r="AD480" s="2108">
        <v>0.12361999999999998</v>
      </c>
      <c r="AE480" s="2844"/>
      <c r="AF480" s="2844">
        <v>0</v>
      </c>
      <c r="AG480" s="2108">
        <v>0</v>
      </c>
      <c r="AH480" s="373"/>
      <c r="AI480" s="373" t="s">
        <v>10033</v>
      </c>
      <c r="AJ480" s="373">
        <v>0</v>
      </c>
    </row>
    <row r="481" spans="1:36" s="346" customFormat="1" ht="63">
      <c r="A481" s="369">
        <v>585</v>
      </c>
      <c r="B481" s="122" t="s">
        <v>1304</v>
      </c>
      <c r="C481" s="370" t="s">
        <v>1305</v>
      </c>
      <c r="D481" s="182" t="s">
        <v>668</v>
      </c>
      <c r="E481" s="182" t="s">
        <v>594</v>
      </c>
      <c r="F481" s="405" t="s">
        <v>30</v>
      </c>
      <c r="G481" s="377">
        <v>59.314999999999998</v>
      </c>
      <c r="H481" s="221">
        <v>0</v>
      </c>
      <c r="I481" s="221">
        <v>15</v>
      </c>
      <c r="J481" s="221">
        <v>0</v>
      </c>
      <c r="K481" s="221">
        <v>15</v>
      </c>
      <c r="L481" s="373">
        <v>44.314999999999998</v>
      </c>
      <c r="M481" s="436">
        <v>37.43</v>
      </c>
      <c r="N481" s="374">
        <v>6.8849999999999998</v>
      </c>
      <c r="O481" s="373">
        <v>44.314999999999998</v>
      </c>
      <c r="P481" s="373"/>
      <c r="Q481" s="373"/>
      <c r="R481" s="373"/>
      <c r="S481" s="373"/>
      <c r="T481" s="373"/>
      <c r="U481" s="373"/>
      <c r="V481" s="373"/>
      <c r="W481" s="373"/>
      <c r="X481" s="2843">
        <v>37.43</v>
      </c>
      <c r="Y481" s="2843">
        <v>6.8849999999999998</v>
      </c>
      <c r="Z481" s="2108">
        <v>44.314999999999998</v>
      </c>
      <c r="AA481" s="2844">
        <v>37.055700000000002</v>
      </c>
      <c r="AB481" s="2844"/>
      <c r="AC481" s="2108">
        <v>37.055700000000002</v>
      </c>
      <c r="AD481" s="2108">
        <v>0.37430000000000002</v>
      </c>
      <c r="AE481" s="2844"/>
      <c r="AF481" s="2844">
        <v>0</v>
      </c>
      <c r="AG481" s="2108">
        <v>0</v>
      </c>
      <c r="AH481" s="373"/>
      <c r="AI481" s="373" t="s">
        <v>10033</v>
      </c>
      <c r="AJ481" s="373">
        <v>0</v>
      </c>
    </row>
    <row r="482" spans="1:36" s="346" customFormat="1" ht="63">
      <c r="A482" s="369">
        <v>586</v>
      </c>
      <c r="B482" s="122" t="s">
        <v>1306</v>
      </c>
      <c r="C482" s="370" t="s">
        <v>1307</v>
      </c>
      <c r="D482" s="182" t="s">
        <v>538</v>
      </c>
      <c r="E482" s="182" t="s">
        <v>571</v>
      </c>
      <c r="F482" s="405" t="s">
        <v>30</v>
      </c>
      <c r="G482" s="377">
        <v>45.884</v>
      </c>
      <c r="H482" s="221">
        <v>0</v>
      </c>
      <c r="I482" s="221">
        <v>12.5</v>
      </c>
      <c r="J482" s="221">
        <v>0</v>
      </c>
      <c r="K482" s="221">
        <v>12.5</v>
      </c>
      <c r="L482" s="373">
        <v>33.384</v>
      </c>
      <c r="M482" s="374">
        <v>33.384</v>
      </c>
      <c r="N482" s="374">
        <v>0</v>
      </c>
      <c r="O482" s="373">
        <v>33.384</v>
      </c>
      <c r="P482" s="373"/>
      <c r="Q482" s="373"/>
      <c r="R482" s="373"/>
      <c r="S482" s="373"/>
      <c r="T482" s="373"/>
      <c r="U482" s="373"/>
      <c r="V482" s="373"/>
      <c r="W482" s="373"/>
      <c r="X482" s="2843">
        <v>33.384</v>
      </c>
      <c r="Y482" s="2843">
        <v>0</v>
      </c>
      <c r="Z482" s="2108">
        <v>33.384</v>
      </c>
      <c r="AA482" s="2844">
        <v>33.050159999999998</v>
      </c>
      <c r="AB482" s="2844"/>
      <c r="AC482" s="2108">
        <v>33.050159999999998</v>
      </c>
      <c r="AD482" s="2108">
        <v>0.33384000000000003</v>
      </c>
      <c r="AE482" s="2844"/>
      <c r="AF482" s="2844">
        <v>0</v>
      </c>
      <c r="AG482" s="2108">
        <v>0</v>
      </c>
      <c r="AH482" s="373"/>
      <c r="AI482" s="373" t="s">
        <v>10033</v>
      </c>
      <c r="AJ482" s="373">
        <v>0</v>
      </c>
    </row>
    <row r="483" spans="1:36" s="346" customFormat="1" ht="94.5">
      <c r="A483" s="369">
        <v>587</v>
      </c>
      <c r="B483" s="122" t="s">
        <v>1308</v>
      </c>
      <c r="C483" s="370" t="s">
        <v>1309</v>
      </c>
      <c r="D483" s="371" t="s">
        <v>28</v>
      </c>
      <c r="E483" s="182" t="s">
        <v>419</v>
      </c>
      <c r="F483" s="405" t="s">
        <v>30</v>
      </c>
      <c r="G483" s="377">
        <v>38.889000000000003</v>
      </c>
      <c r="H483" s="221">
        <v>0</v>
      </c>
      <c r="I483" s="221">
        <v>4.95</v>
      </c>
      <c r="J483" s="221">
        <v>0</v>
      </c>
      <c r="K483" s="221">
        <v>4.95</v>
      </c>
      <c r="L483" s="373">
        <v>33.939</v>
      </c>
      <c r="M483" s="374">
        <v>33.939</v>
      </c>
      <c r="N483" s="374">
        <v>0</v>
      </c>
      <c r="O483" s="373">
        <v>33.939</v>
      </c>
      <c r="P483" s="373"/>
      <c r="Q483" s="373"/>
      <c r="R483" s="373"/>
      <c r="S483" s="373"/>
      <c r="T483" s="373"/>
      <c r="U483" s="373"/>
      <c r="V483" s="373"/>
      <c r="W483" s="373"/>
      <c r="X483" s="2843">
        <v>33.939</v>
      </c>
      <c r="Y483" s="2843">
        <v>0</v>
      </c>
      <c r="Z483" s="2108">
        <v>33.939</v>
      </c>
      <c r="AA483" s="2844">
        <v>33.599609999999998</v>
      </c>
      <c r="AB483" s="2844"/>
      <c r="AC483" s="2108">
        <v>33.599609999999998</v>
      </c>
      <c r="AD483" s="2108">
        <v>0.33939000000000002</v>
      </c>
      <c r="AE483" s="2844"/>
      <c r="AF483" s="2844">
        <v>0</v>
      </c>
      <c r="AG483" s="2108">
        <v>0</v>
      </c>
      <c r="AH483" s="373"/>
      <c r="AI483" s="373" t="s">
        <v>10033</v>
      </c>
      <c r="AJ483" s="373">
        <v>0</v>
      </c>
    </row>
    <row r="484" spans="1:36" s="346" customFormat="1" ht="94.5">
      <c r="A484" s="369">
        <v>588</v>
      </c>
      <c r="B484" s="122" t="s">
        <v>1310</v>
      </c>
      <c r="C484" s="370" t="s">
        <v>1311</v>
      </c>
      <c r="D484" s="371" t="s">
        <v>400</v>
      </c>
      <c r="E484" s="182" t="s">
        <v>1241</v>
      </c>
      <c r="F484" s="405" t="s">
        <v>47</v>
      </c>
      <c r="G484" s="377">
        <v>109.01900000000001</v>
      </c>
      <c r="H484" s="221">
        <v>0</v>
      </c>
      <c r="I484" s="221">
        <v>0</v>
      </c>
      <c r="J484" s="221">
        <v>0</v>
      </c>
      <c r="K484" s="221">
        <v>0</v>
      </c>
      <c r="L484" s="373">
        <v>109.01900000000001</v>
      </c>
      <c r="M484" s="373">
        <v>99.649000000000001</v>
      </c>
      <c r="N484" s="374">
        <v>9.3699999999999992</v>
      </c>
      <c r="O484" s="373">
        <v>109.01900000000001</v>
      </c>
      <c r="P484" s="373"/>
      <c r="Q484" s="373"/>
      <c r="R484" s="373"/>
      <c r="S484" s="373"/>
      <c r="T484" s="373"/>
      <c r="U484" s="373"/>
      <c r="V484" s="373"/>
      <c r="W484" s="373"/>
      <c r="X484" s="2843">
        <v>99.649000000000001</v>
      </c>
      <c r="Y484" s="2843">
        <v>9.3699999999999992</v>
      </c>
      <c r="Z484" s="2108">
        <v>109.01900000000001</v>
      </c>
      <c r="AA484" s="2844">
        <v>49.326750000000004</v>
      </c>
      <c r="AB484" s="2844"/>
      <c r="AC484" s="2108">
        <v>49.326750000000004</v>
      </c>
      <c r="AD484" s="2108">
        <v>0.49825000000000003</v>
      </c>
      <c r="AE484" s="2844"/>
      <c r="AF484" s="2844">
        <v>0</v>
      </c>
      <c r="AG484" s="2108">
        <v>0</v>
      </c>
      <c r="AH484" s="373"/>
      <c r="AI484" s="373" t="s">
        <v>9941</v>
      </c>
      <c r="AJ484" s="373">
        <v>0</v>
      </c>
    </row>
    <row r="485" spans="1:36" s="346" customFormat="1" ht="47.25">
      <c r="A485" s="369">
        <v>589</v>
      </c>
      <c r="B485" s="122" t="s">
        <v>1312</v>
      </c>
      <c r="C485" s="437" t="s">
        <v>1313</v>
      </c>
      <c r="D485" s="438" t="s">
        <v>257</v>
      </c>
      <c r="E485" s="438" t="s">
        <v>1314</v>
      </c>
      <c r="F485" s="439" t="s">
        <v>30</v>
      </c>
      <c r="G485" s="440">
        <v>205.5</v>
      </c>
      <c r="H485" s="441">
        <v>0</v>
      </c>
      <c r="I485" s="388">
        <v>12.84375</v>
      </c>
      <c r="J485" s="442">
        <v>0</v>
      </c>
      <c r="K485" s="443">
        <v>12.84375</v>
      </c>
      <c r="L485" s="443">
        <v>192.65625</v>
      </c>
      <c r="M485" s="444">
        <v>92.75</v>
      </c>
      <c r="N485" s="444">
        <v>0</v>
      </c>
      <c r="O485" s="443">
        <v>92.75</v>
      </c>
      <c r="P485" s="443"/>
      <c r="Q485" s="443"/>
      <c r="R485" s="443"/>
      <c r="S485" s="443"/>
      <c r="T485" s="443"/>
      <c r="U485" s="443"/>
      <c r="V485" s="443"/>
      <c r="W485" s="443"/>
      <c r="X485" s="2843">
        <v>92.75</v>
      </c>
      <c r="Y485" s="2843">
        <v>0</v>
      </c>
      <c r="Z485" s="2108">
        <v>92.75</v>
      </c>
      <c r="AA485" s="2844">
        <v>22.955625000000001</v>
      </c>
      <c r="AB485" s="2844"/>
      <c r="AC485" s="2108">
        <v>22.955625000000001</v>
      </c>
      <c r="AD485" s="2108">
        <v>0.231875</v>
      </c>
      <c r="AE485" s="2844"/>
      <c r="AF485" s="2844">
        <v>0</v>
      </c>
      <c r="AG485" s="2108">
        <v>0</v>
      </c>
      <c r="AH485" s="443"/>
      <c r="AI485" s="373" t="s">
        <v>9941</v>
      </c>
      <c r="AJ485" s="443">
        <v>0</v>
      </c>
    </row>
    <row r="486" spans="1:36" s="346" customFormat="1">
      <c r="A486" s="369"/>
      <c r="B486" s="122"/>
      <c r="C486" s="437"/>
      <c r="D486" s="438"/>
      <c r="E486" s="438"/>
      <c r="F486" s="439"/>
      <c r="G486" s="440"/>
      <c r="H486" s="441"/>
      <c r="I486" s="388"/>
      <c r="J486" s="442"/>
      <c r="K486" s="443"/>
      <c r="L486" s="443"/>
      <c r="M486" s="444"/>
      <c r="N486" s="444"/>
      <c r="O486" s="443"/>
      <c r="P486" s="443"/>
      <c r="Q486" s="443"/>
      <c r="R486" s="443"/>
      <c r="S486" s="443"/>
      <c r="T486" s="443"/>
      <c r="U486" s="443"/>
      <c r="V486" s="443"/>
      <c r="W486" s="443"/>
      <c r="X486" s="2843"/>
      <c r="Y486" s="2843"/>
      <c r="Z486" s="2108"/>
      <c r="AA486" s="2844"/>
      <c r="AB486" s="2844"/>
      <c r="AC486" s="2108"/>
      <c r="AD486" s="2108"/>
      <c r="AE486" s="2844"/>
      <c r="AF486" s="2844"/>
      <c r="AG486" s="2108"/>
      <c r="AH486" s="443"/>
      <c r="AI486" s="443"/>
      <c r="AJ486" s="443"/>
    </row>
    <row r="487" spans="1:36" s="346" customFormat="1" ht="26.25" customHeight="1" thickBot="1">
      <c r="A487" s="424"/>
      <c r="B487" s="122"/>
      <c r="C487" s="396" t="s">
        <v>1315</v>
      </c>
      <c r="D487" s="396"/>
      <c r="E487" s="396"/>
      <c r="F487" s="396"/>
      <c r="G487" s="423">
        <v>5116.7780000000002</v>
      </c>
      <c r="H487" s="423">
        <v>104.053</v>
      </c>
      <c r="I487" s="423">
        <v>503.25574999999992</v>
      </c>
      <c r="J487" s="423">
        <v>0</v>
      </c>
      <c r="K487" s="423">
        <v>607.30875000000003</v>
      </c>
      <c r="L487" s="423">
        <v>4509.469250000001</v>
      </c>
      <c r="M487" s="428">
        <v>2223.5040000000004</v>
      </c>
      <c r="N487" s="428">
        <v>153.203</v>
      </c>
      <c r="O487" s="423">
        <v>2376.7070000000003</v>
      </c>
      <c r="P487" s="423">
        <v>0</v>
      </c>
      <c r="Q487" s="423">
        <v>0</v>
      </c>
      <c r="R487" s="423">
        <v>0</v>
      </c>
      <c r="S487" s="423">
        <v>0</v>
      </c>
      <c r="T487" s="423">
        <v>0</v>
      </c>
      <c r="U487" s="423">
        <v>0</v>
      </c>
      <c r="V487" s="423">
        <v>0</v>
      </c>
      <c r="W487" s="423">
        <v>0</v>
      </c>
      <c r="X487" s="423">
        <v>2223.5040000000004</v>
      </c>
      <c r="Y487" s="423">
        <v>153.203</v>
      </c>
      <c r="Z487" s="423">
        <v>2376.7070000000003</v>
      </c>
      <c r="AA487" s="423">
        <v>1417.8453300000003</v>
      </c>
      <c r="AB487" s="423">
        <v>0</v>
      </c>
      <c r="AC487" s="423">
        <v>1417.8453300000003</v>
      </c>
      <c r="AD487" s="423">
        <v>14.321670000000003</v>
      </c>
      <c r="AE487" s="423">
        <v>0</v>
      </c>
      <c r="AF487" s="423">
        <v>53.484339000000006</v>
      </c>
      <c r="AG487" s="423">
        <v>53.484339000000006</v>
      </c>
      <c r="AH487" s="423"/>
      <c r="AI487" s="423"/>
      <c r="AJ487" s="423">
        <v>0</v>
      </c>
    </row>
    <row r="488" spans="1:36" s="346" customFormat="1">
      <c r="A488" s="424"/>
      <c r="B488" s="122"/>
      <c r="C488" s="429"/>
      <c r="D488" s="430"/>
      <c r="E488" s="418"/>
      <c r="F488" s="429"/>
      <c r="G488" s="431"/>
      <c r="H488" s="431"/>
      <c r="I488" s="431"/>
      <c r="J488" s="431"/>
      <c r="K488" s="431"/>
      <c r="L488" s="431"/>
      <c r="M488" s="432"/>
      <c r="N488" s="432"/>
      <c r="O488" s="431"/>
      <c r="P488" s="431"/>
      <c r="Q488" s="431"/>
      <c r="R488" s="431"/>
      <c r="S488" s="431"/>
      <c r="T488" s="431"/>
      <c r="U488" s="431"/>
      <c r="V488" s="431"/>
      <c r="W488" s="431"/>
      <c r="X488" s="431"/>
      <c r="Y488" s="431"/>
      <c r="Z488" s="431"/>
      <c r="AA488" s="431"/>
      <c r="AB488" s="431"/>
      <c r="AC488" s="431"/>
      <c r="AD488" s="431"/>
      <c r="AE488" s="431"/>
      <c r="AF488" s="431"/>
      <c r="AG488" s="431"/>
      <c r="AH488" s="431"/>
      <c r="AI488" s="431"/>
      <c r="AJ488" s="431"/>
    </row>
    <row r="489" spans="1:36" s="346" customFormat="1">
      <c r="A489" s="395"/>
      <c r="B489" s="122"/>
      <c r="C489" s="404" t="s">
        <v>1203</v>
      </c>
      <c r="D489" s="401"/>
      <c r="E489" s="371"/>
      <c r="F489" s="401"/>
      <c r="G489" s="402"/>
      <c r="H489" s="402"/>
      <c r="I489" s="221"/>
      <c r="J489" s="402"/>
      <c r="K489" s="402"/>
      <c r="L489" s="402"/>
      <c r="M489" s="403"/>
      <c r="N489" s="403"/>
      <c r="O489" s="402"/>
      <c r="P489" s="402"/>
      <c r="Q489" s="402"/>
      <c r="R489" s="402"/>
      <c r="S489" s="402"/>
      <c r="T489" s="402"/>
      <c r="U489" s="402"/>
      <c r="V489" s="402"/>
      <c r="W489" s="402"/>
      <c r="X489" s="402"/>
      <c r="Y489" s="402"/>
      <c r="Z489" s="402"/>
      <c r="AA489" s="402"/>
      <c r="AB489" s="402"/>
      <c r="AC489" s="402"/>
      <c r="AD489" s="402"/>
      <c r="AE489" s="402"/>
      <c r="AF489" s="402"/>
      <c r="AG489" s="402"/>
      <c r="AH489" s="402"/>
      <c r="AI489" s="402"/>
      <c r="AJ489" s="402"/>
    </row>
    <row r="490" spans="1:36" s="346" customFormat="1">
      <c r="A490" s="395"/>
      <c r="B490" s="122"/>
      <c r="C490" s="404" t="s">
        <v>39</v>
      </c>
      <c r="D490" s="401"/>
      <c r="E490" s="371"/>
      <c r="F490" s="401"/>
      <c r="G490" s="402"/>
      <c r="H490" s="402"/>
      <c r="I490" s="221"/>
      <c r="J490" s="402"/>
      <c r="K490" s="402"/>
      <c r="L490" s="402"/>
      <c r="M490" s="403"/>
      <c r="N490" s="403"/>
      <c r="O490" s="402"/>
      <c r="P490" s="402"/>
      <c r="Q490" s="402"/>
      <c r="R490" s="402"/>
      <c r="S490" s="402"/>
      <c r="T490" s="402"/>
      <c r="U490" s="402"/>
      <c r="V490" s="402"/>
      <c r="W490" s="402"/>
      <c r="X490" s="402"/>
      <c r="Y490" s="402"/>
      <c r="Z490" s="402"/>
      <c r="AA490" s="402"/>
      <c r="AB490" s="402"/>
      <c r="AC490" s="402"/>
      <c r="AD490" s="402"/>
      <c r="AE490" s="402"/>
      <c r="AF490" s="402"/>
      <c r="AG490" s="402"/>
      <c r="AH490" s="402"/>
      <c r="AI490" s="402"/>
      <c r="AJ490" s="402"/>
    </row>
    <row r="491" spans="1:36" s="346" customFormat="1">
      <c r="A491" s="445"/>
      <c r="B491" s="122"/>
      <c r="C491" s="370"/>
      <c r="D491" s="371"/>
      <c r="E491" s="371"/>
      <c r="F491" s="405"/>
      <c r="G491" s="373"/>
      <c r="H491" s="221"/>
      <c r="I491" s="221"/>
      <c r="J491" s="221"/>
      <c r="K491" s="221"/>
      <c r="L491" s="373"/>
      <c r="M491" s="374"/>
      <c r="N491" s="374"/>
      <c r="O491" s="373"/>
      <c r="P491" s="373"/>
      <c r="Q491" s="373"/>
      <c r="R491" s="373"/>
      <c r="S491" s="373"/>
      <c r="T491" s="373"/>
      <c r="U491" s="373"/>
      <c r="V491" s="373"/>
      <c r="W491" s="373"/>
      <c r="X491" s="373"/>
      <c r="Y491" s="373"/>
      <c r="Z491" s="373"/>
      <c r="AA491" s="373"/>
      <c r="AB491" s="373"/>
      <c r="AC491" s="373"/>
      <c r="AD491" s="373"/>
      <c r="AE491" s="373"/>
      <c r="AF491" s="373"/>
      <c r="AG491" s="373"/>
      <c r="AH491" s="373"/>
      <c r="AI491" s="373"/>
      <c r="AJ491" s="373"/>
    </row>
    <row r="492" spans="1:36" s="346" customFormat="1" ht="63">
      <c r="A492" s="369">
        <v>590</v>
      </c>
      <c r="B492" s="228" t="s">
        <v>1316</v>
      </c>
      <c r="C492" s="370" t="s">
        <v>1317</v>
      </c>
      <c r="D492" s="182" t="s">
        <v>28</v>
      </c>
      <c r="E492" s="182" t="s">
        <v>42</v>
      </c>
      <c r="F492" s="405" t="s">
        <v>47</v>
      </c>
      <c r="G492" s="377">
        <v>60</v>
      </c>
      <c r="H492" s="221">
        <v>0</v>
      </c>
      <c r="I492" s="221">
        <v>0</v>
      </c>
      <c r="J492" s="221">
        <v>0</v>
      </c>
      <c r="K492" s="221">
        <v>0</v>
      </c>
      <c r="L492" s="373">
        <v>60</v>
      </c>
      <c r="M492" s="374">
        <v>10.799999999999999</v>
      </c>
      <c r="N492" s="374">
        <v>0</v>
      </c>
      <c r="O492" s="373">
        <v>10.799999999999999</v>
      </c>
      <c r="P492" s="373"/>
      <c r="Q492" s="373"/>
      <c r="R492" s="373"/>
      <c r="S492" s="373"/>
      <c r="T492" s="373"/>
      <c r="U492" s="373"/>
      <c r="V492" s="373"/>
      <c r="W492" s="373"/>
      <c r="X492" s="2843">
        <v>10.799999999999999</v>
      </c>
      <c r="Y492" s="2843">
        <v>0</v>
      </c>
      <c r="Z492" s="2108">
        <v>10.799999999999999</v>
      </c>
      <c r="AA492" s="2844"/>
      <c r="AB492" s="2844"/>
      <c r="AC492" s="2108">
        <v>0</v>
      </c>
      <c r="AD492" s="2108"/>
      <c r="AE492" s="2844"/>
      <c r="AF492" s="2844">
        <v>0</v>
      </c>
      <c r="AG492" s="2108">
        <v>0</v>
      </c>
      <c r="AH492" s="373"/>
      <c r="AI492" s="373"/>
      <c r="AJ492" s="373">
        <v>0</v>
      </c>
    </row>
    <row r="493" spans="1:36" s="346" customFormat="1" ht="63">
      <c r="A493" s="369">
        <v>591</v>
      </c>
      <c r="B493" s="228" t="s">
        <v>1318</v>
      </c>
      <c r="C493" s="370" t="s">
        <v>1317</v>
      </c>
      <c r="D493" s="182" t="s">
        <v>400</v>
      </c>
      <c r="E493" s="182" t="s">
        <v>42</v>
      </c>
      <c r="F493" s="405" t="s">
        <v>47</v>
      </c>
      <c r="G493" s="377">
        <v>60</v>
      </c>
      <c r="H493" s="221">
        <v>0</v>
      </c>
      <c r="I493" s="221">
        <v>0</v>
      </c>
      <c r="J493" s="221">
        <v>0</v>
      </c>
      <c r="K493" s="221">
        <v>0</v>
      </c>
      <c r="L493" s="373">
        <v>60</v>
      </c>
      <c r="M493" s="374">
        <v>10.799999999999999</v>
      </c>
      <c r="N493" s="374">
        <v>0</v>
      </c>
      <c r="O493" s="373">
        <v>10.799999999999999</v>
      </c>
      <c r="P493" s="373"/>
      <c r="Q493" s="373"/>
      <c r="R493" s="373"/>
      <c r="S493" s="373"/>
      <c r="T493" s="373"/>
      <c r="U493" s="373"/>
      <c r="V493" s="373"/>
      <c r="W493" s="373"/>
      <c r="X493" s="2843">
        <v>10.799999999999999</v>
      </c>
      <c r="Y493" s="2843">
        <v>0</v>
      </c>
      <c r="Z493" s="2108">
        <v>10.799999999999999</v>
      </c>
      <c r="AA493" s="2844"/>
      <c r="AB493" s="2844"/>
      <c r="AC493" s="2108">
        <v>0</v>
      </c>
      <c r="AD493" s="2108"/>
      <c r="AE493" s="2844"/>
      <c r="AF493" s="2844">
        <v>0</v>
      </c>
      <c r="AG493" s="2108">
        <v>0</v>
      </c>
      <c r="AH493" s="373"/>
      <c r="AI493" s="373"/>
      <c r="AJ493" s="373">
        <v>0</v>
      </c>
    </row>
    <row r="494" spans="1:36" s="346" customFormat="1" ht="63">
      <c r="A494" s="369">
        <v>592</v>
      </c>
      <c r="B494" s="228" t="s">
        <v>1319</v>
      </c>
      <c r="C494" s="370" t="s">
        <v>1317</v>
      </c>
      <c r="D494" s="182" t="s">
        <v>205</v>
      </c>
      <c r="E494" s="182" t="s">
        <v>42</v>
      </c>
      <c r="F494" s="405" t="s">
        <v>47</v>
      </c>
      <c r="G494" s="377">
        <v>60</v>
      </c>
      <c r="H494" s="221">
        <v>0</v>
      </c>
      <c r="I494" s="221">
        <v>0</v>
      </c>
      <c r="J494" s="221">
        <v>0</v>
      </c>
      <c r="K494" s="221">
        <v>0</v>
      </c>
      <c r="L494" s="373">
        <v>60</v>
      </c>
      <c r="M494" s="374">
        <v>10.799999999999999</v>
      </c>
      <c r="N494" s="374">
        <v>0</v>
      </c>
      <c r="O494" s="373">
        <v>10.799999999999999</v>
      </c>
      <c r="P494" s="373"/>
      <c r="Q494" s="373"/>
      <c r="R494" s="373"/>
      <c r="S494" s="373"/>
      <c r="T494" s="373"/>
      <c r="U494" s="373"/>
      <c r="V494" s="373"/>
      <c r="W494" s="373"/>
      <c r="X494" s="2843">
        <v>10.799999999999999</v>
      </c>
      <c r="Y494" s="2843">
        <v>0</v>
      </c>
      <c r="Z494" s="2108">
        <v>10.799999999999999</v>
      </c>
      <c r="AA494" s="2844"/>
      <c r="AB494" s="2844"/>
      <c r="AC494" s="2108">
        <v>0</v>
      </c>
      <c r="AD494" s="2108"/>
      <c r="AE494" s="2844"/>
      <c r="AF494" s="2844">
        <v>0</v>
      </c>
      <c r="AG494" s="2108">
        <v>0</v>
      </c>
      <c r="AH494" s="373"/>
      <c r="AI494" s="373"/>
      <c r="AJ494" s="373">
        <v>0</v>
      </c>
    </row>
    <row r="495" spans="1:36" s="346" customFormat="1" ht="63">
      <c r="A495" s="369">
        <v>593</v>
      </c>
      <c r="B495" s="228" t="s">
        <v>1320</v>
      </c>
      <c r="C495" s="370" t="s">
        <v>1317</v>
      </c>
      <c r="D495" s="182" t="s">
        <v>542</v>
      </c>
      <c r="E495" s="182" t="s">
        <v>42</v>
      </c>
      <c r="F495" s="405" t="s">
        <v>47</v>
      </c>
      <c r="G495" s="377">
        <v>50</v>
      </c>
      <c r="H495" s="221">
        <v>0</v>
      </c>
      <c r="I495" s="221">
        <v>0</v>
      </c>
      <c r="J495" s="221">
        <v>0</v>
      </c>
      <c r="K495" s="221">
        <v>0</v>
      </c>
      <c r="L495" s="373">
        <v>50</v>
      </c>
      <c r="M495" s="374">
        <v>9</v>
      </c>
      <c r="N495" s="374">
        <v>0</v>
      </c>
      <c r="O495" s="373">
        <v>9</v>
      </c>
      <c r="P495" s="373"/>
      <c r="Q495" s="373"/>
      <c r="R495" s="373"/>
      <c r="S495" s="373"/>
      <c r="T495" s="373"/>
      <c r="U495" s="373"/>
      <c r="V495" s="373"/>
      <c r="W495" s="373"/>
      <c r="X495" s="2843">
        <v>9</v>
      </c>
      <c r="Y495" s="2843">
        <v>0</v>
      </c>
      <c r="Z495" s="2108">
        <v>9</v>
      </c>
      <c r="AA495" s="2844"/>
      <c r="AB495" s="2844"/>
      <c r="AC495" s="2108">
        <v>0</v>
      </c>
      <c r="AD495" s="2108"/>
      <c r="AE495" s="2844"/>
      <c r="AF495" s="2844">
        <v>0</v>
      </c>
      <c r="AG495" s="2108">
        <v>0</v>
      </c>
      <c r="AH495" s="373"/>
      <c r="AI495" s="373"/>
      <c r="AJ495" s="373">
        <v>0</v>
      </c>
    </row>
    <row r="496" spans="1:36" s="346" customFormat="1" ht="63">
      <c r="A496" s="369">
        <v>594</v>
      </c>
      <c r="B496" s="228" t="s">
        <v>1321</v>
      </c>
      <c r="C496" s="370" t="s">
        <v>1317</v>
      </c>
      <c r="D496" s="182" t="s">
        <v>588</v>
      </c>
      <c r="E496" s="182" t="s">
        <v>42</v>
      </c>
      <c r="F496" s="405" t="s">
        <v>47</v>
      </c>
      <c r="G496" s="377">
        <v>50</v>
      </c>
      <c r="H496" s="221">
        <v>0</v>
      </c>
      <c r="I496" s="221">
        <v>0</v>
      </c>
      <c r="J496" s="221">
        <v>0</v>
      </c>
      <c r="K496" s="221">
        <v>0</v>
      </c>
      <c r="L496" s="373">
        <v>50</v>
      </c>
      <c r="M496" s="374">
        <v>9</v>
      </c>
      <c r="N496" s="374">
        <v>0</v>
      </c>
      <c r="O496" s="373">
        <v>9</v>
      </c>
      <c r="P496" s="373"/>
      <c r="Q496" s="373"/>
      <c r="R496" s="373"/>
      <c r="S496" s="373"/>
      <c r="T496" s="373"/>
      <c r="U496" s="373"/>
      <c r="V496" s="373"/>
      <c r="W496" s="373"/>
      <c r="X496" s="2843">
        <v>9</v>
      </c>
      <c r="Y496" s="2843">
        <v>0</v>
      </c>
      <c r="Z496" s="2108">
        <v>9</v>
      </c>
      <c r="AA496" s="2844"/>
      <c r="AB496" s="2844"/>
      <c r="AC496" s="2108">
        <v>0</v>
      </c>
      <c r="AD496" s="2108"/>
      <c r="AE496" s="2844"/>
      <c r="AF496" s="2844">
        <v>0</v>
      </c>
      <c r="AG496" s="2108">
        <v>0</v>
      </c>
      <c r="AH496" s="373"/>
      <c r="AI496" s="373"/>
      <c r="AJ496" s="373">
        <v>0</v>
      </c>
    </row>
    <row r="497" spans="1:36" s="346" customFormat="1" ht="63">
      <c r="A497" s="369">
        <v>595</v>
      </c>
      <c r="B497" s="228" t="s">
        <v>1322</v>
      </c>
      <c r="C497" s="370" t="s">
        <v>1317</v>
      </c>
      <c r="D497" s="182" t="s">
        <v>429</v>
      </c>
      <c r="E497" s="182" t="s">
        <v>42</v>
      </c>
      <c r="F497" s="405" t="s">
        <v>47</v>
      </c>
      <c r="G497" s="377">
        <v>50</v>
      </c>
      <c r="H497" s="221">
        <v>0</v>
      </c>
      <c r="I497" s="221">
        <v>0</v>
      </c>
      <c r="J497" s="221">
        <v>0</v>
      </c>
      <c r="K497" s="221">
        <v>0</v>
      </c>
      <c r="L497" s="373">
        <v>50</v>
      </c>
      <c r="M497" s="374">
        <v>9</v>
      </c>
      <c r="N497" s="374">
        <v>0</v>
      </c>
      <c r="O497" s="373">
        <v>9</v>
      </c>
      <c r="P497" s="373"/>
      <c r="Q497" s="373"/>
      <c r="R497" s="373"/>
      <c r="S497" s="373"/>
      <c r="T497" s="373"/>
      <c r="U497" s="373"/>
      <c r="V497" s="373"/>
      <c r="W497" s="373"/>
      <c r="X497" s="2843">
        <v>9</v>
      </c>
      <c r="Y497" s="2843">
        <v>0</v>
      </c>
      <c r="Z497" s="2108">
        <v>9</v>
      </c>
      <c r="AA497" s="2844"/>
      <c r="AB497" s="2844"/>
      <c r="AC497" s="2108">
        <v>0</v>
      </c>
      <c r="AD497" s="2108"/>
      <c r="AE497" s="2844"/>
      <c r="AF497" s="2844">
        <v>0</v>
      </c>
      <c r="AG497" s="2108">
        <v>0</v>
      </c>
      <c r="AH497" s="373"/>
      <c r="AI497" s="373"/>
      <c r="AJ497" s="373">
        <v>0</v>
      </c>
    </row>
    <row r="498" spans="1:36" s="346" customFormat="1" ht="63">
      <c r="A498" s="369">
        <v>596</v>
      </c>
      <c r="B498" s="228" t="s">
        <v>1323</v>
      </c>
      <c r="C498" s="370" t="s">
        <v>1317</v>
      </c>
      <c r="D498" s="182" t="s">
        <v>257</v>
      </c>
      <c r="E498" s="182" t="s">
        <v>42</v>
      </c>
      <c r="F498" s="405" t="s">
        <v>47</v>
      </c>
      <c r="G498" s="377">
        <v>50</v>
      </c>
      <c r="H498" s="221">
        <v>0</v>
      </c>
      <c r="I498" s="221">
        <v>0</v>
      </c>
      <c r="J498" s="221">
        <v>0</v>
      </c>
      <c r="K498" s="221">
        <v>0</v>
      </c>
      <c r="L498" s="373">
        <v>50</v>
      </c>
      <c r="M498" s="374">
        <v>9</v>
      </c>
      <c r="N498" s="374">
        <v>0</v>
      </c>
      <c r="O498" s="373">
        <v>9</v>
      </c>
      <c r="P498" s="373"/>
      <c r="Q498" s="373"/>
      <c r="R498" s="373"/>
      <c r="S498" s="373"/>
      <c r="T498" s="373"/>
      <c r="U498" s="373"/>
      <c r="V498" s="373"/>
      <c r="W498" s="373"/>
      <c r="X498" s="2843">
        <v>9</v>
      </c>
      <c r="Y498" s="2843">
        <v>0</v>
      </c>
      <c r="Z498" s="2108">
        <v>9</v>
      </c>
      <c r="AA498" s="2844"/>
      <c r="AB498" s="2844"/>
      <c r="AC498" s="2108">
        <v>0</v>
      </c>
      <c r="AD498" s="2108"/>
      <c r="AE498" s="2844"/>
      <c r="AF498" s="2844">
        <v>0</v>
      </c>
      <c r="AG498" s="2108">
        <v>0</v>
      </c>
      <c r="AH498" s="373"/>
      <c r="AI498" s="373"/>
      <c r="AJ498" s="373">
        <v>0</v>
      </c>
    </row>
    <row r="499" spans="1:36" s="346" customFormat="1" ht="63">
      <c r="A499" s="369">
        <v>597</v>
      </c>
      <c r="B499" s="228" t="s">
        <v>1324</v>
      </c>
      <c r="C499" s="370" t="s">
        <v>1317</v>
      </c>
      <c r="D499" s="182" t="s">
        <v>209</v>
      </c>
      <c r="E499" s="182" t="s">
        <v>42</v>
      </c>
      <c r="F499" s="405" t="s">
        <v>47</v>
      </c>
      <c r="G499" s="377">
        <v>50</v>
      </c>
      <c r="H499" s="221">
        <v>0</v>
      </c>
      <c r="I499" s="221">
        <v>0</v>
      </c>
      <c r="J499" s="221">
        <v>0</v>
      </c>
      <c r="K499" s="221">
        <v>0</v>
      </c>
      <c r="L499" s="373">
        <v>50</v>
      </c>
      <c r="M499" s="374">
        <v>9</v>
      </c>
      <c r="N499" s="374">
        <v>0</v>
      </c>
      <c r="O499" s="373">
        <v>9</v>
      </c>
      <c r="P499" s="373"/>
      <c r="Q499" s="373"/>
      <c r="R499" s="373"/>
      <c r="S499" s="373"/>
      <c r="T499" s="373"/>
      <c r="U499" s="373"/>
      <c r="V499" s="373"/>
      <c r="W499" s="373"/>
      <c r="X499" s="2843">
        <v>9</v>
      </c>
      <c r="Y499" s="2843">
        <v>0</v>
      </c>
      <c r="Z499" s="2108">
        <v>9</v>
      </c>
      <c r="AA499" s="2844"/>
      <c r="AB499" s="2844"/>
      <c r="AC499" s="2108">
        <v>0</v>
      </c>
      <c r="AD499" s="2108"/>
      <c r="AE499" s="2844"/>
      <c r="AF499" s="2844">
        <v>0</v>
      </c>
      <c r="AG499" s="2108">
        <v>0</v>
      </c>
      <c r="AH499" s="373"/>
      <c r="AI499" s="373"/>
      <c r="AJ499" s="373">
        <v>0</v>
      </c>
    </row>
    <row r="500" spans="1:36" s="346" customFormat="1" ht="63">
      <c r="A500" s="369">
        <v>598</v>
      </c>
      <c r="B500" s="228" t="s">
        <v>1325</v>
      </c>
      <c r="C500" s="370" t="s">
        <v>1317</v>
      </c>
      <c r="D500" s="182" t="s">
        <v>226</v>
      </c>
      <c r="E500" s="182" t="s">
        <v>42</v>
      </c>
      <c r="F500" s="405" t="s">
        <v>47</v>
      </c>
      <c r="G500" s="377">
        <v>50</v>
      </c>
      <c r="H500" s="221">
        <v>0</v>
      </c>
      <c r="I500" s="221">
        <v>0</v>
      </c>
      <c r="J500" s="221">
        <v>0</v>
      </c>
      <c r="K500" s="221">
        <v>0</v>
      </c>
      <c r="L500" s="373">
        <v>50</v>
      </c>
      <c r="M500" s="374">
        <v>9</v>
      </c>
      <c r="N500" s="374">
        <v>0</v>
      </c>
      <c r="O500" s="373">
        <v>9</v>
      </c>
      <c r="P500" s="373"/>
      <c r="Q500" s="373"/>
      <c r="R500" s="373"/>
      <c r="S500" s="373"/>
      <c r="T500" s="373"/>
      <c r="U500" s="373"/>
      <c r="V500" s="373"/>
      <c r="W500" s="373"/>
      <c r="X500" s="2843">
        <v>9</v>
      </c>
      <c r="Y500" s="2843">
        <v>0</v>
      </c>
      <c r="Z500" s="2108">
        <v>9</v>
      </c>
      <c r="AA500" s="2844"/>
      <c r="AB500" s="2844"/>
      <c r="AC500" s="2108">
        <v>0</v>
      </c>
      <c r="AD500" s="2108"/>
      <c r="AE500" s="2844"/>
      <c r="AF500" s="2844">
        <v>0</v>
      </c>
      <c r="AG500" s="2108">
        <v>0</v>
      </c>
      <c r="AH500" s="373"/>
      <c r="AI500" s="373"/>
      <c r="AJ500" s="373">
        <v>0</v>
      </c>
    </row>
    <row r="501" spans="1:36" s="346" customFormat="1" ht="63">
      <c r="A501" s="369">
        <v>599</v>
      </c>
      <c r="B501" s="228" t="s">
        <v>1326</v>
      </c>
      <c r="C501" s="370" t="s">
        <v>1317</v>
      </c>
      <c r="D501" s="182" t="s">
        <v>45</v>
      </c>
      <c r="E501" s="182" t="s">
        <v>42</v>
      </c>
      <c r="F501" s="405" t="s">
        <v>47</v>
      </c>
      <c r="G501" s="377">
        <v>60</v>
      </c>
      <c r="H501" s="221">
        <v>0</v>
      </c>
      <c r="I501" s="221">
        <v>0</v>
      </c>
      <c r="J501" s="221">
        <v>0</v>
      </c>
      <c r="K501" s="221">
        <v>0</v>
      </c>
      <c r="L501" s="373">
        <v>60</v>
      </c>
      <c r="M501" s="374">
        <v>10.799999999999999</v>
      </c>
      <c r="N501" s="374">
        <v>0</v>
      </c>
      <c r="O501" s="373">
        <v>10.799999999999999</v>
      </c>
      <c r="P501" s="373"/>
      <c r="Q501" s="373"/>
      <c r="R501" s="373"/>
      <c r="S501" s="373"/>
      <c r="T501" s="373"/>
      <c r="U501" s="373"/>
      <c r="V501" s="373"/>
      <c r="W501" s="373"/>
      <c r="X501" s="2843">
        <v>10.799999999999999</v>
      </c>
      <c r="Y501" s="2843">
        <v>0</v>
      </c>
      <c r="Z501" s="2108">
        <v>10.799999999999999</v>
      </c>
      <c r="AA501" s="2844"/>
      <c r="AB501" s="2844"/>
      <c r="AC501" s="2108">
        <v>0</v>
      </c>
      <c r="AD501" s="2108"/>
      <c r="AE501" s="2844"/>
      <c r="AF501" s="2844">
        <v>0</v>
      </c>
      <c r="AG501" s="2108">
        <v>0</v>
      </c>
      <c r="AH501" s="373"/>
      <c r="AI501" s="373"/>
      <c r="AJ501" s="373">
        <v>0</v>
      </c>
    </row>
    <row r="502" spans="1:36" s="346" customFormat="1" ht="63">
      <c r="A502" s="369">
        <v>600</v>
      </c>
      <c r="B502" s="228" t="s">
        <v>1327</v>
      </c>
      <c r="C502" s="370" t="s">
        <v>1317</v>
      </c>
      <c r="D502" s="182" t="s">
        <v>72</v>
      </c>
      <c r="E502" s="182" t="s">
        <v>42</v>
      </c>
      <c r="F502" s="405" t="s">
        <v>47</v>
      </c>
      <c r="G502" s="377">
        <v>70</v>
      </c>
      <c r="H502" s="221">
        <v>0</v>
      </c>
      <c r="I502" s="221">
        <v>0</v>
      </c>
      <c r="J502" s="221">
        <v>0</v>
      </c>
      <c r="K502" s="221">
        <v>0</v>
      </c>
      <c r="L502" s="373">
        <v>70</v>
      </c>
      <c r="M502" s="374">
        <v>12.6</v>
      </c>
      <c r="N502" s="374">
        <v>0</v>
      </c>
      <c r="O502" s="373">
        <v>12.6</v>
      </c>
      <c r="P502" s="373"/>
      <c r="Q502" s="373"/>
      <c r="R502" s="373"/>
      <c r="S502" s="373"/>
      <c r="T502" s="373"/>
      <c r="U502" s="373"/>
      <c r="V502" s="373"/>
      <c r="W502" s="373"/>
      <c r="X502" s="2843">
        <v>12.6</v>
      </c>
      <c r="Y502" s="2843">
        <v>0</v>
      </c>
      <c r="Z502" s="2108">
        <v>12.6</v>
      </c>
      <c r="AA502" s="2844"/>
      <c r="AB502" s="2844"/>
      <c r="AC502" s="2108">
        <v>0</v>
      </c>
      <c r="AD502" s="2108"/>
      <c r="AE502" s="2844"/>
      <c r="AF502" s="2844">
        <v>0</v>
      </c>
      <c r="AG502" s="2108">
        <v>0</v>
      </c>
      <c r="AH502" s="373"/>
      <c r="AI502" s="373"/>
      <c r="AJ502" s="373">
        <v>0</v>
      </c>
    </row>
    <row r="503" spans="1:36" s="346" customFormat="1" ht="63">
      <c r="A503" s="369">
        <v>601</v>
      </c>
      <c r="B503" s="228" t="s">
        <v>1328</v>
      </c>
      <c r="C503" s="370" t="s">
        <v>1317</v>
      </c>
      <c r="D503" s="182" t="s">
        <v>389</v>
      </c>
      <c r="E503" s="182" t="s">
        <v>42</v>
      </c>
      <c r="F503" s="405" t="s">
        <v>47</v>
      </c>
      <c r="G503" s="377">
        <v>70</v>
      </c>
      <c r="H503" s="221">
        <v>0</v>
      </c>
      <c r="I503" s="221">
        <v>0</v>
      </c>
      <c r="J503" s="221">
        <v>0</v>
      </c>
      <c r="K503" s="221">
        <v>0</v>
      </c>
      <c r="L503" s="373">
        <v>70</v>
      </c>
      <c r="M503" s="374">
        <v>12.6</v>
      </c>
      <c r="N503" s="374">
        <v>0</v>
      </c>
      <c r="O503" s="373">
        <v>12.6</v>
      </c>
      <c r="P503" s="373"/>
      <c r="Q503" s="373"/>
      <c r="R503" s="373"/>
      <c r="S503" s="373"/>
      <c r="T503" s="373"/>
      <c r="U503" s="373"/>
      <c r="V503" s="373"/>
      <c r="W503" s="373"/>
      <c r="X503" s="2843">
        <v>12.6</v>
      </c>
      <c r="Y503" s="2843">
        <v>0</v>
      </c>
      <c r="Z503" s="2108">
        <v>12.6</v>
      </c>
      <c r="AA503" s="2844"/>
      <c r="AB503" s="2844"/>
      <c r="AC503" s="2108">
        <v>0</v>
      </c>
      <c r="AD503" s="2108"/>
      <c r="AE503" s="2844"/>
      <c r="AF503" s="2844">
        <v>0</v>
      </c>
      <c r="AG503" s="2108">
        <v>0</v>
      </c>
      <c r="AH503" s="373"/>
      <c r="AI503" s="373"/>
      <c r="AJ503" s="373">
        <v>0</v>
      </c>
    </row>
    <row r="504" spans="1:36" s="346" customFormat="1" ht="63">
      <c r="A504" s="369">
        <v>602</v>
      </c>
      <c r="B504" s="228" t="s">
        <v>1329</v>
      </c>
      <c r="C504" s="370" t="s">
        <v>1317</v>
      </c>
      <c r="D504" s="182" t="s">
        <v>393</v>
      </c>
      <c r="E504" s="182" t="s">
        <v>42</v>
      </c>
      <c r="F504" s="405" t="s">
        <v>47</v>
      </c>
      <c r="G504" s="377">
        <v>60</v>
      </c>
      <c r="H504" s="221">
        <v>0</v>
      </c>
      <c r="I504" s="221">
        <v>0</v>
      </c>
      <c r="J504" s="221">
        <v>0</v>
      </c>
      <c r="K504" s="221">
        <v>0</v>
      </c>
      <c r="L504" s="373">
        <v>60</v>
      </c>
      <c r="M504" s="374">
        <v>10.799999999999999</v>
      </c>
      <c r="N504" s="374">
        <v>0</v>
      </c>
      <c r="O504" s="373">
        <v>10.799999999999999</v>
      </c>
      <c r="P504" s="373"/>
      <c r="Q504" s="373"/>
      <c r="R504" s="373"/>
      <c r="S504" s="373"/>
      <c r="T504" s="373"/>
      <c r="U504" s="373"/>
      <c r="V504" s="373"/>
      <c r="W504" s="373"/>
      <c r="X504" s="2843">
        <v>10.799999999999999</v>
      </c>
      <c r="Y504" s="2843">
        <v>0</v>
      </c>
      <c r="Z504" s="2108">
        <v>10.799999999999999</v>
      </c>
      <c r="AA504" s="2844"/>
      <c r="AB504" s="2844"/>
      <c r="AC504" s="2108">
        <v>0</v>
      </c>
      <c r="AD504" s="2108"/>
      <c r="AE504" s="2844"/>
      <c r="AF504" s="2844">
        <v>0</v>
      </c>
      <c r="AG504" s="2108">
        <v>0</v>
      </c>
      <c r="AH504" s="373"/>
      <c r="AI504" s="373"/>
      <c r="AJ504" s="373">
        <v>0</v>
      </c>
    </row>
    <row r="505" spans="1:36" s="346" customFormat="1" ht="63">
      <c r="A505" s="369">
        <v>603</v>
      </c>
      <c r="B505" s="228" t="s">
        <v>1330</v>
      </c>
      <c r="C505" s="370" t="s">
        <v>1317</v>
      </c>
      <c r="D505" s="182" t="s">
        <v>230</v>
      </c>
      <c r="E505" s="182" t="s">
        <v>42</v>
      </c>
      <c r="F505" s="405" t="s">
        <v>47</v>
      </c>
      <c r="G505" s="377">
        <v>50</v>
      </c>
      <c r="H505" s="221">
        <v>0</v>
      </c>
      <c r="I505" s="221">
        <v>0</v>
      </c>
      <c r="J505" s="221">
        <v>0</v>
      </c>
      <c r="K505" s="221">
        <v>0</v>
      </c>
      <c r="L505" s="373">
        <v>50</v>
      </c>
      <c r="M505" s="374">
        <v>9</v>
      </c>
      <c r="N505" s="374">
        <v>0</v>
      </c>
      <c r="O505" s="373">
        <v>9</v>
      </c>
      <c r="P505" s="373"/>
      <c r="Q505" s="373"/>
      <c r="R505" s="373"/>
      <c r="S505" s="373"/>
      <c r="T505" s="373"/>
      <c r="U505" s="373"/>
      <c r="V505" s="373"/>
      <c r="W505" s="373"/>
      <c r="X505" s="2843">
        <v>9</v>
      </c>
      <c r="Y505" s="2843">
        <v>0</v>
      </c>
      <c r="Z505" s="2108">
        <v>9</v>
      </c>
      <c r="AA505" s="2844"/>
      <c r="AB505" s="2844"/>
      <c r="AC505" s="2108">
        <v>0</v>
      </c>
      <c r="AD505" s="2108"/>
      <c r="AE505" s="2844"/>
      <c r="AF505" s="2844">
        <v>0</v>
      </c>
      <c r="AG505" s="2108">
        <v>0</v>
      </c>
      <c r="AH505" s="373"/>
      <c r="AI505" s="373"/>
      <c r="AJ505" s="373">
        <v>0</v>
      </c>
    </row>
    <row r="506" spans="1:36" s="346" customFormat="1" ht="63">
      <c r="A506" s="369">
        <v>604</v>
      </c>
      <c r="B506" s="228" t="s">
        <v>1331</v>
      </c>
      <c r="C506" s="370" t="s">
        <v>1317</v>
      </c>
      <c r="D506" s="378" t="s">
        <v>553</v>
      </c>
      <c r="E506" s="182" t="s">
        <v>42</v>
      </c>
      <c r="F506" s="405" t="s">
        <v>47</v>
      </c>
      <c r="G506" s="377">
        <v>50</v>
      </c>
      <c r="H506" s="221">
        <v>0</v>
      </c>
      <c r="I506" s="221">
        <v>0</v>
      </c>
      <c r="J506" s="221">
        <v>0</v>
      </c>
      <c r="K506" s="221">
        <v>0</v>
      </c>
      <c r="L506" s="373">
        <v>50</v>
      </c>
      <c r="M506" s="374">
        <v>9</v>
      </c>
      <c r="N506" s="374">
        <v>0</v>
      </c>
      <c r="O506" s="373">
        <v>9</v>
      </c>
      <c r="P506" s="373"/>
      <c r="Q506" s="373"/>
      <c r="R506" s="373"/>
      <c r="S506" s="373"/>
      <c r="T506" s="373"/>
      <c r="U506" s="373"/>
      <c r="V506" s="373"/>
      <c r="W506" s="373"/>
      <c r="X506" s="2843">
        <v>9</v>
      </c>
      <c r="Y506" s="2843">
        <v>0</v>
      </c>
      <c r="Z506" s="2108">
        <v>9</v>
      </c>
      <c r="AA506" s="2844"/>
      <c r="AB506" s="2844"/>
      <c r="AC506" s="2108">
        <v>0</v>
      </c>
      <c r="AD506" s="2108"/>
      <c r="AE506" s="2844"/>
      <c r="AF506" s="2844">
        <v>0</v>
      </c>
      <c r="AG506" s="2108">
        <v>0</v>
      </c>
      <c r="AH506" s="373"/>
      <c r="AI506" s="373"/>
      <c r="AJ506" s="373">
        <v>0</v>
      </c>
    </row>
    <row r="507" spans="1:36" s="346" customFormat="1" ht="63">
      <c r="A507" s="369">
        <v>605</v>
      </c>
      <c r="B507" s="228" t="s">
        <v>1332</v>
      </c>
      <c r="C507" s="370" t="s">
        <v>1317</v>
      </c>
      <c r="D507" s="182" t="s">
        <v>384</v>
      </c>
      <c r="E507" s="182" t="s">
        <v>42</v>
      </c>
      <c r="F507" s="405" t="s">
        <v>47</v>
      </c>
      <c r="G507" s="377">
        <v>50</v>
      </c>
      <c r="H507" s="221">
        <v>0</v>
      </c>
      <c r="I507" s="221">
        <v>0</v>
      </c>
      <c r="J507" s="221">
        <v>0</v>
      </c>
      <c r="K507" s="221">
        <v>0</v>
      </c>
      <c r="L507" s="373">
        <v>50</v>
      </c>
      <c r="M507" s="374">
        <v>9</v>
      </c>
      <c r="N507" s="374">
        <v>0</v>
      </c>
      <c r="O507" s="373">
        <v>9</v>
      </c>
      <c r="P507" s="373"/>
      <c r="Q507" s="373"/>
      <c r="R507" s="373"/>
      <c r="S507" s="373"/>
      <c r="T507" s="373"/>
      <c r="U507" s="373"/>
      <c r="V507" s="373"/>
      <c r="W507" s="373"/>
      <c r="X507" s="2843">
        <v>9</v>
      </c>
      <c r="Y507" s="2843">
        <v>0</v>
      </c>
      <c r="Z507" s="2108">
        <v>9</v>
      </c>
      <c r="AA507" s="2844"/>
      <c r="AB507" s="2844"/>
      <c r="AC507" s="2108">
        <v>0</v>
      </c>
      <c r="AD507" s="2108"/>
      <c r="AE507" s="2844"/>
      <c r="AF507" s="2844">
        <v>0</v>
      </c>
      <c r="AG507" s="2108">
        <v>0</v>
      </c>
      <c r="AH507" s="373"/>
      <c r="AI507" s="373"/>
      <c r="AJ507" s="373">
        <v>0</v>
      </c>
    </row>
    <row r="508" spans="1:36" s="346" customFormat="1" ht="63">
      <c r="A508" s="369">
        <v>606</v>
      </c>
      <c r="B508" s="228" t="s">
        <v>1333</v>
      </c>
      <c r="C508" s="370" t="s">
        <v>1317</v>
      </c>
      <c r="D508" s="182" t="s">
        <v>213</v>
      </c>
      <c r="E508" s="182" t="s">
        <v>42</v>
      </c>
      <c r="F508" s="405" t="s">
        <v>47</v>
      </c>
      <c r="G508" s="377">
        <v>60</v>
      </c>
      <c r="H508" s="221">
        <v>0</v>
      </c>
      <c r="I508" s="221">
        <v>0</v>
      </c>
      <c r="J508" s="221">
        <v>0</v>
      </c>
      <c r="K508" s="221">
        <v>0</v>
      </c>
      <c r="L508" s="373">
        <v>60</v>
      </c>
      <c r="M508" s="374">
        <v>10.799999999999999</v>
      </c>
      <c r="N508" s="374">
        <v>0</v>
      </c>
      <c r="O508" s="373">
        <v>10.799999999999999</v>
      </c>
      <c r="P508" s="373"/>
      <c r="Q508" s="373"/>
      <c r="R508" s="373"/>
      <c r="S508" s="373"/>
      <c r="T508" s="373"/>
      <c r="U508" s="373"/>
      <c r="V508" s="373"/>
      <c r="W508" s="373"/>
      <c r="X508" s="2843">
        <v>10.799999999999999</v>
      </c>
      <c r="Y508" s="2843">
        <v>0</v>
      </c>
      <c r="Z508" s="2108">
        <v>10.799999999999999</v>
      </c>
      <c r="AA508" s="2844"/>
      <c r="AB508" s="2844"/>
      <c r="AC508" s="2108">
        <v>0</v>
      </c>
      <c r="AD508" s="2108"/>
      <c r="AE508" s="2844"/>
      <c r="AF508" s="2844">
        <v>0</v>
      </c>
      <c r="AG508" s="2108">
        <v>0</v>
      </c>
      <c r="AH508" s="373"/>
      <c r="AI508" s="373"/>
      <c r="AJ508" s="373">
        <v>0</v>
      </c>
    </row>
    <row r="509" spans="1:36" s="346" customFormat="1" ht="63">
      <c r="A509" s="369">
        <v>607</v>
      </c>
      <c r="B509" s="228" t="s">
        <v>1334</v>
      </c>
      <c r="C509" s="370" t="s">
        <v>1317</v>
      </c>
      <c r="D509" s="182" t="s">
        <v>577</v>
      </c>
      <c r="E509" s="182" t="s">
        <v>42</v>
      </c>
      <c r="F509" s="405" t="s">
        <v>47</v>
      </c>
      <c r="G509" s="377">
        <v>50</v>
      </c>
      <c r="H509" s="221">
        <v>0</v>
      </c>
      <c r="I509" s="221">
        <v>0</v>
      </c>
      <c r="J509" s="221">
        <v>0</v>
      </c>
      <c r="K509" s="221">
        <v>0</v>
      </c>
      <c r="L509" s="373">
        <v>50</v>
      </c>
      <c r="M509" s="374">
        <v>9</v>
      </c>
      <c r="N509" s="374">
        <v>0</v>
      </c>
      <c r="O509" s="373">
        <v>9</v>
      </c>
      <c r="P509" s="373"/>
      <c r="Q509" s="373"/>
      <c r="R509" s="373"/>
      <c r="S509" s="373"/>
      <c r="T509" s="373"/>
      <c r="U509" s="373"/>
      <c r="V509" s="373"/>
      <c r="W509" s="373"/>
      <c r="X509" s="2843">
        <v>9</v>
      </c>
      <c r="Y509" s="2843">
        <v>0</v>
      </c>
      <c r="Z509" s="2108">
        <v>9</v>
      </c>
      <c r="AA509" s="2844"/>
      <c r="AB509" s="2844"/>
      <c r="AC509" s="2108">
        <v>0</v>
      </c>
      <c r="AD509" s="2108"/>
      <c r="AE509" s="2844"/>
      <c r="AF509" s="2844">
        <v>0</v>
      </c>
      <c r="AG509" s="2108">
        <v>0</v>
      </c>
      <c r="AH509" s="373"/>
      <c r="AI509" s="373"/>
      <c r="AJ509" s="373">
        <v>0</v>
      </c>
    </row>
    <row r="510" spans="1:36" s="346" customFormat="1" ht="63">
      <c r="A510" s="369">
        <v>608</v>
      </c>
      <c r="B510" s="228" t="s">
        <v>1335</v>
      </c>
      <c r="C510" s="370" t="s">
        <v>1317</v>
      </c>
      <c r="D510" s="182" t="s">
        <v>187</v>
      </c>
      <c r="E510" s="182" t="s">
        <v>42</v>
      </c>
      <c r="F510" s="405" t="s">
        <v>47</v>
      </c>
      <c r="G510" s="377">
        <v>50</v>
      </c>
      <c r="H510" s="221">
        <v>0</v>
      </c>
      <c r="I510" s="221">
        <v>0</v>
      </c>
      <c r="J510" s="221">
        <v>0</v>
      </c>
      <c r="K510" s="221">
        <v>0</v>
      </c>
      <c r="L510" s="373">
        <v>50</v>
      </c>
      <c r="M510" s="374">
        <v>9</v>
      </c>
      <c r="N510" s="374">
        <v>0</v>
      </c>
      <c r="O510" s="373">
        <v>9</v>
      </c>
      <c r="P510" s="373"/>
      <c r="Q510" s="373"/>
      <c r="R510" s="373"/>
      <c r="S510" s="373"/>
      <c r="T510" s="373"/>
      <c r="U510" s="373"/>
      <c r="V510" s="373"/>
      <c r="W510" s="373"/>
      <c r="X510" s="2843">
        <v>9</v>
      </c>
      <c r="Y510" s="2843">
        <v>0</v>
      </c>
      <c r="Z510" s="2108">
        <v>9</v>
      </c>
      <c r="AA510" s="2844"/>
      <c r="AB510" s="2844"/>
      <c r="AC510" s="2108">
        <v>0</v>
      </c>
      <c r="AD510" s="2108"/>
      <c r="AE510" s="2844"/>
      <c r="AF510" s="2844">
        <v>0</v>
      </c>
      <c r="AG510" s="2108">
        <v>0</v>
      </c>
      <c r="AH510" s="373"/>
      <c r="AI510" s="373"/>
      <c r="AJ510" s="373">
        <v>0</v>
      </c>
    </row>
    <row r="511" spans="1:36" s="346" customFormat="1" ht="63">
      <c r="A511" s="369">
        <v>609</v>
      </c>
      <c r="B511" s="228" t="s">
        <v>1336</v>
      </c>
      <c r="C511" s="370" t="s">
        <v>1317</v>
      </c>
      <c r="D511" s="182" t="s">
        <v>561</v>
      </c>
      <c r="E511" s="182" t="s">
        <v>42</v>
      </c>
      <c r="F511" s="405" t="s">
        <v>47</v>
      </c>
      <c r="G511" s="377">
        <v>50</v>
      </c>
      <c r="H511" s="221">
        <v>0</v>
      </c>
      <c r="I511" s="221">
        <v>0</v>
      </c>
      <c r="J511" s="221">
        <v>0</v>
      </c>
      <c r="K511" s="221">
        <v>0</v>
      </c>
      <c r="L511" s="373">
        <v>50</v>
      </c>
      <c r="M511" s="374">
        <v>9</v>
      </c>
      <c r="N511" s="374">
        <v>0</v>
      </c>
      <c r="O511" s="373">
        <v>9</v>
      </c>
      <c r="P511" s="373"/>
      <c r="Q511" s="373"/>
      <c r="R511" s="373"/>
      <c r="S511" s="373"/>
      <c r="T511" s="373"/>
      <c r="U511" s="373"/>
      <c r="V511" s="373"/>
      <c r="W511" s="373"/>
      <c r="X511" s="2843">
        <v>9</v>
      </c>
      <c r="Y511" s="2843">
        <v>0</v>
      </c>
      <c r="Z511" s="2108">
        <v>9</v>
      </c>
      <c r="AA511" s="2844"/>
      <c r="AB511" s="2844"/>
      <c r="AC511" s="2108">
        <v>0</v>
      </c>
      <c r="AD511" s="2108"/>
      <c r="AE511" s="2844"/>
      <c r="AF511" s="2844">
        <v>0</v>
      </c>
      <c r="AG511" s="2108">
        <v>0</v>
      </c>
      <c r="AH511" s="373"/>
      <c r="AI511" s="373"/>
      <c r="AJ511" s="373">
        <v>0</v>
      </c>
    </row>
    <row r="512" spans="1:36" s="346" customFormat="1" ht="63">
      <c r="A512" s="369">
        <v>610</v>
      </c>
      <c r="B512" s="228" t="s">
        <v>1337</v>
      </c>
      <c r="C512" s="370" t="s">
        <v>1317</v>
      </c>
      <c r="D512" s="182" t="s">
        <v>564</v>
      </c>
      <c r="E512" s="182" t="s">
        <v>42</v>
      </c>
      <c r="F512" s="405" t="s">
        <v>47</v>
      </c>
      <c r="G512" s="377">
        <v>50</v>
      </c>
      <c r="H512" s="221">
        <v>0</v>
      </c>
      <c r="I512" s="221">
        <v>0</v>
      </c>
      <c r="J512" s="221">
        <v>0</v>
      </c>
      <c r="K512" s="221">
        <v>0</v>
      </c>
      <c r="L512" s="373">
        <v>50</v>
      </c>
      <c r="M512" s="374">
        <v>9</v>
      </c>
      <c r="N512" s="374">
        <v>0</v>
      </c>
      <c r="O512" s="373">
        <v>9</v>
      </c>
      <c r="P512" s="373"/>
      <c r="Q512" s="373"/>
      <c r="R512" s="373"/>
      <c r="S512" s="373"/>
      <c r="T512" s="373"/>
      <c r="U512" s="373"/>
      <c r="V512" s="373"/>
      <c r="W512" s="373"/>
      <c r="X512" s="2843">
        <v>9</v>
      </c>
      <c r="Y512" s="2843">
        <v>0</v>
      </c>
      <c r="Z512" s="2108">
        <v>9</v>
      </c>
      <c r="AA512" s="2844"/>
      <c r="AB512" s="2844"/>
      <c r="AC512" s="2108">
        <v>0</v>
      </c>
      <c r="AD512" s="2108"/>
      <c r="AE512" s="2844"/>
      <c r="AF512" s="2844">
        <v>0</v>
      </c>
      <c r="AG512" s="2108">
        <v>0</v>
      </c>
      <c r="AH512" s="373"/>
      <c r="AI512" s="373"/>
      <c r="AJ512" s="373">
        <v>0</v>
      </c>
    </row>
    <row r="513" spans="1:36" s="346" customFormat="1" ht="63">
      <c r="A513" s="369">
        <v>611</v>
      </c>
      <c r="B513" s="228" t="s">
        <v>1338</v>
      </c>
      <c r="C513" s="370" t="s">
        <v>1317</v>
      </c>
      <c r="D513" s="182" t="s">
        <v>66</v>
      </c>
      <c r="E513" s="182" t="s">
        <v>42</v>
      </c>
      <c r="F513" s="405" t="s">
        <v>47</v>
      </c>
      <c r="G513" s="377">
        <v>50</v>
      </c>
      <c r="H513" s="221">
        <v>0</v>
      </c>
      <c r="I513" s="221">
        <v>0</v>
      </c>
      <c r="J513" s="221">
        <v>0</v>
      </c>
      <c r="K513" s="221">
        <v>0</v>
      </c>
      <c r="L513" s="373">
        <v>50</v>
      </c>
      <c r="M513" s="374">
        <v>9</v>
      </c>
      <c r="N513" s="374">
        <v>0</v>
      </c>
      <c r="O513" s="373">
        <v>9</v>
      </c>
      <c r="P513" s="373"/>
      <c r="Q513" s="373"/>
      <c r="R513" s="373"/>
      <c r="S513" s="373"/>
      <c r="T513" s="373"/>
      <c r="U513" s="373"/>
      <c r="V513" s="373"/>
      <c r="W513" s="373"/>
      <c r="X513" s="2843">
        <v>9</v>
      </c>
      <c r="Y513" s="2843">
        <v>0</v>
      </c>
      <c r="Z513" s="2108">
        <v>9</v>
      </c>
      <c r="AA513" s="2844"/>
      <c r="AB513" s="2844"/>
      <c r="AC513" s="2108">
        <v>0</v>
      </c>
      <c r="AD513" s="2108"/>
      <c r="AE513" s="2844"/>
      <c r="AF513" s="2844">
        <v>0</v>
      </c>
      <c r="AG513" s="2108">
        <v>0</v>
      </c>
      <c r="AH513" s="373"/>
      <c r="AI513" s="373"/>
      <c r="AJ513" s="373">
        <v>0</v>
      </c>
    </row>
    <row r="514" spans="1:36" s="346" customFormat="1" ht="63">
      <c r="A514" s="369">
        <v>612</v>
      </c>
      <c r="B514" s="228" t="s">
        <v>1339</v>
      </c>
      <c r="C514" s="370" t="s">
        <v>1317</v>
      </c>
      <c r="D514" s="182" t="s">
        <v>56</v>
      </c>
      <c r="E514" s="182" t="s">
        <v>42</v>
      </c>
      <c r="F514" s="405" t="s">
        <v>47</v>
      </c>
      <c r="G514" s="377">
        <v>50</v>
      </c>
      <c r="H514" s="221">
        <v>0</v>
      </c>
      <c r="I514" s="221">
        <v>0</v>
      </c>
      <c r="J514" s="221">
        <v>0</v>
      </c>
      <c r="K514" s="221">
        <v>0</v>
      </c>
      <c r="L514" s="373">
        <v>50</v>
      </c>
      <c r="M514" s="374">
        <v>9</v>
      </c>
      <c r="N514" s="374">
        <v>0</v>
      </c>
      <c r="O514" s="373">
        <v>9</v>
      </c>
      <c r="P514" s="373"/>
      <c r="Q514" s="373"/>
      <c r="R514" s="373"/>
      <c r="S514" s="373"/>
      <c r="T514" s="373"/>
      <c r="U514" s="373"/>
      <c r="V514" s="373"/>
      <c r="W514" s="373"/>
      <c r="X514" s="2843">
        <v>9</v>
      </c>
      <c r="Y514" s="2843">
        <v>0</v>
      </c>
      <c r="Z514" s="2108">
        <v>9</v>
      </c>
      <c r="AA514" s="2844"/>
      <c r="AB514" s="2844"/>
      <c r="AC514" s="2108">
        <v>0</v>
      </c>
      <c r="AD514" s="2108"/>
      <c r="AE514" s="2844"/>
      <c r="AF514" s="2844">
        <v>0</v>
      </c>
      <c r="AG514" s="2108">
        <v>0</v>
      </c>
      <c r="AH514" s="373"/>
      <c r="AI514" s="373"/>
      <c r="AJ514" s="373">
        <v>0</v>
      </c>
    </row>
    <row r="515" spans="1:36" s="346" customFormat="1" ht="63">
      <c r="A515" s="369">
        <v>613</v>
      </c>
      <c r="B515" s="228" t="s">
        <v>1340</v>
      </c>
      <c r="C515" s="370" t="s">
        <v>1317</v>
      </c>
      <c r="D515" s="182" t="s">
        <v>592</v>
      </c>
      <c r="E515" s="182" t="s">
        <v>42</v>
      </c>
      <c r="F515" s="405" t="s">
        <v>47</v>
      </c>
      <c r="G515" s="377">
        <v>50</v>
      </c>
      <c r="H515" s="221">
        <v>0</v>
      </c>
      <c r="I515" s="221">
        <v>0</v>
      </c>
      <c r="J515" s="221">
        <v>0</v>
      </c>
      <c r="K515" s="221">
        <v>0</v>
      </c>
      <c r="L515" s="373">
        <v>50</v>
      </c>
      <c r="M515" s="374">
        <v>9</v>
      </c>
      <c r="N515" s="374">
        <v>0</v>
      </c>
      <c r="O515" s="373">
        <v>9</v>
      </c>
      <c r="P515" s="373"/>
      <c r="Q515" s="373"/>
      <c r="R515" s="373"/>
      <c r="S515" s="373"/>
      <c r="T515" s="373"/>
      <c r="U515" s="373"/>
      <c r="V515" s="373"/>
      <c r="W515" s="373"/>
      <c r="X515" s="2843">
        <v>9</v>
      </c>
      <c r="Y515" s="2843">
        <v>0</v>
      </c>
      <c r="Z515" s="2108">
        <v>9</v>
      </c>
      <c r="AA515" s="2844"/>
      <c r="AB515" s="2844"/>
      <c r="AC515" s="2108">
        <v>0</v>
      </c>
      <c r="AD515" s="2108"/>
      <c r="AE515" s="2844"/>
      <c r="AF515" s="2844">
        <v>0</v>
      </c>
      <c r="AG515" s="2108">
        <v>0</v>
      </c>
      <c r="AH515" s="373"/>
      <c r="AI515" s="373"/>
      <c r="AJ515" s="373">
        <v>0</v>
      </c>
    </row>
    <row r="516" spans="1:36" s="346" customFormat="1" ht="63">
      <c r="A516" s="369">
        <v>614</v>
      </c>
      <c r="B516" s="228" t="s">
        <v>1341</v>
      </c>
      <c r="C516" s="370" t="s">
        <v>1317</v>
      </c>
      <c r="D516" s="182" t="s">
        <v>668</v>
      </c>
      <c r="E516" s="182" t="s">
        <v>42</v>
      </c>
      <c r="F516" s="405" t="s">
        <v>47</v>
      </c>
      <c r="G516" s="377">
        <v>50</v>
      </c>
      <c r="H516" s="221">
        <v>0</v>
      </c>
      <c r="I516" s="221">
        <v>0</v>
      </c>
      <c r="J516" s="221">
        <v>0</v>
      </c>
      <c r="K516" s="221">
        <v>0</v>
      </c>
      <c r="L516" s="373">
        <v>50</v>
      </c>
      <c r="M516" s="374">
        <v>9</v>
      </c>
      <c r="N516" s="374">
        <v>0</v>
      </c>
      <c r="O516" s="373">
        <v>9</v>
      </c>
      <c r="P516" s="373"/>
      <c r="Q516" s="373"/>
      <c r="R516" s="373"/>
      <c r="S516" s="373"/>
      <c r="T516" s="373"/>
      <c r="U516" s="373"/>
      <c r="V516" s="373"/>
      <c r="W516" s="373"/>
      <c r="X516" s="2843">
        <v>9</v>
      </c>
      <c r="Y516" s="2843">
        <v>0</v>
      </c>
      <c r="Z516" s="2108">
        <v>9</v>
      </c>
      <c r="AA516" s="2844"/>
      <c r="AB516" s="2844"/>
      <c r="AC516" s="2108">
        <v>0</v>
      </c>
      <c r="AD516" s="2108"/>
      <c r="AE516" s="2844"/>
      <c r="AF516" s="2844">
        <v>0</v>
      </c>
      <c r="AG516" s="2108">
        <v>0</v>
      </c>
      <c r="AH516" s="373"/>
      <c r="AI516" s="373"/>
      <c r="AJ516" s="373">
        <v>0</v>
      </c>
    </row>
    <row r="517" spans="1:36" s="346" customFormat="1" ht="63">
      <c r="A517" s="369">
        <v>615</v>
      </c>
      <c r="B517" s="228" t="s">
        <v>1342</v>
      </c>
      <c r="C517" s="370" t="s">
        <v>1317</v>
      </c>
      <c r="D517" s="182" t="s">
        <v>672</v>
      </c>
      <c r="E517" s="182" t="s">
        <v>42</v>
      </c>
      <c r="F517" s="405" t="s">
        <v>47</v>
      </c>
      <c r="G517" s="377">
        <v>50</v>
      </c>
      <c r="H517" s="221">
        <v>0</v>
      </c>
      <c r="I517" s="221">
        <v>0</v>
      </c>
      <c r="J517" s="221">
        <v>0</v>
      </c>
      <c r="K517" s="221">
        <v>0</v>
      </c>
      <c r="L517" s="373">
        <v>50</v>
      </c>
      <c r="M517" s="374">
        <v>9</v>
      </c>
      <c r="N517" s="374">
        <v>0</v>
      </c>
      <c r="O517" s="373">
        <v>9</v>
      </c>
      <c r="P517" s="373"/>
      <c r="Q517" s="373"/>
      <c r="R517" s="373"/>
      <c r="S517" s="373"/>
      <c r="T517" s="373"/>
      <c r="U517" s="373"/>
      <c r="V517" s="373"/>
      <c r="W517" s="373"/>
      <c r="X517" s="2843">
        <v>9</v>
      </c>
      <c r="Y517" s="2843">
        <v>0</v>
      </c>
      <c r="Z517" s="2108">
        <v>9</v>
      </c>
      <c r="AA517" s="2844"/>
      <c r="AB517" s="2844"/>
      <c r="AC517" s="2108">
        <v>0</v>
      </c>
      <c r="AD517" s="2108"/>
      <c r="AE517" s="2844"/>
      <c r="AF517" s="2844">
        <v>0</v>
      </c>
      <c r="AG517" s="2108">
        <v>0</v>
      </c>
      <c r="AH517" s="373"/>
      <c r="AI517" s="373"/>
      <c r="AJ517" s="373">
        <v>0</v>
      </c>
    </row>
    <row r="518" spans="1:36" s="346" customFormat="1" ht="63">
      <c r="A518" s="369">
        <v>616</v>
      </c>
      <c r="B518" s="228" t="s">
        <v>1343</v>
      </c>
      <c r="C518" s="370" t="s">
        <v>1317</v>
      </c>
      <c r="D518" s="182" t="s">
        <v>670</v>
      </c>
      <c r="E518" s="182" t="s">
        <v>42</v>
      </c>
      <c r="F518" s="405" t="s">
        <v>47</v>
      </c>
      <c r="G518" s="377">
        <v>50</v>
      </c>
      <c r="H518" s="221">
        <v>0</v>
      </c>
      <c r="I518" s="221">
        <v>0</v>
      </c>
      <c r="J518" s="221">
        <v>0</v>
      </c>
      <c r="K518" s="221">
        <v>0</v>
      </c>
      <c r="L518" s="373">
        <v>50</v>
      </c>
      <c r="M518" s="374">
        <v>9</v>
      </c>
      <c r="N518" s="374">
        <v>0</v>
      </c>
      <c r="O518" s="373">
        <v>9</v>
      </c>
      <c r="P518" s="373"/>
      <c r="Q518" s="373"/>
      <c r="R518" s="373"/>
      <c r="S518" s="373"/>
      <c r="T518" s="373"/>
      <c r="U518" s="373"/>
      <c r="V518" s="373"/>
      <c r="W518" s="373"/>
      <c r="X518" s="2843">
        <v>9</v>
      </c>
      <c r="Y518" s="2843">
        <v>0</v>
      </c>
      <c r="Z518" s="2108">
        <v>9</v>
      </c>
      <c r="AA518" s="2844"/>
      <c r="AB518" s="2844"/>
      <c r="AC518" s="2108">
        <v>0</v>
      </c>
      <c r="AD518" s="2108"/>
      <c r="AE518" s="2844"/>
      <c r="AF518" s="2844">
        <v>0</v>
      </c>
      <c r="AG518" s="2108">
        <v>0</v>
      </c>
      <c r="AH518" s="373"/>
      <c r="AI518" s="373"/>
      <c r="AJ518" s="373">
        <v>0</v>
      </c>
    </row>
    <row r="519" spans="1:36" s="346" customFormat="1" ht="63">
      <c r="A519" s="369">
        <v>617</v>
      </c>
      <c r="B519" s="228" t="s">
        <v>1344</v>
      </c>
      <c r="C519" s="370" t="s">
        <v>1317</v>
      </c>
      <c r="D519" s="182" t="s">
        <v>666</v>
      </c>
      <c r="E519" s="182" t="s">
        <v>42</v>
      </c>
      <c r="F519" s="405" t="s">
        <v>47</v>
      </c>
      <c r="G519" s="377">
        <v>50</v>
      </c>
      <c r="H519" s="221">
        <v>0</v>
      </c>
      <c r="I519" s="221">
        <v>0</v>
      </c>
      <c r="J519" s="221">
        <v>0</v>
      </c>
      <c r="K519" s="221">
        <v>0</v>
      </c>
      <c r="L519" s="373">
        <v>50</v>
      </c>
      <c r="M519" s="374">
        <v>9</v>
      </c>
      <c r="N519" s="374">
        <v>0</v>
      </c>
      <c r="O519" s="373">
        <v>9</v>
      </c>
      <c r="P519" s="373"/>
      <c r="Q519" s="373"/>
      <c r="R519" s="373"/>
      <c r="S519" s="373"/>
      <c r="T519" s="373"/>
      <c r="U519" s="373"/>
      <c r="V519" s="373"/>
      <c r="W519" s="373"/>
      <c r="X519" s="2843">
        <v>9</v>
      </c>
      <c r="Y519" s="2843">
        <v>0</v>
      </c>
      <c r="Z519" s="2108">
        <v>9</v>
      </c>
      <c r="AA519" s="2844"/>
      <c r="AB519" s="2844"/>
      <c r="AC519" s="2108">
        <v>0</v>
      </c>
      <c r="AD519" s="2108"/>
      <c r="AE519" s="2844"/>
      <c r="AF519" s="2844">
        <v>0</v>
      </c>
      <c r="AG519" s="2108">
        <v>0</v>
      </c>
      <c r="AH519" s="373"/>
      <c r="AI519" s="373"/>
      <c r="AJ519" s="373">
        <v>0</v>
      </c>
    </row>
    <row r="520" spans="1:36" s="346" customFormat="1" ht="63">
      <c r="A520" s="369">
        <v>618</v>
      </c>
      <c r="B520" s="228" t="s">
        <v>1345</v>
      </c>
      <c r="C520" s="370" t="s">
        <v>1317</v>
      </c>
      <c r="D520" s="182" t="s">
        <v>538</v>
      </c>
      <c r="E520" s="182" t="s">
        <v>42</v>
      </c>
      <c r="F520" s="405" t="s">
        <v>47</v>
      </c>
      <c r="G520" s="377">
        <v>50</v>
      </c>
      <c r="H520" s="221">
        <v>0</v>
      </c>
      <c r="I520" s="221">
        <v>0</v>
      </c>
      <c r="J520" s="221">
        <v>0</v>
      </c>
      <c r="K520" s="221">
        <v>0</v>
      </c>
      <c r="L520" s="373">
        <v>50</v>
      </c>
      <c r="M520" s="374">
        <v>9</v>
      </c>
      <c r="N520" s="374">
        <v>0</v>
      </c>
      <c r="O520" s="373">
        <v>9</v>
      </c>
      <c r="P520" s="373"/>
      <c r="Q520" s="373"/>
      <c r="R520" s="373"/>
      <c r="S520" s="373"/>
      <c r="T520" s="373"/>
      <c r="U520" s="373"/>
      <c r="V520" s="373"/>
      <c r="W520" s="373"/>
      <c r="X520" s="2843">
        <v>9</v>
      </c>
      <c r="Y520" s="2843">
        <v>0</v>
      </c>
      <c r="Z520" s="2108">
        <v>9</v>
      </c>
      <c r="AA520" s="2844"/>
      <c r="AB520" s="2844"/>
      <c r="AC520" s="2108">
        <v>0</v>
      </c>
      <c r="AD520" s="2108"/>
      <c r="AE520" s="2844"/>
      <c r="AF520" s="2844">
        <v>0</v>
      </c>
      <c r="AG520" s="2108">
        <v>0</v>
      </c>
      <c r="AH520" s="373"/>
      <c r="AI520" s="373"/>
      <c r="AJ520" s="373">
        <v>0</v>
      </c>
    </row>
    <row r="521" spans="1:36" s="346" customFormat="1" ht="63">
      <c r="A521" s="369">
        <v>619</v>
      </c>
      <c r="B521" s="228" t="s">
        <v>1346</v>
      </c>
      <c r="C521" s="370" t="s">
        <v>1317</v>
      </c>
      <c r="D521" s="182" t="s">
        <v>674</v>
      </c>
      <c r="E521" s="182" t="s">
        <v>42</v>
      </c>
      <c r="F521" s="405" t="s">
        <v>47</v>
      </c>
      <c r="G521" s="377">
        <v>50</v>
      </c>
      <c r="H521" s="221">
        <v>0</v>
      </c>
      <c r="I521" s="221">
        <v>0</v>
      </c>
      <c r="J521" s="221">
        <v>0</v>
      </c>
      <c r="K521" s="221">
        <v>0</v>
      </c>
      <c r="L521" s="373">
        <v>50</v>
      </c>
      <c r="M521" s="374">
        <v>9</v>
      </c>
      <c r="N521" s="374">
        <v>0</v>
      </c>
      <c r="O521" s="373">
        <v>9</v>
      </c>
      <c r="P521" s="373"/>
      <c r="Q521" s="373"/>
      <c r="R521" s="373"/>
      <c r="S521" s="373"/>
      <c r="T521" s="373"/>
      <c r="U521" s="373"/>
      <c r="V521" s="373"/>
      <c r="W521" s="373"/>
      <c r="X521" s="2843">
        <v>9</v>
      </c>
      <c r="Y521" s="2843">
        <v>0</v>
      </c>
      <c r="Z521" s="2108">
        <v>9</v>
      </c>
      <c r="AA521" s="2844"/>
      <c r="AB521" s="2844"/>
      <c r="AC521" s="2108">
        <v>0</v>
      </c>
      <c r="AD521" s="2108"/>
      <c r="AE521" s="2844"/>
      <c r="AF521" s="2844">
        <v>0</v>
      </c>
      <c r="AG521" s="2108">
        <v>0</v>
      </c>
      <c r="AH521" s="373"/>
      <c r="AI521" s="373"/>
      <c r="AJ521" s="373">
        <v>0</v>
      </c>
    </row>
    <row r="522" spans="1:36" s="346" customFormat="1" ht="47.25">
      <c r="A522" s="369">
        <v>620</v>
      </c>
      <c r="B522" s="228" t="s">
        <v>1347</v>
      </c>
      <c r="C522" s="370" t="s">
        <v>1348</v>
      </c>
      <c r="D522" s="182" t="s">
        <v>393</v>
      </c>
      <c r="E522" s="182" t="s">
        <v>42</v>
      </c>
      <c r="F522" s="405" t="s">
        <v>47</v>
      </c>
      <c r="G522" s="377">
        <v>100</v>
      </c>
      <c r="H522" s="221">
        <v>0</v>
      </c>
      <c r="I522" s="221">
        <v>0</v>
      </c>
      <c r="J522" s="221">
        <v>0</v>
      </c>
      <c r="K522" s="221">
        <v>0</v>
      </c>
      <c r="L522" s="373">
        <v>100</v>
      </c>
      <c r="M522" s="374">
        <v>18</v>
      </c>
      <c r="N522" s="374">
        <v>0</v>
      </c>
      <c r="O522" s="373">
        <v>18</v>
      </c>
      <c r="P522" s="373"/>
      <c r="Q522" s="373"/>
      <c r="R522" s="373"/>
      <c r="S522" s="373"/>
      <c r="T522" s="373"/>
      <c r="U522" s="373"/>
      <c r="V522" s="373"/>
      <c r="W522" s="373"/>
      <c r="X522" s="2843">
        <v>18</v>
      </c>
      <c r="Y522" s="2843">
        <v>0</v>
      </c>
      <c r="Z522" s="2108">
        <v>18</v>
      </c>
      <c r="AA522" s="2844"/>
      <c r="AB522" s="2844"/>
      <c r="AC522" s="2108">
        <v>0</v>
      </c>
      <c r="AD522" s="2108"/>
      <c r="AE522" s="2844"/>
      <c r="AF522" s="2844">
        <v>0</v>
      </c>
      <c r="AG522" s="2108">
        <v>0</v>
      </c>
      <c r="AH522" s="373"/>
      <c r="AI522" s="373"/>
      <c r="AJ522" s="373">
        <v>0</v>
      </c>
    </row>
    <row r="523" spans="1:36" s="346" customFormat="1" ht="47.25">
      <c r="A523" s="369">
        <v>621</v>
      </c>
      <c r="B523" s="228" t="s">
        <v>1349</v>
      </c>
      <c r="C523" s="370" t="s">
        <v>1348</v>
      </c>
      <c r="D523" s="182" t="s">
        <v>389</v>
      </c>
      <c r="E523" s="182" t="s">
        <v>42</v>
      </c>
      <c r="F523" s="405" t="s">
        <v>47</v>
      </c>
      <c r="G523" s="377">
        <v>100</v>
      </c>
      <c r="H523" s="221">
        <v>0</v>
      </c>
      <c r="I523" s="221">
        <v>0</v>
      </c>
      <c r="J523" s="221">
        <v>0</v>
      </c>
      <c r="K523" s="221">
        <v>0</v>
      </c>
      <c r="L523" s="373">
        <v>100</v>
      </c>
      <c r="M523" s="374">
        <v>18</v>
      </c>
      <c r="N523" s="374">
        <v>0</v>
      </c>
      <c r="O523" s="373">
        <v>18</v>
      </c>
      <c r="P523" s="373"/>
      <c r="Q523" s="373"/>
      <c r="R523" s="373"/>
      <c r="S523" s="373"/>
      <c r="T523" s="373"/>
      <c r="U523" s="373"/>
      <c r="V523" s="373"/>
      <c r="W523" s="373"/>
      <c r="X523" s="2843">
        <v>18</v>
      </c>
      <c r="Y523" s="2843">
        <v>0</v>
      </c>
      <c r="Z523" s="2108">
        <v>18</v>
      </c>
      <c r="AA523" s="2844"/>
      <c r="AB523" s="2844"/>
      <c r="AC523" s="2108">
        <v>0</v>
      </c>
      <c r="AD523" s="2108"/>
      <c r="AE523" s="2844"/>
      <c r="AF523" s="2844">
        <v>0</v>
      </c>
      <c r="AG523" s="2108">
        <v>0</v>
      </c>
      <c r="AH523" s="373"/>
      <c r="AI523" s="373"/>
      <c r="AJ523" s="373">
        <v>0</v>
      </c>
    </row>
    <row r="524" spans="1:36" s="346" customFormat="1" ht="47.25">
      <c r="A524" s="369">
        <v>622</v>
      </c>
      <c r="B524" s="228" t="s">
        <v>1350</v>
      </c>
      <c r="C524" s="370" t="s">
        <v>1348</v>
      </c>
      <c r="D524" s="182" t="s">
        <v>302</v>
      </c>
      <c r="E524" s="182" t="s">
        <v>42</v>
      </c>
      <c r="F524" s="405" t="s">
        <v>47</v>
      </c>
      <c r="G524" s="377">
        <v>100</v>
      </c>
      <c r="H524" s="221">
        <v>0</v>
      </c>
      <c r="I524" s="221">
        <v>0</v>
      </c>
      <c r="J524" s="221">
        <v>0</v>
      </c>
      <c r="K524" s="221">
        <v>0</v>
      </c>
      <c r="L524" s="373">
        <v>100</v>
      </c>
      <c r="M524" s="374">
        <v>18</v>
      </c>
      <c r="N524" s="374">
        <v>0</v>
      </c>
      <c r="O524" s="373">
        <v>18</v>
      </c>
      <c r="P524" s="373"/>
      <c r="Q524" s="373"/>
      <c r="R524" s="373"/>
      <c r="S524" s="373"/>
      <c r="T524" s="373"/>
      <c r="U524" s="373"/>
      <c r="V524" s="373"/>
      <c r="W524" s="373"/>
      <c r="X524" s="2843">
        <v>18</v>
      </c>
      <c r="Y524" s="2843">
        <v>0</v>
      </c>
      <c r="Z524" s="2108">
        <v>18</v>
      </c>
      <c r="AA524" s="2844"/>
      <c r="AB524" s="2844"/>
      <c r="AC524" s="2108">
        <v>0</v>
      </c>
      <c r="AD524" s="2108"/>
      <c r="AE524" s="2844"/>
      <c r="AF524" s="2844">
        <v>0</v>
      </c>
      <c r="AG524" s="2108">
        <v>0</v>
      </c>
      <c r="AH524" s="373"/>
      <c r="AI524" s="373"/>
      <c r="AJ524" s="373">
        <v>0</v>
      </c>
    </row>
    <row r="525" spans="1:36" s="346" customFormat="1" ht="47.25">
      <c r="A525" s="369">
        <v>623</v>
      </c>
      <c r="B525" s="228" t="s">
        <v>1351</v>
      </c>
      <c r="C525" s="370" t="s">
        <v>1352</v>
      </c>
      <c r="D525" s="182" t="s">
        <v>393</v>
      </c>
      <c r="E525" s="182" t="s">
        <v>42</v>
      </c>
      <c r="F525" s="405" t="s">
        <v>47</v>
      </c>
      <c r="G525" s="377">
        <v>126.435</v>
      </c>
      <c r="H525" s="221">
        <v>0</v>
      </c>
      <c r="I525" s="221">
        <v>0</v>
      </c>
      <c r="J525" s="221">
        <v>0</v>
      </c>
      <c r="K525" s="221">
        <v>0</v>
      </c>
      <c r="L525" s="373">
        <v>126.435</v>
      </c>
      <c r="M525" s="374">
        <v>25.286999999999999</v>
      </c>
      <c r="N525" s="374">
        <v>0</v>
      </c>
      <c r="O525" s="373">
        <v>25.286999999999999</v>
      </c>
      <c r="P525" s="373"/>
      <c r="Q525" s="373"/>
      <c r="R525" s="373"/>
      <c r="S525" s="373"/>
      <c r="T525" s="373"/>
      <c r="U525" s="373"/>
      <c r="V525" s="373"/>
      <c r="W525" s="373"/>
      <c r="X525" s="2843">
        <v>25.286999999999999</v>
      </c>
      <c r="Y525" s="2843">
        <v>0</v>
      </c>
      <c r="Z525" s="2108">
        <v>25.286999999999999</v>
      </c>
      <c r="AA525" s="2844"/>
      <c r="AB525" s="2844"/>
      <c r="AC525" s="2108">
        <v>0</v>
      </c>
      <c r="AD525" s="2108"/>
      <c r="AE525" s="2844"/>
      <c r="AF525" s="2844">
        <v>0</v>
      </c>
      <c r="AG525" s="2108">
        <v>0</v>
      </c>
      <c r="AH525" s="373"/>
      <c r="AI525" s="373"/>
      <c r="AJ525" s="373">
        <v>0</v>
      </c>
    </row>
    <row r="526" spans="1:36" s="346" customFormat="1" ht="63">
      <c r="A526" s="369">
        <v>624</v>
      </c>
      <c r="B526" s="228" t="s">
        <v>1353</v>
      </c>
      <c r="C526" s="370" t="s">
        <v>1354</v>
      </c>
      <c r="D526" s="182" t="s">
        <v>230</v>
      </c>
      <c r="E526" s="182" t="s">
        <v>42</v>
      </c>
      <c r="F526" s="405" t="s">
        <v>47</v>
      </c>
      <c r="G526" s="377">
        <v>30</v>
      </c>
      <c r="H526" s="221">
        <v>0</v>
      </c>
      <c r="I526" s="221">
        <v>0</v>
      </c>
      <c r="J526" s="221">
        <v>0</v>
      </c>
      <c r="K526" s="221">
        <v>0</v>
      </c>
      <c r="L526" s="373">
        <v>30</v>
      </c>
      <c r="M526" s="374">
        <v>6</v>
      </c>
      <c r="N526" s="374">
        <v>0</v>
      </c>
      <c r="O526" s="373">
        <v>6</v>
      </c>
      <c r="P526" s="373"/>
      <c r="Q526" s="373"/>
      <c r="R526" s="373"/>
      <c r="S526" s="373"/>
      <c r="T526" s="373"/>
      <c r="U526" s="373"/>
      <c r="V526" s="373"/>
      <c r="W526" s="373"/>
      <c r="X526" s="2843">
        <v>6</v>
      </c>
      <c r="Y526" s="2843">
        <v>0</v>
      </c>
      <c r="Z526" s="2108">
        <v>6</v>
      </c>
      <c r="AA526" s="2844"/>
      <c r="AB526" s="2844"/>
      <c r="AC526" s="2108">
        <v>0</v>
      </c>
      <c r="AD526" s="2108"/>
      <c r="AE526" s="2844"/>
      <c r="AF526" s="2844">
        <v>0</v>
      </c>
      <c r="AG526" s="2108">
        <v>0</v>
      </c>
      <c r="AH526" s="373"/>
      <c r="AI526" s="373"/>
      <c r="AJ526" s="373">
        <v>0</v>
      </c>
    </row>
    <row r="527" spans="1:36" s="346" customFormat="1" ht="94.5">
      <c r="A527" s="369">
        <v>625</v>
      </c>
      <c r="B527" s="228" t="s">
        <v>1355</v>
      </c>
      <c r="C527" s="370" t="s">
        <v>1356</v>
      </c>
      <c r="D527" s="182" t="s">
        <v>384</v>
      </c>
      <c r="E527" s="182" t="s">
        <v>42</v>
      </c>
      <c r="F527" s="405" t="s">
        <v>47</v>
      </c>
      <c r="G527" s="377">
        <v>95</v>
      </c>
      <c r="H527" s="221">
        <v>0</v>
      </c>
      <c r="I527" s="221">
        <v>0</v>
      </c>
      <c r="J527" s="221">
        <v>0</v>
      </c>
      <c r="K527" s="221">
        <v>0</v>
      </c>
      <c r="L527" s="373">
        <v>95</v>
      </c>
      <c r="M527" s="374">
        <v>19</v>
      </c>
      <c r="N527" s="374">
        <v>0</v>
      </c>
      <c r="O527" s="373">
        <v>19</v>
      </c>
      <c r="P527" s="373"/>
      <c r="Q527" s="373"/>
      <c r="R527" s="373"/>
      <c r="S527" s="373"/>
      <c r="T527" s="373"/>
      <c r="U527" s="373"/>
      <c r="V527" s="373"/>
      <c r="W527" s="373"/>
      <c r="X527" s="2843">
        <v>19</v>
      </c>
      <c r="Y527" s="2843">
        <v>0</v>
      </c>
      <c r="Z527" s="2108">
        <v>19</v>
      </c>
      <c r="AA527" s="2844"/>
      <c r="AB527" s="2844"/>
      <c r="AC527" s="2108">
        <v>0</v>
      </c>
      <c r="AD527" s="2108"/>
      <c r="AE527" s="2844"/>
      <c r="AF527" s="2844">
        <v>0</v>
      </c>
      <c r="AG527" s="2108">
        <v>0</v>
      </c>
      <c r="AH527" s="373"/>
      <c r="AI527" s="373"/>
      <c r="AJ527" s="373">
        <v>0</v>
      </c>
    </row>
    <row r="528" spans="1:36" s="346" customFormat="1" ht="78.75">
      <c r="A528" s="369">
        <v>626</v>
      </c>
      <c r="B528" s="228" t="s">
        <v>1357</v>
      </c>
      <c r="C528" s="370" t="s">
        <v>1358</v>
      </c>
      <c r="D528" s="182" t="s">
        <v>670</v>
      </c>
      <c r="E528" s="182" t="s">
        <v>42</v>
      </c>
      <c r="F528" s="405" t="s">
        <v>47</v>
      </c>
      <c r="G528" s="377">
        <v>60</v>
      </c>
      <c r="H528" s="221">
        <v>0</v>
      </c>
      <c r="I528" s="221">
        <v>0</v>
      </c>
      <c r="J528" s="221">
        <v>0</v>
      </c>
      <c r="K528" s="221">
        <v>0</v>
      </c>
      <c r="L528" s="373">
        <v>60</v>
      </c>
      <c r="M528" s="374">
        <v>12</v>
      </c>
      <c r="N528" s="374">
        <v>0</v>
      </c>
      <c r="O528" s="373">
        <v>12</v>
      </c>
      <c r="P528" s="373"/>
      <c r="Q528" s="373"/>
      <c r="R528" s="373"/>
      <c r="S528" s="373"/>
      <c r="T528" s="373"/>
      <c r="U528" s="373"/>
      <c r="V528" s="373"/>
      <c r="W528" s="373"/>
      <c r="X528" s="2843">
        <v>12</v>
      </c>
      <c r="Y528" s="2843">
        <v>0</v>
      </c>
      <c r="Z528" s="2108">
        <v>12</v>
      </c>
      <c r="AA528" s="2844"/>
      <c r="AB528" s="2844"/>
      <c r="AC528" s="2108">
        <v>0</v>
      </c>
      <c r="AD528" s="2108"/>
      <c r="AE528" s="2844"/>
      <c r="AF528" s="2844">
        <v>0</v>
      </c>
      <c r="AG528" s="2108">
        <v>0</v>
      </c>
      <c r="AH528" s="373"/>
      <c r="AI528" s="373"/>
      <c r="AJ528" s="373">
        <v>0</v>
      </c>
    </row>
    <row r="529" spans="1:36" s="346" customFormat="1" ht="36.75" customHeight="1">
      <c r="A529" s="369">
        <v>627</v>
      </c>
      <c r="B529" s="228" t="s">
        <v>1359</v>
      </c>
      <c r="C529" s="370" t="s">
        <v>1360</v>
      </c>
      <c r="D529" s="182" t="s">
        <v>51</v>
      </c>
      <c r="E529" s="182" t="s">
        <v>42</v>
      </c>
      <c r="F529" s="405" t="s">
        <v>47</v>
      </c>
      <c r="G529" s="377">
        <v>2985.5</v>
      </c>
      <c r="H529" s="221">
        <v>0</v>
      </c>
      <c r="I529" s="221">
        <v>0</v>
      </c>
      <c r="J529" s="221">
        <v>0</v>
      </c>
      <c r="K529" s="221">
        <v>0</v>
      </c>
      <c r="L529" s="373">
        <v>2985.5</v>
      </c>
      <c r="M529" s="374">
        <v>100</v>
      </c>
      <c r="N529" s="374">
        <v>0</v>
      </c>
      <c r="O529" s="373">
        <v>100</v>
      </c>
      <c r="P529" s="373"/>
      <c r="Q529" s="373"/>
      <c r="R529" s="373"/>
      <c r="S529" s="373"/>
      <c r="T529" s="373"/>
      <c r="U529" s="373"/>
      <c r="V529" s="373"/>
      <c r="W529" s="373"/>
      <c r="X529" s="2843">
        <v>100</v>
      </c>
      <c r="Y529" s="2843">
        <v>0</v>
      </c>
      <c r="Z529" s="2108">
        <v>100</v>
      </c>
      <c r="AA529" s="2844"/>
      <c r="AB529" s="2844"/>
      <c r="AC529" s="2108">
        <v>0</v>
      </c>
      <c r="AD529" s="2108"/>
      <c r="AE529" s="2844"/>
      <c r="AF529" s="2844">
        <v>0</v>
      </c>
      <c r="AG529" s="2108">
        <v>0</v>
      </c>
      <c r="AH529" s="373"/>
      <c r="AI529" s="373"/>
      <c r="AJ529" s="373">
        <v>0</v>
      </c>
    </row>
    <row r="530" spans="1:36" s="346" customFormat="1" ht="78.75">
      <c r="A530" s="369">
        <v>628</v>
      </c>
      <c r="B530" s="228" t="s">
        <v>1361</v>
      </c>
      <c r="C530" s="370" t="s">
        <v>1362</v>
      </c>
      <c r="D530" s="182" t="s">
        <v>51</v>
      </c>
      <c r="E530" s="182" t="s">
        <v>42</v>
      </c>
      <c r="F530" s="405" t="s">
        <v>47</v>
      </c>
      <c r="G530" s="377">
        <v>51.875</v>
      </c>
      <c r="H530" s="221">
        <v>0</v>
      </c>
      <c r="I530" s="221">
        <v>0</v>
      </c>
      <c r="J530" s="221">
        <v>0</v>
      </c>
      <c r="K530" s="221">
        <v>0</v>
      </c>
      <c r="L530" s="373">
        <v>51.875</v>
      </c>
      <c r="M530" s="374">
        <v>0</v>
      </c>
      <c r="N530" s="374">
        <v>17.2</v>
      </c>
      <c r="O530" s="373">
        <v>17.2</v>
      </c>
      <c r="P530" s="373"/>
      <c r="Q530" s="373"/>
      <c r="R530" s="373"/>
      <c r="S530" s="373"/>
      <c r="T530" s="373"/>
      <c r="U530" s="373"/>
      <c r="V530" s="373"/>
      <c r="W530" s="373"/>
      <c r="X530" s="2843">
        <v>0</v>
      </c>
      <c r="Y530" s="2843">
        <v>17.2</v>
      </c>
      <c r="Z530" s="2108">
        <v>17.2</v>
      </c>
      <c r="AA530" s="2844"/>
      <c r="AB530" s="2844"/>
      <c r="AC530" s="2108">
        <v>0</v>
      </c>
      <c r="AD530" s="2108"/>
      <c r="AE530" s="2844"/>
      <c r="AF530" s="2844">
        <v>0</v>
      </c>
      <c r="AG530" s="2108">
        <v>0</v>
      </c>
      <c r="AH530" s="373"/>
      <c r="AI530" s="373"/>
      <c r="AJ530" s="373">
        <v>0</v>
      </c>
    </row>
    <row r="531" spans="1:36" s="346" customFormat="1" ht="94.5">
      <c r="A531" s="369">
        <v>629</v>
      </c>
      <c r="B531" s="228" t="s">
        <v>1363</v>
      </c>
      <c r="C531" s="370" t="s">
        <v>1364</v>
      </c>
      <c r="D531" s="182" t="s">
        <v>1365</v>
      </c>
      <c r="E531" s="182" t="s">
        <v>42</v>
      </c>
      <c r="F531" s="405" t="s">
        <v>47</v>
      </c>
      <c r="G531" s="377">
        <v>285</v>
      </c>
      <c r="H531" s="221">
        <v>0</v>
      </c>
      <c r="I531" s="221">
        <v>0</v>
      </c>
      <c r="J531" s="221">
        <v>0</v>
      </c>
      <c r="K531" s="221">
        <v>0</v>
      </c>
      <c r="L531" s="373">
        <v>285</v>
      </c>
      <c r="M531" s="374">
        <v>20</v>
      </c>
      <c r="N531" s="374">
        <v>0</v>
      </c>
      <c r="O531" s="373">
        <v>20</v>
      </c>
      <c r="P531" s="373"/>
      <c r="Q531" s="373"/>
      <c r="R531" s="373"/>
      <c r="S531" s="373"/>
      <c r="T531" s="373"/>
      <c r="U531" s="373"/>
      <c r="V531" s="373"/>
      <c r="W531" s="373"/>
      <c r="X531" s="2843">
        <v>20</v>
      </c>
      <c r="Y531" s="2843">
        <v>0</v>
      </c>
      <c r="Z531" s="2108">
        <v>20</v>
      </c>
      <c r="AA531" s="2844"/>
      <c r="AB531" s="2844"/>
      <c r="AC531" s="2108">
        <v>0</v>
      </c>
      <c r="AD531" s="2108"/>
      <c r="AE531" s="2844"/>
      <c r="AF531" s="2844">
        <v>0</v>
      </c>
      <c r="AG531" s="2108">
        <v>0</v>
      </c>
      <c r="AH531" s="373"/>
      <c r="AI531" s="373"/>
      <c r="AJ531" s="373">
        <v>0</v>
      </c>
    </row>
    <row r="532" spans="1:36" s="346" customFormat="1" ht="110.25">
      <c r="A532" s="369">
        <v>630</v>
      </c>
      <c r="B532" s="228" t="s">
        <v>1366</v>
      </c>
      <c r="C532" s="370" t="s">
        <v>1367</v>
      </c>
      <c r="D532" s="182" t="s">
        <v>672</v>
      </c>
      <c r="E532" s="182" t="s">
        <v>42</v>
      </c>
      <c r="F532" s="405" t="s">
        <v>47</v>
      </c>
      <c r="G532" s="377">
        <v>95</v>
      </c>
      <c r="H532" s="221">
        <v>0</v>
      </c>
      <c r="I532" s="221">
        <v>0</v>
      </c>
      <c r="J532" s="221">
        <v>0</v>
      </c>
      <c r="K532" s="221">
        <v>0</v>
      </c>
      <c r="L532" s="373">
        <v>95</v>
      </c>
      <c r="M532" s="374">
        <v>0</v>
      </c>
      <c r="N532" s="374">
        <v>17.2</v>
      </c>
      <c r="O532" s="373">
        <v>17.2</v>
      </c>
      <c r="P532" s="373"/>
      <c r="Q532" s="373"/>
      <c r="R532" s="373"/>
      <c r="S532" s="373"/>
      <c r="T532" s="373"/>
      <c r="U532" s="373"/>
      <c r="V532" s="373"/>
      <c r="W532" s="373"/>
      <c r="X532" s="2843">
        <v>0</v>
      </c>
      <c r="Y532" s="2843">
        <v>17.2</v>
      </c>
      <c r="Z532" s="2108">
        <v>17.2</v>
      </c>
      <c r="AA532" s="2844"/>
      <c r="AB532" s="2844"/>
      <c r="AC532" s="2108">
        <v>0</v>
      </c>
      <c r="AD532" s="2108"/>
      <c r="AE532" s="2844"/>
      <c r="AF532" s="2844">
        <v>0</v>
      </c>
      <c r="AG532" s="2108">
        <v>0</v>
      </c>
      <c r="AH532" s="373"/>
      <c r="AI532" s="373"/>
      <c r="AJ532" s="373">
        <v>0</v>
      </c>
    </row>
    <row r="533" spans="1:36" s="346" customFormat="1" ht="31.5">
      <c r="A533" s="369">
        <v>631</v>
      </c>
      <c r="B533" s="228" t="s">
        <v>1368</v>
      </c>
      <c r="C533" s="446" t="s">
        <v>1369</v>
      </c>
      <c r="D533" s="182" t="s">
        <v>384</v>
      </c>
      <c r="E533" s="182" t="s">
        <v>42</v>
      </c>
      <c r="F533" s="405" t="s">
        <v>47</v>
      </c>
      <c r="G533" s="377">
        <v>20</v>
      </c>
      <c r="H533" s="221">
        <v>0</v>
      </c>
      <c r="I533" s="221">
        <v>0</v>
      </c>
      <c r="J533" s="221">
        <v>0</v>
      </c>
      <c r="K533" s="221">
        <v>0</v>
      </c>
      <c r="L533" s="373">
        <v>20</v>
      </c>
      <c r="M533" s="374">
        <v>3.5</v>
      </c>
      <c r="N533" s="374">
        <v>0</v>
      </c>
      <c r="O533" s="373">
        <v>3.5</v>
      </c>
      <c r="P533" s="373"/>
      <c r="Q533" s="373"/>
      <c r="R533" s="373"/>
      <c r="S533" s="373"/>
      <c r="T533" s="373"/>
      <c r="U533" s="373"/>
      <c r="V533" s="373"/>
      <c r="W533" s="373"/>
      <c r="X533" s="2843">
        <v>3.5</v>
      </c>
      <c r="Y533" s="2843">
        <v>0</v>
      </c>
      <c r="Z533" s="2108">
        <v>3.5</v>
      </c>
      <c r="AA533" s="2844"/>
      <c r="AB533" s="2844"/>
      <c r="AC533" s="2108">
        <v>0</v>
      </c>
      <c r="AD533" s="2108"/>
      <c r="AE533" s="2844"/>
      <c r="AF533" s="2844">
        <v>0</v>
      </c>
      <c r="AG533" s="2108">
        <v>0</v>
      </c>
      <c r="AH533" s="373"/>
      <c r="AI533" s="373"/>
      <c r="AJ533" s="373">
        <v>0</v>
      </c>
    </row>
    <row r="534" spans="1:36" s="346" customFormat="1" ht="63">
      <c r="A534" s="369">
        <v>632</v>
      </c>
      <c r="B534" s="228" t="s">
        <v>1370</v>
      </c>
      <c r="C534" s="370" t="s">
        <v>1371</v>
      </c>
      <c r="D534" s="182" t="s">
        <v>393</v>
      </c>
      <c r="E534" s="182" t="s">
        <v>42</v>
      </c>
      <c r="F534" s="405" t="s">
        <v>47</v>
      </c>
      <c r="G534" s="377">
        <v>95</v>
      </c>
      <c r="H534" s="221">
        <v>0</v>
      </c>
      <c r="I534" s="221">
        <v>0</v>
      </c>
      <c r="J534" s="221">
        <v>0</v>
      </c>
      <c r="K534" s="221">
        <v>0</v>
      </c>
      <c r="L534" s="373">
        <v>95</v>
      </c>
      <c r="M534" s="374">
        <v>0</v>
      </c>
      <c r="N534" s="374">
        <v>17.2</v>
      </c>
      <c r="O534" s="373">
        <v>17.2</v>
      </c>
      <c r="P534" s="373"/>
      <c r="Q534" s="373"/>
      <c r="R534" s="373"/>
      <c r="S534" s="373"/>
      <c r="T534" s="373"/>
      <c r="U534" s="373"/>
      <c r="V534" s="373"/>
      <c r="W534" s="373"/>
      <c r="X534" s="2843">
        <v>0</v>
      </c>
      <c r="Y534" s="2843">
        <v>17.2</v>
      </c>
      <c r="Z534" s="2108">
        <v>17.2</v>
      </c>
      <c r="AA534" s="2844"/>
      <c r="AB534" s="2844"/>
      <c r="AC534" s="2108">
        <v>0</v>
      </c>
      <c r="AD534" s="2108"/>
      <c r="AE534" s="2844"/>
      <c r="AF534" s="2844">
        <v>0</v>
      </c>
      <c r="AG534" s="2108">
        <v>0</v>
      </c>
      <c r="AH534" s="373"/>
      <c r="AI534" s="373"/>
      <c r="AJ534" s="373">
        <v>0</v>
      </c>
    </row>
    <row r="535" spans="1:36" s="346" customFormat="1" ht="47.25">
      <c r="A535" s="369">
        <v>633</v>
      </c>
      <c r="B535" s="447" t="s">
        <v>1372</v>
      </c>
      <c r="C535" s="338" t="s">
        <v>1373</v>
      </c>
      <c r="D535" s="448" t="s">
        <v>205</v>
      </c>
      <c r="E535" s="448" t="s">
        <v>1374</v>
      </c>
      <c r="F535" s="448" t="s">
        <v>30</v>
      </c>
      <c r="G535" s="449">
        <v>170</v>
      </c>
      <c r="H535" s="221">
        <v>0</v>
      </c>
      <c r="I535" s="221">
        <v>0</v>
      </c>
      <c r="J535" s="221">
        <v>0</v>
      </c>
      <c r="K535" s="221">
        <v>0</v>
      </c>
      <c r="L535" s="373">
        <v>170</v>
      </c>
      <c r="M535" s="374">
        <v>170</v>
      </c>
      <c r="N535" s="374">
        <v>0</v>
      </c>
      <c r="O535" s="373">
        <v>170</v>
      </c>
      <c r="P535" s="373"/>
      <c r="Q535" s="373"/>
      <c r="R535" s="373"/>
      <c r="S535" s="373"/>
      <c r="T535" s="373"/>
      <c r="U535" s="373"/>
      <c r="V535" s="373"/>
      <c r="W535" s="373"/>
      <c r="X535" s="2843">
        <v>170</v>
      </c>
      <c r="Y535" s="2843">
        <v>0</v>
      </c>
      <c r="Z535" s="2108">
        <v>170</v>
      </c>
      <c r="AA535" s="2844"/>
      <c r="AB535" s="2844"/>
      <c r="AC535" s="2108">
        <v>0</v>
      </c>
      <c r="AD535" s="2108"/>
      <c r="AE535" s="2844"/>
      <c r="AF535" s="2844">
        <v>0</v>
      </c>
      <c r="AG535" s="2108">
        <v>0</v>
      </c>
      <c r="AH535" s="373"/>
      <c r="AI535" s="373"/>
      <c r="AJ535" s="373">
        <v>0</v>
      </c>
    </row>
    <row r="536" spans="1:36" s="346" customFormat="1" ht="94.5">
      <c r="A536" s="369">
        <v>634</v>
      </c>
      <c r="B536" s="228" t="s">
        <v>1375</v>
      </c>
      <c r="C536" s="370" t="s">
        <v>1376</v>
      </c>
      <c r="D536" s="182" t="s">
        <v>561</v>
      </c>
      <c r="E536" s="182" t="s">
        <v>42</v>
      </c>
      <c r="F536" s="405" t="s">
        <v>47</v>
      </c>
      <c r="G536" s="377">
        <v>75</v>
      </c>
      <c r="H536" s="221">
        <v>0</v>
      </c>
      <c r="I536" s="221">
        <v>0</v>
      </c>
      <c r="J536" s="221">
        <v>0</v>
      </c>
      <c r="K536" s="221">
        <v>0</v>
      </c>
      <c r="L536" s="373">
        <v>75</v>
      </c>
      <c r="M536" s="374">
        <v>19</v>
      </c>
      <c r="N536" s="374">
        <v>0</v>
      </c>
      <c r="O536" s="373">
        <v>19</v>
      </c>
      <c r="P536" s="373"/>
      <c r="Q536" s="373"/>
      <c r="R536" s="373"/>
      <c r="S536" s="373"/>
      <c r="T536" s="373"/>
      <c r="U536" s="373"/>
      <c r="V536" s="373"/>
      <c r="W536" s="373"/>
      <c r="X536" s="2843">
        <v>19</v>
      </c>
      <c r="Y536" s="2843">
        <v>0</v>
      </c>
      <c r="Z536" s="2108">
        <v>19</v>
      </c>
      <c r="AA536" s="2844"/>
      <c r="AB536" s="2844"/>
      <c r="AC536" s="2108">
        <v>0</v>
      </c>
      <c r="AD536" s="2108"/>
      <c r="AE536" s="2844"/>
      <c r="AF536" s="2844">
        <v>0</v>
      </c>
      <c r="AG536" s="2108">
        <v>0</v>
      </c>
      <c r="AH536" s="373"/>
      <c r="AI536" s="373"/>
      <c r="AJ536" s="373">
        <v>0</v>
      </c>
    </row>
    <row r="537" spans="1:36" s="346" customFormat="1" ht="94.5">
      <c r="A537" s="369">
        <v>635</v>
      </c>
      <c r="B537" s="228" t="s">
        <v>1377</v>
      </c>
      <c r="C537" s="370" t="s">
        <v>1378</v>
      </c>
      <c r="D537" s="182" t="s">
        <v>213</v>
      </c>
      <c r="E537" s="182" t="s">
        <v>42</v>
      </c>
      <c r="F537" s="405" t="s">
        <v>47</v>
      </c>
      <c r="G537" s="377">
        <v>20</v>
      </c>
      <c r="H537" s="221">
        <v>0</v>
      </c>
      <c r="I537" s="221">
        <v>0</v>
      </c>
      <c r="J537" s="221">
        <v>0</v>
      </c>
      <c r="K537" s="221">
        <v>0</v>
      </c>
      <c r="L537" s="373">
        <v>20</v>
      </c>
      <c r="M537" s="374">
        <v>5</v>
      </c>
      <c r="N537" s="374">
        <v>0</v>
      </c>
      <c r="O537" s="373">
        <v>5</v>
      </c>
      <c r="P537" s="373"/>
      <c r="Q537" s="373"/>
      <c r="R537" s="373"/>
      <c r="S537" s="373"/>
      <c r="T537" s="373"/>
      <c r="U537" s="373"/>
      <c r="V537" s="373"/>
      <c r="W537" s="373"/>
      <c r="X537" s="2843">
        <v>5</v>
      </c>
      <c r="Y537" s="2843">
        <v>0</v>
      </c>
      <c r="Z537" s="2108">
        <v>5</v>
      </c>
      <c r="AA537" s="2844"/>
      <c r="AB537" s="2844"/>
      <c r="AC537" s="2108">
        <v>0</v>
      </c>
      <c r="AD537" s="2108"/>
      <c r="AE537" s="2844"/>
      <c r="AF537" s="2844">
        <v>0</v>
      </c>
      <c r="AG537" s="2108">
        <v>0</v>
      </c>
      <c r="AH537" s="373"/>
      <c r="AI537" s="373"/>
      <c r="AJ537" s="373">
        <v>0</v>
      </c>
    </row>
    <row r="538" spans="1:36" s="346" customFormat="1" ht="94.5">
      <c r="A538" s="369">
        <v>636</v>
      </c>
      <c r="B538" s="228" t="s">
        <v>1379</v>
      </c>
      <c r="C538" s="370" t="s">
        <v>1380</v>
      </c>
      <c r="D538" s="182" t="s">
        <v>538</v>
      </c>
      <c r="E538" s="182" t="s">
        <v>42</v>
      </c>
      <c r="F538" s="405" t="s">
        <v>47</v>
      </c>
      <c r="G538" s="377">
        <v>110</v>
      </c>
      <c r="H538" s="221">
        <v>0</v>
      </c>
      <c r="I538" s="221">
        <v>0</v>
      </c>
      <c r="J538" s="221">
        <v>0</v>
      </c>
      <c r="K538" s="221">
        <v>0</v>
      </c>
      <c r="L538" s="373">
        <v>110</v>
      </c>
      <c r="M538" s="374">
        <v>27</v>
      </c>
      <c r="N538" s="374">
        <v>0</v>
      </c>
      <c r="O538" s="373">
        <v>27</v>
      </c>
      <c r="P538" s="373"/>
      <c r="Q538" s="373"/>
      <c r="R538" s="373"/>
      <c r="S538" s="373"/>
      <c r="T538" s="373"/>
      <c r="U538" s="373"/>
      <c r="V538" s="373"/>
      <c r="W538" s="373"/>
      <c r="X538" s="2843">
        <v>27</v>
      </c>
      <c r="Y538" s="2843">
        <v>0</v>
      </c>
      <c r="Z538" s="2108">
        <v>27</v>
      </c>
      <c r="AA538" s="2844"/>
      <c r="AB538" s="2844"/>
      <c r="AC538" s="2108">
        <v>0</v>
      </c>
      <c r="AD538" s="2108"/>
      <c r="AE538" s="2844"/>
      <c r="AF538" s="2844">
        <v>0</v>
      </c>
      <c r="AG538" s="2108">
        <v>0</v>
      </c>
      <c r="AH538" s="373"/>
      <c r="AI538" s="373"/>
      <c r="AJ538" s="373">
        <v>0</v>
      </c>
    </row>
    <row r="539" spans="1:36" s="346" customFormat="1" ht="78.75">
      <c r="A539" s="369">
        <v>637</v>
      </c>
      <c r="B539" s="228" t="s">
        <v>1381</v>
      </c>
      <c r="C539" s="370" t="s">
        <v>1382</v>
      </c>
      <c r="D539" s="182" t="s">
        <v>538</v>
      </c>
      <c r="E539" s="182" t="s">
        <v>42</v>
      </c>
      <c r="F539" s="405" t="s">
        <v>47</v>
      </c>
      <c r="G539" s="377">
        <v>50</v>
      </c>
      <c r="H539" s="221">
        <v>0</v>
      </c>
      <c r="I539" s="221">
        <v>0</v>
      </c>
      <c r="J539" s="221">
        <v>0</v>
      </c>
      <c r="K539" s="221">
        <v>0</v>
      </c>
      <c r="L539" s="373">
        <v>50</v>
      </c>
      <c r="M539" s="374">
        <v>12.5</v>
      </c>
      <c r="N539" s="374">
        <v>0</v>
      </c>
      <c r="O539" s="373">
        <v>12.5</v>
      </c>
      <c r="P539" s="373"/>
      <c r="Q539" s="373"/>
      <c r="R539" s="373"/>
      <c r="S539" s="373"/>
      <c r="T539" s="373"/>
      <c r="U539" s="373"/>
      <c r="V539" s="373"/>
      <c r="W539" s="373"/>
      <c r="X539" s="2843">
        <v>12.5</v>
      </c>
      <c r="Y539" s="2843">
        <v>0</v>
      </c>
      <c r="Z539" s="2108">
        <v>12.5</v>
      </c>
      <c r="AA539" s="2844"/>
      <c r="AB539" s="2844"/>
      <c r="AC539" s="2108">
        <v>0</v>
      </c>
      <c r="AD539" s="2108"/>
      <c r="AE539" s="2844"/>
      <c r="AF539" s="2844">
        <v>0</v>
      </c>
      <c r="AG539" s="2108">
        <v>0</v>
      </c>
      <c r="AH539" s="373"/>
      <c r="AI539" s="373"/>
      <c r="AJ539" s="373">
        <v>0</v>
      </c>
    </row>
    <row r="540" spans="1:36" s="346" customFormat="1" ht="94.5">
      <c r="A540" s="369">
        <v>638</v>
      </c>
      <c r="B540" s="228" t="s">
        <v>1383</v>
      </c>
      <c r="C540" s="370" t="s">
        <v>1384</v>
      </c>
      <c r="D540" s="182" t="s">
        <v>668</v>
      </c>
      <c r="E540" s="182" t="s">
        <v>42</v>
      </c>
      <c r="F540" s="405" t="s">
        <v>47</v>
      </c>
      <c r="G540" s="377">
        <v>50</v>
      </c>
      <c r="H540" s="221">
        <v>0</v>
      </c>
      <c r="I540" s="221">
        <v>0</v>
      </c>
      <c r="J540" s="221">
        <v>0</v>
      </c>
      <c r="K540" s="221">
        <v>0</v>
      </c>
      <c r="L540" s="373">
        <v>50</v>
      </c>
      <c r="M540" s="374">
        <v>12.5</v>
      </c>
      <c r="N540" s="374">
        <v>0</v>
      </c>
      <c r="O540" s="373">
        <v>12.5</v>
      </c>
      <c r="P540" s="373"/>
      <c r="Q540" s="373"/>
      <c r="R540" s="373"/>
      <c r="S540" s="373"/>
      <c r="T540" s="373"/>
      <c r="U540" s="373"/>
      <c r="V540" s="373"/>
      <c r="W540" s="373"/>
      <c r="X540" s="2843">
        <v>12.5</v>
      </c>
      <c r="Y540" s="2843">
        <v>0</v>
      </c>
      <c r="Z540" s="2108">
        <v>12.5</v>
      </c>
      <c r="AA540" s="2844"/>
      <c r="AB540" s="2844"/>
      <c r="AC540" s="2108">
        <v>0</v>
      </c>
      <c r="AD540" s="2108"/>
      <c r="AE540" s="2844"/>
      <c r="AF540" s="2844">
        <v>0</v>
      </c>
      <c r="AG540" s="2108">
        <v>0</v>
      </c>
      <c r="AH540" s="373"/>
      <c r="AI540" s="373"/>
      <c r="AJ540" s="373">
        <v>0</v>
      </c>
    </row>
    <row r="541" spans="1:36" s="346" customFormat="1" ht="126">
      <c r="A541" s="369">
        <v>639</v>
      </c>
      <c r="B541" s="228" t="s">
        <v>1385</v>
      </c>
      <c r="C541" s="370" t="s">
        <v>1386</v>
      </c>
      <c r="D541" s="182" t="s">
        <v>561</v>
      </c>
      <c r="E541" s="182" t="s">
        <v>42</v>
      </c>
      <c r="F541" s="405" t="s">
        <v>47</v>
      </c>
      <c r="G541" s="377">
        <v>90</v>
      </c>
      <c r="H541" s="221">
        <v>0</v>
      </c>
      <c r="I541" s="221">
        <v>0</v>
      </c>
      <c r="J541" s="221">
        <v>0</v>
      </c>
      <c r="K541" s="221">
        <v>0</v>
      </c>
      <c r="L541" s="373">
        <v>90</v>
      </c>
      <c r="M541" s="374">
        <v>22.5</v>
      </c>
      <c r="N541" s="374">
        <v>0</v>
      </c>
      <c r="O541" s="373">
        <v>22.5</v>
      </c>
      <c r="P541" s="373"/>
      <c r="Q541" s="373"/>
      <c r="R541" s="373"/>
      <c r="S541" s="373"/>
      <c r="T541" s="373"/>
      <c r="U541" s="373"/>
      <c r="V541" s="373"/>
      <c r="W541" s="373"/>
      <c r="X541" s="2843">
        <v>22.5</v>
      </c>
      <c r="Y541" s="2843">
        <v>0</v>
      </c>
      <c r="Z541" s="2108">
        <v>22.5</v>
      </c>
      <c r="AA541" s="2844"/>
      <c r="AB541" s="2844"/>
      <c r="AC541" s="2108">
        <v>0</v>
      </c>
      <c r="AD541" s="2108"/>
      <c r="AE541" s="2844"/>
      <c r="AF541" s="2844">
        <v>0</v>
      </c>
      <c r="AG541" s="2108">
        <v>0</v>
      </c>
      <c r="AH541" s="373"/>
      <c r="AI541" s="373"/>
      <c r="AJ541" s="373">
        <v>0</v>
      </c>
    </row>
    <row r="542" spans="1:36" s="346" customFormat="1" ht="236.25">
      <c r="A542" s="369">
        <v>640</v>
      </c>
      <c r="B542" s="228" t="s">
        <v>1387</v>
      </c>
      <c r="C542" s="370" t="s">
        <v>1388</v>
      </c>
      <c r="D542" s="182" t="s">
        <v>393</v>
      </c>
      <c r="E542" s="182" t="s">
        <v>42</v>
      </c>
      <c r="F542" s="405" t="s">
        <v>47</v>
      </c>
      <c r="G542" s="377">
        <v>100</v>
      </c>
      <c r="H542" s="221">
        <v>0</v>
      </c>
      <c r="I542" s="221">
        <v>0</v>
      </c>
      <c r="J542" s="221">
        <v>0</v>
      </c>
      <c r="K542" s="221">
        <v>0</v>
      </c>
      <c r="L542" s="373">
        <v>100</v>
      </c>
      <c r="M542" s="374">
        <v>25</v>
      </c>
      <c r="N542" s="374">
        <v>0</v>
      </c>
      <c r="O542" s="373">
        <v>25</v>
      </c>
      <c r="P542" s="373"/>
      <c r="Q542" s="373"/>
      <c r="R542" s="373"/>
      <c r="S542" s="373"/>
      <c r="T542" s="373"/>
      <c r="U542" s="373"/>
      <c r="V542" s="373"/>
      <c r="W542" s="373"/>
      <c r="X542" s="2843">
        <v>25</v>
      </c>
      <c r="Y542" s="2843">
        <v>0</v>
      </c>
      <c r="Z542" s="2108">
        <v>25</v>
      </c>
      <c r="AA542" s="2844"/>
      <c r="AB542" s="2844"/>
      <c r="AC542" s="2108">
        <v>0</v>
      </c>
      <c r="AD542" s="2108"/>
      <c r="AE542" s="2844"/>
      <c r="AF542" s="2844">
        <v>0</v>
      </c>
      <c r="AG542" s="2108">
        <v>0</v>
      </c>
      <c r="AH542" s="373"/>
      <c r="AI542" s="373"/>
      <c r="AJ542" s="373">
        <v>0</v>
      </c>
    </row>
    <row r="543" spans="1:36" s="346" customFormat="1" ht="110.25">
      <c r="A543" s="369">
        <v>641</v>
      </c>
      <c r="B543" s="228" t="s">
        <v>1389</v>
      </c>
      <c r="C543" s="370" t="s">
        <v>1390</v>
      </c>
      <c r="D543" s="182" t="s">
        <v>45</v>
      </c>
      <c r="E543" s="182" t="s">
        <v>42</v>
      </c>
      <c r="F543" s="405" t="s">
        <v>47</v>
      </c>
      <c r="G543" s="377">
        <v>50</v>
      </c>
      <c r="H543" s="221">
        <v>0</v>
      </c>
      <c r="I543" s="221">
        <v>0</v>
      </c>
      <c r="J543" s="221">
        <v>0</v>
      </c>
      <c r="K543" s="221">
        <v>0</v>
      </c>
      <c r="L543" s="373">
        <v>50</v>
      </c>
      <c r="M543" s="374">
        <v>12.5</v>
      </c>
      <c r="N543" s="374">
        <v>0</v>
      </c>
      <c r="O543" s="373">
        <v>12.5</v>
      </c>
      <c r="P543" s="373"/>
      <c r="Q543" s="373"/>
      <c r="R543" s="373"/>
      <c r="S543" s="373"/>
      <c r="T543" s="373"/>
      <c r="U543" s="373"/>
      <c r="V543" s="373"/>
      <c r="W543" s="373"/>
      <c r="X543" s="2843">
        <v>12.5</v>
      </c>
      <c r="Y543" s="2843">
        <v>0</v>
      </c>
      <c r="Z543" s="2108">
        <v>12.5</v>
      </c>
      <c r="AA543" s="2844"/>
      <c r="AB543" s="2844"/>
      <c r="AC543" s="2108">
        <v>0</v>
      </c>
      <c r="AD543" s="2108"/>
      <c r="AE543" s="2844"/>
      <c r="AF543" s="2844">
        <v>0</v>
      </c>
      <c r="AG543" s="2108">
        <v>0</v>
      </c>
      <c r="AH543" s="373"/>
      <c r="AI543" s="373"/>
      <c r="AJ543" s="373">
        <v>0</v>
      </c>
    </row>
    <row r="544" spans="1:36" s="346" customFormat="1" ht="118.5" customHeight="1">
      <c r="A544" s="369">
        <v>642</v>
      </c>
      <c r="B544" s="228" t="s">
        <v>1391</v>
      </c>
      <c r="C544" s="370" t="s">
        <v>1392</v>
      </c>
      <c r="D544" s="182" t="s">
        <v>72</v>
      </c>
      <c r="E544" s="182" t="s">
        <v>42</v>
      </c>
      <c r="F544" s="405" t="s">
        <v>47</v>
      </c>
      <c r="G544" s="377">
        <v>120</v>
      </c>
      <c r="H544" s="221">
        <v>0</v>
      </c>
      <c r="I544" s="221">
        <v>0</v>
      </c>
      <c r="J544" s="221">
        <v>0</v>
      </c>
      <c r="K544" s="221">
        <v>0</v>
      </c>
      <c r="L544" s="373">
        <v>120</v>
      </c>
      <c r="M544" s="374">
        <v>30</v>
      </c>
      <c r="N544" s="374">
        <v>0</v>
      </c>
      <c r="O544" s="373">
        <v>30</v>
      </c>
      <c r="P544" s="373"/>
      <c r="Q544" s="373"/>
      <c r="R544" s="373"/>
      <c r="S544" s="373"/>
      <c r="T544" s="373"/>
      <c r="U544" s="373"/>
      <c r="V544" s="373"/>
      <c r="W544" s="373"/>
      <c r="X544" s="2843">
        <v>30</v>
      </c>
      <c r="Y544" s="2843">
        <v>0</v>
      </c>
      <c r="Z544" s="2108">
        <v>30</v>
      </c>
      <c r="AA544" s="2844"/>
      <c r="AB544" s="2844"/>
      <c r="AC544" s="2108">
        <v>0</v>
      </c>
      <c r="AD544" s="2108"/>
      <c r="AE544" s="2844"/>
      <c r="AF544" s="2844">
        <v>0</v>
      </c>
      <c r="AG544" s="2108">
        <v>0</v>
      </c>
      <c r="AH544" s="373"/>
      <c r="AI544" s="373"/>
      <c r="AJ544" s="373">
        <v>0</v>
      </c>
    </row>
    <row r="545" spans="1:36" s="346" customFormat="1" ht="63">
      <c r="A545" s="369">
        <v>643</v>
      </c>
      <c r="B545" s="228" t="s">
        <v>1393</v>
      </c>
      <c r="C545" s="370" t="s">
        <v>1394</v>
      </c>
      <c r="D545" s="182" t="s">
        <v>429</v>
      </c>
      <c r="E545" s="182" t="s">
        <v>42</v>
      </c>
      <c r="F545" s="405" t="s">
        <v>47</v>
      </c>
      <c r="G545" s="377">
        <v>100</v>
      </c>
      <c r="H545" s="221">
        <v>0</v>
      </c>
      <c r="I545" s="221">
        <v>0</v>
      </c>
      <c r="J545" s="221">
        <v>0</v>
      </c>
      <c r="K545" s="221">
        <v>0</v>
      </c>
      <c r="L545" s="373">
        <v>100</v>
      </c>
      <c r="M545" s="374">
        <v>25</v>
      </c>
      <c r="N545" s="374">
        <v>0</v>
      </c>
      <c r="O545" s="373">
        <v>25</v>
      </c>
      <c r="P545" s="373"/>
      <c r="Q545" s="373"/>
      <c r="R545" s="373"/>
      <c r="S545" s="373"/>
      <c r="T545" s="373"/>
      <c r="U545" s="373"/>
      <c r="V545" s="373"/>
      <c r="W545" s="373"/>
      <c r="X545" s="2843">
        <v>25</v>
      </c>
      <c r="Y545" s="2843">
        <v>0</v>
      </c>
      <c r="Z545" s="2108">
        <v>25</v>
      </c>
      <c r="AA545" s="2844"/>
      <c r="AB545" s="2844"/>
      <c r="AC545" s="2108">
        <v>0</v>
      </c>
      <c r="AD545" s="2108"/>
      <c r="AE545" s="2844"/>
      <c r="AF545" s="2844">
        <v>0</v>
      </c>
      <c r="AG545" s="2108">
        <v>0</v>
      </c>
      <c r="AH545" s="373"/>
      <c r="AI545" s="373"/>
      <c r="AJ545" s="373">
        <v>0</v>
      </c>
    </row>
    <row r="546" spans="1:36" s="346" customFormat="1" ht="204.75">
      <c r="A546" s="369">
        <v>644</v>
      </c>
      <c r="B546" s="228" t="s">
        <v>1395</v>
      </c>
      <c r="C546" s="370" t="s">
        <v>1396</v>
      </c>
      <c r="D546" s="182" t="s">
        <v>400</v>
      </c>
      <c r="E546" s="182" t="s">
        <v>42</v>
      </c>
      <c r="F546" s="405" t="s">
        <v>47</v>
      </c>
      <c r="G546" s="377">
        <v>50</v>
      </c>
      <c r="H546" s="221">
        <v>0</v>
      </c>
      <c r="I546" s="221">
        <v>0</v>
      </c>
      <c r="J546" s="221">
        <v>0</v>
      </c>
      <c r="K546" s="221">
        <v>0</v>
      </c>
      <c r="L546" s="373">
        <v>50</v>
      </c>
      <c r="M546" s="374">
        <v>12.5</v>
      </c>
      <c r="N546" s="374">
        <v>0</v>
      </c>
      <c r="O546" s="373">
        <v>12.5</v>
      </c>
      <c r="P546" s="373"/>
      <c r="Q546" s="373"/>
      <c r="R546" s="373"/>
      <c r="S546" s="373"/>
      <c r="T546" s="373"/>
      <c r="U546" s="373"/>
      <c r="V546" s="373"/>
      <c r="W546" s="373"/>
      <c r="X546" s="2843">
        <v>12.5</v>
      </c>
      <c r="Y546" s="2843">
        <v>0</v>
      </c>
      <c r="Z546" s="2108">
        <v>12.5</v>
      </c>
      <c r="AA546" s="2844"/>
      <c r="AB546" s="2844"/>
      <c r="AC546" s="2108">
        <v>0</v>
      </c>
      <c r="AD546" s="2108"/>
      <c r="AE546" s="2844"/>
      <c r="AF546" s="2844">
        <v>0</v>
      </c>
      <c r="AG546" s="2108">
        <v>0</v>
      </c>
      <c r="AH546" s="373"/>
      <c r="AI546" s="373"/>
      <c r="AJ546" s="373">
        <v>0</v>
      </c>
    </row>
    <row r="547" spans="1:36" s="346" customFormat="1" ht="78.75">
      <c r="A547" s="369">
        <v>645</v>
      </c>
      <c r="B547" s="228" t="s">
        <v>1397</v>
      </c>
      <c r="C547" s="370" t="s">
        <v>1398</v>
      </c>
      <c r="D547" s="182" t="s">
        <v>538</v>
      </c>
      <c r="E547" s="182" t="s">
        <v>42</v>
      </c>
      <c r="F547" s="405" t="s">
        <v>47</v>
      </c>
      <c r="G547" s="377">
        <v>58</v>
      </c>
      <c r="H547" s="221">
        <v>0</v>
      </c>
      <c r="I547" s="221">
        <v>0</v>
      </c>
      <c r="J547" s="221">
        <v>0</v>
      </c>
      <c r="K547" s="221">
        <v>0</v>
      </c>
      <c r="L547" s="373">
        <v>58</v>
      </c>
      <c r="M547" s="374">
        <v>14.499999999999998</v>
      </c>
      <c r="N547" s="374">
        <v>0</v>
      </c>
      <c r="O547" s="373">
        <v>14.499999999999998</v>
      </c>
      <c r="P547" s="373"/>
      <c r="Q547" s="373"/>
      <c r="R547" s="373"/>
      <c r="S547" s="373"/>
      <c r="T547" s="373"/>
      <c r="U547" s="373"/>
      <c r="V547" s="373"/>
      <c r="W547" s="373"/>
      <c r="X547" s="2843">
        <v>14.499999999999998</v>
      </c>
      <c r="Y547" s="2843">
        <v>0</v>
      </c>
      <c r="Z547" s="2108">
        <v>14.499999999999998</v>
      </c>
      <c r="AA547" s="2844"/>
      <c r="AB547" s="2844"/>
      <c r="AC547" s="2108">
        <v>0</v>
      </c>
      <c r="AD547" s="2108"/>
      <c r="AE547" s="2844"/>
      <c r="AF547" s="2844">
        <v>0</v>
      </c>
      <c r="AG547" s="2108">
        <v>0</v>
      </c>
      <c r="AH547" s="373"/>
      <c r="AI547" s="373"/>
      <c r="AJ547" s="373">
        <v>0</v>
      </c>
    </row>
    <row r="548" spans="1:36" s="346" customFormat="1" ht="63">
      <c r="A548" s="369">
        <v>646</v>
      </c>
      <c r="B548" s="228" t="s">
        <v>1399</v>
      </c>
      <c r="C548" s="370" t="s">
        <v>1400</v>
      </c>
      <c r="D548" s="182" t="s">
        <v>538</v>
      </c>
      <c r="E548" s="182" t="s">
        <v>42</v>
      </c>
      <c r="F548" s="405" t="s">
        <v>47</v>
      </c>
      <c r="G548" s="377">
        <v>400</v>
      </c>
      <c r="H548" s="221">
        <v>0</v>
      </c>
      <c r="I548" s="221">
        <v>0</v>
      </c>
      <c r="J548" s="221">
        <v>0</v>
      </c>
      <c r="K548" s="221">
        <v>0</v>
      </c>
      <c r="L548" s="373">
        <v>400</v>
      </c>
      <c r="M548" s="374">
        <v>100</v>
      </c>
      <c r="N548" s="374">
        <v>0</v>
      </c>
      <c r="O548" s="373">
        <v>100</v>
      </c>
      <c r="P548" s="373"/>
      <c r="Q548" s="373"/>
      <c r="R548" s="373"/>
      <c r="S548" s="373"/>
      <c r="T548" s="373"/>
      <c r="U548" s="373"/>
      <c r="V548" s="373"/>
      <c r="W548" s="373"/>
      <c r="X548" s="2843">
        <v>100</v>
      </c>
      <c r="Y548" s="2843">
        <v>0</v>
      </c>
      <c r="Z548" s="2108">
        <v>100</v>
      </c>
      <c r="AA548" s="2844"/>
      <c r="AB548" s="2844"/>
      <c r="AC548" s="2108">
        <v>0</v>
      </c>
      <c r="AD548" s="2108"/>
      <c r="AE548" s="2844"/>
      <c r="AF548" s="2844">
        <v>0</v>
      </c>
      <c r="AG548" s="2108">
        <v>0</v>
      </c>
      <c r="AH548" s="373"/>
      <c r="AI548" s="373"/>
      <c r="AJ548" s="373">
        <v>0</v>
      </c>
    </row>
    <row r="549" spans="1:36" s="346" customFormat="1" ht="31.5">
      <c r="A549" s="369">
        <v>647</v>
      </c>
      <c r="B549" s="228" t="s">
        <v>1401</v>
      </c>
      <c r="C549" s="370" t="s">
        <v>1402</v>
      </c>
      <c r="D549" s="182" t="s">
        <v>384</v>
      </c>
      <c r="E549" s="182" t="s">
        <v>42</v>
      </c>
      <c r="F549" s="405" t="s">
        <v>47</v>
      </c>
      <c r="G549" s="377">
        <v>50</v>
      </c>
      <c r="H549" s="221">
        <v>0</v>
      </c>
      <c r="I549" s="221">
        <v>0</v>
      </c>
      <c r="J549" s="221">
        <v>0</v>
      </c>
      <c r="K549" s="221">
        <v>0</v>
      </c>
      <c r="L549" s="373">
        <v>50</v>
      </c>
      <c r="M549" s="374">
        <v>12.5</v>
      </c>
      <c r="N549" s="374">
        <v>0</v>
      </c>
      <c r="O549" s="373">
        <v>12.5</v>
      </c>
      <c r="P549" s="373"/>
      <c r="Q549" s="373"/>
      <c r="R549" s="373"/>
      <c r="S549" s="373"/>
      <c r="T549" s="373"/>
      <c r="U549" s="373"/>
      <c r="V549" s="373"/>
      <c r="W549" s="373"/>
      <c r="X549" s="2843">
        <v>12.5</v>
      </c>
      <c r="Y549" s="2843">
        <v>0</v>
      </c>
      <c r="Z549" s="2108">
        <v>12.5</v>
      </c>
      <c r="AA549" s="2844"/>
      <c r="AB549" s="2844"/>
      <c r="AC549" s="2108">
        <v>0</v>
      </c>
      <c r="AD549" s="2108"/>
      <c r="AE549" s="2844"/>
      <c r="AF549" s="2844">
        <v>0</v>
      </c>
      <c r="AG549" s="2108">
        <v>0</v>
      </c>
      <c r="AH549" s="373"/>
      <c r="AI549" s="373"/>
      <c r="AJ549" s="373">
        <v>0</v>
      </c>
    </row>
    <row r="550" spans="1:36" s="346" customFormat="1" ht="47.25">
      <c r="A550" s="369">
        <v>648</v>
      </c>
      <c r="B550" s="228" t="s">
        <v>1403</v>
      </c>
      <c r="C550" s="370" t="s">
        <v>1404</v>
      </c>
      <c r="D550" s="182" t="s">
        <v>45</v>
      </c>
      <c r="E550" s="182" t="s">
        <v>42</v>
      </c>
      <c r="F550" s="405" t="s">
        <v>47</v>
      </c>
      <c r="G550" s="377">
        <v>50</v>
      </c>
      <c r="H550" s="221">
        <v>0</v>
      </c>
      <c r="I550" s="221">
        <v>0</v>
      </c>
      <c r="J550" s="221">
        <v>0</v>
      </c>
      <c r="K550" s="221">
        <v>0</v>
      </c>
      <c r="L550" s="373">
        <v>50</v>
      </c>
      <c r="M550" s="374">
        <v>12.5</v>
      </c>
      <c r="N550" s="374">
        <v>0</v>
      </c>
      <c r="O550" s="373">
        <v>12.5</v>
      </c>
      <c r="P550" s="373"/>
      <c r="Q550" s="373"/>
      <c r="R550" s="373"/>
      <c r="S550" s="373"/>
      <c r="T550" s="373"/>
      <c r="U550" s="373"/>
      <c r="V550" s="373"/>
      <c r="W550" s="373"/>
      <c r="X550" s="2843">
        <v>12.5</v>
      </c>
      <c r="Y550" s="2843">
        <v>0</v>
      </c>
      <c r="Z550" s="2108">
        <v>12.5</v>
      </c>
      <c r="AA550" s="2844"/>
      <c r="AB550" s="2844"/>
      <c r="AC550" s="2108">
        <v>0</v>
      </c>
      <c r="AD550" s="2108"/>
      <c r="AE550" s="2844"/>
      <c r="AF550" s="2844">
        <v>0</v>
      </c>
      <c r="AG550" s="2108">
        <v>0</v>
      </c>
      <c r="AH550" s="373"/>
      <c r="AI550" s="373"/>
      <c r="AJ550" s="373">
        <v>0</v>
      </c>
    </row>
    <row r="551" spans="1:36" s="346" customFormat="1" ht="47.25">
      <c r="A551" s="369">
        <v>649</v>
      </c>
      <c r="B551" s="228" t="s">
        <v>1405</v>
      </c>
      <c r="C551" s="370" t="s">
        <v>1406</v>
      </c>
      <c r="D551" s="182" t="s">
        <v>674</v>
      </c>
      <c r="E551" s="182" t="s">
        <v>42</v>
      </c>
      <c r="F551" s="405" t="s">
        <v>47</v>
      </c>
      <c r="G551" s="377">
        <v>55</v>
      </c>
      <c r="H551" s="221">
        <v>0</v>
      </c>
      <c r="I551" s="221">
        <v>0</v>
      </c>
      <c r="J551" s="221">
        <v>0</v>
      </c>
      <c r="K551" s="221">
        <v>0</v>
      </c>
      <c r="L551" s="373">
        <v>55</v>
      </c>
      <c r="M551" s="374">
        <v>13.5</v>
      </c>
      <c r="N551" s="374">
        <v>0</v>
      </c>
      <c r="O551" s="373">
        <v>13.5</v>
      </c>
      <c r="P551" s="373"/>
      <c r="Q551" s="373"/>
      <c r="R551" s="373"/>
      <c r="S551" s="373"/>
      <c r="T551" s="373"/>
      <c r="U551" s="373"/>
      <c r="V551" s="373"/>
      <c r="W551" s="373"/>
      <c r="X551" s="2843">
        <v>13.5</v>
      </c>
      <c r="Y551" s="2843">
        <v>0</v>
      </c>
      <c r="Z551" s="2108">
        <v>13.5</v>
      </c>
      <c r="AA551" s="2844"/>
      <c r="AB551" s="2844"/>
      <c r="AC551" s="2108">
        <v>0</v>
      </c>
      <c r="AD551" s="2108"/>
      <c r="AE551" s="2844"/>
      <c r="AF551" s="2844">
        <v>0</v>
      </c>
      <c r="AG551" s="2108">
        <v>0</v>
      </c>
      <c r="AH551" s="373"/>
      <c r="AI551" s="373"/>
      <c r="AJ551" s="373">
        <v>0</v>
      </c>
    </row>
    <row r="552" spans="1:36" s="346" customFormat="1" ht="78.75">
      <c r="A552" s="369">
        <v>650</v>
      </c>
      <c r="B552" s="228" t="s">
        <v>1407</v>
      </c>
      <c r="C552" s="370" t="s">
        <v>1408</v>
      </c>
      <c r="D552" s="182" t="s">
        <v>672</v>
      </c>
      <c r="E552" s="182" t="s">
        <v>42</v>
      </c>
      <c r="F552" s="405" t="s">
        <v>47</v>
      </c>
      <c r="G552" s="377">
        <v>50</v>
      </c>
      <c r="H552" s="221">
        <v>0</v>
      </c>
      <c r="I552" s="221">
        <v>0</v>
      </c>
      <c r="J552" s="221">
        <v>0</v>
      </c>
      <c r="K552" s="221">
        <v>0</v>
      </c>
      <c r="L552" s="373">
        <v>50</v>
      </c>
      <c r="M552" s="374">
        <v>12.5</v>
      </c>
      <c r="N552" s="374">
        <v>0</v>
      </c>
      <c r="O552" s="373">
        <v>12.5</v>
      </c>
      <c r="P552" s="373"/>
      <c r="Q552" s="373"/>
      <c r="R552" s="373"/>
      <c r="S552" s="373"/>
      <c r="T552" s="373"/>
      <c r="U552" s="373"/>
      <c r="V552" s="373"/>
      <c r="W552" s="373"/>
      <c r="X552" s="2843">
        <v>12.5</v>
      </c>
      <c r="Y552" s="2843">
        <v>0</v>
      </c>
      <c r="Z552" s="2108">
        <v>12.5</v>
      </c>
      <c r="AA552" s="2844"/>
      <c r="AB552" s="2844"/>
      <c r="AC552" s="2108">
        <v>0</v>
      </c>
      <c r="AD552" s="2108"/>
      <c r="AE552" s="2844"/>
      <c r="AF552" s="2844">
        <v>0</v>
      </c>
      <c r="AG552" s="2108">
        <v>0</v>
      </c>
      <c r="AH552" s="373"/>
      <c r="AI552" s="373"/>
      <c r="AJ552" s="373">
        <v>0</v>
      </c>
    </row>
    <row r="553" spans="1:36" ht="63">
      <c r="A553" s="369">
        <v>651</v>
      </c>
      <c r="B553" s="228" t="s">
        <v>1409</v>
      </c>
      <c r="C553" s="450" t="s">
        <v>1410</v>
      </c>
      <c r="D553" s="182" t="s">
        <v>187</v>
      </c>
      <c r="E553" s="182" t="s">
        <v>42</v>
      </c>
      <c r="F553" s="405" t="s">
        <v>47</v>
      </c>
      <c r="G553" s="377">
        <v>100</v>
      </c>
      <c r="H553" s="221">
        <v>0</v>
      </c>
      <c r="I553" s="221">
        <v>0</v>
      </c>
      <c r="J553" s="221">
        <v>0</v>
      </c>
      <c r="K553" s="221">
        <v>0</v>
      </c>
      <c r="L553" s="373">
        <v>100</v>
      </c>
      <c r="M553" s="374">
        <v>25</v>
      </c>
      <c r="N553" s="374">
        <v>0</v>
      </c>
      <c r="O553" s="373">
        <v>25</v>
      </c>
      <c r="P553" s="373"/>
      <c r="Q553" s="373"/>
      <c r="R553" s="373"/>
      <c r="S553" s="373"/>
      <c r="T553" s="373"/>
      <c r="U553" s="373"/>
      <c r="V553" s="373"/>
      <c r="W553" s="373"/>
      <c r="X553" s="2843">
        <v>25</v>
      </c>
      <c r="Y553" s="2843">
        <v>0</v>
      </c>
      <c r="Z553" s="2108">
        <v>25</v>
      </c>
      <c r="AA553" s="2844"/>
      <c r="AB553" s="2844"/>
      <c r="AC553" s="2108">
        <v>0</v>
      </c>
      <c r="AD553" s="2108"/>
      <c r="AE553" s="2844"/>
      <c r="AF553" s="2844">
        <v>0</v>
      </c>
      <c r="AG553" s="2108">
        <v>0</v>
      </c>
      <c r="AH553" s="373"/>
      <c r="AI553" s="373"/>
      <c r="AJ553" s="373">
        <v>0</v>
      </c>
    </row>
    <row r="554" spans="1:36">
      <c r="A554" s="369"/>
      <c r="B554" s="228"/>
      <c r="C554" s="450"/>
      <c r="F554" s="405"/>
      <c r="G554" s="377"/>
      <c r="H554" s="221"/>
      <c r="I554" s="221"/>
      <c r="J554" s="221"/>
      <c r="K554" s="221"/>
      <c r="L554" s="373"/>
      <c r="M554" s="374"/>
      <c r="N554" s="374"/>
      <c r="O554" s="373"/>
      <c r="P554" s="373"/>
      <c r="Q554" s="373"/>
      <c r="R554" s="373"/>
      <c r="S554" s="373"/>
      <c r="T554" s="373"/>
      <c r="U554" s="373"/>
      <c r="V554" s="373"/>
      <c r="W554" s="373"/>
      <c r="X554" s="2843"/>
      <c r="Y554" s="2843"/>
      <c r="Z554" s="2108"/>
      <c r="AA554" s="2844"/>
      <c r="AB554" s="2844"/>
      <c r="AC554" s="2108"/>
      <c r="AD554" s="2108"/>
      <c r="AE554" s="2844"/>
      <c r="AF554" s="2844"/>
      <c r="AG554" s="2108"/>
      <c r="AH554" s="373"/>
      <c r="AI554" s="373"/>
      <c r="AJ554" s="373"/>
    </row>
    <row r="555" spans="1:36" s="346" customFormat="1" ht="24" customHeight="1" thickBot="1">
      <c r="A555" s="395"/>
      <c r="B555" s="122"/>
      <c r="C555" s="396" t="s">
        <v>1411</v>
      </c>
      <c r="D555" s="397"/>
      <c r="E555" s="451"/>
      <c r="F555" s="398"/>
      <c r="G555" s="399">
        <v>7491.8099999999995</v>
      </c>
      <c r="H555" s="399">
        <v>0</v>
      </c>
      <c r="I555" s="399">
        <v>0</v>
      </c>
      <c r="J555" s="399">
        <v>0</v>
      </c>
      <c r="K555" s="399">
        <v>0</v>
      </c>
      <c r="L555" s="399">
        <v>7491.8099999999995</v>
      </c>
      <c r="M555" s="400">
        <v>1091.787</v>
      </c>
      <c r="N555" s="400">
        <v>51.599999999999994</v>
      </c>
      <c r="O555" s="399">
        <v>1143.3870000000002</v>
      </c>
      <c r="P555" s="399">
        <v>0</v>
      </c>
      <c r="Q555" s="399">
        <v>0</v>
      </c>
      <c r="R555" s="399">
        <v>0</v>
      </c>
      <c r="S555" s="399">
        <v>0</v>
      </c>
      <c r="T555" s="399">
        <v>0</v>
      </c>
      <c r="U555" s="399">
        <v>0</v>
      </c>
      <c r="V555" s="399">
        <v>0</v>
      </c>
      <c r="W555" s="399">
        <v>0</v>
      </c>
      <c r="X555" s="399">
        <v>1091.787</v>
      </c>
      <c r="Y555" s="399">
        <v>51.599999999999994</v>
      </c>
      <c r="Z555" s="399">
        <v>1143.3870000000002</v>
      </c>
      <c r="AA555" s="399">
        <v>0</v>
      </c>
      <c r="AB555" s="399">
        <v>0</v>
      </c>
      <c r="AC555" s="399">
        <v>0</v>
      </c>
      <c r="AD555" s="399">
        <v>0</v>
      </c>
      <c r="AE555" s="399">
        <v>0</v>
      </c>
      <c r="AF555" s="399">
        <v>0</v>
      </c>
      <c r="AG555" s="399">
        <v>0</v>
      </c>
      <c r="AH555" s="399"/>
      <c r="AI555" s="399"/>
      <c r="AJ555" s="399">
        <v>0</v>
      </c>
    </row>
    <row r="556" spans="1:36" s="346" customFormat="1" ht="21.75" customHeight="1" thickBot="1">
      <c r="A556" s="395"/>
      <c r="B556" s="122"/>
      <c r="C556" s="407" t="s">
        <v>1412</v>
      </c>
      <c r="D556" s="408"/>
      <c r="E556" s="408"/>
      <c r="F556" s="398"/>
      <c r="G556" s="399">
        <v>12608.588</v>
      </c>
      <c r="H556" s="399">
        <v>104.053</v>
      </c>
      <c r="I556" s="399">
        <v>503.25574999999992</v>
      </c>
      <c r="J556" s="399">
        <v>0</v>
      </c>
      <c r="K556" s="399">
        <v>607.30875000000003</v>
      </c>
      <c r="L556" s="409">
        <v>12001.27925</v>
      </c>
      <c r="M556" s="400">
        <v>3315.2910000000002</v>
      </c>
      <c r="N556" s="400">
        <v>204.803</v>
      </c>
      <c r="O556" s="399">
        <v>3520.0940000000005</v>
      </c>
      <c r="P556" s="399">
        <v>0</v>
      </c>
      <c r="Q556" s="399">
        <v>0</v>
      </c>
      <c r="R556" s="399">
        <v>0</v>
      </c>
      <c r="S556" s="399">
        <v>0</v>
      </c>
      <c r="T556" s="399">
        <v>0</v>
      </c>
      <c r="U556" s="399">
        <v>0</v>
      </c>
      <c r="V556" s="399">
        <v>0</v>
      </c>
      <c r="W556" s="399">
        <v>0</v>
      </c>
      <c r="X556" s="399">
        <v>3315.2910000000002</v>
      </c>
      <c r="Y556" s="399">
        <v>204.803</v>
      </c>
      <c r="Z556" s="399">
        <v>3520.0940000000005</v>
      </c>
      <c r="AA556" s="399">
        <v>1417.8453300000003</v>
      </c>
      <c r="AB556" s="399">
        <v>0</v>
      </c>
      <c r="AC556" s="399">
        <v>1417.8453300000003</v>
      </c>
      <c r="AD556" s="399">
        <v>14.321670000000003</v>
      </c>
      <c r="AE556" s="399">
        <v>0</v>
      </c>
      <c r="AF556" s="399">
        <v>53.484339000000006</v>
      </c>
      <c r="AG556" s="399">
        <v>53.484339000000006</v>
      </c>
      <c r="AH556" s="399"/>
      <c r="AI556" s="399"/>
      <c r="AJ556" s="399">
        <v>0</v>
      </c>
    </row>
    <row r="557" spans="1:36" s="346" customFormat="1" ht="21" customHeight="1" thickBot="1">
      <c r="A557" s="395"/>
      <c r="B557" s="122"/>
      <c r="C557" s="407" t="s">
        <v>1413</v>
      </c>
      <c r="D557" s="408"/>
      <c r="E557" s="408"/>
      <c r="F557" s="398"/>
      <c r="G557" s="399">
        <v>54997.828000000009</v>
      </c>
      <c r="H557" s="409">
        <v>22155.132000000012</v>
      </c>
      <c r="I557" s="399">
        <v>6289.4837500000012</v>
      </c>
      <c r="J557" s="399">
        <v>711</v>
      </c>
      <c r="K557" s="399">
        <v>28444.615750000001</v>
      </c>
      <c r="L557" s="409">
        <v>26553.212249999997</v>
      </c>
      <c r="M557" s="400">
        <v>8989.5569999999989</v>
      </c>
      <c r="N557" s="400">
        <v>2081.9100000000003</v>
      </c>
      <c r="O557" s="399">
        <v>11071.467000000001</v>
      </c>
      <c r="P557" s="399">
        <v>0</v>
      </c>
      <c r="Q557" s="399">
        <v>0</v>
      </c>
      <c r="R557" s="399">
        <v>0</v>
      </c>
      <c r="S557" s="399">
        <v>0</v>
      </c>
      <c r="T557" s="399">
        <v>0</v>
      </c>
      <c r="U557" s="399">
        <v>0</v>
      </c>
      <c r="V557" s="399">
        <v>0</v>
      </c>
      <c r="W557" s="399">
        <v>0</v>
      </c>
      <c r="X557" s="399">
        <v>8989.5569999999989</v>
      </c>
      <c r="Y557" s="399">
        <v>2081.9100000000003</v>
      </c>
      <c r="Z557" s="399">
        <v>11071.467000000001</v>
      </c>
      <c r="AA557" s="399">
        <v>5431.7220800000014</v>
      </c>
      <c r="AB557" s="399">
        <v>83.89500000000001</v>
      </c>
      <c r="AC557" s="399">
        <v>5515.6170800000018</v>
      </c>
      <c r="AD557" s="399">
        <v>54.913447499999975</v>
      </c>
      <c r="AE557" s="399">
        <v>0</v>
      </c>
      <c r="AF557" s="399">
        <v>175.365782</v>
      </c>
      <c r="AG557" s="399">
        <v>175.365782</v>
      </c>
      <c r="AH557" s="399"/>
      <c r="AI557" s="399"/>
      <c r="AJ557" s="399">
        <v>9605.17</v>
      </c>
    </row>
    <row r="558" spans="1:36" s="346" customFormat="1" ht="23.25" customHeight="1" thickBot="1">
      <c r="A558" s="395"/>
      <c r="B558" s="122"/>
      <c r="C558" s="407" t="s">
        <v>1414</v>
      </c>
      <c r="D558" s="407"/>
      <c r="E558" s="407"/>
      <c r="F558" s="398"/>
      <c r="G558" s="399">
        <v>23563.605</v>
      </c>
      <c r="H558" s="399">
        <v>0</v>
      </c>
      <c r="I558" s="399">
        <v>0</v>
      </c>
      <c r="J558" s="399">
        <v>0</v>
      </c>
      <c r="K558" s="399">
        <v>0</v>
      </c>
      <c r="L558" s="409">
        <v>23563.605</v>
      </c>
      <c r="M558" s="400">
        <v>4189.348</v>
      </c>
      <c r="N558" s="400">
        <v>51.599999999999994</v>
      </c>
      <c r="O558" s="399">
        <v>4240.9480000000003</v>
      </c>
      <c r="P558" s="399">
        <v>0</v>
      </c>
      <c r="Q558" s="399">
        <v>0</v>
      </c>
      <c r="R558" s="399">
        <v>0</v>
      </c>
      <c r="S558" s="399">
        <v>0</v>
      </c>
      <c r="T558" s="399">
        <v>0</v>
      </c>
      <c r="U558" s="399">
        <v>0</v>
      </c>
      <c r="V558" s="399">
        <v>0</v>
      </c>
      <c r="W558" s="399">
        <v>0</v>
      </c>
      <c r="X558" s="399">
        <v>4189.348</v>
      </c>
      <c r="Y558" s="399">
        <v>51.599999999999994</v>
      </c>
      <c r="Z558" s="399">
        <v>4240.9480000000003</v>
      </c>
      <c r="AA558" s="399">
        <v>2.00475</v>
      </c>
      <c r="AB558" s="399">
        <v>0</v>
      </c>
      <c r="AC558" s="399">
        <v>2.00475</v>
      </c>
      <c r="AD558" s="399">
        <v>2.0250000000000001E-2</v>
      </c>
      <c r="AE558" s="399">
        <v>0</v>
      </c>
      <c r="AF558" s="399">
        <v>0</v>
      </c>
      <c r="AG558" s="399">
        <v>0</v>
      </c>
      <c r="AH558" s="399"/>
      <c r="AI558" s="399"/>
      <c r="AJ558" s="399">
        <v>0</v>
      </c>
    </row>
    <row r="559" spans="1:36" s="346" customFormat="1" ht="28.5" customHeight="1" thickBot="1">
      <c r="A559" s="395"/>
      <c r="B559" s="122"/>
      <c r="C559" s="407" t="s">
        <v>1415</v>
      </c>
      <c r="D559" s="407"/>
      <c r="E559" s="407"/>
      <c r="F559" s="398"/>
      <c r="G559" s="399">
        <v>78561.433000000005</v>
      </c>
      <c r="H559" s="409">
        <v>22155.132000000012</v>
      </c>
      <c r="I559" s="399">
        <v>6289.4837500000012</v>
      </c>
      <c r="J559" s="399">
        <v>711</v>
      </c>
      <c r="K559" s="399">
        <v>28444.615750000001</v>
      </c>
      <c r="L559" s="409">
        <v>50116.817249999993</v>
      </c>
      <c r="M559" s="400">
        <v>13178.904999999999</v>
      </c>
      <c r="N559" s="400">
        <v>2133.5100000000002</v>
      </c>
      <c r="O559" s="399">
        <v>15312.415000000001</v>
      </c>
      <c r="P559" s="399">
        <v>0</v>
      </c>
      <c r="Q559" s="399">
        <v>0</v>
      </c>
      <c r="R559" s="399">
        <v>0</v>
      </c>
      <c r="S559" s="399">
        <v>0</v>
      </c>
      <c r="T559" s="399">
        <v>0</v>
      </c>
      <c r="U559" s="399">
        <v>0</v>
      </c>
      <c r="V559" s="399">
        <v>0</v>
      </c>
      <c r="W559" s="399">
        <v>0</v>
      </c>
      <c r="X559" s="399">
        <v>13178.904999999999</v>
      </c>
      <c r="Y559" s="399">
        <v>2133.5100000000002</v>
      </c>
      <c r="Z559" s="399">
        <v>15312.415000000001</v>
      </c>
      <c r="AA559" s="399">
        <v>5433.7268300000014</v>
      </c>
      <c r="AB559" s="399">
        <v>83.89500000000001</v>
      </c>
      <c r="AC559" s="399">
        <v>5517.6218300000019</v>
      </c>
      <c r="AD559" s="399">
        <v>54.933697499999973</v>
      </c>
      <c r="AE559" s="399">
        <v>0</v>
      </c>
      <c r="AF559" s="399">
        <v>175.365782</v>
      </c>
      <c r="AG559" s="399">
        <v>175.365782</v>
      </c>
      <c r="AH559" s="399"/>
      <c r="AI559" s="399"/>
      <c r="AJ559" s="399">
        <v>9605.17</v>
      </c>
    </row>
    <row r="560" spans="1:36" s="346" customFormat="1">
      <c r="A560" s="356"/>
      <c r="B560" s="123"/>
      <c r="C560" s="367"/>
      <c r="D560" s="368"/>
      <c r="E560" s="356"/>
      <c r="F560" s="356"/>
      <c r="G560" s="392"/>
      <c r="H560" s="392"/>
      <c r="I560" s="392"/>
      <c r="J560" s="392"/>
      <c r="K560" s="392"/>
      <c r="L560" s="392"/>
      <c r="M560" s="393"/>
      <c r="N560" s="393"/>
      <c r="O560" s="392"/>
      <c r="P560" s="392"/>
      <c r="Q560" s="392"/>
      <c r="R560" s="392"/>
      <c r="S560" s="392"/>
      <c r="T560" s="392"/>
      <c r="U560" s="392"/>
      <c r="V560" s="392"/>
      <c r="W560" s="392"/>
      <c r="X560" s="392"/>
      <c r="Y560" s="392"/>
      <c r="Z560" s="392"/>
      <c r="AA560" s="392"/>
      <c r="AB560" s="392"/>
      <c r="AC560" s="392"/>
      <c r="AD560" s="392"/>
      <c r="AE560" s="392"/>
      <c r="AF560" s="392"/>
      <c r="AG560" s="392"/>
      <c r="AH560" s="392"/>
      <c r="AI560" s="392"/>
      <c r="AJ560" s="392"/>
    </row>
    <row r="561" spans="1:37" s="454" customFormat="1">
      <c r="A561" s="356"/>
      <c r="B561" s="452"/>
      <c r="C561" s="453" t="s">
        <v>1416</v>
      </c>
      <c r="D561" s="356"/>
      <c r="E561" s="356"/>
      <c r="F561" s="356"/>
      <c r="G561" s="392"/>
      <c r="H561" s="392"/>
      <c r="I561" s="221"/>
      <c r="J561" s="392"/>
      <c r="K561" s="392"/>
      <c r="L561" s="392"/>
      <c r="M561" s="393"/>
      <c r="N561" s="393"/>
      <c r="O561" s="392"/>
      <c r="P561" s="392"/>
      <c r="Q561" s="392"/>
      <c r="R561" s="392"/>
      <c r="S561" s="392"/>
      <c r="T561" s="392"/>
      <c r="U561" s="392"/>
      <c r="V561" s="392"/>
      <c r="W561" s="392"/>
      <c r="X561" s="392"/>
      <c r="Y561" s="392"/>
      <c r="Z561" s="392"/>
      <c r="AA561" s="392"/>
      <c r="AB561" s="392"/>
      <c r="AC561" s="392"/>
      <c r="AD561" s="392"/>
      <c r="AE561" s="392"/>
      <c r="AF561" s="392"/>
      <c r="AG561" s="392"/>
      <c r="AH561" s="392"/>
      <c r="AI561" s="392"/>
      <c r="AJ561" s="392"/>
      <c r="AK561" s="356"/>
    </row>
    <row r="562" spans="1:37" s="454" customFormat="1">
      <c r="A562" s="356"/>
      <c r="B562" s="452"/>
      <c r="C562" s="453" t="s">
        <v>1417</v>
      </c>
      <c r="D562" s="356"/>
      <c r="E562" s="356"/>
      <c r="F562" s="356"/>
      <c r="G562" s="392"/>
      <c r="H562" s="392"/>
      <c r="I562" s="221"/>
      <c r="J562" s="392"/>
      <c r="K562" s="392"/>
      <c r="L562" s="392"/>
      <c r="M562" s="393"/>
      <c r="N562" s="393"/>
      <c r="O562" s="392"/>
      <c r="P562" s="392"/>
      <c r="Q562" s="392"/>
      <c r="R562" s="392"/>
      <c r="S562" s="392"/>
      <c r="T562" s="392"/>
      <c r="U562" s="392"/>
      <c r="V562" s="392"/>
      <c r="W562" s="392"/>
      <c r="X562" s="392"/>
      <c r="Y562" s="392"/>
      <c r="Z562" s="392"/>
      <c r="AA562" s="392"/>
      <c r="AB562" s="392"/>
      <c r="AC562" s="392"/>
      <c r="AD562" s="392"/>
      <c r="AE562" s="392"/>
      <c r="AF562" s="392"/>
      <c r="AG562" s="392"/>
      <c r="AH562" s="392"/>
      <c r="AI562" s="392"/>
      <c r="AJ562" s="392"/>
      <c r="AK562" s="356"/>
    </row>
    <row r="563" spans="1:37" s="454" customFormat="1">
      <c r="A563" s="356"/>
      <c r="B563" s="452"/>
      <c r="C563" s="453"/>
      <c r="D563" s="356"/>
      <c r="E563" s="356"/>
      <c r="F563" s="356"/>
      <c r="G563" s="392"/>
      <c r="H563" s="392"/>
      <c r="I563" s="221"/>
      <c r="J563" s="392"/>
      <c r="K563" s="392"/>
      <c r="L563" s="392"/>
      <c r="M563" s="393"/>
      <c r="N563" s="393"/>
      <c r="O563" s="392"/>
      <c r="P563" s="392"/>
      <c r="Q563" s="392"/>
      <c r="R563" s="392"/>
      <c r="S563" s="392"/>
      <c r="T563" s="392"/>
      <c r="U563" s="392"/>
      <c r="V563" s="392"/>
      <c r="W563" s="392"/>
      <c r="X563" s="392"/>
      <c r="Y563" s="392"/>
      <c r="Z563" s="392"/>
      <c r="AA563" s="392"/>
      <c r="AB563" s="392"/>
      <c r="AC563" s="392"/>
      <c r="AD563" s="392"/>
      <c r="AE563" s="392"/>
      <c r="AF563" s="392"/>
      <c r="AG563" s="392"/>
      <c r="AH563" s="392"/>
      <c r="AI563" s="392"/>
      <c r="AJ563" s="392"/>
      <c r="AK563" s="356"/>
    </row>
    <row r="564" spans="1:37" s="454" customFormat="1" ht="63">
      <c r="A564" s="369">
        <v>652</v>
      </c>
      <c r="B564" s="122" t="s">
        <v>1418</v>
      </c>
      <c r="C564" s="455" t="s">
        <v>1419</v>
      </c>
      <c r="D564" s="356" t="s">
        <v>51</v>
      </c>
      <c r="E564" s="356" t="s">
        <v>1420</v>
      </c>
      <c r="F564" s="390" t="s">
        <v>30</v>
      </c>
      <c r="G564" s="456">
        <v>2293.8090000000002</v>
      </c>
      <c r="H564" s="359">
        <v>1934.414</v>
      </c>
      <c r="I564" s="184">
        <v>81.566000000000003</v>
      </c>
      <c r="J564" s="457">
        <v>0</v>
      </c>
      <c r="K564" s="456">
        <v>2015.98</v>
      </c>
      <c r="L564" s="456">
        <v>277.82900000000018</v>
      </c>
      <c r="M564" s="393">
        <v>177.82900000000001</v>
      </c>
      <c r="N564" s="393">
        <v>100</v>
      </c>
      <c r="O564" s="456">
        <v>277.82900000000001</v>
      </c>
      <c r="P564" s="456"/>
      <c r="Q564" s="456"/>
      <c r="R564" s="456"/>
      <c r="S564" s="456"/>
      <c r="T564" s="456"/>
      <c r="U564" s="456"/>
      <c r="V564" s="456"/>
      <c r="W564" s="456"/>
      <c r="X564" s="2843">
        <v>177.82900000000001</v>
      </c>
      <c r="Y564" s="2843">
        <v>100</v>
      </c>
      <c r="Z564" s="2108">
        <v>277.82900000000001</v>
      </c>
      <c r="AA564" s="2844">
        <v>44.012677500000002</v>
      </c>
      <c r="AB564" s="2844"/>
      <c r="AC564" s="2108">
        <v>44.012677500000002</v>
      </c>
      <c r="AD564" s="2108">
        <v>0.44457250000000004</v>
      </c>
      <c r="AE564" s="2844"/>
      <c r="AF564" s="2844">
        <v>0</v>
      </c>
      <c r="AG564" s="2108">
        <v>0</v>
      </c>
      <c r="AH564" s="373" t="s">
        <v>9944</v>
      </c>
      <c r="AI564" s="456" t="s">
        <v>9941</v>
      </c>
      <c r="AJ564" s="456">
        <v>0</v>
      </c>
      <c r="AK564" s="356"/>
    </row>
    <row r="565" spans="1:37" s="454" customFormat="1" ht="78.75">
      <c r="A565" s="369">
        <v>653</v>
      </c>
      <c r="B565" s="122" t="s">
        <v>1421</v>
      </c>
      <c r="C565" s="455" t="s">
        <v>1422</v>
      </c>
      <c r="D565" s="356" t="s">
        <v>51</v>
      </c>
      <c r="E565" s="356" t="s">
        <v>1423</v>
      </c>
      <c r="F565" s="390" t="s">
        <v>47</v>
      </c>
      <c r="G565" s="456">
        <v>2864.585</v>
      </c>
      <c r="H565" s="359">
        <v>2050.1179999999999</v>
      </c>
      <c r="I565" s="184">
        <v>66.25</v>
      </c>
      <c r="J565" s="457">
        <v>0</v>
      </c>
      <c r="K565" s="456">
        <v>2116.3679999999999</v>
      </c>
      <c r="L565" s="456">
        <v>748.2170000000001</v>
      </c>
      <c r="M565" s="393">
        <v>396.65100000000001</v>
      </c>
      <c r="N565" s="393">
        <v>50</v>
      </c>
      <c r="O565" s="456">
        <v>446.65100000000001</v>
      </c>
      <c r="P565" s="456"/>
      <c r="Q565" s="456"/>
      <c r="R565" s="456"/>
      <c r="S565" s="456"/>
      <c r="T565" s="456"/>
      <c r="U565" s="456"/>
      <c r="V565" s="456"/>
      <c r="W565" s="456"/>
      <c r="X565" s="2843">
        <v>396.65100000000001</v>
      </c>
      <c r="Y565" s="2843">
        <v>50</v>
      </c>
      <c r="Z565" s="2108">
        <v>446.65100000000001</v>
      </c>
      <c r="AA565" s="2844">
        <v>98.171122499999996</v>
      </c>
      <c r="AB565" s="2844"/>
      <c r="AC565" s="2108">
        <v>98.171122499999996</v>
      </c>
      <c r="AD565" s="2108">
        <v>0.9916275</v>
      </c>
      <c r="AE565" s="2844"/>
      <c r="AF565" s="2844">
        <v>0</v>
      </c>
      <c r="AG565" s="2108">
        <v>0</v>
      </c>
      <c r="AH565" s="456"/>
      <c r="AI565" s="456" t="s">
        <v>9941</v>
      </c>
      <c r="AJ565" s="456">
        <v>0</v>
      </c>
      <c r="AK565" s="356"/>
    </row>
    <row r="566" spans="1:37" s="454" customFormat="1" ht="78.75">
      <c r="A566" s="369">
        <v>654</v>
      </c>
      <c r="B566" s="122" t="s">
        <v>1424</v>
      </c>
      <c r="C566" s="455" t="s">
        <v>1425</v>
      </c>
      <c r="D566" s="356" t="s">
        <v>1426</v>
      </c>
      <c r="E566" s="356" t="s">
        <v>1427</v>
      </c>
      <c r="F566" s="390" t="s">
        <v>47</v>
      </c>
      <c r="G566" s="456">
        <v>750.84400000000005</v>
      </c>
      <c r="H566" s="359">
        <v>527.38499999999999</v>
      </c>
      <c r="I566" s="184">
        <v>7.5</v>
      </c>
      <c r="J566" s="457">
        <v>0</v>
      </c>
      <c r="K566" s="456">
        <v>534.88499999999999</v>
      </c>
      <c r="L566" s="456">
        <v>215.95900000000006</v>
      </c>
      <c r="M566" s="393">
        <v>0</v>
      </c>
      <c r="N566" s="393">
        <v>15</v>
      </c>
      <c r="O566" s="456">
        <v>15</v>
      </c>
      <c r="P566" s="456"/>
      <c r="Q566" s="456"/>
      <c r="R566" s="456"/>
      <c r="S566" s="456"/>
      <c r="T566" s="456"/>
      <c r="U566" s="456"/>
      <c r="V566" s="456"/>
      <c r="W566" s="456"/>
      <c r="X566" s="2843">
        <v>0</v>
      </c>
      <c r="Y566" s="2843">
        <v>15</v>
      </c>
      <c r="Z566" s="2108">
        <v>15</v>
      </c>
      <c r="AA566" s="2844"/>
      <c r="AB566" s="2844"/>
      <c r="AC566" s="2108">
        <v>0</v>
      </c>
      <c r="AD566" s="2108"/>
      <c r="AE566" s="2844"/>
      <c r="AF566" s="2844">
        <v>0</v>
      </c>
      <c r="AG566" s="2108">
        <v>0</v>
      </c>
      <c r="AH566" s="3233" t="s">
        <v>9977</v>
      </c>
      <c r="AI566" s="456"/>
      <c r="AJ566" s="456">
        <v>0</v>
      </c>
      <c r="AK566" s="356"/>
    </row>
    <row r="567" spans="1:37" s="454" customFormat="1" ht="47.25">
      <c r="A567" s="369">
        <v>655</v>
      </c>
      <c r="B567" s="122" t="s">
        <v>1428</v>
      </c>
      <c r="C567" s="455" t="s">
        <v>1429</v>
      </c>
      <c r="D567" s="356" t="s">
        <v>226</v>
      </c>
      <c r="E567" s="356" t="s">
        <v>1430</v>
      </c>
      <c r="F567" s="390" t="s">
        <v>47</v>
      </c>
      <c r="G567" s="456">
        <v>192.62700000000001</v>
      </c>
      <c r="H567" s="359">
        <v>0</v>
      </c>
      <c r="I567" s="184">
        <v>0</v>
      </c>
      <c r="J567" s="457">
        <v>0</v>
      </c>
      <c r="K567" s="456">
        <v>0</v>
      </c>
      <c r="L567" s="456">
        <v>192.62700000000001</v>
      </c>
      <c r="M567" s="393">
        <v>10</v>
      </c>
      <c r="N567" s="393">
        <v>0</v>
      </c>
      <c r="O567" s="456">
        <v>10</v>
      </c>
      <c r="P567" s="456"/>
      <c r="Q567" s="456"/>
      <c r="R567" s="456"/>
      <c r="S567" s="456"/>
      <c r="T567" s="456"/>
      <c r="U567" s="456"/>
      <c r="V567" s="456"/>
      <c r="W567" s="456"/>
      <c r="X567" s="2843">
        <v>10</v>
      </c>
      <c r="Y567" s="2843">
        <v>0</v>
      </c>
      <c r="Z567" s="2108">
        <v>10</v>
      </c>
      <c r="AA567" s="2844">
        <v>2.4750000000000001</v>
      </c>
      <c r="AB567" s="2844"/>
      <c r="AC567" s="2108">
        <v>2.4750000000000001</v>
      </c>
      <c r="AD567" s="2108">
        <v>2.5000000000000001E-2</v>
      </c>
      <c r="AE567" s="2844"/>
      <c r="AF567" s="2844">
        <v>0</v>
      </c>
      <c r="AG567" s="2108">
        <v>0</v>
      </c>
      <c r="AH567" s="456"/>
      <c r="AI567" s="456" t="s">
        <v>9941</v>
      </c>
      <c r="AJ567" s="456">
        <v>0</v>
      </c>
      <c r="AK567" s="356"/>
    </row>
    <row r="568" spans="1:37" s="454" customFormat="1" ht="63">
      <c r="A568" s="369">
        <v>656</v>
      </c>
      <c r="B568" s="122" t="s">
        <v>1431</v>
      </c>
      <c r="C568" s="455" t="s">
        <v>1432</v>
      </c>
      <c r="D568" s="356" t="s">
        <v>205</v>
      </c>
      <c r="E568" s="356" t="s">
        <v>1433</v>
      </c>
      <c r="F568" s="390" t="s">
        <v>47</v>
      </c>
      <c r="G568" s="456">
        <v>39.844999999999999</v>
      </c>
      <c r="H568" s="359">
        <v>33.74</v>
      </c>
      <c r="I568" s="184">
        <v>0</v>
      </c>
      <c r="J568" s="457">
        <v>0</v>
      </c>
      <c r="K568" s="456">
        <v>33.74</v>
      </c>
      <c r="L568" s="456">
        <v>6.1049999999999969</v>
      </c>
      <c r="M568" s="393">
        <v>2.57</v>
      </c>
      <c r="N568" s="393">
        <v>0</v>
      </c>
      <c r="O568" s="456">
        <v>2.57</v>
      </c>
      <c r="P568" s="456"/>
      <c r="Q568" s="456"/>
      <c r="R568" s="456"/>
      <c r="S568" s="456"/>
      <c r="T568" s="456"/>
      <c r="U568" s="456"/>
      <c r="V568" s="456"/>
      <c r="W568" s="456"/>
      <c r="X568" s="2843">
        <v>2.57</v>
      </c>
      <c r="Y568" s="2843">
        <v>0</v>
      </c>
      <c r="Z568" s="2108">
        <v>2.57</v>
      </c>
      <c r="AA568" s="2844">
        <v>0.63607499999999995</v>
      </c>
      <c r="AB568" s="2844"/>
      <c r="AC568" s="2108">
        <v>0.63607499999999995</v>
      </c>
      <c r="AD568" s="2108">
        <v>6.4249999999999993E-3</v>
      </c>
      <c r="AE568" s="2844"/>
      <c r="AF568" s="2844">
        <v>0</v>
      </c>
      <c r="AG568" s="2108">
        <v>0</v>
      </c>
      <c r="AH568" s="456"/>
      <c r="AI568" s="456" t="s">
        <v>9941</v>
      </c>
      <c r="AJ568" s="456">
        <v>0</v>
      </c>
      <c r="AK568" s="356"/>
    </row>
    <row r="569" spans="1:37" s="454" customFormat="1" ht="47.25">
      <c r="A569" s="369">
        <v>657</v>
      </c>
      <c r="B569" s="122" t="s">
        <v>1434</v>
      </c>
      <c r="C569" s="455" t="s">
        <v>1435</v>
      </c>
      <c r="D569" s="356" t="s">
        <v>257</v>
      </c>
      <c r="E569" s="376" t="s">
        <v>1436</v>
      </c>
      <c r="F569" s="390" t="s">
        <v>30</v>
      </c>
      <c r="G569" s="456">
        <v>99</v>
      </c>
      <c r="H569" s="359">
        <v>0.2</v>
      </c>
      <c r="I569" s="184">
        <v>20.797999999999998</v>
      </c>
      <c r="J569" s="184">
        <v>0</v>
      </c>
      <c r="K569" s="456">
        <v>20.997999999999998</v>
      </c>
      <c r="L569" s="456">
        <v>78.00200000000001</v>
      </c>
      <c r="M569" s="393">
        <v>78.001999999999995</v>
      </c>
      <c r="N569" s="393">
        <v>0</v>
      </c>
      <c r="O569" s="456">
        <v>78.001999999999995</v>
      </c>
      <c r="P569" s="456"/>
      <c r="Q569" s="456"/>
      <c r="R569" s="456"/>
      <c r="S569" s="456"/>
      <c r="T569" s="456"/>
      <c r="U569" s="456"/>
      <c r="V569" s="456"/>
      <c r="W569" s="456"/>
      <c r="X569" s="2843">
        <v>78.001999999999995</v>
      </c>
      <c r="Y569" s="2843">
        <v>0</v>
      </c>
      <c r="Z569" s="2108">
        <v>78.001999999999995</v>
      </c>
      <c r="AA569" s="2844">
        <v>19.305495000000001</v>
      </c>
      <c r="AB569" s="2844"/>
      <c r="AC569" s="2108">
        <v>19.305495000000001</v>
      </c>
      <c r="AD569" s="2108">
        <v>0.19500499999999998</v>
      </c>
      <c r="AE569" s="2844"/>
      <c r="AF569" s="2844">
        <v>0</v>
      </c>
      <c r="AG569" s="2108">
        <v>0</v>
      </c>
      <c r="AH569" s="456"/>
      <c r="AI569" s="456" t="s">
        <v>9941</v>
      </c>
      <c r="AJ569" s="458">
        <v>0</v>
      </c>
      <c r="AK569" s="356"/>
    </row>
    <row r="570" spans="1:37" s="454" customFormat="1" ht="47.25">
      <c r="A570" s="369">
        <v>658</v>
      </c>
      <c r="B570" s="122" t="s">
        <v>1437</v>
      </c>
      <c r="C570" s="455" t="s">
        <v>1438</v>
      </c>
      <c r="D570" s="356" t="s">
        <v>384</v>
      </c>
      <c r="E570" s="376" t="s">
        <v>1439</v>
      </c>
      <c r="F570" s="390" t="s">
        <v>30</v>
      </c>
      <c r="G570" s="456">
        <v>95.751000000000005</v>
      </c>
      <c r="H570" s="359">
        <v>11.25</v>
      </c>
      <c r="I570" s="184">
        <v>84.5</v>
      </c>
      <c r="J570" s="184">
        <v>0</v>
      </c>
      <c r="K570" s="456">
        <v>95.75</v>
      </c>
      <c r="L570" s="456">
        <v>1.0000000000047748E-3</v>
      </c>
      <c r="M570" s="393">
        <v>1E-3</v>
      </c>
      <c r="N570" s="393">
        <v>0</v>
      </c>
      <c r="O570" s="456">
        <v>1E-3</v>
      </c>
      <c r="P570" s="456"/>
      <c r="Q570" s="456"/>
      <c r="R570" s="456"/>
      <c r="S570" s="456"/>
      <c r="T570" s="456"/>
      <c r="U570" s="456"/>
      <c r="V570" s="456"/>
      <c r="W570" s="456"/>
      <c r="X570" s="2843">
        <v>1E-3</v>
      </c>
      <c r="Y570" s="2843">
        <v>0</v>
      </c>
      <c r="Z570" s="2108">
        <v>1E-3</v>
      </c>
      <c r="AA570" s="2844"/>
      <c r="AB570" s="2844"/>
      <c r="AC570" s="2108">
        <v>0</v>
      </c>
      <c r="AD570" s="2108"/>
      <c r="AE570" s="2844"/>
      <c r="AF570" s="2844">
        <v>0</v>
      </c>
      <c r="AG570" s="2108">
        <v>0</v>
      </c>
      <c r="AH570" s="3233" t="s">
        <v>9979</v>
      </c>
      <c r="AI570" s="456"/>
      <c r="AJ570" s="458">
        <v>0</v>
      </c>
      <c r="AK570" s="356"/>
    </row>
    <row r="571" spans="1:37" s="454" customFormat="1" ht="63">
      <c r="A571" s="369">
        <v>659</v>
      </c>
      <c r="B571" s="122" t="s">
        <v>1440</v>
      </c>
      <c r="C571" s="455" t="s">
        <v>1441</v>
      </c>
      <c r="D571" s="356" t="s">
        <v>226</v>
      </c>
      <c r="E571" s="376" t="s">
        <v>1436</v>
      </c>
      <c r="F571" s="390" t="s">
        <v>30</v>
      </c>
      <c r="G571" s="456">
        <v>27.5</v>
      </c>
      <c r="H571" s="359">
        <v>0</v>
      </c>
      <c r="I571" s="184">
        <v>0</v>
      </c>
      <c r="J571" s="457">
        <v>0</v>
      </c>
      <c r="K571" s="456">
        <v>0</v>
      </c>
      <c r="L571" s="456">
        <v>27.5</v>
      </c>
      <c r="M571" s="393">
        <v>27.5</v>
      </c>
      <c r="N571" s="393">
        <v>0</v>
      </c>
      <c r="O571" s="456">
        <v>27.5</v>
      </c>
      <c r="P571" s="456"/>
      <c r="Q571" s="456"/>
      <c r="R571" s="456"/>
      <c r="S571" s="456"/>
      <c r="T571" s="456"/>
      <c r="U571" s="456"/>
      <c r="V571" s="456"/>
      <c r="W571" s="456"/>
      <c r="X571" s="2843">
        <v>27.5</v>
      </c>
      <c r="Y571" s="2843">
        <v>0</v>
      </c>
      <c r="Z571" s="2108">
        <v>27.5</v>
      </c>
      <c r="AA571" s="2844">
        <v>6.8062500000000004</v>
      </c>
      <c r="AB571" s="2844"/>
      <c r="AC571" s="2108">
        <v>6.8062500000000004</v>
      </c>
      <c r="AD571" s="2108">
        <v>6.8750000000000006E-2</v>
      </c>
      <c r="AE571" s="2844"/>
      <c r="AF571" s="2844">
        <v>0</v>
      </c>
      <c r="AG571" s="2108">
        <v>0</v>
      </c>
      <c r="AH571" s="456"/>
      <c r="AI571" s="456" t="s">
        <v>9941</v>
      </c>
      <c r="AJ571" s="456">
        <v>0</v>
      </c>
      <c r="AK571" s="356"/>
    </row>
    <row r="572" spans="1:37" s="454" customFormat="1" ht="63">
      <c r="A572" s="369">
        <v>660</v>
      </c>
      <c r="B572" s="122" t="s">
        <v>1442</v>
      </c>
      <c r="C572" s="338" t="s">
        <v>1443</v>
      </c>
      <c r="D572" s="280" t="s">
        <v>389</v>
      </c>
      <c r="E572" s="280" t="s">
        <v>1444</v>
      </c>
      <c r="F572" s="390" t="s">
        <v>30</v>
      </c>
      <c r="G572" s="276">
        <v>27.5</v>
      </c>
      <c r="H572" s="270">
        <v>6.8650000000000002</v>
      </c>
      <c r="I572" s="270">
        <v>15.635</v>
      </c>
      <c r="J572" s="270">
        <v>0</v>
      </c>
      <c r="K572" s="456">
        <v>22.5</v>
      </c>
      <c r="L572" s="456">
        <v>5</v>
      </c>
      <c r="M572" s="459">
        <v>2.5</v>
      </c>
      <c r="N572" s="459">
        <v>2.5</v>
      </c>
      <c r="O572" s="456">
        <v>5</v>
      </c>
      <c r="P572" s="456"/>
      <c r="Q572" s="456"/>
      <c r="R572" s="456"/>
      <c r="S572" s="456"/>
      <c r="T572" s="456"/>
      <c r="U572" s="456"/>
      <c r="V572" s="456"/>
      <c r="W572" s="456"/>
      <c r="X572" s="2843">
        <v>2.5</v>
      </c>
      <c r="Y572" s="2843">
        <v>2.5</v>
      </c>
      <c r="Z572" s="2108">
        <v>5</v>
      </c>
      <c r="AA572" s="2844">
        <v>2.4747500000000002</v>
      </c>
      <c r="AB572" s="2844"/>
      <c r="AC572" s="2108">
        <v>2.4747500000000002</v>
      </c>
      <c r="AD572" s="2108">
        <v>2.5250000000000002E-2</v>
      </c>
      <c r="AE572" s="2844"/>
      <c r="AF572" s="2844">
        <v>0</v>
      </c>
      <c r="AG572" s="2108">
        <v>0</v>
      </c>
      <c r="AH572" s="456"/>
      <c r="AI572" s="456" t="s">
        <v>10033</v>
      </c>
      <c r="AJ572" s="456">
        <v>0</v>
      </c>
    </row>
    <row r="573" spans="1:37" s="454" customFormat="1" ht="47.25">
      <c r="A573" s="369">
        <v>661</v>
      </c>
      <c r="B573" s="122" t="s">
        <v>1445</v>
      </c>
      <c r="C573" s="455" t="s">
        <v>1446</v>
      </c>
      <c r="D573" s="356" t="s">
        <v>384</v>
      </c>
      <c r="E573" s="376" t="s">
        <v>1436</v>
      </c>
      <c r="F573" s="390" t="s">
        <v>30</v>
      </c>
      <c r="G573" s="456">
        <v>50.518000000000001</v>
      </c>
      <c r="H573" s="359">
        <v>12.63</v>
      </c>
      <c r="I573" s="391">
        <v>37.886000000000003</v>
      </c>
      <c r="J573" s="184">
        <v>0</v>
      </c>
      <c r="K573" s="456">
        <v>50.516000000000005</v>
      </c>
      <c r="L573" s="456">
        <v>1.9999999999953388E-3</v>
      </c>
      <c r="M573" s="393">
        <v>1E-3</v>
      </c>
      <c r="N573" s="393">
        <v>0</v>
      </c>
      <c r="O573" s="456">
        <v>1E-3</v>
      </c>
      <c r="P573" s="456"/>
      <c r="Q573" s="456"/>
      <c r="R573" s="456"/>
      <c r="S573" s="456"/>
      <c r="T573" s="456"/>
      <c r="U573" s="456"/>
      <c r="V573" s="456"/>
      <c r="W573" s="456"/>
      <c r="X573" s="2843">
        <v>1E-3</v>
      </c>
      <c r="Y573" s="2843">
        <v>0</v>
      </c>
      <c r="Z573" s="2108">
        <v>1E-3</v>
      </c>
      <c r="AA573" s="2844"/>
      <c r="AB573" s="2844"/>
      <c r="AC573" s="2108">
        <v>0</v>
      </c>
      <c r="AD573" s="2108"/>
      <c r="AE573" s="2844"/>
      <c r="AF573" s="2844">
        <v>0</v>
      </c>
      <c r="AG573" s="2108">
        <v>0</v>
      </c>
      <c r="AH573" s="3233" t="s">
        <v>9979</v>
      </c>
      <c r="AI573" s="456"/>
      <c r="AJ573" s="456">
        <v>0</v>
      </c>
      <c r="AK573" s="356"/>
    </row>
    <row r="574" spans="1:37" s="454" customFormat="1" ht="63">
      <c r="A574" s="369">
        <v>662</v>
      </c>
      <c r="B574" s="122" t="s">
        <v>1447</v>
      </c>
      <c r="C574" s="455" t="s">
        <v>1448</v>
      </c>
      <c r="D574" s="264" t="s">
        <v>564</v>
      </c>
      <c r="E574" s="376" t="s">
        <v>1436</v>
      </c>
      <c r="F574" s="460" t="s">
        <v>30</v>
      </c>
      <c r="G574" s="273">
        <v>50.963000000000001</v>
      </c>
      <c r="H574" s="461">
        <v>6.37</v>
      </c>
      <c r="I574" s="276">
        <v>44.591999999999999</v>
      </c>
      <c r="J574" s="276">
        <v>0</v>
      </c>
      <c r="K574" s="456">
        <v>50.961999999999996</v>
      </c>
      <c r="L574" s="273">
        <v>1.0000000000047748E-3</v>
      </c>
      <c r="M574" s="462">
        <v>1E-3</v>
      </c>
      <c r="N574" s="462">
        <v>0</v>
      </c>
      <c r="O574" s="456">
        <v>1E-3</v>
      </c>
      <c r="P574" s="456"/>
      <c r="Q574" s="456"/>
      <c r="R574" s="456"/>
      <c r="S574" s="456"/>
      <c r="T574" s="456"/>
      <c r="U574" s="456"/>
      <c r="V574" s="456"/>
      <c r="W574" s="456"/>
      <c r="X574" s="2843">
        <v>1E-3</v>
      </c>
      <c r="Y574" s="2843">
        <v>0</v>
      </c>
      <c r="Z574" s="2108">
        <v>1E-3</v>
      </c>
      <c r="AA574" s="2844"/>
      <c r="AB574" s="2844"/>
      <c r="AC574" s="2108">
        <v>0</v>
      </c>
      <c r="AD574" s="2108"/>
      <c r="AE574" s="2844"/>
      <c r="AF574" s="2844">
        <v>0</v>
      </c>
      <c r="AG574" s="2108">
        <v>0</v>
      </c>
      <c r="AH574" s="3233" t="s">
        <v>9979</v>
      </c>
      <c r="AI574" s="456"/>
      <c r="AJ574" s="273">
        <v>0</v>
      </c>
      <c r="AK574" s="356"/>
    </row>
    <row r="575" spans="1:37" s="454" customFormat="1" ht="47.25">
      <c r="A575" s="369">
        <v>663</v>
      </c>
      <c r="B575" s="122" t="s">
        <v>1449</v>
      </c>
      <c r="C575" s="455" t="s">
        <v>1450</v>
      </c>
      <c r="D575" s="356" t="s">
        <v>209</v>
      </c>
      <c r="E575" s="376" t="s">
        <v>1436</v>
      </c>
      <c r="F575" s="390" t="s">
        <v>30</v>
      </c>
      <c r="G575" s="456">
        <v>53.241</v>
      </c>
      <c r="H575" s="359">
        <v>3.1349999999999998</v>
      </c>
      <c r="I575" s="184">
        <v>25.913</v>
      </c>
      <c r="J575" s="184">
        <v>0</v>
      </c>
      <c r="K575" s="456">
        <v>29.048000000000002</v>
      </c>
      <c r="L575" s="456">
        <v>24.192999999999998</v>
      </c>
      <c r="M575" s="393">
        <v>24.193000000000001</v>
      </c>
      <c r="N575" s="393">
        <v>0</v>
      </c>
      <c r="O575" s="456">
        <v>24.193000000000001</v>
      </c>
      <c r="P575" s="456"/>
      <c r="Q575" s="456"/>
      <c r="R575" s="456"/>
      <c r="S575" s="456"/>
      <c r="T575" s="456"/>
      <c r="U575" s="456"/>
      <c r="V575" s="456"/>
      <c r="W575" s="456"/>
      <c r="X575" s="2843">
        <v>24.193000000000001</v>
      </c>
      <c r="Y575" s="2843">
        <v>0</v>
      </c>
      <c r="Z575" s="2108">
        <v>24.193000000000001</v>
      </c>
      <c r="AA575" s="2844">
        <v>5.9877675000000004</v>
      </c>
      <c r="AB575" s="2844"/>
      <c r="AC575" s="2108">
        <v>5.9877675000000004</v>
      </c>
      <c r="AD575" s="2108">
        <v>6.0482500000000002E-2</v>
      </c>
      <c r="AE575" s="2844"/>
      <c r="AF575" s="2844">
        <v>0</v>
      </c>
      <c r="AG575" s="2108">
        <v>0</v>
      </c>
      <c r="AH575" s="456"/>
      <c r="AI575" s="456" t="s">
        <v>9941</v>
      </c>
      <c r="AJ575" s="456">
        <v>0</v>
      </c>
      <c r="AK575" s="356"/>
    </row>
    <row r="576" spans="1:37" s="454" customFormat="1" ht="63">
      <c r="A576" s="369">
        <v>664</v>
      </c>
      <c r="B576" s="122" t="s">
        <v>1451</v>
      </c>
      <c r="C576" s="455" t="s">
        <v>1452</v>
      </c>
      <c r="D576" s="356" t="s">
        <v>592</v>
      </c>
      <c r="E576" s="376" t="s">
        <v>1444</v>
      </c>
      <c r="F576" s="390" t="s">
        <v>30</v>
      </c>
      <c r="G576" s="456">
        <v>99.349000000000004</v>
      </c>
      <c r="H576" s="359">
        <v>0</v>
      </c>
      <c r="I576" s="184">
        <v>13.696999999999999</v>
      </c>
      <c r="J576" s="184">
        <v>0</v>
      </c>
      <c r="K576" s="456">
        <v>13.696999999999999</v>
      </c>
      <c r="L576" s="456">
        <v>85.652000000000001</v>
      </c>
      <c r="M576" s="393">
        <v>85.652000000000001</v>
      </c>
      <c r="N576" s="393">
        <v>0</v>
      </c>
      <c r="O576" s="456">
        <v>85.652000000000001</v>
      </c>
      <c r="P576" s="456"/>
      <c r="Q576" s="456"/>
      <c r="R576" s="456"/>
      <c r="S576" s="456"/>
      <c r="T576" s="456"/>
      <c r="U576" s="456"/>
      <c r="V576" s="456"/>
      <c r="W576" s="456"/>
      <c r="X576" s="2843">
        <v>85.652000000000001</v>
      </c>
      <c r="Y576" s="2843">
        <v>0</v>
      </c>
      <c r="Z576" s="2108">
        <v>85.652000000000001</v>
      </c>
      <c r="AA576" s="2844">
        <v>84.795870000000008</v>
      </c>
      <c r="AB576" s="2844"/>
      <c r="AC576" s="2108">
        <v>84.795870000000008</v>
      </c>
      <c r="AD576" s="2108">
        <v>0.85613000000000006</v>
      </c>
      <c r="AE576" s="2844"/>
      <c r="AF576" s="2844">
        <v>0</v>
      </c>
      <c r="AG576" s="2108">
        <v>0</v>
      </c>
      <c r="AH576" s="456"/>
      <c r="AI576" s="456" t="s">
        <v>10033</v>
      </c>
      <c r="AJ576" s="456">
        <v>0</v>
      </c>
      <c r="AK576" s="356"/>
    </row>
    <row r="577" spans="1:37" s="454" customFormat="1" ht="63">
      <c r="A577" s="369">
        <v>665</v>
      </c>
      <c r="B577" s="122" t="s">
        <v>1453</v>
      </c>
      <c r="C577" s="455" t="s">
        <v>1454</v>
      </c>
      <c r="D577" s="356" t="s">
        <v>28</v>
      </c>
      <c r="E577" s="376" t="s">
        <v>1455</v>
      </c>
      <c r="F577" s="390" t="s">
        <v>30</v>
      </c>
      <c r="G577" s="456">
        <v>52.808999999999997</v>
      </c>
      <c r="H577" s="184">
        <v>0</v>
      </c>
      <c r="I577" s="184">
        <v>6.1879999999999997</v>
      </c>
      <c r="J577" s="184">
        <v>0</v>
      </c>
      <c r="K577" s="456">
        <v>6.1879999999999997</v>
      </c>
      <c r="L577" s="456">
        <v>46.620999999999995</v>
      </c>
      <c r="M577" s="393">
        <v>46.621000000000002</v>
      </c>
      <c r="N577" s="463">
        <v>0</v>
      </c>
      <c r="O577" s="456">
        <v>46.621000000000002</v>
      </c>
      <c r="P577" s="456"/>
      <c r="Q577" s="456"/>
      <c r="R577" s="456"/>
      <c r="S577" s="456"/>
      <c r="T577" s="456"/>
      <c r="U577" s="456"/>
      <c r="V577" s="456"/>
      <c r="W577" s="456"/>
      <c r="X577" s="2843">
        <v>46.621000000000002</v>
      </c>
      <c r="Y577" s="2843">
        <v>0</v>
      </c>
      <c r="Z577" s="2108">
        <v>46.621000000000002</v>
      </c>
      <c r="AA577" s="2844">
        <v>46.154697499999997</v>
      </c>
      <c r="AB577" s="2844"/>
      <c r="AC577" s="2108">
        <v>46.154697499999997</v>
      </c>
      <c r="AD577" s="2108">
        <v>0.46655249999999998</v>
      </c>
      <c r="AE577" s="2844"/>
      <c r="AF577" s="2844">
        <v>0</v>
      </c>
      <c r="AG577" s="2108">
        <v>0</v>
      </c>
      <c r="AH577" s="456"/>
      <c r="AI577" s="456" t="s">
        <v>10033</v>
      </c>
      <c r="AJ577" s="456">
        <v>0</v>
      </c>
      <c r="AK577" s="356"/>
    </row>
    <row r="578" spans="1:37" s="454" customFormat="1" ht="47.25">
      <c r="A578" s="369">
        <v>666</v>
      </c>
      <c r="B578" s="122" t="s">
        <v>1456</v>
      </c>
      <c r="C578" s="455" t="s">
        <v>1457</v>
      </c>
      <c r="D578" s="356" t="s">
        <v>588</v>
      </c>
      <c r="E578" s="376" t="s">
        <v>1455</v>
      </c>
      <c r="F578" s="390" t="s">
        <v>30</v>
      </c>
      <c r="G578" s="456">
        <v>18.95</v>
      </c>
      <c r="H578" s="184">
        <v>0</v>
      </c>
      <c r="I578" s="184">
        <v>0</v>
      </c>
      <c r="J578" s="184">
        <v>0</v>
      </c>
      <c r="K578" s="456">
        <v>0</v>
      </c>
      <c r="L578" s="456">
        <v>18.95</v>
      </c>
      <c r="M578" s="393">
        <v>18.95</v>
      </c>
      <c r="N578" s="463">
        <v>0</v>
      </c>
      <c r="O578" s="456">
        <v>18.95</v>
      </c>
      <c r="P578" s="456"/>
      <c r="Q578" s="456"/>
      <c r="R578" s="456"/>
      <c r="S578" s="456"/>
      <c r="T578" s="456"/>
      <c r="U578" s="456"/>
      <c r="V578" s="456"/>
      <c r="W578" s="456"/>
      <c r="X578" s="2843">
        <v>18.95</v>
      </c>
      <c r="Y578" s="2843">
        <v>0</v>
      </c>
      <c r="Z578" s="2108">
        <v>18.95</v>
      </c>
      <c r="AA578" s="2844"/>
      <c r="AB578" s="2844"/>
      <c r="AC578" s="2108">
        <v>0</v>
      </c>
      <c r="AD578" s="2108"/>
      <c r="AE578" s="2844"/>
      <c r="AF578" s="2844">
        <v>0</v>
      </c>
      <c r="AG578" s="2108">
        <v>0</v>
      </c>
      <c r="AH578" s="3233" t="s">
        <v>9978</v>
      </c>
      <c r="AI578" s="456"/>
      <c r="AJ578" s="456">
        <v>0</v>
      </c>
      <c r="AK578" s="356"/>
    </row>
    <row r="579" spans="1:37" s="454" customFormat="1" ht="47.25">
      <c r="A579" s="369">
        <v>667</v>
      </c>
      <c r="B579" s="122" t="s">
        <v>1458</v>
      </c>
      <c r="C579" s="455" t="s">
        <v>1459</v>
      </c>
      <c r="D579" s="356" t="s">
        <v>205</v>
      </c>
      <c r="E579" s="376" t="s">
        <v>1455</v>
      </c>
      <c r="F579" s="390" t="s">
        <v>30</v>
      </c>
      <c r="G579" s="456">
        <v>39.832999999999998</v>
      </c>
      <c r="H579" s="184">
        <v>0</v>
      </c>
      <c r="I579" s="184">
        <v>5</v>
      </c>
      <c r="J579" s="184">
        <v>0</v>
      </c>
      <c r="K579" s="456">
        <v>5</v>
      </c>
      <c r="L579" s="456">
        <v>34.832999999999998</v>
      </c>
      <c r="M579" s="393">
        <v>34.832999999999998</v>
      </c>
      <c r="N579" s="463">
        <v>0</v>
      </c>
      <c r="O579" s="456">
        <v>34.832999999999998</v>
      </c>
      <c r="P579" s="456"/>
      <c r="Q579" s="456"/>
      <c r="R579" s="456"/>
      <c r="S579" s="456"/>
      <c r="T579" s="456"/>
      <c r="U579" s="456"/>
      <c r="V579" s="456"/>
      <c r="W579" s="456"/>
      <c r="X579" s="2843">
        <v>34.832999999999998</v>
      </c>
      <c r="Y579" s="2843">
        <v>0</v>
      </c>
      <c r="Z579" s="2108">
        <v>34.832999999999998</v>
      </c>
      <c r="AA579" s="2844">
        <v>34.484670000000001</v>
      </c>
      <c r="AB579" s="2844"/>
      <c r="AC579" s="2108">
        <v>34.484670000000001</v>
      </c>
      <c r="AD579" s="2108">
        <v>0.34832999999999997</v>
      </c>
      <c r="AE579" s="2844"/>
      <c r="AF579" s="2844">
        <v>8.7517720000000008</v>
      </c>
      <c r="AG579" s="2108">
        <v>8.7517720000000008</v>
      </c>
      <c r="AH579" s="456"/>
      <c r="AI579" s="456" t="s">
        <v>9941</v>
      </c>
      <c r="AJ579" s="456">
        <v>0</v>
      </c>
      <c r="AK579" s="356"/>
    </row>
    <row r="580" spans="1:37" s="454" customFormat="1" ht="47.25">
      <c r="A580" s="369">
        <v>668</v>
      </c>
      <c r="B580" s="122" t="s">
        <v>1460</v>
      </c>
      <c r="C580" s="455" t="s">
        <v>1461</v>
      </c>
      <c r="D580" s="356" t="s">
        <v>226</v>
      </c>
      <c r="E580" s="376" t="s">
        <v>1455</v>
      </c>
      <c r="F580" s="390" t="s">
        <v>30</v>
      </c>
      <c r="G580" s="456">
        <v>21.948</v>
      </c>
      <c r="H580" s="184">
        <v>0</v>
      </c>
      <c r="I580" s="184">
        <v>0</v>
      </c>
      <c r="J580" s="184">
        <v>0</v>
      </c>
      <c r="K580" s="456">
        <v>0</v>
      </c>
      <c r="L580" s="456">
        <v>21.948</v>
      </c>
      <c r="M580" s="393">
        <v>21.948</v>
      </c>
      <c r="N580" s="463">
        <v>0</v>
      </c>
      <c r="O580" s="456">
        <v>21.948</v>
      </c>
      <c r="P580" s="456"/>
      <c r="Q580" s="456"/>
      <c r="R580" s="456"/>
      <c r="S580" s="456"/>
      <c r="T580" s="456"/>
      <c r="U580" s="456"/>
      <c r="V580" s="456"/>
      <c r="W580" s="456"/>
      <c r="X580" s="2843">
        <v>21.948</v>
      </c>
      <c r="Y580" s="2843">
        <v>0</v>
      </c>
      <c r="Z580" s="2108">
        <v>21.948</v>
      </c>
      <c r="AA580" s="2844">
        <v>21.728999999999999</v>
      </c>
      <c r="AB580" s="2844"/>
      <c r="AC580" s="2108">
        <v>21.728999999999999</v>
      </c>
      <c r="AD580" s="2108">
        <v>0.219</v>
      </c>
      <c r="AE580" s="2844"/>
      <c r="AF580" s="2844">
        <v>0</v>
      </c>
      <c r="AG580" s="2108">
        <v>0</v>
      </c>
      <c r="AH580" s="3233"/>
      <c r="AI580" s="456" t="s">
        <v>10053</v>
      </c>
      <c r="AJ580" s="456">
        <v>0</v>
      </c>
      <c r="AK580" s="356"/>
    </row>
    <row r="581" spans="1:37" s="454" customFormat="1" ht="47.25">
      <c r="A581" s="369">
        <v>669</v>
      </c>
      <c r="B581" s="122" t="s">
        <v>1462</v>
      </c>
      <c r="C581" s="455" t="s">
        <v>1463</v>
      </c>
      <c r="D581" s="356" t="s">
        <v>400</v>
      </c>
      <c r="E581" s="376" t="s">
        <v>1455</v>
      </c>
      <c r="F581" s="390" t="s">
        <v>30</v>
      </c>
      <c r="G581" s="456">
        <v>31.75</v>
      </c>
      <c r="H581" s="184">
        <v>0</v>
      </c>
      <c r="I581" s="184">
        <v>0</v>
      </c>
      <c r="J581" s="184">
        <v>0</v>
      </c>
      <c r="K581" s="456">
        <v>0</v>
      </c>
      <c r="L581" s="456">
        <v>31.75</v>
      </c>
      <c r="M581" s="393">
        <v>31.75</v>
      </c>
      <c r="N581" s="463">
        <v>0</v>
      </c>
      <c r="O581" s="456">
        <v>31.75</v>
      </c>
      <c r="P581" s="456"/>
      <c r="Q581" s="456"/>
      <c r="R581" s="456"/>
      <c r="S581" s="456"/>
      <c r="T581" s="456"/>
      <c r="U581" s="456"/>
      <c r="V581" s="456"/>
      <c r="W581" s="456"/>
      <c r="X581" s="2843">
        <v>31.75</v>
      </c>
      <c r="Y581" s="2843">
        <v>0</v>
      </c>
      <c r="Z581" s="2108">
        <v>31.75</v>
      </c>
      <c r="AA581" s="2844">
        <v>31.432500000000001</v>
      </c>
      <c r="AB581" s="2844"/>
      <c r="AC581" s="2108">
        <v>31.432500000000001</v>
      </c>
      <c r="AD581" s="2108">
        <v>0.3175</v>
      </c>
      <c r="AE581" s="2844"/>
      <c r="AF581" s="2844">
        <v>0</v>
      </c>
      <c r="AG581" s="2108">
        <v>0</v>
      </c>
      <c r="AH581" s="456"/>
      <c r="AI581" s="456" t="s">
        <v>9941</v>
      </c>
      <c r="AJ581" s="456">
        <v>0</v>
      </c>
      <c r="AK581" s="356"/>
    </row>
    <row r="582" spans="1:37" s="454" customFormat="1" ht="47.25">
      <c r="A582" s="369">
        <v>670</v>
      </c>
      <c r="B582" s="122" t="s">
        <v>1464</v>
      </c>
      <c r="C582" s="455" t="s">
        <v>1465</v>
      </c>
      <c r="D582" s="356" t="s">
        <v>542</v>
      </c>
      <c r="E582" s="376" t="s">
        <v>1455</v>
      </c>
      <c r="F582" s="390" t="s">
        <v>30</v>
      </c>
      <c r="G582" s="456">
        <v>21.483000000000001</v>
      </c>
      <c r="H582" s="184">
        <v>0</v>
      </c>
      <c r="I582" s="184">
        <v>0</v>
      </c>
      <c r="J582" s="184">
        <v>0</v>
      </c>
      <c r="K582" s="456">
        <v>0</v>
      </c>
      <c r="L582" s="456">
        <v>21.483000000000001</v>
      </c>
      <c r="M582" s="393">
        <v>21.483000000000001</v>
      </c>
      <c r="N582" s="463">
        <v>0</v>
      </c>
      <c r="O582" s="456">
        <v>21.483000000000001</v>
      </c>
      <c r="P582" s="456"/>
      <c r="Q582" s="456"/>
      <c r="R582" s="456"/>
      <c r="S582" s="456"/>
      <c r="T582" s="456"/>
      <c r="U582" s="456"/>
      <c r="V582" s="456"/>
      <c r="W582" s="456"/>
      <c r="X582" s="2843">
        <v>21.483000000000001</v>
      </c>
      <c r="Y582" s="2843">
        <v>0</v>
      </c>
      <c r="Z582" s="2108">
        <v>21.483000000000001</v>
      </c>
      <c r="AA582" s="2844"/>
      <c r="AB582" s="2844"/>
      <c r="AC582" s="2108">
        <v>0</v>
      </c>
      <c r="AD582" s="2108"/>
      <c r="AE582" s="2844"/>
      <c r="AF582" s="2844">
        <v>0</v>
      </c>
      <c r="AG582" s="2108">
        <v>0</v>
      </c>
      <c r="AH582" s="3233" t="s">
        <v>9978</v>
      </c>
      <c r="AI582" s="456"/>
      <c r="AJ582" s="456">
        <v>0</v>
      </c>
      <c r="AK582" s="356"/>
    </row>
    <row r="583" spans="1:37" s="454" customFormat="1" ht="63">
      <c r="A583" s="369">
        <v>671</v>
      </c>
      <c r="B583" s="122" t="s">
        <v>1466</v>
      </c>
      <c r="C583" s="455" t="s">
        <v>1467</v>
      </c>
      <c r="D583" s="356" t="s">
        <v>209</v>
      </c>
      <c r="E583" s="376" t="s">
        <v>1455</v>
      </c>
      <c r="F583" s="390" t="s">
        <v>30</v>
      </c>
      <c r="G583" s="456">
        <v>38.320999999999998</v>
      </c>
      <c r="H583" s="184">
        <v>0</v>
      </c>
      <c r="I583" s="184">
        <v>4.3310000000000004</v>
      </c>
      <c r="J583" s="184">
        <v>0</v>
      </c>
      <c r="K583" s="456">
        <v>4.3310000000000004</v>
      </c>
      <c r="L583" s="456">
        <v>33.989999999999995</v>
      </c>
      <c r="M583" s="393">
        <v>33.99</v>
      </c>
      <c r="N583" s="463">
        <v>0</v>
      </c>
      <c r="O583" s="456">
        <v>33.99</v>
      </c>
      <c r="P583" s="456"/>
      <c r="Q583" s="456"/>
      <c r="R583" s="456"/>
      <c r="S583" s="456"/>
      <c r="T583" s="456"/>
      <c r="U583" s="456"/>
      <c r="V583" s="456"/>
      <c r="W583" s="456"/>
      <c r="X583" s="2843">
        <v>33.99</v>
      </c>
      <c r="Y583" s="2843">
        <v>0</v>
      </c>
      <c r="Z583" s="2108">
        <v>33.99</v>
      </c>
      <c r="AA583" s="2844">
        <v>33.650525000000002</v>
      </c>
      <c r="AB583" s="2844"/>
      <c r="AC583" s="2108">
        <v>33.650525000000002</v>
      </c>
      <c r="AD583" s="2108">
        <v>0.33997500000000003</v>
      </c>
      <c r="AE583" s="2844"/>
      <c r="AF583" s="2844">
        <v>0</v>
      </c>
      <c r="AG583" s="2108">
        <v>0</v>
      </c>
      <c r="AH583" s="456"/>
      <c r="AI583" s="456" t="s">
        <v>10033</v>
      </c>
      <c r="AJ583" s="456">
        <v>0</v>
      </c>
      <c r="AK583" s="356"/>
    </row>
    <row r="584" spans="1:37" s="454" customFormat="1" ht="47.25">
      <c r="A584" s="369">
        <v>672</v>
      </c>
      <c r="B584" s="122" t="s">
        <v>1468</v>
      </c>
      <c r="C584" s="455" t="s">
        <v>1469</v>
      </c>
      <c r="D584" s="356" t="s">
        <v>429</v>
      </c>
      <c r="E584" s="376" t="s">
        <v>1455</v>
      </c>
      <c r="F584" s="390" t="s">
        <v>30</v>
      </c>
      <c r="G584" s="456">
        <v>52.08</v>
      </c>
      <c r="H584" s="184">
        <v>0</v>
      </c>
      <c r="I584" s="184">
        <v>1.75</v>
      </c>
      <c r="J584" s="184">
        <v>0</v>
      </c>
      <c r="K584" s="456">
        <v>1.75</v>
      </c>
      <c r="L584" s="456">
        <v>50.33</v>
      </c>
      <c r="M584" s="393">
        <v>50.33</v>
      </c>
      <c r="N584" s="463">
        <v>0</v>
      </c>
      <c r="O584" s="456">
        <v>50.33</v>
      </c>
      <c r="P584" s="456"/>
      <c r="Q584" s="456"/>
      <c r="R584" s="456"/>
      <c r="S584" s="456"/>
      <c r="T584" s="456"/>
      <c r="U584" s="456"/>
      <c r="V584" s="456"/>
      <c r="W584" s="456"/>
      <c r="X584" s="2843">
        <v>50.33</v>
      </c>
      <c r="Y584" s="2843">
        <v>0</v>
      </c>
      <c r="Z584" s="2108">
        <v>50.33</v>
      </c>
      <c r="AA584" s="2844"/>
      <c r="AB584" s="2844"/>
      <c r="AC584" s="2108">
        <v>0</v>
      </c>
      <c r="AD584" s="2108"/>
      <c r="AE584" s="2844"/>
      <c r="AF584" s="2844">
        <v>0</v>
      </c>
      <c r="AG584" s="2108">
        <v>0</v>
      </c>
      <c r="AH584" s="3233" t="s">
        <v>9978</v>
      </c>
      <c r="AI584" s="456"/>
      <c r="AJ584" s="456">
        <v>0</v>
      </c>
      <c r="AK584" s="356"/>
    </row>
    <row r="585" spans="1:37" s="454" customFormat="1" ht="47.25">
      <c r="A585" s="369">
        <v>673</v>
      </c>
      <c r="B585" s="122" t="s">
        <v>1470</v>
      </c>
      <c r="C585" s="455" t="s">
        <v>1471</v>
      </c>
      <c r="D585" s="356" t="s">
        <v>257</v>
      </c>
      <c r="E585" s="376" t="s">
        <v>1455</v>
      </c>
      <c r="F585" s="390" t="s">
        <v>30</v>
      </c>
      <c r="G585" s="456">
        <v>30</v>
      </c>
      <c r="H585" s="184">
        <v>0</v>
      </c>
      <c r="I585" s="184">
        <v>0</v>
      </c>
      <c r="J585" s="184">
        <v>0</v>
      </c>
      <c r="K585" s="456">
        <v>0</v>
      </c>
      <c r="L585" s="456">
        <v>30</v>
      </c>
      <c r="M585" s="393">
        <v>30</v>
      </c>
      <c r="N585" s="463">
        <v>0</v>
      </c>
      <c r="O585" s="456">
        <v>30</v>
      </c>
      <c r="P585" s="456"/>
      <c r="Q585" s="456"/>
      <c r="R585" s="456"/>
      <c r="S585" s="456"/>
      <c r="T585" s="456"/>
      <c r="U585" s="456"/>
      <c r="V585" s="456"/>
      <c r="W585" s="456"/>
      <c r="X585" s="2843">
        <v>30</v>
      </c>
      <c r="Y585" s="2843">
        <v>0</v>
      </c>
      <c r="Z585" s="2108">
        <v>30</v>
      </c>
      <c r="AA585" s="2844"/>
      <c r="AB585" s="2844"/>
      <c r="AC585" s="2108">
        <v>0</v>
      </c>
      <c r="AD585" s="2108"/>
      <c r="AE585" s="2844"/>
      <c r="AF585" s="2844">
        <v>0</v>
      </c>
      <c r="AG585" s="2108">
        <v>0</v>
      </c>
      <c r="AH585" s="3233" t="s">
        <v>9978</v>
      </c>
      <c r="AI585" s="456"/>
      <c r="AJ585" s="456">
        <v>0</v>
      </c>
      <c r="AK585" s="356"/>
    </row>
    <row r="586" spans="1:37" s="454" customFormat="1" ht="63">
      <c r="A586" s="369">
        <v>674</v>
      </c>
      <c r="B586" s="122" t="s">
        <v>1472</v>
      </c>
      <c r="C586" s="455" t="s">
        <v>1473</v>
      </c>
      <c r="D586" s="356" t="s">
        <v>45</v>
      </c>
      <c r="E586" s="376" t="s">
        <v>1455</v>
      </c>
      <c r="F586" s="390" t="s">
        <v>30</v>
      </c>
      <c r="G586" s="456">
        <v>43.628</v>
      </c>
      <c r="H586" s="184">
        <v>0</v>
      </c>
      <c r="I586" s="184">
        <v>0</v>
      </c>
      <c r="J586" s="184">
        <v>0</v>
      </c>
      <c r="K586" s="456">
        <v>0</v>
      </c>
      <c r="L586" s="456">
        <v>43.628</v>
      </c>
      <c r="M586" s="393">
        <v>43.628</v>
      </c>
      <c r="N586" s="463">
        <v>0</v>
      </c>
      <c r="O586" s="456">
        <v>43.628</v>
      </c>
      <c r="P586" s="456"/>
      <c r="Q586" s="456"/>
      <c r="R586" s="456"/>
      <c r="S586" s="456"/>
      <c r="T586" s="456"/>
      <c r="U586" s="456"/>
      <c r="V586" s="456"/>
      <c r="W586" s="456"/>
      <c r="X586" s="2843">
        <v>43.628</v>
      </c>
      <c r="Y586" s="2843">
        <v>0</v>
      </c>
      <c r="Z586" s="2108">
        <v>43.628</v>
      </c>
      <c r="AA586" s="2844"/>
      <c r="AB586" s="2844"/>
      <c r="AC586" s="2108">
        <v>0</v>
      </c>
      <c r="AD586" s="2108"/>
      <c r="AE586" s="2844"/>
      <c r="AF586" s="2844">
        <v>0</v>
      </c>
      <c r="AG586" s="2108">
        <v>0</v>
      </c>
      <c r="AH586" s="3233" t="s">
        <v>9978</v>
      </c>
      <c r="AI586" s="456"/>
      <c r="AJ586" s="456">
        <v>0</v>
      </c>
      <c r="AK586" s="356"/>
    </row>
    <row r="587" spans="1:37" s="454" customFormat="1" ht="57">
      <c r="A587" s="369">
        <v>675</v>
      </c>
      <c r="B587" s="122" t="s">
        <v>1474</v>
      </c>
      <c r="C587" s="464" t="s">
        <v>1475</v>
      </c>
      <c r="D587" s="356" t="s">
        <v>389</v>
      </c>
      <c r="E587" s="376" t="s">
        <v>1455</v>
      </c>
      <c r="F587" s="390" t="s">
        <v>30</v>
      </c>
      <c r="G587" s="456">
        <v>38.268999999999998</v>
      </c>
      <c r="H587" s="184">
        <v>0</v>
      </c>
      <c r="I587" s="184">
        <v>4.3310000000000004</v>
      </c>
      <c r="J587" s="184">
        <v>0</v>
      </c>
      <c r="K587" s="456">
        <v>4.3310000000000004</v>
      </c>
      <c r="L587" s="456">
        <v>33.937999999999995</v>
      </c>
      <c r="M587" s="393">
        <v>33.938000000000002</v>
      </c>
      <c r="N587" s="463">
        <v>0</v>
      </c>
      <c r="O587" s="456">
        <v>33.938000000000002</v>
      </c>
      <c r="P587" s="456"/>
      <c r="Q587" s="456"/>
      <c r="R587" s="456"/>
      <c r="S587" s="456"/>
      <c r="T587" s="456"/>
      <c r="U587" s="456"/>
      <c r="V587" s="456"/>
      <c r="W587" s="456"/>
      <c r="X587" s="2843">
        <v>33.938000000000002</v>
      </c>
      <c r="Y587" s="2843">
        <v>0</v>
      </c>
      <c r="Z587" s="2108">
        <v>33.938000000000002</v>
      </c>
      <c r="AA587" s="2844">
        <v>33.598620000000004</v>
      </c>
      <c r="AB587" s="2844"/>
      <c r="AC587" s="2108">
        <v>33.598620000000004</v>
      </c>
      <c r="AD587" s="2108">
        <v>0.33938000000000001</v>
      </c>
      <c r="AE587" s="2844"/>
      <c r="AF587" s="2844">
        <v>0</v>
      </c>
      <c r="AG587" s="2108">
        <v>0</v>
      </c>
      <c r="AH587" s="456"/>
      <c r="AI587" s="456" t="s">
        <v>9941</v>
      </c>
      <c r="AJ587" s="456">
        <v>0</v>
      </c>
      <c r="AK587" s="356"/>
    </row>
    <row r="588" spans="1:37" s="454" customFormat="1" ht="47.25">
      <c r="A588" s="369">
        <v>676</v>
      </c>
      <c r="B588" s="122" t="s">
        <v>1476</v>
      </c>
      <c r="C588" s="455" t="s">
        <v>1477</v>
      </c>
      <c r="D588" s="356" t="s">
        <v>72</v>
      </c>
      <c r="E588" s="376" t="s">
        <v>1455</v>
      </c>
      <c r="F588" s="390" t="s">
        <v>30</v>
      </c>
      <c r="G588" s="456">
        <v>27</v>
      </c>
      <c r="H588" s="184">
        <v>0</v>
      </c>
      <c r="I588" s="184">
        <v>0</v>
      </c>
      <c r="J588" s="184">
        <v>0</v>
      </c>
      <c r="K588" s="456">
        <v>0</v>
      </c>
      <c r="L588" s="456">
        <v>27</v>
      </c>
      <c r="M588" s="393">
        <v>27</v>
      </c>
      <c r="N588" s="463">
        <v>0</v>
      </c>
      <c r="O588" s="456">
        <v>27</v>
      </c>
      <c r="P588" s="456"/>
      <c r="Q588" s="456"/>
      <c r="R588" s="456"/>
      <c r="S588" s="456"/>
      <c r="T588" s="456"/>
      <c r="U588" s="456"/>
      <c r="V588" s="456"/>
      <c r="W588" s="456"/>
      <c r="X588" s="2843">
        <v>27</v>
      </c>
      <c r="Y588" s="2843">
        <v>0</v>
      </c>
      <c r="Z588" s="2108">
        <v>27</v>
      </c>
      <c r="AA588" s="2844"/>
      <c r="AB588" s="2844"/>
      <c r="AC588" s="2108">
        <v>0</v>
      </c>
      <c r="AD588" s="2108"/>
      <c r="AE588" s="2844"/>
      <c r="AF588" s="2844">
        <v>0</v>
      </c>
      <c r="AG588" s="2108">
        <v>0</v>
      </c>
      <c r="AH588" s="3233" t="s">
        <v>9978</v>
      </c>
      <c r="AI588" s="456"/>
      <c r="AJ588" s="456">
        <v>0</v>
      </c>
      <c r="AK588" s="356"/>
    </row>
    <row r="589" spans="1:37" s="454" customFormat="1" ht="63">
      <c r="A589" s="369">
        <v>677</v>
      </c>
      <c r="B589" s="122" t="s">
        <v>1478</v>
      </c>
      <c r="C589" s="455" t="s">
        <v>1479</v>
      </c>
      <c r="D589" s="356" t="s">
        <v>393</v>
      </c>
      <c r="E589" s="376" t="s">
        <v>1455</v>
      </c>
      <c r="F589" s="390" t="s">
        <v>30</v>
      </c>
      <c r="G589" s="456">
        <v>45.533999999999999</v>
      </c>
      <c r="H589" s="184">
        <v>0</v>
      </c>
      <c r="I589" s="184">
        <v>5.625</v>
      </c>
      <c r="J589" s="184">
        <v>0</v>
      </c>
      <c r="K589" s="456">
        <v>5.625</v>
      </c>
      <c r="L589" s="456">
        <v>39.908999999999999</v>
      </c>
      <c r="M589" s="393">
        <v>39.908999999999999</v>
      </c>
      <c r="N589" s="463">
        <v>0</v>
      </c>
      <c r="O589" s="456">
        <v>39.908999999999999</v>
      </c>
      <c r="P589" s="456"/>
      <c r="Q589" s="456"/>
      <c r="R589" s="456"/>
      <c r="S589" s="456"/>
      <c r="T589" s="456"/>
      <c r="U589" s="456"/>
      <c r="V589" s="456"/>
      <c r="W589" s="456"/>
      <c r="X589" s="2843">
        <v>39.908999999999999</v>
      </c>
      <c r="Y589" s="2843">
        <v>0</v>
      </c>
      <c r="Z589" s="2108">
        <v>39.908999999999999</v>
      </c>
      <c r="AA589" s="2844">
        <v>39.509477500000003</v>
      </c>
      <c r="AB589" s="2844"/>
      <c r="AC589" s="2108">
        <v>39.509477500000003</v>
      </c>
      <c r="AD589" s="2108">
        <v>0.39877249999999997</v>
      </c>
      <c r="AE589" s="2844"/>
      <c r="AF589" s="2844">
        <v>0</v>
      </c>
      <c r="AG589" s="2108">
        <v>0</v>
      </c>
      <c r="AH589" s="456"/>
      <c r="AI589" s="456" t="s">
        <v>10033</v>
      </c>
      <c r="AJ589" s="456">
        <v>0</v>
      </c>
      <c r="AK589" s="356"/>
    </row>
    <row r="590" spans="1:37" s="454" customFormat="1" ht="63">
      <c r="A590" s="369">
        <v>678</v>
      </c>
      <c r="B590" s="122" t="s">
        <v>1480</v>
      </c>
      <c r="C590" s="455" t="s">
        <v>1481</v>
      </c>
      <c r="D590" s="356" t="s">
        <v>553</v>
      </c>
      <c r="E590" s="376" t="s">
        <v>1455</v>
      </c>
      <c r="F590" s="390" t="s">
        <v>30</v>
      </c>
      <c r="G590" s="456">
        <v>31.88</v>
      </c>
      <c r="H590" s="184">
        <v>0</v>
      </c>
      <c r="I590" s="184">
        <v>3.75</v>
      </c>
      <c r="J590" s="184">
        <v>0</v>
      </c>
      <c r="K590" s="456">
        <v>3.75</v>
      </c>
      <c r="L590" s="456">
        <v>28.13</v>
      </c>
      <c r="M590" s="393">
        <v>28.13</v>
      </c>
      <c r="N590" s="463">
        <v>0</v>
      </c>
      <c r="O590" s="456">
        <v>28.13</v>
      </c>
      <c r="P590" s="456"/>
      <c r="Q590" s="456"/>
      <c r="R590" s="456"/>
      <c r="S590" s="456"/>
      <c r="T590" s="456"/>
      <c r="U590" s="456"/>
      <c r="V590" s="456"/>
      <c r="W590" s="456"/>
      <c r="X590" s="2843">
        <v>28.13</v>
      </c>
      <c r="Y590" s="2843">
        <v>0</v>
      </c>
      <c r="Z590" s="2108">
        <v>28.13</v>
      </c>
      <c r="AA590" s="2844">
        <v>27.849175000000002</v>
      </c>
      <c r="AB590" s="2844"/>
      <c r="AC590" s="2108">
        <v>27.849175000000002</v>
      </c>
      <c r="AD590" s="2108">
        <v>0.28132499999999999</v>
      </c>
      <c r="AE590" s="2844"/>
      <c r="AF590" s="2844">
        <v>0</v>
      </c>
      <c r="AG590" s="2108">
        <v>0</v>
      </c>
      <c r="AH590" s="456"/>
      <c r="AI590" s="456" t="s">
        <v>10033</v>
      </c>
      <c r="AJ590" s="456">
        <v>0</v>
      </c>
      <c r="AK590" s="356"/>
    </row>
    <row r="591" spans="1:37" s="454" customFormat="1" ht="63">
      <c r="A591" s="369">
        <v>679</v>
      </c>
      <c r="B591" s="122" t="s">
        <v>1482</v>
      </c>
      <c r="C591" s="455" t="s">
        <v>1483</v>
      </c>
      <c r="D591" s="356" t="s">
        <v>254</v>
      </c>
      <c r="E591" s="376" t="s">
        <v>1455</v>
      </c>
      <c r="F591" s="390" t="s">
        <v>30</v>
      </c>
      <c r="G591" s="456">
        <v>54.991</v>
      </c>
      <c r="H591" s="184">
        <v>0</v>
      </c>
      <c r="I591" s="184">
        <v>6.25</v>
      </c>
      <c r="J591" s="184">
        <v>0</v>
      </c>
      <c r="K591" s="456">
        <v>6.25</v>
      </c>
      <c r="L591" s="456">
        <v>48.741</v>
      </c>
      <c r="M591" s="393">
        <v>48.741</v>
      </c>
      <c r="N591" s="463">
        <v>0</v>
      </c>
      <c r="O591" s="456">
        <v>48.741</v>
      </c>
      <c r="P591" s="456"/>
      <c r="Q591" s="456"/>
      <c r="R591" s="456"/>
      <c r="S591" s="456"/>
      <c r="T591" s="456"/>
      <c r="U591" s="456"/>
      <c r="V591" s="456"/>
      <c r="W591" s="456"/>
      <c r="X591" s="2843">
        <v>48.741</v>
      </c>
      <c r="Y591" s="2843">
        <v>0</v>
      </c>
      <c r="Z591" s="2108">
        <v>48.741</v>
      </c>
      <c r="AA591" s="2844">
        <v>48.253397499999998</v>
      </c>
      <c r="AB591" s="2844"/>
      <c r="AC591" s="2108">
        <v>48.253397499999998</v>
      </c>
      <c r="AD591" s="2108">
        <v>0.48785250000000002</v>
      </c>
      <c r="AE591" s="2844"/>
      <c r="AF591" s="2844">
        <v>0</v>
      </c>
      <c r="AG591" s="2108">
        <v>0</v>
      </c>
      <c r="AH591" s="456"/>
      <c r="AI591" s="456" t="s">
        <v>10033</v>
      </c>
      <c r="AJ591" s="456">
        <v>0</v>
      </c>
      <c r="AK591" s="356"/>
    </row>
    <row r="592" spans="1:37" s="454" customFormat="1" ht="63">
      <c r="A592" s="369">
        <v>680</v>
      </c>
      <c r="B592" s="122" t="s">
        <v>1484</v>
      </c>
      <c r="C592" s="455" t="s">
        <v>1485</v>
      </c>
      <c r="D592" s="356" t="s">
        <v>384</v>
      </c>
      <c r="E592" s="376" t="s">
        <v>1455</v>
      </c>
      <c r="F592" s="390" t="s">
        <v>30</v>
      </c>
      <c r="G592" s="456">
        <v>71.23</v>
      </c>
      <c r="H592" s="184">
        <v>0</v>
      </c>
      <c r="I592" s="184">
        <v>16.25</v>
      </c>
      <c r="J592" s="184">
        <v>0</v>
      </c>
      <c r="K592" s="456">
        <v>16.25</v>
      </c>
      <c r="L592" s="456">
        <v>54.980000000000004</v>
      </c>
      <c r="M592" s="393">
        <v>54.980000000000004</v>
      </c>
      <c r="N592" s="463">
        <v>0</v>
      </c>
      <c r="O592" s="456">
        <v>54.980000000000004</v>
      </c>
      <c r="P592" s="456"/>
      <c r="Q592" s="456"/>
      <c r="R592" s="456"/>
      <c r="S592" s="456"/>
      <c r="T592" s="456"/>
      <c r="U592" s="456"/>
      <c r="V592" s="456"/>
      <c r="W592" s="456"/>
      <c r="X592" s="2843">
        <v>54.980000000000004</v>
      </c>
      <c r="Y592" s="2843">
        <v>0</v>
      </c>
      <c r="Z592" s="2108">
        <v>54.980000000000004</v>
      </c>
      <c r="AA592" s="2844">
        <v>54.430549999999997</v>
      </c>
      <c r="AB592" s="2844"/>
      <c r="AC592" s="2108">
        <v>54.430549999999997</v>
      </c>
      <c r="AD592" s="2108">
        <v>0.54944999999999999</v>
      </c>
      <c r="AE592" s="2844"/>
      <c r="AF592" s="2844">
        <v>0</v>
      </c>
      <c r="AG592" s="2108">
        <v>0</v>
      </c>
      <c r="AH592" s="456"/>
      <c r="AI592" s="456" t="s">
        <v>10033</v>
      </c>
      <c r="AJ592" s="456">
        <v>0</v>
      </c>
      <c r="AK592" s="356"/>
    </row>
    <row r="593" spans="1:37" s="454" customFormat="1" ht="63">
      <c r="A593" s="369">
        <v>681</v>
      </c>
      <c r="B593" s="122" t="s">
        <v>1486</v>
      </c>
      <c r="C593" s="455" t="s">
        <v>1487</v>
      </c>
      <c r="D593" s="356" t="s">
        <v>213</v>
      </c>
      <c r="E593" s="376" t="s">
        <v>1455</v>
      </c>
      <c r="F593" s="390" t="s">
        <v>30</v>
      </c>
      <c r="G593" s="456">
        <v>54.832999999999998</v>
      </c>
      <c r="H593" s="184">
        <v>0</v>
      </c>
      <c r="I593" s="184">
        <v>6.25</v>
      </c>
      <c r="J593" s="184">
        <v>0</v>
      </c>
      <c r="K593" s="456">
        <v>6.25</v>
      </c>
      <c r="L593" s="456">
        <v>48.582999999999998</v>
      </c>
      <c r="M593" s="393">
        <v>48.582999999999998</v>
      </c>
      <c r="N593" s="463">
        <v>0</v>
      </c>
      <c r="O593" s="456">
        <v>48.582999999999998</v>
      </c>
      <c r="P593" s="456"/>
      <c r="Q593" s="456"/>
      <c r="R593" s="456"/>
      <c r="S593" s="456"/>
      <c r="T593" s="456"/>
      <c r="U593" s="456"/>
      <c r="V593" s="456"/>
      <c r="W593" s="456"/>
      <c r="X593" s="2843">
        <v>48.582999999999998</v>
      </c>
      <c r="Y593" s="2843">
        <v>0</v>
      </c>
      <c r="Z593" s="2108">
        <v>48.582999999999998</v>
      </c>
      <c r="AA593" s="2844">
        <v>48.097292500000002</v>
      </c>
      <c r="AB593" s="2844"/>
      <c r="AC593" s="2108">
        <v>48.097292500000002</v>
      </c>
      <c r="AD593" s="2108">
        <v>0.48545749999999999</v>
      </c>
      <c r="AE593" s="2844"/>
      <c r="AF593" s="2844">
        <v>0</v>
      </c>
      <c r="AG593" s="2108">
        <v>0</v>
      </c>
      <c r="AH593" s="456"/>
      <c r="AI593" s="456" t="s">
        <v>10033</v>
      </c>
      <c r="AJ593" s="456">
        <v>0</v>
      </c>
      <c r="AK593" s="356"/>
    </row>
    <row r="594" spans="1:37" s="454" customFormat="1" ht="47.25">
      <c r="A594" s="369">
        <v>682</v>
      </c>
      <c r="B594" s="122" t="s">
        <v>1488</v>
      </c>
      <c r="C594" s="455" t="s">
        <v>1489</v>
      </c>
      <c r="D594" s="356" t="s">
        <v>577</v>
      </c>
      <c r="E594" s="376" t="s">
        <v>1455</v>
      </c>
      <c r="F594" s="390" t="s">
        <v>30</v>
      </c>
      <c r="G594" s="456">
        <v>26.693000000000001</v>
      </c>
      <c r="H594" s="184">
        <v>0</v>
      </c>
      <c r="I594" s="184">
        <v>2.5</v>
      </c>
      <c r="J594" s="184">
        <v>0</v>
      </c>
      <c r="K594" s="456">
        <v>2.5</v>
      </c>
      <c r="L594" s="456">
        <v>24.193000000000001</v>
      </c>
      <c r="M594" s="393">
        <v>24.193000000000001</v>
      </c>
      <c r="N594" s="463">
        <v>0</v>
      </c>
      <c r="O594" s="456">
        <v>24.193000000000001</v>
      </c>
      <c r="P594" s="456"/>
      <c r="Q594" s="456"/>
      <c r="R594" s="456"/>
      <c r="S594" s="456"/>
      <c r="T594" s="456"/>
      <c r="U594" s="456"/>
      <c r="V594" s="456"/>
      <c r="W594" s="456"/>
      <c r="X594" s="2843">
        <v>24.193000000000001</v>
      </c>
      <c r="Y594" s="2843">
        <v>0</v>
      </c>
      <c r="Z594" s="2108">
        <v>24.193000000000001</v>
      </c>
      <c r="AA594" s="2844">
        <v>23.951070000000001</v>
      </c>
      <c r="AB594" s="2844"/>
      <c r="AC594" s="2108">
        <v>23.951070000000001</v>
      </c>
      <c r="AD594" s="2108">
        <v>0.24193000000000001</v>
      </c>
      <c r="AE594" s="2844"/>
      <c r="AF594" s="2844">
        <v>0</v>
      </c>
      <c r="AG594" s="2108">
        <v>0</v>
      </c>
      <c r="AH594" s="456"/>
      <c r="AI594" s="456" t="s">
        <v>9941</v>
      </c>
      <c r="AJ594" s="456">
        <v>0</v>
      </c>
      <c r="AK594" s="356"/>
    </row>
    <row r="595" spans="1:37" s="454" customFormat="1" ht="47.25">
      <c r="A595" s="369">
        <v>683</v>
      </c>
      <c r="B595" s="122" t="s">
        <v>1490</v>
      </c>
      <c r="C595" s="455" t="s">
        <v>1491</v>
      </c>
      <c r="D595" s="356" t="s">
        <v>187</v>
      </c>
      <c r="E595" s="376" t="s">
        <v>1455</v>
      </c>
      <c r="F595" s="390" t="s">
        <v>30</v>
      </c>
      <c r="G595" s="456">
        <v>26.908000000000001</v>
      </c>
      <c r="H595" s="184">
        <v>0</v>
      </c>
      <c r="I595" s="184">
        <v>3.125</v>
      </c>
      <c r="J595" s="184">
        <v>0</v>
      </c>
      <c r="K595" s="456">
        <v>3.125</v>
      </c>
      <c r="L595" s="456">
        <v>23.783000000000001</v>
      </c>
      <c r="M595" s="393">
        <v>23.783000000000001</v>
      </c>
      <c r="N595" s="463">
        <v>0</v>
      </c>
      <c r="O595" s="456">
        <v>23.783000000000001</v>
      </c>
      <c r="P595" s="456"/>
      <c r="Q595" s="456"/>
      <c r="R595" s="456"/>
      <c r="S595" s="456"/>
      <c r="T595" s="456"/>
      <c r="U595" s="456"/>
      <c r="V595" s="456"/>
      <c r="W595" s="456"/>
      <c r="X595" s="2843">
        <v>23.783000000000001</v>
      </c>
      <c r="Y595" s="2843">
        <v>0</v>
      </c>
      <c r="Z595" s="2108">
        <v>23.783000000000001</v>
      </c>
      <c r="AA595" s="2844">
        <v>23.545170000000002</v>
      </c>
      <c r="AB595" s="2844"/>
      <c r="AC595" s="2108">
        <v>23.545170000000002</v>
      </c>
      <c r="AD595" s="2108">
        <v>0.23783000000000001</v>
      </c>
      <c r="AE595" s="2844"/>
      <c r="AF595" s="2844">
        <v>0</v>
      </c>
      <c r="AG595" s="2108">
        <v>0</v>
      </c>
      <c r="AH595" s="456"/>
      <c r="AI595" s="456" t="s">
        <v>9941</v>
      </c>
      <c r="AJ595" s="456">
        <v>0</v>
      </c>
      <c r="AK595" s="356"/>
    </row>
    <row r="596" spans="1:37" s="454" customFormat="1" ht="52.5" customHeight="1">
      <c r="A596" s="369">
        <v>684</v>
      </c>
      <c r="B596" s="122" t="s">
        <v>1492</v>
      </c>
      <c r="C596" s="455" t="s">
        <v>1493</v>
      </c>
      <c r="D596" s="182" t="s">
        <v>561</v>
      </c>
      <c r="E596" s="376" t="s">
        <v>1455</v>
      </c>
      <c r="F596" s="390" t="s">
        <v>30</v>
      </c>
      <c r="G596" s="456">
        <v>20.728000000000002</v>
      </c>
      <c r="H596" s="184">
        <v>0</v>
      </c>
      <c r="I596" s="184">
        <v>2.5</v>
      </c>
      <c r="J596" s="184">
        <v>0</v>
      </c>
      <c r="K596" s="456">
        <v>2.5</v>
      </c>
      <c r="L596" s="456">
        <v>18.228000000000002</v>
      </c>
      <c r="M596" s="393">
        <v>18.228000000000002</v>
      </c>
      <c r="N596" s="463">
        <v>0</v>
      </c>
      <c r="O596" s="456">
        <v>18.228000000000002</v>
      </c>
      <c r="P596" s="456"/>
      <c r="Q596" s="456"/>
      <c r="R596" s="456"/>
      <c r="S596" s="456"/>
      <c r="T596" s="456"/>
      <c r="U596" s="456"/>
      <c r="V596" s="456"/>
      <c r="W596" s="456"/>
      <c r="X596" s="2843">
        <v>18.228000000000002</v>
      </c>
      <c r="Y596" s="2843">
        <v>0</v>
      </c>
      <c r="Z596" s="2108">
        <v>18.228000000000002</v>
      </c>
      <c r="AA596" s="2844">
        <v>18.04543</v>
      </c>
      <c r="AB596" s="2844"/>
      <c r="AC596" s="2108">
        <v>18.04543</v>
      </c>
      <c r="AD596" s="2108">
        <v>0.18257000000000001</v>
      </c>
      <c r="AE596" s="2844"/>
      <c r="AF596" s="2844">
        <v>0</v>
      </c>
      <c r="AG596" s="2108">
        <v>0</v>
      </c>
      <c r="AH596" s="456"/>
      <c r="AI596" s="456" t="s">
        <v>10033</v>
      </c>
      <c r="AJ596" s="456">
        <v>0</v>
      </c>
      <c r="AK596" s="356"/>
    </row>
    <row r="597" spans="1:37" s="454" customFormat="1" ht="63">
      <c r="A597" s="369">
        <v>685</v>
      </c>
      <c r="B597" s="122" t="s">
        <v>1494</v>
      </c>
      <c r="C597" s="455" t="s">
        <v>1495</v>
      </c>
      <c r="D597" s="356" t="s">
        <v>564</v>
      </c>
      <c r="E597" s="376" t="s">
        <v>1455</v>
      </c>
      <c r="F597" s="390" t="s">
        <v>30</v>
      </c>
      <c r="G597" s="456">
        <v>27.46</v>
      </c>
      <c r="H597" s="184">
        <v>0</v>
      </c>
      <c r="I597" s="184">
        <v>3.125</v>
      </c>
      <c r="J597" s="184">
        <v>0</v>
      </c>
      <c r="K597" s="456">
        <v>3.125</v>
      </c>
      <c r="L597" s="456">
        <v>24.335000000000001</v>
      </c>
      <c r="M597" s="393">
        <v>24.335000000000001</v>
      </c>
      <c r="N597" s="463">
        <v>0</v>
      </c>
      <c r="O597" s="456">
        <v>24.335000000000001</v>
      </c>
      <c r="P597" s="456"/>
      <c r="Q597" s="456"/>
      <c r="R597" s="456"/>
      <c r="S597" s="456"/>
      <c r="T597" s="456"/>
      <c r="U597" s="456"/>
      <c r="V597" s="456"/>
      <c r="W597" s="456"/>
      <c r="X597" s="2843">
        <v>24.335000000000001</v>
      </c>
      <c r="Y597" s="2843">
        <v>0</v>
      </c>
      <c r="Z597" s="2108">
        <v>24.335000000000001</v>
      </c>
      <c r="AA597" s="2844">
        <v>24.091912499999999</v>
      </c>
      <c r="AB597" s="2844"/>
      <c r="AC597" s="2108">
        <v>24.091912499999999</v>
      </c>
      <c r="AD597" s="2108">
        <v>0.24383749999999998</v>
      </c>
      <c r="AE597" s="2844"/>
      <c r="AF597" s="2844">
        <v>0</v>
      </c>
      <c r="AG597" s="2108">
        <v>0</v>
      </c>
      <c r="AH597" s="456"/>
      <c r="AI597" s="456" t="s">
        <v>10033</v>
      </c>
      <c r="AJ597" s="456">
        <v>0</v>
      </c>
      <c r="AK597" s="356"/>
    </row>
    <row r="598" spans="1:37" s="454" customFormat="1" ht="47.25">
      <c r="A598" s="369">
        <v>686</v>
      </c>
      <c r="B598" s="122" t="s">
        <v>1496</v>
      </c>
      <c r="C598" s="455" t="s">
        <v>1497</v>
      </c>
      <c r="D598" s="356" t="s">
        <v>56</v>
      </c>
      <c r="E598" s="376" t="s">
        <v>1455</v>
      </c>
      <c r="F598" s="390" t="s">
        <v>30</v>
      </c>
      <c r="G598" s="456">
        <v>20.923999999999999</v>
      </c>
      <c r="H598" s="184">
        <v>0</v>
      </c>
      <c r="I598" s="184">
        <v>0</v>
      </c>
      <c r="J598" s="184">
        <v>0</v>
      </c>
      <c r="K598" s="456">
        <v>0</v>
      </c>
      <c r="L598" s="456">
        <v>20.923999999999999</v>
      </c>
      <c r="M598" s="393">
        <v>20.923999999999999</v>
      </c>
      <c r="N598" s="463">
        <v>0</v>
      </c>
      <c r="O598" s="456">
        <v>20.923999999999999</v>
      </c>
      <c r="P598" s="456"/>
      <c r="Q598" s="456"/>
      <c r="R598" s="456"/>
      <c r="S598" s="456"/>
      <c r="T598" s="456"/>
      <c r="U598" s="456"/>
      <c r="V598" s="456"/>
      <c r="W598" s="456"/>
      <c r="X598" s="2843">
        <v>20.923999999999999</v>
      </c>
      <c r="Y598" s="2843">
        <v>0</v>
      </c>
      <c r="Z598" s="2108">
        <v>20.923999999999999</v>
      </c>
      <c r="AA598" s="2844">
        <v>20.714759999999998</v>
      </c>
      <c r="AB598" s="2844"/>
      <c r="AC598" s="2108">
        <v>20.714759999999998</v>
      </c>
      <c r="AD598" s="2108">
        <v>0.20923999999999998</v>
      </c>
      <c r="AE598" s="2844"/>
      <c r="AF598" s="2844">
        <v>0</v>
      </c>
      <c r="AG598" s="2108">
        <v>0</v>
      </c>
      <c r="AH598" s="456"/>
      <c r="AI598" s="456" t="s">
        <v>9941</v>
      </c>
      <c r="AJ598" s="456">
        <v>0</v>
      </c>
      <c r="AK598" s="356"/>
    </row>
    <row r="599" spans="1:37" s="454" customFormat="1" ht="63">
      <c r="A599" s="369">
        <v>687</v>
      </c>
      <c r="B599" s="122" t="s">
        <v>1498</v>
      </c>
      <c r="C599" s="455" t="s">
        <v>1499</v>
      </c>
      <c r="D599" s="356" t="s">
        <v>66</v>
      </c>
      <c r="E599" s="376" t="s">
        <v>1455</v>
      </c>
      <c r="F599" s="390" t="s">
        <v>30</v>
      </c>
      <c r="G599" s="456">
        <v>21.81</v>
      </c>
      <c r="H599" s="184">
        <v>0</v>
      </c>
      <c r="I599" s="184">
        <v>2.4750000000000001</v>
      </c>
      <c r="J599" s="184">
        <v>0</v>
      </c>
      <c r="K599" s="456">
        <v>2.4750000000000001</v>
      </c>
      <c r="L599" s="456">
        <v>19.334999999999997</v>
      </c>
      <c r="M599" s="393">
        <v>19.334999999999997</v>
      </c>
      <c r="N599" s="463">
        <v>0</v>
      </c>
      <c r="O599" s="456">
        <v>19.334999999999997</v>
      </c>
      <c r="P599" s="456"/>
      <c r="Q599" s="456"/>
      <c r="R599" s="456"/>
      <c r="S599" s="456"/>
      <c r="T599" s="456"/>
      <c r="U599" s="456"/>
      <c r="V599" s="456"/>
      <c r="W599" s="456"/>
      <c r="X599" s="2843">
        <v>19.334999999999997</v>
      </c>
      <c r="Y599" s="2843">
        <v>0</v>
      </c>
      <c r="Z599" s="2108">
        <v>19.334999999999997</v>
      </c>
      <c r="AA599" s="2844">
        <v>19.141412500000001</v>
      </c>
      <c r="AB599" s="2844"/>
      <c r="AC599" s="2108">
        <v>19.141412500000001</v>
      </c>
      <c r="AD599" s="2108">
        <v>0.1933375</v>
      </c>
      <c r="AE599" s="2844"/>
      <c r="AF599" s="2844">
        <v>0</v>
      </c>
      <c r="AG599" s="2108">
        <v>0</v>
      </c>
      <c r="AH599" s="456"/>
      <c r="AI599" s="456" t="s">
        <v>10033</v>
      </c>
      <c r="AJ599" s="456">
        <v>0</v>
      </c>
      <c r="AK599" s="356"/>
    </row>
    <row r="600" spans="1:37" s="454" customFormat="1" ht="63">
      <c r="A600" s="369">
        <v>688</v>
      </c>
      <c r="B600" s="122" t="s">
        <v>1500</v>
      </c>
      <c r="C600" s="455" t="s">
        <v>1501</v>
      </c>
      <c r="D600" s="356" t="s">
        <v>672</v>
      </c>
      <c r="E600" s="376" t="s">
        <v>1455</v>
      </c>
      <c r="F600" s="390" t="s">
        <v>30</v>
      </c>
      <c r="G600" s="456">
        <v>86.335999999999999</v>
      </c>
      <c r="H600" s="184">
        <v>0</v>
      </c>
      <c r="I600" s="184">
        <v>9.9</v>
      </c>
      <c r="J600" s="184">
        <v>0</v>
      </c>
      <c r="K600" s="456">
        <v>9.9</v>
      </c>
      <c r="L600" s="456">
        <v>76.435999999999993</v>
      </c>
      <c r="M600" s="393">
        <v>76.436000000000007</v>
      </c>
      <c r="N600" s="463">
        <v>0</v>
      </c>
      <c r="O600" s="456">
        <v>76.436000000000007</v>
      </c>
      <c r="P600" s="456"/>
      <c r="Q600" s="456"/>
      <c r="R600" s="456"/>
      <c r="S600" s="456"/>
      <c r="T600" s="456"/>
      <c r="U600" s="456"/>
      <c r="V600" s="456"/>
      <c r="W600" s="456"/>
      <c r="X600" s="2843">
        <v>76.436000000000007</v>
      </c>
      <c r="Y600" s="2843">
        <v>0</v>
      </c>
      <c r="Z600" s="2108">
        <v>76.436000000000007</v>
      </c>
      <c r="AA600" s="2844">
        <v>75.671909999999997</v>
      </c>
      <c r="AB600" s="2844"/>
      <c r="AC600" s="2108">
        <v>75.671909999999997</v>
      </c>
      <c r="AD600" s="2108">
        <v>0.76408999999999994</v>
      </c>
      <c r="AE600" s="2844"/>
      <c r="AF600" s="2844">
        <v>0</v>
      </c>
      <c r="AG600" s="2108">
        <v>0</v>
      </c>
      <c r="AH600" s="456"/>
      <c r="AI600" s="456" t="s">
        <v>10033</v>
      </c>
      <c r="AJ600" s="456">
        <v>0</v>
      </c>
      <c r="AK600" s="356"/>
    </row>
    <row r="601" spans="1:37" s="454" customFormat="1" ht="47.25">
      <c r="A601" s="369">
        <v>689</v>
      </c>
      <c r="B601" s="122" t="s">
        <v>1502</v>
      </c>
      <c r="C601" s="455" t="s">
        <v>1503</v>
      </c>
      <c r="D601" s="356" t="s">
        <v>668</v>
      </c>
      <c r="E601" s="376" t="s">
        <v>1455</v>
      </c>
      <c r="F601" s="390" t="s">
        <v>30</v>
      </c>
      <c r="G601" s="456">
        <v>29.585999999999999</v>
      </c>
      <c r="H601" s="184">
        <v>0</v>
      </c>
      <c r="I601" s="184">
        <v>0</v>
      </c>
      <c r="J601" s="184">
        <v>0</v>
      </c>
      <c r="K601" s="456">
        <v>0</v>
      </c>
      <c r="L601" s="456">
        <v>29.585999999999999</v>
      </c>
      <c r="M601" s="393">
        <v>29.585999999999999</v>
      </c>
      <c r="N601" s="463">
        <v>0</v>
      </c>
      <c r="O601" s="456">
        <v>29.585999999999999</v>
      </c>
      <c r="P601" s="456"/>
      <c r="Q601" s="456"/>
      <c r="R601" s="456"/>
      <c r="S601" s="456"/>
      <c r="T601" s="456"/>
      <c r="U601" s="456"/>
      <c r="V601" s="456"/>
      <c r="W601" s="456"/>
      <c r="X601" s="2843">
        <v>29.585999999999999</v>
      </c>
      <c r="Y601" s="2843">
        <v>0</v>
      </c>
      <c r="Z601" s="2108">
        <v>29.585999999999999</v>
      </c>
      <c r="AA601" s="2844">
        <v>29.290139999999997</v>
      </c>
      <c r="AB601" s="2844"/>
      <c r="AC601" s="2108">
        <v>29.290139999999997</v>
      </c>
      <c r="AD601" s="2108">
        <v>0.29586000000000001</v>
      </c>
      <c r="AE601" s="2844"/>
      <c r="AF601" s="2844">
        <v>0</v>
      </c>
      <c r="AG601" s="2108">
        <v>0</v>
      </c>
      <c r="AH601" s="456"/>
      <c r="AI601" s="456" t="s">
        <v>9941</v>
      </c>
      <c r="AJ601" s="456">
        <v>0</v>
      </c>
      <c r="AK601" s="356"/>
    </row>
    <row r="602" spans="1:37" s="454" customFormat="1" ht="47.25">
      <c r="A602" s="369">
        <v>690</v>
      </c>
      <c r="B602" s="122" t="s">
        <v>1504</v>
      </c>
      <c r="C602" s="455" t="s">
        <v>1505</v>
      </c>
      <c r="D602" s="182" t="s">
        <v>670</v>
      </c>
      <c r="E602" s="376" t="s">
        <v>1455</v>
      </c>
      <c r="F602" s="390" t="s">
        <v>30</v>
      </c>
      <c r="G602" s="456">
        <v>47.411999999999999</v>
      </c>
      <c r="H602" s="184">
        <v>0</v>
      </c>
      <c r="I602" s="184">
        <v>0</v>
      </c>
      <c r="J602" s="184">
        <v>0</v>
      </c>
      <c r="K602" s="456">
        <v>0</v>
      </c>
      <c r="L602" s="456">
        <v>47.411999999999999</v>
      </c>
      <c r="M602" s="393">
        <v>47.411999999999999</v>
      </c>
      <c r="N602" s="463">
        <v>0</v>
      </c>
      <c r="O602" s="456">
        <v>47.411999999999999</v>
      </c>
      <c r="P602" s="456"/>
      <c r="Q602" s="456"/>
      <c r="R602" s="456"/>
      <c r="S602" s="456"/>
      <c r="T602" s="456"/>
      <c r="U602" s="456"/>
      <c r="V602" s="456"/>
      <c r="W602" s="456"/>
      <c r="X602" s="2843">
        <v>47.411999999999999</v>
      </c>
      <c r="Y602" s="2843">
        <v>0</v>
      </c>
      <c r="Z602" s="2108">
        <v>47.411999999999999</v>
      </c>
      <c r="AA602" s="2844">
        <v>46.93788</v>
      </c>
      <c r="AB602" s="2844"/>
      <c r="AC602" s="2108">
        <v>46.93788</v>
      </c>
      <c r="AD602" s="2108">
        <v>0.47411999999999999</v>
      </c>
      <c r="AE602" s="2844"/>
      <c r="AF602" s="2844">
        <v>0</v>
      </c>
      <c r="AG602" s="2108">
        <v>0</v>
      </c>
      <c r="AH602" s="456"/>
      <c r="AI602" s="456" t="s">
        <v>9941</v>
      </c>
      <c r="AJ602" s="456">
        <v>0</v>
      </c>
      <c r="AK602" s="356"/>
    </row>
    <row r="603" spans="1:37" s="454" customFormat="1" ht="47.25">
      <c r="A603" s="369">
        <v>691</v>
      </c>
      <c r="B603" s="122" t="s">
        <v>1506</v>
      </c>
      <c r="C603" s="455" t="s">
        <v>1507</v>
      </c>
      <c r="D603" s="356" t="s">
        <v>592</v>
      </c>
      <c r="E603" s="376" t="s">
        <v>1455</v>
      </c>
      <c r="F603" s="390" t="s">
        <v>30</v>
      </c>
      <c r="G603" s="456">
        <v>65.995000000000005</v>
      </c>
      <c r="H603" s="184">
        <v>0</v>
      </c>
      <c r="I603" s="184">
        <v>0</v>
      </c>
      <c r="J603" s="184">
        <v>0</v>
      </c>
      <c r="K603" s="456">
        <v>0</v>
      </c>
      <c r="L603" s="456">
        <v>65.995000000000005</v>
      </c>
      <c r="M603" s="393">
        <v>65.995000000000005</v>
      </c>
      <c r="N603" s="463">
        <v>0</v>
      </c>
      <c r="O603" s="456">
        <v>65.995000000000005</v>
      </c>
      <c r="P603" s="456"/>
      <c r="Q603" s="456"/>
      <c r="R603" s="456"/>
      <c r="S603" s="456"/>
      <c r="T603" s="456"/>
      <c r="U603" s="456"/>
      <c r="V603" s="456"/>
      <c r="W603" s="456"/>
      <c r="X603" s="2843">
        <v>65.995000000000005</v>
      </c>
      <c r="Y603" s="2843">
        <v>0</v>
      </c>
      <c r="Z603" s="2108">
        <v>65.995000000000005</v>
      </c>
      <c r="AA603" s="2844">
        <v>65.334999999999994</v>
      </c>
      <c r="AB603" s="2844"/>
      <c r="AC603" s="2108">
        <v>65.334999999999994</v>
      </c>
      <c r="AD603" s="2108">
        <v>0.66</v>
      </c>
      <c r="AE603" s="2844"/>
      <c r="AF603" s="2844">
        <v>0</v>
      </c>
      <c r="AG603" s="2108">
        <v>0</v>
      </c>
      <c r="AH603" s="3233"/>
      <c r="AI603" s="456" t="s">
        <v>10055</v>
      </c>
      <c r="AJ603" s="456">
        <v>0</v>
      </c>
      <c r="AK603" s="356"/>
    </row>
    <row r="604" spans="1:37" s="454" customFormat="1" ht="47.25">
      <c r="A604" s="369">
        <v>692</v>
      </c>
      <c r="B604" s="122" t="s">
        <v>1508</v>
      </c>
      <c r="C604" s="455" t="s">
        <v>1509</v>
      </c>
      <c r="D604" s="182" t="s">
        <v>538</v>
      </c>
      <c r="E604" s="376" t="s">
        <v>1455</v>
      </c>
      <c r="F604" s="390" t="s">
        <v>30</v>
      </c>
      <c r="G604" s="456">
        <v>40</v>
      </c>
      <c r="H604" s="184">
        <v>0</v>
      </c>
      <c r="I604" s="184">
        <v>0</v>
      </c>
      <c r="J604" s="184">
        <v>0</v>
      </c>
      <c r="K604" s="456">
        <v>0</v>
      </c>
      <c r="L604" s="456">
        <v>40</v>
      </c>
      <c r="M604" s="393">
        <v>40</v>
      </c>
      <c r="N604" s="463">
        <v>0</v>
      </c>
      <c r="O604" s="456">
        <v>40</v>
      </c>
      <c r="P604" s="456"/>
      <c r="Q604" s="456"/>
      <c r="R604" s="456"/>
      <c r="S604" s="456"/>
      <c r="T604" s="456"/>
      <c r="U604" s="456"/>
      <c r="V604" s="456"/>
      <c r="W604" s="456"/>
      <c r="X604" s="2843">
        <v>40</v>
      </c>
      <c r="Y604" s="2843">
        <v>0</v>
      </c>
      <c r="Z604" s="2108">
        <v>40</v>
      </c>
      <c r="AA604" s="2844"/>
      <c r="AB604" s="2844"/>
      <c r="AC604" s="2108">
        <v>0</v>
      </c>
      <c r="AD604" s="2108"/>
      <c r="AE604" s="2844"/>
      <c r="AF604" s="2844">
        <v>0</v>
      </c>
      <c r="AG604" s="2108">
        <v>0</v>
      </c>
      <c r="AH604" s="3233" t="s">
        <v>9978</v>
      </c>
      <c r="AI604" s="456"/>
      <c r="AJ604" s="456">
        <v>0</v>
      </c>
      <c r="AK604" s="356"/>
    </row>
    <row r="605" spans="1:37" s="454" customFormat="1" ht="63">
      <c r="A605" s="369">
        <v>693</v>
      </c>
      <c r="B605" s="122" t="s">
        <v>1510</v>
      </c>
      <c r="C605" s="455" t="s">
        <v>1511</v>
      </c>
      <c r="D605" s="356" t="s">
        <v>666</v>
      </c>
      <c r="E605" s="376" t="s">
        <v>1455</v>
      </c>
      <c r="F605" s="390" t="s">
        <v>30</v>
      </c>
      <c r="G605" s="456">
        <v>41.433</v>
      </c>
      <c r="H605" s="184">
        <v>0</v>
      </c>
      <c r="I605" s="184">
        <v>4.95</v>
      </c>
      <c r="J605" s="184">
        <v>0</v>
      </c>
      <c r="K605" s="456">
        <v>4.95</v>
      </c>
      <c r="L605" s="456">
        <v>36.482999999999997</v>
      </c>
      <c r="M605" s="393">
        <v>36.482999999999997</v>
      </c>
      <c r="N605" s="463">
        <v>0</v>
      </c>
      <c r="O605" s="456">
        <v>36.482999999999997</v>
      </c>
      <c r="P605" s="456"/>
      <c r="Q605" s="456"/>
      <c r="R605" s="456"/>
      <c r="S605" s="456"/>
      <c r="T605" s="456"/>
      <c r="U605" s="456"/>
      <c r="V605" s="456"/>
      <c r="W605" s="456"/>
      <c r="X605" s="2843">
        <v>36.482999999999997</v>
      </c>
      <c r="Y605" s="2843">
        <v>0</v>
      </c>
      <c r="Z605" s="2108">
        <v>36.482999999999997</v>
      </c>
      <c r="AA605" s="2844">
        <v>36.118542499999997</v>
      </c>
      <c r="AB605" s="2844"/>
      <c r="AC605" s="2108">
        <v>36.118542499999997</v>
      </c>
      <c r="AD605" s="2108">
        <v>0.36520750000000002</v>
      </c>
      <c r="AE605" s="2844"/>
      <c r="AF605" s="2844">
        <v>0</v>
      </c>
      <c r="AG605" s="2108">
        <v>0</v>
      </c>
      <c r="AH605" s="456"/>
      <c r="AI605" s="456" t="s">
        <v>10033</v>
      </c>
      <c r="AJ605" s="456">
        <v>0</v>
      </c>
      <c r="AK605" s="356"/>
    </row>
    <row r="606" spans="1:37" s="454" customFormat="1" ht="63">
      <c r="A606" s="369">
        <v>694</v>
      </c>
      <c r="B606" s="122" t="s">
        <v>1512</v>
      </c>
      <c r="C606" s="455" t="s">
        <v>1513</v>
      </c>
      <c r="D606" s="356" t="s">
        <v>674</v>
      </c>
      <c r="E606" s="376" t="s">
        <v>1455</v>
      </c>
      <c r="F606" s="390" t="s">
        <v>30</v>
      </c>
      <c r="G606" s="456">
        <v>19.989000000000001</v>
      </c>
      <c r="H606" s="184">
        <v>0</v>
      </c>
      <c r="I606" s="184">
        <v>2.4750000000000001</v>
      </c>
      <c r="J606" s="184">
        <v>0</v>
      </c>
      <c r="K606" s="456">
        <v>2.4750000000000001</v>
      </c>
      <c r="L606" s="456">
        <v>17.513999999999999</v>
      </c>
      <c r="M606" s="393">
        <v>17.513999999999999</v>
      </c>
      <c r="N606" s="463">
        <v>0</v>
      </c>
      <c r="O606" s="456">
        <v>17.513999999999999</v>
      </c>
      <c r="P606" s="456"/>
      <c r="Q606" s="456"/>
      <c r="R606" s="456"/>
      <c r="S606" s="456"/>
      <c r="T606" s="456"/>
      <c r="U606" s="456"/>
      <c r="V606" s="456"/>
      <c r="W606" s="456"/>
      <c r="X606" s="2843">
        <v>17.513999999999999</v>
      </c>
      <c r="Y606" s="2843">
        <v>0</v>
      </c>
      <c r="Z606" s="2108">
        <v>17.513999999999999</v>
      </c>
      <c r="AA606" s="2844">
        <v>17.338715000000001</v>
      </c>
      <c r="AB606" s="2844"/>
      <c r="AC606" s="2108">
        <v>17.338715000000001</v>
      </c>
      <c r="AD606" s="2108">
        <v>0.174785</v>
      </c>
      <c r="AE606" s="2844"/>
      <c r="AF606" s="2844">
        <v>0</v>
      </c>
      <c r="AG606" s="2108">
        <v>0</v>
      </c>
      <c r="AH606" s="456"/>
      <c r="AI606" s="456" t="s">
        <v>10033</v>
      </c>
      <c r="AJ606" s="456">
        <v>0</v>
      </c>
      <c r="AK606" s="356"/>
    </row>
    <row r="607" spans="1:37" s="454" customFormat="1" ht="57">
      <c r="A607" s="369">
        <v>695</v>
      </c>
      <c r="B607" s="122" t="s">
        <v>1514</v>
      </c>
      <c r="C607" s="464" t="s">
        <v>1515</v>
      </c>
      <c r="D607" s="356" t="s">
        <v>205</v>
      </c>
      <c r="E607" s="376" t="s">
        <v>1455</v>
      </c>
      <c r="F607" s="390" t="s">
        <v>47</v>
      </c>
      <c r="G607" s="456">
        <v>98.805000000000007</v>
      </c>
      <c r="H607" s="184">
        <v>0</v>
      </c>
      <c r="I607" s="184">
        <v>12.5</v>
      </c>
      <c r="J607" s="184">
        <v>0</v>
      </c>
      <c r="K607" s="456">
        <v>12.5</v>
      </c>
      <c r="L607" s="456">
        <v>86.305000000000007</v>
      </c>
      <c r="M607" s="393">
        <v>80</v>
      </c>
      <c r="N607" s="463">
        <v>0</v>
      </c>
      <c r="O607" s="456">
        <v>80</v>
      </c>
      <c r="P607" s="456"/>
      <c r="Q607" s="456"/>
      <c r="R607" s="456"/>
      <c r="S607" s="456"/>
      <c r="T607" s="456"/>
      <c r="U607" s="456"/>
      <c r="V607" s="456"/>
      <c r="W607" s="456"/>
      <c r="X607" s="2843">
        <v>80</v>
      </c>
      <c r="Y607" s="2843">
        <v>0</v>
      </c>
      <c r="Z607" s="2108">
        <v>80</v>
      </c>
      <c r="AA607" s="2844">
        <v>19.8</v>
      </c>
      <c r="AB607" s="2844"/>
      <c r="AC607" s="2108">
        <v>19.8</v>
      </c>
      <c r="AD607" s="2108">
        <v>0.2</v>
      </c>
      <c r="AE607" s="2844"/>
      <c r="AF607" s="2844">
        <v>0</v>
      </c>
      <c r="AG607" s="2108">
        <v>0</v>
      </c>
      <c r="AH607" s="456"/>
      <c r="AI607" s="456" t="s">
        <v>9941</v>
      </c>
      <c r="AJ607" s="456">
        <v>0</v>
      </c>
      <c r="AK607" s="356"/>
    </row>
    <row r="608" spans="1:37" s="454" customFormat="1" ht="71.25">
      <c r="A608" s="369">
        <v>696</v>
      </c>
      <c r="B608" s="122" t="s">
        <v>1516</v>
      </c>
      <c r="C608" s="464" t="s">
        <v>1517</v>
      </c>
      <c r="D608" s="356" t="s">
        <v>213</v>
      </c>
      <c r="E608" s="376" t="s">
        <v>1455</v>
      </c>
      <c r="F608" s="390" t="s">
        <v>47</v>
      </c>
      <c r="G608" s="456">
        <v>105.94499999999999</v>
      </c>
      <c r="H608" s="184">
        <v>0</v>
      </c>
      <c r="I608" s="184">
        <v>12.851000000000001</v>
      </c>
      <c r="J608" s="184">
        <v>0</v>
      </c>
      <c r="K608" s="456">
        <v>12.851000000000001</v>
      </c>
      <c r="L608" s="456">
        <v>93.093999999999994</v>
      </c>
      <c r="M608" s="393">
        <v>40</v>
      </c>
      <c r="N608" s="463">
        <v>0</v>
      </c>
      <c r="O608" s="456">
        <v>40</v>
      </c>
      <c r="P608" s="456"/>
      <c r="Q608" s="456"/>
      <c r="R608" s="456"/>
      <c r="S608" s="456"/>
      <c r="T608" s="456"/>
      <c r="U608" s="456"/>
      <c r="V608" s="456"/>
      <c r="W608" s="456"/>
      <c r="X608" s="2843">
        <v>40</v>
      </c>
      <c r="Y608" s="2843">
        <v>0</v>
      </c>
      <c r="Z608" s="2108">
        <v>40</v>
      </c>
      <c r="AA608" s="2844">
        <v>9.9</v>
      </c>
      <c r="AB608" s="2844"/>
      <c r="AC608" s="2108">
        <v>9.9</v>
      </c>
      <c r="AD608" s="2108">
        <v>0.1</v>
      </c>
      <c r="AE608" s="2844"/>
      <c r="AF608" s="2844">
        <v>0</v>
      </c>
      <c r="AG608" s="2108">
        <v>0</v>
      </c>
      <c r="AH608" s="456"/>
      <c r="AI608" s="456" t="s">
        <v>9941</v>
      </c>
      <c r="AJ608" s="456">
        <v>0</v>
      </c>
      <c r="AK608" s="356"/>
    </row>
    <row r="609" spans="1:37" s="454" customFormat="1" ht="47.25">
      <c r="A609" s="369">
        <v>697</v>
      </c>
      <c r="B609" s="122" t="s">
        <v>1518</v>
      </c>
      <c r="C609" s="455" t="s">
        <v>1519</v>
      </c>
      <c r="D609" s="356" t="s">
        <v>389</v>
      </c>
      <c r="E609" s="376" t="s">
        <v>1455</v>
      </c>
      <c r="F609" s="390" t="s">
        <v>47</v>
      </c>
      <c r="G609" s="456">
        <v>100</v>
      </c>
      <c r="H609" s="184">
        <v>0</v>
      </c>
      <c r="I609" s="184">
        <v>12.375</v>
      </c>
      <c r="J609" s="184">
        <v>0</v>
      </c>
      <c r="K609" s="456">
        <v>12.375</v>
      </c>
      <c r="L609" s="456">
        <v>87.625</v>
      </c>
      <c r="M609" s="393">
        <v>30</v>
      </c>
      <c r="N609" s="463">
        <v>0</v>
      </c>
      <c r="O609" s="456">
        <v>30</v>
      </c>
      <c r="P609" s="456"/>
      <c r="Q609" s="456"/>
      <c r="R609" s="456"/>
      <c r="S609" s="456"/>
      <c r="T609" s="456"/>
      <c r="U609" s="456"/>
      <c r="V609" s="456"/>
      <c r="W609" s="456"/>
      <c r="X609" s="2843">
        <v>30</v>
      </c>
      <c r="Y609" s="2843">
        <v>0</v>
      </c>
      <c r="Z609" s="2108">
        <v>30</v>
      </c>
      <c r="AA609" s="2844">
        <v>7.4249999999999998</v>
      </c>
      <c r="AB609" s="2844"/>
      <c r="AC609" s="2108">
        <v>7.4249999999999998</v>
      </c>
      <c r="AD609" s="2108">
        <v>7.4999999999999997E-2</v>
      </c>
      <c r="AE609" s="2844"/>
      <c r="AF609" s="2844">
        <v>0</v>
      </c>
      <c r="AG609" s="2108">
        <v>0</v>
      </c>
      <c r="AH609" s="456"/>
      <c r="AI609" s="456" t="s">
        <v>9941</v>
      </c>
      <c r="AJ609" s="456">
        <v>0</v>
      </c>
      <c r="AK609" s="356"/>
    </row>
    <row r="610" spans="1:37" s="454" customFormat="1" ht="47.25">
      <c r="A610" s="369">
        <v>698</v>
      </c>
      <c r="B610" s="122" t="s">
        <v>1520</v>
      </c>
      <c r="C610" s="455" t="s">
        <v>1521</v>
      </c>
      <c r="D610" s="356" t="s">
        <v>592</v>
      </c>
      <c r="E610" s="376" t="s">
        <v>1455</v>
      </c>
      <c r="F610" s="390" t="s">
        <v>47</v>
      </c>
      <c r="G610" s="456">
        <v>99.917000000000002</v>
      </c>
      <c r="H610" s="184">
        <v>0</v>
      </c>
      <c r="I610" s="184">
        <v>12.5</v>
      </c>
      <c r="J610" s="184">
        <v>0</v>
      </c>
      <c r="K610" s="456">
        <v>12.5</v>
      </c>
      <c r="L610" s="456">
        <v>87.417000000000002</v>
      </c>
      <c r="M610" s="393">
        <v>30</v>
      </c>
      <c r="N610" s="463">
        <v>0</v>
      </c>
      <c r="O610" s="456">
        <v>30</v>
      </c>
      <c r="P610" s="456"/>
      <c r="Q610" s="456"/>
      <c r="R610" s="456"/>
      <c r="S610" s="456"/>
      <c r="T610" s="456"/>
      <c r="U610" s="456"/>
      <c r="V610" s="456"/>
      <c r="W610" s="456"/>
      <c r="X610" s="2843">
        <v>30</v>
      </c>
      <c r="Y610" s="2843">
        <v>0</v>
      </c>
      <c r="Z610" s="2108">
        <v>30</v>
      </c>
      <c r="AA610" s="2844">
        <v>7.4249999999999998</v>
      </c>
      <c r="AB610" s="2844"/>
      <c r="AC610" s="2108">
        <v>7.4249999999999998</v>
      </c>
      <c r="AD610" s="2108">
        <v>7.4999999999999997E-2</v>
      </c>
      <c r="AE610" s="2844"/>
      <c r="AF610" s="2844">
        <v>0</v>
      </c>
      <c r="AG610" s="2108">
        <v>0</v>
      </c>
      <c r="AH610" s="456"/>
      <c r="AI610" s="456" t="s">
        <v>9941</v>
      </c>
      <c r="AJ610" s="456">
        <v>0</v>
      </c>
      <c r="AK610" s="356"/>
    </row>
    <row r="611" spans="1:37" s="454" customFormat="1" ht="57">
      <c r="A611" s="369">
        <v>699</v>
      </c>
      <c r="B611" s="122" t="s">
        <v>1522</v>
      </c>
      <c r="C611" s="464" t="s">
        <v>1523</v>
      </c>
      <c r="D611" s="356" t="s">
        <v>577</v>
      </c>
      <c r="E611" s="376" t="s">
        <v>1455</v>
      </c>
      <c r="F611" s="390" t="s">
        <v>47</v>
      </c>
      <c r="G611" s="456">
        <v>100</v>
      </c>
      <c r="H611" s="184">
        <v>0</v>
      </c>
      <c r="I611" s="184">
        <v>12.375</v>
      </c>
      <c r="J611" s="184">
        <v>0</v>
      </c>
      <c r="K611" s="456">
        <v>12.375</v>
      </c>
      <c r="L611" s="456">
        <v>87.625</v>
      </c>
      <c r="M611" s="393">
        <v>30</v>
      </c>
      <c r="N611" s="463">
        <v>0</v>
      </c>
      <c r="O611" s="456">
        <v>30</v>
      </c>
      <c r="P611" s="456"/>
      <c r="Q611" s="456"/>
      <c r="R611" s="456"/>
      <c r="S611" s="456"/>
      <c r="T611" s="456"/>
      <c r="U611" s="456"/>
      <c r="V611" s="456"/>
      <c r="W611" s="456"/>
      <c r="X611" s="2843">
        <v>30</v>
      </c>
      <c r="Y611" s="2843">
        <v>0</v>
      </c>
      <c r="Z611" s="2108">
        <v>30</v>
      </c>
      <c r="AA611" s="2844">
        <v>7.4249999999999998</v>
      </c>
      <c r="AB611" s="2844"/>
      <c r="AC611" s="2108">
        <v>7.4249999999999998</v>
      </c>
      <c r="AD611" s="2108">
        <v>7.4999999999999997E-2</v>
      </c>
      <c r="AE611" s="2844"/>
      <c r="AF611" s="2844">
        <v>0</v>
      </c>
      <c r="AG611" s="2108">
        <v>0</v>
      </c>
      <c r="AH611" s="456"/>
      <c r="AI611" s="456" t="s">
        <v>9941</v>
      </c>
      <c r="AJ611" s="456">
        <v>0</v>
      </c>
      <c r="AK611" s="356"/>
    </row>
    <row r="612" spans="1:37" s="454" customFormat="1" ht="42.75">
      <c r="A612" s="369">
        <v>700</v>
      </c>
      <c r="B612" s="122" t="s">
        <v>1524</v>
      </c>
      <c r="C612" s="464" t="s">
        <v>1525</v>
      </c>
      <c r="D612" s="356" t="s">
        <v>577</v>
      </c>
      <c r="E612" s="376" t="s">
        <v>1455</v>
      </c>
      <c r="F612" s="390" t="s">
        <v>47</v>
      </c>
      <c r="G612" s="456">
        <v>87.853999999999999</v>
      </c>
      <c r="H612" s="184">
        <v>0</v>
      </c>
      <c r="I612" s="184">
        <v>10</v>
      </c>
      <c r="J612" s="184">
        <v>0</v>
      </c>
      <c r="K612" s="456">
        <v>10</v>
      </c>
      <c r="L612" s="456">
        <v>77.853999999999999</v>
      </c>
      <c r="M612" s="393">
        <v>30</v>
      </c>
      <c r="N612" s="463">
        <v>0</v>
      </c>
      <c r="O612" s="456">
        <v>30</v>
      </c>
      <c r="P612" s="456"/>
      <c r="Q612" s="456"/>
      <c r="R612" s="456"/>
      <c r="S612" s="456"/>
      <c r="T612" s="456"/>
      <c r="U612" s="456"/>
      <c r="V612" s="456"/>
      <c r="W612" s="456"/>
      <c r="X612" s="2843">
        <v>30</v>
      </c>
      <c r="Y612" s="2843">
        <v>0</v>
      </c>
      <c r="Z612" s="2108">
        <v>30</v>
      </c>
      <c r="AA612" s="2844">
        <v>7.4249999999999998</v>
      </c>
      <c r="AB612" s="2844"/>
      <c r="AC612" s="2108">
        <v>7.4249999999999998</v>
      </c>
      <c r="AD612" s="2108">
        <v>7.4999999999999997E-2</v>
      </c>
      <c r="AE612" s="2844"/>
      <c r="AF612" s="2844">
        <v>0</v>
      </c>
      <c r="AG612" s="2108">
        <v>0</v>
      </c>
      <c r="AH612" s="456"/>
      <c r="AI612" s="456" t="s">
        <v>9941</v>
      </c>
      <c r="AJ612" s="456">
        <v>0</v>
      </c>
      <c r="AK612" s="356"/>
    </row>
    <row r="613" spans="1:37" s="454" customFormat="1" ht="114">
      <c r="A613" s="369">
        <v>701</v>
      </c>
      <c r="B613" s="122" t="s">
        <v>1526</v>
      </c>
      <c r="C613" s="464" t="s">
        <v>1527</v>
      </c>
      <c r="D613" s="356" t="s">
        <v>429</v>
      </c>
      <c r="E613" s="376" t="s">
        <v>1455</v>
      </c>
      <c r="F613" s="390" t="s">
        <v>47</v>
      </c>
      <c r="G613" s="456">
        <v>99.977999999999994</v>
      </c>
      <c r="H613" s="184">
        <v>0</v>
      </c>
      <c r="I613" s="184">
        <v>3.875</v>
      </c>
      <c r="J613" s="184">
        <v>0</v>
      </c>
      <c r="K613" s="456">
        <v>3.875</v>
      </c>
      <c r="L613" s="456">
        <v>96.102999999999994</v>
      </c>
      <c r="M613" s="393">
        <v>20</v>
      </c>
      <c r="N613" s="463">
        <v>0</v>
      </c>
      <c r="O613" s="456">
        <v>20</v>
      </c>
      <c r="P613" s="456"/>
      <c r="Q613" s="456"/>
      <c r="R613" s="456"/>
      <c r="S613" s="456"/>
      <c r="T613" s="456"/>
      <c r="U613" s="456"/>
      <c r="V613" s="456"/>
      <c r="W613" s="456"/>
      <c r="X613" s="2843">
        <v>20</v>
      </c>
      <c r="Y613" s="2843">
        <v>0</v>
      </c>
      <c r="Z613" s="2108">
        <v>20</v>
      </c>
      <c r="AA613" s="2844">
        <v>4.95</v>
      </c>
      <c r="AB613" s="2844"/>
      <c r="AC613" s="2108">
        <v>4.95</v>
      </c>
      <c r="AD613" s="2108">
        <v>0.05</v>
      </c>
      <c r="AE613" s="2844"/>
      <c r="AF613" s="2844">
        <v>0</v>
      </c>
      <c r="AG613" s="2108">
        <v>0</v>
      </c>
      <c r="AH613" s="456"/>
      <c r="AI613" s="456" t="s">
        <v>9941</v>
      </c>
      <c r="AJ613" s="456">
        <v>0</v>
      </c>
      <c r="AK613" s="356"/>
    </row>
    <row r="614" spans="1:37" s="454" customFormat="1" ht="63">
      <c r="A614" s="369">
        <v>702</v>
      </c>
      <c r="B614" s="122" t="s">
        <v>1528</v>
      </c>
      <c r="C614" s="464" t="s">
        <v>1529</v>
      </c>
      <c r="D614" s="356" t="s">
        <v>72</v>
      </c>
      <c r="E614" s="376" t="s">
        <v>1455</v>
      </c>
      <c r="F614" s="390" t="s">
        <v>30</v>
      </c>
      <c r="G614" s="456">
        <v>42.298000000000002</v>
      </c>
      <c r="H614" s="184">
        <v>0</v>
      </c>
      <c r="I614" s="184">
        <v>4.95</v>
      </c>
      <c r="J614" s="184">
        <v>0</v>
      </c>
      <c r="K614" s="456">
        <v>4.95</v>
      </c>
      <c r="L614" s="456">
        <v>37.347999999999999</v>
      </c>
      <c r="M614" s="393">
        <v>34.847999999999999</v>
      </c>
      <c r="N614" s="463">
        <v>2.5</v>
      </c>
      <c r="O614" s="456">
        <v>37.347999999999999</v>
      </c>
      <c r="P614" s="456"/>
      <c r="Q614" s="456"/>
      <c r="R614" s="456"/>
      <c r="S614" s="456"/>
      <c r="T614" s="456"/>
      <c r="U614" s="456"/>
      <c r="V614" s="456"/>
      <c r="W614" s="456"/>
      <c r="X614" s="2843">
        <v>34.847999999999999</v>
      </c>
      <c r="Y614" s="2843">
        <v>2.5</v>
      </c>
      <c r="Z614" s="2108">
        <v>37.347999999999999</v>
      </c>
      <c r="AA614" s="2844">
        <v>34.499879999999997</v>
      </c>
      <c r="AB614" s="2844"/>
      <c r="AC614" s="2108">
        <v>34.499879999999997</v>
      </c>
      <c r="AD614" s="2108">
        <v>0.34811999999999999</v>
      </c>
      <c r="AE614" s="2844"/>
      <c r="AF614" s="2844">
        <v>0</v>
      </c>
      <c r="AG614" s="2108">
        <v>0</v>
      </c>
      <c r="AH614" s="456"/>
      <c r="AI614" s="456" t="s">
        <v>10033</v>
      </c>
      <c r="AJ614" s="456">
        <v>0</v>
      </c>
      <c r="AK614" s="356"/>
    </row>
    <row r="615" spans="1:37" s="454" customFormat="1" ht="57">
      <c r="A615" s="369">
        <v>703</v>
      </c>
      <c r="B615" s="122" t="s">
        <v>1530</v>
      </c>
      <c r="C615" s="464" t="s">
        <v>1531</v>
      </c>
      <c r="D615" s="356" t="s">
        <v>389</v>
      </c>
      <c r="E615" s="376" t="s">
        <v>1455</v>
      </c>
      <c r="F615" s="390" t="s">
        <v>30</v>
      </c>
      <c r="G615" s="456">
        <v>39.829000000000001</v>
      </c>
      <c r="H615" s="184">
        <v>0</v>
      </c>
      <c r="I615" s="184">
        <v>10</v>
      </c>
      <c r="J615" s="184">
        <v>0</v>
      </c>
      <c r="K615" s="456">
        <v>10</v>
      </c>
      <c r="L615" s="456">
        <v>29.829000000000001</v>
      </c>
      <c r="M615" s="393">
        <v>27.329000000000001</v>
      </c>
      <c r="N615" s="463">
        <v>2.5</v>
      </c>
      <c r="O615" s="456">
        <v>29.829000000000001</v>
      </c>
      <c r="P615" s="456"/>
      <c r="Q615" s="456"/>
      <c r="R615" s="456"/>
      <c r="S615" s="456"/>
      <c r="T615" s="456"/>
      <c r="U615" s="456"/>
      <c r="V615" s="456"/>
      <c r="W615" s="456"/>
      <c r="X615" s="2843">
        <v>27.329000000000001</v>
      </c>
      <c r="Y615" s="2843">
        <v>2.5</v>
      </c>
      <c r="Z615" s="2108">
        <v>29.829000000000001</v>
      </c>
      <c r="AA615" s="2844">
        <v>27.055710000000001</v>
      </c>
      <c r="AB615" s="2844"/>
      <c r="AC615" s="2108">
        <v>27.055710000000001</v>
      </c>
      <c r="AD615" s="2108">
        <v>0.27329000000000003</v>
      </c>
      <c r="AE615" s="2844"/>
      <c r="AF615" s="2844">
        <v>0</v>
      </c>
      <c r="AG615" s="2108">
        <v>0</v>
      </c>
      <c r="AH615" s="456"/>
      <c r="AI615" s="456" t="s">
        <v>9941</v>
      </c>
      <c r="AJ615" s="456">
        <v>0</v>
      </c>
      <c r="AK615" s="356"/>
    </row>
    <row r="616" spans="1:37" s="454" customFormat="1" ht="63">
      <c r="A616" s="369">
        <v>704</v>
      </c>
      <c r="B616" s="122" t="s">
        <v>1532</v>
      </c>
      <c r="C616" s="455" t="s">
        <v>1533</v>
      </c>
      <c r="D616" s="356" t="s">
        <v>592</v>
      </c>
      <c r="E616" s="376" t="s">
        <v>1455</v>
      </c>
      <c r="F616" s="390" t="s">
        <v>30</v>
      </c>
      <c r="G616" s="456">
        <v>39.389000000000003</v>
      </c>
      <c r="H616" s="184">
        <v>0</v>
      </c>
      <c r="I616" s="184">
        <v>5</v>
      </c>
      <c r="J616" s="184">
        <v>0</v>
      </c>
      <c r="K616" s="456">
        <v>5</v>
      </c>
      <c r="L616" s="456">
        <v>34.389000000000003</v>
      </c>
      <c r="M616" s="393">
        <v>32.589000000000006</v>
      </c>
      <c r="N616" s="463">
        <v>1.8</v>
      </c>
      <c r="O616" s="456">
        <v>34.389000000000003</v>
      </c>
      <c r="P616" s="456"/>
      <c r="Q616" s="456"/>
      <c r="R616" s="456"/>
      <c r="S616" s="456"/>
      <c r="T616" s="456"/>
      <c r="U616" s="456"/>
      <c r="V616" s="456"/>
      <c r="W616" s="456"/>
      <c r="X616" s="2843">
        <v>32.589000000000006</v>
      </c>
      <c r="Y616" s="2843">
        <v>1.8</v>
      </c>
      <c r="Z616" s="2108">
        <v>34.389000000000003</v>
      </c>
      <c r="AA616" s="2844">
        <v>32.262777499999999</v>
      </c>
      <c r="AB616" s="2844"/>
      <c r="AC616" s="2108">
        <v>32.262777499999999</v>
      </c>
      <c r="AD616" s="2108">
        <v>0.3254725</v>
      </c>
      <c r="AE616" s="2844"/>
      <c r="AF616" s="2844">
        <v>0</v>
      </c>
      <c r="AG616" s="2108">
        <v>0</v>
      </c>
      <c r="AH616" s="456"/>
      <c r="AI616" s="456" t="s">
        <v>10033</v>
      </c>
      <c r="AJ616" s="456">
        <v>0</v>
      </c>
      <c r="AK616" s="356"/>
    </row>
    <row r="617" spans="1:37" s="454" customFormat="1" ht="57">
      <c r="A617" s="369">
        <v>705</v>
      </c>
      <c r="B617" s="122" t="s">
        <v>1534</v>
      </c>
      <c r="C617" s="464" t="s">
        <v>1535</v>
      </c>
      <c r="D617" s="356" t="s">
        <v>254</v>
      </c>
      <c r="E617" s="376" t="s">
        <v>1241</v>
      </c>
      <c r="F617" s="390" t="s">
        <v>47</v>
      </c>
      <c r="G617" s="456">
        <v>210.73</v>
      </c>
      <c r="H617" s="184">
        <v>0</v>
      </c>
      <c r="I617" s="184">
        <v>0</v>
      </c>
      <c r="J617" s="184">
        <v>0</v>
      </c>
      <c r="K617" s="456">
        <v>0</v>
      </c>
      <c r="L617" s="456">
        <v>210.73</v>
      </c>
      <c r="M617" s="392">
        <v>193.59399999999999</v>
      </c>
      <c r="N617" s="463">
        <v>17.135999999999999</v>
      </c>
      <c r="O617" s="456">
        <v>210.73</v>
      </c>
      <c r="P617" s="456"/>
      <c r="Q617" s="456"/>
      <c r="R617" s="456"/>
      <c r="S617" s="456"/>
      <c r="T617" s="456"/>
      <c r="U617" s="456"/>
      <c r="V617" s="456"/>
      <c r="W617" s="456"/>
      <c r="X617" s="2843">
        <v>193.59399999999999</v>
      </c>
      <c r="Y617" s="2843">
        <v>17.135999999999999</v>
      </c>
      <c r="Z617" s="2108">
        <v>210.73</v>
      </c>
      <c r="AA617" s="2844">
        <v>95.828999999999994</v>
      </c>
      <c r="AB617" s="2844"/>
      <c r="AC617" s="2108">
        <v>95.828999999999994</v>
      </c>
      <c r="AD617" s="2108">
        <v>0.96799999999999997</v>
      </c>
      <c r="AE617" s="2844"/>
      <c r="AF617" s="2844">
        <v>0</v>
      </c>
      <c r="AG617" s="2108">
        <v>0</v>
      </c>
      <c r="AH617" s="456"/>
      <c r="AI617" s="456" t="s">
        <v>9941</v>
      </c>
      <c r="AJ617" s="456">
        <v>0</v>
      </c>
      <c r="AK617" s="356"/>
    </row>
    <row r="618" spans="1:37" s="454" customFormat="1" ht="53.25" customHeight="1">
      <c r="A618" s="369">
        <v>706</v>
      </c>
      <c r="B618" s="122" t="s">
        <v>1536</v>
      </c>
      <c r="C618" s="455" t="s">
        <v>1537</v>
      </c>
      <c r="D618" s="356" t="s">
        <v>561</v>
      </c>
      <c r="E618" s="376" t="s">
        <v>1455</v>
      </c>
      <c r="F618" s="390" t="s">
        <v>30</v>
      </c>
      <c r="G618" s="456">
        <v>50.603999999999999</v>
      </c>
      <c r="H618" s="184">
        <v>0</v>
      </c>
      <c r="I618" s="184">
        <v>6.25</v>
      </c>
      <c r="J618" s="184">
        <v>0</v>
      </c>
      <c r="K618" s="456">
        <v>6.25</v>
      </c>
      <c r="L618" s="456">
        <v>44.353999999999999</v>
      </c>
      <c r="M618" s="393">
        <v>44.353999999999999</v>
      </c>
      <c r="N618" s="463">
        <v>0</v>
      </c>
      <c r="O618" s="456">
        <v>44.353999999999999</v>
      </c>
      <c r="P618" s="456"/>
      <c r="Q618" s="456"/>
      <c r="R618" s="456"/>
      <c r="S618" s="456"/>
      <c r="T618" s="456"/>
      <c r="U618" s="456"/>
      <c r="V618" s="456"/>
      <c r="W618" s="456"/>
      <c r="X618" s="2843">
        <v>44.353999999999999</v>
      </c>
      <c r="Y618" s="2843">
        <v>0</v>
      </c>
      <c r="Z618" s="2108">
        <v>44.353999999999999</v>
      </c>
      <c r="AA618" s="2844">
        <v>43.910615</v>
      </c>
      <c r="AB618" s="2844"/>
      <c r="AC618" s="2108">
        <v>43.910615</v>
      </c>
      <c r="AD618" s="2108">
        <v>0.44388500000000003</v>
      </c>
      <c r="AE618" s="2844"/>
      <c r="AF618" s="2844">
        <v>0</v>
      </c>
      <c r="AG618" s="2108">
        <v>0</v>
      </c>
      <c r="AH618" s="456"/>
      <c r="AI618" s="456" t="s">
        <v>10033</v>
      </c>
      <c r="AJ618" s="456">
        <v>0</v>
      </c>
      <c r="AK618" s="356"/>
    </row>
    <row r="619" spans="1:37" s="454" customFormat="1" ht="54.75" customHeight="1">
      <c r="A619" s="369">
        <v>707</v>
      </c>
      <c r="B619" s="122" t="s">
        <v>1538</v>
      </c>
      <c r="C619" s="455" t="s">
        <v>1539</v>
      </c>
      <c r="D619" s="356" t="s">
        <v>561</v>
      </c>
      <c r="E619" s="376" t="s">
        <v>1455</v>
      </c>
      <c r="F619" s="390" t="s">
        <v>30</v>
      </c>
      <c r="G619" s="456">
        <v>50</v>
      </c>
      <c r="H619" s="184">
        <v>0</v>
      </c>
      <c r="I619" s="184">
        <v>6.1879999999999997</v>
      </c>
      <c r="J619" s="184">
        <v>0</v>
      </c>
      <c r="K619" s="456">
        <v>6.1879999999999997</v>
      </c>
      <c r="L619" s="456">
        <v>43.811999999999998</v>
      </c>
      <c r="M619" s="393">
        <v>43.811999999999998</v>
      </c>
      <c r="N619" s="463">
        <v>0</v>
      </c>
      <c r="O619" s="456">
        <v>43.811999999999998</v>
      </c>
      <c r="P619" s="456"/>
      <c r="Q619" s="456"/>
      <c r="R619" s="456"/>
      <c r="S619" s="456"/>
      <c r="T619" s="456"/>
      <c r="U619" s="456"/>
      <c r="V619" s="456"/>
      <c r="W619" s="456"/>
      <c r="X619" s="2843">
        <v>43.811999999999998</v>
      </c>
      <c r="Y619" s="2843">
        <v>0</v>
      </c>
      <c r="Z619" s="2108">
        <v>43.811999999999998</v>
      </c>
      <c r="AA619" s="2844">
        <v>43.373469999999998</v>
      </c>
      <c r="AB619" s="2844"/>
      <c r="AC619" s="2108">
        <v>43.373469999999998</v>
      </c>
      <c r="AD619" s="2108">
        <v>0.43853000000000003</v>
      </c>
      <c r="AE619" s="2844"/>
      <c r="AF619" s="2844">
        <v>0</v>
      </c>
      <c r="AG619" s="2108">
        <v>0</v>
      </c>
      <c r="AH619" s="456"/>
      <c r="AI619" s="456" t="s">
        <v>10033</v>
      </c>
      <c r="AJ619" s="456">
        <v>0</v>
      </c>
      <c r="AK619" s="356"/>
    </row>
    <row r="620" spans="1:37" s="454" customFormat="1" ht="54.75" customHeight="1">
      <c r="A620" s="369">
        <v>708</v>
      </c>
      <c r="B620" s="122" t="s">
        <v>1540</v>
      </c>
      <c r="C620" s="455" t="s">
        <v>1541</v>
      </c>
      <c r="D620" s="356" t="s">
        <v>561</v>
      </c>
      <c r="E620" s="376" t="s">
        <v>1455</v>
      </c>
      <c r="F620" s="390" t="s">
        <v>30</v>
      </c>
      <c r="G620" s="456">
        <v>70.62</v>
      </c>
      <c r="H620" s="184">
        <v>0</v>
      </c>
      <c r="I620" s="184">
        <v>8.25</v>
      </c>
      <c r="J620" s="184">
        <v>0</v>
      </c>
      <c r="K620" s="456">
        <v>8.25</v>
      </c>
      <c r="L620" s="456">
        <v>62.370000000000005</v>
      </c>
      <c r="M620" s="393">
        <v>62.37</v>
      </c>
      <c r="N620" s="463">
        <v>0</v>
      </c>
      <c r="O620" s="456">
        <v>62.37</v>
      </c>
      <c r="P620" s="456"/>
      <c r="Q620" s="456"/>
      <c r="R620" s="456"/>
      <c r="S620" s="456"/>
      <c r="T620" s="456"/>
      <c r="U620" s="456"/>
      <c r="V620" s="456"/>
      <c r="W620" s="456"/>
      <c r="X620" s="2843">
        <v>62.37</v>
      </c>
      <c r="Y620" s="2843">
        <v>0</v>
      </c>
      <c r="Z620" s="2108">
        <v>62.37</v>
      </c>
      <c r="AA620" s="2844">
        <v>61.746299999999998</v>
      </c>
      <c r="AB620" s="2844"/>
      <c r="AC620" s="2108">
        <v>61.746299999999998</v>
      </c>
      <c r="AD620" s="2108">
        <v>0.62369999999999992</v>
      </c>
      <c r="AE620" s="2844"/>
      <c r="AF620" s="2844">
        <v>0</v>
      </c>
      <c r="AG620" s="2108">
        <v>0</v>
      </c>
      <c r="AH620" s="456"/>
      <c r="AI620" s="456" t="s">
        <v>9941</v>
      </c>
      <c r="AJ620" s="456">
        <v>0</v>
      </c>
      <c r="AK620" s="356"/>
    </row>
    <row r="621" spans="1:37" s="454" customFormat="1" ht="47.25">
      <c r="A621" s="369">
        <v>709</v>
      </c>
      <c r="B621" s="122" t="s">
        <v>1542</v>
      </c>
      <c r="C621" s="455" t="s">
        <v>1543</v>
      </c>
      <c r="D621" s="356" t="s">
        <v>187</v>
      </c>
      <c r="E621" s="376" t="s">
        <v>1455</v>
      </c>
      <c r="F621" s="390" t="s">
        <v>30</v>
      </c>
      <c r="G621" s="456">
        <v>62.783999999999999</v>
      </c>
      <c r="H621" s="184">
        <v>0</v>
      </c>
      <c r="I621" s="184">
        <v>7.5</v>
      </c>
      <c r="J621" s="184">
        <v>0</v>
      </c>
      <c r="K621" s="456">
        <v>7.5</v>
      </c>
      <c r="L621" s="456">
        <v>55.283999999999999</v>
      </c>
      <c r="M621" s="393">
        <v>55.283999999999999</v>
      </c>
      <c r="N621" s="463">
        <v>0</v>
      </c>
      <c r="O621" s="456">
        <v>55.283999999999999</v>
      </c>
      <c r="P621" s="456"/>
      <c r="Q621" s="456"/>
      <c r="R621" s="456"/>
      <c r="S621" s="456"/>
      <c r="T621" s="456"/>
      <c r="U621" s="456"/>
      <c r="V621" s="456"/>
      <c r="W621" s="456"/>
      <c r="X621" s="2843">
        <v>55.283999999999999</v>
      </c>
      <c r="Y621" s="2843">
        <v>0</v>
      </c>
      <c r="Z621" s="2108">
        <v>55.283999999999999</v>
      </c>
      <c r="AA621" s="2844">
        <v>54.731159999999996</v>
      </c>
      <c r="AB621" s="2844"/>
      <c r="AC621" s="2108">
        <v>54.731159999999996</v>
      </c>
      <c r="AD621" s="2108">
        <v>0.55284</v>
      </c>
      <c r="AE621" s="2844"/>
      <c r="AF621" s="2844">
        <v>0</v>
      </c>
      <c r="AG621" s="2108">
        <v>0</v>
      </c>
      <c r="AH621" s="456"/>
      <c r="AI621" s="456" t="s">
        <v>9941</v>
      </c>
      <c r="AJ621" s="456">
        <v>0</v>
      </c>
      <c r="AK621" s="356"/>
    </row>
    <row r="622" spans="1:37" s="454" customFormat="1" ht="63">
      <c r="A622" s="369">
        <v>710</v>
      </c>
      <c r="B622" s="122" t="s">
        <v>1544</v>
      </c>
      <c r="C622" s="455" t="s">
        <v>1545</v>
      </c>
      <c r="D622" s="356" t="s">
        <v>577</v>
      </c>
      <c r="E622" s="356" t="s">
        <v>1546</v>
      </c>
      <c r="F622" s="390" t="s">
        <v>30</v>
      </c>
      <c r="G622" s="456">
        <v>145</v>
      </c>
      <c r="H622" s="184">
        <v>0</v>
      </c>
      <c r="I622" s="184">
        <v>0</v>
      </c>
      <c r="J622" s="184">
        <v>0</v>
      </c>
      <c r="K622" s="456">
        <v>0</v>
      </c>
      <c r="L622" s="456">
        <v>145</v>
      </c>
      <c r="M622" s="393">
        <v>145</v>
      </c>
      <c r="N622" s="463">
        <v>0</v>
      </c>
      <c r="O622" s="456">
        <v>145</v>
      </c>
      <c r="P622" s="456"/>
      <c r="Q622" s="456"/>
      <c r="R622" s="456"/>
      <c r="S622" s="456"/>
      <c r="T622" s="456"/>
      <c r="U622" s="456"/>
      <c r="V622" s="456"/>
      <c r="W622" s="456"/>
      <c r="X622" s="2843">
        <v>145</v>
      </c>
      <c r="Y622" s="2843">
        <v>0</v>
      </c>
      <c r="Z622" s="2108">
        <v>145</v>
      </c>
      <c r="AA622" s="2844"/>
      <c r="AB622" s="2844"/>
      <c r="AC622" s="2108">
        <v>0</v>
      </c>
      <c r="AD622" s="2108"/>
      <c r="AE622" s="2844"/>
      <c r="AF622" s="2844">
        <v>0</v>
      </c>
      <c r="AG622" s="2108">
        <v>0</v>
      </c>
      <c r="AH622" s="3233" t="s">
        <v>9978</v>
      </c>
      <c r="AI622" s="456"/>
      <c r="AJ622" s="456">
        <v>0</v>
      </c>
      <c r="AK622" s="356"/>
    </row>
    <row r="623" spans="1:37" s="454" customFormat="1" ht="63">
      <c r="A623" s="369">
        <v>711</v>
      </c>
      <c r="B623" s="122" t="s">
        <v>1547</v>
      </c>
      <c r="C623" s="464" t="s">
        <v>1548</v>
      </c>
      <c r="D623" s="356" t="s">
        <v>213</v>
      </c>
      <c r="E623" s="376" t="s">
        <v>1455</v>
      </c>
      <c r="F623" s="390" t="s">
        <v>30</v>
      </c>
      <c r="G623" s="456">
        <v>40.557000000000002</v>
      </c>
      <c r="H623" s="184">
        <v>0</v>
      </c>
      <c r="I623" s="184">
        <v>5</v>
      </c>
      <c r="J623" s="184">
        <v>0</v>
      </c>
      <c r="K623" s="456">
        <v>5</v>
      </c>
      <c r="L623" s="456">
        <v>35.557000000000002</v>
      </c>
      <c r="M623" s="392">
        <v>33.457000000000001</v>
      </c>
      <c r="N623" s="463">
        <v>2.1</v>
      </c>
      <c r="O623" s="456">
        <v>35.557000000000002</v>
      </c>
      <c r="P623" s="456"/>
      <c r="Q623" s="456"/>
      <c r="R623" s="456"/>
      <c r="S623" s="456"/>
      <c r="T623" s="456"/>
      <c r="U623" s="456"/>
      <c r="V623" s="456"/>
      <c r="W623" s="456"/>
      <c r="X623" s="2843">
        <v>33.457000000000001</v>
      </c>
      <c r="Y623" s="2843">
        <v>2.1</v>
      </c>
      <c r="Z623" s="2108">
        <v>35.557000000000002</v>
      </c>
      <c r="AA623" s="2844">
        <v>33.122607500000001</v>
      </c>
      <c r="AB623" s="2844"/>
      <c r="AC623" s="2108">
        <v>33.122607500000001</v>
      </c>
      <c r="AD623" s="2108">
        <v>0.33464250000000001</v>
      </c>
      <c r="AE623" s="2844"/>
      <c r="AF623" s="2844">
        <v>0</v>
      </c>
      <c r="AG623" s="2108">
        <v>0</v>
      </c>
      <c r="AH623" s="456"/>
      <c r="AI623" s="456" t="s">
        <v>10033</v>
      </c>
      <c r="AJ623" s="456">
        <v>0</v>
      </c>
      <c r="AK623" s="356"/>
    </row>
    <row r="624" spans="1:37" s="454" customFormat="1" ht="63">
      <c r="A624" s="369">
        <v>712</v>
      </c>
      <c r="B624" s="122" t="s">
        <v>1549</v>
      </c>
      <c r="C624" s="455" t="s">
        <v>1550</v>
      </c>
      <c r="D624" s="356" t="s">
        <v>672</v>
      </c>
      <c r="E624" s="376" t="s">
        <v>1455</v>
      </c>
      <c r="F624" s="390" t="s">
        <v>30</v>
      </c>
      <c r="G624" s="456">
        <v>99.97</v>
      </c>
      <c r="H624" s="184">
        <v>0</v>
      </c>
      <c r="I624" s="184">
        <v>12.375</v>
      </c>
      <c r="J624" s="184">
        <v>0</v>
      </c>
      <c r="K624" s="456">
        <v>12.375</v>
      </c>
      <c r="L624" s="456">
        <v>87.594999999999999</v>
      </c>
      <c r="M624" s="393">
        <v>87.594999999999999</v>
      </c>
      <c r="N624" s="463">
        <v>0</v>
      </c>
      <c r="O624" s="456">
        <v>87.594999999999999</v>
      </c>
      <c r="P624" s="456"/>
      <c r="Q624" s="456"/>
      <c r="R624" s="456"/>
      <c r="S624" s="456"/>
      <c r="T624" s="456"/>
      <c r="U624" s="456"/>
      <c r="V624" s="456"/>
      <c r="W624" s="456"/>
      <c r="X624" s="2843">
        <v>87.594999999999999</v>
      </c>
      <c r="Y624" s="2843">
        <v>0</v>
      </c>
      <c r="Z624" s="2108">
        <v>87.594999999999999</v>
      </c>
      <c r="AA624" s="2844">
        <v>86.718762499999997</v>
      </c>
      <c r="AB624" s="2844"/>
      <c r="AC624" s="2108">
        <v>86.718762499999997</v>
      </c>
      <c r="AD624" s="2108">
        <v>0.87598750000000003</v>
      </c>
      <c r="AE624" s="2844"/>
      <c r="AF624" s="2844">
        <v>0</v>
      </c>
      <c r="AG624" s="2108">
        <v>0</v>
      </c>
      <c r="AH624" s="456"/>
      <c r="AI624" s="456" t="s">
        <v>10033</v>
      </c>
      <c r="AJ624" s="456">
        <v>0</v>
      </c>
      <c r="AK624" s="356"/>
    </row>
    <row r="625" spans="1:37" s="454" customFormat="1" ht="42.75">
      <c r="A625" s="369">
        <v>713</v>
      </c>
      <c r="B625" s="122" t="s">
        <v>1551</v>
      </c>
      <c r="C625" s="464" t="s">
        <v>1552</v>
      </c>
      <c r="D625" s="356" t="s">
        <v>577</v>
      </c>
      <c r="E625" s="356" t="s">
        <v>1546</v>
      </c>
      <c r="F625" s="390" t="s">
        <v>30</v>
      </c>
      <c r="G625" s="456">
        <v>164.953</v>
      </c>
      <c r="H625" s="184">
        <v>0</v>
      </c>
      <c r="I625" s="184">
        <v>0</v>
      </c>
      <c r="J625" s="184">
        <v>0</v>
      </c>
      <c r="K625" s="456">
        <v>0</v>
      </c>
      <c r="L625" s="456">
        <v>164.953</v>
      </c>
      <c r="M625" s="392">
        <v>154.12700000000001</v>
      </c>
      <c r="N625" s="463">
        <v>10.826000000000001</v>
      </c>
      <c r="O625" s="456">
        <v>164.953</v>
      </c>
      <c r="P625" s="456"/>
      <c r="Q625" s="456"/>
      <c r="R625" s="456"/>
      <c r="S625" s="456"/>
      <c r="T625" s="456"/>
      <c r="U625" s="456"/>
      <c r="V625" s="456"/>
      <c r="W625" s="456"/>
      <c r="X625" s="2843">
        <v>154.12700000000001</v>
      </c>
      <c r="Y625" s="2843">
        <v>10.826000000000001</v>
      </c>
      <c r="Z625" s="2108">
        <v>164.953</v>
      </c>
      <c r="AA625" s="2844">
        <v>76.293000000000006</v>
      </c>
      <c r="AB625" s="2844"/>
      <c r="AC625" s="2108">
        <v>76.293000000000006</v>
      </c>
      <c r="AD625" s="2108">
        <v>0.77100000000000002</v>
      </c>
      <c r="AE625" s="2844"/>
      <c r="AF625" s="2844">
        <v>9.8107579999999999</v>
      </c>
      <c r="AG625" s="2108">
        <v>9.8107579999999999</v>
      </c>
      <c r="AH625" s="456"/>
      <c r="AI625" s="456" t="s">
        <v>9941</v>
      </c>
      <c r="AJ625" s="456">
        <v>0</v>
      </c>
      <c r="AK625" s="356"/>
    </row>
    <row r="626" spans="1:37" s="454" customFormat="1" ht="57">
      <c r="A626" s="369">
        <v>714</v>
      </c>
      <c r="B626" s="122" t="s">
        <v>1553</v>
      </c>
      <c r="C626" s="464" t="s">
        <v>1554</v>
      </c>
      <c r="D626" s="356" t="s">
        <v>205</v>
      </c>
      <c r="E626" s="376" t="s">
        <v>1455</v>
      </c>
      <c r="F626" s="390" t="s">
        <v>47</v>
      </c>
      <c r="G626" s="456">
        <v>98.787999999999997</v>
      </c>
      <c r="H626" s="184">
        <v>0</v>
      </c>
      <c r="I626" s="184">
        <v>12.5</v>
      </c>
      <c r="J626" s="184">
        <v>0</v>
      </c>
      <c r="K626" s="456">
        <v>12.5</v>
      </c>
      <c r="L626" s="456">
        <v>86.287999999999997</v>
      </c>
      <c r="M626" s="393">
        <v>30</v>
      </c>
      <c r="N626" s="463">
        <v>0</v>
      </c>
      <c r="O626" s="456">
        <v>30</v>
      </c>
      <c r="P626" s="456"/>
      <c r="Q626" s="456"/>
      <c r="R626" s="456"/>
      <c r="S626" s="456"/>
      <c r="T626" s="456"/>
      <c r="U626" s="456"/>
      <c r="V626" s="456"/>
      <c r="W626" s="456"/>
      <c r="X626" s="2843">
        <v>30</v>
      </c>
      <c r="Y626" s="2843">
        <v>0</v>
      </c>
      <c r="Z626" s="2108">
        <v>30</v>
      </c>
      <c r="AA626" s="2844">
        <v>7.4249999999999998</v>
      </c>
      <c r="AB626" s="2844"/>
      <c r="AC626" s="2108">
        <v>7.4249999999999998</v>
      </c>
      <c r="AD626" s="2108">
        <v>7.4999999999999997E-2</v>
      </c>
      <c r="AE626" s="2844"/>
      <c r="AF626" s="2844">
        <v>0</v>
      </c>
      <c r="AG626" s="2108">
        <v>0</v>
      </c>
      <c r="AH626" s="456"/>
      <c r="AI626" s="456" t="s">
        <v>9941</v>
      </c>
      <c r="AJ626" s="456">
        <v>0</v>
      </c>
      <c r="AK626" s="356"/>
    </row>
    <row r="627" spans="1:37" s="454" customFormat="1">
      <c r="A627" s="369"/>
      <c r="B627" s="122"/>
      <c r="C627" s="464"/>
      <c r="D627" s="356"/>
      <c r="E627" s="376"/>
      <c r="F627" s="390"/>
      <c r="G627" s="456"/>
      <c r="H627" s="184"/>
      <c r="I627" s="184"/>
      <c r="J627" s="184"/>
      <c r="K627" s="456"/>
      <c r="L627" s="456"/>
      <c r="M627" s="393"/>
      <c r="N627" s="463"/>
      <c r="O627" s="456"/>
      <c r="P627" s="456"/>
      <c r="Q627" s="456"/>
      <c r="R627" s="456"/>
      <c r="S627" s="456"/>
      <c r="T627" s="456"/>
      <c r="U627" s="456"/>
      <c r="V627" s="456"/>
      <c r="W627" s="456"/>
      <c r="X627" s="456"/>
      <c r="Y627" s="456"/>
      <c r="Z627" s="456"/>
      <c r="AA627" s="456"/>
      <c r="AB627" s="456"/>
      <c r="AC627" s="456"/>
      <c r="AD627" s="456"/>
      <c r="AE627" s="456"/>
      <c r="AF627" s="456"/>
      <c r="AG627" s="456"/>
      <c r="AH627" s="456"/>
      <c r="AI627" s="456"/>
      <c r="AJ627" s="456"/>
      <c r="AK627" s="356"/>
    </row>
    <row r="628" spans="1:37" s="454" customFormat="1" ht="16.5" thickBot="1">
      <c r="A628" s="368"/>
      <c r="B628" s="452"/>
      <c r="C628" s="465" t="s">
        <v>1555</v>
      </c>
      <c r="D628" s="466"/>
      <c r="E628" s="467"/>
      <c r="F628" s="467"/>
      <c r="G628" s="468">
        <v>9603.3659999999982</v>
      </c>
      <c r="H628" s="468">
        <v>4586.107</v>
      </c>
      <c r="I628" s="468">
        <v>643.60100000000011</v>
      </c>
      <c r="J628" s="468">
        <v>0</v>
      </c>
      <c r="K628" s="468">
        <v>5229.7079999999996</v>
      </c>
      <c r="L628" s="468">
        <v>4373.6580000000004</v>
      </c>
      <c r="M628" s="469">
        <v>3068.2969999999996</v>
      </c>
      <c r="N628" s="469">
        <v>204.36199999999999</v>
      </c>
      <c r="O628" s="468">
        <v>3272.6589999999997</v>
      </c>
      <c r="P628" s="468">
        <v>0</v>
      </c>
      <c r="Q628" s="468">
        <v>0</v>
      </c>
      <c r="R628" s="468">
        <v>0</v>
      </c>
      <c r="S628" s="468">
        <v>0</v>
      </c>
      <c r="T628" s="468">
        <v>0</v>
      </c>
      <c r="U628" s="468">
        <v>0</v>
      </c>
      <c r="V628" s="468">
        <v>0</v>
      </c>
      <c r="W628" s="468">
        <v>0</v>
      </c>
      <c r="X628" s="468">
        <v>3068.2969999999996</v>
      </c>
      <c r="Y628" s="468">
        <v>204.36199999999999</v>
      </c>
      <c r="Z628" s="468">
        <v>3272.6589999999997</v>
      </c>
      <c r="AA628" s="468">
        <v>1745.3551375</v>
      </c>
      <c r="AB628" s="468">
        <v>0</v>
      </c>
      <c r="AC628" s="468">
        <v>1745.3551375</v>
      </c>
      <c r="AD628" s="468">
        <v>17.630112499999992</v>
      </c>
      <c r="AE628" s="468">
        <v>0</v>
      </c>
      <c r="AF628" s="468">
        <v>18.562530000000002</v>
      </c>
      <c r="AG628" s="468">
        <v>18.562530000000002</v>
      </c>
      <c r="AH628" s="468"/>
      <c r="AI628" s="468"/>
      <c r="AJ628" s="468">
        <v>0</v>
      </c>
      <c r="AK628" s="356"/>
    </row>
    <row r="629" spans="1:37" s="454" customFormat="1">
      <c r="A629" s="182"/>
      <c r="B629" s="452"/>
      <c r="C629" s="338"/>
      <c r="D629" s="182"/>
      <c r="E629" s="182"/>
      <c r="F629" s="182"/>
      <c r="G629" s="470"/>
      <c r="H629" s="470"/>
      <c r="I629" s="470"/>
      <c r="J629" s="470"/>
      <c r="K629" s="470"/>
      <c r="L629" s="470"/>
      <c r="M629" s="471"/>
      <c r="N629" s="471"/>
      <c r="O629" s="470"/>
      <c r="P629" s="470"/>
      <c r="Q629" s="470"/>
      <c r="R629" s="470"/>
      <c r="S629" s="470"/>
      <c r="T629" s="470"/>
      <c r="U629" s="470"/>
      <c r="V629" s="470"/>
      <c r="W629" s="470"/>
      <c r="X629" s="470"/>
      <c r="Y629" s="470"/>
      <c r="Z629" s="470"/>
      <c r="AA629" s="470"/>
      <c r="AB629" s="470"/>
      <c r="AC629" s="470"/>
      <c r="AD629" s="470"/>
      <c r="AE629" s="470"/>
      <c r="AF629" s="470"/>
      <c r="AG629" s="470"/>
      <c r="AH629" s="470"/>
      <c r="AI629" s="470"/>
      <c r="AJ629" s="470"/>
      <c r="AK629" s="356"/>
    </row>
    <row r="630" spans="1:37" s="454" customFormat="1">
      <c r="A630" s="368"/>
      <c r="B630" s="452"/>
      <c r="C630" s="472" t="s">
        <v>1556</v>
      </c>
      <c r="D630" s="473"/>
      <c r="E630" s="368"/>
      <c r="F630" s="368"/>
      <c r="G630" s="474"/>
      <c r="H630" s="474"/>
      <c r="I630" s="474"/>
      <c r="J630" s="474"/>
      <c r="K630" s="474"/>
      <c r="L630" s="474"/>
      <c r="M630" s="475"/>
      <c r="N630" s="475"/>
      <c r="O630" s="474"/>
      <c r="P630" s="474"/>
      <c r="Q630" s="474"/>
      <c r="R630" s="474"/>
      <c r="S630" s="474"/>
      <c r="T630" s="474"/>
      <c r="U630" s="474"/>
      <c r="V630" s="474"/>
      <c r="W630" s="474"/>
      <c r="X630" s="474"/>
      <c r="Y630" s="474"/>
      <c r="Z630" s="474"/>
      <c r="AA630" s="474"/>
      <c r="AB630" s="474"/>
      <c r="AC630" s="474"/>
      <c r="AD630" s="474"/>
      <c r="AE630" s="474"/>
      <c r="AF630" s="474"/>
      <c r="AG630" s="474"/>
      <c r="AH630" s="474"/>
      <c r="AI630" s="474"/>
      <c r="AJ630" s="474"/>
      <c r="AK630" s="356"/>
    </row>
    <row r="631" spans="1:37" s="454" customFormat="1">
      <c r="A631" s="368"/>
      <c r="B631" s="452"/>
      <c r="C631" s="476"/>
      <c r="D631" s="473"/>
      <c r="E631" s="368"/>
      <c r="F631" s="368"/>
      <c r="G631" s="474"/>
      <c r="H631" s="474"/>
      <c r="I631" s="474"/>
      <c r="J631" s="474"/>
      <c r="K631" s="474"/>
      <c r="L631" s="474"/>
      <c r="M631" s="475"/>
      <c r="N631" s="475"/>
      <c r="O631" s="474"/>
      <c r="P631" s="474"/>
      <c r="Q631" s="474"/>
      <c r="R631" s="474"/>
      <c r="S631" s="474"/>
      <c r="T631" s="474"/>
      <c r="U631" s="474"/>
      <c r="V631" s="474"/>
      <c r="W631" s="474"/>
      <c r="X631" s="474"/>
      <c r="Y631" s="474"/>
      <c r="Z631" s="474"/>
      <c r="AA631" s="474"/>
      <c r="AB631" s="474"/>
      <c r="AC631" s="474"/>
      <c r="AD631" s="474"/>
      <c r="AE631" s="474"/>
      <c r="AF631" s="474"/>
      <c r="AG631" s="474"/>
      <c r="AH631" s="474"/>
      <c r="AI631" s="474"/>
      <c r="AJ631" s="474"/>
      <c r="AK631" s="356"/>
    </row>
    <row r="632" spans="1:37" s="454" customFormat="1" ht="31.5">
      <c r="A632" s="369">
        <v>715</v>
      </c>
      <c r="B632" s="122" t="s">
        <v>1557</v>
      </c>
      <c r="C632" s="455" t="s">
        <v>1558</v>
      </c>
      <c r="D632" s="356" t="s">
        <v>51</v>
      </c>
      <c r="E632" s="356" t="s">
        <v>42</v>
      </c>
      <c r="F632" s="390" t="s">
        <v>47</v>
      </c>
      <c r="G632" s="456">
        <v>80</v>
      </c>
      <c r="H632" s="184">
        <v>0</v>
      </c>
      <c r="I632" s="184">
        <v>0</v>
      </c>
      <c r="J632" s="184">
        <v>0</v>
      </c>
      <c r="K632" s="456">
        <v>0</v>
      </c>
      <c r="L632" s="456">
        <v>80</v>
      </c>
      <c r="M632" s="463">
        <v>0</v>
      </c>
      <c r="N632" s="463">
        <v>20</v>
      </c>
      <c r="O632" s="456">
        <v>20</v>
      </c>
      <c r="P632" s="456"/>
      <c r="Q632" s="456"/>
      <c r="R632" s="456"/>
      <c r="S632" s="456"/>
      <c r="T632" s="456"/>
      <c r="U632" s="456"/>
      <c r="V632" s="456"/>
      <c r="W632" s="456"/>
      <c r="X632" s="2843">
        <v>0</v>
      </c>
      <c r="Y632" s="2843">
        <v>20</v>
      </c>
      <c r="Z632" s="2108">
        <v>20</v>
      </c>
      <c r="AA632" s="2844"/>
      <c r="AB632" s="2844"/>
      <c r="AC632" s="2108">
        <v>0</v>
      </c>
      <c r="AD632" s="2108"/>
      <c r="AE632" s="2844"/>
      <c r="AF632" s="2844">
        <v>0</v>
      </c>
      <c r="AG632" s="2108">
        <v>0</v>
      </c>
      <c r="AH632" s="456"/>
      <c r="AI632" s="456"/>
      <c r="AJ632" s="456">
        <v>0</v>
      </c>
      <c r="AK632" s="356"/>
    </row>
    <row r="633" spans="1:37" s="454" customFormat="1" ht="47.25">
      <c r="A633" s="369">
        <v>716</v>
      </c>
      <c r="B633" s="122" t="s">
        <v>1559</v>
      </c>
      <c r="C633" s="455" t="s">
        <v>1560</v>
      </c>
      <c r="D633" s="264" t="s">
        <v>51</v>
      </c>
      <c r="E633" s="356" t="s">
        <v>42</v>
      </c>
      <c r="F633" s="390" t="s">
        <v>47</v>
      </c>
      <c r="G633" s="456">
        <v>40</v>
      </c>
      <c r="H633" s="276">
        <v>0</v>
      </c>
      <c r="I633" s="276">
        <v>0</v>
      </c>
      <c r="J633" s="276">
        <v>0</v>
      </c>
      <c r="K633" s="456">
        <v>0</v>
      </c>
      <c r="L633" s="273">
        <v>40</v>
      </c>
      <c r="M633" s="477">
        <v>0</v>
      </c>
      <c r="N633" s="477">
        <v>32.526000000000003</v>
      </c>
      <c r="O633" s="456">
        <v>32.526000000000003</v>
      </c>
      <c r="P633" s="456"/>
      <c r="Q633" s="456"/>
      <c r="R633" s="456"/>
      <c r="S633" s="456"/>
      <c r="T633" s="456"/>
      <c r="U633" s="456"/>
      <c r="V633" s="456"/>
      <c r="W633" s="456"/>
      <c r="X633" s="2843">
        <v>0</v>
      </c>
      <c r="Y633" s="2843">
        <v>32.526000000000003</v>
      </c>
      <c r="Z633" s="2108">
        <v>32.526000000000003</v>
      </c>
      <c r="AA633" s="2844"/>
      <c r="AB633" s="2844"/>
      <c r="AC633" s="2108">
        <v>0</v>
      </c>
      <c r="AD633" s="2108"/>
      <c r="AE633" s="2844"/>
      <c r="AF633" s="2844">
        <v>0</v>
      </c>
      <c r="AG633" s="2108">
        <v>0</v>
      </c>
      <c r="AH633" s="456"/>
      <c r="AI633" s="456"/>
      <c r="AJ633" s="273">
        <v>0</v>
      </c>
      <c r="AK633" s="356"/>
    </row>
    <row r="634" spans="1:37" s="454" customFormat="1" ht="47.25">
      <c r="A634" s="369">
        <v>717</v>
      </c>
      <c r="B634" s="122" t="s">
        <v>1561</v>
      </c>
      <c r="C634" s="455" t="s">
        <v>1562</v>
      </c>
      <c r="D634" s="356" t="s">
        <v>66</v>
      </c>
      <c r="E634" s="356" t="s">
        <v>42</v>
      </c>
      <c r="F634" s="390" t="s">
        <v>47</v>
      </c>
      <c r="G634" s="456">
        <v>99.98</v>
      </c>
      <c r="H634" s="184">
        <v>0</v>
      </c>
      <c r="I634" s="184">
        <v>0</v>
      </c>
      <c r="J634" s="184">
        <v>0</v>
      </c>
      <c r="K634" s="456">
        <v>0</v>
      </c>
      <c r="L634" s="456">
        <v>99.98</v>
      </c>
      <c r="M634" s="393">
        <v>10</v>
      </c>
      <c r="N634" s="463">
        <v>0</v>
      </c>
      <c r="O634" s="456">
        <v>10</v>
      </c>
      <c r="P634" s="456"/>
      <c r="Q634" s="456"/>
      <c r="R634" s="456"/>
      <c r="S634" s="456"/>
      <c r="T634" s="456"/>
      <c r="U634" s="456"/>
      <c r="V634" s="456"/>
      <c r="W634" s="456"/>
      <c r="X634" s="2843">
        <v>10</v>
      </c>
      <c r="Y634" s="2843">
        <v>0</v>
      </c>
      <c r="Z634" s="2108">
        <v>10</v>
      </c>
      <c r="AA634" s="2844"/>
      <c r="AB634" s="2844"/>
      <c r="AC634" s="2108">
        <v>0</v>
      </c>
      <c r="AD634" s="2108"/>
      <c r="AE634" s="2844"/>
      <c r="AF634" s="2844">
        <v>0</v>
      </c>
      <c r="AG634" s="2108">
        <v>0</v>
      </c>
      <c r="AH634" s="456"/>
      <c r="AI634" s="456"/>
      <c r="AJ634" s="456">
        <v>0</v>
      </c>
      <c r="AK634" s="356"/>
    </row>
    <row r="635" spans="1:37" s="454" customFormat="1" ht="47.25">
      <c r="A635" s="369">
        <v>718</v>
      </c>
      <c r="B635" s="122" t="s">
        <v>1563</v>
      </c>
      <c r="C635" s="455" t="s">
        <v>1564</v>
      </c>
      <c r="D635" s="356" t="s">
        <v>561</v>
      </c>
      <c r="E635" s="356" t="s">
        <v>42</v>
      </c>
      <c r="F635" s="390" t="s">
        <v>47</v>
      </c>
      <c r="G635" s="456">
        <v>100</v>
      </c>
      <c r="H635" s="184">
        <v>0</v>
      </c>
      <c r="I635" s="184">
        <v>0</v>
      </c>
      <c r="J635" s="184">
        <v>0</v>
      </c>
      <c r="K635" s="456">
        <v>0</v>
      </c>
      <c r="L635" s="456">
        <v>100</v>
      </c>
      <c r="M635" s="393">
        <v>30</v>
      </c>
      <c r="N635" s="463">
        <v>0</v>
      </c>
      <c r="O635" s="456">
        <v>30</v>
      </c>
      <c r="P635" s="456"/>
      <c r="Q635" s="456"/>
      <c r="R635" s="456"/>
      <c r="S635" s="456"/>
      <c r="T635" s="456"/>
      <c r="U635" s="456"/>
      <c r="V635" s="456"/>
      <c r="W635" s="456"/>
      <c r="X635" s="2843">
        <v>30</v>
      </c>
      <c r="Y635" s="2843">
        <v>0</v>
      </c>
      <c r="Z635" s="2108">
        <v>30</v>
      </c>
      <c r="AA635" s="2844"/>
      <c r="AB635" s="2844"/>
      <c r="AC635" s="2108">
        <v>0</v>
      </c>
      <c r="AD635" s="2108"/>
      <c r="AE635" s="2844"/>
      <c r="AF635" s="2844">
        <v>0</v>
      </c>
      <c r="AG635" s="2108">
        <v>0</v>
      </c>
      <c r="AH635" s="456"/>
      <c r="AI635" s="456"/>
      <c r="AJ635" s="456">
        <v>0</v>
      </c>
      <c r="AK635" s="356"/>
    </row>
    <row r="636" spans="1:37" s="454" customFormat="1" ht="47.25">
      <c r="A636" s="369">
        <v>719</v>
      </c>
      <c r="B636" s="122" t="s">
        <v>1565</v>
      </c>
      <c r="C636" s="455" t="s">
        <v>1566</v>
      </c>
      <c r="D636" s="182" t="s">
        <v>538</v>
      </c>
      <c r="E636" s="356" t="s">
        <v>42</v>
      </c>
      <c r="F636" s="390" t="s">
        <v>47</v>
      </c>
      <c r="G636" s="456">
        <v>100</v>
      </c>
      <c r="H636" s="184">
        <v>0</v>
      </c>
      <c r="I636" s="184">
        <v>0</v>
      </c>
      <c r="J636" s="184">
        <v>0</v>
      </c>
      <c r="K636" s="456">
        <v>0</v>
      </c>
      <c r="L636" s="456">
        <v>100</v>
      </c>
      <c r="M636" s="393">
        <v>25</v>
      </c>
      <c r="N636" s="463">
        <v>0</v>
      </c>
      <c r="O636" s="456">
        <v>25</v>
      </c>
      <c r="P636" s="456"/>
      <c r="Q636" s="456"/>
      <c r="R636" s="456"/>
      <c r="S636" s="456"/>
      <c r="T636" s="456"/>
      <c r="U636" s="456"/>
      <c r="V636" s="456"/>
      <c r="W636" s="456"/>
      <c r="X636" s="2843">
        <v>25</v>
      </c>
      <c r="Y636" s="2843">
        <v>0</v>
      </c>
      <c r="Z636" s="2108">
        <v>25</v>
      </c>
      <c r="AA636" s="2844"/>
      <c r="AB636" s="2844"/>
      <c r="AC636" s="2108">
        <v>0</v>
      </c>
      <c r="AD636" s="2108"/>
      <c r="AE636" s="2844"/>
      <c r="AF636" s="2844">
        <v>0</v>
      </c>
      <c r="AG636" s="2108">
        <v>0</v>
      </c>
      <c r="AH636" s="456"/>
      <c r="AI636" s="456"/>
      <c r="AJ636" s="456">
        <v>0</v>
      </c>
      <c r="AK636" s="356"/>
    </row>
    <row r="637" spans="1:37" s="454" customFormat="1" ht="63">
      <c r="A637" s="369">
        <v>720</v>
      </c>
      <c r="B637" s="122" t="s">
        <v>1567</v>
      </c>
      <c r="C637" s="455" t="s">
        <v>1568</v>
      </c>
      <c r="D637" s="356" t="s">
        <v>588</v>
      </c>
      <c r="E637" s="356" t="s">
        <v>42</v>
      </c>
      <c r="F637" s="390" t="s">
        <v>47</v>
      </c>
      <c r="G637" s="456">
        <v>109</v>
      </c>
      <c r="H637" s="184">
        <v>0</v>
      </c>
      <c r="I637" s="184">
        <v>0</v>
      </c>
      <c r="J637" s="184">
        <v>0</v>
      </c>
      <c r="K637" s="456">
        <v>0</v>
      </c>
      <c r="L637" s="456">
        <v>109</v>
      </c>
      <c r="M637" s="393">
        <v>10</v>
      </c>
      <c r="N637" s="463">
        <v>0</v>
      </c>
      <c r="O637" s="456">
        <v>10</v>
      </c>
      <c r="P637" s="456"/>
      <c r="Q637" s="456"/>
      <c r="R637" s="456"/>
      <c r="S637" s="456"/>
      <c r="T637" s="456"/>
      <c r="U637" s="456"/>
      <c r="V637" s="456"/>
      <c r="W637" s="456"/>
      <c r="X637" s="2843">
        <v>10</v>
      </c>
      <c r="Y637" s="2843">
        <v>0</v>
      </c>
      <c r="Z637" s="2108">
        <v>10</v>
      </c>
      <c r="AA637" s="2844"/>
      <c r="AB637" s="2844"/>
      <c r="AC637" s="2108">
        <v>0</v>
      </c>
      <c r="AD637" s="2108"/>
      <c r="AE637" s="2844"/>
      <c r="AF637" s="2844">
        <v>0</v>
      </c>
      <c r="AG637" s="2108">
        <v>0</v>
      </c>
      <c r="AH637" s="456"/>
      <c r="AI637" s="456"/>
      <c r="AJ637" s="456">
        <v>0</v>
      </c>
      <c r="AK637" s="356"/>
    </row>
    <row r="638" spans="1:37" s="454" customFormat="1" ht="47.25">
      <c r="A638" s="369">
        <v>721</v>
      </c>
      <c r="B638" s="122" t="s">
        <v>1569</v>
      </c>
      <c r="C638" s="455" t="s">
        <v>1570</v>
      </c>
      <c r="D638" s="356" t="s">
        <v>538</v>
      </c>
      <c r="E638" s="356" t="s">
        <v>42</v>
      </c>
      <c r="F638" s="390" t="s">
        <v>47</v>
      </c>
      <c r="G638" s="456">
        <v>100</v>
      </c>
      <c r="H638" s="184">
        <v>0</v>
      </c>
      <c r="I638" s="184">
        <v>0</v>
      </c>
      <c r="J638" s="184">
        <v>0</v>
      </c>
      <c r="K638" s="456">
        <v>0</v>
      </c>
      <c r="L638" s="456">
        <v>100</v>
      </c>
      <c r="M638" s="393">
        <v>30</v>
      </c>
      <c r="N638" s="463">
        <v>0</v>
      </c>
      <c r="O638" s="456">
        <v>30</v>
      </c>
      <c r="P638" s="456"/>
      <c r="Q638" s="456"/>
      <c r="R638" s="456"/>
      <c r="S638" s="456"/>
      <c r="T638" s="456"/>
      <c r="U638" s="456"/>
      <c r="V638" s="456"/>
      <c r="W638" s="456"/>
      <c r="X638" s="2843">
        <v>30</v>
      </c>
      <c r="Y638" s="2843">
        <v>0</v>
      </c>
      <c r="Z638" s="2108">
        <v>30</v>
      </c>
      <c r="AA638" s="2844"/>
      <c r="AB638" s="2844"/>
      <c r="AC638" s="2108">
        <v>0</v>
      </c>
      <c r="AD638" s="2108"/>
      <c r="AE638" s="2844"/>
      <c r="AF638" s="2844">
        <v>0</v>
      </c>
      <c r="AG638" s="2108">
        <v>0</v>
      </c>
      <c r="AH638" s="456"/>
      <c r="AI638" s="456"/>
      <c r="AJ638" s="456">
        <v>0</v>
      </c>
      <c r="AK638" s="356"/>
    </row>
    <row r="639" spans="1:37" s="454" customFormat="1" ht="47.25">
      <c r="A639" s="369">
        <v>722</v>
      </c>
      <c r="B639" s="122" t="s">
        <v>1571</v>
      </c>
      <c r="C639" s="455" t="s">
        <v>1572</v>
      </c>
      <c r="D639" s="356" t="s">
        <v>674</v>
      </c>
      <c r="E639" s="356" t="s">
        <v>42</v>
      </c>
      <c r="F639" s="390" t="s">
        <v>47</v>
      </c>
      <c r="G639" s="456">
        <v>100</v>
      </c>
      <c r="H639" s="184">
        <v>0</v>
      </c>
      <c r="I639" s="184">
        <v>0</v>
      </c>
      <c r="J639" s="184">
        <v>0</v>
      </c>
      <c r="K639" s="456">
        <v>0</v>
      </c>
      <c r="L639" s="456">
        <v>100</v>
      </c>
      <c r="M639" s="393">
        <v>30</v>
      </c>
      <c r="N639" s="463">
        <v>0</v>
      </c>
      <c r="O639" s="456">
        <v>30</v>
      </c>
      <c r="P639" s="456"/>
      <c r="Q639" s="456"/>
      <c r="R639" s="456"/>
      <c r="S639" s="456"/>
      <c r="T639" s="456"/>
      <c r="U639" s="456"/>
      <c r="V639" s="456"/>
      <c r="W639" s="456"/>
      <c r="X639" s="2843">
        <v>30</v>
      </c>
      <c r="Y639" s="2843">
        <v>0</v>
      </c>
      <c r="Z639" s="2108">
        <v>30</v>
      </c>
      <c r="AA639" s="2844"/>
      <c r="AB639" s="2844"/>
      <c r="AC639" s="2108">
        <v>0</v>
      </c>
      <c r="AD639" s="2108"/>
      <c r="AE639" s="2844"/>
      <c r="AF639" s="2844">
        <v>0</v>
      </c>
      <c r="AG639" s="2108">
        <v>0</v>
      </c>
      <c r="AH639" s="456"/>
      <c r="AI639" s="456"/>
      <c r="AJ639" s="456">
        <v>0</v>
      </c>
      <c r="AK639" s="356"/>
    </row>
    <row r="640" spans="1:37" s="454" customFormat="1" ht="31.5">
      <c r="A640" s="369">
        <v>723</v>
      </c>
      <c r="B640" s="228" t="s">
        <v>1573</v>
      </c>
      <c r="C640" s="455" t="s">
        <v>1574</v>
      </c>
      <c r="D640" s="356" t="s">
        <v>187</v>
      </c>
      <c r="E640" s="356" t="s">
        <v>42</v>
      </c>
      <c r="F640" s="390" t="s">
        <v>47</v>
      </c>
      <c r="G640" s="456">
        <v>100</v>
      </c>
      <c r="H640" s="184">
        <v>0</v>
      </c>
      <c r="I640" s="184">
        <v>0</v>
      </c>
      <c r="J640" s="184">
        <v>0</v>
      </c>
      <c r="K640" s="456">
        <v>0</v>
      </c>
      <c r="L640" s="456">
        <v>100</v>
      </c>
      <c r="M640" s="393">
        <v>10</v>
      </c>
      <c r="N640" s="463">
        <v>0</v>
      </c>
      <c r="O640" s="456">
        <v>10</v>
      </c>
      <c r="P640" s="456"/>
      <c r="Q640" s="456"/>
      <c r="R640" s="456"/>
      <c r="S640" s="456"/>
      <c r="T640" s="456"/>
      <c r="U640" s="456"/>
      <c r="V640" s="456"/>
      <c r="W640" s="456"/>
      <c r="X640" s="2843">
        <v>10</v>
      </c>
      <c r="Y640" s="2843">
        <v>0</v>
      </c>
      <c r="Z640" s="2108">
        <v>10</v>
      </c>
      <c r="AA640" s="2844"/>
      <c r="AB640" s="2844"/>
      <c r="AC640" s="2108">
        <v>0</v>
      </c>
      <c r="AD640" s="2108"/>
      <c r="AE640" s="2844"/>
      <c r="AF640" s="2844">
        <v>0</v>
      </c>
      <c r="AG640" s="2108">
        <v>0</v>
      </c>
      <c r="AH640" s="456"/>
      <c r="AI640" s="456"/>
      <c r="AJ640" s="456">
        <v>0</v>
      </c>
      <c r="AK640" s="356"/>
    </row>
    <row r="641" spans="1:37" s="454" customFormat="1" ht="31.5">
      <c r="A641" s="369">
        <v>724</v>
      </c>
      <c r="B641" s="228" t="s">
        <v>1575</v>
      </c>
      <c r="C641" s="455" t="s">
        <v>1576</v>
      </c>
      <c r="D641" s="356" t="s">
        <v>564</v>
      </c>
      <c r="E641" s="356" t="s">
        <v>42</v>
      </c>
      <c r="F641" s="390" t="s">
        <v>47</v>
      </c>
      <c r="G641" s="456">
        <v>100</v>
      </c>
      <c r="H641" s="184">
        <v>0</v>
      </c>
      <c r="I641" s="184">
        <v>0</v>
      </c>
      <c r="J641" s="184">
        <v>0</v>
      </c>
      <c r="K641" s="456">
        <v>0</v>
      </c>
      <c r="L641" s="456">
        <v>100</v>
      </c>
      <c r="M641" s="393">
        <v>10</v>
      </c>
      <c r="N641" s="463">
        <v>0</v>
      </c>
      <c r="O641" s="456">
        <v>10</v>
      </c>
      <c r="P641" s="456"/>
      <c r="Q641" s="456"/>
      <c r="R641" s="456"/>
      <c r="S641" s="456"/>
      <c r="T641" s="456"/>
      <c r="U641" s="456"/>
      <c r="V641" s="456"/>
      <c r="W641" s="456"/>
      <c r="X641" s="2843">
        <v>10</v>
      </c>
      <c r="Y641" s="2843">
        <v>0</v>
      </c>
      <c r="Z641" s="2108">
        <v>10</v>
      </c>
      <c r="AA641" s="2844"/>
      <c r="AB641" s="2844"/>
      <c r="AC641" s="2108">
        <v>0</v>
      </c>
      <c r="AD641" s="2108"/>
      <c r="AE641" s="2844"/>
      <c r="AF641" s="2844">
        <v>0</v>
      </c>
      <c r="AG641" s="2108">
        <v>0</v>
      </c>
      <c r="AH641" s="456"/>
      <c r="AI641" s="456"/>
      <c r="AJ641" s="456">
        <v>0</v>
      </c>
      <c r="AK641" s="356"/>
    </row>
    <row r="642" spans="1:37" s="454" customFormat="1" ht="47.25">
      <c r="A642" s="369">
        <v>725</v>
      </c>
      <c r="B642" s="228" t="s">
        <v>1577</v>
      </c>
      <c r="C642" s="455" t="s">
        <v>1578</v>
      </c>
      <c r="D642" s="356" t="s">
        <v>389</v>
      </c>
      <c r="E642" s="356" t="s">
        <v>42</v>
      </c>
      <c r="F642" s="390" t="s">
        <v>47</v>
      </c>
      <c r="G642" s="456">
        <v>75</v>
      </c>
      <c r="H642" s="184">
        <v>0</v>
      </c>
      <c r="I642" s="184">
        <v>0</v>
      </c>
      <c r="J642" s="184">
        <v>0</v>
      </c>
      <c r="K642" s="456">
        <v>0</v>
      </c>
      <c r="L642" s="456">
        <v>75</v>
      </c>
      <c r="M642" s="393">
        <v>10</v>
      </c>
      <c r="N642" s="463">
        <v>0</v>
      </c>
      <c r="O642" s="456">
        <v>10</v>
      </c>
      <c r="P642" s="456"/>
      <c r="Q642" s="456"/>
      <c r="R642" s="456"/>
      <c r="S642" s="456"/>
      <c r="T642" s="456"/>
      <c r="U642" s="456"/>
      <c r="V642" s="456"/>
      <c r="W642" s="456"/>
      <c r="X642" s="2843">
        <v>10</v>
      </c>
      <c r="Y642" s="2843">
        <v>0</v>
      </c>
      <c r="Z642" s="2108">
        <v>10</v>
      </c>
      <c r="AA642" s="2844"/>
      <c r="AB642" s="2844"/>
      <c r="AC642" s="2108">
        <v>0</v>
      </c>
      <c r="AD642" s="2108"/>
      <c r="AE642" s="2844"/>
      <c r="AF642" s="2844">
        <v>0</v>
      </c>
      <c r="AG642" s="2108">
        <v>0</v>
      </c>
      <c r="AH642" s="456"/>
      <c r="AI642" s="456"/>
      <c r="AJ642" s="456">
        <v>0</v>
      </c>
      <c r="AK642" s="356"/>
    </row>
    <row r="643" spans="1:37" s="454" customFormat="1" ht="78.75">
      <c r="A643" s="369">
        <v>726</v>
      </c>
      <c r="B643" s="228" t="s">
        <v>1579</v>
      </c>
      <c r="C643" s="455" t="s">
        <v>1580</v>
      </c>
      <c r="D643" s="356" t="s">
        <v>666</v>
      </c>
      <c r="E643" s="356" t="s">
        <v>42</v>
      </c>
      <c r="F643" s="390" t="s">
        <v>47</v>
      </c>
      <c r="G643" s="456">
        <v>98</v>
      </c>
      <c r="H643" s="184">
        <v>0</v>
      </c>
      <c r="I643" s="184">
        <v>0</v>
      </c>
      <c r="J643" s="184">
        <v>0</v>
      </c>
      <c r="K643" s="456">
        <v>0</v>
      </c>
      <c r="L643" s="456">
        <v>98</v>
      </c>
      <c r="M643" s="393">
        <v>10</v>
      </c>
      <c r="N643" s="463">
        <v>0</v>
      </c>
      <c r="O643" s="456">
        <v>10</v>
      </c>
      <c r="P643" s="456"/>
      <c r="Q643" s="456"/>
      <c r="R643" s="456"/>
      <c r="S643" s="456"/>
      <c r="T643" s="456"/>
      <c r="U643" s="456"/>
      <c r="V643" s="456"/>
      <c r="W643" s="456"/>
      <c r="X643" s="2843">
        <v>10</v>
      </c>
      <c r="Y643" s="2843">
        <v>0</v>
      </c>
      <c r="Z643" s="2108">
        <v>10</v>
      </c>
      <c r="AA643" s="2844"/>
      <c r="AB643" s="2844"/>
      <c r="AC643" s="2108">
        <v>0</v>
      </c>
      <c r="AD643" s="2108"/>
      <c r="AE643" s="2844"/>
      <c r="AF643" s="2844">
        <v>0</v>
      </c>
      <c r="AG643" s="2108">
        <v>0</v>
      </c>
      <c r="AH643" s="456"/>
      <c r="AI643" s="456"/>
      <c r="AJ643" s="456">
        <v>0</v>
      </c>
      <c r="AK643" s="356"/>
    </row>
    <row r="644" spans="1:37" s="454" customFormat="1" ht="63">
      <c r="A644" s="369">
        <v>727</v>
      </c>
      <c r="B644" s="228" t="s">
        <v>1581</v>
      </c>
      <c r="C644" s="455" t="s">
        <v>1582</v>
      </c>
      <c r="D644" s="182" t="s">
        <v>670</v>
      </c>
      <c r="E644" s="356" t="s">
        <v>42</v>
      </c>
      <c r="F644" s="390" t="s">
        <v>47</v>
      </c>
      <c r="G644" s="456">
        <v>90</v>
      </c>
      <c r="H644" s="184">
        <v>0</v>
      </c>
      <c r="I644" s="184">
        <v>0</v>
      </c>
      <c r="J644" s="184">
        <v>0</v>
      </c>
      <c r="K644" s="456">
        <v>0</v>
      </c>
      <c r="L644" s="456">
        <v>90</v>
      </c>
      <c r="M644" s="393">
        <v>10</v>
      </c>
      <c r="N644" s="463">
        <v>0</v>
      </c>
      <c r="O644" s="456">
        <v>10</v>
      </c>
      <c r="P644" s="456"/>
      <c r="Q644" s="456"/>
      <c r="R644" s="456"/>
      <c r="S644" s="456"/>
      <c r="T644" s="456"/>
      <c r="U644" s="456"/>
      <c r="V644" s="456"/>
      <c r="W644" s="456"/>
      <c r="X644" s="2843">
        <v>10</v>
      </c>
      <c r="Y644" s="2843">
        <v>0</v>
      </c>
      <c r="Z644" s="2108">
        <v>10</v>
      </c>
      <c r="AA644" s="2844"/>
      <c r="AB644" s="2844"/>
      <c r="AC644" s="2108">
        <v>0</v>
      </c>
      <c r="AD644" s="2108"/>
      <c r="AE644" s="2844"/>
      <c r="AF644" s="2844">
        <v>0</v>
      </c>
      <c r="AG644" s="2108">
        <v>0</v>
      </c>
      <c r="AH644" s="456"/>
      <c r="AI644" s="456"/>
      <c r="AJ644" s="456">
        <v>0</v>
      </c>
      <c r="AK644" s="356"/>
    </row>
    <row r="645" spans="1:37" s="454" customFormat="1" ht="47.25">
      <c r="A645" s="369">
        <v>728</v>
      </c>
      <c r="B645" s="228" t="s">
        <v>1583</v>
      </c>
      <c r="C645" s="455" t="s">
        <v>1584</v>
      </c>
      <c r="D645" s="356" t="s">
        <v>226</v>
      </c>
      <c r="E645" s="356" t="s">
        <v>42</v>
      </c>
      <c r="F645" s="390" t="s">
        <v>47</v>
      </c>
      <c r="G645" s="456">
        <v>80</v>
      </c>
      <c r="H645" s="184">
        <v>0</v>
      </c>
      <c r="I645" s="184">
        <v>0</v>
      </c>
      <c r="J645" s="184">
        <v>0</v>
      </c>
      <c r="K645" s="456">
        <v>0</v>
      </c>
      <c r="L645" s="456">
        <v>80</v>
      </c>
      <c r="M645" s="393">
        <v>10</v>
      </c>
      <c r="N645" s="463">
        <v>0</v>
      </c>
      <c r="O645" s="456">
        <v>10</v>
      </c>
      <c r="P645" s="456"/>
      <c r="Q645" s="456"/>
      <c r="R645" s="456"/>
      <c r="S645" s="456"/>
      <c r="T645" s="456"/>
      <c r="U645" s="456"/>
      <c r="V645" s="456"/>
      <c r="W645" s="456"/>
      <c r="X645" s="2843">
        <v>10</v>
      </c>
      <c r="Y645" s="2843">
        <v>0</v>
      </c>
      <c r="Z645" s="2108">
        <v>10</v>
      </c>
      <c r="AA645" s="2844"/>
      <c r="AB645" s="2844"/>
      <c r="AC645" s="2108">
        <v>0</v>
      </c>
      <c r="AD645" s="2108"/>
      <c r="AE645" s="2844"/>
      <c r="AF645" s="2844">
        <v>0</v>
      </c>
      <c r="AG645" s="2108">
        <v>0</v>
      </c>
      <c r="AH645" s="456"/>
      <c r="AI645" s="456"/>
      <c r="AJ645" s="456">
        <v>0</v>
      </c>
      <c r="AK645" s="356"/>
    </row>
    <row r="646" spans="1:37" s="454" customFormat="1" ht="47.25">
      <c r="A646" s="369">
        <v>729</v>
      </c>
      <c r="B646" s="228" t="s">
        <v>1585</v>
      </c>
      <c r="C646" s="455" t="s">
        <v>1586</v>
      </c>
      <c r="D646" s="182" t="s">
        <v>670</v>
      </c>
      <c r="E646" s="356" t="s">
        <v>42</v>
      </c>
      <c r="F646" s="390" t="s">
        <v>47</v>
      </c>
      <c r="G646" s="456">
        <v>30</v>
      </c>
      <c r="H646" s="184">
        <v>0</v>
      </c>
      <c r="I646" s="184">
        <v>0</v>
      </c>
      <c r="J646" s="184">
        <v>0</v>
      </c>
      <c r="K646" s="456">
        <v>0</v>
      </c>
      <c r="L646" s="456">
        <v>30</v>
      </c>
      <c r="M646" s="393">
        <v>10</v>
      </c>
      <c r="N646" s="463">
        <v>0</v>
      </c>
      <c r="O646" s="456">
        <v>10</v>
      </c>
      <c r="P646" s="456"/>
      <c r="Q646" s="456"/>
      <c r="R646" s="456"/>
      <c r="S646" s="456"/>
      <c r="T646" s="456"/>
      <c r="U646" s="456"/>
      <c r="V646" s="456"/>
      <c r="W646" s="456"/>
      <c r="X646" s="2843">
        <v>10</v>
      </c>
      <c r="Y646" s="2843">
        <v>0</v>
      </c>
      <c r="Z646" s="2108">
        <v>10</v>
      </c>
      <c r="AA646" s="2844"/>
      <c r="AB646" s="2844"/>
      <c r="AC646" s="2108">
        <v>0</v>
      </c>
      <c r="AD646" s="2108"/>
      <c r="AE646" s="2844"/>
      <c r="AF646" s="2844">
        <v>0</v>
      </c>
      <c r="AG646" s="2108">
        <v>0</v>
      </c>
      <c r="AH646" s="456"/>
      <c r="AI646" s="456"/>
      <c r="AJ646" s="456">
        <v>0</v>
      </c>
      <c r="AK646" s="356"/>
    </row>
    <row r="647" spans="1:37" s="454" customFormat="1" ht="63">
      <c r="A647" s="369">
        <v>730</v>
      </c>
      <c r="B647" s="228" t="s">
        <v>1587</v>
      </c>
      <c r="C647" s="455" t="s">
        <v>1588</v>
      </c>
      <c r="D647" s="356" t="s">
        <v>668</v>
      </c>
      <c r="E647" s="356" t="s">
        <v>42</v>
      </c>
      <c r="F647" s="390" t="s">
        <v>47</v>
      </c>
      <c r="G647" s="456">
        <v>30</v>
      </c>
      <c r="H647" s="184">
        <v>0</v>
      </c>
      <c r="I647" s="184">
        <v>0</v>
      </c>
      <c r="J647" s="184">
        <v>0</v>
      </c>
      <c r="K647" s="456">
        <v>0</v>
      </c>
      <c r="L647" s="456">
        <v>30</v>
      </c>
      <c r="M647" s="393">
        <v>10</v>
      </c>
      <c r="N647" s="463">
        <v>0</v>
      </c>
      <c r="O647" s="456">
        <v>10</v>
      </c>
      <c r="P647" s="456"/>
      <c r="Q647" s="456"/>
      <c r="R647" s="456"/>
      <c r="S647" s="456"/>
      <c r="T647" s="456"/>
      <c r="U647" s="456"/>
      <c r="V647" s="456"/>
      <c r="W647" s="456"/>
      <c r="X647" s="2843">
        <v>10</v>
      </c>
      <c r="Y647" s="2843">
        <v>0</v>
      </c>
      <c r="Z647" s="2108">
        <v>10</v>
      </c>
      <c r="AA647" s="2844"/>
      <c r="AB647" s="2844"/>
      <c r="AC647" s="2108">
        <v>0</v>
      </c>
      <c r="AD647" s="2108"/>
      <c r="AE647" s="2844"/>
      <c r="AF647" s="2844">
        <v>0</v>
      </c>
      <c r="AG647" s="2108">
        <v>0</v>
      </c>
      <c r="AH647" s="456"/>
      <c r="AI647" s="456"/>
      <c r="AJ647" s="456">
        <v>0</v>
      </c>
      <c r="AK647" s="356"/>
    </row>
    <row r="648" spans="1:37" s="454" customFormat="1" ht="63">
      <c r="A648" s="369">
        <v>731</v>
      </c>
      <c r="B648" s="228" t="s">
        <v>1589</v>
      </c>
      <c r="C648" s="455" t="s">
        <v>1590</v>
      </c>
      <c r="D648" s="356" t="s">
        <v>672</v>
      </c>
      <c r="E648" s="356" t="s">
        <v>42</v>
      </c>
      <c r="F648" s="390" t="s">
        <v>47</v>
      </c>
      <c r="G648" s="456">
        <v>60</v>
      </c>
      <c r="H648" s="184">
        <v>0</v>
      </c>
      <c r="I648" s="184">
        <v>0</v>
      </c>
      <c r="J648" s="184">
        <v>0</v>
      </c>
      <c r="K648" s="456">
        <v>0</v>
      </c>
      <c r="L648" s="456">
        <v>60</v>
      </c>
      <c r="M648" s="393">
        <v>10</v>
      </c>
      <c r="N648" s="463">
        <v>0</v>
      </c>
      <c r="O648" s="456">
        <v>10</v>
      </c>
      <c r="P648" s="456"/>
      <c r="Q648" s="456"/>
      <c r="R648" s="456"/>
      <c r="S648" s="456"/>
      <c r="T648" s="456"/>
      <c r="U648" s="456"/>
      <c r="V648" s="456"/>
      <c r="W648" s="456"/>
      <c r="X648" s="2843">
        <v>10</v>
      </c>
      <c r="Y648" s="2843">
        <v>0</v>
      </c>
      <c r="Z648" s="2108">
        <v>10</v>
      </c>
      <c r="AA648" s="2844"/>
      <c r="AB648" s="2844"/>
      <c r="AC648" s="2108">
        <v>0</v>
      </c>
      <c r="AD648" s="2108"/>
      <c r="AE648" s="2844"/>
      <c r="AF648" s="2844">
        <v>0</v>
      </c>
      <c r="AG648" s="2108">
        <v>0</v>
      </c>
      <c r="AH648" s="456"/>
      <c r="AI648" s="456"/>
      <c r="AJ648" s="456">
        <v>0</v>
      </c>
      <c r="AK648" s="356"/>
    </row>
    <row r="649" spans="1:37" s="454" customFormat="1" ht="63">
      <c r="A649" s="369">
        <v>732</v>
      </c>
      <c r="B649" s="478" t="s">
        <v>1591</v>
      </c>
      <c r="C649" s="338" t="s">
        <v>1592</v>
      </c>
      <c r="D649" s="448" t="s">
        <v>226</v>
      </c>
      <c r="E649" s="448" t="s">
        <v>1374</v>
      </c>
      <c r="F649" s="390" t="s">
        <v>30</v>
      </c>
      <c r="G649" s="449">
        <v>50</v>
      </c>
      <c r="H649" s="184">
        <v>0</v>
      </c>
      <c r="I649" s="184">
        <v>0</v>
      </c>
      <c r="J649" s="184">
        <v>0</v>
      </c>
      <c r="K649" s="456">
        <v>0</v>
      </c>
      <c r="L649" s="456">
        <v>50</v>
      </c>
      <c r="M649" s="393">
        <v>50</v>
      </c>
      <c r="N649" s="463">
        <v>0</v>
      </c>
      <c r="O649" s="456">
        <v>50</v>
      </c>
      <c r="P649" s="456"/>
      <c r="Q649" s="456"/>
      <c r="R649" s="456"/>
      <c r="S649" s="456"/>
      <c r="T649" s="456"/>
      <c r="U649" s="456"/>
      <c r="V649" s="456"/>
      <c r="W649" s="456"/>
      <c r="X649" s="2843">
        <v>50</v>
      </c>
      <c r="Y649" s="2843">
        <v>0</v>
      </c>
      <c r="Z649" s="2108">
        <v>50</v>
      </c>
      <c r="AA649" s="2844"/>
      <c r="AB649" s="2844"/>
      <c r="AC649" s="2108">
        <v>0</v>
      </c>
      <c r="AD649" s="2108"/>
      <c r="AE649" s="2844"/>
      <c r="AF649" s="2844">
        <v>0</v>
      </c>
      <c r="AG649" s="2108">
        <v>0</v>
      </c>
      <c r="AH649" s="456"/>
      <c r="AI649" s="456"/>
      <c r="AJ649" s="456">
        <v>0</v>
      </c>
      <c r="AK649" s="356"/>
    </row>
    <row r="650" spans="1:37" s="454" customFormat="1" ht="31.5">
      <c r="A650" s="369">
        <v>733</v>
      </c>
      <c r="B650" s="228" t="s">
        <v>1593</v>
      </c>
      <c r="C650" s="455" t="s">
        <v>1594</v>
      </c>
      <c r="D650" s="356" t="s">
        <v>209</v>
      </c>
      <c r="E650" s="356" t="s">
        <v>42</v>
      </c>
      <c r="F650" s="390" t="s">
        <v>47</v>
      </c>
      <c r="G650" s="456">
        <v>130</v>
      </c>
      <c r="H650" s="184">
        <v>0</v>
      </c>
      <c r="I650" s="184">
        <v>0</v>
      </c>
      <c r="J650" s="184">
        <v>0</v>
      </c>
      <c r="K650" s="456">
        <v>0</v>
      </c>
      <c r="L650" s="456">
        <v>130</v>
      </c>
      <c r="M650" s="393">
        <v>32</v>
      </c>
      <c r="N650" s="463">
        <v>0</v>
      </c>
      <c r="O650" s="456">
        <v>32</v>
      </c>
      <c r="P650" s="456"/>
      <c r="Q650" s="456"/>
      <c r="R650" s="456"/>
      <c r="S650" s="456"/>
      <c r="T650" s="456"/>
      <c r="U650" s="456"/>
      <c r="V650" s="456"/>
      <c r="W650" s="456"/>
      <c r="X650" s="2843">
        <v>32</v>
      </c>
      <c r="Y650" s="2843">
        <v>0</v>
      </c>
      <c r="Z650" s="2108">
        <v>32</v>
      </c>
      <c r="AA650" s="2844"/>
      <c r="AB650" s="2844"/>
      <c r="AC650" s="2108">
        <v>0</v>
      </c>
      <c r="AD650" s="2108"/>
      <c r="AE650" s="2844"/>
      <c r="AF650" s="2844">
        <v>0</v>
      </c>
      <c r="AG650" s="2108">
        <v>0</v>
      </c>
      <c r="AH650" s="456"/>
      <c r="AI650" s="456"/>
      <c r="AJ650" s="456">
        <v>0</v>
      </c>
      <c r="AK650" s="356"/>
    </row>
    <row r="651" spans="1:37" s="454" customFormat="1" ht="77.25" customHeight="1">
      <c r="A651" s="369">
        <v>734</v>
      </c>
      <c r="B651" s="228" t="s">
        <v>1595</v>
      </c>
      <c r="C651" s="455" t="s">
        <v>1596</v>
      </c>
      <c r="D651" s="182" t="s">
        <v>538</v>
      </c>
      <c r="E651" s="356" t="s">
        <v>42</v>
      </c>
      <c r="F651" s="390" t="s">
        <v>47</v>
      </c>
      <c r="G651" s="456">
        <v>100</v>
      </c>
      <c r="H651" s="184">
        <v>0</v>
      </c>
      <c r="I651" s="184">
        <v>0</v>
      </c>
      <c r="J651" s="184">
        <v>0</v>
      </c>
      <c r="K651" s="456">
        <v>0</v>
      </c>
      <c r="L651" s="456">
        <v>100</v>
      </c>
      <c r="M651" s="393">
        <v>25</v>
      </c>
      <c r="N651" s="463">
        <v>0</v>
      </c>
      <c r="O651" s="456">
        <v>25</v>
      </c>
      <c r="P651" s="456"/>
      <c r="Q651" s="456"/>
      <c r="R651" s="456"/>
      <c r="S651" s="456"/>
      <c r="T651" s="456"/>
      <c r="U651" s="456"/>
      <c r="V651" s="456"/>
      <c r="W651" s="456"/>
      <c r="X651" s="2843">
        <v>25</v>
      </c>
      <c r="Y651" s="2843">
        <v>0</v>
      </c>
      <c r="Z651" s="2108">
        <v>25</v>
      </c>
      <c r="AA651" s="2844"/>
      <c r="AB651" s="2844"/>
      <c r="AC651" s="2108">
        <v>0</v>
      </c>
      <c r="AD651" s="2108"/>
      <c r="AE651" s="2844"/>
      <c r="AF651" s="2844">
        <v>0</v>
      </c>
      <c r="AG651" s="2108">
        <v>0</v>
      </c>
      <c r="AH651" s="456"/>
      <c r="AI651" s="456"/>
      <c r="AJ651" s="456">
        <v>0</v>
      </c>
      <c r="AK651" s="356"/>
    </row>
    <row r="652" spans="1:37" s="454" customFormat="1" ht="19.5" customHeight="1">
      <c r="A652" s="369"/>
      <c r="B652" s="228"/>
      <c r="C652" s="455"/>
      <c r="D652" s="182"/>
      <c r="E652" s="356"/>
      <c r="F652" s="390"/>
      <c r="G652" s="456"/>
      <c r="H652" s="184"/>
      <c r="I652" s="184"/>
      <c r="J652" s="184"/>
      <c r="K652" s="456"/>
      <c r="L652" s="456"/>
      <c r="M652" s="393"/>
      <c r="N652" s="463"/>
      <c r="O652" s="456"/>
      <c r="P652" s="456"/>
      <c r="Q652" s="456"/>
      <c r="R652" s="456"/>
      <c r="S652" s="456"/>
      <c r="T652" s="456"/>
      <c r="U652" s="456"/>
      <c r="V652" s="456"/>
      <c r="W652" s="456"/>
      <c r="X652" s="2843"/>
      <c r="Y652" s="2843"/>
      <c r="Z652" s="2108"/>
      <c r="AA652" s="2844"/>
      <c r="AB652" s="2844"/>
      <c r="AC652" s="2108"/>
      <c r="AD652" s="2108"/>
      <c r="AE652" s="2844"/>
      <c r="AF652" s="2844"/>
      <c r="AG652" s="2108"/>
      <c r="AH652" s="456"/>
      <c r="AI652" s="456"/>
      <c r="AJ652" s="456"/>
      <c r="AK652" s="356"/>
    </row>
    <row r="653" spans="1:37" s="454" customFormat="1">
      <c r="A653" s="356"/>
      <c r="B653" s="479"/>
      <c r="C653" s="480" t="s">
        <v>1597</v>
      </c>
      <c r="D653" s="481"/>
      <c r="E653" s="481"/>
      <c r="F653" s="482"/>
      <c r="G653" s="483">
        <v>1671.98</v>
      </c>
      <c r="H653" s="483">
        <v>0</v>
      </c>
      <c r="I653" s="483">
        <v>0</v>
      </c>
      <c r="J653" s="483">
        <v>0</v>
      </c>
      <c r="K653" s="483">
        <v>0</v>
      </c>
      <c r="L653" s="483">
        <v>1671.98</v>
      </c>
      <c r="M653" s="484">
        <v>332</v>
      </c>
      <c r="N653" s="484">
        <v>52.526000000000003</v>
      </c>
      <c r="O653" s="483">
        <v>384.52600000000001</v>
      </c>
      <c r="P653" s="483">
        <v>0</v>
      </c>
      <c r="Q653" s="483">
        <v>0</v>
      </c>
      <c r="R653" s="483">
        <v>0</v>
      </c>
      <c r="S653" s="483">
        <v>0</v>
      </c>
      <c r="T653" s="483">
        <v>0</v>
      </c>
      <c r="U653" s="483">
        <v>0</v>
      </c>
      <c r="V653" s="483">
        <v>0</v>
      </c>
      <c r="W653" s="483">
        <v>0</v>
      </c>
      <c r="X653" s="483">
        <v>332</v>
      </c>
      <c r="Y653" s="483">
        <v>52.526000000000003</v>
      </c>
      <c r="Z653" s="483">
        <v>384.52600000000001</v>
      </c>
      <c r="AA653" s="483">
        <v>0</v>
      </c>
      <c r="AB653" s="483">
        <v>0</v>
      </c>
      <c r="AC653" s="483">
        <v>0</v>
      </c>
      <c r="AD653" s="483">
        <v>0</v>
      </c>
      <c r="AE653" s="483">
        <v>0</v>
      </c>
      <c r="AF653" s="483">
        <v>0</v>
      </c>
      <c r="AG653" s="483">
        <v>0</v>
      </c>
      <c r="AH653" s="483"/>
      <c r="AI653" s="483"/>
      <c r="AJ653" s="483">
        <v>0</v>
      </c>
      <c r="AK653" s="356"/>
    </row>
    <row r="654" spans="1:37" s="454" customFormat="1" ht="16.5" thickBot="1">
      <c r="A654" s="356"/>
      <c r="B654" s="479"/>
      <c r="C654" s="485" t="s">
        <v>1598</v>
      </c>
      <c r="D654" s="485"/>
      <c r="E654" s="485"/>
      <c r="F654" s="486"/>
      <c r="G654" s="487">
        <v>11275.345999999998</v>
      </c>
      <c r="H654" s="487">
        <v>4586.107</v>
      </c>
      <c r="I654" s="487">
        <v>643.60100000000011</v>
      </c>
      <c r="J654" s="487">
        <v>0</v>
      </c>
      <c r="K654" s="487">
        <v>5229.7079999999996</v>
      </c>
      <c r="L654" s="487">
        <v>6045.6380000000008</v>
      </c>
      <c r="M654" s="488">
        <v>3400.2969999999996</v>
      </c>
      <c r="N654" s="488">
        <v>256.88799999999998</v>
      </c>
      <c r="O654" s="487">
        <v>3657.1849999999995</v>
      </c>
      <c r="P654" s="487">
        <v>0</v>
      </c>
      <c r="Q654" s="487">
        <v>0</v>
      </c>
      <c r="R654" s="487">
        <v>0</v>
      </c>
      <c r="S654" s="487">
        <v>0</v>
      </c>
      <c r="T654" s="487">
        <v>0</v>
      </c>
      <c r="U654" s="487">
        <v>0</v>
      </c>
      <c r="V654" s="487">
        <v>0</v>
      </c>
      <c r="W654" s="487">
        <v>0</v>
      </c>
      <c r="X654" s="487">
        <v>3400.2969999999996</v>
      </c>
      <c r="Y654" s="487">
        <v>256.88799999999998</v>
      </c>
      <c r="Z654" s="487">
        <v>3657.1849999999995</v>
      </c>
      <c r="AA654" s="487">
        <v>1745.3551375</v>
      </c>
      <c r="AB654" s="487">
        <v>0</v>
      </c>
      <c r="AC654" s="487">
        <v>1745.3551375</v>
      </c>
      <c r="AD654" s="487">
        <v>17.630112499999992</v>
      </c>
      <c r="AE654" s="487">
        <v>0</v>
      </c>
      <c r="AF654" s="487">
        <v>18.562530000000002</v>
      </c>
      <c r="AG654" s="487">
        <v>18.562530000000002</v>
      </c>
      <c r="AH654" s="487"/>
      <c r="AI654" s="487"/>
      <c r="AJ654" s="487">
        <v>0</v>
      </c>
      <c r="AK654" s="356"/>
    </row>
    <row r="655" spans="1:37" s="454" customFormat="1" ht="16.5" thickTop="1">
      <c r="A655" s="356"/>
      <c r="B655" s="479"/>
      <c r="C655" s="489"/>
      <c r="D655" s="489"/>
      <c r="E655" s="489"/>
      <c r="F655" s="490"/>
      <c r="G655" s="491"/>
      <c r="H655" s="491"/>
      <c r="I655" s="491"/>
      <c r="J655" s="491"/>
      <c r="K655" s="491"/>
      <c r="L655" s="491"/>
      <c r="M655" s="492"/>
      <c r="N655" s="492"/>
      <c r="O655" s="491"/>
      <c r="P655" s="491"/>
      <c r="Q655" s="491"/>
      <c r="R655" s="491"/>
      <c r="S655" s="491"/>
      <c r="T655" s="491"/>
      <c r="U655" s="491"/>
      <c r="V655" s="491"/>
      <c r="W655" s="491"/>
      <c r="X655" s="491"/>
      <c r="Y655" s="491"/>
      <c r="Z655" s="491"/>
      <c r="AA655" s="491"/>
      <c r="AB655" s="491"/>
      <c r="AC655" s="491"/>
      <c r="AD655" s="491"/>
      <c r="AE655" s="491"/>
      <c r="AF655" s="491"/>
      <c r="AG655" s="491"/>
      <c r="AH655" s="491"/>
      <c r="AI655" s="491"/>
      <c r="AJ655" s="491"/>
      <c r="AK655" s="356"/>
    </row>
    <row r="656" spans="1:37" s="454" customFormat="1">
      <c r="A656" s="356"/>
      <c r="B656" s="479"/>
      <c r="C656" s="493" t="s">
        <v>1599</v>
      </c>
      <c r="D656" s="494"/>
      <c r="E656" s="376"/>
      <c r="F656" s="376"/>
      <c r="G656" s="457"/>
      <c r="H656" s="457"/>
      <c r="I656" s="184"/>
      <c r="J656" s="456"/>
      <c r="K656" s="456"/>
      <c r="L656" s="456"/>
      <c r="M656" s="393"/>
      <c r="N656" s="393"/>
      <c r="O656" s="456"/>
      <c r="P656" s="456"/>
      <c r="Q656" s="456"/>
      <c r="R656" s="456"/>
      <c r="S656" s="456"/>
      <c r="T656" s="456"/>
      <c r="U656" s="456"/>
      <c r="V656" s="456"/>
      <c r="W656" s="456"/>
      <c r="X656" s="456"/>
      <c r="Y656" s="456"/>
      <c r="Z656" s="456"/>
      <c r="AA656" s="456"/>
      <c r="AB656" s="456"/>
      <c r="AC656" s="456"/>
      <c r="AD656" s="456"/>
      <c r="AE656" s="456"/>
      <c r="AF656" s="456"/>
      <c r="AG656" s="456"/>
      <c r="AH656" s="456"/>
      <c r="AI656" s="456"/>
      <c r="AJ656" s="456"/>
      <c r="AK656" s="356"/>
    </row>
    <row r="657" spans="1:37" s="454" customFormat="1">
      <c r="A657" s="356"/>
      <c r="B657" s="479"/>
      <c r="C657" s="493" t="s">
        <v>1600</v>
      </c>
      <c r="D657" s="494"/>
      <c r="E657" s="376"/>
      <c r="F657" s="405"/>
      <c r="G657" s="457"/>
      <c r="H657" s="457"/>
      <c r="I657" s="184"/>
      <c r="J657" s="458"/>
      <c r="K657" s="458"/>
      <c r="L657" s="458"/>
      <c r="M657" s="393"/>
      <c r="N657" s="393"/>
      <c r="O657" s="458"/>
      <c r="P657" s="458"/>
      <c r="Q657" s="458"/>
      <c r="R657" s="458"/>
      <c r="S657" s="458"/>
      <c r="T657" s="458"/>
      <c r="U657" s="458"/>
      <c r="V657" s="458"/>
      <c r="W657" s="458"/>
      <c r="X657" s="458"/>
      <c r="Y657" s="458"/>
      <c r="Z657" s="458"/>
      <c r="AA657" s="458"/>
      <c r="AB657" s="458"/>
      <c r="AC657" s="458"/>
      <c r="AD657" s="458"/>
      <c r="AE657" s="458"/>
      <c r="AF657" s="458"/>
      <c r="AG657" s="458"/>
      <c r="AH657" s="458"/>
      <c r="AI657" s="458"/>
      <c r="AJ657" s="458"/>
      <c r="AK657" s="356"/>
    </row>
    <row r="658" spans="1:37" s="454" customFormat="1">
      <c r="A658" s="356"/>
      <c r="B658" s="479"/>
      <c r="C658" s="493"/>
      <c r="D658" s="494"/>
      <c r="E658" s="376"/>
      <c r="F658" s="405"/>
      <c r="G658" s="457"/>
      <c r="H658" s="457"/>
      <c r="I658" s="184"/>
      <c r="J658" s="458"/>
      <c r="K658" s="458"/>
      <c r="L658" s="458"/>
      <c r="M658" s="393"/>
      <c r="N658" s="393"/>
      <c r="O658" s="458"/>
      <c r="P658" s="458"/>
      <c r="Q658" s="458"/>
      <c r="R658" s="458"/>
      <c r="S658" s="458"/>
      <c r="T658" s="458"/>
      <c r="U658" s="458"/>
      <c r="V658" s="458"/>
      <c r="W658" s="458"/>
      <c r="X658" s="458"/>
      <c r="Y658" s="458"/>
      <c r="Z658" s="458"/>
      <c r="AA658" s="458"/>
      <c r="AB658" s="458"/>
      <c r="AC658" s="458"/>
      <c r="AD658" s="458"/>
      <c r="AE658" s="458"/>
      <c r="AF658" s="458"/>
      <c r="AG658" s="458"/>
      <c r="AH658" s="458"/>
      <c r="AI658" s="458"/>
      <c r="AJ658" s="458"/>
      <c r="AK658" s="356"/>
    </row>
    <row r="659" spans="1:37" s="454" customFormat="1" ht="51" customHeight="1">
      <c r="A659" s="369">
        <v>735</v>
      </c>
      <c r="B659" s="122" t="s">
        <v>1601</v>
      </c>
      <c r="C659" s="410" t="s">
        <v>1602</v>
      </c>
      <c r="D659" s="376" t="s">
        <v>72</v>
      </c>
      <c r="E659" s="376" t="s">
        <v>1603</v>
      </c>
      <c r="F659" s="390" t="s">
        <v>47</v>
      </c>
      <c r="G659" s="496">
        <v>992.88599999999997</v>
      </c>
      <c r="H659" s="456">
        <v>240.39099999999999</v>
      </c>
      <c r="I659" s="184">
        <v>2.5</v>
      </c>
      <c r="J659" s="457">
        <v>0</v>
      </c>
      <c r="K659" s="456">
        <v>242.89099999999999</v>
      </c>
      <c r="L659" s="456">
        <v>749.995</v>
      </c>
      <c r="M659" s="393">
        <v>10</v>
      </c>
      <c r="N659" s="393">
        <v>0</v>
      </c>
      <c r="O659" s="456">
        <v>10</v>
      </c>
      <c r="P659" s="456"/>
      <c r="Q659" s="456"/>
      <c r="R659" s="456"/>
      <c r="S659" s="456"/>
      <c r="T659" s="456"/>
      <c r="U659" s="456"/>
      <c r="V659" s="456"/>
      <c r="W659" s="456"/>
      <c r="X659" s="2843">
        <v>10</v>
      </c>
      <c r="Y659" s="2843">
        <v>0</v>
      </c>
      <c r="Z659" s="2108">
        <v>10</v>
      </c>
      <c r="AA659" s="2844">
        <v>2.4750000000000001</v>
      </c>
      <c r="AB659" s="2844"/>
      <c r="AC659" s="2108">
        <v>2.4750000000000001</v>
      </c>
      <c r="AD659" s="2108">
        <v>2.5000000000000001E-2</v>
      </c>
      <c r="AE659" s="2844"/>
      <c r="AF659" s="2844">
        <v>0</v>
      </c>
      <c r="AG659" s="2108">
        <v>0</v>
      </c>
      <c r="AH659" s="373" t="s">
        <v>9944</v>
      </c>
      <c r="AI659" s="456" t="s">
        <v>9941</v>
      </c>
      <c r="AJ659" s="456">
        <v>0</v>
      </c>
      <c r="AK659" s="356"/>
    </row>
    <row r="660" spans="1:37" s="454" customFormat="1" ht="78.75">
      <c r="A660" s="369">
        <v>736</v>
      </c>
      <c r="B660" s="122" t="s">
        <v>1604</v>
      </c>
      <c r="C660" s="410" t="s">
        <v>1605</v>
      </c>
      <c r="D660" s="376" t="s">
        <v>1606</v>
      </c>
      <c r="E660" s="376" t="s">
        <v>1607</v>
      </c>
      <c r="F660" s="390" t="s">
        <v>47</v>
      </c>
      <c r="G660" s="457">
        <v>917.78300000000002</v>
      </c>
      <c r="H660" s="456">
        <v>654.20500000000004</v>
      </c>
      <c r="I660" s="184">
        <v>60</v>
      </c>
      <c r="J660" s="457">
        <v>0</v>
      </c>
      <c r="K660" s="456">
        <v>714.20500000000004</v>
      </c>
      <c r="L660" s="456">
        <v>203.57799999999997</v>
      </c>
      <c r="M660" s="393">
        <v>50</v>
      </c>
      <c r="N660" s="393">
        <v>0</v>
      </c>
      <c r="O660" s="456">
        <v>50</v>
      </c>
      <c r="P660" s="456"/>
      <c r="Q660" s="456"/>
      <c r="R660" s="456"/>
      <c r="S660" s="456"/>
      <c r="T660" s="456"/>
      <c r="U660" s="456"/>
      <c r="V660" s="456"/>
      <c r="W660" s="456"/>
      <c r="X660" s="2843">
        <v>50</v>
      </c>
      <c r="Y660" s="2843">
        <v>0</v>
      </c>
      <c r="Z660" s="2108">
        <v>50</v>
      </c>
      <c r="AA660" s="2844">
        <v>12.375</v>
      </c>
      <c r="AB660" s="2844"/>
      <c r="AC660" s="2108">
        <v>12.375</v>
      </c>
      <c r="AD660" s="2108">
        <v>0.125</v>
      </c>
      <c r="AE660" s="2844"/>
      <c r="AF660" s="2844">
        <v>0</v>
      </c>
      <c r="AG660" s="2108">
        <v>0</v>
      </c>
      <c r="AH660" s="456"/>
      <c r="AI660" s="456" t="s">
        <v>9941</v>
      </c>
      <c r="AJ660" s="456">
        <v>0</v>
      </c>
      <c r="AK660" s="356"/>
    </row>
    <row r="661" spans="1:37" s="454" customFormat="1" ht="63">
      <c r="A661" s="369">
        <v>737</v>
      </c>
      <c r="B661" s="122" t="s">
        <v>1608</v>
      </c>
      <c r="C661" s="410" t="s">
        <v>1609</v>
      </c>
      <c r="D661" s="376" t="s">
        <v>400</v>
      </c>
      <c r="E661" s="376" t="s">
        <v>1610</v>
      </c>
      <c r="F661" s="390" t="s">
        <v>47</v>
      </c>
      <c r="G661" s="457">
        <v>813.26599999999996</v>
      </c>
      <c r="H661" s="456">
        <v>521.68499999999995</v>
      </c>
      <c r="I661" s="184">
        <v>39</v>
      </c>
      <c r="J661" s="457">
        <v>0</v>
      </c>
      <c r="K661" s="456">
        <v>560.68499999999995</v>
      </c>
      <c r="L661" s="456">
        <v>252.58100000000002</v>
      </c>
      <c r="M661" s="393">
        <v>100</v>
      </c>
      <c r="N661" s="393">
        <v>0</v>
      </c>
      <c r="O661" s="456">
        <v>100</v>
      </c>
      <c r="P661" s="456"/>
      <c r="Q661" s="456"/>
      <c r="R661" s="456"/>
      <c r="S661" s="456"/>
      <c r="T661" s="456"/>
      <c r="U661" s="456"/>
      <c r="V661" s="456"/>
      <c r="W661" s="456"/>
      <c r="X661" s="2843">
        <v>100</v>
      </c>
      <c r="Y661" s="2843">
        <v>0</v>
      </c>
      <c r="Z661" s="2108">
        <v>100</v>
      </c>
      <c r="AA661" s="2844">
        <v>24.75</v>
      </c>
      <c r="AB661" s="2844"/>
      <c r="AC661" s="2108">
        <v>24.75</v>
      </c>
      <c r="AD661" s="2108">
        <v>0.25</v>
      </c>
      <c r="AE661" s="2844"/>
      <c r="AF661" s="2844">
        <v>0</v>
      </c>
      <c r="AG661" s="2108">
        <v>0</v>
      </c>
      <c r="AH661" s="456"/>
      <c r="AI661" s="456" t="s">
        <v>9941</v>
      </c>
      <c r="AJ661" s="456">
        <v>0</v>
      </c>
      <c r="AK661" s="356"/>
    </row>
    <row r="662" spans="1:37" s="454" customFormat="1" ht="63">
      <c r="A662" s="369">
        <v>738</v>
      </c>
      <c r="B662" s="122" t="s">
        <v>1611</v>
      </c>
      <c r="C662" s="370" t="s">
        <v>1612</v>
      </c>
      <c r="D662" s="371" t="s">
        <v>187</v>
      </c>
      <c r="E662" s="371" t="s">
        <v>1613</v>
      </c>
      <c r="F662" s="372" t="s">
        <v>30</v>
      </c>
      <c r="G662" s="497">
        <v>2229.8409999999999</v>
      </c>
      <c r="H662" s="184">
        <v>910.03599999999994</v>
      </c>
      <c r="I662" s="184">
        <v>264.35300000000001</v>
      </c>
      <c r="J662" s="457">
        <v>0</v>
      </c>
      <c r="K662" s="456">
        <v>1174.3889999999999</v>
      </c>
      <c r="L662" s="456">
        <v>1055.452</v>
      </c>
      <c r="M662" s="393">
        <v>879.995</v>
      </c>
      <c r="N662" s="393">
        <v>175.45699999999999</v>
      </c>
      <c r="O662" s="456">
        <v>1055.452</v>
      </c>
      <c r="P662" s="456"/>
      <c r="Q662" s="456"/>
      <c r="R662" s="456"/>
      <c r="S662" s="456"/>
      <c r="T662" s="456"/>
      <c r="U662" s="456"/>
      <c r="V662" s="456"/>
      <c r="W662" s="456"/>
      <c r="X662" s="2843">
        <v>879.995</v>
      </c>
      <c r="Y662" s="2843">
        <v>175.45699999999999</v>
      </c>
      <c r="Z662" s="2108">
        <v>1055.452</v>
      </c>
      <c r="AA662" s="2844">
        <v>435.59800000000001</v>
      </c>
      <c r="AB662" s="2844"/>
      <c r="AC662" s="2108">
        <v>435.59800000000001</v>
      </c>
      <c r="AD662" s="2108">
        <v>4.4000000000000004</v>
      </c>
      <c r="AE662" s="2844"/>
      <c r="AF662" s="2844">
        <v>0</v>
      </c>
      <c r="AG662" s="2108">
        <v>0</v>
      </c>
      <c r="AH662" s="456"/>
      <c r="AI662" s="456" t="s">
        <v>9941</v>
      </c>
      <c r="AJ662" s="456">
        <v>0</v>
      </c>
      <c r="AK662" s="356"/>
    </row>
    <row r="663" spans="1:37" s="454" customFormat="1" ht="63">
      <c r="A663" s="369">
        <v>739</v>
      </c>
      <c r="B663" s="122" t="s">
        <v>1614</v>
      </c>
      <c r="C663" s="410" t="s">
        <v>1615</v>
      </c>
      <c r="D663" s="376" t="s">
        <v>213</v>
      </c>
      <c r="E663" s="376" t="s">
        <v>1616</v>
      </c>
      <c r="F663" s="372" t="s">
        <v>30</v>
      </c>
      <c r="G663" s="457">
        <v>1520.3389999999999</v>
      </c>
      <c r="H663" s="456">
        <v>969.29300000000001</v>
      </c>
      <c r="I663" s="184">
        <v>137.5</v>
      </c>
      <c r="J663" s="457">
        <v>0</v>
      </c>
      <c r="K663" s="456">
        <v>1106.7930000000001</v>
      </c>
      <c r="L663" s="456">
        <v>413.54599999999982</v>
      </c>
      <c r="M663" s="393">
        <v>71.320999999999913</v>
      </c>
      <c r="N663" s="393">
        <v>342.22500000000002</v>
      </c>
      <c r="O663" s="456">
        <v>413.54599999999994</v>
      </c>
      <c r="P663" s="456"/>
      <c r="Q663" s="456"/>
      <c r="R663" s="456"/>
      <c r="S663" s="456"/>
      <c r="T663" s="456"/>
      <c r="U663" s="456"/>
      <c r="V663" s="456"/>
      <c r="W663" s="456"/>
      <c r="X663" s="2843">
        <v>71.320999999999913</v>
      </c>
      <c r="Y663" s="2843">
        <v>342.22500000000002</v>
      </c>
      <c r="Z663" s="2108">
        <v>413.54599999999994</v>
      </c>
      <c r="AA663" s="2844">
        <v>35.3039475</v>
      </c>
      <c r="AB663" s="2844"/>
      <c r="AC663" s="2108">
        <v>35.3039475</v>
      </c>
      <c r="AD663" s="2108">
        <v>0.49730249999999998</v>
      </c>
      <c r="AE663" s="2844"/>
      <c r="AF663" s="2844">
        <v>0</v>
      </c>
      <c r="AG663" s="2108">
        <v>0</v>
      </c>
      <c r="AH663" s="456"/>
      <c r="AI663" s="456" t="s">
        <v>10033</v>
      </c>
      <c r="AJ663" s="456">
        <v>0</v>
      </c>
      <c r="AK663" s="356"/>
    </row>
    <row r="664" spans="1:37" s="454" customFormat="1" ht="63">
      <c r="A664" s="369">
        <v>740</v>
      </c>
      <c r="B664" s="122" t="s">
        <v>1617</v>
      </c>
      <c r="C664" s="410" t="s">
        <v>1618</v>
      </c>
      <c r="D664" s="376" t="s">
        <v>1619</v>
      </c>
      <c r="E664" s="376" t="s">
        <v>1620</v>
      </c>
      <c r="F664" s="372" t="s">
        <v>30</v>
      </c>
      <c r="G664" s="457">
        <v>1797.598</v>
      </c>
      <c r="H664" s="456">
        <v>1183.4780000000001</v>
      </c>
      <c r="I664" s="184">
        <v>97.905000000000001</v>
      </c>
      <c r="J664" s="457">
        <v>0</v>
      </c>
      <c r="K664" s="456">
        <v>1281.383</v>
      </c>
      <c r="L664" s="456">
        <v>516.21499999999992</v>
      </c>
      <c r="M664" s="393">
        <v>437.11999999999989</v>
      </c>
      <c r="N664" s="393">
        <v>79.094999999999999</v>
      </c>
      <c r="O664" s="456">
        <v>516.21499999999992</v>
      </c>
      <c r="P664" s="456"/>
      <c r="Q664" s="456"/>
      <c r="R664" s="456"/>
      <c r="S664" s="456"/>
      <c r="T664" s="456"/>
      <c r="U664" s="456"/>
      <c r="V664" s="456"/>
      <c r="W664" s="456"/>
      <c r="X664" s="2843">
        <v>437.11999999999989</v>
      </c>
      <c r="Y664" s="2843">
        <v>79.094999999999999</v>
      </c>
      <c r="Z664" s="2108">
        <v>516.21499999999992</v>
      </c>
      <c r="AA664" s="2844">
        <v>216.3742</v>
      </c>
      <c r="AB664" s="2844"/>
      <c r="AC664" s="2108">
        <v>216.3742</v>
      </c>
      <c r="AD664" s="2108">
        <v>2.1858</v>
      </c>
      <c r="AE664" s="2844"/>
      <c r="AF664" s="2844">
        <v>0</v>
      </c>
      <c r="AG664" s="2108">
        <v>0</v>
      </c>
      <c r="AH664" s="456"/>
      <c r="AI664" s="456" t="s">
        <v>10033</v>
      </c>
      <c r="AJ664" s="456">
        <v>0</v>
      </c>
      <c r="AK664" s="356"/>
    </row>
    <row r="665" spans="1:37" s="454" customFormat="1" ht="47.25">
      <c r="A665" s="369">
        <v>741</v>
      </c>
      <c r="B665" s="122" t="s">
        <v>1621</v>
      </c>
      <c r="C665" s="410" t="s">
        <v>1622</v>
      </c>
      <c r="D665" s="376" t="s">
        <v>577</v>
      </c>
      <c r="E665" s="376" t="s">
        <v>1623</v>
      </c>
      <c r="F665" s="390" t="s">
        <v>47</v>
      </c>
      <c r="G665" s="457">
        <v>745.02700000000004</v>
      </c>
      <c r="H665" s="456">
        <v>433.28800000000001</v>
      </c>
      <c r="I665" s="184">
        <v>40</v>
      </c>
      <c r="J665" s="457">
        <v>0</v>
      </c>
      <c r="K665" s="456">
        <v>473.28800000000001</v>
      </c>
      <c r="L665" s="456">
        <v>271.73900000000003</v>
      </c>
      <c r="M665" s="393">
        <v>125</v>
      </c>
      <c r="N665" s="393">
        <v>15</v>
      </c>
      <c r="O665" s="456">
        <v>140</v>
      </c>
      <c r="P665" s="456"/>
      <c r="Q665" s="456"/>
      <c r="R665" s="456"/>
      <c r="S665" s="456"/>
      <c r="T665" s="456"/>
      <c r="U665" s="456"/>
      <c r="V665" s="456"/>
      <c r="W665" s="456"/>
      <c r="X665" s="2843">
        <v>125</v>
      </c>
      <c r="Y665" s="2843">
        <v>15</v>
      </c>
      <c r="Z665" s="2108">
        <v>140</v>
      </c>
      <c r="AA665" s="2844">
        <v>30.9375</v>
      </c>
      <c r="AB665" s="2844"/>
      <c r="AC665" s="2108">
        <v>30.9375</v>
      </c>
      <c r="AD665" s="2108">
        <v>0.3125</v>
      </c>
      <c r="AE665" s="2844"/>
      <c r="AF665" s="2844">
        <v>0</v>
      </c>
      <c r="AG665" s="2108">
        <v>0</v>
      </c>
      <c r="AH665" s="456"/>
      <c r="AI665" s="456" t="s">
        <v>9941</v>
      </c>
      <c r="AJ665" s="456">
        <v>0</v>
      </c>
      <c r="AK665" s="356"/>
    </row>
    <row r="666" spans="1:37" s="454" customFormat="1" ht="47.25">
      <c r="A666" s="369">
        <v>742</v>
      </c>
      <c r="B666" s="122" t="s">
        <v>1624</v>
      </c>
      <c r="C666" s="410" t="s">
        <v>1625</v>
      </c>
      <c r="D666" s="376" t="s">
        <v>56</v>
      </c>
      <c r="E666" s="376" t="s">
        <v>1427</v>
      </c>
      <c r="F666" s="390" t="s">
        <v>47</v>
      </c>
      <c r="G666" s="457">
        <v>1515</v>
      </c>
      <c r="H666" s="456">
        <v>34.874000000000002</v>
      </c>
      <c r="I666" s="184">
        <v>35</v>
      </c>
      <c r="J666" s="457">
        <v>0</v>
      </c>
      <c r="K666" s="456">
        <v>69.873999999999995</v>
      </c>
      <c r="L666" s="456">
        <v>1445.126</v>
      </c>
      <c r="M666" s="393">
        <v>60</v>
      </c>
      <c r="N666" s="393">
        <v>12</v>
      </c>
      <c r="O666" s="456">
        <v>72</v>
      </c>
      <c r="P666" s="456"/>
      <c r="Q666" s="456"/>
      <c r="R666" s="456"/>
      <c r="S666" s="456"/>
      <c r="T666" s="456"/>
      <c r="U666" s="456"/>
      <c r="V666" s="456"/>
      <c r="W666" s="456"/>
      <c r="X666" s="2843">
        <v>60</v>
      </c>
      <c r="Y666" s="2843">
        <v>12</v>
      </c>
      <c r="Z666" s="2108">
        <v>72</v>
      </c>
      <c r="AA666" s="2844">
        <v>14.85</v>
      </c>
      <c r="AB666" s="2844"/>
      <c r="AC666" s="2108">
        <v>14.85</v>
      </c>
      <c r="AD666" s="2108">
        <v>0.15</v>
      </c>
      <c r="AE666" s="2844"/>
      <c r="AF666" s="2844">
        <v>0</v>
      </c>
      <c r="AG666" s="2108">
        <v>0</v>
      </c>
      <c r="AH666" s="456"/>
      <c r="AI666" s="456" t="s">
        <v>9941</v>
      </c>
      <c r="AJ666" s="456">
        <v>0</v>
      </c>
      <c r="AK666" s="356"/>
    </row>
    <row r="667" spans="1:37" s="454" customFormat="1" ht="33.75" customHeight="1">
      <c r="A667" s="369">
        <v>743</v>
      </c>
      <c r="B667" s="122" t="s">
        <v>1626</v>
      </c>
      <c r="C667" s="410" t="s">
        <v>1627</v>
      </c>
      <c r="D667" s="376" t="s">
        <v>209</v>
      </c>
      <c r="E667" s="376" t="s">
        <v>1628</v>
      </c>
      <c r="F667" s="390" t="s">
        <v>47</v>
      </c>
      <c r="G667" s="457">
        <v>829.03399999999999</v>
      </c>
      <c r="H667" s="456">
        <v>204.84</v>
      </c>
      <c r="I667" s="184">
        <v>42.676000000000002</v>
      </c>
      <c r="J667" s="457">
        <v>0</v>
      </c>
      <c r="K667" s="456">
        <v>247.51600000000002</v>
      </c>
      <c r="L667" s="456">
        <v>581.51800000000003</v>
      </c>
      <c r="M667" s="393">
        <v>50</v>
      </c>
      <c r="N667" s="393">
        <v>0</v>
      </c>
      <c r="O667" s="456">
        <v>50</v>
      </c>
      <c r="P667" s="456"/>
      <c r="Q667" s="456"/>
      <c r="R667" s="456"/>
      <c r="S667" s="456"/>
      <c r="T667" s="456"/>
      <c r="U667" s="456"/>
      <c r="V667" s="456"/>
      <c r="W667" s="456"/>
      <c r="X667" s="2843">
        <v>50</v>
      </c>
      <c r="Y667" s="2843">
        <v>0</v>
      </c>
      <c r="Z667" s="2108">
        <v>50</v>
      </c>
      <c r="AA667" s="2844">
        <v>12.375</v>
      </c>
      <c r="AB667" s="2844"/>
      <c r="AC667" s="2108">
        <v>12.375</v>
      </c>
      <c r="AD667" s="2108">
        <v>0.125</v>
      </c>
      <c r="AE667" s="2844"/>
      <c r="AF667" s="2844">
        <v>0</v>
      </c>
      <c r="AG667" s="2108">
        <v>0</v>
      </c>
      <c r="AH667" s="456"/>
      <c r="AI667" s="456" t="s">
        <v>9941</v>
      </c>
      <c r="AJ667" s="456">
        <v>0</v>
      </c>
      <c r="AK667" s="356"/>
    </row>
    <row r="668" spans="1:37" s="454" customFormat="1" ht="63">
      <c r="A668" s="369">
        <v>744</v>
      </c>
      <c r="B668" s="122" t="s">
        <v>1629</v>
      </c>
      <c r="C668" s="410" t="s">
        <v>1630</v>
      </c>
      <c r="D668" s="376" t="s">
        <v>226</v>
      </c>
      <c r="E668" s="376" t="s">
        <v>1631</v>
      </c>
      <c r="F668" s="390" t="s">
        <v>47</v>
      </c>
      <c r="G668" s="457">
        <v>316.70800000000003</v>
      </c>
      <c r="H668" s="456">
        <v>19.794</v>
      </c>
      <c r="I668" s="184">
        <v>25</v>
      </c>
      <c r="J668" s="457">
        <v>0</v>
      </c>
      <c r="K668" s="456">
        <v>44.793999999999997</v>
      </c>
      <c r="L668" s="456">
        <v>271.91400000000004</v>
      </c>
      <c r="M668" s="393">
        <v>30</v>
      </c>
      <c r="N668" s="393">
        <v>0</v>
      </c>
      <c r="O668" s="456">
        <v>30</v>
      </c>
      <c r="P668" s="456"/>
      <c r="Q668" s="456"/>
      <c r="R668" s="456"/>
      <c r="S668" s="456"/>
      <c r="T668" s="456"/>
      <c r="U668" s="456"/>
      <c r="V668" s="456"/>
      <c r="W668" s="456"/>
      <c r="X668" s="2843">
        <v>30</v>
      </c>
      <c r="Y668" s="2843">
        <v>0</v>
      </c>
      <c r="Z668" s="2108">
        <v>30</v>
      </c>
      <c r="AA668" s="2844">
        <v>7.4249999999999998</v>
      </c>
      <c r="AB668" s="2844"/>
      <c r="AC668" s="2108">
        <v>7.4249999999999998</v>
      </c>
      <c r="AD668" s="2108">
        <v>7.4999999999999997E-2</v>
      </c>
      <c r="AE668" s="2844"/>
      <c r="AF668" s="2844">
        <v>0</v>
      </c>
      <c r="AG668" s="2108">
        <v>0</v>
      </c>
      <c r="AH668" s="456"/>
      <c r="AI668" s="456" t="s">
        <v>9941</v>
      </c>
      <c r="AJ668" s="456">
        <v>0</v>
      </c>
      <c r="AK668" s="356"/>
    </row>
    <row r="669" spans="1:37" s="454" customFormat="1" ht="47.25">
      <c r="A669" s="369">
        <v>745</v>
      </c>
      <c r="B669" s="122" t="s">
        <v>1632</v>
      </c>
      <c r="C669" s="410" t="s">
        <v>1633</v>
      </c>
      <c r="D669" s="356" t="s">
        <v>393</v>
      </c>
      <c r="E669" s="376" t="s">
        <v>1241</v>
      </c>
      <c r="F669" s="390" t="s">
        <v>47</v>
      </c>
      <c r="G669" s="456">
        <v>204.285</v>
      </c>
      <c r="H669" s="456">
        <v>0</v>
      </c>
      <c r="I669" s="184">
        <v>0</v>
      </c>
      <c r="J669" s="457">
        <v>0</v>
      </c>
      <c r="K669" s="456">
        <v>0</v>
      </c>
      <c r="L669" s="456">
        <v>204.285</v>
      </c>
      <c r="M669" s="463">
        <v>50</v>
      </c>
      <c r="N669" s="393">
        <v>0</v>
      </c>
      <c r="O669" s="456">
        <v>50</v>
      </c>
      <c r="P669" s="456"/>
      <c r="Q669" s="456"/>
      <c r="R669" s="456"/>
      <c r="S669" s="456"/>
      <c r="T669" s="456"/>
      <c r="U669" s="456"/>
      <c r="V669" s="456"/>
      <c r="W669" s="456"/>
      <c r="X669" s="2843">
        <v>50</v>
      </c>
      <c r="Y669" s="2843">
        <v>0</v>
      </c>
      <c r="Z669" s="2108">
        <v>50</v>
      </c>
      <c r="AA669" s="2844">
        <v>12.375</v>
      </c>
      <c r="AB669" s="2844"/>
      <c r="AC669" s="2108">
        <v>12.375</v>
      </c>
      <c r="AD669" s="2108">
        <v>0.125</v>
      </c>
      <c r="AE669" s="2844"/>
      <c r="AF669" s="2844">
        <v>0</v>
      </c>
      <c r="AG669" s="2108">
        <v>0</v>
      </c>
      <c r="AH669" s="456"/>
      <c r="AI669" s="456" t="s">
        <v>9941</v>
      </c>
      <c r="AJ669" s="456">
        <v>0</v>
      </c>
      <c r="AK669" s="356"/>
    </row>
    <row r="670" spans="1:37" s="454" customFormat="1" ht="47.25">
      <c r="A670" s="369">
        <v>746</v>
      </c>
      <c r="B670" s="122" t="s">
        <v>1634</v>
      </c>
      <c r="C670" s="410" t="s">
        <v>1635</v>
      </c>
      <c r="D670" s="356" t="s">
        <v>187</v>
      </c>
      <c r="E670" s="376" t="s">
        <v>1455</v>
      </c>
      <c r="F670" s="390" t="s">
        <v>30</v>
      </c>
      <c r="G670" s="456">
        <v>99.808000000000007</v>
      </c>
      <c r="H670" s="456">
        <v>0</v>
      </c>
      <c r="I670" s="184">
        <v>25.026</v>
      </c>
      <c r="J670" s="457">
        <v>0</v>
      </c>
      <c r="K670" s="456">
        <v>25.026</v>
      </c>
      <c r="L670" s="456">
        <v>74.782000000000011</v>
      </c>
      <c r="M670" s="463">
        <v>74.781999999999996</v>
      </c>
      <c r="N670" s="393">
        <v>0</v>
      </c>
      <c r="O670" s="456">
        <v>74.781999999999996</v>
      </c>
      <c r="P670" s="456"/>
      <c r="Q670" s="456"/>
      <c r="R670" s="456"/>
      <c r="S670" s="456"/>
      <c r="T670" s="456"/>
      <c r="U670" s="456"/>
      <c r="V670" s="456"/>
      <c r="W670" s="456"/>
      <c r="X670" s="2843">
        <v>74.781999999999996</v>
      </c>
      <c r="Y670" s="2843">
        <v>0</v>
      </c>
      <c r="Z670" s="2108">
        <v>74.781999999999996</v>
      </c>
      <c r="AA670" s="2844">
        <v>74.034179999999992</v>
      </c>
      <c r="AB670" s="2844"/>
      <c r="AC670" s="2108">
        <v>74.034179999999992</v>
      </c>
      <c r="AD670" s="2108">
        <v>0.74781999999999993</v>
      </c>
      <c r="AE670" s="2844"/>
      <c r="AF670" s="2844">
        <v>0</v>
      </c>
      <c r="AG670" s="2108">
        <v>0</v>
      </c>
      <c r="AH670" s="456"/>
      <c r="AI670" s="456" t="s">
        <v>9941</v>
      </c>
      <c r="AJ670" s="456">
        <v>0</v>
      </c>
      <c r="AK670" s="356"/>
    </row>
    <row r="671" spans="1:37" s="454" customFormat="1" ht="47.25">
      <c r="A671" s="369">
        <v>747</v>
      </c>
      <c r="B671" s="122" t="s">
        <v>1636</v>
      </c>
      <c r="C671" s="410" t="s">
        <v>1637</v>
      </c>
      <c r="D671" s="356" t="s">
        <v>384</v>
      </c>
      <c r="E671" s="376" t="s">
        <v>1455</v>
      </c>
      <c r="F671" s="390" t="s">
        <v>47</v>
      </c>
      <c r="G671" s="456">
        <v>98.784000000000006</v>
      </c>
      <c r="H671" s="456">
        <v>0</v>
      </c>
      <c r="I671" s="184">
        <v>11</v>
      </c>
      <c r="J671" s="457">
        <v>0</v>
      </c>
      <c r="K671" s="456">
        <v>11</v>
      </c>
      <c r="L671" s="456">
        <v>87.784000000000006</v>
      </c>
      <c r="M671" s="463">
        <v>20</v>
      </c>
      <c r="N671" s="393">
        <v>0</v>
      </c>
      <c r="O671" s="456">
        <v>20</v>
      </c>
      <c r="P671" s="456"/>
      <c r="Q671" s="456"/>
      <c r="R671" s="456"/>
      <c r="S671" s="456"/>
      <c r="T671" s="456"/>
      <c r="U671" s="456"/>
      <c r="V671" s="456"/>
      <c r="W671" s="456"/>
      <c r="X671" s="2843">
        <v>20</v>
      </c>
      <c r="Y671" s="2843">
        <v>0</v>
      </c>
      <c r="Z671" s="2108">
        <v>20</v>
      </c>
      <c r="AA671" s="2844">
        <v>4.95</v>
      </c>
      <c r="AB671" s="2844"/>
      <c r="AC671" s="2108">
        <v>4.95</v>
      </c>
      <c r="AD671" s="2108">
        <v>0.05</v>
      </c>
      <c r="AE671" s="2844"/>
      <c r="AF671" s="2844">
        <v>0</v>
      </c>
      <c r="AG671" s="2108">
        <v>0</v>
      </c>
      <c r="AH671" s="456"/>
      <c r="AI671" s="456" t="s">
        <v>9946</v>
      </c>
      <c r="AJ671" s="456">
        <v>0</v>
      </c>
      <c r="AK671" s="356"/>
    </row>
    <row r="672" spans="1:37" s="454" customFormat="1">
      <c r="A672" s="369"/>
      <c r="B672" s="122"/>
      <c r="C672" s="410"/>
      <c r="D672" s="356"/>
      <c r="E672" s="376"/>
      <c r="F672" s="390"/>
      <c r="G672" s="456"/>
      <c r="H672" s="456"/>
      <c r="I672" s="184"/>
      <c r="J672" s="457"/>
      <c r="K672" s="456"/>
      <c r="L672" s="456"/>
      <c r="M672" s="463"/>
      <c r="N672" s="393"/>
      <c r="O672" s="456"/>
      <c r="P672" s="456"/>
      <c r="Q672" s="456"/>
      <c r="R672" s="456"/>
      <c r="S672" s="456"/>
      <c r="T672" s="456"/>
      <c r="U672" s="456"/>
      <c r="V672" s="456"/>
      <c r="W672" s="456"/>
      <c r="X672" s="456"/>
      <c r="Y672" s="456"/>
      <c r="Z672" s="456"/>
      <c r="AA672" s="456"/>
      <c r="AB672" s="456"/>
      <c r="AC672" s="456"/>
      <c r="AD672" s="456"/>
      <c r="AE672" s="456"/>
      <c r="AF672" s="456"/>
      <c r="AG672" s="456"/>
      <c r="AH672" s="456"/>
      <c r="AI672" s="456"/>
      <c r="AJ672" s="456"/>
      <c r="AK672" s="356"/>
    </row>
    <row r="673" spans="1:37" s="454" customFormat="1" ht="20.100000000000001" customHeight="1">
      <c r="A673" s="356"/>
      <c r="B673" s="479"/>
      <c r="C673" s="498" t="s">
        <v>1638</v>
      </c>
      <c r="D673" s="498"/>
      <c r="E673" s="498"/>
      <c r="F673" s="482"/>
      <c r="G673" s="483">
        <v>12080.359</v>
      </c>
      <c r="H673" s="483">
        <v>5171.884</v>
      </c>
      <c r="I673" s="483">
        <v>779.96</v>
      </c>
      <c r="J673" s="483">
        <v>0</v>
      </c>
      <c r="K673" s="483">
        <v>5951.8439999999991</v>
      </c>
      <c r="L673" s="483">
        <v>6128.5149999999985</v>
      </c>
      <c r="M673" s="484">
        <v>1958.2179999999996</v>
      </c>
      <c r="N673" s="484">
        <v>623.77700000000004</v>
      </c>
      <c r="O673" s="483">
        <v>2581.9949999999999</v>
      </c>
      <c r="P673" s="483">
        <v>0</v>
      </c>
      <c r="Q673" s="483">
        <v>0</v>
      </c>
      <c r="R673" s="483">
        <v>0</v>
      </c>
      <c r="S673" s="483">
        <v>0</v>
      </c>
      <c r="T673" s="483">
        <v>0</v>
      </c>
      <c r="U673" s="483">
        <v>0</v>
      </c>
      <c r="V673" s="483">
        <v>0</v>
      </c>
      <c r="W673" s="483">
        <v>0</v>
      </c>
      <c r="X673" s="483">
        <v>1958.2179999999996</v>
      </c>
      <c r="Y673" s="483">
        <v>623.77700000000004</v>
      </c>
      <c r="Z673" s="483">
        <v>2581.9949999999999</v>
      </c>
      <c r="AA673" s="483">
        <v>883.82282750000002</v>
      </c>
      <c r="AB673" s="483">
        <v>0</v>
      </c>
      <c r="AC673" s="483">
        <v>883.82282750000002</v>
      </c>
      <c r="AD673" s="483">
        <v>9.0684225000000005</v>
      </c>
      <c r="AE673" s="483">
        <v>0</v>
      </c>
      <c r="AF673" s="483">
        <v>0</v>
      </c>
      <c r="AG673" s="483">
        <v>0</v>
      </c>
      <c r="AH673" s="483"/>
      <c r="AI673" s="483"/>
      <c r="AJ673" s="483">
        <v>0</v>
      </c>
      <c r="AK673" s="356"/>
    </row>
    <row r="674" spans="1:37" s="454" customFormat="1" ht="20.100000000000001" customHeight="1">
      <c r="A674" s="356"/>
      <c r="B674" s="479"/>
      <c r="C674" s="499" t="s">
        <v>1639</v>
      </c>
      <c r="D674" s="499"/>
      <c r="E674" s="499"/>
      <c r="F674" s="500"/>
      <c r="G674" s="501">
        <v>21683.724999999999</v>
      </c>
      <c r="H674" s="501">
        <v>9757.991</v>
      </c>
      <c r="I674" s="501">
        <v>1423.5610000000001</v>
      </c>
      <c r="J674" s="501">
        <v>0</v>
      </c>
      <c r="K674" s="501">
        <v>11181.552</v>
      </c>
      <c r="L674" s="501">
        <v>10502.172999999999</v>
      </c>
      <c r="M674" s="502">
        <v>5026.5149999999994</v>
      </c>
      <c r="N674" s="502">
        <v>828.13900000000001</v>
      </c>
      <c r="O674" s="501">
        <v>5854.6539999999995</v>
      </c>
      <c r="P674" s="501">
        <v>0</v>
      </c>
      <c r="Q674" s="501">
        <v>0</v>
      </c>
      <c r="R674" s="501">
        <v>0</v>
      </c>
      <c r="S674" s="501">
        <v>0</v>
      </c>
      <c r="T674" s="501">
        <v>0</v>
      </c>
      <c r="U674" s="501">
        <v>0</v>
      </c>
      <c r="V674" s="501">
        <v>0</v>
      </c>
      <c r="W674" s="501">
        <v>0</v>
      </c>
      <c r="X674" s="501">
        <v>5026.5149999999994</v>
      </c>
      <c r="Y674" s="501">
        <v>828.13900000000001</v>
      </c>
      <c r="Z674" s="501">
        <v>5854.6539999999995</v>
      </c>
      <c r="AA674" s="501">
        <v>2629.1779649999999</v>
      </c>
      <c r="AB674" s="501">
        <v>0</v>
      </c>
      <c r="AC674" s="501">
        <v>2629.1779649999999</v>
      </c>
      <c r="AD674" s="501">
        <v>26.698534999999993</v>
      </c>
      <c r="AE674" s="501">
        <v>0</v>
      </c>
      <c r="AF674" s="501">
        <v>18.562530000000002</v>
      </c>
      <c r="AG674" s="501">
        <v>18.562530000000002</v>
      </c>
      <c r="AH674" s="501"/>
      <c r="AI674" s="501"/>
      <c r="AJ674" s="501">
        <v>0</v>
      </c>
      <c r="AK674" s="356"/>
    </row>
    <row r="675" spans="1:37" s="454" customFormat="1" ht="20.100000000000001" customHeight="1">
      <c r="A675" s="356"/>
      <c r="B675" s="479"/>
      <c r="C675" s="499" t="s">
        <v>1640</v>
      </c>
      <c r="D675" s="499"/>
      <c r="E675" s="499"/>
      <c r="F675" s="482"/>
      <c r="G675" s="483">
        <v>1671.98</v>
      </c>
      <c r="H675" s="483">
        <v>0</v>
      </c>
      <c r="I675" s="483">
        <v>0</v>
      </c>
      <c r="J675" s="483">
        <v>0</v>
      </c>
      <c r="K675" s="483">
        <v>0</v>
      </c>
      <c r="L675" s="483">
        <v>1671.98</v>
      </c>
      <c r="M675" s="484">
        <v>332</v>
      </c>
      <c r="N675" s="484">
        <v>52.526000000000003</v>
      </c>
      <c r="O675" s="483">
        <v>384.52600000000001</v>
      </c>
      <c r="P675" s="483">
        <v>0</v>
      </c>
      <c r="Q675" s="483">
        <v>0</v>
      </c>
      <c r="R675" s="483">
        <v>0</v>
      </c>
      <c r="S675" s="483">
        <v>0</v>
      </c>
      <c r="T675" s="483">
        <v>0</v>
      </c>
      <c r="U675" s="483">
        <v>0</v>
      </c>
      <c r="V675" s="483">
        <v>0</v>
      </c>
      <c r="W675" s="483">
        <v>0</v>
      </c>
      <c r="X675" s="483">
        <v>332</v>
      </c>
      <c r="Y675" s="483">
        <v>52.526000000000003</v>
      </c>
      <c r="Z675" s="483">
        <v>384.52600000000001</v>
      </c>
      <c r="AA675" s="483">
        <v>0</v>
      </c>
      <c r="AB675" s="483">
        <v>0</v>
      </c>
      <c r="AC675" s="483">
        <v>0</v>
      </c>
      <c r="AD675" s="483">
        <v>0</v>
      </c>
      <c r="AE675" s="483">
        <v>0</v>
      </c>
      <c r="AF675" s="483">
        <v>0</v>
      </c>
      <c r="AG675" s="483">
        <v>0</v>
      </c>
      <c r="AH675" s="483"/>
      <c r="AI675" s="483"/>
      <c r="AJ675" s="483">
        <v>0</v>
      </c>
      <c r="AK675" s="356"/>
    </row>
    <row r="676" spans="1:37" s="454" customFormat="1" ht="20.100000000000001" customHeight="1" thickBot="1">
      <c r="A676" s="356"/>
      <c r="B676" s="479"/>
      <c r="C676" s="503" t="s">
        <v>1598</v>
      </c>
      <c r="D676" s="503"/>
      <c r="E676" s="503"/>
      <c r="F676" s="504"/>
      <c r="G676" s="505">
        <v>23355.704999999998</v>
      </c>
      <c r="H676" s="505">
        <v>9757.991</v>
      </c>
      <c r="I676" s="505">
        <v>1423.5610000000001</v>
      </c>
      <c r="J676" s="505">
        <v>0</v>
      </c>
      <c r="K676" s="505">
        <v>11181.552</v>
      </c>
      <c r="L676" s="505">
        <v>12174.152999999998</v>
      </c>
      <c r="M676" s="506">
        <v>5358.5149999999994</v>
      </c>
      <c r="N676" s="506">
        <v>880.66499999999996</v>
      </c>
      <c r="O676" s="505">
        <v>6239.1799999999994</v>
      </c>
      <c r="P676" s="505">
        <v>0</v>
      </c>
      <c r="Q676" s="505">
        <v>0</v>
      </c>
      <c r="R676" s="505">
        <v>0</v>
      </c>
      <c r="S676" s="505">
        <v>0</v>
      </c>
      <c r="T676" s="505">
        <v>0</v>
      </c>
      <c r="U676" s="505">
        <v>0</v>
      </c>
      <c r="V676" s="505">
        <v>0</v>
      </c>
      <c r="W676" s="505">
        <v>0</v>
      </c>
      <c r="X676" s="505">
        <v>5358.5149999999994</v>
      </c>
      <c r="Y676" s="505">
        <v>880.66499999999996</v>
      </c>
      <c r="Z676" s="505">
        <v>6239.1799999999994</v>
      </c>
      <c r="AA676" s="505">
        <v>2629.1779649999999</v>
      </c>
      <c r="AB676" s="505">
        <v>0</v>
      </c>
      <c r="AC676" s="505">
        <v>2629.1779649999999</v>
      </c>
      <c r="AD676" s="505">
        <v>26.698534999999993</v>
      </c>
      <c r="AE676" s="505">
        <v>0</v>
      </c>
      <c r="AF676" s="505">
        <v>18.562530000000002</v>
      </c>
      <c r="AG676" s="505">
        <v>18.562530000000002</v>
      </c>
      <c r="AH676" s="505"/>
      <c r="AI676" s="505"/>
      <c r="AJ676" s="505">
        <v>0</v>
      </c>
      <c r="AK676" s="356"/>
    </row>
    <row r="677" spans="1:37" s="454" customFormat="1">
      <c r="A677" s="356"/>
      <c r="B677" s="479"/>
      <c r="C677" s="489"/>
      <c r="D677" s="489"/>
      <c r="E677" s="489"/>
      <c r="F677" s="490"/>
      <c r="G677" s="491"/>
      <c r="H677" s="491"/>
      <c r="I677" s="491"/>
      <c r="J677" s="491"/>
      <c r="K677" s="491"/>
      <c r="L677" s="491"/>
      <c r="M677" s="492"/>
      <c r="N677" s="492"/>
      <c r="O677" s="491"/>
      <c r="P677" s="491"/>
      <c r="Q677" s="491"/>
      <c r="R677" s="491"/>
      <c r="S677" s="491"/>
      <c r="T677" s="491"/>
      <c r="U677" s="491"/>
      <c r="V677" s="491"/>
      <c r="W677" s="491"/>
      <c r="X677" s="491"/>
      <c r="Y677" s="491"/>
      <c r="Z677" s="491"/>
      <c r="AA677" s="491"/>
      <c r="AB677" s="491"/>
      <c r="AC677" s="491"/>
      <c r="AD677" s="491"/>
      <c r="AE677" s="491"/>
      <c r="AF677" s="491"/>
      <c r="AG677" s="491"/>
      <c r="AH677" s="491"/>
      <c r="AI677" s="491"/>
      <c r="AJ677" s="491"/>
      <c r="AK677" s="356"/>
    </row>
    <row r="678" spans="1:37" s="346" customFormat="1" ht="16.5" customHeight="1">
      <c r="A678" s="182"/>
      <c r="B678" s="123"/>
      <c r="C678" s="507" t="s">
        <v>1641</v>
      </c>
      <c r="D678" s="356"/>
      <c r="E678" s="356"/>
      <c r="F678" s="356"/>
      <c r="G678" s="392"/>
      <c r="H678" s="392"/>
      <c r="I678" s="221"/>
      <c r="J678" s="392"/>
      <c r="K678" s="392"/>
      <c r="L678" s="392"/>
      <c r="M678" s="393"/>
      <c r="N678" s="393"/>
      <c r="O678" s="392"/>
      <c r="P678" s="392"/>
      <c r="Q678" s="392"/>
      <c r="R678" s="392"/>
      <c r="S678" s="392"/>
      <c r="T678" s="392"/>
      <c r="U678" s="392"/>
      <c r="V678" s="392"/>
      <c r="W678" s="392"/>
      <c r="X678" s="392"/>
      <c r="Y678" s="392"/>
      <c r="Z678" s="392"/>
      <c r="AA678" s="392"/>
      <c r="AB678" s="392"/>
      <c r="AC678" s="392"/>
      <c r="AD678" s="392"/>
      <c r="AE678" s="392"/>
      <c r="AF678" s="392"/>
      <c r="AG678" s="392"/>
      <c r="AH678" s="392"/>
      <c r="AI678" s="392"/>
      <c r="AJ678" s="392"/>
      <c r="AK678" s="182"/>
    </row>
    <row r="679" spans="1:37" s="346" customFormat="1">
      <c r="A679" s="182"/>
      <c r="B679" s="123"/>
      <c r="C679" s="508" t="s">
        <v>342</v>
      </c>
      <c r="D679" s="368"/>
      <c r="E679" s="356"/>
      <c r="F679" s="356"/>
      <c r="G679" s="392"/>
      <c r="H679" s="392"/>
      <c r="I679" s="221"/>
      <c r="J679" s="392"/>
      <c r="K679" s="392"/>
      <c r="L679" s="392"/>
      <c r="M679" s="393"/>
      <c r="N679" s="393"/>
      <c r="O679" s="392"/>
      <c r="P679" s="392"/>
      <c r="Q679" s="392"/>
      <c r="R679" s="392"/>
      <c r="S679" s="392"/>
      <c r="T679" s="392"/>
      <c r="U679" s="392"/>
      <c r="V679" s="392"/>
      <c r="W679" s="392"/>
      <c r="X679" s="392"/>
      <c r="Y679" s="392"/>
      <c r="Z679" s="392"/>
      <c r="AA679" s="392"/>
      <c r="AB679" s="392"/>
      <c r="AC679" s="392"/>
      <c r="AD679" s="392"/>
      <c r="AE679" s="392"/>
      <c r="AF679" s="392"/>
      <c r="AG679" s="392"/>
      <c r="AH679" s="392"/>
      <c r="AI679" s="392"/>
      <c r="AJ679" s="392"/>
      <c r="AK679" s="182"/>
    </row>
    <row r="680" spans="1:37" s="346" customFormat="1">
      <c r="A680" s="182"/>
      <c r="B680" s="123"/>
      <c r="C680" s="508"/>
      <c r="D680" s="368"/>
      <c r="E680" s="356"/>
      <c r="F680" s="356"/>
      <c r="G680" s="392"/>
      <c r="H680" s="392"/>
      <c r="I680" s="221"/>
      <c r="J680" s="392"/>
      <c r="K680" s="392"/>
      <c r="L680" s="392"/>
      <c r="M680" s="393"/>
      <c r="N680" s="393"/>
      <c r="O680" s="392"/>
      <c r="P680" s="392"/>
      <c r="Q680" s="392"/>
      <c r="R680" s="392"/>
      <c r="S680" s="392"/>
      <c r="T680" s="392"/>
      <c r="U680" s="392"/>
      <c r="V680" s="392"/>
      <c r="W680" s="392"/>
      <c r="X680" s="392"/>
      <c r="Y680" s="392"/>
      <c r="Z680" s="392"/>
      <c r="AA680" s="392"/>
      <c r="AB680" s="392"/>
      <c r="AC680" s="392"/>
      <c r="AD680" s="392"/>
      <c r="AE680" s="392"/>
      <c r="AF680" s="392"/>
      <c r="AG680" s="392"/>
      <c r="AH680" s="392"/>
      <c r="AI680" s="392"/>
      <c r="AJ680" s="392"/>
      <c r="AK680" s="182"/>
    </row>
    <row r="681" spans="1:37" s="346" customFormat="1" ht="47.25">
      <c r="A681" s="369">
        <v>748</v>
      </c>
      <c r="B681" s="122" t="s">
        <v>1642</v>
      </c>
      <c r="C681" s="338" t="s">
        <v>1643</v>
      </c>
      <c r="D681" s="356" t="s">
        <v>542</v>
      </c>
      <c r="E681" s="182" t="s">
        <v>1644</v>
      </c>
      <c r="F681" s="509" t="s">
        <v>47</v>
      </c>
      <c r="G681" s="338">
        <v>406.78300000000002</v>
      </c>
      <c r="H681" s="391">
        <v>0</v>
      </c>
      <c r="I681" s="388">
        <v>93.186999999999998</v>
      </c>
      <c r="J681" s="221">
        <v>0</v>
      </c>
      <c r="K681" s="221">
        <v>93.186999999999998</v>
      </c>
      <c r="L681" s="221">
        <v>313.596</v>
      </c>
      <c r="M681" s="510">
        <v>204.64699999999999</v>
      </c>
      <c r="N681" s="510">
        <v>0</v>
      </c>
      <c r="O681" s="221">
        <v>204.64699999999999</v>
      </c>
      <c r="P681" s="221"/>
      <c r="Q681" s="221"/>
      <c r="R681" s="221"/>
      <c r="S681" s="221"/>
      <c r="T681" s="221"/>
      <c r="U681" s="221"/>
      <c r="V681" s="221"/>
      <c r="W681" s="221"/>
      <c r="X681" s="2843">
        <v>204.64699999999999</v>
      </c>
      <c r="Y681" s="2843">
        <v>0</v>
      </c>
      <c r="Z681" s="2108">
        <v>204.64699999999999</v>
      </c>
      <c r="AA681" s="2844">
        <v>50.65</v>
      </c>
      <c r="AB681" s="2844"/>
      <c r="AC681" s="2108">
        <v>50.65</v>
      </c>
      <c r="AD681" s="2108">
        <v>0.51200000000000001</v>
      </c>
      <c r="AE681" s="2844"/>
      <c r="AF681" s="2844">
        <v>0</v>
      </c>
      <c r="AG681" s="2108">
        <v>0</v>
      </c>
      <c r="AH681" s="221"/>
      <c r="AI681" s="221" t="s">
        <v>9941</v>
      </c>
      <c r="AJ681" s="221">
        <v>0</v>
      </c>
      <c r="AK681" s="182"/>
    </row>
    <row r="682" spans="1:37" s="346" customFormat="1" ht="189">
      <c r="A682" s="369">
        <v>749</v>
      </c>
      <c r="B682" s="122" t="s">
        <v>1645</v>
      </c>
      <c r="C682" s="338" t="s">
        <v>1646</v>
      </c>
      <c r="D682" s="511" t="s">
        <v>51</v>
      </c>
      <c r="E682" s="182" t="s">
        <v>1647</v>
      </c>
      <c r="F682" s="413" t="s">
        <v>882</v>
      </c>
      <c r="G682" s="221">
        <v>199.91</v>
      </c>
      <c r="H682" s="391">
        <v>42.904000000000003</v>
      </c>
      <c r="I682" s="388">
        <v>58.725999999999999</v>
      </c>
      <c r="J682" s="512">
        <v>0</v>
      </c>
      <c r="K682" s="221">
        <v>101.63</v>
      </c>
      <c r="L682" s="221">
        <v>98.28</v>
      </c>
      <c r="M682" s="510">
        <v>29.364000000000001</v>
      </c>
      <c r="N682" s="510">
        <v>68.915999999999997</v>
      </c>
      <c r="O682" s="221">
        <v>98.28</v>
      </c>
      <c r="P682" s="221"/>
      <c r="Q682" s="221"/>
      <c r="R682" s="221"/>
      <c r="S682" s="221"/>
      <c r="T682" s="221"/>
      <c r="U682" s="221"/>
      <c r="V682" s="221"/>
      <c r="W682" s="221"/>
      <c r="X682" s="2843">
        <v>29.364000000000001</v>
      </c>
      <c r="Y682" s="2843">
        <v>68.915999999999997</v>
      </c>
      <c r="Z682" s="2108">
        <v>98.28</v>
      </c>
      <c r="AA682" s="2844">
        <v>29.071000000000002</v>
      </c>
      <c r="AB682" s="2844"/>
      <c r="AC682" s="2108">
        <v>29.071000000000002</v>
      </c>
      <c r="AD682" s="2108">
        <v>0.29299999999999998</v>
      </c>
      <c r="AE682" s="2844"/>
      <c r="AF682" s="2844">
        <v>0</v>
      </c>
      <c r="AG682" s="2108">
        <v>0</v>
      </c>
      <c r="AH682" s="221"/>
      <c r="AI682" s="221" t="s">
        <v>10033</v>
      </c>
      <c r="AJ682" s="512">
        <v>0</v>
      </c>
      <c r="AK682" s="182"/>
    </row>
    <row r="683" spans="1:37" s="346" customFormat="1" ht="47.25">
      <c r="A683" s="369">
        <v>750</v>
      </c>
      <c r="B683" s="122" t="s">
        <v>1648</v>
      </c>
      <c r="C683" s="338" t="s">
        <v>1649</v>
      </c>
      <c r="D683" s="182" t="s">
        <v>51</v>
      </c>
      <c r="E683" s="182" t="s">
        <v>1650</v>
      </c>
      <c r="F683" s="413" t="s">
        <v>882</v>
      </c>
      <c r="G683" s="221">
        <v>45</v>
      </c>
      <c r="H683" s="391">
        <v>0</v>
      </c>
      <c r="I683" s="388">
        <v>4.95</v>
      </c>
      <c r="J683" s="221">
        <v>0</v>
      </c>
      <c r="K683" s="221">
        <v>4.95</v>
      </c>
      <c r="L683" s="221">
        <v>40.049999999999997</v>
      </c>
      <c r="M683" s="510">
        <v>0</v>
      </c>
      <c r="N683" s="510">
        <v>40.049999999999997</v>
      </c>
      <c r="O683" s="221">
        <v>40.049999999999997</v>
      </c>
      <c r="P683" s="221"/>
      <c r="Q683" s="221"/>
      <c r="R683" s="221"/>
      <c r="S683" s="221"/>
      <c r="T683" s="221"/>
      <c r="U683" s="221"/>
      <c r="V683" s="221"/>
      <c r="W683" s="221"/>
      <c r="X683" s="2843">
        <v>0</v>
      </c>
      <c r="Y683" s="2843">
        <v>40.049999999999997</v>
      </c>
      <c r="Z683" s="2108">
        <v>40.049999999999997</v>
      </c>
      <c r="AA683" s="2844"/>
      <c r="AB683" s="2844"/>
      <c r="AC683" s="2108">
        <v>0</v>
      </c>
      <c r="AD683" s="2108"/>
      <c r="AE683" s="2844"/>
      <c r="AF683" s="2844">
        <v>0</v>
      </c>
      <c r="AG683" s="2108">
        <v>0</v>
      </c>
      <c r="AH683" s="3233" t="s">
        <v>9977</v>
      </c>
      <c r="AI683" s="221"/>
      <c r="AJ683" s="221">
        <v>0</v>
      </c>
      <c r="AK683" s="182"/>
    </row>
    <row r="684" spans="1:37" s="346" customFormat="1" ht="63">
      <c r="A684" s="369">
        <v>751</v>
      </c>
      <c r="B684" s="122" t="s">
        <v>1651</v>
      </c>
      <c r="C684" s="338" t="s">
        <v>1652</v>
      </c>
      <c r="D684" s="182" t="s">
        <v>393</v>
      </c>
      <c r="E684" s="182" t="s">
        <v>1653</v>
      </c>
      <c r="F684" s="413" t="s">
        <v>882</v>
      </c>
      <c r="G684" s="338">
        <v>53.749000000000002</v>
      </c>
      <c r="H684" s="391">
        <v>0</v>
      </c>
      <c r="I684" s="388">
        <v>16.875</v>
      </c>
      <c r="J684" s="221">
        <v>0</v>
      </c>
      <c r="K684" s="221">
        <v>16.875</v>
      </c>
      <c r="L684" s="221">
        <v>36.874000000000002</v>
      </c>
      <c r="M684" s="510">
        <v>23.736000000000004</v>
      </c>
      <c r="N684" s="510">
        <v>13.138</v>
      </c>
      <c r="O684" s="221">
        <v>36.874000000000002</v>
      </c>
      <c r="P684" s="221"/>
      <c r="Q684" s="221"/>
      <c r="R684" s="221"/>
      <c r="S684" s="221"/>
      <c r="T684" s="221"/>
      <c r="U684" s="221"/>
      <c r="V684" s="221"/>
      <c r="W684" s="221"/>
      <c r="X684" s="2843">
        <v>23.736000000000004</v>
      </c>
      <c r="Y684" s="2843">
        <v>13.138</v>
      </c>
      <c r="Z684" s="2108">
        <v>36.874000000000002</v>
      </c>
      <c r="AA684" s="2844">
        <v>23.498999999999999</v>
      </c>
      <c r="AB684" s="2844"/>
      <c r="AC684" s="2108">
        <v>23.498999999999999</v>
      </c>
      <c r="AD684" s="2108">
        <v>0.23699999999999999</v>
      </c>
      <c r="AE684" s="2844"/>
      <c r="AF684" s="2844">
        <v>0</v>
      </c>
      <c r="AG684" s="2108">
        <v>0</v>
      </c>
      <c r="AH684" s="221"/>
      <c r="AI684" s="221" t="s">
        <v>10033</v>
      </c>
      <c r="AJ684" s="221">
        <v>0</v>
      </c>
      <c r="AK684" s="182"/>
    </row>
    <row r="685" spans="1:37" s="346" customFormat="1" ht="63">
      <c r="A685" s="369">
        <v>752</v>
      </c>
      <c r="B685" s="122" t="s">
        <v>1654</v>
      </c>
      <c r="C685" s="338" t="s">
        <v>1655</v>
      </c>
      <c r="D685" s="182" t="s">
        <v>666</v>
      </c>
      <c r="E685" s="182" t="s">
        <v>1653</v>
      </c>
      <c r="F685" s="509" t="s">
        <v>30</v>
      </c>
      <c r="G685" s="221">
        <v>96.481999999999999</v>
      </c>
      <c r="H685" s="391">
        <v>0</v>
      </c>
      <c r="I685" s="388">
        <v>18.75</v>
      </c>
      <c r="J685" s="221">
        <v>0</v>
      </c>
      <c r="K685" s="221">
        <v>18.75</v>
      </c>
      <c r="L685" s="221">
        <v>77.731999999999999</v>
      </c>
      <c r="M685" s="510">
        <v>67.707999999999998</v>
      </c>
      <c r="N685" s="510">
        <v>10.023999999999999</v>
      </c>
      <c r="O685" s="221">
        <v>77.731999999999999</v>
      </c>
      <c r="P685" s="221"/>
      <c r="Q685" s="221"/>
      <c r="R685" s="221"/>
      <c r="S685" s="221"/>
      <c r="T685" s="221"/>
      <c r="U685" s="221"/>
      <c r="V685" s="221"/>
      <c r="W685" s="221"/>
      <c r="X685" s="2843">
        <v>67.707999999999998</v>
      </c>
      <c r="Y685" s="2843">
        <v>10.023999999999999</v>
      </c>
      <c r="Z685" s="2108">
        <v>77.731999999999999</v>
      </c>
      <c r="AA685" s="2844">
        <v>67.031000000000006</v>
      </c>
      <c r="AB685" s="2844"/>
      <c r="AC685" s="2108">
        <v>67.031000000000006</v>
      </c>
      <c r="AD685" s="2108">
        <v>0.67700000000000005</v>
      </c>
      <c r="AE685" s="2844"/>
      <c r="AF685" s="2844">
        <v>0</v>
      </c>
      <c r="AG685" s="2108">
        <v>0</v>
      </c>
      <c r="AH685" s="221"/>
      <c r="AI685" s="221" t="s">
        <v>9941</v>
      </c>
      <c r="AJ685" s="221">
        <v>0</v>
      </c>
      <c r="AK685" s="182"/>
    </row>
    <row r="686" spans="1:37" s="346" customFormat="1" ht="63">
      <c r="A686" s="369">
        <v>753</v>
      </c>
      <c r="B686" s="122" t="s">
        <v>1656</v>
      </c>
      <c r="C686" s="338" t="s">
        <v>1657</v>
      </c>
      <c r="D686" s="182" t="s">
        <v>393</v>
      </c>
      <c r="E686" s="182" t="s">
        <v>1653</v>
      </c>
      <c r="F686" s="509" t="s">
        <v>30</v>
      </c>
      <c r="G686" s="221">
        <v>96.918999999999997</v>
      </c>
      <c r="H686" s="391">
        <v>0</v>
      </c>
      <c r="I686" s="388">
        <v>12.5</v>
      </c>
      <c r="J686" s="221">
        <v>0</v>
      </c>
      <c r="K686" s="221">
        <v>12.5</v>
      </c>
      <c r="L686" s="221">
        <v>84.418999999999997</v>
      </c>
      <c r="M686" s="510">
        <v>74.394999999999996</v>
      </c>
      <c r="N686" s="510">
        <v>10.023999999999999</v>
      </c>
      <c r="O686" s="221">
        <v>84.418999999999997</v>
      </c>
      <c r="P686" s="221"/>
      <c r="Q686" s="221"/>
      <c r="R686" s="221"/>
      <c r="S686" s="221"/>
      <c r="T686" s="221"/>
      <c r="U686" s="221"/>
      <c r="V686" s="221"/>
      <c r="W686" s="221"/>
      <c r="X686" s="2843">
        <v>74.394999999999996</v>
      </c>
      <c r="Y686" s="2843">
        <v>10.023999999999999</v>
      </c>
      <c r="Z686" s="2108">
        <v>84.418999999999997</v>
      </c>
      <c r="AA686" s="2844">
        <v>73.650999999999996</v>
      </c>
      <c r="AB686" s="2844"/>
      <c r="AC686" s="2108">
        <v>73.650999999999996</v>
      </c>
      <c r="AD686" s="2108">
        <v>0.74399999999999999</v>
      </c>
      <c r="AE686" s="2844"/>
      <c r="AF686" s="2844">
        <v>0</v>
      </c>
      <c r="AG686" s="2108">
        <v>0</v>
      </c>
      <c r="AH686" s="221"/>
      <c r="AI686" s="221" t="s">
        <v>10033</v>
      </c>
      <c r="AJ686" s="221">
        <v>0</v>
      </c>
      <c r="AK686" s="182"/>
    </row>
    <row r="687" spans="1:37" s="346" customFormat="1" ht="63">
      <c r="A687" s="369">
        <v>754</v>
      </c>
      <c r="B687" s="122" t="s">
        <v>1658</v>
      </c>
      <c r="C687" s="338" t="s">
        <v>1659</v>
      </c>
      <c r="D687" s="182" t="s">
        <v>384</v>
      </c>
      <c r="E687" s="182" t="s">
        <v>1653</v>
      </c>
      <c r="F687" s="509" t="s">
        <v>30</v>
      </c>
      <c r="G687" s="221">
        <v>90</v>
      </c>
      <c r="H687" s="391">
        <v>0</v>
      </c>
      <c r="I687" s="388">
        <v>17.501999999999999</v>
      </c>
      <c r="J687" s="221">
        <v>0</v>
      </c>
      <c r="K687" s="221">
        <v>17.501999999999999</v>
      </c>
      <c r="L687" s="221">
        <v>72.498000000000005</v>
      </c>
      <c r="M687" s="510">
        <v>62.474000000000004</v>
      </c>
      <c r="N687" s="510">
        <v>10.023999999999999</v>
      </c>
      <c r="O687" s="221">
        <v>72.498000000000005</v>
      </c>
      <c r="P687" s="221"/>
      <c r="Q687" s="221"/>
      <c r="R687" s="221"/>
      <c r="S687" s="221"/>
      <c r="T687" s="221"/>
      <c r="U687" s="221"/>
      <c r="V687" s="221"/>
      <c r="W687" s="221"/>
      <c r="X687" s="2843">
        <v>62.474000000000004</v>
      </c>
      <c r="Y687" s="2843">
        <v>10.023999999999999</v>
      </c>
      <c r="Z687" s="2108">
        <v>72.498000000000005</v>
      </c>
      <c r="AA687" s="2844">
        <v>61.849000000000004</v>
      </c>
      <c r="AB687" s="2844"/>
      <c r="AC687" s="2108">
        <v>61.849000000000004</v>
      </c>
      <c r="AD687" s="2108">
        <v>0.625</v>
      </c>
      <c r="AE687" s="2844"/>
      <c r="AF687" s="2844">
        <v>0</v>
      </c>
      <c r="AG687" s="2108">
        <v>0</v>
      </c>
      <c r="AH687" s="221"/>
      <c r="AI687" s="221" t="s">
        <v>10033</v>
      </c>
      <c r="AJ687" s="221">
        <v>0</v>
      </c>
      <c r="AK687" s="182"/>
    </row>
    <row r="688" spans="1:37" s="346" customFormat="1">
      <c r="A688" s="369"/>
      <c r="B688" s="122"/>
      <c r="C688" s="338"/>
      <c r="D688" s="182"/>
      <c r="E688" s="182"/>
      <c r="F688" s="509"/>
      <c r="G688" s="221"/>
      <c r="H688" s="391"/>
      <c r="I688" s="388"/>
      <c r="J688" s="221"/>
      <c r="K688" s="221"/>
      <c r="L688" s="221"/>
      <c r="M688" s="510"/>
      <c r="N688" s="510"/>
      <c r="O688" s="221"/>
      <c r="P688" s="221"/>
      <c r="Q688" s="221"/>
      <c r="R688" s="221"/>
      <c r="S688" s="221"/>
      <c r="T688" s="221"/>
      <c r="U688" s="221"/>
      <c r="V688" s="221"/>
      <c r="W688" s="221"/>
      <c r="X688" s="2843"/>
      <c r="Y688" s="2843"/>
      <c r="Z688" s="2108"/>
      <c r="AA688" s="2844"/>
      <c r="AB688" s="2844"/>
      <c r="AC688" s="2108"/>
      <c r="AD688" s="2108"/>
      <c r="AE688" s="2844"/>
      <c r="AF688" s="2844"/>
      <c r="AG688" s="2108"/>
      <c r="AH688" s="221"/>
      <c r="AI688" s="221"/>
      <c r="AJ688" s="221"/>
      <c r="AK688" s="182"/>
    </row>
    <row r="689" spans="1:37" s="454" customFormat="1" ht="25.5" customHeight="1">
      <c r="A689" s="209"/>
      <c r="B689" s="452"/>
      <c r="C689" s="513" t="s">
        <v>1660</v>
      </c>
      <c r="D689" s="514"/>
      <c r="E689" s="239"/>
      <c r="F689" s="515"/>
      <c r="G689" s="516">
        <v>988.84299999999996</v>
      </c>
      <c r="H689" s="516">
        <v>42.904000000000003</v>
      </c>
      <c r="I689" s="516">
        <v>222.49</v>
      </c>
      <c r="J689" s="516">
        <v>0</v>
      </c>
      <c r="K689" s="516">
        <v>265.39400000000001</v>
      </c>
      <c r="L689" s="516">
        <v>723.44900000000007</v>
      </c>
      <c r="M689" s="517">
        <v>462.32400000000001</v>
      </c>
      <c r="N689" s="517">
        <v>152.17599999999999</v>
      </c>
      <c r="O689" s="516">
        <v>614.50000000000011</v>
      </c>
      <c r="P689" s="516">
        <v>0</v>
      </c>
      <c r="Q689" s="516">
        <v>0</v>
      </c>
      <c r="R689" s="516">
        <v>0</v>
      </c>
      <c r="S689" s="516">
        <v>0</v>
      </c>
      <c r="T689" s="516">
        <v>0</v>
      </c>
      <c r="U689" s="516">
        <v>0</v>
      </c>
      <c r="V689" s="516">
        <v>0</v>
      </c>
      <c r="W689" s="516">
        <v>0</v>
      </c>
      <c r="X689" s="516">
        <v>462.32400000000001</v>
      </c>
      <c r="Y689" s="516">
        <v>152.17599999999999</v>
      </c>
      <c r="Z689" s="516">
        <v>614.50000000000011</v>
      </c>
      <c r="AA689" s="516">
        <v>305.75099999999998</v>
      </c>
      <c r="AB689" s="516">
        <v>0</v>
      </c>
      <c r="AC689" s="516">
        <v>305.75099999999998</v>
      </c>
      <c r="AD689" s="516">
        <v>3.0880000000000001</v>
      </c>
      <c r="AE689" s="516">
        <v>0</v>
      </c>
      <c r="AF689" s="516">
        <v>0</v>
      </c>
      <c r="AG689" s="516">
        <v>0</v>
      </c>
      <c r="AH689" s="516"/>
      <c r="AI689" s="516"/>
      <c r="AJ689" s="516">
        <v>0</v>
      </c>
      <c r="AK689" s="519"/>
    </row>
    <row r="690" spans="1:37" s="346" customFormat="1">
      <c r="A690" s="519"/>
      <c r="B690" s="123"/>
      <c r="C690" s="340"/>
      <c r="D690" s="519"/>
      <c r="E690" s="182"/>
      <c r="F690" s="450"/>
      <c r="G690" s="520"/>
      <c r="H690" s="520"/>
      <c r="I690" s="520"/>
      <c r="J690" s="520"/>
      <c r="K690" s="520"/>
      <c r="L690" s="520"/>
      <c r="M690" s="521"/>
      <c r="N690" s="521"/>
      <c r="O690" s="520"/>
      <c r="P690" s="520"/>
      <c r="Q690" s="520"/>
      <c r="R690" s="520"/>
      <c r="S690" s="520"/>
      <c r="T690" s="520"/>
      <c r="U690" s="520"/>
      <c r="V690" s="520"/>
      <c r="W690" s="520"/>
      <c r="X690" s="520"/>
      <c r="Y690" s="520"/>
      <c r="Z690" s="520"/>
      <c r="AA690" s="520"/>
      <c r="AB690" s="520"/>
      <c r="AC690" s="520"/>
      <c r="AD690" s="520"/>
      <c r="AE690" s="520"/>
      <c r="AF690" s="520"/>
      <c r="AG690" s="520"/>
      <c r="AH690" s="520"/>
      <c r="AI690" s="520"/>
      <c r="AJ690" s="520"/>
      <c r="AK690" s="182"/>
    </row>
    <row r="691" spans="1:37" s="346" customFormat="1">
      <c r="B691" s="123"/>
      <c r="C691" s="507" t="s">
        <v>1661</v>
      </c>
      <c r="D691" s="182"/>
      <c r="E691" s="182"/>
      <c r="F691" s="338"/>
      <c r="G691" s="221"/>
      <c r="H691" s="523"/>
      <c r="I691" s="221"/>
      <c r="J691" s="221"/>
      <c r="K691" s="221"/>
      <c r="L691" s="221"/>
      <c r="M691" s="510"/>
      <c r="N691" s="510"/>
      <c r="O691" s="221"/>
      <c r="P691" s="221"/>
      <c r="Q691" s="221"/>
      <c r="R691" s="221"/>
      <c r="S691" s="221"/>
      <c r="T691" s="221"/>
      <c r="U691" s="221"/>
      <c r="V691" s="221"/>
      <c r="W691" s="221"/>
      <c r="X691" s="221"/>
      <c r="Y691" s="221"/>
      <c r="Z691" s="221"/>
      <c r="AA691" s="221"/>
      <c r="AB691" s="221"/>
      <c r="AC691" s="221"/>
      <c r="AD691" s="221"/>
      <c r="AE691" s="221"/>
      <c r="AF691" s="221"/>
      <c r="AG691" s="221"/>
      <c r="AH691" s="221"/>
      <c r="AI691" s="221"/>
      <c r="AJ691" s="221"/>
      <c r="AK691" s="182"/>
    </row>
    <row r="692" spans="1:37" s="346" customFormat="1" ht="15.75" customHeight="1">
      <c r="B692" s="122"/>
      <c r="C692" s="508" t="s">
        <v>39</v>
      </c>
      <c r="D692" s="524"/>
      <c r="E692" s="182"/>
      <c r="F692" s="182"/>
      <c r="G692" s="221"/>
      <c r="H692" s="391"/>
      <c r="I692" s="221"/>
      <c r="J692" s="221"/>
      <c r="K692" s="221"/>
      <c r="L692" s="221"/>
      <c r="M692" s="510"/>
      <c r="N692" s="510"/>
      <c r="O692" s="221"/>
      <c r="P692" s="221"/>
      <c r="Q692" s="221"/>
      <c r="R692" s="221"/>
      <c r="S692" s="221"/>
      <c r="T692" s="221"/>
      <c r="U692" s="221"/>
      <c r="V692" s="221"/>
      <c r="W692" s="221"/>
      <c r="X692" s="221"/>
      <c r="Y692" s="221"/>
      <c r="Z692" s="221"/>
      <c r="AA692" s="221"/>
      <c r="AB692" s="221"/>
      <c r="AC692" s="221"/>
      <c r="AD692" s="221"/>
      <c r="AE692" s="221"/>
      <c r="AF692" s="221"/>
      <c r="AG692" s="221"/>
      <c r="AH692" s="221"/>
      <c r="AI692" s="221"/>
      <c r="AJ692" s="221"/>
      <c r="AK692" s="182"/>
    </row>
    <row r="693" spans="1:37" s="346" customFormat="1" ht="47.25">
      <c r="A693" s="369">
        <v>755</v>
      </c>
      <c r="B693" s="122" t="s">
        <v>1662</v>
      </c>
      <c r="C693" s="338" t="s">
        <v>1663</v>
      </c>
      <c r="D693" s="182" t="s">
        <v>670</v>
      </c>
      <c r="E693" s="182" t="s">
        <v>42</v>
      </c>
      <c r="F693" s="509" t="s">
        <v>47</v>
      </c>
      <c r="G693" s="221">
        <v>120</v>
      </c>
      <c r="H693" s="525">
        <v>0</v>
      </c>
      <c r="I693" s="526">
        <v>0</v>
      </c>
      <c r="J693" s="221">
        <v>0</v>
      </c>
      <c r="K693" s="221">
        <v>0</v>
      </c>
      <c r="L693" s="221">
        <v>120</v>
      </c>
      <c r="M693" s="510">
        <v>60</v>
      </c>
      <c r="N693" s="510">
        <v>0</v>
      </c>
      <c r="O693" s="221">
        <v>60</v>
      </c>
      <c r="P693" s="221"/>
      <c r="Q693" s="221"/>
      <c r="R693" s="221"/>
      <c r="S693" s="221"/>
      <c r="T693" s="221"/>
      <c r="U693" s="221"/>
      <c r="V693" s="221"/>
      <c r="W693" s="221"/>
      <c r="X693" s="2843">
        <v>60</v>
      </c>
      <c r="Y693" s="2843">
        <v>0</v>
      </c>
      <c r="Z693" s="2108">
        <v>60</v>
      </c>
      <c r="AA693" s="2844"/>
      <c r="AB693" s="2844"/>
      <c r="AC693" s="2108">
        <v>0</v>
      </c>
      <c r="AD693" s="2108"/>
      <c r="AE693" s="2844"/>
      <c r="AF693" s="2844">
        <v>0</v>
      </c>
      <c r="AG693" s="2108">
        <v>0</v>
      </c>
      <c r="AH693" s="221"/>
      <c r="AI693" s="221"/>
      <c r="AJ693" s="221">
        <v>0</v>
      </c>
      <c r="AK693" s="182"/>
    </row>
    <row r="694" spans="1:37" s="346" customFormat="1" ht="47.25">
      <c r="A694" s="369">
        <v>756</v>
      </c>
      <c r="B694" s="122" t="s">
        <v>1664</v>
      </c>
      <c r="C694" s="338" t="s">
        <v>1665</v>
      </c>
      <c r="D694" s="182" t="s">
        <v>674</v>
      </c>
      <c r="E694" s="182" t="s">
        <v>42</v>
      </c>
      <c r="F694" s="509" t="s">
        <v>47</v>
      </c>
      <c r="G694" s="221">
        <v>120</v>
      </c>
      <c r="H694" s="525">
        <v>0</v>
      </c>
      <c r="I694" s="526">
        <v>0</v>
      </c>
      <c r="J694" s="221">
        <v>0</v>
      </c>
      <c r="K694" s="221">
        <v>0</v>
      </c>
      <c r="L694" s="221">
        <v>120</v>
      </c>
      <c r="M694" s="510">
        <v>60</v>
      </c>
      <c r="N694" s="510">
        <v>0</v>
      </c>
      <c r="O694" s="221">
        <v>60</v>
      </c>
      <c r="P694" s="221"/>
      <c r="Q694" s="221"/>
      <c r="R694" s="221"/>
      <c r="S694" s="221"/>
      <c r="T694" s="221"/>
      <c r="U694" s="221"/>
      <c r="V694" s="221"/>
      <c r="W694" s="221"/>
      <c r="X694" s="2843">
        <v>60</v>
      </c>
      <c r="Y694" s="2843">
        <v>0</v>
      </c>
      <c r="Z694" s="2108">
        <v>60</v>
      </c>
      <c r="AA694" s="2844"/>
      <c r="AB694" s="2844"/>
      <c r="AC694" s="2108">
        <v>0</v>
      </c>
      <c r="AD694" s="2108"/>
      <c r="AE694" s="2844"/>
      <c r="AF694" s="2844">
        <v>0</v>
      </c>
      <c r="AG694" s="2108">
        <v>0</v>
      </c>
      <c r="AH694" s="221"/>
      <c r="AI694" s="221"/>
      <c r="AJ694" s="221">
        <v>0</v>
      </c>
      <c r="AK694" s="182"/>
    </row>
    <row r="695" spans="1:37" s="346" customFormat="1" ht="47.25">
      <c r="A695" s="369">
        <v>757</v>
      </c>
      <c r="B695" s="122" t="s">
        <v>1666</v>
      </c>
      <c r="C695" s="338" t="s">
        <v>1667</v>
      </c>
      <c r="D695" s="182" t="s">
        <v>28</v>
      </c>
      <c r="E695" s="182" t="s">
        <v>42</v>
      </c>
      <c r="F695" s="509" t="s">
        <v>47</v>
      </c>
      <c r="G695" s="221">
        <v>90</v>
      </c>
      <c r="H695" s="525">
        <v>0</v>
      </c>
      <c r="I695" s="526">
        <v>0</v>
      </c>
      <c r="J695" s="221">
        <v>0</v>
      </c>
      <c r="K695" s="221">
        <v>0</v>
      </c>
      <c r="L695" s="221">
        <v>90</v>
      </c>
      <c r="M695" s="510">
        <v>45</v>
      </c>
      <c r="N695" s="510">
        <v>0</v>
      </c>
      <c r="O695" s="221">
        <v>45</v>
      </c>
      <c r="P695" s="221"/>
      <c r="Q695" s="221"/>
      <c r="R695" s="221"/>
      <c r="S695" s="221"/>
      <c r="T695" s="221"/>
      <c r="U695" s="221"/>
      <c r="V695" s="221"/>
      <c r="W695" s="221"/>
      <c r="X695" s="2843">
        <v>45</v>
      </c>
      <c r="Y695" s="2843">
        <v>0</v>
      </c>
      <c r="Z695" s="2108">
        <v>45</v>
      </c>
      <c r="AA695" s="2844"/>
      <c r="AB695" s="2844"/>
      <c r="AC695" s="2108">
        <v>0</v>
      </c>
      <c r="AD695" s="2108"/>
      <c r="AE695" s="2844"/>
      <c r="AF695" s="2844">
        <v>0</v>
      </c>
      <c r="AG695" s="2108">
        <v>0</v>
      </c>
      <c r="AH695" s="221"/>
      <c r="AI695" s="221"/>
      <c r="AJ695" s="221">
        <v>0</v>
      </c>
      <c r="AK695" s="182"/>
    </row>
    <row r="696" spans="1:37" s="346" customFormat="1" ht="47.25">
      <c r="A696" s="369">
        <v>758</v>
      </c>
      <c r="B696" s="122" t="s">
        <v>1668</v>
      </c>
      <c r="C696" s="338" t="s">
        <v>1669</v>
      </c>
      <c r="D696" s="182" t="s">
        <v>205</v>
      </c>
      <c r="E696" s="182" t="s">
        <v>42</v>
      </c>
      <c r="F696" s="509" t="s">
        <v>47</v>
      </c>
      <c r="G696" s="221">
        <v>90</v>
      </c>
      <c r="H696" s="525">
        <v>0</v>
      </c>
      <c r="I696" s="526">
        <v>0</v>
      </c>
      <c r="J696" s="221">
        <v>0</v>
      </c>
      <c r="K696" s="221">
        <v>0</v>
      </c>
      <c r="L696" s="221">
        <v>90</v>
      </c>
      <c r="M696" s="510">
        <v>45</v>
      </c>
      <c r="N696" s="510">
        <v>0</v>
      </c>
      <c r="O696" s="221">
        <v>45</v>
      </c>
      <c r="P696" s="221"/>
      <c r="Q696" s="221"/>
      <c r="R696" s="221"/>
      <c r="S696" s="221"/>
      <c r="T696" s="221"/>
      <c r="U696" s="221"/>
      <c r="V696" s="221"/>
      <c r="W696" s="221"/>
      <c r="X696" s="2843">
        <v>45</v>
      </c>
      <c r="Y696" s="2843">
        <v>0</v>
      </c>
      <c r="Z696" s="2108">
        <v>45</v>
      </c>
      <c r="AA696" s="2844"/>
      <c r="AB696" s="2844"/>
      <c r="AC696" s="2108">
        <v>0</v>
      </c>
      <c r="AD696" s="2108"/>
      <c r="AE696" s="2844"/>
      <c r="AF696" s="2844">
        <v>0</v>
      </c>
      <c r="AG696" s="2108">
        <v>0</v>
      </c>
      <c r="AH696" s="221"/>
      <c r="AI696" s="221"/>
      <c r="AJ696" s="221">
        <v>0</v>
      </c>
      <c r="AK696" s="182"/>
    </row>
    <row r="697" spans="1:37" s="346" customFormat="1" ht="47.25">
      <c r="A697" s="369">
        <v>759</v>
      </c>
      <c r="B697" s="122" t="s">
        <v>1670</v>
      </c>
      <c r="C697" s="338" t="s">
        <v>1671</v>
      </c>
      <c r="D697" s="182" t="s">
        <v>400</v>
      </c>
      <c r="E697" s="182" t="s">
        <v>42</v>
      </c>
      <c r="F697" s="509" t="s">
        <v>47</v>
      </c>
      <c r="G697" s="221">
        <v>250</v>
      </c>
      <c r="H697" s="525">
        <v>0</v>
      </c>
      <c r="I697" s="526">
        <v>0</v>
      </c>
      <c r="J697" s="221">
        <v>0</v>
      </c>
      <c r="K697" s="221">
        <v>0</v>
      </c>
      <c r="L697" s="221">
        <v>250</v>
      </c>
      <c r="M697" s="510">
        <v>60</v>
      </c>
      <c r="N697" s="510">
        <v>0</v>
      </c>
      <c r="O697" s="221">
        <v>60</v>
      </c>
      <c r="P697" s="221"/>
      <c r="Q697" s="221"/>
      <c r="R697" s="221"/>
      <c r="S697" s="221"/>
      <c r="T697" s="221"/>
      <c r="U697" s="221"/>
      <c r="V697" s="221"/>
      <c r="W697" s="221"/>
      <c r="X697" s="2843">
        <v>60</v>
      </c>
      <c r="Y697" s="2843">
        <v>0</v>
      </c>
      <c r="Z697" s="2108">
        <v>60</v>
      </c>
      <c r="AA697" s="2844"/>
      <c r="AB697" s="2844"/>
      <c r="AC697" s="2108">
        <v>0</v>
      </c>
      <c r="AD697" s="2108"/>
      <c r="AE697" s="2844"/>
      <c r="AF697" s="2844">
        <v>0</v>
      </c>
      <c r="AG697" s="2108">
        <v>0</v>
      </c>
      <c r="AH697" s="221"/>
      <c r="AI697" s="221"/>
      <c r="AJ697" s="221">
        <v>0</v>
      </c>
      <c r="AK697" s="182"/>
    </row>
    <row r="698" spans="1:37" s="346" customFormat="1" ht="47.25">
      <c r="A698" s="369">
        <v>760</v>
      </c>
      <c r="B698" s="228" t="s">
        <v>1672</v>
      </c>
      <c r="C698" s="338" t="s">
        <v>1673</v>
      </c>
      <c r="D698" s="182" t="s">
        <v>209</v>
      </c>
      <c r="E698" s="182" t="s">
        <v>42</v>
      </c>
      <c r="F698" s="527" t="s">
        <v>43</v>
      </c>
      <c r="G698" s="221">
        <v>75</v>
      </c>
      <c r="H698" s="221">
        <v>0</v>
      </c>
      <c r="I698" s="221">
        <v>0</v>
      </c>
      <c r="J698" s="221">
        <v>0</v>
      </c>
      <c r="K698" s="221">
        <v>0</v>
      </c>
      <c r="L698" s="221">
        <v>75</v>
      </c>
      <c r="M698" s="510">
        <v>18.75</v>
      </c>
      <c r="N698" s="510">
        <v>0</v>
      </c>
      <c r="O698" s="221">
        <v>18.75</v>
      </c>
      <c r="P698" s="221"/>
      <c r="Q698" s="221"/>
      <c r="R698" s="221"/>
      <c r="S698" s="221"/>
      <c r="T698" s="221"/>
      <c r="U698" s="221"/>
      <c r="V698" s="221"/>
      <c r="W698" s="221"/>
      <c r="X698" s="2843">
        <v>18.75</v>
      </c>
      <c r="Y698" s="2843">
        <v>0</v>
      </c>
      <c r="Z698" s="2108">
        <v>18.75</v>
      </c>
      <c r="AA698" s="2844"/>
      <c r="AB698" s="2844"/>
      <c r="AC698" s="2108">
        <v>0</v>
      </c>
      <c r="AD698" s="2108"/>
      <c r="AE698" s="2844"/>
      <c r="AF698" s="2844">
        <v>0</v>
      </c>
      <c r="AG698" s="2108">
        <v>0</v>
      </c>
      <c r="AH698" s="221"/>
      <c r="AI698" s="221"/>
      <c r="AJ698" s="221">
        <v>0</v>
      </c>
      <c r="AK698" s="182"/>
    </row>
    <row r="699" spans="1:37" s="346" customFormat="1" ht="63">
      <c r="A699" s="369">
        <v>761</v>
      </c>
      <c r="B699" s="228" t="s">
        <v>1674</v>
      </c>
      <c r="C699" s="338" t="s">
        <v>1675</v>
      </c>
      <c r="D699" s="182" t="s">
        <v>254</v>
      </c>
      <c r="E699" s="182" t="s">
        <v>42</v>
      </c>
      <c r="F699" s="527" t="s">
        <v>30</v>
      </c>
      <c r="G699" s="221">
        <v>55</v>
      </c>
      <c r="H699" s="221">
        <v>0</v>
      </c>
      <c r="I699" s="221">
        <v>0</v>
      </c>
      <c r="J699" s="221">
        <v>0</v>
      </c>
      <c r="K699" s="221">
        <v>0</v>
      </c>
      <c r="L699" s="221">
        <v>55</v>
      </c>
      <c r="M699" s="510">
        <v>55</v>
      </c>
      <c r="N699" s="510">
        <v>0</v>
      </c>
      <c r="O699" s="221">
        <v>55</v>
      </c>
      <c r="P699" s="221"/>
      <c r="Q699" s="221"/>
      <c r="R699" s="221"/>
      <c r="S699" s="221"/>
      <c r="T699" s="221"/>
      <c r="U699" s="221"/>
      <c r="V699" s="221"/>
      <c r="W699" s="221"/>
      <c r="X699" s="2843">
        <v>55</v>
      </c>
      <c r="Y699" s="2843">
        <v>0</v>
      </c>
      <c r="Z699" s="2108">
        <v>55</v>
      </c>
      <c r="AA699" s="2844"/>
      <c r="AB699" s="2844"/>
      <c r="AC699" s="2108">
        <v>0</v>
      </c>
      <c r="AD699" s="2108"/>
      <c r="AE699" s="2844"/>
      <c r="AF699" s="2844">
        <v>0</v>
      </c>
      <c r="AG699" s="2108">
        <v>0</v>
      </c>
      <c r="AH699" s="221"/>
      <c r="AI699" s="221"/>
      <c r="AJ699" s="221">
        <v>0</v>
      </c>
      <c r="AK699" s="182"/>
    </row>
    <row r="700" spans="1:37" s="346" customFormat="1" ht="63">
      <c r="A700" s="369">
        <v>762</v>
      </c>
      <c r="B700" s="228" t="s">
        <v>1676</v>
      </c>
      <c r="C700" s="338" t="s">
        <v>1677</v>
      </c>
      <c r="D700" s="182" t="s">
        <v>254</v>
      </c>
      <c r="E700" s="182" t="s">
        <v>42</v>
      </c>
      <c r="F700" s="527" t="s">
        <v>43</v>
      </c>
      <c r="G700" s="221">
        <v>35</v>
      </c>
      <c r="H700" s="221">
        <v>0</v>
      </c>
      <c r="I700" s="221">
        <v>0</v>
      </c>
      <c r="J700" s="221">
        <v>0</v>
      </c>
      <c r="K700" s="221">
        <v>0</v>
      </c>
      <c r="L700" s="221">
        <v>35</v>
      </c>
      <c r="M700" s="510">
        <v>25</v>
      </c>
      <c r="N700" s="510">
        <v>0</v>
      </c>
      <c r="O700" s="221">
        <v>25</v>
      </c>
      <c r="P700" s="221"/>
      <c r="Q700" s="221"/>
      <c r="R700" s="221"/>
      <c r="S700" s="221"/>
      <c r="T700" s="221"/>
      <c r="U700" s="221"/>
      <c r="V700" s="221"/>
      <c r="W700" s="221"/>
      <c r="X700" s="2843">
        <v>25</v>
      </c>
      <c r="Y700" s="2843">
        <v>0</v>
      </c>
      <c r="Z700" s="2108">
        <v>25</v>
      </c>
      <c r="AA700" s="2844"/>
      <c r="AB700" s="2844"/>
      <c r="AC700" s="2108">
        <v>0</v>
      </c>
      <c r="AD700" s="2108"/>
      <c r="AE700" s="2844"/>
      <c r="AF700" s="2844">
        <v>0</v>
      </c>
      <c r="AG700" s="2108">
        <v>0</v>
      </c>
      <c r="AH700" s="221"/>
      <c r="AI700" s="221"/>
      <c r="AJ700" s="221">
        <v>0</v>
      </c>
      <c r="AK700" s="182"/>
    </row>
    <row r="701" spans="1:37" s="346" customFormat="1" ht="63">
      <c r="A701" s="369">
        <v>763</v>
      </c>
      <c r="B701" s="228" t="s">
        <v>1678</v>
      </c>
      <c r="C701" s="338" t="s">
        <v>1679</v>
      </c>
      <c r="D701" s="182" t="s">
        <v>393</v>
      </c>
      <c r="E701" s="182" t="s">
        <v>42</v>
      </c>
      <c r="F701" s="527" t="s">
        <v>43</v>
      </c>
      <c r="G701" s="221">
        <v>47.5</v>
      </c>
      <c r="H701" s="221">
        <v>0</v>
      </c>
      <c r="I701" s="221">
        <v>0</v>
      </c>
      <c r="J701" s="221">
        <v>0</v>
      </c>
      <c r="K701" s="221">
        <v>0</v>
      </c>
      <c r="L701" s="221">
        <v>47.5</v>
      </c>
      <c r="M701" s="510">
        <v>35</v>
      </c>
      <c r="N701" s="510">
        <v>0</v>
      </c>
      <c r="O701" s="221">
        <v>35</v>
      </c>
      <c r="P701" s="221"/>
      <c r="Q701" s="221"/>
      <c r="R701" s="221"/>
      <c r="S701" s="221"/>
      <c r="T701" s="221"/>
      <c r="U701" s="221"/>
      <c r="V701" s="221"/>
      <c r="W701" s="221"/>
      <c r="X701" s="2843">
        <v>35</v>
      </c>
      <c r="Y701" s="2843">
        <v>0</v>
      </c>
      <c r="Z701" s="2108">
        <v>35</v>
      </c>
      <c r="AA701" s="2844"/>
      <c r="AB701" s="2844"/>
      <c r="AC701" s="2108">
        <v>0</v>
      </c>
      <c r="AD701" s="2108"/>
      <c r="AE701" s="2844"/>
      <c r="AF701" s="2844">
        <v>0</v>
      </c>
      <c r="AG701" s="2108">
        <v>0</v>
      </c>
      <c r="AH701" s="221"/>
      <c r="AI701" s="221"/>
      <c r="AJ701" s="221">
        <v>0</v>
      </c>
      <c r="AK701" s="182"/>
    </row>
    <row r="702" spans="1:37" s="346" customFormat="1" ht="63">
      <c r="A702" s="369">
        <v>764</v>
      </c>
      <c r="B702" s="228" t="s">
        <v>1680</v>
      </c>
      <c r="C702" s="338" t="s">
        <v>1681</v>
      </c>
      <c r="D702" s="182" t="s">
        <v>384</v>
      </c>
      <c r="E702" s="182" t="s">
        <v>42</v>
      </c>
      <c r="F702" s="527" t="s">
        <v>43</v>
      </c>
      <c r="G702" s="221">
        <v>85</v>
      </c>
      <c r="H702" s="221">
        <v>0</v>
      </c>
      <c r="I702" s="221">
        <v>0</v>
      </c>
      <c r="J702" s="221">
        <v>0</v>
      </c>
      <c r="K702" s="221">
        <v>0</v>
      </c>
      <c r="L702" s="221">
        <v>85</v>
      </c>
      <c r="M702" s="510">
        <v>35</v>
      </c>
      <c r="N702" s="510">
        <v>0</v>
      </c>
      <c r="O702" s="221">
        <v>35</v>
      </c>
      <c r="P702" s="221"/>
      <c r="Q702" s="221"/>
      <c r="R702" s="221"/>
      <c r="S702" s="221"/>
      <c r="T702" s="221"/>
      <c r="U702" s="221"/>
      <c r="V702" s="221"/>
      <c r="W702" s="221"/>
      <c r="X702" s="2843">
        <v>35</v>
      </c>
      <c r="Y702" s="2843">
        <v>0</v>
      </c>
      <c r="Z702" s="2108">
        <v>35</v>
      </c>
      <c r="AA702" s="2844"/>
      <c r="AB702" s="2844"/>
      <c r="AC702" s="2108">
        <v>0</v>
      </c>
      <c r="AD702" s="2108"/>
      <c r="AE702" s="2844"/>
      <c r="AF702" s="2844">
        <v>0</v>
      </c>
      <c r="AG702" s="2108">
        <v>0</v>
      </c>
      <c r="AH702" s="221"/>
      <c r="AI702" s="221"/>
      <c r="AJ702" s="221">
        <v>0</v>
      </c>
      <c r="AK702" s="182"/>
    </row>
    <row r="703" spans="1:37" s="346" customFormat="1" ht="63">
      <c r="A703" s="369">
        <v>765</v>
      </c>
      <c r="B703" s="228" t="s">
        <v>1682</v>
      </c>
      <c r="C703" s="338" t="s">
        <v>1683</v>
      </c>
      <c r="D703" s="182" t="s">
        <v>56</v>
      </c>
      <c r="E703" s="182" t="s">
        <v>42</v>
      </c>
      <c r="F703" s="527" t="s">
        <v>43</v>
      </c>
      <c r="G703" s="221">
        <v>95</v>
      </c>
      <c r="H703" s="221">
        <v>0</v>
      </c>
      <c r="I703" s="221">
        <v>0</v>
      </c>
      <c r="J703" s="221">
        <v>0</v>
      </c>
      <c r="K703" s="221">
        <v>0</v>
      </c>
      <c r="L703" s="221">
        <v>95</v>
      </c>
      <c r="M703" s="510">
        <v>30</v>
      </c>
      <c r="N703" s="510">
        <v>0</v>
      </c>
      <c r="O703" s="221">
        <v>30</v>
      </c>
      <c r="P703" s="221"/>
      <c r="Q703" s="221"/>
      <c r="R703" s="221"/>
      <c r="S703" s="221"/>
      <c r="T703" s="221"/>
      <c r="U703" s="221"/>
      <c r="V703" s="221"/>
      <c r="W703" s="221"/>
      <c r="X703" s="2843">
        <v>30</v>
      </c>
      <c r="Y703" s="2843">
        <v>0</v>
      </c>
      <c r="Z703" s="2108">
        <v>30</v>
      </c>
      <c r="AA703" s="2844"/>
      <c r="AB703" s="2844"/>
      <c r="AC703" s="2108">
        <v>0</v>
      </c>
      <c r="AD703" s="2108"/>
      <c r="AE703" s="2844"/>
      <c r="AF703" s="2844">
        <v>0</v>
      </c>
      <c r="AG703" s="2108">
        <v>0</v>
      </c>
      <c r="AH703" s="221"/>
      <c r="AI703" s="221"/>
      <c r="AJ703" s="221">
        <v>0</v>
      </c>
      <c r="AK703" s="182"/>
    </row>
    <row r="704" spans="1:37" s="346" customFormat="1" ht="63">
      <c r="A704" s="369">
        <v>766</v>
      </c>
      <c r="B704" s="228" t="s">
        <v>1684</v>
      </c>
      <c r="C704" s="338" t="s">
        <v>1685</v>
      </c>
      <c r="D704" s="182" t="s">
        <v>561</v>
      </c>
      <c r="E704" s="182" t="s">
        <v>42</v>
      </c>
      <c r="F704" s="527" t="s">
        <v>43</v>
      </c>
      <c r="G704" s="221">
        <v>95.5</v>
      </c>
      <c r="H704" s="221">
        <v>0</v>
      </c>
      <c r="I704" s="221">
        <v>0</v>
      </c>
      <c r="J704" s="221">
        <v>0</v>
      </c>
      <c r="K704" s="221">
        <v>0</v>
      </c>
      <c r="L704" s="221">
        <v>95.5</v>
      </c>
      <c r="M704" s="510">
        <v>23.875</v>
      </c>
      <c r="N704" s="510">
        <v>0</v>
      </c>
      <c r="O704" s="221">
        <v>23.875</v>
      </c>
      <c r="P704" s="221"/>
      <c r="Q704" s="221"/>
      <c r="R704" s="221"/>
      <c r="S704" s="221"/>
      <c r="T704" s="221"/>
      <c r="U704" s="221"/>
      <c r="V704" s="221"/>
      <c r="W704" s="221"/>
      <c r="X704" s="2843">
        <v>23.875</v>
      </c>
      <c r="Y704" s="2843">
        <v>0</v>
      </c>
      <c r="Z704" s="2108">
        <v>23.875</v>
      </c>
      <c r="AA704" s="2844"/>
      <c r="AB704" s="2844"/>
      <c r="AC704" s="2108">
        <v>0</v>
      </c>
      <c r="AD704" s="2108"/>
      <c r="AE704" s="2844"/>
      <c r="AF704" s="2844">
        <v>0</v>
      </c>
      <c r="AG704" s="2108">
        <v>0</v>
      </c>
      <c r="AH704" s="221"/>
      <c r="AI704" s="221"/>
      <c r="AJ704" s="221">
        <v>0</v>
      </c>
      <c r="AK704" s="182"/>
    </row>
    <row r="705" spans="1:37" s="346" customFormat="1" ht="63">
      <c r="A705" s="369">
        <v>767</v>
      </c>
      <c r="B705" s="228" t="s">
        <v>1686</v>
      </c>
      <c r="C705" s="338" t="s">
        <v>1687</v>
      </c>
      <c r="D705" s="182" t="s">
        <v>400</v>
      </c>
      <c r="E705" s="182" t="s">
        <v>42</v>
      </c>
      <c r="F705" s="527" t="s">
        <v>43</v>
      </c>
      <c r="G705" s="221">
        <v>75</v>
      </c>
      <c r="H705" s="221">
        <v>0</v>
      </c>
      <c r="I705" s="221">
        <v>0</v>
      </c>
      <c r="J705" s="221">
        <v>0</v>
      </c>
      <c r="K705" s="221">
        <v>0</v>
      </c>
      <c r="L705" s="221">
        <v>75</v>
      </c>
      <c r="M705" s="510">
        <v>18.75</v>
      </c>
      <c r="N705" s="510">
        <v>0</v>
      </c>
      <c r="O705" s="221">
        <v>18.75</v>
      </c>
      <c r="P705" s="221"/>
      <c r="Q705" s="221"/>
      <c r="R705" s="221"/>
      <c r="S705" s="221"/>
      <c r="T705" s="221"/>
      <c r="U705" s="221"/>
      <c r="V705" s="221"/>
      <c r="W705" s="221"/>
      <c r="X705" s="2843">
        <v>18.75</v>
      </c>
      <c r="Y705" s="2843">
        <v>0</v>
      </c>
      <c r="Z705" s="2108">
        <v>18.75</v>
      </c>
      <c r="AA705" s="2844"/>
      <c r="AB705" s="2844"/>
      <c r="AC705" s="2108">
        <v>0</v>
      </c>
      <c r="AD705" s="2108"/>
      <c r="AE705" s="2844"/>
      <c r="AF705" s="2844">
        <v>0</v>
      </c>
      <c r="AG705" s="2108">
        <v>0</v>
      </c>
      <c r="AH705" s="221"/>
      <c r="AI705" s="221"/>
      <c r="AJ705" s="221">
        <v>0</v>
      </c>
      <c r="AK705" s="182"/>
    </row>
    <row r="706" spans="1:37" s="346" customFormat="1" ht="63">
      <c r="A706" s="369">
        <v>768</v>
      </c>
      <c r="B706" s="228" t="s">
        <v>1688</v>
      </c>
      <c r="C706" s="338" t="s">
        <v>1689</v>
      </c>
      <c r="D706" s="356" t="s">
        <v>666</v>
      </c>
      <c r="E706" s="182" t="s">
        <v>42</v>
      </c>
      <c r="F706" s="527" t="s">
        <v>43</v>
      </c>
      <c r="G706" s="221">
        <v>55</v>
      </c>
      <c r="H706" s="221">
        <v>0</v>
      </c>
      <c r="I706" s="221">
        <v>0</v>
      </c>
      <c r="J706" s="221">
        <v>0</v>
      </c>
      <c r="K706" s="221">
        <v>0</v>
      </c>
      <c r="L706" s="221">
        <v>55</v>
      </c>
      <c r="M706" s="510">
        <v>13.75</v>
      </c>
      <c r="N706" s="510">
        <v>0</v>
      </c>
      <c r="O706" s="221">
        <v>13.75</v>
      </c>
      <c r="P706" s="221"/>
      <c r="Q706" s="221"/>
      <c r="R706" s="221"/>
      <c r="S706" s="221"/>
      <c r="T706" s="221"/>
      <c r="U706" s="221"/>
      <c r="V706" s="221"/>
      <c r="W706" s="221"/>
      <c r="X706" s="2843">
        <v>13.75</v>
      </c>
      <c r="Y706" s="2843">
        <v>0</v>
      </c>
      <c r="Z706" s="2108">
        <v>13.75</v>
      </c>
      <c r="AA706" s="2844"/>
      <c r="AB706" s="2844"/>
      <c r="AC706" s="2108">
        <v>0</v>
      </c>
      <c r="AD706" s="2108"/>
      <c r="AE706" s="2844"/>
      <c r="AF706" s="2844">
        <v>0</v>
      </c>
      <c r="AG706" s="2108">
        <v>0</v>
      </c>
      <c r="AH706" s="221"/>
      <c r="AI706" s="221"/>
      <c r="AJ706" s="221">
        <v>0</v>
      </c>
      <c r="AK706" s="182"/>
    </row>
    <row r="707" spans="1:37" s="346" customFormat="1" ht="47.25">
      <c r="A707" s="369">
        <v>769</v>
      </c>
      <c r="B707" s="228" t="s">
        <v>1690</v>
      </c>
      <c r="C707" s="338" t="s">
        <v>1691</v>
      </c>
      <c r="D707" s="182" t="s">
        <v>45</v>
      </c>
      <c r="E707" s="182" t="s">
        <v>42</v>
      </c>
      <c r="F707" s="527" t="s">
        <v>43</v>
      </c>
      <c r="G707" s="221">
        <v>75</v>
      </c>
      <c r="H707" s="221">
        <v>0</v>
      </c>
      <c r="I707" s="221">
        <v>0</v>
      </c>
      <c r="J707" s="221">
        <v>0</v>
      </c>
      <c r="K707" s="221">
        <v>0</v>
      </c>
      <c r="L707" s="221">
        <v>75</v>
      </c>
      <c r="M707" s="510">
        <v>18.75</v>
      </c>
      <c r="N707" s="510">
        <v>0</v>
      </c>
      <c r="O707" s="221">
        <v>18.75</v>
      </c>
      <c r="P707" s="221"/>
      <c r="Q707" s="221"/>
      <c r="R707" s="221"/>
      <c r="S707" s="221"/>
      <c r="T707" s="221"/>
      <c r="U707" s="221"/>
      <c r="V707" s="221"/>
      <c r="W707" s="221"/>
      <c r="X707" s="2843">
        <v>18.75</v>
      </c>
      <c r="Y707" s="2843">
        <v>0</v>
      </c>
      <c r="Z707" s="2108">
        <v>18.75</v>
      </c>
      <c r="AA707" s="2844"/>
      <c r="AB707" s="2844"/>
      <c r="AC707" s="2108">
        <v>0</v>
      </c>
      <c r="AD707" s="2108"/>
      <c r="AE707" s="2844"/>
      <c r="AF707" s="2844">
        <v>0</v>
      </c>
      <c r="AG707" s="2108">
        <v>0</v>
      </c>
      <c r="AH707" s="221"/>
      <c r="AI707" s="221"/>
      <c r="AJ707" s="221">
        <v>0</v>
      </c>
      <c r="AK707" s="182"/>
    </row>
    <row r="708" spans="1:37" s="346" customFormat="1" ht="47.25">
      <c r="A708" s="369">
        <v>770</v>
      </c>
      <c r="B708" s="228" t="s">
        <v>1692</v>
      </c>
      <c r="C708" s="338" t="s">
        <v>1693</v>
      </c>
      <c r="D708" s="182" t="s">
        <v>389</v>
      </c>
      <c r="E708" s="182" t="s">
        <v>42</v>
      </c>
      <c r="F708" s="527" t="s">
        <v>43</v>
      </c>
      <c r="G708" s="221">
        <v>85.5</v>
      </c>
      <c r="H708" s="221">
        <v>0</v>
      </c>
      <c r="I708" s="221">
        <v>0</v>
      </c>
      <c r="J708" s="221">
        <v>0</v>
      </c>
      <c r="K708" s="221">
        <v>0</v>
      </c>
      <c r="L708" s="221">
        <v>85.5</v>
      </c>
      <c r="M708" s="510">
        <v>21.375</v>
      </c>
      <c r="N708" s="510">
        <v>0</v>
      </c>
      <c r="O708" s="221">
        <v>21.375</v>
      </c>
      <c r="P708" s="221"/>
      <c r="Q708" s="221"/>
      <c r="R708" s="221"/>
      <c r="S708" s="221"/>
      <c r="T708" s="221"/>
      <c r="U708" s="221"/>
      <c r="V708" s="221"/>
      <c r="W708" s="221"/>
      <c r="X708" s="2843">
        <v>21.375</v>
      </c>
      <c r="Y708" s="2843">
        <v>0</v>
      </c>
      <c r="Z708" s="2108">
        <v>21.375</v>
      </c>
      <c r="AA708" s="2844"/>
      <c r="AB708" s="2844"/>
      <c r="AC708" s="2108">
        <v>0</v>
      </c>
      <c r="AD708" s="2108"/>
      <c r="AE708" s="2844"/>
      <c r="AF708" s="2844">
        <v>0</v>
      </c>
      <c r="AG708" s="2108">
        <v>0</v>
      </c>
      <c r="AH708" s="221"/>
      <c r="AI708" s="221"/>
      <c r="AJ708" s="221">
        <v>0</v>
      </c>
      <c r="AK708" s="182"/>
    </row>
    <row r="709" spans="1:37" s="346" customFormat="1" ht="47.25">
      <c r="A709" s="369">
        <v>771</v>
      </c>
      <c r="B709" s="228" t="s">
        <v>1694</v>
      </c>
      <c r="C709" s="338" t="s">
        <v>1695</v>
      </c>
      <c r="D709" s="182" t="s">
        <v>393</v>
      </c>
      <c r="E709" s="182" t="s">
        <v>42</v>
      </c>
      <c r="F709" s="527" t="s">
        <v>43</v>
      </c>
      <c r="G709" s="221">
        <v>85</v>
      </c>
      <c r="H709" s="221">
        <v>0</v>
      </c>
      <c r="I709" s="221">
        <v>0</v>
      </c>
      <c r="J709" s="221">
        <v>0</v>
      </c>
      <c r="K709" s="221">
        <v>0</v>
      </c>
      <c r="L709" s="221">
        <v>85</v>
      </c>
      <c r="M709" s="510">
        <v>21.25</v>
      </c>
      <c r="N709" s="510">
        <v>0</v>
      </c>
      <c r="O709" s="221">
        <v>21.25</v>
      </c>
      <c r="P709" s="221"/>
      <c r="Q709" s="221"/>
      <c r="R709" s="221"/>
      <c r="S709" s="221"/>
      <c r="T709" s="221"/>
      <c r="U709" s="221"/>
      <c r="V709" s="221"/>
      <c r="W709" s="221"/>
      <c r="X709" s="2843">
        <v>21.25</v>
      </c>
      <c r="Y709" s="2843">
        <v>0</v>
      </c>
      <c r="Z709" s="2108">
        <v>21.25</v>
      </c>
      <c r="AA709" s="2844"/>
      <c r="AB709" s="2844"/>
      <c r="AC709" s="2108">
        <v>0</v>
      </c>
      <c r="AD709" s="2108"/>
      <c r="AE709" s="2844"/>
      <c r="AF709" s="2844">
        <v>0</v>
      </c>
      <c r="AG709" s="2108">
        <v>0</v>
      </c>
      <c r="AH709" s="221"/>
      <c r="AI709" s="221"/>
      <c r="AJ709" s="221">
        <v>0</v>
      </c>
      <c r="AK709" s="182"/>
    </row>
    <row r="710" spans="1:37" s="346" customFormat="1" ht="47.25">
      <c r="A710" s="369">
        <v>772</v>
      </c>
      <c r="B710" s="228" t="s">
        <v>1696</v>
      </c>
      <c r="C710" s="338" t="s">
        <v>1697</v>
      </c>
      <c r="D710" s="182" t="s">
        <v>400</v>
      </c>
      <c r="E710" s="182" t="s">
        <v>42</v>
      </c>
      <c r="F710" s="527" t="s">
        <v>43</v>
      </c>
      <c r="G710" s="221">
        <v>75</v>
      </c>
      <c r="H710" s="221">
        <v>0</v>
      </c>
      <c r="I710" s="221">
        <v>0</v>
      </c>
      <c r="J710" s="221">
        <v>0</v>
      </c>
      <c r="K710" s="221">
        <v>0</v>
      </c>
      <c r="L710" s="221">
        <v>75</v>
      </c>
      <c r="M710" s="510">
        <v>18.75</v>
      </c>
      <c r="N710" s="510">
        <v>0</v>
      </c>
      <c r="O710" s="221">
        <v>18.75</v>
      </c>
      <c r="P710" s="221"/>
      <c r="Q710" s="221"/>
      <c r="R710" s="221"/>
      <c r="S710" s="221"/>
      <c r="T710" s="221"/>
      <c r="U710" s="221"/>
      <c r="V710" s="221"/>
      <c r="W710" s="221"/>
      <c r="X710" s="2843">
        <v>18.75</v>
      </c>
      <c r="Y710" s="2843">
        <v>0</v>
      </c>
      <c r="Z710" s="2108">
        <v>18.75</v>
      </c>
      <c r="AA710" s="2844"/>
      <c r="AB710" s="2844"/>
      <c r="AC710" s="2108">
        <v>0</v>
      </c>
      <c r="AD710" s="2108"/>
      <c r="AE710" s="2844"/>
      <c r="AF710" s="2844">
        <v>0</v>
      </c>
      <c r="AG710" s="2108">
        <v>0</v>
      </c>
      <c r="AH710" s="221"/>
      <c r="AI710" s="221"/>
      <c r="AJ710" s="221">
        <v>0</v>
      </c>
      <c r="AK710" s="182"/>
    </row>
    <row r="711" spans="1:37" s="346" customFormat="1" ht="47.25">
      <c r="A711" s="369">
        <v>773</v>
      </c>
      <c r="B711" s="228" t="s">
        <v>1698</v>
      </c>
      <c r="C711" s="338" t="s">
        <v>1699</v>
      </c>
      <c r="D711" s="182" t="s">
        <v>66</v>
      </c>
      <c r="E711" s="182" t="s">
        <v>42</v>
      </c>
      <c r="F711" s="527" t="s">
        <v>43</v>
      </c>
      <c r="G711" s="221">
        <v>250</v>
      </c>
      <c r="H711" s="221">
        <v>0</v>
      </c>
      <c r="I711" s="221">
        <v>0</v>
      </c>
      <c r="J711" s="221">
        <v>0</v>
      </c>
      <c r="K711" s="221">
        <v>0</v>
      </c>
      <c r="L711" s="221">
        <v>250</v>
      </c>
      <c r="M711" s="510">
        <v>57.5</v>
      </c>
      <c r="N711" s="510">
        <v>0</v>
      </c>
      <c r="O711" s="221">
        <v>57.5</v>
      </c>
      <c r="P711" s="221"/>
      <c r="Q711" s="221"/>
      <c r="R711" s="221"/>
      <c r="S711" s="221"/>
      <c r="T711" s="221"/>
      <c r="U711" s="221"/>
      <c r="V711" s="221"/>
      <c r="W711" s="221"/>
      <c r="X711" s="2843">
        <v>57.5</v>
      </c>
      <c r="Y711" s="2843">
        <v>0</v>
      </c>
      <c r="Z711" s="2108">
        <v>57.5</v>
      </c>
      <c r="AA711" s="2844"/>
      <c r="AB711" s="2844"/>
      <c r="AC711" s="2108">
        <v>0</v>
      </c>
      <c r="AD711" s="2108"/>
      <c r="AE711" s="2844"/>
      <c r="AF711" s="2844">
        <v>0</v>
      </c>
      <c r="AG711" s="2108">
        <v>0</v>
      </c>
      <c r="AH711" s="221"/>
      <c r="AI711" s="221"/>
      <c r="AJ711" s="221">
        <v>0</v>
      </c>
      <c r="AK711" s="182"/>
    </row>
    <row r="712" spans="1:37" s="346" customFormat="1" ht="47.25">
      <c r="A712" s="369">
        <v>774</v>
      </c>
      <c r="B712" s="228" t="s">
        <v>1700</v>
      </c>
      <c r="C712" s="338" t="s">
        <v>1701</v>
      </c>
      <c r="D712" s="182" t="s">
        <v>564</v>
      </c>
      <c r="E712" s="182" t="s">
        <v>42</v>
      </c>
      <c r="F712" s="527" t="s">
        <v>43</v>
      </c>
      <c r="G712" s="221">
        <v>250</v>
      </c>
      <c r="H712" s="221">
        <v>0</v>
      </c>
      <c r="I712" s="221">
        <v>0</v>
      </c>
      <c r="J712" s="221">
        <v>0</v>
      </c>
      <c r="K712" s="221">
        <v>0</v>
      </c>
      <c r="L712" s="221">
        <v>250</v>
      </c>
      <c r="M712" s="510">
        <v>62.5</v>
      </c>
      <c r="N712" s="510">
        <v>0</v>
      </c>
      <c r="O712" s="221">
        <v>62.5</v>
      </c>
      <c r="P712" s="221"/>
      <c r="Q712" s="221"/>
      <c r="R712" s="221"/>
      <c r="S712" s="221"/>
      <c r="T712" s="221"/>
      <c r="U712" s="221"/>
      <c r="V712" s="221"/>
      <c r="W712" s="221"/>
      <c r="X712" s="2843">
        <v>62.5</v>
      </c>
      <c r="Y712" s="2843">
        <v>0</v>
      </c>
      <c r="Z712" s="2108">
        <v>62.5</v>
      </c>
      <c r="AA712" s="2844"/>
      <c r="AB712" s="2844"/>
      <c r="AC712" s="2108">
        <v>0</v>
      </c>
      <c r="AD712" s="2108"/>
      <c r="AE712" s="2844"/>
      <c r="AF712" s="2844">
        <v>0</v>
      </c>
      <c r="AG712" s="2108">
        <v>0</v>
      </c>
      <c r="AH712" s="221"/>
      <c r="AI712" s="221"/>
      <c r="AJ712" s="221">
        <v>0</v>
      </c>
      <c r="AK712" s="182"/>
    </row>
    <row r="713" spans="1:37" s="346" customFormat="1" ht="47.25">
      <c r="A713" s="369">
        <v>775</v>
      </c>
      <c r="B713" s="228" t="s">
        <v>1702</v>
      </c>
      <c r="C713" s="338" t="s">
        <v>1703</v>
      </c>
      <c r="D713" s="182" t="s">
        <v>187</v>
      </c>
      <c r="E713" s="182" t="s">
        <v>42</v>
      </c>
      <c r="F713" s="527" t="s">
        <v>43</v>
      </c>
      <c r="G713" s="221">
        <v>85</v>
      </c>
      <c r="H713" s="221">
        <v>0</v>
      </c>
      <c r="I713" s="221">
        <v>0</v>
      </c>
      <c r="J713" s="221">
        <v>0</v>
      </c>
      <c r="K713" s="221">
        <v>0</v>
      </c>
      <c r="L713" s="221">
        <v>85</v>
      </c>
      <c r="M713" s="510">
        <v>21.25</v>
      </c>
      <c r="N713" s="510">
        <v>0</v>
      </c>
      <c r="O713" s="221">
        <v>21.25</v>
      </c>
      <c r="P713" s="221"/>
      <c r="Q713" s="221"/>
      <c r="R713" s="221"/>
      <c r="S713" s="221"/>
      <c r="T713" s="221"/>
      <c r="U713" s="221"/>
      <c r="V713" s="221"/>
      <c r="W713" s="221"/>
      <c r="X713" s="2843">
        <v>21.25</v>
      </c>
      <c r="Y713" s="2843">
        <v>0</v>
      </c>
      <c r="Z713" s="2108">
        <v>21.25</v>
      </c>
      <c r="AA713" s="2844"/>
      <c r="AB713" s="2844"/>
      <c r="AC713" s="2108">
        <v>0</v>
      </c>
      <c r="AD713" s="2108"/>
      <c r="AE713" s="2844"/>
      <c r="AF713" s="2844">
        <v>0</v>
      </c>
      <c r="AG713" s="2108">
        <v>0</v>
      </c>
      <c r="AH713" s="221"/>
      <c r="AI713" s="221"/>
      <c r="AJ713" s="221">
        <v>0</v>
      </c>
      <c r="AK713" s="182"/>
    </row>
    <row r="714" spans="1:37" s="346" customFormat="1" ht="47.25">
      <c r="A714" s="369">
        <v>776</v>
      </c>
      <c r="B714" s="228" t="s">
        <v>1704</v>
      </c>
      <c r="C714" s="338" t="s">
        <v>1705</v>
      </c>
      <c r="D714" s="182" t="s">
        <v>187</v>
      </c>
      <c r="E714" s="182" t="s">
        <v>42</v>
      </c>
      <c r="F714" s="527" t="s">
        <v>43</v>
      </c>
      <c r="G714" s="221">
        <v>470</v>
      </c>
      <c r="H714" s="221">
        <v>0</v>
      </c>
      <c r="I714" s="221">
        <v>0</v>
      </c>
      <c r="J714" s="221">
        <v>0</v>
      </c>
      <c r="K714" s="221">
        <v>0</v>
      </c>
      <c r="L714" s="221">
        <v>470</v>
      </c>
      <c r="M714" s="510">
        <v>111</v>
      </c>
      <c r="N714" s="510">
        <v>0</v>
      </c>
      <c r="O714" s="221">
        <v>111</v>
      </c>
      <c r="P714" s="221"/>
      <c r="Q714" s="221"/>
      <c r="R714" s="221"/>
      <c r="S714" s="221"/>
      <c r="T714" s="221"/>
      <c r="U714" s="221"/>
      <c r="V714" s="221"/>
      <c r="W714" s="221"/>
      <c r="X714" s="2843">
        <v>111</v>
      </c>
      <c r="Y714" s="2843">
        <v>0</v>
      </c>
      <c r="Z714" s="2108">
        <v>111</v>
      </c>
      <c r="AA714" s="2844"/>
      <c r="AB714" s="2844"/>
      <c r="AC714" s="2108">
        <v>0</v>
      </c>
      <c r="AD714" s="2108"/>
      <c r="AE714" s="2844"/>
      <c r="AF714" s="2844">
        <v>0</v>
      </c>
      <c r="AG714" s="2108">
        <v>0</v>
      </c>
      <c r="AH714" s="221"/>
      <c r="AI714" s="221"/>
      <c r="AJ714" s="221">
        <v>0</v>
      </c>
      <c r="AK714" s="182"/>
    </row>
    <row r="715" spans="1:37" s="346" customFormat="1" ht="47.25">
      <c r="A715" s="369">
        <v>777</v>
      </c>
      <c r="B715" s="228" t="s">
        <v>1706</v>
      </c>
      <c r="C715" s="338" t="s">
        <v>1707</v>
      </c>
      <c r="D715" s="182" t="s">
        <v>400</v>
      </c>
      <c r="E715" s="182" t="s">
        <v>42</v>
      </c>
      <c r="F715" s="527" t="s">
        <v>43</v>
      </c>
      <c r="G715" s="221">
        <v>75</v>
      </c>
      <c r="H715" s="221">
        <v>0</v>
      </c>
      <c r="I715" s="221">
        <v>0</v>
      </c>
      <c r="J715" s="221">
        <v>0</v>
      </c>
      <c r="K715" s="221">
        <v>0</v>
      </c>
      <c r="L715" s="221">
        <v>75</v>
      </c>
      <c r="M715" s="510">
        <v>18.75</v>
      </c>
      <c r="N715" s="510">
        <v>0</v>
      </c>
      <c r="O715" s="221">
        <v>18.75</v>
      </c>
      <c r="P715" s="221"/>
      <c r="Q715" s="221"/>
      <c r="R715" s="221"/>
      <c r="S715" s="221"/>
      <c r="T715" s="221"/>
      <c r="U715" s="221"/>
      <c r="V715" s="221"/>
      <c r="W715" s="221"/>
      <c r="X715" s="2843">
        <v>18.75</v>
      </c>
      <c r="Y715" s="2843">
        <v>0</v>
      </c>
      <c r="Z715" s="2108">
        <v>18.75</v>
      </c>
      <c r="AA715" s="2844"/>
      <c r="AB715" s="2844"/>
      <c r="AC715" s="2108">
        <v>0</v>
      </c>
      <c r="AD715" s="2108"/>
      <c r="AE715" s="2844"/>
      <c r="AF715" s="2844">
        <v>0</v>
      </c>
      <c r="AG715" s="2108">
        <v>0</v>
      </c>
      <c r="AH715" s="221"/>
      <c r="AI715" s="221"/>
      <c r="AJ715" s="221">
        <v>0</v>
      </c>
      <c r="AK715" s="182"/>
    </row>
    <row r="716" spans="1:37" s="346" customFormat="1" ht="47.25">
      <c r="A716" s="369">
        <v>778</v>
      </c>
      <c r="B716" s="228" t="s">
        <v>1708</v>
      </c>
      <c r="C716" s="338" t="s">
        <v>1709</v>
      </c>
      <c r="D716" s="182" t="s">
        <v>429</v>
      </c>
      <c r="E716" s="182" t="s">
        <v>42</v>
      </c>
      <c r="F716" s="527" t="s">
        <v>43</v>
      </c>
      <c r="G716" s="221">
        <v>75</v>
      </c>
      <c r="H716" s="221">
        <v>0</v>
      </c>
      <c r="I716" s="221">
        <v>0</v>
      </c>
      <c r="J716" s="221">
        <v>0</v>
      </c>
      <c r="K716" s="221">
        <v>0</v>
      </c>
      <c r="L716" s="221">
        <v>75</v>
      </c>
      <c r="M716" s="510">
        <v>18.75</v>
      </c>
      <c r="N716" s="510">
        <v>0</v>
      </c>
      <c r="O716" s="221">
        <v>18.75</v>
      </c>
      <c r="P716" s="221"/>
      <c r="Q716" s="221"/>
      <c r="R716" s="221"/>
      <c r="S716" s="221"/>
      <c r="T716" s="221"/>
      <c r="U716" s="221"/>
      <c r="V716" s="221"/>
      <c r="W716" s="221"/>
      <c r="X716" s="2843">
        <v>18.75</v>
      </c>
      <c r="Y716" s="2843">
        <v>0</v>
      </c>
      <c r="Z716" s="2108">
        <v>18.75</v>
      </c>
      <c r="AA716" s="2844"/>
      <c r="AB716" s="2844"/>
      <c r="AC716" s="2108">
        <v>0</v>
      </c>
      <c r="AD716" s="2108"/>
      <c r="AE716" s="2844"/>
      <c r="AF716" s="2844">
        <v>0</v>
      </c>
      <c r="AG716" s="2108">
        <v>0</v>
      </c>
      <c r="AH716" s="221"/>
      <c r="AI716" s="221"/>
      <c r="AJ716" s="221">
        <v>0</v>
      </c>
      <c r="AK716" s="182"/>
    </row>
    <row r="717" spans="1:37" s="346" customFormat="1" ht="47.25">
      <c r="A717" s="369">
        <v>779</v>
      </c>
      <c r="B717" s="228" t="s">
        <v>1710</v>
      </c>
      <c r="C717" s="338" t="s">
        <v>1711</v>
      </c>
      <c r="D717" s="182" t="s">
        <v>72</v>
      </c>
      <c r="E717" s="182" t="s">
        <v>42</v>
      </c>
      <c r="F717" s="527" t="s">
        <v>43</v>
      </c>
      <c r="G717" s="221">
        <v>85</v>
      </c>
      <c r="H717" s="221">
        <v>0</v>
      </c>
      <c r="I717" s="221">
        <v>0</v>
      </c>
      <c r="J717" s="221">
        <v>0</v>
      </c>
      <c r="K717" s="221">
        <v>0</v>
      </c>
      <c r="L717" s="221">
        <v>85</v>
      </c>
      <c r="M717" s="510">
        <v>21.25</v>
      </c>
      <c r="N717" s="510">
        <v>0</v>
      </c>
      <c r="O717" s="221">
        <v>21.25</v>
      </c>
      <c r="P717" s="221"/>
      <c r="Q717" s="221"/>
      <c r="R717" s="221"/>
      <c r="S717" s="221"/>
      <c r="T717" s="221"/>
      <c r="U717" s="221"/>
      <c r="V717" s="221"/>
      <c r="W717" s="221"/>
      <c r="X717" s="2843">
        <v>21.25</v>
      </c>
      <c r="Y717" s="2843">
        <v>0</v>
      </c>
      <c r="Z717" s="2108">
        <v>21.25</v>
      </c>
      <c r="AA717" s="2844"/>
      <c r="AB717" s="2844"/>
      <c r="AC717" s="2108">
        <v>0</v>
      </c>
      <c r="AD717" s="2108"/>
      <c r="AE717" s="2844"/>
      <c r="AF717" s="2844">
        <v>0</v>
      </c>
      <c r="AG717" s="2108">
        <v>0</v>
      </c>
      <c r="AH717" s="221"/>
      <c r="AI717" s="221"/>
      <c r="AJ717" s="221">
        <v>0</v>
      </c>
      <c r="AK717" s="182"/>
    </row>
    <row r="718" spans="1:37" s="346" customFormat="1" ht="63">
      <c r="A718" s="369">
        <v>780</v>
      </c>
      <c r="B718" s="228" t="s">
        <v>1712</v>
      </c>
      <c r="C718" s="338" t="s">
        <v>1713</v>
      </c>
      <c r="D718" s="182" t="s">
        <v>213</v>
      </c>
      <c r="E718" s="182" t="s">
        <v>42</v>
      </c>
      <c r="F718" s="527" t="s">
        <v>30</v>
      </c>
      <c r="G718" s="221">
        <v>15</v>
      </c>
      <c r="H718" s="221">
        <v>0</v>
      </c>
      <c r="I718" s="221">
        <v>0</v>
      </c>
      <c r="J718" s="221">
        <v>0</v>
      </c>
      <c r="K718" s="221">
        <v>0</v>
      </c>
      <c r="L718" s="221">
        <v>15</v>
      </c>
      <c r="M718" s="510">
        <v>15</v>
      </c>
      <c r="N718" s="510">
        <v>0</v>
      </c>
      <c r="O718" s="221">
        <v>15</v>
      </c>
      <c r="P718" s="221"/>
      <c r="Q718" s="221"/>
      <c r="R718" s="221"/>
      <c r="S718" s="221"/>
      <c r="T718" s="221"/>
      <c r="U718" s="221"/>
      <c r="V718" s="221"/>
      <c r="W718" s="221"/>
      <c r="X718" s="2843">
        <v>15</v>
      </c>
      <c r="Y718" s="2843">
        <v>0</v>
      </c>
      <c r="Z718" s="2108">
        <v>15</v>
      </c>
      <c r="AA718" s="2844"/>
      <c r="AB718" s="2844"/>
      <c r="AC718" s="2108">
        <v>0</v>
      </c>
      <c r="AD718" s="2108"/>
      <c r="AE718" s="2844"/>
      <c r="AF718" s="2844">
        <v>0</v>
      </c>
      <c r="AG718" s="2108">
        <v>0</v>
      </c>
      <c r="AH718" s="221"/>
      <c r="AI718" s="221"/>
      <c r="AJ718" s="221">
        <v>0</v>
      </c>
      <c r="AK718" s="182"/>
    </row>
    <row r="719" spans="1:37" s="346" customFormat="1" ht="63">
      <c r="A719" s="369">
        <v>781</v>
      </c>
      <c r="B719" s="228" t="s">
        <v>1714</v>
      </c>
      <c r="C719" s="338" t="s">
        <v>1715</v>
      </c>
      <c r="D719" s="182" t="s">
        <v>384</v>
      </c>
      <c r="E719" s="182" t="s">
        <v>42</v>
      </c>
      <c r="F719" s="527" t="s">
        <v>43</v>
      </c>
      <c r="G719" s="221">
        <v>50</v>
      </c>
      <c r="H719" s="221">
        <v>0</v>
      </c>
      <c r="I719" s="221">
        <v>0</v>
      </c>
      <c r="J719" s="221">
        <v>0</v>
      </c>
      <c r="K719" s="221">
        <v>0</v>
      </c>
      <c r="L719" s="221">
        <v>50</v>
      </c>
      <c r="M719" s="510">
        <v>12.5</v>
      </c>
      <c r="N719" s="510">
        <v>0</v>
      </c>
      <c r="O719" s="221">
        <v>12.5</v>
      </c>
      <c r="P719" s="221"/>
      <c r="Q719" s="221"/>
      <c r="R719" s="221"/>
      <c r="S719" s="221"/>
      <c r="T719" s="221"/>
      <c r="U719" s="221"/>
      <c r="V719" s="221"/>
      <c r="W719" s="221"/>
      <c r="X719" s="2843">
        <v>12.5</v>
      </c>
      <c r="Y719" s="2843">
        <v>0</v>
      </c>
      <c r="Z719" s="2108">
        <v>12.5</v>
      </c>
      <c r="AA719" s="2844"/>
      <c r="AB719" s="2844"/>
      <c r="AC719" s="2108">
        <v>0</v>
      </c>
      <c r="AD719" s="2108"/>
      <c r="AE719" s="2844"/>
      <c r="AF719" s="2844">
        <v>0</v>
      </c>
      <c r="AG719" s="2108">
        <v>0</v>
      </c>
      <c r="AH719" s="221"/>
      <c r="AI719" s="221"/>
      <c r="AJ719" s="221">
        <v>0</v>
      </c>
      <c r="AK719" s="182"/>
    </row>
    <row r="720" spans="1:37" s="346" customFormat="1" ht="63">
      <c r="A720" s="369">
        <v>782</v>
      </c>
      <c r="B720" s="228" t="s">
        <v>1716</v>
      </c>
      <c r="C720" s="338" t="s">
        <v>1717</v>
      </c>
      <c r="D720" s="182" t="s">
        <v>384</v>
      </c>
      <c r="E720" s="182" t="s">
        <v>42</v>
      </c>
      <c r="F720" s="527" t="s">
        <v>43</v>
      </c>
      <c r="G720" s="221">
        <v>50</v>
      </c>
      <c r="H720" s="221">
        <v>0</v>
      </c>
      <c r="I720" s="221">
        <v>0</v>
      </c>
      <c r="J720" s="221">
        <v>0</v>
      </c>
      <c r="K720" s="221">
        <v>0</v>
      </c>
      <c r="L720" s="221">
        <v>50</v>
      </c>
      <c r="M720" s="510">
        <v>12.5</v>
      </c>
      <c r="N720" s="510">
        <v>0</v>
      </c>
      <c r="O720" s="221">
        <v>12.5</v>
      </c>
      <c r="P720" s="221"/>
      <c r="Q720" s="221"/>
      <c r="R720" s="221"/>
      <c r="S720" s="221"/>
      <c r="T720" s="221"/>
      <c r="U720" s="221"/>
      <c r="V720" s="221"/>
      <c r="W720" s="221"/>
      <c r="X720" s="2843">
        <v>12.5</v>
      </c>
      <c r="Y720" s="2843">
        <v>0</v>
      </c>
      <c r="Z720" s="2108">
        <v>12.5</v>
      </c>
      <c r="AA720" s="2844"/>
      <c r="AB720" s="2844"/>
      <c r="AC720" s="2108">
        <v>0</v>
      </c>
      <c r="AD720" s="2108"/>
      <c r="AE720" s="2844"/>
      <c r="AF720" s="2844">
        <v>0</v>
      </c>
      <c r="AG720" s="2108">
        <v>0</v>
      </c>
      <c r="AH720" s="221"/>
      <c r="AI720" s="221"/>
      <c r="AJ720" s="221">
        <v>0</v>
      </c>
      <c r="AK720" s="182"/>
    </row>
    <row r="721" spans="1:37" s="346" customFormat="1" ht="47.25">
      <c r="A721" s="369">
        <v>783</v>
      </c>
      <c r="B721" s="228" t="s">
        <v>1718</v>
      </c>
      <c r="C721" s="338" t="s">
        <v>1719</v>
      </c>
      <c r="D721" s="182" t="s">
        <v>209</v>
      </c>
      <c r="E721" s="182" t="s">
        <v>42</v>
      </c>
      <c r="F721" s="527" t="s">
        <v>43</v>
      </c>
      <c r="G721" s="221">
        <v>35</v>
      </c>
      <c r="H721" s="221">
        <v>0</v>
      </c>
      <c r="I721" s="221">
        <v>0</v>
      </c>
      <c r="J721" s="221">
        <v>0</v>
      </c>
      <c r="K721" s="221">
        <v>0</v>
      </c>
      <c r="L721" s="221">
        <v>35</v>
      </c>
      <c r="M721" s="510">
        <v>8.75</v>
      </c>
      <c r="N721" s="510">
        <v>0</v>
      </c>
      <c r="O721" s="221">
        <v>8.75</v>
      </c>
      <c r="P721" s="221"/>
      <c r="Q721" s="221"/>
      <c r="R721" s="221"/>
      <c r="S721" s="221"/>
      <c r="T721" s="221"/>
      <c r="U721" s="221"/>
      <c r="V721" s="221"/>
      <c r="W721" s="221"/>
      <c r="X721" s="2843">
        <v>8.75</v>
      </c>
      <c r="Y721" s="2843">
        <v>0</v>
      </c>
      <c r="Z721" s="2108">
        <v>8.75</v>
      </c>
      <c r="AA721" s="2844"/>
      <c r="AB721" s="2844"/>
      <c r="AC721" s="2108">
        <v>0</v>
      </c>
      <c r="AD721" s="2108"/>
      <c r="AE721" s="2844"/>
      <c r="AF721" s="2844">
        <v>0</v>
      </c>
      <c r="AG721" s="2108">
        <v>0</v>
      </c>
      <c r="AH721" s="221"/>
      <c r="AI721" s="221"/>
      <c r="AJ721" s="221">
        <v>0</v>
      </c>
      <c r="AK721" s="182"/>
    </row>
    <row r="722" spans="1:37" s="346" customFormat="1" ht="63">
      <c r="A722" s="369">
        <v>784</v>
      </c>
      <c r="B722" s="228" t="s">
        <v>1720</v>
      </c>
      <c r="C722" s="338" t="s">
        <v>1721</v>
      </c>
      <c r="D722" s="356" t="s">
        <v>592</v>
      </c>
      <c r="E722" s="182" t="s">
        <v>42</v>
      </c>
      <c r="F722" s="527" t="s">
        <v>43</v>
      </c>
      <c r="G722" s="221">
        <v>150</v>
      </c>
      <c r="H722" s="221">
        <v>0</v>
      </c>
      <c r="I722" s="221">
        <v>0</v>
      </c>
      <c r="J722" s="221">
        <v>0</v>
      </c>
      <c r="K722" s="221">
        <v>0</v>
      </c>
      <c r="L722" s="221">
        <v>150</v>
      </c>
      <c r="M722" s="510">
        <v>37.5</v>
      </c>
      <c r="N722" s="510">
        <v>0</v>
      </c>
      <c r="O722" s="221">
        <v>37.5</v>
      </c>
      <c r="P722" s="221"/>
      <c r="Q722" s="221"/>
      <c r="R722" s="221"/>
      <c r="S722" s="221"/>
      <c r="T722" s="221"/>
      <c r="U722" s="221"/>
      <c r="V722" s="221"/>
      <c r="W722" s="221"/>
      <c r="X722" s="2843">
        <v>37.5</v>
      </c>
      <c r="Y722" s="2843">
        <v>0</v>
      </c>
      <c r="Z722" s="2108">
        <v>37.5</v>
      </c>
      <c r="AA722" s="2844"/>
      <c r="AB722" s="2844"/>
      <c r="AC722" s="2108">
        <v>0</v>
      </c>
      <c r="AD722" s="2108"/>
      <c r="AE722" s="2844"/>
      <c r="AF722" s="2844">
        <v>0</v>
      </c>
      <c r="AG722" s="2108">
        <v>0</v>
      </c>
      <c r="AH722" s="221"/>
      <c r="AI722" s="221"/>
      <c r="AJ722" s="221">
        <v>0</v>
      </c>
      <c r="AK722" s="182"/>
    </row>
    <row r="723" spans="1:37" s="346" customFormat="1" ht="31.5">
      <c r="A723" s="369">
        <v>785</v>
      </c>
      <c r="B723" s="228" t="s">
        <v>1722</v>
      </c>
      <c r="C723" s="338" t="s">
        <v>1723</v>
      </c>
      <c r="D723" s="182" t="s">
        <v>561</v>
      </c>
      <c r="E723" s="182" t="s">
        <v>42</v>
      </c>
      <c r="F723" s="527" t="s">
        <v>43</v>
      </c>
      <c r="G723" s="221">
        <v>40</v>
      </c>
      <c r="H723" s="221">
        <v>0</v>
      </c>
      <c r="I723" s="221">
        <v>0</v>
      </c>
      <c r="J723" s="221">
        <v>0</v>
      </c>
      <c r="K723" s="221">
        <v>0</v>
      </c>
      <c r="L723" s="221">
        <v>40</v>
      </c>
      <c r="M723" s="510">
        <v>10</v>
      </c>
      <c r="N723" s="510">
        <v>0</v>
      </c>
      <c r="O723" s="221">
        <v>10</v>
      </c>
      <c r="P723" s="221"/>
      <c r="Q723" s="221"/>
      <c r="R723" s="221"/>
      <c r="S723" s="221"/>
      <c r="T723" s="221"/>
      <c r="U723" s="221"/>
      <c r="V723" s="221"/>
      <c r="W723" s="221"/>
      <c r="X723" s="2843">
        <v>10</v>
      </c>
      <c r="Y723" s="2843">
        <v>0</v>
      </c>
      <c r="Z723" s="2108">
        <v>10</v>
      </c>
      <c r="AA723" s="2844"/>
      <c r="AB723" s="2844"/>
      <c r="AC723" s="2108">
        <v>0</v>
      </c>
      <c r="AD723" s="2108"/>
      <c r="AE723" s="2844"/>
      <c r="AF723" s="2844">
        <v>0</v>
      </c>
      <c r="AG723" s="2108">
        <v>0</v>
      </c>
      <c r="AH723" s="221"/>
      <c r="AI723" s="221"/>
      <c r="AJ723" s="221">
        <v>0</v>
      </c>
      <c r="AK723" s="182"/>
    </row>
    <row r="724" spans="1:37" s="346" customFormat="1" ht="31.5">
      <c r="A724" s="369">
        <v>786</v>
      </c>
      <c r="B724" s="228" t="s">
        <v>1724</v>
      </c>
      <c r="C724" s="338" t="s">
        <v>1725</v>
      </c>
      <c r="D724" s="182" t="s">
        <v>45</v>
      </c>
      <c r="E724" s="182" t="s">
        <v>42</v>
      </c>
      <c r="F724" s="527" t="s">
        <v>47</v>
      </c>
      <c r="G724" s="221">
        <v>100</v>
      </c>
      <c r="H724" s="221">
        <v>0</v>
      </c>
      <c r="I724" s="221">
        <v>0</v>
      </c>
      <c r="J724" s="221">
        <v>0</v>
      </c>
      <c r="K724" s="221">
        <v>0</v>
      </c>
      <c r="L724" s="221">
        <v>100</v>
      </c>
      <c r="M724" s="510">
        <v>53</v>
      </c>
      <c r="N724" s="510">
        <v>0</v>
      </c>
      <c r="O724" s="221">
        <v>53</v>
      </c>
      <c r="P724" s="221"/>
      <c r="Q724" s="221"/>
      <c r="R724" s="221"/>
      <c r="S724" s="221"/>
      <c r="T724" s="221"/>
      <c r="U724" s="221"/>
      <c r="V724" s="221"/>
      <c r="W724" s="221"/>
      <c r="X724" s="2843">
        <v>53</v>
      </c>
      <c r="Y724" s="2843">
        <v>0</v>
      </c>
      <c r="Z724" s="2108">
        <v>53</v>
      </c>
      <c r="AA724" s="2844"/>
      <c r="AB724" s="2844"/>
      <c r="AC724" s="2108">
        <v>0</v>
      </c>
      <c r="AD724" s="2108"/>
      <c r="AE724" s="2844"/>
      <c r="AF724" s="2844">
        <v>0</v>
      </c>
      <c r="AG724" s="2108">
        <v>0</v>
      </c>
      <c r="AH724" s="221"/>
      <c r="AI724" s="221"/>
      <c r="AJ724" s="221">
        <v>0</v>
      </c>
      <c r="AK724" s="182"/>
    </row>
    <row r="725" spans="1:37" s="346" customFormat="1" ht="47.25">
      <c r="A725" s="369">
        <v>787</v>
      </c>
      <c r="B725" s="228" t="s">
        <v>1726</v>
      </c>
      <c r="C725" s="450" t="s">
        <v>1727</v>
      </c>
      <c r="D725" s="182" t="s">
        <v>51</v>
      </c>
      <c r="E725" s="182" t="s">
        <v>42</v>
      </c>
      <c r="F725" s="527" t="s">
        <v>47</v>
      </c>
      <c r="G725" s="184">
        <v>200</v>
      </c>
      <c r="H725" s="184">
        <v>0</v>
      </c>
      <c r="I725" s="184">
        <v>0</v>
      </c>
      <c r="J725" s="184">
        <v>0</v>
      </c>
      <c r="K725" s="184">
        <v>0</v>
      </c>
      <c r="L725" s="184">
        <v>200</v>
      </c>
      <c r="M725" s="510">
        <v>0</v>
      </c>
      <c r="N725" s="510">
        <v>60</v>
      </c>
      <c r="O725" s="184">
        <v>60</v>
      </c>
      <c r="P725" s="184"/>
      <c r="Q725" s="184"/>
      <c r="R725" s="184"/>
      <c r="S725" s="184"/>
      <c r="T725" s="184"/>
      <c r="U725" s="184"/>
      <c r="V725" s="184"/>
      <c r="W725" s="184"/>
      <c r="X725" s="2843">
        <v>0</v>
      </c>
      <c r="Y725" s="2843">
        <v>60</v>
      </c>
      <c r="Z725" s="2108">
        <v>60</v>
      </c>
      <c r="AA725" s="2844"/>
      <c r="AB725" s="2844"/>
      <c r="AC725" s="2108">
        <v>0</v>
      </c>
      <c r="AD725" s="2108"/>
      <c r="AE725" s="2844"/>
      <c r="AF725" s="2844">
        <v>0</v>
      </c>
      <c r="AG725" s="2108">
        <v>0</v>
      </c>
      <c r="AH725" s="184"/>
      <c r="AI725" s="184"/>
      <c r="AJ725" s="184">
        <v>0</v>
      </c>
      <c r="AK725" s="182"/>
    </row>
    <row r="726" spans="1:37" ht="47.25">
      <c r="A726" s="369">
        <v>788</v>
      </c>
      <c r="B726" s="228" t="s">
        <v>1728</v>
      </c>
      <c r="C726" s="338" t="s">
        <v>1729</v>
      </c>
      <c r="D726" s="182" t="s">
        <v>51</v>
      </c>
      <c r="E726" s="182" t="s">
        <v>42</v>
      </c>
      <c r="F726" s="527" t="s">
        <v>47</v>
      </c>
      <c r="G726" s="184">
        <v>3600</v>
      </c>
      <c r="H726" s="184">
        <v>0</v>
      </c>
      <c r="I726" s="184">
        <v>0</v>
      </c>
      <c r="J726" s="184">
        <v>0</v>
      </c>
      <c r="K726" s="184">
        <v>0</v>
      </c>
      <c r="L726" s="184">
        <v>3600</v>
      </c>
      <c r="M726" s="510">
        <v>900</v>
      </c>
      <c r="N726" s="510">
        <v>0</v>
      </c>
      <c r="O726" s="184">
        <v>900</v>
      </c>
      <c r="P726" s="184"/>
      <c r="Q726" s="184"/>
      <c r="R726" s="184"/>
      <c r="S726" s="184"/>
      <c r="T726" s="184"/>
      <c r="U726" s="184"/>
      <c r="V726" s="184"/>
      <c r="W726" s="184"/>
      <c r="X726" s="2843">
        <v>900</v>
      </c>
      <c r="Y726" s="2843">
        <v>0</v>
      </c>
      <c r="Z726" s="2108">
        <v>900</v>
      </c>
      <c r="AA726" s="2844"/>
      <c r="AB726" s="2844"/>
      <c r="AC726" s="2108">
        <v>0</v>
      </c>
      <c r="AD726" s="2108"/>
      <c r="AE726" s="2844"/>
      <c r="AF726" s="2844">
        <v>0</v>
      </c>
      <c r="AG726" s="2108">
        <v>0</v>
      </c>
      <c r="AH726" s="184"/>
      <c r="AI726" s="184"/>
      <c r="AJ726" s="184">
        <v>0</v>
      </c>
    </row>
    <row r="727" spans="1:37">
      <c r="A727" s="369"/>
      <c r="B727" s="228"/>
      <c r="F727" s="527"/>
      <c r="G727" s="184"/>
      <c r="H727" s="184"/>
      <c r="I727" s="184"/>
      <c r="J727" s="184"/>
      <c r="K727" s="184"/>
      <c r="L727" s="184"/>
      <c r="M727" s="510"/>
      <c r="N727" s="510"/>
      <c r="O727" s="184"/>
      <c r="P727" s="184"/>
      <c r="Q727" s="184"/>
      <c r="R727" s="184"/>
      <c r="S727" s="184"/>
      <c r="T727" s="184"/>
      <c r="U727" s="184"/>
      <c r="V727" s="184"/>
      <c r="W727" s="184"/>
      <c r="X727" s="2843"/>
      <c r="Y727" s="2843"/>
      <c r="Z727" s="2108"/>
      <c r="AA727" s="2844"/>
      <c r="AB727" s="2844"/>
      <c r="AC727" s="2108"/>
      <c r="AD727" s="2108"/>
      <c r="AE727" s="2844"/>
      <c r="AF727" s="2844"/>
      <c r="AG727" s="2108"/>
      <c r="AH727" s="184"/>
      <c r="AI727" s="184"/>
      <c r="AJ727" s="184"/>
    </row>
    <row r="728" spans="1:37" s="454" customFormat="1" ht="21" customHeight="1">
      <c r="B728" s="528"/>
      <c r="C728" s="529" t="s">
        <v>1730</v>
      </c>
      <c r="D728" s="530"/>
      <c r="E728" s="531"/>
      <c r="F728" s="529"/>
      <c r="G728" s="532">
        <v>7138.5</v>
      </c>
      <c r="H728" s="532">
        <v>0</v>
      </c>
      <c r="I728" s="532">
        <v>0</v>
      </c>
      <c r="J728" s="532">
        <v>0</v>
      </c>
      <c r="K728" s="532">
        <v>0</v>
      </c>
      <c r="L728" s="532">
        <v>7138.5</v>
      </c>
      <c r="M728" s="533">
        <v>1965.5</v>
      </c>
      <c r="N728" s="533">
        <v>60</v>
      </c>
      <c r="O728" s="532">
        <v>2025.5</v>
      </c>
      <c r="P728" s="532">
        <v>0</v>
      </c>
      <c r="Q728" s="532">
        <v>0</v>
      </c>
      <c r="R728" s="532">
        <v>0</v>
      </c>
      <c r="S728" s="532">
        <v>0</v>
      </c>
      <c r="T728" s="532">
        <v>0</v>
      </c>
      <c r="U728" s="532">
        <v>0</v>
      </c>
      <c r="V728" s="532">
        <v>0</v>
      </c>
      <c r="W728" s="532">
        <v>0</v>
      </c>
      <c r="X728" s="532">
        <v>1965.5</v>
      </c>
      <c r="Y728" s="532">
        <v>60</v>
      </c>
      <c r="Z728" s="532">
        <v>2025.5</v>
      </c>
      <c r="AA728" s="532">
        <v>0</v>
      </c>
      <c r="AB728" s="532">
        <v>0</v>
      </c>
      <c r="AC728" s="532">
        <v>0</v>
      </c>
      <c r="AD728" s="532">
        <v>0</v>
      </c>
      <c r="AE728" s="532">
        <v>0</v>
      </c>
      <c r="AF728" s="532">
        <v>0</v>
      </c>
      <c r="AG728" s="532">
        <v>0</v>
      </c>
      <c r="AH728" s="532"/>
      <c r="AI728" s="532"/>
      <c r="AJ728" s="532">
        <v>0</v>
      </c>
      <c r="AK728" s="519"/>
    </row>
    <row r="729" spans="1:37" s="454" customFormat="1" ht="23.25" customHeight="1" thickBot="1">
      <c r="B729" s="528"/>
      <c r="C729" s="534" t="s">
        <v>1731</v>
      </c>
      <c r="D729" s="535"/>
      <c r="E729" s="536"/>
      <c r="F729" s="535"/>
      <c r="G729" s="537">
        <v>8127.3429999999998</v>
      </c>
      <c r="H729" s="537">
        <v>42.904000000000003</v>
      </c>
      <c r="I729" s="537">
        <v>222.49</v>
      </c>
      <c r="J729" s="537">
        <v>0</v>
      </c>
      <c r="K729" s="537">
        <v>265.39400000000001</v>
      </c>
      <c r="L729" s="537">
        <v>7861.9490000000005</v>
      </c>
      <c r="M729" s="538">
        <v>2427.8240000000001</v>
      </c>
      <c r="N729" s="538">
        <v>212.17599999999999</v>
      </c>
      <c r="O729" s="537">
        <v>2640</v>
      </c>
      <c r="P729" s="537">
        <v>0</v>
      </c>
      <c r="Q729" s="537">
        <v>0</v>
      </c>
      <c r="R729" s="537">
        <v>0</v>
      </c>
      <c r="S729" s="537">
        <v>0</v>
      </c>
      <c r="T729" s="537">
        <v>0</v>
      </c>
      <c r="U729" s="537">
        <v>0</v>
      </c>
      <c r="V729" s="537">
        <v>0</v>
      </c>
      <c r="W729" s="537">
        <v>0</v>
      </c>
      <c r="X729" s="537">
        <v>2427.8240000000001</v>
      </c>
      <c r="Y729" s="537">
        <v>212.17599999999999</v>
      </c>
      <c r="Z729" s="537">
        <v>2640</v>
      </c>
      <c r="AA729" s="537">
        <v>305.75099999999998</v>
      </c>
      <c r="AB729" s="537">
        <v>0</v>
      </c>
      <c r="AC729" s="537">
        <v>305.75099999999998</v>
      </c>
      <c r="AD729" s="537">
        <v>3.0880000000000001</v>
      </c>
      <c r="AE729" s="537">
        <v>0</v>
      </c>
      <c r="AF729" s="537">
        <v>0</v>
      </c>
      <c r="AG729" s="537">
        <v>0</v>
      </c>
      <c r="AH729" s="537"/>
      <c r="AI729" s="537"/>
      <c r="AJ729" s="537">
        <v>0</v>
      </c>
      <c r="AK729" s="519"/>
    </row>
    <row r="730" spans="1:37" s="346" customFormat="1">
      <c r="A730" s="182"/>
      <c r="B730" s="123"/>
      <c r="C730" s="508"/>
      <c r="D730" s="368"/>
      <c r="E730" s="356"/>
      <c r="F730" s="356"/>
      <c r="G730" s="392"/>
      <c r="H730" s="392"/>
      <c r="I730" s="221"/>
      <c r="J730" s="392"/>
      <c r="K730" s="392"/>
      <c r="L730" s="392"/>
      <c r="M730" s="393"/>
      <c r="N730" s="393"/>
      <c r="O730" s="392"/>
      <c r="P730" s="392"/>
      <c r="Q730" s="392"/>
      <c r="R730" s="392"/>
      <c r="S730" s="392"/>
      <c r="T730" s="392"/>
      <c r="U730" s="392"/>
      <c r="V730" s="392"/>
      <c r="W730" s="392"/>
      <c r="X730" s="392"/>
      <c r="Y730" s="392"/>
      <c r="Z730" s="392"/>
      <c r="AA730" s="392"/>
      <c r="AB730" s="392"/>
      <c r="AC730" s="392"/>
      <c r="AD730" s="392"/>
      <c r="AE730" s="392"/>
      <c r="AF730" s="392"/>
      <c r="AG730" s="392"/>
      <c r="AH730" s="392"/>
      <c r="AI730" s="392"/>
      <c r="AJ730" s="392"/>
      <c r="AK730" s="182"/>
    </row>
    <row r="731" spans="1:37" s="545" customFormat="1">
      <c r="A731" s="539"/>
      <c r="B731" s="540"/>
      <c r="C731" s="541" t="s">
        <v>1732</v>
      </c>
      <c r="D731" s="418"/>
      <c r="E731" s="418"/>
      <c r="F731" s="539"/>
      <c r="G731" s="542"/>
      <c r="H731" s="542"/>
      <c r="I731" s="543"/>
      <c r="J731" s="542"/>
      <c r="K731" s="542"/>
      <c r="L731" s="542"/>
      <c r="M731" s="544"/>
      <c r="N731" s="544"/>
      <c r="O731" s="542"/>
      <c r="P731" s="542"/>
      <c r="Q731" s="542"/>
      <c r="R731" s="542"/>
      <c r="S731" s="542"/>
      <c r="T731" s="542"/>
      <c r="U731" s="542"/>
      <c r="V731" s="542"/>
      <c r="W731" s="542"/>
      <c r="X731" s="542"/>
      <c r="Y731" s="542"/>
      <c r="Z731" s="542"/>
      <c r="AA731" s="542"/>
      <c r="AB731" s="542"/>
      <c r="AC731" s="542"/>
      <c r="AD731" s="542"/>
      <c r="AE731" s="542"/>
      <c r="AF731" s="542"/>
      <c r="AG731" s="542"/>
      <c r="AH731" s="542"/>
      <c r="AI731" s="542"/>
      <c r="AJ731" s="542"/>
      <c r="AK731" s="539"/>
    </row>
    <row r="732" spans="1:37" s="545" customFormat="1">
      <c r="A732" s="539"/>
      <c r="B732" s="540"/>
      <c r="C732" s="541" t="s">
        <v>26</v>
      </c>
      <c r="D732" s="418"/>
      <c r="E732" s="418"/>
      <c r="F732" s="539"/>
      <c r="G732" s="542"/>
      <c r="H732" s="542"/>
      <c r="I732" s="543"/>
      <c r="J732" s="542"/>
      <c r="K732" s="542"/>
      <c r="L732" s="542"/>
      <c r="M732" s="544"/>
      <c r="N732" s="544"/>
      <c r="O732" s="542"/>
      <c r="P732" s="542"/>
      <c r="Q732" s="542"/>
      <c r="R732" s="542"/>
      <c r="S732" s="542"/>
      <c r="T732" s="542"/>
      <c r="U732" s="542"/>
      <c r="V732" s="542"/>
      <c r="W732" s="542"/>
      <c r="X732" s="542"/>
      <c r="Y732" s="542"/>
      <c r="Z732" s="542"/>
      <c r="AA732" s="542"/>
      <c r="AB732" s="542"/>
      <c r="AC732" s="542"/>
      <c r="AD732" s="542"/>
      <c r="AE732" s="542"/>
      <c r="AF732" s="542"/>
      <c r="AG732" s="542"/>
      <c r="AH732" s="542"/>
      <c r="AI732" s="542"/>
      <c r="AJ732" s="542"/>
      <c r="AK732" s="539"/>
    </row>
    <row r="733" spans="1:37" s="545" customFormat="1">
      <c r="A733" s="539"/>
      <c r="B733" s="540"/>
      <c r="C733" s="541"/>
      <c r="D733" s="418"/>
      <c r="E733" s="418"/>
      <c r="F733" s="539"/>
      <c r="G733" s="542"/>
      <c r="H733" s="542"/>
      <c r="I733" s="543"/>
      <c r="J733" s="542"/>
      <c r="K733" s="542"/>
      <c r="L733" s="542"/>
      <c r="M733" s="544"/>
      <c r="N733" s="544"/>
      <c r="O733" s="542"/>
      <c r="P733" s="542"/>
      <c r="Q733" s="542"/>
      <c r="R733" s="542"/>
      <c r="S733" s="542"/>
      <c r="T733" s="542"/>
      <c r="U733" s="542"/>
      <c r="V733" s="542"/>
      <c r="W733" s="542"/>
      <c r="X733" s="542"/>
      <c r="Y733" s="542"/>
      <c r="Z733" s="542"/>
      <c r="AA733" s="542"/>
      <c r="AB733" s="542"/>
      <c r="AC733" s="542"/>
      <c r="AD733" s="542"/>
      <c r="AE733" s="542"/>
      <c r="AF733" s="542"/>
      <c r="AG733" s="542"/>
      <c r="AH733" s="542"/>
      <c r="AI733" s="542"/>
      <c r="AJ733" s="542"/>
      <c r="AK733" s="539"/>
    </row>
    <row r="734" spans="1:37" s="545" customFormat="1" ht="179.25" customHeight="1">
      <c r="A734" s="369">
        <v>789</v>
      </c>
      <c r="B734" s="122" t="s">
        <v>1733</v>
      </c>
      <c r="C734" s="546" t="s">
        <v>1734</v>
      </c>
      <c r="D734" s="371" t="s">
        <v>51</v>
      </c>
      <c r="E734" s="371" t="s">
        <v>1735</v>
      </c>
      <c r="F734" s="413" t="s">
        <v>47</v>
      </c>
      <c r="G734" s="373">
        <v>5440</v>
      </c>
      <c r="H734" s="392">
        <v>2008.024932</v>
      </c>
      <c r="I734" s="388">
        <v>97.29</v>
      </c>
      <c r="J734" s="373">
        <v>0</v>
      </c>
      <c r="K734" s="373">
        <v>2105.3149320000002</v>
      </c>
      <c r="L734" s="373">
        <v>3334.6850679999998</v>
      </c>
      <c r="M734" s="393">
        <v>250.44</v>
      </c>
      <c r="N734" s="393">
        <v>165</v>
      </c>
      <c r="O734" s="373">
        <v>415.44</v>
      </c>
      <c r="P734" s="373"/>
      <c r="Q734" s="373"/>
      <c r="R734" s="373"/>
      <c r="S734" s="373"/>
      <c r="T734" s="373"/>
      <c r="U734" s="373"/>
      <c r="V734" s="373"/>
      <c r="W734" s="373"/>
      <c r="X734" s="2843">
        <v>250.44</v>
      </c>
      <c r="Y734" s="2843">
        <v>165</v>
      </c>
      <c r="Z734" s="2108">
        <v>415.44</v>
      </c>
      <c r="AA734" s="2844"/>
      <c r="AB734" s="2844"/>
      <c r="AC734" s="2108">
        <v>0</v>
      </c>
      <c r="AD734" s="2108"/>
      <c r="AE734" s="2844"/>
      <c r="AF734" s="2844">
        <v>0</v>
      </c>
      <c r="AG734" s="2108">
        <v>0</v>
      </c>
      <c r="AH734" s="3233" t="s">
        <v>9986</v>
      </c>
      <c r="AI734" s="373"/>
      <c r="AJ734" s="373">
        <v>0</v>
      </c>
      <c r="AK734" s="539"/>
    </row>
    <row r="735" spans="1:37" s="545" customFormat="1" ht="63">
      <c r="A735" s="369">
        <v>790</v>
      </c>
      <c r="B735" s="122" t="s">
        <v>1736</v>
      </c>
      <c r="C735" s="546" t="s">
        <v>1737</v>
      </c>
      <c r="D735" s="182" t="s">
        <v>66</v>
      </c>
      <c r="E735" s="371" t="s">
        <v>1738</v>
      </c>
      <c r="F735" s="413" t="s">
        <v>882</v>
      </c>
      <c r="G735" s="373">
        <v>110.345</v>
      </c>
      <c r="H735" s="392">
        <v>54.302</v>
      </c>
      <c r="I735" s="388">
        <v>9.0202499999999972</v>
      </c>
      <c r="J735" s="373">
        <v>0</v>
      </c>
      <c r="K735" s="373">
        <v>63.322249999999997</v>
      </c>
      <c r="L735" s="373">
        <v>47.022750000000002</v>
      </c>
      <c r="M735" s="393">
        <v>11.112</v>
      </c>
      <c r="N735" s="393">
        <v>35.911000000000001</v>
      </c>
      <c r="O735" s="373">
        <v>47.023000000000003</v>
      </c>
      <c r="P735" s="373"/>
      <c r="Q735" s="373"/>
      <c r="R735" s="373"/>
      <c r="S735" s="373"/>
      <c r="T735" s="373"/>
      <c r="U735" s="373"/>
      <c r="V735" s="373"/>
      <c r="W735" s="373"/>
      <c r="X735" s="2843">
        <v>11.112</v>
      </c>
      <c r="Y735" s="2843">
        <v>35.911000000000001</v>
      </c>
      <c r="Z735" s="2108">
        <v>47.023000000000003</v>
      </c>
      <c r="AA735" s="2844">
        <v>11.00122</v>
      </c>
      <c r="AB735" s="2844"/>
      <c r="AC735" s="2108">
        <v>11.00122</v>
      </c>
      <c r="AD735" s="2108">
        <v>0.11078</v>
      </c>
      <c r="AE735" s="2844"/>
      <c r="AF735" s="2844">
        <v>0</v>
      </c>
      <c r="AG735" s="2108">
        <v>0</v>
      </c>
      <c r="AH735" s="373"/>
      <c r="AI735" s="373" t="s">
        <v>10033</v>
      </c>
      <c r="AJ735" s="373">
        <v>0</v>
      </c>
      <c r="AK735" s="539"/>
    </row>
    <row r="736" spans="1:37" s="545" customFormat="1" ht="236.25">
      <c r="A736" s="369">
        <v>791</v>
      </c>
      <c r="B736" s="122" t="s">
        <v>1739</v>
      </c>
      <c r="C736" s="546" t="s">
        <v>1740</v>
      </c>
      <c r="D736" s="371" t="s">
        <v>51</v>
      </c>
      <c r="E736" s="371" t="s">
        <v>1741</v>
      </c>
      <c r="F736" s="413" t="s">
        <v>47</v>
      </c>
      <c r="G736" s="373">
        <v>540.81100000000004</v>
      </c>
      <c r="H736" s="392">
        <v>344.32049499999999</v>
      </c>
      <c r="I736" s="388">
        <v>30</v>
      </c>
      <c r="J736" s="373">
        <v>0</v>
      </c>
      <c r="K736" s="373">
        <v>374.32049499999999</v>
      </c>
      <c r="L736" s="373">
        <v>166.49050500000004</v>
      </c>
      <c r="M736" s="393">
        <v>43.1</v>
      </c>
      <c r="N736" s="393">
        <v>50</v>
      </c>
      <c r="O736" s="373">
        <v>93.1</v>
      </c>
      <c r="P736" s="373"/>
      <c r="Q736" s="373"/>
      <c r="R736" s="373"/>
      <c r="S736" s="373"/>
      <c r="T736" s="373"/>
      <c r="U736" s="373"/>
      <c r="V736" s="373"/>
      <c r="W736" s="373"/>
      <c r="X736" s="2843">
        <v>43.1</v>
      </c>
      <c r="Y736" s="2843">
        <v>50</v>
      </c>
      <c r="Z736" s="2108">
        <v>93.1</v>
      </c>
      <c r="AA736" s="2844"/>
      <c r="AB736" s="2844"/>
      <c r="AC736" s="2108">
        <v>0</v>
      </c>
      <c r="AD736" s="2108"/>
      <c r="AE736" s="2844"/>
      <c r="AF736" s="2844">
        <v>0</v>
      </c>
      <c r="AG736" s="2108">
        <v>0</v>
      </c>
      <c r="AH736" s="3233" t="s">
        <v>9987</v>
      </c>
      <c r="AI736" s="373"/>
      <c r="AJ736" s="373">
        <v>0</v>
      </c>
      <c r="AK736" s="539"/>
    </row>
    <row r="737" spans="1:37" s="545" customFormat="1" ht="63">
      <c r="A737" s="369">
        <v>792</v>
      </c>
      <c r="B737" s="122" t="s">
        <v>1742</v>
      </c>
      <c r="C737" s="546" t="s">
        <v>1743</v>
      </c>
      <c r="D737" s="371" t="s">
        <v>1744</v>
      </c>
      <c r="E737" s="371" t="s">
        <v>1745</v>
      </c>
      <c r="F737" s="413" t="s">
        <v>30</v>
      </c>
      <c r="G737" s="373">
        <v>97.960999999999999</v>
      </c>
      <c r="H737" s="392">
        <v>53.777304999999998</v>
      </c>
      <c r="I737" s="388">
        <v>33.215000000000003</v>
      </c>
      <c r="J737" s="373">
        <v>0</v>
      </c>
      <c r="K737" s="373">
        <v>86.992305000000002</v>
      </c>
      <c r="L737" s="373">
        <v>10.968694999999997</v>
      </c>
      <c r="M737" s="393">
        <v>0</v>
      </c>
      <c r="N737" s="393">
        <v>10.904</v>
      </c>
      <c r="O737" s="373">
        <v>10.904</v>
      </c>
      <c r="P737" s="373"/>
      <c r="Q737" s="373"/>
      <c r="R737" s="373"/>
      <c r="S737" s="373"/>
      <c r="T737" s="373"/>
      <c r="U737" s="373"/>
      <c r="V737" s="373"/>
      <c r="W737" s="373"/>
      <c r="X737" s="2843">
        <v>0</v>
      </c>
      <c r="Y737" s="2843">
        <v>10.904</v>
      </c>
      <c r="Z737" s="2108">
        <v>10.904</v>
      </c>
      <c r="AA737" s="2844"/>
      <c r="AB737" s="2844"/>
      <c r="AC737" s="2108">
        <v>0</v>
      </c>
      <c r="AD737" s="2108"/>
      <c r="AE737" s="2844"/>
      <c r="AF737" s="2844">
        <v>0</v>
      </c>
      <c r="AG737" s="2108">
        <v>0</v>
      </c>
      <c r="AH737" s="3233" t="s">
        <v>9977</v>
      </c>
      <c r="AI737" s="373"/>
      <c r="AJ737" s="373">
        <v>0</v>
      </c>
      <c r="AK737" s="539"/>
    </row>
    <row r="738" spans="1:37" s="545" customFormat="1" ht="98.25" customHeight="1">
      <c r="A738" s="369">
        <v>793</v>
      </c>
      <c r="B738" s="122" t="s">
        <v>1746</v>
      </c>
      <c r="C738" s="546" t="s">
        <v>1747</v>
      </c>
      <c r="D738" s="371" t="s">
        <v>51</v>
      </c>
      <c r="E738" s="371" t="s">
        <v>1748</v>
      </c>
      <c r="F738" s="413" t="s">
        <v>47</v>
      </c>
      <c r="G738" s="373">
        <v>253.77099999999999</v>
      </c>
      <c r="H738" s="392">
        <v>65.465652000000006</v>
      </c>
      <c r="I738" s="388">
        <v>50</v>
      </c>
      <c r="J738" s="373">
        <v>0</v>
      </c>
      <c r="K738" s="373">
        <v>115.46565200000001</v>
      </c>
      <c r="L738" s="373">
        <v>138.30534799999998</v>
      </c>
      <c r="M738" s="393">
        <v>53.23</v>
      </c>
      <c r="N738" s="393">
        <v>25</v>
      </c>
      <c r="O738" s="373">
        <v>78.22999999999999</v>
      </c>
      <c r="P738" s="373"/>
      <c r="Q738" s="373"/>
      <c r="R738" s="373"/>
      <c r="S738" s="373"/>
      <c r="T738" s="373"/>
      <c r="U738" s="373"/>
      <c r="V738" s="373"/>
      <c r="W738" s="373"/>
      <c r="X738" s="2843">
        <v>53.23</v>
      </c>
      <c r="Y738" s="2843">
        <v>25</v>
      </c>
      <c r="Z738" s="2108">
        <v>78.22999999999999</v>
      </c>
      <c r="AA738" s="2844"/>
      <c r="AB738" s="2844"/>
      <c r="AC738" s="2108">
        <v>0</v>
      </c>
      <c r="AD738" s="2108"/>
      <c r="AE738" s="2844"/>
      <c r="AF738" s="2844">
        <v>0</v>
      </c>
      <c r="AG738" s="2108">
        <v>0</v>
      </c>
      <c r="AH738" s="3233" t="s">
        <v>9988</v>
      </c>
      <c r="AI738" s="373"/>
      <c r="AJ738" s="373">
        <v>0</v>
      </c>
      <c r="AK738" s="539"/>
    </row>
    <row r="739" spans="1:37" s="545" customFormat="1" ht="94.5">
      <c r="A739" s="369">
        <v>794</v>
      </c>
      <c r="B739" s="122" t="s">
        <v>1749</v>
      </c>
      <c r="C739" s="546" t="s">
        <v>1750</v>
      </c>
      <c r="D739" s="371" t="s">
        <v>51</v>
      </c>
      <c r="E739" s="371" t="s">
        <v>1751</v>
      </c>
      <c r="F739" s="413" t="s">
        <v>30</v>
      </c>
      <c r="G739" s="373">
        <v>150</v>
      </c>
      <c r="H739" s="392">
        <v>54.5</v>
      </c>
      <c r="I739" s="388">
        <v>75.642050000000012</v>
      </c>
      <c r="J739" s="373">
        <v>0</v>
      </c>
      <c r="K739" s="373">
        <v>130.14205000000001</v>
      </c>
      <c r="L739" s="373">
        <v>19.857949999999988</v>
      </c>
      <c r="M739" s="393">
        <v>0</v>
      </c>
      <c r="N739" s="393">
        <v>19.858000000000001</v>
      </c>
      <c r="O739" s="373">
        <v>19.858000000000001</v>
      </c>
      <c r="P739" s="373"/>
      <c r="Q739" s="373"/>
      <c r="R739" s="373"/>
      <c r="S739" s="373"/>
      <c r="T739" s="373"/>
      <c r="U739" s="373"/>
      <c r="V739" s="373"/>
      <c r="W739" s="373"/>
      <c r="X739" s="2843">
        <v>0</v>
      </c>
      <c r="Y739" s="2843">
        <v>19.858000000000001</v>
      </c>
      <c r="Z739" s="2108">
        <v>19.858000000000001</v>
      </c>
      <c r="AA739" s="2844"/>
      <c r="AB739" s="2844"/>
      <c r="AC739" s="2108">
        <v>0</v>
      </c>
      <c r="AD739" s="2108"/>
      <c r="AE739" s="2844"/>
      <c r="AF739" s="2844">
        <v>0</v>
      </c>
      <c r="AG739" s="2108">
        <v>0</v>
      </c>
      <c r="AH739" s="3233" t="s">
        <v>9977</v>
      </c>
      <c r="AI739" s="373"/>
      <c r="AJ739" s="373">
        <v>0</v>
      </c>
      <c r="AK739" s="539"/>
    </row>
    <row r="740" spans="1:37" s="545" customFormat="1" ht="141.75">
      <c r="A740" s="369">
        <v>795</v>
      </c>
      <c r="B740" s="122" t="s">
        <v>1752</v>
      </c>
      <c r="C740" s="546" t="s">
        <v>1753</v>
      </c>
      <c r="D740" s="371" t="s">
        <v>51</v>
      </c>
      <c r="E740" s="371" t="s">
        <v>1754</v>
      </c>
      <c r="F740" s="413" t="s">
        <v>30</v>
      </c>
      <c r="G740" s="373">
        <v>199.64500000000001</v>
      </c>
      <c r="H740" s="392">
        <v>115.58543</v>
      </c>
      <c r="I740" s="388">
        <v>42.283000000000001</v>
      </c>
      <c r="J740" s="373">
        <v>0</v>
      </c>
      <c r="K740" s="373">
        <v>157.86842999999999</v>
      </c>
      <c r="L740" s="373">
        <v>41.776570000000021</v>
      </c>
      <c r="M740" s="393">
        <v>41.777000000000001</v>
      </c>
      <c r="N740" s="393">
        <v>0</v>
      </c>
      <c r="O740" s="373">
        <v>41.777000000000001</v>
      </c>
      <c r="P740" s="373"/>
      <c r="Q740" s="373"/>
      <c r="R740" s="373"/>
      <c r="S740" s="373"/>
      <c r="T740" s="373"/>
      <c r="U740" s="373"/>
      <c r="V740" s="373"/>
      <c r="W740" s="373"/>
      <c r="X740" s="2843">
        <v>41.777000000000001</v>
      </c>
      <c r="Y740" s="2843">
        <v>0</v>
      </c>
      <c r="Z740" s="2108">
        <v>41.777000000000001</v>
      </c>
      <c r="AA740" s="2844">
        <v>41.358807499999998</v>
      </c>
      <c r="AB740" s="2844"/>
      <c r="AC740" s="2108">
        <v>41.358807499999998</v>
      </c>
      <c r="AD740" s="2108">
        <v>0.41744249999999999</v>
      </c>
      <c r="AE740" s="2844"/>
      <c r="AF740" s="2844">
        <v>0</v>
      </c>
      <c r="AG740" s="2108">
        <v>0</v>
      </c>
      <c r="AH740" s="373"/>
      <c r="AI740" s="373" t="s">
        <v>10033</v>
      </c>
      <c r="AJ740" s="373">
        <v>0</v>
      </c>
      <c r="AK740" s="539"/>
    </row>
    <row r="741" spans="1:37" s="545" customFormat="1" ht="53.25" customHeight="1">
      <c r="A741" s="369">
        <v>796</v>
      </c>
      <c r="B741" s="122" t="s">
        <v>1755</v>
      </c>
      <c r="C741" s="546" t="s">
        <v>1756</v>
      </c>
      <c r="D741" s="371" t="s">
        <v>96</v>
      </c>
      <c r="E741" s="371" t="s">
        <v>1757</v>
      </c>
      <c r="F741" s="413" t="s">
        <v>47</v>
      </c>
      <c r="G741" s="373">
        <v>140.56899999999999</v>
      </c>
      <c r="H741" s="392">
        <v>0</v>
      </c>
      <c r="I741" s="388">
        <v>2.5</v>
      </c>
      <c r="J741" s="373">
        <v>0</v>
      </c>
      <c r="K741" s="373">
        <v>2.5</v>
      </c>
      <c r="L741" s="373">
        <v>138.06899999999999</v>
      </c>
      <c r="M741" s="393">
        <v>40</v>
      </c>
      <c r="N741" s="393">
        <v>0</v>
      </c>
      <c r="O741" s="373">
        <v>40</v>
      </c>
      <c r="P741" s="373"/>
      <c r="Q741" s="373"/>
      <c r="R741" s="373"/>
      <c r="S741" s="373"/>
      <c r="T741" s="373"/>
      <c r="U741" s="373"/>
      <c r="V741" s="373"/>
      <c r="W741" s="373"/>
      <c r="X741" s="2843">
        <v>40</v>
      </c>
      <c r="Y741" s="2843">
        <v>0</v>
      </c>
      <c r="Z741" s="2108">
        <v>40</v>
      </c>
      <c r="AA741" s="2844">
        <v>9.9</v>
      </c>
      <c r="AB741" s="2844"/>
      <c r="AC741" s="2108">
        <v>9.9</v>
      </c>
      <c r="AD741" s="2108">
        <v>0.1</v>
      </c>
      <c r="AE741" s="2844"/>
      <c r="AF741" s="2844">
        <v>0</v>
      </c>
      <c r="AG741" s="2108">
        <v>0</v>
      </c>
      <c r="AH741" s="373"/>
      <c r="AI741" s="373" t="s">
        <v>9941</v>
      </c>
      <c r="AJ741" s="373">
        <v>0</v>
      </c>
      <c r="AK741" s="539"/>
    </row>
    <row r="742" spans="1:37" s="545" customFormat="1" ht="63">
      <c r="A742" s="369">
        <v>797</v>
      </c>
      <c r="B742" s="122" t="s">
        <v>1758</v>
      </c>
      <c r="C742" s="546" t="s">
        <v>1759</v>
      </c>
      <c r="D742" s="371" t="s">
        <v>1760</v>
      </c>
      <c r="E742" s="371" t="s">
        <v>1761</v>
      </c>
      <c r="F742" s="413" t="s">
        <v>47</v>
      </c>
      <c r="G742" s="373">
        <v>118.02200000000001</v>
      </c>
      <c r="H742" s="392">
        <v>0</v>
      </c>
      <c r="I742" s="388">
        <v>45.257000000000005</v>
      </c>
      <c r="J742" s="373">
        <v>0</v>
      </c>
      <c r="K742" s="373">
        <v>45.257000000000005</v>
      </c>
      <c r="L742" s="373">
        <v>72.765000000000001</v>
      </c>
      <c r="M742" s="393">
        <v>25</v>
      </c>
      <c r="N742" s="393">
        <v>0</v>
      </c>
      <c r="O742" s="373">
        <v>25</v>
      </c>
      <c r="P742" s="373"/>
      <c r="Q742" s="373"/>
      <c r="R742" s="373"/>
      <c r="S742" s="373"/>
      <c r="T742" s="373"/>
      <c r="U742" s="373"/>
      <c r="V742" s="373"/>
      <c r="W742" s="373"/>
      <c r="X742" s="2843">
        <v>25</v>
      </c>
      <c r="Y742" s="2843">
        <v>0</v>
      </c>
      <c r="Z742" s="2108">
        <v>25</v>
      </c>
      <c r="AA742" s="2844">
        <v>6.1875</v>
      </c>
      <c r="AB742" s="2844"/>
      <c r="AC742" s="2108">
        <v>6.1875</v>
      </c>
      <c r="AD742" s="2108">
        <v>6.25E-2</v>
      </c>
      <c r="AE742" s="2844"/>
      <c r="AF742" s="2844">
        <v>0</v>
      </c>
      <c r="AG742" s="2108">
        <v>0</v>
      </c>
      <c r="AH742" s="373"/>
      <c r="AI742" s="373" t="s">
        <v>9941</v>
      </c>
      <c r="AJ742" s="373">
        <v>0</v>
      </c>
      <c r="AK742" s="539"/>
    </row>
    <row r="743" spans="1:37" s="545" customFormat="1" ht="78.75">
      <c r="A743" s="369">
        <v>798</v>
      </c>
      <c r="B743" s="122" t="s">
        <v>1762</v>
      </c>
      <c r="C743" s="546" t="s">
        <v>1763</v>
      </c>
      <c r="D743" s="371" t="s">
        <v>1764</v>
      </c>
      <c r="E743" s="371" t="s">
        <v>1765</v>
      </c>
      <c r="F743" s="413" t="s">
        <v>882</v>
      </c>
      <c r="G743" s="373">
        <v>74.349999999999994</v>
      </c>
      <c r="H743" s="543">
        <v>44.454272000000003</v>
      </c>
      <c r="I743" s="388">
        <v>13.601999999999993</v>
      </c>
      <c r="J743" s="373">
        <v>0</v>
      </c>
      <c r="K743" s="373">
        <v>58.056271999999993</v>
      </c>
      <c r="L743" s="373">
        <v>16.293728000000002</v>
      </c>
      <c r="M743" s="393">
        <v>1.8720000000000001</v>
      </c>
      <c r="N743" s="393">
        <v>14.422000000000001</v>
      </c>
      <c r="O743" s="373">
        <v>16.294</v>
      </c>
      <c r="P743" s="373"/>
      <c r="Q743" s="373"/>
      <c r="R743" s="373"/>
      <c r="S743" s="373"/>
      <c r="T743" s="373"/>
      <c r="U743" s="373"/>
      <c r="V743" s="373"/>
      <c r="W743" s="373"/>
      <c r="X743" s="2843">
        <v>1.8720000000000001</v>
      </c>
      <c r="Y743" s="2843">
        <v>14.422000000000001</v>
      </c>
      <c r="Z743" s="2108">
        <v>16.294</v>
      </c>
      <c r="AA743" s="2844">
        <v>1.853</v>
      </c>
      <c r="AB743" s="2844"/>
      <c r="AC743" s="2108">
        <v>1.853</v>
      </c>
      <c r="AD743" s="2108">
        <v>1.9E-2</v>
      </c>
      <c r="AE743" s="2844"/>
      <c r="AF743" s="2844">
        <v>0</v>
      </c>
      <c r="AG743" s="2108">
        <v>0</v>
      </c>
      <c r="AH743" s="3233" t="s">
        <v>9977</v>
      </c>
      <c r="AI743" s="373" t="s">
        <v>10036</v>
      </c>
      <c r="AJ743" s="373">
        <v>0</v>
      </c>
      <c r="AK743" s="539"/>
    </row>
    <row r="744" spans="1:37" s="545" customFormat="1" ht="63">
      <c r="A744" s="369">
        <v>799</v>
      </c>
      <c r="B744" s="122" t="s">
        <v>1766</v>
      </c>
      <c r="C744" s="546" t="s">
        <v>1767</v>
      </c>
      <c r="D744" s="378" t="s">
        <v>553</v>
      </c>
      <c r="E744" s="371" t="s">
        <v>1765</v>
      </c>
      <c r="F744" s="413" t="s">
        <v>882</v>
      </c>
      <c r="G744" s="373">
        <v>29.364999999999998</v>
      </c>
      <c r="H744" s="543">
        <v>5.4249999999999998</v>
      </c>
      <c r="I744" s="388">
        <v>16.07</v>
      </c>
      <c r="J744" s="373">
        <v>0</v>
      </c>
      <c r="K744" s="373">
        <v>21.495000000000001</v>
      </c>
      <c r="L744" s="373">
        <v>7.8699999999999974</v>
      </c>
      <c r="M744" s="393">
        <v>7.4999999999999997E-2</v>
      </c>
      <c r="N744" s="393">
        <v>7.7949999999999999</v>
      </c>
      <c r="O744" s="373">
        <v>7.87</v>
      </c>
      <c r="P744" s="373"/>
      <c r="Q744" s="373"/>
      <c r="R744" s="373"/>
      <c r="S744" s="373"/>
      <c r="T744" s="373"/>
      <c r="U744" s="373"/>
      <c r="V744" s="373"/>
      <c r="W744" s="373"/>
      <c r="X744" s="2843">
        <v>7.4999999999999997E-2</v>
      </c>
      <c r="Y744" s="2843">
        <v>7.7949999999999999</v>
      </c>
      <c r="Z744" s="2108">
        <v>7.87</v>
      </c>
      <c r="AA744" s="2844">
        <v>7.4562500000000004E-2</v>
      </c>
      <c r="AB744" s="2844"/>
      <c r="AC744" s="2108">
        <v>7.4562500000000004E-2</v>
      </c>
      <c r="AD744" s="2108">
        <v>1.875E-4</v>
      </c>
      <c r="AE744" s="2844"/>
      <c r="AF744" s="2844">
        <v>0</v>
      </c>
      <c r="AG744" s="2108">
        <v>0</v>
      </c>
      <c r="AH744" s="373"/>
      <c r="AI744" s="373" t="s">
        <v>10033</v>
      </c>
      <c r="AJ744" s="373">
        <v>0</v>
      </c>
      <c r="AK744" s="539"/>
    </row>
    <row r="745" spans="1:37" s="545" customFormat="1" ht="157.5">
      <c r="A745" s="369">
        <v>800</v>
      </c>
      <c r="B745" s="122" t="s">
        <v>1768</v>
      </c>
      <c r="C745" s="546" t="s">
        <v>1769</v>
      </c>
      <c r="D745" s="371" t="s">
        <v>1770</v>
      </c>
      <c r="E745" s="371" t="s">
        <v>1771</v>
      </c>
      <c r="F745" s="413" t="s">
        <v>30</v>
      </c>
      <c r="G745" s="373">
        <v>90.363</v>
      </c>
      <c r="H745" s="392">
        <v>0</v>
      </c>
      <c r="I745" s="388">
        <v>69.677999999999997</v>
      </c>
      <c r="J745" s="373">
        <v>0</v>
      </c>
      <c r="K745" s="373">
        <v>69.677999999999997</v>
      </c>
      <c r="L745" s="373">
        <v>20.685000000000002</v>
      </c>
      <c r="M745" s="393">
        <v>1.3750000000000036</v>
      </c>
      <c r="N745" s="393">
        <v>19.309999999999999</v>
      </c>
      <c r="O745" s="373">
        <v>20.685000000000002</v>
      </c>
      <c r="P745" s="373"/>
      <c r="Q745" s="373"/>
      <c r="R745" s="373"/>
      <c r="S745" s="373"/>
      <c r="T745" s="373"/>
      <c r="U745" s="373"/>
      <c r="V745" s="373"/>
      <c r="W745" s="373"/>
      <c r="X745" s="2843">
        <v>1.3750000000000036</v>
      </c>
      <c r="Y745" s="2843">
        <v>19.309999999999999</v>
      </c>
      <c r="Z745" s="2108">
        <v>20.685000000000002</v>
      </c>
      <c r="AA745" s="2844">
        <v>0.34031250000000085</v>
      </c>
      <c r="AB745" s="2844"/>
      <c r="AC745" s="2108">
        <v>0.34031250000000085</v>
      </c>
      <c r="AD745" s="2108">
        <v>3.4375000000000083E-3</v>
      </c>
      <c r="AE745" s="2844"/>
      <c r="AF745" s="2844">
        <v>0</v>
      </c>
      <c r="AG745" s="2108">
        <v>0</v>
      </c>
      <c r="AH745" s="373"/>
      <c r="AI745" s="373" t="s">
        <v>9941</v>
      </c>
      <c r="AJ745" s="373">
        <v>0</v>
      </c>
      <c r="AK745" s="539"/>
    </row>
    <row r="746" spans="1:37" s="545" customFormat="1" ht="68.25" customHeight="1">
      <c r="A746" s="369">
        <v>801</v>
      </c>
      <c r="B746" s="122" t="s">
        <v>1772</v>
      </c>
      <c r="C746" s="546" t="s">
        <v>1773</v>
      </c>
      <c r="D746" s="371" t="s">
        <v>72</v>
      </c>
      <c r="E746" s="371" t="s">
        <v>1774</v>
      </c>
      <c r="F746" s="413" t="s">
        <v>47</v>
      </c>
      <c r="G746" s="373">
        <v>164.22</v>
      </c>
      <c r="H746" s="392">
        <v>0</v>
      </c>
      <c r="I746" s="388">
        <v>2.5</v>
      </c>
      <c r="J746" s="373">
        <v>0</v>
      </c>
      <c r="K746" s="373">
        <v>2.5</v>
      </c>
      <c r="L746" s="373">
        <v>161.72</v>
      </c>
      <c r="M746" s="393">
        <v>40.247</v>
      </c>
      <c r="N746" s="393">
        <v>0</v>
      </c>
      <c r="O746" s="373">
        <v>40.247</v>
      </c>
      <c r="P746" s="373"/>
      <c r="Q746" s="373"/>
      <c r="R746" s="373"/>
      <c r="S746" s="373"/>
      <c r="T746" s="373"/>
      <c r="U746" s="373"/>
      <c r="V746" s="373"/>
      <c r="W746" s="373"/>
      <c r="X746" s="2843">
        <v>40.247</v>
      </c>
      <c r="Y746" s="2843">
        <v>0</v>
      </c>
      <c r="Z746" s="2108">
        <v>40.247</v>
      </c>
      <c r="AA746" s="2844">
        <v>9.9611324999999997</v>
      </c>
      <c r="AB746" s="2844"/>
      <c r="AC746" s="2108">
        <v>9.9611324999999997</v>
      </c>
      <c r="AD746" s="2108">
        <v>0.1006175</v>
      </c>
      <c r="AE746" s="2844"/>
      <c r="AF746" s="2844">
        <v>0</v>
      </c>
      <c r="AG746" s="2108">
        <v>0</v>
      </c>
      <c r="AH746" s="373"/>
      <c r="AI746" s="373" t="s">
        <v>9941</v>
      </c>
      <c r="AJ746" s="373">
        <v>0</v>
      </c>
      <c r="AK746" s="539"/>
    </row>
    <row r="747" spans="1:37" s="545" customFormat="1" ht="63">
      <c r="A747" s="369">
        <v>802</v>
      </c>
      <c r="B747" s="122" t="s">
        <v>1775</v>
      </c>
      <c r="C747" s="546" t="s">
        <v>1776</v>
      </c>
      <c r="D747" s="371" t="s">
        <v>88</v>
      </c>
      <c r="E747" s="371" t="s">
        <v>1777</v>
      </c>
      <c r="F747" s="413" t="s">
        <v>30</v>
      </c>
      <c r="G747" s="373">
        <v>59.392000000000003</v>
      </c>
      <c r="H747" s="392">
        <v>0</v>
      </c>
      <c r="I747" s="388">
        <v>18.7425</v>
      </c>
      <c r="J747" s="373">
        <v>0</v>
      </c>
      <c r="K747" s="373">
        <v>18.7425</v>
      </c>
      <c r="L747" s="373">
        <v>40.649500000000003</v>
      </c>
      <c r="M747" s="393">
        <v>21.242999999999999</v>
      </c>
      <c r="N747" s="393">
        <v>19.407</v>
      </c>
      <c r="O747" s="373">
        <v>40.65</v>
      </c>
      <c r="P747" s="373"/>
      <c r="Q747" s="373"/>
      <c r="R747" s="373"/>
      <c r="S747" s="373"/>
      <c r="T747" s="373"/>
      <c r="U747" s="373"/>
      <c r="V747" s="373"/>
      <c r="W747" s="373"/>
      <c r="X747" s="2843">
        <v>21.242999999999999</v>
      </c>
      <c r="Y747" s="2843">
        <v>19.407</v>
      </c>
      <c r="Z747" s="2108">
        <v>40.65</v>
      </c>
      <c r="AA747" s="2844">
        <v>21.030642499999999</v>
      </c>
      <c r="AB747" s="2844"/>
      <c r="AC747" s="2108">
        <v>21.030642499999999</v>
      </c>
      <c r="AD747" s="2108">
        <v>0.2121075</v>
      </c>
      <c r="AE747" s="2844"/>
      <c r="AF747" s="2844">
        <v>0</v>
      </c>
      <c r="AG747" s="2108">
        <v>0</v>
      </c>
      <c r="AH747" s="373"/>
      <c r="AI747" s="373" t="s">
        <v>10033</v>
      </c>
      <c r="AJ747" s="373">
        <v>0</v>
      </c>
      <c r="AK747" s="539"/>
    </row>
    <row r="748" spans="1:37" s="545" customFormat="1" ht="63">
      <c r="A748" s="369">
        <v>803</v>
      </c>
      <c r="B748" s="122" t="s">
        <v>1778</v>
      </c>
      <c r="C748" s="546" t="s">
        <v>1779</v>
      </c>
      <c r="D748" s="371" t="s">
        <v>72</v>
      </c>
      <c r="E748" s="371" t="s">
        <v>1780</v>
      </c>
      <c r="F748" s="413" t="s">
        <v>30</v>
      </c>
      <c r="G748" s="373">
        <v>42.231999999999999</v>
      </c>
      <c r="H748" s="392">
        <v>0</v>
      </c>
      <c r="I748" s="388">
        <v>35.575000000000003</v>
      </c>
      <c r="J748" s="373">
        <v>0</v>
      </c>
      <c r="K748" s="373">
        <v>35.575000000000003</v>
      </c>
      <c r="L748" s="373">
        <v>6.6569999999999965</v>
      </c>
      <c r="M748" s="393">
        <v>1.2499999999999964</v>
      </c>
      <c r="N748" s="393">
        <v>5.407</v>
      </c>
      <c r="O748" s="373">
        <v>6.6569999999999965</v>
      </c>
      <c r="P748" s="373"/>
      <c r="Q748" s="373"/>
      <c r="R748" s="373"/>
      <c r="S748" s="373"/>
      <c r="T748" s="373"/>
      <c r="U748" s="373"/>
      <c r="V748" s="373"/>
      <c r="W748" s="373"/>
      <c r="X748" s="2843">
        <v>1.2499999999999964</v>
      </c>
      <c r="Y748" s="2843">
        <v>5.407</v>
      </c>
      <c r="Z748" s="2108">
        <v>6.6569999999999965</v>
      </c>
      <c r="AA748" s="2844">
        <v>1.237374999999999</v>
      </c>
      <c r="AB748" s="2844"/>
      <c r="AC748" s="2108">
        <v>1.237374999999999</v>
      </c>
      <c r="AD748" s="2108">
        <v>1.212499999999999E-2</v>
      </c>
      <c r="AE748" s="2844"/>
      <c r="AF748" s="2844">
        <v>0</v>
      </c>
      <c r="AG748" s="2108">
        <v>0</v>
      </c>
      <c r="AH748" s="373"/>
      <c r="AI748" s="373" t="s">
        <v>10033</v>
      </c>
      <c r="AJ748" s="373">
        <v>0</v>
      </c>
      <c r="AK748" s="539"/>
    </row>
    <row r="749" spans="1:37" s="545" customFormat="1" ht="47.25">
      <c r="A749" s="369">
        <v>804</v>
      </c>
      <c r="B749" s="122" t="s">
        <v>1781</v>
      </c>
      <c r="C749" s="546" t="s">
        <v>1782</v>
      </c>
      <c r="D749" s="371" t="s">
        <v>51</v>
      </c>
      <c r="E749" s="371" t="s">
        <v>1774</v>
      </c>
      <c r="F749" s="413" t="s">
        <v>47</v>
      </c>
      <c r="G749" s="373">
        <v>147.55199999999999</v>
      </c>
      <c r="H749" s="392">
        <v>0</v>
      </c>
      <c r="I749" s="388">
        <v>10</v>
      </c>
      <c r="J749" s="373">
        <v>0</v>
      </c>
      <c r="K749" s="373">
        <v>10</v>
      </c>
      <c r="L749" s="373">
        <v>137.55199999999999</v>
      </c>
      <c r="M749" s="393">
        <v>55</v>
      </c>
      <c r="N749" s="393">
        <v>6.2990000000000004</v>
      </c>
      <c r="O749" s="373">
        <v>61.298999999999999</v>
      </c>
      <c r="P749" s="373"/>
      <c r="Q749" s="373"/>
      <c r="R749" s="373"/>
      <c r="S749" s="373"/>
      <c r="T749" s="373"/>
      <c r="U749" s="373"/>
      <c r="V749" s="373"/>
      <c r="W749" s="373"/>
      <c r="X749" s="2843">
        <v>55</v>
      </c>
      <c r="Y749" s="2843">
        <v>6.2990000000000004</v>
      </c>
      <c r="Z749" s="2108">
        <v>61.298999999999999</v>
      </c>
      <c r="AA749" s="2844">
        <v>13.612500000000001</v>
      </c>
      <c r="AB749" s="2844"/>
      <c r="AC749" s="2108">
        <v>13.612500000000001</v>
      </c>
      <c r="AD749" s="2108">
        <v>0.13750000000000001</v>
      </c>
      <c r="AE749" s="2844"/>
      <c r="AF749" s="2844">
        <v>0</v>
      </c>
      <c r="AG749" s="2108">
        <v>0</v>
      </c>
      <c r="AH749" s="373"/>
      <c r="AI749" s="373" t="s">
        <v>9941</v>
      </c>
      <c r="AJ749" s="373">
        <v>0</v>
      </c>
      <c r="AK749" s="539"/>
    </row>
    <row r="750" spans="1:37" s="545" customFormat="1" ht="63">
      <c r="A750" s="369">
        <v>805</v>
      </c>
      <c r="B750" s="122" t="s">
        <v>1783</v>
      </c>
      <c r="C750" s="546" t="s">
        <v>1784</v>
      </c>
      <c r="D750" s="371" t="s">
        <v>45</v>
      </c>
      <c r="E750" s="371" t="s">
        <v>1780</v>
      </c>
      <c r="F750" s="413" t="s">
        <v>30</v>
      </c>
      <c r="G750" s="373">
        <v>100</v>
      </c>
      <c r="H750" s="392">
        <v>0</v>
      </c>
      <c r="I750" s="388">
        <v>27.969000000000001</v>
      </c>
      <c r="J750" s="373">
        <v>0</v>
      </c>
      <c r="K750" s="373">
        <v>27.969000000000001</v>
      </c>
      <c r="L750" s="373">
        <v>72.031000000000006</v>
      </c>
      <c r="M750" s="393">
        <v>29.344000000000008</v>
      </c>
      <c r="N750" s="393">
        <v>42.686999999999998</v>
      </c>
      <c r="O750" s="373">
        <v>72.031000000000006</v>
      </c>
      <c r="P750" s="373"/>
      <c r="Q750" s="373"/>
      <c r="R750" s="373"/>
      <c r="S750" s="373"/>
      <c r="T750" s="373"/>
      <c r="U750" s="373"/>
      <c r="V750" s="373"/>
      <c r="W750" s="373"/>
      <c r="X750" s="2843">
        <v>29.344000000000008</v>
      </c>
      <c r="Y750" s="2843">
        <v>42.686999999999998</v>
      </c>
      <c r="Z750" s="2108">
        <v>72.031000000000006</v>
      </c>
      <c r="AA750" s="2844">
        <v>29.050640000000001</v>
      </c>
      <c r="AB750" s="2844"/>
      <c r="AC750" s="2108">
        <v>29.050640000000001</v>
      </c>
      <c r="AD750" s="2108">
        <v>0.29336000000000001</v>
      </c>
      <c r="AE750" s="2844"/>
      <c r="AF750" s="2844">
        <v>0</v>
      </c>
      <c r="AG750" s="2108">
        <v>0</v>
      </c>
      <c r="AH750" s="373"/>
      <c r="AI750" s="373" t="s">
        <v>10033</v>
      </c>
      <c r="AJ750" s="373">
        <v>0</v>
      </c>
      <c r="AK750" s="539"/>
    </row>
    <row r="751" spans="1:37" s="545" customFormat="1" ht="63">
      <c r="A751" s="369">
        <v>806</v>
      </c>
      <c r="B751" s="122" t="s">
        <v>1785</v>
      </c>
      <c r="C751" s="546" t="s">
        <v>1786</v>
      </c>
      <c r="D751" s="371" t="s">
        <v>187</v>
      </c>
      <c r="E751" s="371" t="s">
        <v>1787</v>
      </c>
      <c r="F751" s="413" t="s">
        <v>47</v>
      </c>
      <c r="G751" s="373">
        <v>270.70800000000003</v>
      </c>
      <c r="H751" s="392">
        <v>0</v>
      </c>
      <c r="I751" s="388">
        <v>2.5</v>
      </c>
      <c r="J751" s="373">
        <v>0</v>
      </c>
      <c r="K751" s="373">
        <v>2.5</v>
      </c>
      <c r="L751" s="373">
        <v>268.20800000000003</v>
      </c>
      <c r="M751" s="393">
        <v>40</v>
      </c>
      <c r="N751" s="393">
        <v>0</v>
      </c>
      <c r="O751" s="373">
        <v>40</v>
      </c>
      <c r="P751" s="373"/>
      <c r="Q751" s="373"/>
      <c r="R751" s="373"/>
      <c r="S751" s="373"/>
      <c r="T751" s="373"/>
      <c r="U751" s="373"/>
      <c r="V751" s="373"/>
      <c r="W751" s="373"/>
      <c r="X751" s="2843">
        <v>40</v>
      </c>
      <c r="Y751" s="2843">
        <v>0</v>
      </c>
      <c r="Z751" s="2108">
        <v>40</v>
      </c>
      <c r="AA751" s="2844">
        <v>9.9</v>
      </c>
      <c r="AB751" s="2844"/>
      <c r="AC751" s="2108">
        <v>9.9</v>
      </c>
      <c r="AD751" s="2108">
        <v>0.1</v>
      </c>
      <c r="AE751" s="2844"/>
      <c r="AF751" s="2844">
        <v>0</v>
      </c>
      <c r="AG751" s="2108">
        <v>0</v>
      </c>
      <c r="AH751" s="373"/>
      <c r="AI751" s="373" t="s">
        <v>9941</v>
      </c>
      <c r="AJ751" s="373">
        <v>0</v>
      </c>
      <c r="AK751" s="539"/>
    </row>
    <row r="752" spans="1:37" s="545" customFormat="1" ht="63">
      <c r="A752" s="369">
        <v>807</v>
      </c>
      <c r="B752" s="122" t="s">
        <v>1788</v>
      </c>
      <c r="C752" s="546" t="s">
        <v>1789</v>
      </c>
      <c r="D752" s="371" t="s">
        <v>213</v>
      </c>
      <c r="E752" s="182" t="s">
        <v>1790</v>
      </c>
      <c r="F752" s="413" t="s">
        <v>30</v>
      </c>
      <c r="G752" s="373">
        <v>30</v>
      </c>
      <c r="H752" s="392">
        <v>1.875</v>
      </c>
      <c r="I752" s="388">
        <v>20.190000000000001</v>
      </c>
      <c r="J752" s="373">
        <v>0</v>
      </c>
      <c r="K752" s="373">
        <v>22.065000000000001</v>
      </c>
      <c r="L752" s="373">
        <v>7.9349999999999987</v>
      </c>
      <c r="M752" s="393">
        <v>0</v>
      </c>
      <c r="N752" s="393">
        <v>7.9349999999999996</v>
      </c>
      <c r="O752" s="373">
        <v>7.9349999999999996</v>
      </c>
      <c r="P752" s="373"/>
      <c r="Q752" s="373"/>
      <c r="R752" s="373"/>
      <c r="S752" s="373"/>
      <c r="T752" s="373"/>
      <c r="U752" s="373"/>
      <c r="V752" s="373"/>
      <c r="W752" s="373"/>
      <c r="X752" s="2843">
        <v>0</v>
      </c>
      <c r="Y752" s="2843">
        <v>7.9349999999999996</v>
      </c>
      <c r="Z752" s="2108">
        <v>7.9349999999999996</v>
      </c>
      <c r="AA752" s="2844"/>
      <c r="AB752" s="2844"/>
      <c r="AC752" s="2108">
        <v>0</v>
      </c>
      <c r="AD752" s="2108"/>
      <c r="AE752" s="2844"/>
      <c r="AF752" s="2844">
        <v>0</v>
      </c>
      <c r="AG752" s="2108">
        <v>0</v>
      </c>
      <c r="AH752" s="3233" t="s">
        <v>9977</v>
      </c>
      <c r="AI752" s="373"/>
      <c r="AJ752" s="373">
        <v>0</v>
      </c>
      <c r="AK752" s="539"/>
    </row>
    <row r="753" spans="1:37" s="545" customFormat="1">
      <c r="A753" s="369"/>
      <c r="B753" s="122"/>
      <c r="C753" s="546"/>
      <c r="D753" s="371"/>
      <c r="E753" s="182"/>
      <c r="F753" s="413"/>
      <c r="G753" s="373"/>
      <c r="H753" s="392"/>
      <c r="I753" s="388"/>
      <c r="J753" s="373"/>
      <c r="K753" s="373"/>
      <c r="L753" s="373"/>
      <c r="M753" s="393"/>
      <c r="N753" s="393"/>
      <c r="O753" s="373"/>
      <c r="P753" s="373"/>
      <c r="Q753" s="373"/>
      <c r="R753" s="373"/>
      <c r="S753" s="373"/>
      <c r="T753" s="373"/>
      <c r="U753" s="373"/>
      <c r="V753" s="373"/>
      <c r="W753" s="373"/>
      <c r="X753" s="373"/>
      <c r="Y753" s="373"/>
      <c r="Z753" s="373"/>
      <c r="AA753" s="373"/>
      <c r="AB753" s="373"/>
      <c r="AC753" s="373"/>
      <c r="AD753" s="373"/>
      <c r="AE753" s="373"/>
      <c r="AF753" s="373"/>
      <c r="AG753" s="373"/>
      <c r="AH753" s="373"/>
      <c r="AI753" s="373"/>
      <c r="AJ753" s="373"/>
      <c r="AK753" s="539"/>
    </row>
    <row r="754" spans="1:37" s="552" customFormat="1" ht="22.5" customHeight="1">
      <c r="A754" s="401"/>
      <c r="B754" s="452"/>
      <c r="C754" s="547" t="s">
        <v>1791</v>
      </c>
      <c r="D754" s="548"/>
      <c r="E754" s="549"/>
      <c r="F754" s="548"/>
      <c r="G754" s="550">
        <v>8059.3060000000005</v>
      </c>
      <c r="H754" s="550">
        <v>2747.730086</v>
      </c>
      <c r="I754" s="550">
        <v>602.03380000000016</v>
      </c>
      <c r="J754" s="550">
        <v>0</v>
      </c>
      <c r="K754" s="550">
        <v>3349.7638859999997</v>
      </c>
      <c r="L754" s="550">
        <v>4709.5421139999999</v>
      </c>
      <c r="M754" s="551">
        <v>655.06500000000017</v>
      </c>
      <c r="N754" s="551">
        <v>429.935</v>
      </c>
      <c r="O754" s="550">
        <v>1085</v>
      </c>
      <c r="P754" s="550">
        <v>0</v>
      </c>
      <c r="Q754" s="550">
        <v>0</v>
      </c>
      <c r="R754" s="550">
        <v>0</v>
      </c>
      <c r="S754" s="550">
        <v>0</v>
      </c>
      <c r="T754" s="550">
        <v>0</v>
      </c>
      <c r="U754" s="550">
        <v>0</v>
      </c>
      <c r="V754" s="550">
        <v>0</v>
      </c>
      <c r="W754" s="550">
        <v>0</v>
      </c>
      <c r="X754" s="550">
        <v>655.06500000000017</v>
      </c>
      <c r="Y754" s="550">
        <v>429.935</v>
      </c>
      <c r="Z754" s="550">
        <v>1085</v>
      </c>
      <c r="AA754" s="550">
        <v>155.50769249999999</v>
      </c>
      <c r="AB754" s="550">
        <v>0</v>
      </c>
      <c r="AC754" s="550">
        <v>155.50769249999999</v>
      </c>
      <c r="AD754" s="550">
        <v>1.5690575000000002</v>
      </c>
      <c r="AE754" s="550">
        <v>0</v>
      </c>
      <c r="AF754" s="550">
        <v>0</v>
      </c>
      <c r="AG754" s="550">
        <v>0</v>
      </c>
      <c r="AH754" s="550"/>
      <c r="AI754" s="550"/>
      <c r="AJ754" s="550">
        <v>0</v>
      </c>
      <c r="AK754" s="429"/>
    </row>
    <row r="755" spans="1:37" s="545" customFormat="1">
      <c r="A755" s="371"/>
      <c r="B755" s="123"/>
      <c r="C755" s="546"/>
      <c r="D755" s="371"/>
      <c r="E755" s="371"/>
      <c r="F755" s="371"/>
      <c r="G755" s="553"/>
      <c r="H755" s="441"/>
      <c r="I755" s="553"/>
      <c r="J755" s="553"/>
      <c r="K755" s="553"/>
      <c r="L755" s="553"/>
      <c r="M755" s="554"/>
      <c r="N755" s="554"/>
      <c r="O755" s="553"/>
      <c r="P755" s="553"/>
      <c r="Q755" s="553"/>
      <c r="R755" s="553"/>
      <c r="S755" s="553"/>
      <c r="T755" s="553"/>
      <c r="U755" s="553"/>
      <c r="V755" s="553"/>
      <c r="W755" s="553"/>
      <c r="X755" s="553"/>
      <c r="Y755" s="553"/>
      <c r="Z755" s="553"/>
      <c r="AA755" s="553"/>
      <c r="AB755" s="553"/>
      <c r="AC755" s="553"/>
      <c r="AD755" s="553"/>
      <c r="AE755" s="553"/>
      <c r="AF755" s="553"/>
      <c r="AG755" s="553"/>
      <c r="AH755" s="553"/>
      <c r="AI755" s="553"/>
      <c r="AJ755" s="553"/>
      <c r="AK755" s="539"/>
    </row>
    <row r="756" spans="1:37" s="545" customFormat="1">
      <c r="A756" s="401"/>
      <c r="B756" s="123"/>
      <c r="C756" s="555" t="s">
        <v>1792</v>
      </c>
      <c r="D756" s="401"/>
      <c r="E756" s="371"/>
      <c r="F756" s="371"/>
      <c r="G756" s="373"/>
      <c r="H756" s="373"/>
      <c r="I756" s="221"/>
      <c r="J756" s="556">
        <v>20.190000000000001</v>
      </c>
      <c r="K756" s="373"/>
      <c r="L756" s="373"/>
      <c r="M756" s="374"/>
      <c r="N756" s="374"/>
      <c r="O756" s="373"/>
      <c r="P756" s="373"/>
      <c r="Q756" s="373"/>
      <c r="R756" s="373"/>
      <c r="S756" s="373"/>
      <c r="T756" s="373"/>
      <c r="U756" s="373"/>
      <c r="V756" s="373"/>
      <c r="W756" s="373"/>
      <c r="X756" s="373"/>
      <c r="Y756" s="373"/>
      <c r="Z756" s="373"/>
      <c r="AA756" s="373"/>
      <c r="AB756" s="373"/>
      <c r="AC756" s="373"/>
      <c r="AD756" s="373"/>
      <c r="AE756" s="373"/>
      <c r="AF756" s="373"/>
      <c r="AG756" s="373"/>
      <c r="AH756" s="373"/>
      <c r="AI756" s="373"/>
      <c r="AJ756" s="373"/>
      <c r="AK756" s="539"/>
    </row>
    <row r="757" spans="1:37" s="545" customFormat="1">
      <c r="A757" s="401"/>
      <c r="B757" s="123"/>
      <c r="C757" s="555"/>
      <c r="D757" s="401"/>
      <c r="E757" s="371"/>
      <c r="F757" s="371"/>
      <c r="G757" s="373"/>
      <c r="H757" s="373"/>
      <c r="I757" s="221"/>
      <c r="J757" s="556"/>
      <c r="K757" s="373"/>
      <c r="L757" s="373"/>
      <c r="M757" s="374"/>
      <c r="N757" s="374"/>
      <c r="O757" s="373"/>
      <c r="P757" s="373"/>
      <c r="Q757" s="373"/>
      <c r="R757" s="373"/>
      <c r="S757" s="373"/>
      <c r="T757" s="373"/>
      <c r="U757" s="373"/>
      <c r="V757" s="373"/>
      <c r="W757" s="373"/>
      <c r="X757" s="373"/>
      <c r="Y757" s="373"/>
      <c r="Z757" s="373"/>
      <c r="AA757" s="373"/>
      <c r="AB757" s="373"/>
      <c r="AC757" s="373"/>
      <c r="AD757" s="373"/>
      <c r="AE757" s="373"/>
      <c r="AF757" s="373"/>
      <c r="AG757" s="373"/>
      <c r="AH757" s="373"/>
      <c r="AI757" s="373"/>
      <c r="AJ757" s="373"/>
      <c r="AK757" s="539"/>
    </row>
    <row r="758" spans="1:37" s="545" customFormat="1" ht="63">
      <c r="A758" s="369">
        <v>808</v>
      </c>
      <c r="B758" s="122" t="s">
        <v>1793</v>
      </c>
      <c r="C758" s="546" t="s">
        <v>1794</v>
      </c>
      <c r="D758" s="371" t="s">
        <v>209</v>
      </c>
      <c r="E758" s="182" t="s">
        <v>42</v>
      </c>
      <c r="F758" s="413" t="s">
        <v>30</v>
      </c>
      <c r="G758" s="557">
        <v>33</v>
      </c>
      <c r="H758" s="557">
        <v>0</v>
      </c>
      <c r="I758" s="221">
        <v>0</v>
      </c>
      <c r="J758" s="373">
        <v>0</v>
      </c>
      <c r="K758" s="373">
        <v>0</v>
      </c>
      <c r="L758" s="373">
        <v>33</v>
      </c>
      <c r="M758" s="393">
        <v>33</v>
      </c>
      <c r="N758" s="393">
        <v>0</v>
      </c>
      <c r="O758" s="373">
        <v>33</v>
      </c>
      <c r="P758" s="373"/>
      <c r="Q758" s="373"/>
      <c r="R758" s="373"/>
      <c r="S758" s="373"/>
      <c r="T758" s="373"/>
      <c r="U758" s="373"/>
      <c r="V758" s="373"/>
      <c r="W758" s="373"/>
      <c r="X758" s="2843">
        <v>33</v>
      </c>
      <c r="Y758" s="2843">
        <v>0</v>
      </c>
      <c r="Z758" s="2108">
        <v>33</v>
      </c>
      <c r="AA758" s="2844"/>
      <c r="AB758" s="2844"/>
      <c r="AC758" s="2108">
        <v>0</v>
      </c>
      <c r="AD758" s="2108"/>
      <c r="AE758" s="2844"/>
      <c r="AF758" s="2844">
        <v>0</v>
      </c>
      <c r="AG758" s="2108">
        <v>0</v>
      </c>
      <c r="AH758" s="373"/>
      <c r="AI758" s="373"/>
      <c r="AJ758" s="373">
        <v>0</v>
      </c>
      <c r="AK758" s="539"/>
    </row>
    <row r="759" spans="1:37" s="545" customFormat="1" ht="31.5">
      <c r="A759" s="369">
        <v>809</v>
      </c>
      <c r="B759" s="558" t="s">
        <v>1795</v>
      </c>
      <c r="C759" s="546" t="s">
        <v>1796</v>
      </c>
      <c r="D759" s="371" t="s">
        <v>400</v>
      </c>
      <c r="E759" s="182" t="s">
        <v>42</v>
      </c>
      <c r="F759" s="413" t="s">
        <v>30</v>
      </c>
      <c r="G759" s="557">
        <v>27</v>
      </c>
      <c r="H759" s="557">
        <v>0</v>
      </c>
      <c r="I759" s="221">
        <v>0</v>
      </c>
      <c r="J759" s="373">
        <v>0</v>
      </c>
      <c r="K759" s="373">
        <v>0</v>
      </c>
      <c r="L759" s="373">
        <v>27</v>
      </c>
      <c r="M759" s="393">
        <v>27</v>
      </c>
      <c r="N759" s="393">
        <v>0</v>
      </c>
      <c r="O759" s="373">
        <v>27</v>
      </c>
      <c r="P759" s="373"/>
      <c r="Q759" s="373"/>
      <c r="R759" s="373"/>
      <c r="S759" s="373"/>
      <c r="T759" s="373"/>
      <c r="U759" s="373"/>
      <c r="V759" s="373"/>
      <c r="W759" s="373"/>
      <c r="X759" s="2843">
        <v>27</v>
      </c>
      <c r="Y759" s="2843">
        <v>0</v>
      </c>
      <c r="Z759" s="2108">
        <v>27</v>
      </c>
      <c r="AA759" s="2844"/>
      <c r="AB759" s="2844"/>
      <c r="AC759" s="2108">
        <v>0</v>
      </c>
      <c r="AD759" s="2108"/>
      <c r="AE759" s="2844"/>
      <c r="AF759" s="2844">
        <v>0</v>
      </c>
      <c r="AG759" s="2108">
        <v>0</v>
      </c>
      <c r="AH759" s="373"/>
      <c r="AI759" s="373"/>
      <c r="AJ759" s="373">
        <v>0</v>
      </c>
      <c r="AK759" s="539"/>
    </row>
    <row r="760" spans="1:37" s="545" customFormat="1" ht="47.25">
      <c r="A760" s="369">
        <v>810</v>
      </c>
      <c r="B760" s="558" t="s">
        <v>1797</v>
      </c>
      <c r="C760" s="546" t="s">
        <v>1798</v>
      </c>
      <c r="D760" s="182" t="s">
        <v>538</v>
      </c>
      <c r="E760" s="182" t="s">
        <v>42</v>
      </c>
      <c r="F760" s="413" t="s">
        <v>30</v>
      </c>
      <c r="G760" s="557">
        <v>22</v>
      </c>
      <c r="H760" s="557">
        <v>0</v>
      </c>
      <c r="I760" s="221">
        <v>0</v>
      </c>
      <c r="J760" s="373">
        <v>0</v>
      </c>
      <c r="K760" s="373">
        <v>0</v>
      </c>
      <c r="L760" s="373">
        <v>22</v>
      </c>
      <c r="M760" s="393">
        <v>22</v>
      </c>
      <c r="N760" s="393">
        <v>0</v>
      </c>
      <c r="O760" s="373">
        <v>22</v>
      </c>
      <c r="P760" s="373"/>
      <c r="Q760" s="373"/>
      <c r="R760" s="373"/>
      <c r="S760" s="373"/>
      <c r="T760" s="373"/>
      <c r="U760" s="373"/>
      <c r="V760" s="373"/>
      <c r="W760" s="373"/>
      <c r="X760" s="2843">
        <v>22</v>
      </c>
      <c r="Y760" s="2843">
        <v>0</v>
      </c>
      <c r="Z760" s="2108">
        <v>22</v>
      </c>
      <c r="AA760" s="2844"/>
      <c r="AB760" s="2844"/>
      <c r="AC760" s="2108">
        <v>0</v>
      </c>
      <c r="AD760" s="2108"/>
      <c r="AE760" s="2844"/>
      <c r="AF760" s="2844">
        <v>0</v>
      </c>
      <c r="AG760" s="2108">
        <v>0</v>
      </c>
      <c r="AH760" s="373"/>
      <c r="AI760" s="373"/>
      <c r="AJ760" s="373">
        <v>0</v>
      </c>
      <c r="AK760" s="539"/>
    </row>
    <row r="761" spans="1:37" s="545" customFormat="1" ht="31.5">
      <c r="A761" s="369">
        <v>811</v>
      </c>
      <c r="B761" s="558" t="s">
        <v>1799</v>
      </c>
      <c r="C761" s="546" t="s">
        <v>1800</v>
      </c>
      <c r="D761" s="371" t="s">
        <v>72</v>
      </c>
      <c r="E761" s="182" t="s">
        <v>42</v>
      </c>
      <c r="F761" s="413" t="s">
        <v>30</v>
      </c>
      <c r="G761" s="557">
        <v>33</v>
      </c>
      <c r="H761" s="559">
        <v>0</v>
      </c>
      <c r="I761" s="221">
        <v>0</v>
      </c>
      <c r="J761" s="373">
        <v>0</v>
      </c>
      <c r="K761" s="373">
        <v>0</v>
      </c>
      <c r="L761" s="373">
        <v>33</v>
      </c>
      <c r="M761" s="393">
        <v>33</v>
      </c>
      <c r="N761" s="393">
        <v>0</v>
      </c>
      <c r="O761" s="373">
        <v>33</v>
      </c>
      <c r="P761" s="373"/>
      <c r="Q761" s="373"/>
      <c r="R761" s="373"/>
      <c r="S761" s="373"/>
      <c r="T761" s="373"/>
      <c r="U761" s="373"/>
      <c r="V761" s="373"/>
      <c r="W761" s="373"/>
      <c r="X761" s="2843">
        <v>33</v>
      </c>
      <c r="Y761" s="2843">
        <v>0</v>
      </c>
      <c r="Z761" s="2108">
        <v>33</v>
      </c>
      <c r="AA761" s="2844"/>
      <c r="AB761" s="2844"/>
      <c r="AC761" s="2108">
        <v>0</v>
      </c>
      <c r="AD761" s="2108"/>
      <c r="AE761" s="2844"/>
      <c r="AF761" s="2844">
        <v>0</v>
      </c>
      <c r="AG761" s="2108">
        <v>0</v>
      </c>
      <c r="AH761" s="373"/>
      <c r="AI761" s="373"/>
      <c r="AJ761" s="373">
        <v>0</v>
      </c>
      <c r="AK761" s="539"/>
    </row>
    <row r="762" spans="1:37" s="545" customFormat="1" ht="47.25">
      <c r="A762" s="369">
        <v>812</v>
      </c>
      <c r="B762" s="228" t="s">
        <v>1801</v>
      </c>
      <c r="C762" s="546" t="s">
        <v>1802</v>
      </c>
      <c r="D762" s="371" t="s">
        <v>674</v>
      </c>
      <c r="E762" s="182" t="s">
        <v>42</v>
      </c>
      <c r="F762" s="413" t="s">
        <v>47</v>
      </c>
      <c r="G762" s="373">
        <v>40</v>
      </c>
      <c r="H762" s="373">
        <v>0</v>
      </c>
      <c r="I762" s="221">
        <v>0</v>
      </c>
      <c r="J762" s="373">
        <v>0</v>
      </c>
      <c r="K762" s="373">
        <v>0</v>
      </c>
      <c r="L762" s="373">
        <v>40</v>
      </c>
      <c r="M762" s="393">
        <v>10</v>
      </c>
      <c r="N762" s="393">
        <v>0</v>
      </c>
      <c r="O762" s="373">
        <v>10</v>
      </c>
      <c r="P762" s="373"/>
      <c r="Q762" s="373"/>
      <c r="R762" s="373"/>
      <c r="S762" s="373"/>
      <c r="T762" s="373"/>
      <c r="U762" s="373"/>
      <c r="V762" s="373"/>
      <c r="W762" s="373"/>
      <c r="X762" s="2843">
        <v>10</v>
      </c>
      <c r="Y762" s="2843">
        <v>0</v>
      </c>
      <c r="Z762" s="2108">
        <v>10</v>
      </c>
      <c r="AA762" s="2844"/>
      <c r="AB762" s="2844"/>
      <c r="AC762" s="2108">
        <v>0</v>
      </c>
      <c r="AD762" s="2108"/>
      <c r="AE762" s="2844"/>
      <c r="AF762" s="2844">
        <v>0</v>
      </c>
      <c r="AG762" s="2108">
        <v>0</v>
      </c>
      <c r="AH762" s="373"/>
      <c r="AI762" s="373"/>
      <c r="AJ762" s="373">
        <v>0</v>
      </c>
      <c r="AK762" s="539"/>
    </row>
    <row r="763" spans="1:37" s="545" customFormat="1" ht="63">
      <c r="A763" s="369">
        <v>813</v>
      </c>
      <c r="B763" s="228" t="s">
        <v>1803</v>
      </c>
      <c r="C763" s="181" t="s">
        <v>1804</v>
      </c>
      <c r="D763" s="182" t="s">
        <v>205</v>
      </c>
      <c r="E763" s="182" t="s">
        <v>42</v>
      </c>
      <c r="F763" s="413" t="s">
        <v>47</v>
      </c>
      <c r="G763" s="221">
        <v>100</v>
      </c>
      <c r="H763" s="221">
        <v>0</v>
      </c>
      <c r="I763" s="221">
        <v>0</v>
      </c>
      <c r="J763" s="221">
        <v>0</v>
      </c>
      <c r="K763" s="373">
        <v>0</v>
      </c>
      <c r="L763" s="373">
        <v>100</v>
      </c>
      <c r="M763" s="393">
        <v>25</v>
      </c>
      <c r="N763" s="393">
        <v>0</v>
      </c>
      <c r="O763" s="373">
        <v>25</v>
      </c>
      <c r="P763" s="373"/>
      <c r="Q763" s="373"/>
      <c r="R763" s="373"/>
      <c r="S763" s="373"/>
      <c r="T763" s="373"/>
      <c r="U763" s="373"/>
      <c r="V763" s="373"/>
      <c r="W763" s="373"/>
      <c r="X763" s="2843">
        <v>25</v>
      </c>
      <c r="Y763" s="2843">
        <v>0</v>
      </c>
      <c r="Z763" s="2108">
        <v>25</v>
      </c>
      <c r="AA763" s="2844"/>
      <c r="AB763" s="2844"/>
      <c r="AC763" s="2108">
        <v>0</v>
      </c>
      <c r="AD763" s="2108"/>
      <c r="AE763" s="2844"/>
      <c r="AF763" s="2844">
        <v>0</v>
      </c>
      <c r="AG763" s="2108">
        <v>0</v>
      </c>
      <c r="AH763" s="373"/>
      <c r="AI763" s="373"/>
      <c r="AJ763" s="221">
        <v>0</v>
      </c>
      <c r="AK763" s="539"/>
    </row>
    <row r="764" spans="1:37" s="545" customFormat="1" ht="47.25">
      <c r="A764" s="369">
        <v>814</v>
      </c>
      <c r="B764" s="228" t="s">
        <v>1805</v>
      </c>
      <c r="C764" s="546" t="s">
        <v>1806</v>
      </c>
      <c r="D764" s="182" t="s">
        <v>213</v>
      </c>
      <c r="E764" s="182" t="s">
        <v>42</v>
      </c>
      <c r="F764" s="413" t="s">
        <v>47</v>
      </c>
      <c r="G764" s="221">
        <v>50</v>
      </c>
      <c r="H764" s="373">
        <v>0</v>
      </c>
      <c r="I764" s="221">
        <v>0</v>
      </c>
      <c r="J764" s="373">
        <v>0</v>
      </c>
      <c r="K764" s="373">
        <v>0</v>
      </c>
      <c r="L764" s="373">
        <v>50</v>
      </c>
      <c r="M764" s="393">
        <v>12.5</v>
      </c>
      <c r="N764" s="393">
        <v>0</v>
      </c>
      <c r="O764" s="373">
        <v>12.5</v>
      </c>
      <c r="P764" s="373"/>
      <c r="Q764" s="373"/>
      <c r="R764" s="373"/>
      <c r="S764" s="373"/>
      <c r="T764" s="373"/>
      <c r="U764" s="373"/>
      <c r="V764" s="373"/>
      <c r="W764" s="373"/>
      <c r="X764" s="2843">
        <v>12.5</v>
      </c>
      <c r="Y764" s="2843">
        <v>0</v>
      </c>
      <c r="Z764" s="2108">
        <v>12.5</v>
      </c>
      <c r="AA764" s="2844"/>
      <c r="AB764" s="2844"/>
      <c r="AC764" s="2108">
        <v>0</v>
      </c>
      <c r="AD764" s="2108"/>
      <c r="AE764" s="2844"/>
      <c r="AF764" s="2844">
        <v>0</v>
      </c>
      <c r="AG764" s="2108">
        <v>0</v>
      </c>
      <c r="AH764" s="373"/>
      <c r="AI764" s="373"/>
      <c r="AJ764" s="373">
        <v>0</v>
      </c>
      <c r="AK764" s="539"/>
    </row>
    <row r="765" spans="1:37" s="545" customFormat="1" ht="47.25">
      <c r="A765" s="369">
        <v>815</v>
      </c>
      <c r="B765" s="228" t="s">
        <v>1807</v>
      </c>
      <c r="C765" s="546" t="s">
        <v>1808</v>
      </c>
      <c r="D765" s="182" t="s">
        <v>393</v>
      </c>
      <c r="E765" s="182" t="s">
        <v>42</v>
      </c>
      <c r="F765" s="413" t="s">
        <v>47</v>
      </c>
      <c r="G765" s="221">
        <v>50</v>
      </c>
      <c r="H765" s="373">
        <v>0</v>
      </c>
      <c r="I765" s="221">
        <v>0</v>
      </c>
      <c r="J765" s="373">
        <v>0</v>
      </c>
      <c r="K765" s="373">
        <v>0</v>
      </c>
      <c r="L765" s="373">
        <v>50</v>
      </c>
      <c r="M765" s="393">
        <v>12.5</v>
      </c>
      <c r="N765" s="393">
        <v>0</v>
      </c>
      <c r="O765" s="373">
        <v>12.5</v>
      </c>
      <c r="P765" s="373"/>
      <c r="Q765" s="373"/>
      <c r="R765" s="373"/>
      <c r="S765" s="373"/>
      <c r="T765" s="373"/>
      <c r="U765" s="373"/>
      <c r="V765" s="373"/>
      <c r="W765" s="373"/>
      <c r="X765" s="2843">
        <v>12.5</v>
      </c>
      <c r="Y765" s="2843">
        <v>0</v>
      </c>
      <c r="Z765" s="2108">
        <v>12.5</v>
      </c>
      <c r="AA765" s="2844"/>
      <c r="AB765" s="2844"/>
      <c r="AC765" s="2108">
        <v>0</v>
      </c>
      <c r="AD765" s="2108"/>
      <c r="AE765" s="2844"/>
      <c r="AF765" s="2844">
        <v>0</v>
      </c>
      <c r="AG765" s="2108">
        <v>0</v>
      </c>
      <c r="AH765" s="373"/>
      <c r="AI765" s="373"/>
      <c r="AJ765" s="373">
        <v>0</v>
      </c>
      <c r="AK765" s="539"/>
    </row>
    <row r="766" spans="1:37" s="545" customFormat="1" ht="35.25" customHeight="1">
      <c r="A766" s="369">
        <v>816</v>
      </c>
      <c r="B766" s="228" t="s">
        <v>1809</v>
      </c>
      <c r="C766" s="546" t="s">
        <v>1810</v>
      </c>
      <c r="D766" s="182" t="s">
        <v>213</v>
      </c>
      <c r="E766" s="182" t="s">
        <v>42</v>
      </c>
      <c r="F766" s="413" t="s">
        <v>47</v>
      </c>
      <c r="G766" s="221">
        <v>35</v>
      </c>
      <c r="H766" s="373">
        <v>0</v>
      </c>
      <c r="I766" s="221">
        <v>0</v>
      </c>
      <c r="J766" s="373">
        <v>0</v>
      </c>
      <c r="K766" s="373">
        <v>0</v>
      </c>
      <c r="L766" s="373">
        <v>35</v>
      </c>
      <c r="M766" s="393">
        <v>8.75</v>
      </c>
      <c r="N766" s="393">
        <v>0</v>
      </c>
      <c r="O766" s="373">
        <v>8.75</v>
      </c>
      <c r="P766" s="373"/>
      <c r="Q766" s="373"/>
      <c r="R766" s="373"/>
      <c r="S766" s="373"/>
      <c r="T766" s="373"/>
      <c r="U766" s="373"/>
      <c r="V766" s="373"/>
      <c r="W766" s="373"/>
      <c r="X766" s="2843">
        <v>8.75</v>
      </c>
      <c r="Y766" s="2843">
        <v>0</v>
      </c>
      <c r="Z766" s="2108">
        <v>8.75</v>
      </c>
      <c r="AA766" s="2844"/>
      <c r="AB766" s="2844"/>
      <c r="AC766" s="2108">
        <v>0</v>
      </c>
      <c r="AD766" s="2108"/>
      <c r="AE766" s="2844"/>
      <c r="AF766" s="2844">
        <v>0</v>
      </c>
      <c r="AG766" s="2108">
        <v>0</v>
      </c>
      <c r="AH766" s="373"/>
      <c r="AI766" s="373"/>
      <c r="AJ766" s="373">
        <v>0</v>
      </c>
      <c r="AK766" s="539"/>
    </row>
    <row r="767" spans="1:37" s="545" customFormat="1" ht="47.25">
      <c r="A767" s="369">
        <v>817</v>
      </c>
      <c r="B767" s="228" t="s">
        <v>1811</v>
      </c>
      <c r="C767" s="546" t="s">
        <v>1812</v>
      </c>
      <c r="D767" s="182" t="s">
        <v>226</v>
      </c>
      <c r="E767" s="182" t="s">
        <v>42</v>
      </c>
      <c r="F767" s="413" t="s">
        <v>47</v>
      </c>
      <c r="G767" s="221">
        <v>100</v>
      </c>
      <c r="H767" s="373">
        <v>0</v>
      </c>
      <c r="I767" s="221">
        <v>0</v>
      </c>
      <c r="J767" s="373">
        <v>0</v>
      </c>
      <c r="K767" s="373">
        <v>0</v>
      </c>
      <c r="L767" s="373">
        <v>100</v>
      </c>
      <c r="M767" s="393">
        <v>25</v>
      </c>
      <c r="N767" s="393">
        <v>0</v>
      </c>
      <c r="O767" s="373">
        <v>25</v>
      </c>
      <c r="P767" s="373"/>
      <c r="Q767" s="373"/>
      <c r="R767" s="373"/>
      <c r="S767" s="373"/>
      <c r="T767" s="373"/>
      <c r="U767" s="373"/>
      <c r="V767" s="373"/>
      <c r="W767" s="373"/>
      <c r="X767" s="2843">
        <v>25</v>
      </c>
      <c r="Y767" s="2843">
        <v>0</v>
      </c>
      <c r="Z767" s="2108">
        <v>25</v>
      </c>
      <c r="AA767" s="2844"/>
      <c r="AB767" s="2844"/>
      <c r="AC767" s="2108">
        <v>0</v>
      </c>
      <c r="AD767" s="2108"/>
      <c r="AE767" s="2844"/>
      <c r="AF767" s="2844">
        <v>0</v>
      </c>
      <c r="AG767" s="2108">
        <v>0</v>
      </c>
      <c r="AH767" s="373"/>
      <c r="AI767" s="373"/>
      <c r="AJ767" s="373">
        <v>0</v>
      </c>
      <c r="AK767" s="539"/>
    </row>
    <row r="768" spans="1:37" s="545" customFormat="1" ht="47.25">
      <c r="A768" s="369">
        <v>818</v>
      </c>
      <c r="B768" s="228" t="s">
        <v>1813</v>
      </c>
      <c r="C768" s="546" t="s">
        <v>1814</v>
      </c>
      <c r="D768" s="182" t="s">
        <v>226</v>
      </c>
      <c r="E768" s="182" t="s">
        <v>42</v>
      </c>
      <c r="F768" s="413" t="s">
        <v>47</v>
      </c>
      <c r="G768" s="221">
        <v>80</v>
      </c>
      <c r="H768" s="373">
        <v>0</v>
      </c>
      <c r="I768" s="221">
        <v>0</v>
      </c>
      <c r="J768" s="373">
        <v>0</v>
      </c>
      <c r="K768" s="373">
        <v>0</v>
      </c>
      <c r="L768" s="373">
        <v>80</v>
      </c>
      <c r="M768" s="393">
        <v>20</v>
      </c>
      <c r="N768" s="393">
        <v>0</v>
      </c>
      <c r="O768" s="373">
        <v>20</v>
      </c>
      <c r="P768" s="373"/>
      <c r="Q768" s="373"/>
      <c r="R768" s="373"/>
      <c r="S768" s="373"/>
      <c r="T768" s="373"/>
      <c r="U768" s="373"/>
      <c r="V768" s="373"/>
      <c r="W768" s="373"/>
      <c r="X768" s="2843">
        <v>20</v>
      </c>
      <c r="Y768" s="2843">
        <v>0</v>
      </c>
      <c r="Z768" s="2108">
        <v>20</v>
      </c>
      <c r="AA768" s="2844"/>
      <c r="AB768" s="2844"/>
      <c r="AC768" s="2108">
        <v>0</v>
      </c>
      <c r="AD768" s="2108"/>
      <c r="AE768" s="2844"/>
      <c r="AF768" s="2844">
        <v>0</v>
      </c>
      <c r="AG768" s="2108">
        <v>0</v>
      </c>
      <c r="AH768" s="373"/>
      <c r="AI768" s="373"/>
      <c r="AJ768" s="373">
        <v>0</v>
      </c>
      <c r="AK768" s="539"/>
    </row>
    <row r="769" spans="1:37" s="545" customFormat="1" ht="31.5">
      <c r="A769" s="369">
        <v>819</v>
      </c>
      <c r="B769" s="228" t="s">
        <v>1815</v>
      </c>
      <c r="C769" s="546" t="s">
        <v>1816</v>
      </c>
      <c r="D769" s="182" t="s">
        <v>56</v>
      </c>
      <c r="E769" s="182" t="s">
        <v>42</v>
      </c>
      <c r="F769" s="413" t="s">
        <v>47</v>
      </c>
      <c r="G769" s="221">
        <v>60</v>
      </c>
      <c r="H769" s="373">
        <v>0</v>
      </c>
      <c r="I769" s="221">
        <v>0</v>
      </c>
      <c r="J769" s="373">
        <v>0</v>
      </c>
      <c r="K769" s="373">
        <v>0</v>
      </c>
      <c r="L769" s="373">
        <v>60</v>
      </c>
      <c r="M769" s="393">
        <v>15</v>
      </c>
      <c r="N769" s="393">
        <v>0</v>
      </c>
      <c r="O769" s="373">
        <v>15</v>
      </c>
      <c r="P769" s="373"/>
      <c r="Q769" s="373"/>
      <c r="R769" s="373"/>
      <c r="S769" s="373"/>
      <c r="T769" s="373"/>
      <c r="U769" s="373"/>
      <c r="V769" s="373"/>
      <c r="W769" s="373"/>
      <c r="X769" s="2843">
        <v>15</v>
      </c>
      <c r="Y769" s="2843">
        <v>0</v>
      </c>
      <c r="Z769" s="2108">
        <v>15</v>
      </c>
      <c r="AA769" s="2844"/>
      <c r="AB769" s="2844"/>
      <c r="AC769" s="2108">
        <v>0</v>
      </c>
      <c r="AD769" s="2108"/>
      <c r="AE769" s="2844"/>
      <c r="AF769" s="2844">
        <v>0</v>
      </c>
      <c r="AG769" s="2108">
        <v>0</v>
      </c>
      <c r="AH769" s="373"/>
      <c r="AI769" s="373"/>
      <c r="AJ769" s="373">
        <v>0</v>
      </c>
      <c r="AK769" s="539"/>
    </row>
    <row r="770" spans="1:37" s="545" customFormat="1" ht="31.5">
      <c r="A770" s="369">
        <v>820</v>
      </c>
      <c r="B770" s="228" t="s">
        <v>1817</v>
      </c>
      <c r="C770" s="546" t="s">
        <v>1818</v>
      </c>
      <c r="D770" s="182" t="s">
        <v>1819</v>
      </c>
      <c r="E770" s="182" t="s">
        <v>42</v>
      </c>
      <c r="F770" s="413" t="s">
        <v>47</v>
      </c>
      <c r="G770" s="221">
        <v>40</v>
      </c>
      <c r="H770" s="373">
        <v>0</v>
      </c>
      <c r="I770" s="221">
        <v>0</v>
      </c>
      <c r="J770" s="373">
        <v>0</v>
      </c>
      <c r="K770" s="373">
        <v>0</v>
      </c>
      <c r="L770" s="373">
        <v>40</v>
      </c>
      <c r="M770" s="393">
        <v>10</v>
      </c>
      <c r="N770" s="393">
        <v>0</v>
      </c>
      <c r="O770" s="373">
        <v>10</v>
      </c>
      <c r="P770" s="373"/>
      <c r="Q770" s="373"/>
      <c r="R770" s="373"/>
      <c r="S770" s="373"/>
      <c r="T770" s="373"/>
      <c r="U770" s="373"/>
      <c r="V770" s="373"/>
      <c r="W770" s="373"/>
      <c r="X770" s="2843">
        <v>10</v>
      </c>
      <c r="Y770" s="2843">
        <v>0</v>
      </c>
      <c r="Z770" s="2108">
        <v>10</v>
      </c>
      <c r="AA770" s="2844"/>
      <c r="AB770" s="2844"/>
      <c r="AC770" s="2108">
        <v>0</v>
      </c>
      <c r="AD770" s="2108"/>
      <c r="AE770" s="2844"/>
      <c r="AF770" s="2844">
        <v>0</v>
      </c>
      <c r="AG770" s="2108">
        <v>0</v>
      </c>
      <c r="AH770" s="373"/>
      <c r="AI770" s="373"/>
      <c r="AJ770" s="373">
        <v>0</v>
      </c>
      <c r="AK770" s="539"/>
    </row>
    <row r="771" spans="1:37" s="545" customFormat="1" ht="47.25">
      <c r="A771" s="369">
        <v>821</v>
      </c>
      <c r="B771" s="228" t="s">
        <v>1820</v>
      </c>
      <c r="C771" s="546" t="s">
        <v>1821</v>
      </c>
      <c r="D771" s="182" t="s">
        <v>254</v>
      </c>
      <c r="E771" s="182" t="s">
        <v>42</v>
      </c>
      <c r="F771" s="413" t="s">
        <v>47</v>
      </c>
      <c r="G771" s="221">
        <v>30</v>
      </c>
      <c r="H771" s="373">
        <v>0</v>
      </c>
      <c r="I771" s="221">
        <v>0</v>
      </c>
      <c r="J771" s="373">
        <v>0</v>
      </c>
      <c r="K771" s="373">
        <v>0</v>
      </c>
      <c r="L771" s="373">
        <v>30</v>
      </c>
      <c r="M771" s="393">
        <v>7.5</v>
      </c>
      <c r="N771" s="393">
        <v>0</v>
      </c>
      <c r="O771" s="373">
        <v>7.5</v>
      </c>
      <c r="P771" s="373"/>
      <c r="Q771" s="373"/>
      <c r="R771" s="373"/>
      <c r="S771" s="373"/>
      <c r="T771" s="373"/>
      <c r="U771" s="373"/>
      <c r="V771" s="373"/>
      <c r="W771" s="373"/>
      <c r="X771" s="2843">
        <v>7.5</v>
      </c>
      <c r="Y771" s="2843">
        <v>0</v>
      </c>
      <c r="Z771" s="2108">
        <v>7.5</v>
      </c>
      <c r="AA771" s="2844"/>
      <c r="AB771" s="2844"/>
      <c r="AC771" s="2108">
        <v>0</v>
      </c>
      <c r="AD771" s="2108"/>
      <c r="AE771" s="2844"/>
      <c r="AF771" s="2844">
        <v>0</v>
      </c>
      <c r="AG771" s="2108">
        <v>0</v>
      </c>
      <c r="AH771" s="373"/>
      <c r="AI771" s="373"/>
      <c r="AJ771" s="373">
        <v>0</v>
      </c>
      <c r="AK771" s="539"/>
    </row>
    <row r="772" spans="1:37" s="545" customFormat="1" ht="31.5">
      <c r="A772" s="369">
        <v>822</v>
      </c>
      <c r="B772" s="228" t="s">
        <v>1822</v>
      </c>
      <c r="C772" s="546" t="s">
        <v>1823</v>
      </c>
      <c r="D772" s="182" t="s">
        <v>668</v>
      </c>
      <c r="E772" s="182" t="s">
        <v>42</v>
      </c>
      <c r="F772" s="413" t="s">
        <v>47</v>
      </c>
      <c r="G772" s="221">
        <v>50</v>
      </c>
      <c r="H772" s="373">
        <v>0</v>
      </c>
      <c r="I772" s="221">
        <v>0</v>
      </c>
      <c r="J772" s="373">
        <v>0</v>
      </c>
      <c r="K772" s="373">
        <v>0</v>
      </c>
      <c r="L772" s="373">
        <v>50</v>
      </c>
      <c r="M772" s="393">
        <v>12.5</v>
      </c>
      <c r="N772" s="393">
        <v>0</v>
      </c>
      <c r="O772" s="373">
        <v>12.5</v>
      </c>
      <c r="P772" s="373"/>
      <c r="Q772" s="373"/>
      <c r="R772" s="373"/>
      <c r="S772" s="373"/>
      <c r="T772" s="373"/>
      <c r="U772" s="373"/>
      <c r="V772" s="373"/>
      <c r="W772" s="373"/>
      <c r="X772" s="2843">
        <v>12.5</v>
      </c>
      <c r="Y772" s="2843">
        <v>0</v>
      </c>
      <c r="Z772" s="2108">
        <v>12.5</v>
      </c>
      <c r="AA772" s="2844"/>
      <c r="AB772" s="2844"/>
      <c r="AC772" s="2108">
        <v>0</v>
      </c>
      <c r="AD772" s="2108"/>
      <c r="AE772" s="2844"/>
      <c r="AF772" s="2844">
        <v>0</v>
      </c>
      <c r="AG772" s="2108">
        <v>0</v>
      </c>
      <c r="AH772" s="373"/>
      <c r="AI772" s="373"/>
      <c r="AJ772" s="373">
        <v>0</v>
      </c>
      <c r="AK772" s="539"/>
    </row>
    <row r="773" spans="1:37" s="545" customFormat="1" ht="31.5">
      <c r="A773" s="369">
        <v>823</v>
      </c>
      <c r="B773" s="228" t="s">
        <v>1824</v>
      </c>
      <c r="C773" s="546" t="s">
        <v>1825</v>
      </c>
      <c r="D773" s="182" t="s">
        <v>96</v>
      </c>
      <c r="E773" s="182" t="s">
        <v>42</v>
      </c>
      <c r="F773" s="413" t="s">
        <v>47</v>
      </c>
      <c r="G773" s="221">
        <v>50</v>
      </c>
      <c r="H773" s="373">
        <v>0</v>
      </c>
      <c r="I773" s="221">
        <v>0</v>
      </c>
      <c r="J773" s="373">
        <v>0</v>
      </c>
      <c r="K773" s="373">
        <v>0</v>
      </c>
      <c r="L773" s="373">
        <v>50</v>
      </c>
      <c r="M773" s="393">
        <v>12.5</v>
      </c>
      <c r="N773" s="393">
        <v>0</v>
      </c>
      <c r="O773" s="373">
        <v>12.5</v>
      </c>
      <c r="P773" s="373"/>
      <c r="Q773" s="373"/>
      <c r="R773" s="373"/>
      <c r="S773" s="373"/>
      <c r="T773" s="373"/>
      <c r="U773" s="373"/>
      <c r="V773" s="373"/>
      <c r="W773" s="373"/>
      <c r="X773" s="2843">
        <v>12.5</v>
      </c>
      <c r="Y773" s="2843">
        <v>0</v>
      </c>
      <c r="Z773" s="2108">
        <v>12.5</v>
      </c>
      <c r="AA773" s="2844"/>
      <c r="AB773" s="2844"/>
      <c r="AC773" s="2108">
        <v>0</v>
      </c>
      <c r="AD773" s="2108"/>
      <c r="AE773" s="2844"/>
      <c r="AF773" s="2844">
        <v>0</v>
      </c>
      <c r="AG773" s="2108">
        <v>0</v>
      </c>
      <c r="AH773" s="373"/>
      <c r="AI773" s="373"/>
      <c r="AJ773" s="373">
        <v>0</v>
      </c>
      <c r="AK773" s="539"/>
    </row>
    <row r="774" spans="1:37" s="545" customFormat="1" ht="31.5">
      <c r="A774" s="369">
        <v>824</v>
      </c>
      <c r="B774" s="228" t="s">
        <v>1826</v>
      </c>
      <c r="C774" s="546" t="s">
        <v>1827</v>
      </c>
      <c r="D774" s="182" t="s">
        <v>1828</v>
      </c>
      <c r="E774" s="182" t="s">
        <v>42</v>
      </c>
      <c r="F774" s="413" t="s">
        <v>47</v>
      </c>
      <c r="G774" s="221">
        <v>40</v>
      </c>
      <c r="H774" s="373">
        <v>0</v>
      </c>
      <c r="I774" s="221">
        <v>0</v>
      </c>
      <c r="J774" s="373">
        <v>0</v>
      </c>
      <c r="K774" s="373">
        <v>0</v>
      </c>
      <c r="L774" s="373">
        <v>40</v>
      </c>
      <c r="M774" s="393">
        <v>10</v>
      </c>
      <c r="N774" s="393">
        <v>0</v>
      </c>
      <c r="O774" s="373">
        <v>10</v>
      </c>
      <c r="P774" s="373"/>
      <c r="Q774" s="373"/>
      <c r="R774" s="373"/>
      <c r="S774" s="373"/>
      <c r="T774" s="373"/>
      <c r="U774" s="373"/>
      <c r="V774" s="373"/>
      <c r="W774" s="373"/>
      <c r="X774" s="2843">
        <v>10</v>
      </c>
      <c r="Y774" s="2843">
        <v>0</v>
      </c>
      <c r="Z774" s="2108">
        <v>10</v>
      </c>
      <c r="AA774" s="2844"/>
      <c r="AB774" s="2844"/>
      <c r="AC774" s="2108">
        <v>0</v>
      </c>
      <c r="AD774" s="2108"/>
      <c r="AE774" s="2844"/>
      <c r="AF774" s="2844">
        <v>0</v>
      </c>
      <c r="AG774" s="2108">
        <v>0</v>
      </c>
      <c r="AH774" s="373"/>
      <c r="AI774" s="373"/>
      <c r="AJ774" s="373">
        <v>0</v>
      </c>
      <c r="AK774" s="539"/>
    </row>
    <row r="775" spans="1:37" s="545" customFormat="1" ht="31.5">
      <c r="A775" s="369">
        <v>825</v>
      </c>
      <c r="B775" s="228" t="s">
        <v>1829</v>
      </c>
      <c r="C775" s="546" t="s">
        <v>1830</v>
      </c>
      <c r="D775" s="182" t="s">
        <v>561</v>
      </c>
      <c r="E775" s="182" t="s">
        <v>42</v>
      </c>
      <c r="F775" s="413" t="s">
        <v>47</v>
      </c>
      <c r="G775" s="221">
        <v>50</v>
      </c>
      <c r="H775" s="373">
        <v>0</v>
      </c>
      <c r="I775" s="221">
        <v>0</v>
      </c>
      <c r="J775" s="373">
        <v>0</v>
      </c>
      <c r="K775" s="373">
        <v>0</v>
      </c>
      <c r="L775" s="373">
        <v>50</v>
      </c>
      <c r="M775" s="393">
        <v>12.5</v>
      </c>
      <c r="N775" s="393">
        <v>0</v>
      </c>
      <c r="O775" s="373">
        <v>12.5</v>
      </c>
      <c r="P775" s="373"/>
      <c r="Q775" s="373"/>
      <c r="R775" s="373"/>
      <c r="S775" s="373"/>
      <c r="T775" s="373"/>
      <c r="U775" s="373"/>
      <c r="V775" s="373"/>
      <c r="W775" s="373"/>
      <c r="X775" s="2843">
        <v>12.5</v>
      </c>
      <c r="Y775" s="2843">
        <v>0</v>
      </c>
      <c r="Z775" s="2108">
        <v>12.5</v>
      </c>
      <c r="AA775" s="2844"/>
      <c r="AB775" s="2844"/>
      <c r="AC775" s="2108">
        <v>0</v>
      </c>
      <c r="AD775" s="2108"/>
      <c r="AE775" s="2844"/>
      <c r="AF775" s="2844">
        <v>0</v>
      </c>
      <c r="AG775" s="2108">
        <v>0</v>
      </c>
      <c r="AH775" s="373"/>
      <c r="AI775" s="373"/>
      <c r="AJ775" s="373">
        <v>0</v>
      </c>
      <c r="AK775" s="539"/>
    </row>
    <row r="776" spans="1:37" s="545" customFormat="1" ht="47.25">
      <c r="A776" s="369">
        <v>826</v>
      </c>
      <c r="B776" s="228" t="s">
        <v>1831</v>
      </c>
      <c r="C776" s="546" t="s">
        <v>1832</v>
      </c>
      <c r="D776" s="182" t="s">
        <v>553</v>
      </c>
      <c r="E776" s="182" t="s">
        <v>42</v>
      </c>
      <c r="F776" s="413" t="s">
        <v>47</v>
      </c>
      <c r="G776" s="221">
        <v>90</v>
      </c>
      <c r="H776" s="373">
        <v>0</v>
      </c>
      <c r="I776" s="221">
        <v>0</v>
      </c>
      <c r="J776" s="373">
        <v>0</v>
      </c>
      <c r="K776" s="373">
        <v>0</v>
      </c>
      <c r="L776" s="373">
        <v>90</v>
      </c>
      <c r="M776" s="393">
        <v>22.5</v>
      </c>
      <c r="N776" s="393">
        <v>0</v>
      </c>
      <c r="O776" s="373">
        <v>22.5</v>
      </c>
      <c r="P776" s="373"/>
      <c r="Q776" s="373"/>
      <c r="R776" s="373"/>
      <c r="S776" s="373"/>
      <c r="T776" s="373"/>
      <c r="U776" s="373"/>
      <c r="V776" s="373"/>
      <c r="W776" s="373"/>
      <c r="X776" s="2843">
        <v>22.5</v>
      </c>
      <c r="Y776" s="2843">
        <v>0</v>
      </c>
      <c r="Z776" s="2108">
        <v>22.5</v>
      </c>
      <c r="AA776" s="2844"/>
      <c r="AB776" s="2844"/>
      <c r="AC776" s="2108">
        <v>0</v>
      </c>
      <c r="AD776" s="2108"/>
      <c r="AE776" s="2844"/>
      <c r="AF776" s="2844">
        <v>0</v>
      </c>
      <c r="AG776" s="2108">
        <v>0</v>
      </c>
      <c r="AH776" s="373"/>
      <c r="AI776" s="373"/>
      <c r="AJ776" s="373">
        <v>0</v>
      </c>
      <c r="AK776" s="539"/>
    </row>
    <row r="777" spans="1:37" s="545" customFormat="1" ht="31.5">
      <c r="A777" s="369">
        <v>827</v>
      </c>
      <c r="B777" s="228" t="s">
        <v>1833</v>
      </c>
      <c r="C777" s="546" t="s">
        <v>1834</v>
      </c>
      <c r="D777" s="182" t="s">
        <v>209</v>
      </c>
      <c r="E777" s="182" t="s">
        <v>42</v>
      </c>
      <c r="F777" s="413" t="s">
        <v>47</v>
      </c>
      <c r="G777" s="221">
        <v>45</v>
      </c>
      <c r="H777" s="373">
        <v>0</v>
      </c>
      <c r="I777" s="221">
        <v>0</v>
      </c>
      <c r="J777" s="373">
        <v>0</v>
      </c>
      <c r="K777" s="373">
        <v>0</v>
      </c>
      <c r="L777" s="373">
        <v>45</v>
      </c>
      <c r="M777" s="393">
        <v>11.25</v>
      </c>
      <c r="N777" s="393">
        <v>0</v>
      </c>
      <c r="O777" s="373">
        <v>11.25</v>
      </c>
      <c r="P777" s="373"/>
      <c r="Q777" s="373"/>
      <c r="R777" s="373"/>
      <c r="S777" s="373"/>
      <c r="T777" s="373"/>
      <c r="U777" s="373"/>
      <c r="V777" s="373"/>
      <c r="W777" s="373"/>
      <c r="X777" s="2843">
        <v>11.25</v>
      </c>
      <c r="Y777" s="2843">
        <v>0</v>
      </c>
      <c r="Z777" s="2108">
        <v>11.25</v>
      </c>
      <c r="AA777" s="2844"/>
      <c r="AB777" s="2844"/>
      <c r="AC777" s="2108">
        <v>0</v>
      </c>
      <c r="AD777" s="2108"/>
      <c r="AE777" s="2844"/>
      <c r="AF777" s="2844">
        <v>0</v>
      </c>
      <c r="AG777" s="2108">
        <v>0</v>
      </c>
      <c r="AH777" s="373"/>
      <c r="AI777" s="373"/>
      <c r="AJ777" s="373">
        <v>0</v>
      </c>
      <c r="AK777" s="539"/>
    </row>
    <row r="778" spans="1:37" s="545" customFormat="1" ht="94.5">
      <c r="A778" s="369">
        <v>828</v>
      </c>
      <c r="B778" s="228" t="s">
        <v>1835</v>
      </c>
      <c r="C778" s="546" t="s">
        <v>1836</v>
      </c>
      <c r="D778" s="182" t="s">
        <v>51</v>
      </c>
      <c r="E778" s="182" t="s">
        <v>42</v>
      </c>
      <c r="F778" s="413" t="s">
        <v>47</v>
      </c>
      <c r="G778" s="221">
        <v>140</v>
      </c>
      <c r="H778" s="373">
        <v>0</v>
      </c>
      <c r="I778" s="221">
        <v>0</v>
      </c>
      <c r="J778" s="373">
        <v>0</v>
      </c>
      <c r="K778" s="373">
        <v>0</v>
      </c>
      <c r="L778" s="373">
        <v>140</v>
      </c>
      <c r="M778" s="393">
        <v>35</v>
      </c>
      <c r="N778" s="393">
        <v>0</v>
      </c>
      <c r="O778" s="373">
        <v>35</v>
      </c>
      <c r="P778" s="373"/>
      <c r="Q778" s="373"/>
      <c r="R778" s="373"/>
      <c r="S778" s="373"/>
      <c r="T778" s="373"/>
      <c r="U778" s="373"/>
      <c r="V778" s="373"/>
      <c r="W778" s="373"/>
      <c r="X778" s="2843">
        <v>35</v>
      </c>
      <c r="Y778" s="2843">
        <v>0</v>
      </c>
      <c r="Z778" s="2108">
        <v>35</v>
      </c>
      <c r="AA778" s="2844"/>
      <c r="AB778" s="2844"/>
      <c r="AC778" s="2108">
        <v>0</v>
      </c>
      <c r="AD778" s="2108"/>
      <c r="AE778" s="2844"/>
      <c r="AF778" s="2844">
        <v>0</v>
      </c>
      <c r="AG778" s="2108">
        <v>0</v>
      </c>
      <c r="AH778" s="373"/>
      <c r="AI778" s="373"/>
      <c r="AJ778" s="373">
        <v>0</v>
      </c>
      <c r="AK778" s="539"/>
    </row>
    <row r="779" spans="1:37" s="545" customFormat="1" ht="47.25">
      <c r="A779" s="369">
        <v>829</v>
      </c>
      <c r="B779" s="228" t="s">
        <v>1837</v>
      </c>
      <c r="C779" s="181" t="s">
        <v>1838</v>
      </c>
      <c r="D779" s="182" t="s">
        <v>213</v>
      </c>
      <c r="E779" s="182" t="s">
        <v>42</v>
      </c>
      <c r="F779" s="413" t="s">
        <v>47</v>
      </c>
      <c r="G779" s="221">
        <v>80</v>
      </c>
      <c r="H779" s="373">
        <v>0</v>
      </c>
      <c r="I779" s="221">
        <v>0</v>
      </c>
      <c r="J779" s="373">
        <v>0</v>
      </c>
      <c r="K779" s="373">
        <v>0</v>
      </c>
      <c r="L779" s="373">
        <v>80</v>
      </c>
      <c r="M779" s="393">
        <v>20</v>
      </c>
      <c r="N779" s="393">
        <v>0</v>
      </c>
      <c r="O779" s="373">
        <v>20</v>
      </c>
      <c r="P779" s="373"/>
      <c r="Q779" s="373"/>
      <c r="R779" s="373"/>
      <c r="S779" s="373"/>
      <c r="T779" s="373"/>
      <c r="U779" s="373"/>
      <c r="V779" s="373"/>
      <c r="W779" s="373"/>
      <c r="X779" s="2843">
        <v>20</v>
      </c>
      <c r="Y779" s="2843">
        <v>0</v>
      </c>
      <c r="Z779" s="2108">
        <v>20</v>
      </c>
      <c r="AA779" s="2844"/>
      <c r="AB779" s="2844"/>
      <c r="AC779" s="2108">
        <v>0</v>
      </c>
      <c r="AD779" s="2108"/>
      <c r="AE779" s="2844"/>
      <c r="AF779" s="2844">
        <v>0</v>
      </c>
      <c r="AG779" s="2108">
        <v>0</v>
      </c>
      <c r="AH779" s="373"/>
      <c r="AI779" s="373"/>
      <c r="AJ779" s="373">
        <v>0</v>
      </c>
      <c r="AK779" s="539"/>
    </row>
    <row r="780" spans="1:37" s="545" customFormat="1" ht="47.25">
      <c r="A780" s="369">
        <v>830</v>
      </c>
      <c r="B780" s="228" t="s">
        <v>1839</v>
      </c>
      <c r="C780" s="181" t="s">
        <v>1840</v>
      </c>
      <c r="D780" s="182" t="s">
        <v>187</v>
      </c>
      <c r="E780" s="182" t="s">
        <v>42</v>
      </c>
      <c r="F780" s="413" t="s">
        <v>47</v>
      </c>
      <c r="G780" s="221">
        <v>35</v>
      </c>
      <c r="H780" s="373">
        <v>0</v>
      </c>
      <c r="I780" s="221">
        <v>0</v>
      </c>
      <c r="J780" s="373">
        <v>0</v>
      </c>
      <c r="K780" s="373">
        <v>0</v>
      </c>
      <c r="L780" s="373">
        <v>35</v>
      </c>
      <c r="M780" s="393">
        <v>8.75</v>
      </c>
      <c r="N780" s="393">
        <v>0</v>
      </c>
      <c r="O780" s="373">
        <v>8.75</v>
      </c>
      <c r="P780" s="373"/>
      <c r="Q780" s="373"/>
      <c r="R780" s="373"/>
      <c r="S780" s="373"/>
      <c r="T780" s="373"/>
      <c r="U780" s="373"/>
      <c r="V780" s="373"/>
      <c r="W780" s="373"/>
      <c r="X780" s="2843">
        <v>8.75</v>
      </c>
      <c r="Y780" s="2843">
        <v>0</v>
      </c>
      <c r="Z780" s="2108">
        <v>8.75</v>
      </c>
      <c r="AA780" s="2844"/>
      <c r="AB780" s="2844"/>
      <c r="AC780" s="2108">
        <v>0</v>
      </c>
      <c r="AD780" s="2108"/>
      <c r="AE780" s="2844"/>
      <c r="AF780" s="2844">
        <v>0</v>
      </c>
      <c r="AG780" s="2108">
        <v>0</v>
      </c>
      <c r="AH780" s="373"/>
      <c r="AI780" s="373"/>
      <c r="AJ780" s="373">
        <v>0</v>
      </c>
      <c r="AK780" s="539"/>
    </row>
    <row r="781" spans="1:37" s="545" customFormat="1" ht="47.25">
      <c r="A781" s="369">
        <v>831</v>
      </c>
      <c r="B781" s="228" t="s">
        <v>1841</v>
      </c>
      <c r="C781" s="181" t="s">
        <v>1842</v>
      </c>
      <c r="D781" s="182" t="s">
        <v>187</v>
      </c>
      <c r="E781" s="182" t="s">
        <v>42</v>
      </c>
      <c r="F781" s="413" t="s">
        <v>47</v>
      </c>
      <c r="G781" s="221">
        <v>35</v>
      </c>
      <c r="H781" s="373">
        <v>0</v>
      </c>
      <c r="I781" s="221">
        <v>0</v>
      </c>
      <c r="J781" s="373">
        <v>0</v>
      </c>
      <c r="K781" s="373">
        <v>0</v>
      </c>
      <c r="L781" s="373">
        <v>35</v>
      </c>
      <c r="M781" s="393">
        <v>8.75</v>
      </c>
      <c r="N781" s="393">
        <v>0</v>
      </c>
      <c r="O781" s="373">
        <v>8.75</v>
      </c>
      <c r="P781" s="373"/>
      <c r="Q781" s="373"/>
      <c r="R781" s="373"/>
      <c r="S781" s="373"/>
      <c r="T781" s="373"/>
      <c r="U781" s="373"/>
      <c r="V781" s="373"/>
      <c r="W781" s="373"/>
      <c r="X781" s="2843">
        <v>8.75</v>
      </c>
      <c r="Y781" s="2843">
        <v>0</v>
      </c>
      <c r="Z781" s="2108">
        <v>8.75</v>
      </c>
      <c r="AA781" s="2844"/>
      <c r="AB781" s="2844"/>
      <c r="AC781" s="2108">
        <v>0</v>
      </c>
      <c r="AD781" s="2108"/>
      <c r="AE781" s="2844"/>
      <c r="AF781" s="2844">
        <v>0</v>
      </c>
      <c r="AG781" s="2108">
        <v>0</v>
      </c>
      <c r="AH781" s="373"/>
      <c r="AI781" s="373"/>
      <c r="AJ781" s="373">
        <v>0</v>
      </c>
      <c r="AK781" s="539"/>
    </row>
    <row r="782" spans="1:37" s="545" customFormat="1">
      <c r="A782" s="369"/>
      <c r="B782" s="447"/>
      <c r="C782" s="181"/>
      <c r="D782" s="182"/>
      <c r="E782" s="182"/>
      <c r="F782" s="413"/>
      <c r="G782" s="221"/>
      <c r="H782" s="373"/>
      <c r="I782" s="221"/>
      <c r="J782" s="373"/>
      <c r="K782" s="373"/>
      <c r="L782" s="373"/>
      <c r="M782" s="393"/>
      <c r="N782" s="393"/>
      <c r="O782" s="373"/>
      <c r="P782" s="373"/>
      <c r="Q782" s="373"/>
      <c r="R782" s="373"/>
      <c r="S782" s="373"/>
      <c r="T782" s="373"/>
      <c r="U782" s="373"/>
      <c r="V782" s="373"/>
      <c r="W782" s="373"/>
      <c r="X782" s="373"/>
      <c r="Y782" s="373"/>
      <c r="Z782" s="373"/>
      <c r="AA782" s="373"/>
      <c r="AB782" s="373"/>
      <c r="AC782" s="373"/>
      <c r="AD782" s="373"/>
      <c r="AE782" s="373"/>
      <c r="AF782" s="373"/>
      <c r="AG782" s="373"/>
      <c r="AH782" s="373"/>
      <c r="AI782" s="373"/>
      <c r="AJ782" s="373"/>
      <c r="AK782" s="539"/>
    </row>
    <row r="783" spans="1:37" s="552" customFormat="1" ht="22.5" customHeight="1">
      <c r="A783" s="560"/>
      <c r="B783" s="528"/>
      <c r="C783" s="561" t="s">
        <v>1843</v>
      </c>
      <c r="D783" s="548"/>
      <c r="E783" s="549"/>
      <c r="F783" s="548"/>
      <c r="G783" s="550">
        <v>1315</v>
      </c>
      <c r="H783" s="550">
        <v>0</v>
      </c>
      <c r="I783" s="550">
        <v>0</v>
      </c>
      <c r="J783" s="550">
        <v>0</v>
      </c>
      <c r="K783" s="550">
        <v>0</v>
      </c>
      <c r="L783" s="550">
        <v>1315</v>
      </c>
      <c r="M783" s="551">
        <v>415</v>
      </c>
      <c r="N783" s="551">
        <v>0</v>
      </c>
      <c r="O783" s="550">
        <v>415</v>
      </c>
      <c r="P783" s="550">
        <v>0</v>
      </c>
      <c r="Q783" s="550">
        <v>0</v>
      </c>
      <c r="R783" s="550">
        <v>0</v>
      </c>
      <c r="S783" s="550">
        <v>0</v>
      </c>
      <c r="T783" s="550">
        <v>0</v>
      </c>
      <c r="U783" s="550">
        <v>0</v>
      </c>
      <c r="V783" s="550">
        <v>0</v>
      </c>
      <c r="W783" s="550">
        <v>0</v>
      </c>
      <c r="X783" s="550">
        <v>415</v>
      </c>
      <c r="Y783" s="550">
        <v>0</v>
      </c>
      <c r="Z783" s="550">
        <v>415</v>
      </c>
      <c r="AA783" s="550">
        <v>0</v>
      </c>
      <c r="AB783" s="550">
        <v>0</v>
      </c>
      <c r="AC783" s="550">
        <v>0</v>
      </c>
      <c r="AD783" s="550">
        <v>0</v>
      </c>
      <c r="AE783" s="550">
        <v>0</v>
      </c>
      <c r="AF783" s="550">
        <v>0</v>
      </c>
      <c r="AG783" s="550">
        <v>0</v>
      </c>
      <c r="AH783" s="550"/>
      <c r="AI783" s="550"/>
      <c r="AJ783" s="550">
        <v>0</v>
      </c>
      <c r="AK783" s="429"/>
    </row>
    <row r="784" spans="1:37" s="552" customFormat="1" ht="23.25" customHeight="1">
      <c r="A784" s="560"/>
      <c r="B784" s="528"/>
      <c r="C784" s="562" t="s">
        <v>1844</v>
      </c>
      <c r="D784" s="563"/>
      <c r="E784" s="564"/>
      <c r="F784" s="563"/>
      <c r="G784" s="565">
        <v>9374.3060000000005</v>
      </c>
      <c r="H784" s="565">
        <v>2747.730086</v>
      </c>
      <c r="I784" s="565">
        <v>602.03380000000016</v>
      </c>
      <c r="J784" s="565">
        <v>0</v>
      </c>
      <c r="K784" s="565">
        <v>3349.7638859999997</v>
      </c>
      <c r="L784" s="565">
        <v>6024.5421139999999</v>
      </c>
      <c r="M784" s="566">
        <v>1070.0650000000001</v>
      </c>
      <c r="N784" s="566">
        <v>429.935</v>
      </c>
      <c r="O784" s="565">
        <v>1500</v>
      </c>
      <c r="P784" s="565">
        <v>0</v>
      </c>
      <c r="Q784" s="565">
        <v>0</v>
      </c>
      <c r="R784" s="565">
        <v>0</v>
      </c>
      <c r="S784" s="565">
        <v>0</v>
      </c>
      <c r="T784" s="565">
        <v>0</v>
      </c>
      <c r="U784" s="565">
        <v>0</v>
      </c>
      <c r="V784" s="565">
        <v>0</v>
      </c>
      <c r="W784" s="565">
        <v>0</v>
      </c>
      <c r="X784" s="565">
        <v>1070.0650000000001</v>
      </c>
      <c r="Y784" s="565">
        <v>429.935</v>
      </c>
      <c r="Z784" s="565">
        <v>1500</v>
      </c>
      <c r="AA784" s="565">
        <v>155.50769249999999</v>
      </c>
      <c r="AB784" s="565">
        <v>0</v>
      </c>
      <c r="AC784" s="565">
        <v>155.50769249999999</v>
      </c>
      <c r="AD784" s="565">
        <v>1.5690575000000002</v>
      </c>
      <c r="AE784" s="565">
        <v>0</v>
      </c>
      <c r="AF784" s="565">
        <v>0</v>
      </c>
      <c r="AG784" s="565">
        <v>0</v>
      </c>
      <c r="AH784" s="565"/>
      <c r="AI784" s="565"/>
      <c r="AJ784" s="565">
        <v>0</v>
      </c>
      <c r="AK784" s="429"/>
    </row>
    <row r="785" spans="1:37" s="545" customFormat="1">
      <c r="A785" s="539"/>
      <c r="B785" s="540"/>
      <c r="C785" s="541"/>
      <c r="D785" s="418"/>
      <c r="E785" s="418"/>
      <c r="F785" s="539"/>
      <c r="G785" s="542"/>
      <c r="H785" s="542"/>
      <c r="I785" s="543"/>
      <c r="J785" s="542"/>
      <c r="K785" s="542"/>
      <c r="L785" s="542"/>
      <c r="M785" s="544"/>
      <c r="N785" s="544"/>
      <c r="O785" s="542"/>
      <c r="P785" s="542"/>
      <c r="Q785" s="542"/>
      <c r="R785" s="542"/>
      <c r="S785" s="542"/>
      <c r="T785" s="542"/>
      <c r="U785" s="542"/>
      <c r="V785" s="542"/>
      <c r="W785" s="542"/>
      <c r="X785" s="542"/>
      <c r="Y785" s="542"/>
      <c r="Z785" s="542"/>
      <c r="AA785" s="542"/>
      <c r="AB785" s="542"/>
      <c r="AC785" s="542"/>
      <c r="AD785" s="542"/>
      <c r="AE785" s="542"/>
      <c r="AF785" s="542"/>
      <c r="AG785" s="542"/>
      <c r="AH785" s="542"/>
      <c r="AI785" s="542"/>
      <c r="AJ785" s="542"/>
      <c r="AK785" s="539"/>
    </row>
    <row r="786" spans="1:37">
      <c r="B786" s="123"/>
      <c r="C786" s="507" t="s">
        <v>1845</v>
      </c>
      <c r="D786" s="356"/>
      <c r="E786" s="356"/>
      <c r="F786" s="356"/>
      <c r="G786" s="392"/>
      <c r="H786" s="392"/>
      <c r="I786" s="221"/>
      <c r="J786" s="392"/>
      <c r="K786" s="392"/>
      <c r="L786" s="392"/>
      <c r="M786" s="393"/>
      <c r="N786" s="393"/>
      <c r="O786" s="392"/>
      <c r="P786" s="392"/>
      <c r="Q786" s="392"/>
      <c r="R786" s="392"/>
      <c r="S786" s="392"/>
      <c r="T786" s="392"/>
      <c r="U786" s="392"/>
      <c r="V786" s="392"/>
      <c r="W786" s="392"/>
      <c r="X786" s="392"/>
      <c r="Y786" s="392"/>
      <c r="Z786" s="392"/>
      <c r="AA786" s="392"/>
      <c r="AB786" s="392"/>
      <c r="AC786" s="392"/>
      <c r="AD786" s="392"/>
      <c r="AE786" s="392"/>
      <c r="AF786" s="392"/>
      <c r="AG786" s="392"/>
      <c r="AH786" s="392"/>
      <c r="AI786" s="392"/>
      <c r="AJ786" s="392"/>
      <c r="AK786" s="182"/>
    </row>
    <row r="787" spans="1:37">
      <c r="A787" s="338"/>
      <c r="B787" s="123"/>
      <c r="C787" s="508" t="s">
        <v>342</v>
      </c>
      <c r="D787" s="356"/>
      <c r="E787" s="356"/>
      <c r="F787" s="356"/>
      <c r="G787" s="392"/>
      <c r="H787" s="392"/>
      <c r="I787" s="221"/>
      <c r="J787" s="392"/>
      <c r="K787" s="392"/>
      <c r="L787" s="392"/>
      <c r="M787" s="393"/>
      <c r="N787" s="393"/>
      <c r="O787" s="392"/>
      <c r="P787" s="392"/>
      <c r="Q787" s="392"/>
      <c r="R787" s="392"/>
      <c r="S787" s="392"/>
      <c r="T787" s="392"/>
      <c r="U787" s="392"/>
      <c r="V787" s="392"/>
      <c r="W787" s="392"/>
      <c r="X787" s="392"/>
      <c r="Y787" s="392"/>
      <c r="Z787" s="392"/>
      <c r="AA787" s="392"/>
      <c r="AB787" s="392"/>
      <c r="AC787" s="392"/>
      <c r="AD787" s="392"/>
      <c r="AE787" s="392"/>
      <c r="AF787" s="392"/>
      <c r="AG787" s="392"/>
      <c r="AH787" s="392"/>
      <c r="AI787" s="392"/>
      <c r="AJ787" s="392"/>
      <c r="AK787" s="338" t="s">
        <v>1846</v>
      </c>
    </row>
    <row r="788" spans="1:37">
      <c r="A788" s="338"/>
      <c r="B788" s="123"/>
      <c r="C788" s="508"/>
      <c r="D788" s="356"/>
      <c r="E788" s="356"/>
      <c r="F788" s="356"/>
      <c r="G788" s="392"/>
      <c r="H788" s="392"/>
      <c r="I788" s="221"/>
      <c r="J788" s="392"/>
      <c r="K788" s="392"/>
      <c r="L788" s="392"/>
      <c r="M788" s="393"/>
      <c r="N788" s="393"/>
      <c r="O788" s="392"/>
      <c r="P788" s="392"/>
      <c r="Q788" s="392"/>
      <c r="R788" s="392"/>
      <c r="S788" s="392"/>
      <c r="T788" s="392"/>
      <c r="U788" s="392"/>
      <c r="V788" s="392"/>
      <c r="W788" s="392"/>
      <c r="X788" s="392"/>
      <c r="Y788" s="392"/>
      <c r="Z788" s="392"/>
      <c r="AA788" s="392"/>
      <c r="AB788" s="392"/>
      <c r="AC788" s="392"/>
      <c r="AD788" s="392"/>
      <c r="AE788" s="392"/>
      <c r="AF788" s="392"/>
      <c r="AG788" s="392"/>
      <c r="AH788" s="392"/>
      <c r="AI788" s="392"/>
      <c r="AJ788" s="392"/>
    </row>
    <row r="789" spans="1:37" ht="126">
      <c r="A789" s="369">
        <v>832</v>
      </c>
      <c r="B789" s="122" t="s">
        <v>1847</v>
      </c>
      <c r="C789" s="567" t="s">
        <v>1848</v>
      </c>
      <c r="D789" s="182" t="s">
        <v>88</v>
      </c>
      <c r="E789" s="182" t="s">
        <v>1849</v>
      </c>
      <c r="F789" s="527" t="s">
        <v>47</v>
      </c>
      <c r="G789" s="221">
        <v>681.28399999999999</v>
      </c>
      <c r="H789" s="391">
        <v>394.69499999999999</v>
      </c>
      <c r="I789" s="388">
        <v>0</v>
      </c>
      <c r="J789" s="221">
        <v>0</v>
      </c>
      <c r="K789" s="221">
        <v>394.69499999999999</v>
      </c>
      <c r="L789" s="221">
        <v>286.589</v>
      </c>
      <c r="M789" s="393">
        <v>0</v>
      </c>
      <c r="N789" s="393">
        <v>100</v>
      </c>
      <c r="O789" s="373">
        <v>100</v>
      </c>
      <c r="P789" s="373"/>
      <c r="Q789" s="373"/>
      <c r="R789" s="373"/>
      <c r="S789" s="373"/>
      <c r="T789" s="373"/>
      <c r="U789" s="373"/>
      <c r="V789" s="373"/>
      <c r="W789" s="373"/>
      <c r="X789" s="2843">
        <v>0</v>
      </c>
      <c r="Y789" s="2843">
        <v>100</v>
      </c>
      <c r="Z789" s="2108">
        <v>100</v>
      </c>
      <c r="AA789" s="2844"/>
      <c r="AB789" s="2844"/>
      <c r="AC789" s="2108">
        <v>0</v>
      </c>
      <c r="AD789" s="2108"/>
      <c r="AE789" s="2844"/>
      <c r="AF789" s="2844">
        <v>0</v>
      </c>
      <c r="AG789" s="2108">
        <v>0</v>
      </c>
      <c r="AH789" s="3233" t="s">
        <v>9989</v>
      </c>
      <c r="AI789" s="373"/>
      <c r="AJ789" s="221">
        <v>0</v>
      </c>
    </row>
    <row r="790" spans="1:37" ht="78.75">
      <c r="A790" s="369">
        <v>833</v>
      </c>
      <c r="B790" s="122" t="s">
        <v>1850</v>
      </c>
      <c r="C790" s="567" t="s">
        <v>1851</v>
      </c>
      <c r="D790" s="182" t="s">
        <v>88</v>
      </c>
      <c r="E790" s="182" t="s">
        <v>1852</v>
      </c>
      <c r="F790" s="413" t="s">
        <v>47</v>
      </c>
      <c r="G790" s="221">
        <v>244.376</v>
      </c>
      <c r="H790" s="391">
        <v>122.90300000000001</v>
      </c>
      <c r="I790" s="388">
        <v>0</v>
      </c>
      <c r="J790" s="221">
        <v>0</v>
      </c>
      <c r="K790" s="221">
        <v>122.90300000000001</v>
      </c>
      <c r="L790" s="221">
        <v>121.473</v>
      </c>
      <c r="M790" s="393">
        <v>0</v>
      </c>
      <c r="N790" s="393">
        <v>21.823999999999998</v>
      </c>
      <c r="O790" s="373">
        <v>21.823999999999998</v>
      </c>
      <c r="P790" s="373"/>
      <c r="Q790" s="373"/>
      <c r="R790" s="373"/>
      <c r="S790" s="373"/>
      <c r="T790" s="373"/>
      <c r="U790" s="373"/>
      <c r="V790" s="373"/>
      <c r="W790" s="373"/>
      <c r="X790" s="2843">
        <v>0</v>
      </c>
      <c r="Y790" s="2843">
        <v>21.823999999999998</v>
      </c>
      <c r="Z790" s="2108">
        <v>21.823999999999998</v>
      </c>
      <c r="AA790" s="2844"/>
      <c r="AB790" s="2844"/>
      <c r="AC790" s="2108">
        <v>0</v>
      </c>
      <c r="AD790" s="2108"/>
      <c r="AE790" s="2844"/>
      <c r="AF790" s="2844">
        <v>0</v>
      </c>
      <c r="AG790" s="2108">
        <v>0</v>
      </c>
      <c r="AH790" s="3233" t="s">
        <v>9977</v>
      </c>
      <c r="AI790" s="373"/>
      <c r="AJ790" s="221">
        <v>0</v>
      </c>
    </row>
    <row r="791" spans="1:37" ht="47.25">
      <c r="A791" s="369">
        <v>834</v>
      </c>
      <c r="B791" s="122" t="s">
        <v>1853</v>
      </c>
      <c r="C791" s="567" t="s">
        <v>1854</v>
      </c>
      <c r="D791" s="182" t="s">
        <v>88</v>
      </c>
      <c r="E791" s="182" t="s">
        <v>1855</v>
      </c>
      <c r="F791" s="527" t="s">
        <v>47</v>
      </c>
      <c r="G791" s="221">
        <v>791.14599999999996</v>
      </c>
      <c r="H791" s="391">
        <v>0</v>
      </c>
      <c r="I791" s="388">
        <v>8.0869999999999997</v>
      </c>
      <c r="J791" s="221">
        <v>0</v>
      </c>
      <c r="K791" s="221">
        <v>8.0869999999999997</v>
      </c>
      <c r="L791" s="221">
        <v>783.05899999999997</v>
      </c>
      <c r="M791" s="568">
        <v>95</v>
      </c>
      <c r="N791" s="568">
        <v>5</v>
      </c>
      <c r="O791" s="373">
        <v>100</v>
      </c>
      <c r="P791" s="373"/>
      <c r="Q791" s="373"/>
      <c r="R791" s="373"/>
      <c r="S791" s="373"/>
      <c r="T791" s="373"/>
      <c r="U791" s="373"/>
      <c r="V791" s="373"/>
      <c r="W791" s="373"/>
      <c r="X791" s="2843">
        <v>95</v>
      </c>
      <c r="Y791" s="2843">
        <v>5</v>
      </c>
      <c r="Z791" s="2108">
        <v>100</v>
      </c>
      <c r="AA791" s="2844">
        <v>23.512499999999999</v>
      </c>
      <c r="AB791" s="2844"/>
      <c r="AC791" s="2108">
        <v>23.512499999999999</v>
      </c>
      <c r="AD791" s="2108">
        <v>0.23749999999999999</v>
      </c>
      <c r="AE791" s="2844"/>
      <c r="AF791" s="2844">
        <v>0</v>
      </c>
      <c r="AG791" s="2108">
        <v>0</v>
      </c>
      <c r="AH791" s="373"/>
      <c r="AI791" s="373" t="s">
        <v>9941</v>
      </c>
      <c r="AJ791" s="221">
        <v>0</v>
      </c>
    </row>
    <row r="792" spans="1:37" ht="63">
      <c r="A792" s="369">
        <v>835</v>
      </c>
      <c r="B792" s="122" t="s">
        <v>1856</v>
      </c>
      <c r="C792" s="567" t="s">
        <v>1857</v>
      </c>
      <c r="D792" s="182" t="s">
        <v>393</v>
      </c>
      <c r="E792" s="182" t="s">
        <v>1858</v>
      </c>
      <c r="F792" s="527" t="s">
        <v>47</v>
      </c>
      <c r="G792" s="221">
        <v>1178.8720000000001</v>
      </c>
      <c r="H792" s="391">
        <v>502.947</v>
      </c>
      <c r="I792" s="388">
        <v>167.5</v>
      </c>
      <c r="J792" s="221">
        <v>0</v>
      </c>
      <c r="K792" s="221">
        <v>670.447</v>
      </c>
      <c r="L792" s="221">
        <v>508.42500000000007</v>
      </c>
      <c r="M792" s="393">
        <v>121.133</v>
      </c>
      <c r="N792" s="393">
        <v>46.82</v>
      </c>
      <c r="O792" s="373">
        <v>167.953</v>
      </c>
      <c r="P792" s="373"/>
      <c r="Q792" s="373"/>
      <c r="R792" s="373"/>
      <c r="S792" s="373"/>
      <c r="T792" s="373"/>
      <c r="U792" s="373"/>
      <c r="V792" s="373"/>
      <c r="W792" s="373"/>
      <c r="X792" s="2843">
        <v>121.133</v>
      </c>
      <c r="Y792" s="2843">
        <v>46.82</v>
      </c>
      <c r="Z792" s="2108">
        <v>167.953</v>
      </c>
      <c r="AA792" s="2844">
        <v>29.98</v>
      </c>
      <c r="AB792" s="2844"/>
      <c r="AC792" s="2108">
        <v>29.98</v>
      </c>
      <c r="AD792" s="2108">
        <v>0.30299999999999999</v>
      </c>
      <c r="AE792" s="2844"/>
      <c r="AF792" s="2844">
        <v>0</v>
      </c>
      <c r="AG792" s="2108">
        <v>0</v>
      </c>
      <c r="AH792" s="373"/>
      <c r="AI792" s="373" t="s">
        <v>9941</v>
      </c>
      <c r="AJ792" s="221">
        <v>0</v>
      </c>
    </row>
    <row r="793" spans="1:37" ht="78.75">
      <c r="A793" s="369">
        <v>836</v>
      </c>
      <c r="B793" s="122" t="s">
        <v>1859</v>
      </c>
      <c r="C793" s="567" t="s">
        <v>1860</v>
      </c>
      <c r="D793" s="182" t="s">
        <v>187</v>
      </c>
      <c r="E793" s="182" t="s">
        <v>1861</v>
      </c>
      <c r="F793" s="527" t="s">
        <v>47</v>
      </c>
      <c r="G793" s="221">
        <v>2636.9079999999999</v>
      </c>
      <c r="H793" s="391">
        <v>1465</v>
      </c>
      <c r="I793" s="388">
        <v>37.5</v>
      </c>
      <c r="J793" s="221">
        <v>0</v>
      </c>
      <c r="K793" s="221">
        <v>1502.5</v>
      </c>
      <c r="L793" s="221">
        <v>1134.4079999999999</v>
      </c>
      <c r="M793" s="393">
        <v>90</v>
      </c>
      <c r="N793" s="393">
        <v>10</v>
      </c>
      <c r="O793" s="373">
        <v>100</v>
      </c>
      <c r="P793" s="373"/>
      <c r="Q793" s="373"/>
      <c r="R793" s="373"/>
      <c r="S793" s="373"/>
      <c r="T793" s="373"/>
      <c r="U793" s="373"/>
      <c r="V793" s="373"/>
      <c r="W793" s="373"/>
      <c r="X793" s="2843">
        <v>90</v>
      </c>
      <c r="Y793" s="2843">
        <v>10</v>
      </c>
      <c r="Z793" s="2108">
        <v>100</v>
      </c>
      <c r="AA793" s="2844">
        <v>22.274999999999999</v>
      </c>
      <c r="AB793" s="2844"/>
      <c r="AC793" s="2108">
        <v>22.274999999999999</v>
      </c>
      <c r="AD793" s="2108">
        <v>0.22500000000000001</v>
      </c>
      <c r="AE793" s="2844"/>
      <c r="AF793" s="2844">
        <v>0</v>
      </c>
      <c r="AG793" s="2108">
        <v>0</v>
      </c>
      <c r="AH793" s="373"/>
      <c r="AI793" s="373" t="s">
        <v>9941</v>
      </c>
      <c r="AJ793" s="221">
        <v>0</v>
      </c>
    </row>
    <row r="794" spans="1:37" ht="110.25">
      <c r="A794" s="369">
        <v>837</v>
      </c>
      <c r="B794" s="122" t="s">
        <v>1862</v>
      </c>
      <c r="C794" s="567" t="s">
        <v>1863</v>
      </c>
      <c r="D794" s="182" t="s">
        <v>393</v>
      </c>
      <c r="E794" s="182" t="s">
        <v>1864</v>
      </c>
      <c r="F794" s="413" t="s">
        <v>882</v>
      </c>
      <c r="G794" s="221">
        <v>153.464</v>
      </c>
      <c r="H794" s="391">
        <v>152.631</v>
      </c>
      <c r="I794" s="388">
        <v>0.20799999999999999</v>
      </c>
      <c r="J794" s="221">
        <v>0</v>
      </c>
      <c r="K794" s="221">
        <v>152.839</v>
      </c>
      <c r="L794" s="221">
        <v>0.625</v>
      </c>
      <c r="M794" s="393">
        <v>0.625</v>
      </c>
      <c r="N794" s="393">
        <v>0</v>
      </c>
      <c r="O794" s="373">
        <v>0.625</v>
      </c>
      <c r="P794" s="373"/>
      <c r="Q794" s="373"/>
      <c r="R794" s="373"/>
      <c r="S794" s="373"/>
      <c r="T794" s="373"/>
      <c r="U794" s="373"/>
      <c r="V794" s="373"/>
      <c r="W794" s="373"/>
      <c r="X794" s="2843">
        <v>0.625</v>
      </c>
      <c r="Y794" s="2843">
        <v>0</v>
      </c>
      <c r="Z794" s="2108">
        <v>0.625</v>
      </c>
      <c r="AA794" s="2844">
        <v>0.15468750000000001</v>
      </c>
      <c r="AB794" s="2844"/>
      <c r="AC794" s="2108">
        <v>0.15468750000000001</v>
      </c>
      <c r="AD794" s="2108">
        <v>1.5625000000000001E-3</v>
      </c>
      <c r="AE794" s="2844"/>
      <c r="AF794" s="2844">
        <v>0</v>
      </c>
      <c r="AG794" s="2108">
        <v>0</v>
      </c>
      <c r="AH794" s="373"/>
      <c r="AI794" s="373" t="s">
        <v>9941</v>
      </c>
      <c r="AJ794" s="221">
        <v>0</v>
      </c>
    </row>
    <row r="795" spans="1:37" ht="63">
      <c r="A795" s="369">
        <v>838</v>
      </c>
      <c r="B795" s="122" t="s">
        <v>1865</v>
      </c>
      <c r="C795" s="181" t="s">
        <v>1866</v>
      </c>
      <c r="D795" s="182" t="s">
        <v>393</v>
      </c>
      <c r="E795" s="182" t="s">
        <v>1867</v>
      </c>
      <c r="F795" s="527" t="s">
        <v>47</v>
      </c>
      <c r="G795" s="221">
        <v>604.16499999999996</v>
      </c>
      <c r="H795" s="391">
        <v>258.334</v>
      </c>
      <c r="I795" s="388">
        <v>17.5</v>
      </c>
      <c r="J795" s="221">
        <v>0</v>
      </c>
      <c r="K795" s="221">
        <v>275.834</v>
      </c>
      <c r="L795" s="221">
        <v>328.33099999999996</v>
      </c>
      <c r="M795" s="393">
        <v>48.097999999999999</v>
      </c>
      <c r="N795" s="393">
        <v>100</v>
      </c>
      <c r="O795" s="373">
        <v>148.09800000000001</v>
      </c>
      <c r="P795" s="373"/>
      <c r="Q795" s="373"/>
      <c r="R795" s="373"/>
      <c r="S795" s="373"/>
      <c r="T795" s="373"/>
      <c r="U795" s="373"/>
      <c r="V795" s="373"/>
      <c r="W795" s="373"/>
      <c r="X795" s="2843">
        <v>48.097999999999999</v>
      </c>
      <c r="Y795" s="2843">
        <v>100</v>
      </c>
      <c r="Z795" s="2108">
        <v>148.09800000000001</v>
      </c>
      <c r="AA795" s="2844">
        <v>11.904254999999999</v>
      </c>
      <c r="AB795" s="2844">
        <v>25</v>
      </c>
      <c r="AC795" s="2108">
        <v>36.904254999999999</v>
      </c>
      <c r="AD795" s="2108">
        <v>0.12024499999999999</v>
      </c>
      <c r="AE795" s="2844"/>
      <c r="AF795" s="2844">
        <v>0</v>
      </c>
      <c r="AG795" s="2108">
        <v>0</v>
      </c>
      <c r="AH795" s="373"/>
      <c r="AI795" s="373" t="s">
        <v>10075</v>
      </c>
      <c r="AJ795" s="221">
        <v>0</v>
      </c>
    </row>
    <row r="796" spans="1:37" ht="47.25">
      <c r="A796" s="369">
        <v>839</v>
      </c>
      <c r="B796" s="122" t="s">
        <v>1868</v>
      </c>
      <c r="C796" s="567" t="s">
        <v>1869</v>
      </c>
      <c r="D796" s="182" t="s">
        <v>393</v>
      </c>
      <c r="E796" s="182" t="s">
        <v>1870</v>
      </c>
      <c r="F796" s="413" t="s">
        <v>882</v>
      </c>
      <c r="G796" s="221">
        <v>194.06200000000001</v>
      </c>
      <c r="H796" s="391">
        <v>184.739</v>
      </c>
      <c r="I796" s="388">
        <v>0</v>
      </c>
      <c r="J796" s="221">
        <v>0</v>
      </c>
      <c r="K796" s="221">
        <v>184.739</v>
      </c>
      <c r="L796" s="221">
        <v>9.3230000000000075</v>
      </c>
      <c r="M796" s="393">
        <v>0</v>
      </c>
      <c r="N796" s="393">
        <v>9.3230000000000004</v>
      </c>
      <c r="O796" s="373">
        <v>9.3230000000000004</v>
      </c>
      <c r="P796" s="373"/>
      <c r="Q796" s="373"/>
      <c r="R796" s="373"/>
      <c r="S796" s="373"/>
      <c r="T796" s="373"/>
      <c r="U796" s="373"/>
      <c r="V796" s="373"/>
      <c r="W796" s="373"/>
      <c r="X796" s="2843">
        <v>0</v>
      </c>
      <c r="Y796" s="2843">
        <v>9.3230000000000004</v>
      </c>
      <c r="Z796" s="2108">
        <v>9.3230000000000004</v>
      </c>
      <c r="AA796" s="2844"/>
      <c r="AB796" s="2844"/>
      <c r="AC796" s="2108">
        <v>0</v>
      </c>
      <c r="AD796" s="2108"/>
      <c r="AE796" s="2844"/>
      <c r="AF796" s="2844">
        <v>0</v>
      </c>
      <c r="AG796" s="2108">
        <v>0</v>
      </c>
      <c r="AH796" s="3233" t="s">
        <v>9977</v>
      </c>
      <c r="AI796" s="373"/>
      <c r="AJ796" s="221">
        <v>0</v>
      </c>
    </row>
    <row r="797" spans="1:37" ht="78.75">
      <c r="A797" s="369">
        <v>840</v>
      </c>
      <c r="B797" s="122" t="s">
        <v>1871</v>
      </c>
      <c r="C797" s="567" t="s">
        <v>1872</v>
      </c>
      <c r="D797" s="182" t="s">
        <v>393</v>
      </c>
      <c r="E797" s="182" t="s">
        <v>1873</v>
      </c>
      <c r="F797" s="527" t="s">
        <v>30</v>
      </c>
      <c r="G797" s="221">
        <v>59.262999999999998</v>
      </c>
      <c r="H797" s="391">
        <v>32.131</v>
      </c>
      <c r="I797" s="388">
        <v>0</v>
      </c>
      <c r="J797" s="221">
        <v>0</v>
      </c>
      <c r="K797" s="221">
        <v>32.131</v>
      </c>
      <c r="L797" s="221">
        <v>27.131999999999998</v>
      </c>
      <c r="M797" s="393">
        <v>27.132000000000001</v>
      </c>
      <c r="N797" s="393">
        <v>0</v>
      </c>
      <c r="O797" s="373">
        <v>27.132000000000001</v>
      </c>
      <c r="P797" s="373"/>
      <c r="Q797" s="373"/>
      <c r="R797" s="373"/>
      <c r="S797" s="373"/>
      <c r="T797" s="373"/>
      <c r="U797" s="373"/>
      <c r="V797" s="373"/>
      <c r="W797" s="373"/>
      <c r="X797" s="2843">
        <v>27.132000000000001</v>
      </c>
      <c r="Y797" s="2843">
        <v>0</v>
      </c>
      <c r="Z797" s="2108">
        <v>27.132000000000001</v>
      </c>
      <c r="AA797" s="2844">
        <v>6.7830000000000004</v>
      </c>
      <c r="AB797" s="2844"/>
      <c r="AC797" s="2108">
        <v>6.7830000000000004</v>
      </c>
      <c r="AD797" s="2108">
        <v>6.8000000000000005E-2</v>
      </c>
      <c r="AE797" s="2844"/>
      <c r="AF797" s="2844">
        <v>0</v>
      </c>
      <c r="AG797" s="2108">
        <v>0</v>
      </c>
      <c r="AH797" s="373"/>
      <c r="AI797" s="373" t="s">
        <v>9941</v>
      </c>
      <c r="AJ797" s="221">
        <v>0</v>
      </c>
    </row>
    <row r="798" spans="1:37" ht="94.5">
      <c r="A798" s="369">
        <v>841</v>
      </c>
      <c r="B798" s="122" t="s">
        <v>1874</v>
      </c>
      <c r="C798" s="567" t="s">
        <v>1875</v>
      </c>
      <c r="D798" s="182" t="s">
        <v>213</v>
      </c>
      <c r="E798" s="182" t="s">
        <v>1876</v>
      </c>
      <c r="F798" s="413" t="s">
        <v>882</v>
      </c>
      <c r="G798" s="221">
        <v>1148.0139999999999</v>
      </c>
      <c r="H798" s="391">
        <v>939.59299999999996</v>
      </c>
      <c r="I798" s="388">
        <v>56.906999999999996</v>
      </c>
      <c r="J798" s="221">
        <v>0</v>
      </c>
      <c r="K798" s="221">
        <v>996.5</v>
      </c>
      <c r="L798" s="221">
        <v>151.5139999999999</v>
      </c>
      <c r="M798" s="393">
        <v>57.651000000000003</v>
      </c>
      <c r="N798" s="393">
        <v>93.863</v>
      </c>
      <c r="O798" s="373">
        <v>151.51400000000001</v>
      </c>
      <c r="P798" s="373"/>
      <c r="Q798" s="373"/>
      <c r="R798" s="373"/>
      <c r="S798" s="373"/>
      <c r="T798" s="373"/>
      <c r="U798" s="373"/>
      <c r="V798" s="373"/>
      <c r="W798" s="373"/>
      <c r="X798" s="2843">
        <v>57.651000000000003</v>
      </c>
      <c r="Y798" s="2843">
        <v>93.863</v>
      </c>
      <c r="Z798" s="2108">
        <v>151.51400000000001</v>
      </c>
      <c r="AA798" s="2844">
        <v>28.537622499999998</v>
      </c>
      <c r="AB798" s="2844"/>
      <c r="AC798" s="2108">
        <v>28.537622499999998</v>
      </c>
      <c r="AD798" s="2108">
        <v>0.28812749999999998</v>
      </c>
      <c r="AE798" s="2844"/>
      <c r="AF798" s="2844">
        <v>0</v>
      </c>
      <c r="AG798" s="2108">
        <v>0</v>
      </c>
      <c r="AH798" s="373"/>
      <c r="AI798" s="373" t="s">
        <v>10033</v>
      </c>
      <c r="AJ798" s="221">
        <v>0</v>
      </c>
    </row>
    <row r="799" spans="1:37" ht="94.5">
      <c r="A799" s="369">
        <v>842</v>
      </c>
      <c r="B799" s="122" t="s">
        <v>1877</v>
      </c>
      <c r="C799" s="567" t="s">
        <v>1878</v>
      </c>
      <c r="D799" s="182" t="s">
        <v>213</v>
      </c>
      <c r="E799" s="182" t="s">
        <v>1879</v>
      </c>
      <c r="F799" s="527" t="s">
        <v>47</v>
      </c>
      <c r="G799" s="221">
        <v>847.72799999999995</v>
      </c>
      <c r="H799" s="391">
        <v>511.49900000000002</v>
      </c>
      <c r="I799" s="388">
        <v>12.522</v>
      </c>
      <c r="J799" s="221">
        <v>0</v>
      </c>
      <c r="K799" s="221">
        <v>524.02100000000007</v>
      </c>
      <c r="L799" s="221">
        <v>323.70699999999988</v>
      </c>
      <c r="M799" s="393">
        <v>150</v>
      </c>
      <c r="N799" s="393">
        <v>50</v>
      </c>
      <c r="O799" s="373">
        <v>200</v>
      </c>
      <c r="P799" s="373"/>
      <c r="Q799" s="373"/>
      <c r="R799" s="373"/>
      <c r="S799" s="373"/>
      <c r="T799" s="373"/>
      <c r="U799" s="373"/>
      <c r="V799" s="373"/>
      <c r="W799" s="373"/>
      <c r="X799" s="2843">
        <v>150</v>
      </c>
      <c r="Y799" s="2843">
        <v>50</v>
      </c>
      <c r="Z799" s="2108">
        <v>200</v>
      </c>
      <c r="AA799" s="2844">
        <v>37.125</v>
      </c>
      <c r="AB799" s="2844"/>
      <c r="AC799" s="2108">
        <v>37.125</v>
      </c>
      <c r="AD799" s="2108">
        <v>0.375</v>
      </c>
      <c r="AE799" s="2844"/>
      <c r="AF799" s="2844">
        <v>0</v>
      </c>
      <c r="AG799" s="2108">
        <v>0</v>
      </c>
      <c r="AH799" s="373"/>
      <c r="AI799" s="373" t="s">
        <v>9941</v>
      </c>
      <c r="AJ799" s="221">
        <v>0</v>
      </c>
    </row>
    <row r="800" spans="1:37" ht="110.25">
      <c r="A800" s="369">
        <v>843</v>
      </c>
      <c r="B800" s="122" t="s">
        <v>1880</v>
      </c>
      <c r="C800" s="567" t="s">
        <v>1881</v>
      </c>
      <c r="D800" s="182" t="s">
        <v>213</v>
      </c>
      <c r="E800" s="182" t="s">
        <v>1882</v>
      </c>
      <c r="F800" s="527" t="s">
        <v>47</v>
      </c>
      <c r="G800" s="221">
        <v>1392.5129999999999</v>
      </c>
      <c r="H800" s="391">
        <v>573.21500000000003</v>
      </c>
      <c r="I800" s="388">
        <v>62.5</v>
      </c>
      <c r="J800" s="221">
        <v>0</v>
      </c>
      <c r="K800" s="221">
        <v>635.71500000000003</v>
      </c>
      <c r="L800" s="221">
        <v>756.79799999999989</v>
      </c>
      <c r="M800" s="393">
        <v>150</v>
      </c>
      <c r="N800" s="393">
        <v>50</v>
      </c>
      <c r="O800" s="373">
        <v>200</v>
      </c>
      <c r="P800" s="373"/>
      <c r="Q800" s="373"/>
      <c r="R800" s="373"/>
      <c r="S800" s="373"/>
      <c r="T800" s="373"/>
      <c r="U800" s="373"/>
      <c r="V800" s="373"/>
      <c r="W800" s="373"/>
      <c r="X800" s="2843">
        <v>150</v>
      </c>
      <c r="Y800" s="2843">
        <v>50</v>
      </c>
      <c r="Z800" s="2108">
        <v>200</v>
      </c>
      <c r="AA800" s="2844">
        <v>37.125</v>
      </c>
      <c r="AB800" s="2844"/>
      <c r="AC800" s="2108">
        <v>37.125</v>
      </c>
      <c r="AD800" s="2108">
        <v>0.375</v>
      </c>
      <c r="AE800" s="2844"/>
      <c r="AF800" s="2844">
        <v>0</v>
      </c>
      <c r="AG800" s="2108">
        <v>0</v>
      </c>
      <c r="AH800" s="373"/>
      <c r="AI800" s="373" t="s">
        <v>9941</v>
      </c>
      <c r="AJ800" s="221">
        <v>0</v>
      </c>
    </row>
    <row r="801" spans="1:36" ht="63">
      <c r="A801" s="369">
        <v>844</v>
      </c>
      <c r="B801" s="122" t="s">
        <v>1883</v>
      </c>
      <c r="C801" s="567" t="s">
        <v>1884</v>
      </c>
      <c r="D801" s="182" t="s">
        <v>88</v>
      </c>
      <c r="E801" s="182" t="s">
        <v>1885</v>
      </c>
      <c r="F801" s="527" t="s">
        <v>47</v>
      </c>
      <c r="G801" s="221">
        <v>442.041</v>
      </c>
      <c r="H801" s="391">
        <v>197.10599999999999</v>
      </c>
      <c r="I801" s="388">
        <v>22.518000000000001</v>
      </c>
      <c r="J801" s="221">
        <v>0</v>
      </c>
      <c r="K801" s="221">
        <v>219.624</v>
      </c>
      <c r="L801" s="221">
        <v>222.417</v>
      </c>
      <c r="M801" s="393">
        <v>100</v>
      </c>
      <c r="N801" s="393">
        <v>44.935000000000002</v>
      </c>
      <c r="O801" s="373">
        <v>144.935</v>
      </c>
      <c r="P801" s="373"/>
      <c r="Q801" s="373"/>
      <c r="R801" s="373"/>
      <c r="S801" s="373"/>
      <c r="T801" s="373"/>
      <c r="U801" s="373"/>
      <c r="V801" s="373"/>
      <c r="W801" s="373"/>
      <c r="X801" s="2843">
        <v>100</v>
      </c>
      <c r="Y801" s="2843">
        <v>44.935000000000002</v>
      </c>
      <c r="Z801" s="2108">
        <v>144.935</v>
      </c>
      <c r="AA801" s="2844">
        <v>24.75</v>
      </c>
      <c r="AB801" s="2844"/>
      <c r="AC801" s="2108">
        <v>24.75</v>
      </c>
      <c r="AD801" s="2108">
        <v>0.25</v>
      </c>
      <c r="AE801" s="2844"/>
      <c r="AF801" s="2844">
        <v>0</v>
      </c>
      <c r="AG801" s="2108">
        <v>0</v>
      </c>
      <c r="AH801" s="373" t="s">
        <v>9944</v>
      </c>
      <c r="AI801" s="373" t="s">
        <v>9941</v>
      </c>
      <c r="AJ801" s="221">
        <v>0</v>
      </c>
    </row>
    <row r="802" spans="1:36" ht="63">
      <c r="A802" s="369">
        <v>845</v>
      </c>
      <c r="B802" s="122" t="s">
        <v>1886</v>
      </c>
      <c r="C802" s="567" t="s">
        <v>1887</v>
      </c>
      <c r="D802" s="182" t="s">
        <v>88</v>
      </c>
      <c r="E802" s="182" t="s">
        <v>1888</v>
      </c>
      <c r="F802" s="527" t="s">
        <v>47</v>
      </c>
      <c r="G802" s="221">
        <v>1145.1780000000001</v>
      </c>
      <c r="H802" s="391">
        <v>798.97299999999996</v>
      </c>
      <c r="I802" s="388">
        <v>112.5</v>
      </c>
      <c r="J802" s="221">
        <v>0</v>
      </c>
      <c r="K802" s="221">
        <v>911.47299999999996</v>
      </c>
      <c r="L802" s="221">
        <v>233.70500000000015</v>
      </c>
      <c r="M802" s="393">
        <v>130.52199999999999</v>
      </c>
      <c r="N802" s="393">
        <v>103.18300000000001</v>
      </c>
      <c r="O802" s="373">
        <v>233.70499999999998</v>
      </c>
      <c r="P802" s="373"/>
      <c r="Q802" s="373"/>
      <c r="R802" s="373"/>
      <c r="S802" s="373"/>
      <c r="T802" s="373"/>
      <c r="U802" s="373"/>
      <c r="V802" s="373"/>
      <c r="W802" s="373"/>
      <c r="X802" s="2843">
        <v>130.52199999999999</v>
      </c>
      <c r="Y802" s="2843">
        <v>103.18300000000001</v>
      </c>
      <c r="Z802" s="2108">
        <v>233.70499999999998</v>
      </c>
      <c r="AA802" s="2844">
        <v>64.073999999999998</v>
      </c>
      <c r="AB802" s="2844"/>
      <c r="AC802" s="2108">
        <v>64.073999999999998</v>
      </c>
      <c r="AD802" s="2108">
        <v>0.65800000000000003</v>
      </c>
      <c r="AE802" s="2844"/>
      <c r="AF802" s="2844">
        <v>0</v>
      </c>
      <c r="AG802" s="2108">
        <v>0</v>
      </c>
      <c r="AH802" s="373"/>
      <c r="AI802" s="373" t="s">
        <v>10033</v>
      </c>
      <c r="AJ802" s="221">
        <v>0</v>
      </c>
    </row>
    <row r="803" spans="1:36" ht="47.25">
      <c r="A803" s="369">
        <v>846</v>
      </c>
      <c r="B803" s="122" t="s">
        <v>1889</v>
      </c>
      <c r="C803" s="567" t="s">
        <v>1890</v>
      </c>
      <c r="D803" s="182" t="s">
        <v>564</v>
      </c>
      <c r="E803" s="182" t="s">
        <v>1891</v>
      </c>
      <c r="F803" s="527" t="s">
        <v>47</v>
      </c>
      <c r="G803" s="221">
        <v>988.48400000000004</v>
      </c>
      <c r="H803" s="391">
        <v>120.312</v>
      </c>
      <c r="I803" s="388">
        <v>22.5</v>
      </c>
      <c r="J803" s="221">
        <v>0</v>
      </c>
      <c r="K803" s="221">
        <v>142.81200000000001</v>
      </c>
      <c r="L803" s="221">
        <v>845.67200000000003</v>
      </c>
      <c r="M803" s="393">
        <v>230</v>
      </c>
      <c r="N803" s="393">
        <v>20</v>
      </c>
      <c r="O803" s="373">
        <v>250</v>
      </c>
      <c r="P803" s="373"/>
      <c r="Q803" s="373"/>
      <c r="R803" s="373"/>
      <c r="S803" s="373"/>
      <c r="T803" s="373"/>
      <c r="U803" s="373"/>
      <c r="V803" s="373"/>
      <c r="W803" s="373"/>
      <c r="X803" s="2843">
        <v>230</v>
      </c>
      <c r="Y803" s="2843">
        <v>20</v>
      </c>
      <c r="Z803" s="2108">
        <v>250</v>
      </c>
      <c r="AA803" s="2844">
        <v>56.924999999999997</v>
      </c>
      <c r="AB803" s="2844"/>
      <c r="AC803" s="2108">
        <v>56.924999999999997</v>
      </c>
      <c r="AD803" s="2108">
        <v>0.57499999999999996</v>
      </c>
      <c r="AE803" s="2844"/>
      <c r="AF803" s="2844">
        <v>0</v>
      </c>
      <c r="AG803" s="2108">
        <v>0</v>
      </c>
      <c r="AH803" s="373"/>
      <c r="AI803" s="373" t="s">
        <v>9941</v>
      </c>
      <c r="AJ803" s="221">
        <v>0</v>
      </c>
    </row>
    <row r="804" spans="1:36" ht="63">
      <c r="A804" s="369">
        <v>847</v>
      </c>
      <c r="B804" s="122" t="s">
        <v>1892</v>
      </c>
      <c r="C804" s="567" t="s">
        <v>1893</v>
      </c>
      <c r="D804" s="182" t="s">
        <v>384</v>
      </c>
      <c r="E804" s="182" t="s">
        <v>1894</v>
      </c>
      <c r="F804" s="527" t="s">
        <v>47</v>
      </c>
      <c r="G804" s="221">
        <v>2710.6790000000001</v>
      </c>
      <c r="H804" s="391">
        <v>461.834</v>
      </c>
      <c r="I804" s="388">
        <v>120</v>
      </c>
      <c r="J804" s="221">
        <v>0</v>
      </c>
      <c r="K804" s="221">
        <v>581.83400000000006</v>
      </c>
      <c r="L804" s="221">
        <v>2128.8450000000003</v>
      </c>
      <c r="M804" s="393">
        <v>150</v>
      </c>
      <c r="N804" s="393">
        <v>50</v>
      </c>
      <c r="O804" s="373">
        <v>200</v>
      </c>
      <c r="P804" s="373"/>
      <c r="Q804" s="373"/>
      <c r="R804" s="373"/>
      <c r="S804" s="373"/>
      <c r="T804" s="373"/>
      <c r="U804" s="373"/>
      <c r="V804" s="373"/>
      <c r="W804" s="373"/>
      <c r="X804" s="2843">
        <v>150</v>
      </c>
      <c r="Y804" s="2843">
        <v>50</v>
      </c>
      <c r="Z804" s="2108">
        <v>200</v>
      </c>
      <c r="AA804" s="2844">
        <v>37.125</v>
      </c>
      <c r="AB804" s="2844"/>
      <c r="AC804" s="2108">
        <v>37.125</v>
      </c>
      <c r="AD804" s="2108">
        <v>0.375</v>
      </c>
      <c r="AE804" s="2844"/>
      <c r="AF804" s="2844">
        <v>0</v>
      </c>
      <c r="AG804" s="2108">
        <v>0</v>
      </c>
      <c r="AH804" s="373"/>
      <c r="AI804" s="373" t="s">
        <v>9941</v>
      </c>
      <c r="AJ804" s="221">
        <v>0</v>
      </c>
    </row>
    <row r="805" spans="1:36" ht="78.75">
      <c r="A805" s="369">
        <v>848</v>
      </c>
      <c r="B805" s="122" t="s">
        <v>1895</v>
      </c>
      <c r="C805" s="567" t="s">
        <v>1896</v>
      </c>
      <c r="D805" s="182" t="s">
        <v>88</v>
      </c>
      <c r="E805" s="182" t="s">
        <v>1897</v>
      </c>
      <c r="F805" s="569" t="s">
        <v>30</v>
      </c>
      <c r="G805" s="221">
        <v>327.34300000000002</v>
      </c>
      <c r="H805" s="391">
        <v>102.685</v>
      </c>
      <c r="I805" s="388">
        <v>74.653999999999996</v>
      </c>
      <c r="J805" s="221">
        <v>0</v>
      </c>
      <c r="K805" s="221">
        <v>177.339</v>
      </c>
      <c r="L805" s="221">
        <v>150.00400000000002</v>
      </c>
      <c r="M805" s="393">
        <v>17.250000000000028</v>
      </c>
      <c r="N805" s="393">
        <v>132.75399999999999</v>
      </c>
      <c r="O805" s="373">
        <v>150.00400000000002</v>
      </c>
      <c r="P805" s="373"/>
      <c r="Q805" s="373"/>
      <c r="R805" s="373"/>
      <c r="S805" s="373"/>
      <c r="T805" s="373"/>
      <c r="U805" s="373"/>
      <c r="V805" s="373"/>
      <c r="W805" s="373"/>
      <c r="X805" s="2843">
        <v>17.250000000000028</v>
      </c>
      <c r="Y805" s="2843">
        <v>132.75399999999999</v>
      </c>
      <c r="Z805" s="2108">
        <v>150.00400000000002</v>
      </c>
      <c r="AA805" s="2844">
        <v>8.5383750000000092</v>
      </c>
      <c r="AB805" s="2844"/>
      <c r="AC805" s="2108">
        <v>8.5383750000000092</v>
      </c>
      <c r="AD805" s="2108">
        <v>4.3125000000000073E-2</v>
      </c>
      <c r="AE805" s="2844"/>
      <c r="AF805" s="2844">
        <v>0</v>
      </c>
      <c r="AG805" s="2108">
        <v>0</v>
      </c>
      <c r="AH805" s="373"/>
      <c r="AI805" s="373" t="s">
        <v>9941</v>
      </c>
      <c r="AJ805" s="221">
        <v>0</v>
      </c>
    </row>
    <row r="806" spans="1:36" ht="63">
      <c r="A806" s="369">
        <v>849</v>
      </c>
      <c r="B806" s="122" t="s">
        <v>1898</v>
      </c>
      <c r="C806" s="567" t="s">
        <v>1899</v>
      </c>
      <c r="D806" s="182" t="s">
        <v>1900</v>
      </c>
      <c r="E806" s="182" t="s">
        <v>1901</v>
      </c>
      <c r="F806" s="569" t="s">
        <v>47</v>
      </c>
      <c r="G806" s="221">
        <v>1300</v>
      </c>
      <c r="H806" s="391">
        <v>654.274</v>
      </c>
      <c r="I806" s="388">
        <v>91.242999999999995</v>
      </c>
      <c r="J806" s="221">
        <v>0</v>
      </c>
      <c r="K806" s="221">
        <v>745.51700000000005</v>
      </c>
      <c r="L806" s="221">
        <v>554.48299999999995</v>
      </c>
      <c r="M806" s="393">
        <v>185.244</v>
      </c>
      <c r="N806" s="393">
        <v>100</v>
      </c>
      <c r="O806" s="373">
        <v>285.24400000000003</v>
      </c>
      <c r="P806" s="373"/>
      <c r="Q806" s="373"/>
      <c r="R806" s="373"/>
      <c r="S806" s="373"/>
      <c r="T806" s="373"/>
      <c r="U806" s="373"/>
      <c r="V806" s="373"/>
      <c r="W806" s="373"/>
      <c r="X806" s="2843">
        <v>185.244</v>
      </c>
      <c r="Y806" s="2843">
        <v>100</v>
      </c>
      <c r="Z806" s="2108">
        <v>285.24400000000003</v>
      </c>
      <c r="AA806" s="2844">
        <v>45.847890000000007</v>
      </c>
      <c r="AB806" s="2844"/>
      <c r="AC806" s="2108">
        <v>45.847890000000007</v>
      </c>
      <c r="AD806" s="2108">
        <v>0.46311000000000008</v>
      </c>
      <c r="AE806" s="2844"/>
      <c r="AF806" s="2844">
        <v>0</v>
      </c>
      <c r="AG806" s="2108">
        <v>0</v>
      </c>
      <c r="AH806" s="373"/>
      <c r="AI806" s="373" t="s">
        <v>9941</v>
      </c>
      <c r="AJ806" s="221">
        <v>0</v>
      </c>
    </row>
    <row r="807" spans="1:36" ht="110.25">
      <c r="A807" s="369">
        <v>850</v>
      </c>
      <c r="B807" s="122" t="s">
        <v>1902</v>
      </c>
      <c r="C807" s="567" t="s">
        <v>1903</v>
      </c>
      <c r="D807" s="182" t="s">
        <v>88</v>
      </c>
      <c r="E807" s="182" t="s">
        <v>1904</v>
      </c>
      <c r="F807" s="413" t="s">
        <v>882</v>
      </c>
      <c r="G807" s="221">
        <v>230.00200000000001</v>
      </c>
      <c r="H807" s="391">
        <v>115.13500000000001</v>
      </c>
      <c r="I807" s="388">
        <v>16.353999999999999</v>
      </c>
      <c r="J807" s="221">
        <v>0</v>
      </c>
      <c r="K807" s="221">
        <v>131.489</v>
      </c>
      <c r="L807" s="221">
        <v>98.513000000000005</v>
      </c>
      <c r="M807" s="393">
        <v>43.725000000000001</v>
      </c>
      <c r="N807" s="393">
        <v>54.787999999999997</v>
      </c>
      <c r="O807" s="373">
        <v>98.513000000000005</v>
      </c>
      <c r="P807" s="373"/>
      <c r="Q807" s="373"/>
      <c r="R807" s="373"/>
      <c r="S807" s="373"/>
      <c r="T807" s="373"/>
      <c r="U807" s="373"/>
      <c r="V807" s="373"/>
      <c r="W807" s="373"/>
      <c r="X807" s="2843">
        <v>43.725000000000001</v>
      </c>
      <c r="Y807" s="2843">
        <v>54.787999999999997</v>
      </c>
      <c r="Z807" s="2108">
        <v>98.513000000000005</v>
      </c>
      <c r="AA807" s="2844">
        <v>43.287937499999998</v>
      </c>
      <c r="AB807" s="2844"/>
      <c r="AC807" s="2108">
        <v>43.287937499999998</v>
      </c>
      <c r="AD807" s="2108">
        <v>0.43731249999999999</v>
      </c>
      <c r="AE807" s="2844"/>
      <c r="AF807" s="2844">
        <v>0</v>
      </c>
      <c r="AG807" s="2108">
        <v>0</v>
      </c>
      <c r="AH807" s="373"/>
      <c r="AI807" s="373" t="s">
        <v>10033</v>
      </c>
      <c r="AJ807" s="221">
        <v>0</v>
      </c>
    </row>
    <row r="808" spans="1:36" ht="78.75">
      <c r="A808" s="369">
        <v>851</v>
      </c>
      <c r="B808" s="122" t="s">
        <v>1905</v>
      </c>
      <c r="C808" s="567" t="s">
        <v>1906</v>
      </c>
      <c r="D808" s="182" t="s">
        <v>400</v>
      </c>
      <c r="E808" s="182" t="s">
        <v>1907</v>
      </c>
      <c r="F808" s="570" t="s">
        <v>47</v>
      </c>
      <c r="G808" s="221">
        <v>1191.979</v>
      </c>
      <c r="H808" s="391">
        <v>678.3</v>
      </c>
      <c r="I808" s="388">
        <v>50</v>
      </c>
      <c r="J808" s="221">
        <v>0</v>
      </c>
      <c r="K808" s="221">
        <v>728.3</v>
      </c>
      <c r="L808" s="221">
        <v>463.67900000000009</v>
      </c>
      <c r="M808" s="393">
        <v>198</v>
      </c>
      <c r="N808" s="393">
        <v>50.651000000000003</v>
      </c>
      <c r="O808" s="373">
        <v>248.65100000000001</v>
      </c>
      <c r="P808" s="373"/>
      <c r="Q808" s="373"/>
      <c r="R808" s="373"/>
      <c r="S808" s="373"/>
      <c r="T808" s="373"/>
      <c r="U808" s="373"/>
      <c r="V808" s="373"/>
      <c r="W808" s="373"/>
      <c r="X808" s="2843">
        <v>198</v>
      </c>
      <c r="Y808" s="2843">
        <v>50.651000000000003</v>
      </c>
      <c r="Z808" s="2108">
        <v>248.65100000000001</v>
      </c>
      <c r="AA808" s="2844">
        <v>49.005000000000003</v>
      </c>
      <c r="AB808" s="2844"/>
      <c r="AC808" s="2108">
        <v>49.005000000000003</v>
      </c>
      <c r="AD808" s="2108">
        <v>0.495</v>
      </c>
      <c r="AE808" s="2844"/>
      <c r="AF808" s="2844">
        <v>0</v>
      </c>
      <c r="AG808" s="2108">
        <v>0</v>
      </c>
      <c r="AH808" s="373"/>
      <c r="AI808" s="373" t="s">
        <v>9941</v>
      </c>
      <c r="AJ808" s="221">
        <v>0</v>
      </c>
    </row>
    <row r="809" spans="1:36" ht="47.25">
      <c r="A809" s="369">
        <v>852</v>
      </c>
      <c r="B809" s="122" t="s">
        <v>1908</v>
      </c>
      <c r="C809" s="567" t="s">
        <v>1909</v>
      </c>
      <c r="D809" s="182" t="s">
        <v>384</v>
      </c>
      <c r="E809" s="182" t="s">
        <v>1910</v>
      </c>
      <c r="F809" s="570" t="s">
        <v>47</v>
      </c>
      <c r="G809" s="221">
        <v>1595.46</v>
      </c>
      <c r="H809" s="391">
        <v>964.84500000000003</v>
      </c>
      <c r="I809" s="388">
        <v>100.68899999999999</v>
      </c>
      <c r="J809" s="221">
        <v>0</v>
      </c>
      <c r="K809" s="221">
        <v>1065.5340000000001</v>
      </c>
      <c r="L809" s="221">
        <v>529.92599999999993</v>
      </c>
      <c r="M809" s="393">
        <v>120.693</v>
      </c>
      <c r="N809" s="393">
        <v>70.677999999999997</v>
      </c>
      <c r="O809" s="373">
        <v>191.37099999999998</v>
      </c>
      <c r="P809" s="373"/>
      <c r="Q809" s="373"/>
      <c r="R809" s="373"/>
      <c r="S809" s="373"/>
      <c r="T809" s="373"/>
      <c r="U809" s="373"/>
      <c r="V809" s="373"/>
      <c r="W809" s="373"/>
      <c r="X809" s="2843">
        <v>120.693</v>
      </c>
      <c r="Y809" s="2843">
        <v>70.677999999999997</v>
      </c>
      <c r="Z809" s="2108">
        <v>191.37099999999998</v>
      </c>
      <c r="AA809" s="2844">
        <v>29.8715175</v>
      </c>
      <c r="AB809" s="2844"/>
      <c r="AC809" s="2108">
        <v>29.8715175</v>
      </c>
      <c r="AD809" s="2108">
        <v>0.30173250000000001</v>
      </c>
      <c r="AE809" s="2844"/>
      <c r="AF809" s="2844">
        <v>0</v>
      </c>
      <c r="AG809" s="2108">
        <v>0</v>
      </c>
      <c r="AH809" s="373"/>
      <c r="AI809" s="373" t="s">
        <v>9941</v>
      </c>
      <c r="AJ809" s="221">
        <v>0</v>
      </c>
    </row>
    <row r="810" spans="1:36" ht="47.25">
      <c r="A810" s="369">
        <v>853</v>
      </c>
      <c r="B810" s="122" t="s">
        <v>1911</v>
      </c>
      <c r="C810" s="567" t="s">
        <v>1912</v>
      </c>
      <c r="D810" s="182" t="s">
        <v>88</v>
      </c>
      <c r="E810" s="182" t="s">
        <v>1913</v>
      </c>
      <c r="F810" s="570" t="s">
        <v>47</v>
      </c>
      <c r="G810" s="221">
        <v>1843.5889999999999</v>
      </c>
      <c r="H810" s="391">
        <v>0</v>
      </c>
      <c r="I810" s="388">
        <v>0</v>
      </c>
      <c r="J810" s="221">
        <v>0</v>
      </c>
      <c r="K810" s="221">
        <v>0</v>
      </c>
      <c r="L810" s="221">
        <v>1843.5889999999999</v>
      </c>
      <c r="M810" s="393">
        <v>1E-3</v>
      </c>
      <c r="N810" s="393">
        <v>0</v>
      </c>
      <c r="O810" s="373">
        <v>1E-3</v>
      </c>
      <c r="P810" s="373"/>
      <c r="Q810" s="373"/>
      <c r="R810" s="373"/>
      <c r="S810" s="373"/>
      <c r="T810" s="373"/>
      <c r="U810" s="373"/>
      <c r="V810" s="373"/>
      <c r="W810" s="373"/>
      <c r="X810" s="2843">
        <v>1E-3</v>
      </c>
      <c r="Y810" s="2843">
        <v>0</v>
      </c>
      <c r="Z810" s="2108">
        <v>1E-3</v>
      </c>
      <c r="AA810" s="2844"/>
      <c r="AB810" s="2844"/>
      <c r="AC810" s="2108">
        <v>0</v>
      </c>
      <c r="AD810" s="2108"/>
      <c r="AE810" s="2844"/>
      <c r="AF810" s="2844">
        <v>0</v>
      </c>
      <c r="AG810" s="2108">
        <v>0</v>
      </c>
      <c r="AH810" s="3233" t="s">
        <v>9979</v>
      </c>
      <c r="AI810" s="373"/>
      <c r="AJ810" s="221">
        <v>0</v>
      </c>
    </row>
    <row r="811" spans="1:36" ht="63">
      <c r="A811" s="369">
        <v>854</v>
      </c>
      <c r="B811" s="122" t="s">
        <v>1914</v>
      </c>
      <c r="C811" s="567" t="s">
        <v>1915</v>
      </c>
      <c r="D811" s="182" t="s">
        <v>88</v>
      </c>
      <c r="E811" s="182" t="s">
        <v>1916</v>
      </c>
      <c r="F811" s="570" t="s">
        <v>47</v>
      </c>
      <c r="G811" s="221">
        <v>1554.8240000000001</v>
      </c>
      <c r="H811" s="391">
        <v>367.52199999999999</v>
      </c>
      <c r="I811" s="388">
        <v>127.06</v>
      </c>
      <c r="J811" s="221">
        <v>0</v>
      </c>
      <c r="K811" s="221">
        <v>494.58199999999999</v>
      </c>
      <c r="L811" s="221">
        <v>1060.2420000000002</v>
      </c>
      <c r="M811" s="393">
        <v>200</v>
      </c>
      <c r="N811" s="393">
        <v>0</v>
      </c>
      <c r="O811" s="373">
        <v>200</v>
      </c>
      <c r="P811" s="373"/>
      <c r="Q811" s="373"/>
      <c r="R811" s="373"/>
      <c r="S811" s="373"/>
      <c r="T811" s="373"/>
      <c r="U811" s="373"/>
      <c r="V811" s="373"/>
      <c r="W811" s="373"/>
      <c r="X811" s="2843">
        <v>200</v>
      </c>
      <c r="Y811" s="2843">
        <v>0</v>
      </c>
      <c r="Z811" s="2108">
        <v>200</v>
      </c>
      <c r="AA811" s="2844">
        <v>49.5</v>
      </c>
      <c r="AB811" s="2844"/>
      <c r="AC811" s="2108">
        <v>49.5</v>
      </c>
      <c r="AD811" s="2108">
        <v>0.5</v>
      </c>
      <c r="AE811" s="2844"/>
      <c r="AF811" s="2844">
        <v>0</v>
      </c>
      <c r="AG811" s="2108">
        <v>0</v>
      </c>
      <c r="AH811" s="373"/>
      <c r="AI811" s="373" t="s">
        <v>9941</v>
      </c>
      <c r="AJ811" s="221">
        <v>0</v>
      </c>
    </row>
    <row r="812" spans="1:36" ht="141.75">
      <c r="A812" s="369">
        <v>855</v>
      </c>
      <c r="B812" s="122" t="s">
        <v>1917</v>
      </c>
      <c r="C812" s="567" t="s">
        <v>1918</v>
      </c>
      <c r="D812" s="182" t="s">
        <v>213</v>
      </c>
      <c r="E812" s="182" t="s">
        <v>1919</v>
      </c>
      <c r="F812" s="570" t="s">
        <v>47</v>
      </c>
      <c r="G812" s="221">
        <v>891.88699999999994</v>
      </c>
      <c r="H812" s="391">
        <v>90</v>
      </c>
      <c r="I812" s="388">
        <v>35</v>
      </c>
      <c r="J812" s="221">
        <v>0</v>
      </c>
      <c r="K812" s="221">
        <v>125</v>
      </c>
      <c r="L812" s="221">
        <v>766.88699999999994</v>
      </c>
      <c r="M812" s="393">
        <v>120</v>
      </c>
      <c r="N812" s="393">
        <v>10.125</v>
      </c>
      <c r="O812" s="373">
        <v>130.125</v>
      </c>
      <c r="P812" s="373"/>
      <c r="Q812" s="373"/>
      <c r="R812" s="373"/>
      <c r="S812" s="373"/>
      <c r="T812" s="373"/>
      <c r="U812" s="373"/>
      <c r="V812" s="373"/>
      <c r="W812" s="373"/>
      <c r="X812" s="2843">
        <v>120</v>
      </c>
      <c r="Y812" s="2843">
        <v>10.125</v>
      </c>
      <c r="Z812" s="2108">
        <v>130.125</v>
      </c>
      <c r="AA812" s="2844">
        <v>29.7</v>
      </c>
      <c r="AB812" s="2844"/>
      <c r="AC812" s="2108">
        <v>29.7</v>
      </c>
      <c r="AD812" s="2108">
        <v>0.3</v>
      </c>
      <c r="AE812" s="2844"/>
      <c r="AF812" s="2844">
        <v>0</v>
      </c>
      <c r="AG812" s="2108">
        <v>0</v>
      </c>
      <c r="AH812" s="373"/>
      <c r="AI812" s="373" t="s">
        <v>9941</v>
      </c>
      <c r="AJ812" s="221">
        <v>0</v>
      </c>
    </row>
    <row r="813" spans="1:36" ht="63">
      <c r="A813" s="369">
        <v>856</v>
      </c>
      <c r="B813" s="122" t="s">
        <v>1920</v>
      </c>
      <c r="C813" s="567" t="s">
        <v>1921</v>
      </c>
      <c r="D813" s="182" t="s">
        <v>88</v>
      </c>
      <c r="E813" s="182" t="s">
        <v>1922</v>
      </c>
      <c r="F813" s="570" t="s">
        <v>47</v>
      </c>
      <c r="G813" s="221">
        <v>502.11</v>
      </c>
      <c r="H813" s="391">
        <v>0</v>
      </c>
      <c r="I813" s="388">
        <v>10</v>
      </c>
      <c r="J813" s="221">
        <v>0</v>
      </c>
      <c r="K813" s="221">
        <v>10</v>
      </c>
      <c r="L813" s="221">
        <v>492.11</v>
      </c>
      <c r="M813" s="393">
        <v>200</v>
      </c>
      <c r="N813" s="393">
        <v>0</v>
      </c>
      <c r="O813" s="373">
        <v>200</v>
      </c>
      <c r="P813" s="373"/>
      <c r="Q813" s="373"/>
      <c r="R813" s="373"/>
      <c r="S813" s="373"/>
      <c r="T813" s="373"/>
      <c r="U813" s="373"/>
      <c r="V813" s="373"/>
      <c r="W813" s="373"/>
      <c r="X813" s="2843">
        <v>200</v>
      </c>
      <c r="Y813" s="2843">
        <v>0</v>
      </c>
      <c r="Z813" s="2108">
        <v>200</v>
      </c>
      <c r="AA813" s="2844"/>
      <c r="AB813" s="2844"/>
      <c r="AC813" s="2108">
        <v>0</v>
      </c>
      <c r="AD813" s="2108"/>
      <c r="AE813" s="2844"/>
      <c r="AF813" s="2844">
        <v>0</v>
      </c>
      <c r="AG813" s="2108">
        <v>0</v>
      </c>
      <c r="AH813" s="3233" t="s">
        <v>9978</v>
      </c>
      <c r="AI813" s="373"/>
      <c r="AJ813" s="221">
        <v>0</v>
      </c>
    </row>
    <row r="814" spans="1:36" ht="63">
      <c r="A814" s="369">
        <v>857</v>
      </c>
      <c r="B814" s="122" t="s">
        <v>1923</v>
      </c>
      <c r="C814" s="567" t="s">
        <v>1924</v>
      </c>
      <c r="D814" s="182" t="s">
        <v>88</v>
      </c>
      <c r="E814" s="182" t="s">
        <v>1925</v>
      </c>
      <c r="F814" s="570" t="s">
        <v>30</v>
      </c>
      <c r="G814" s="221">
        <v>191.9</v>
      </c>
      <c r="H814" s="391">
        <v>16.378</v>
      </c>
      <c r="I814" s="388">
        <v>35.223999999999997</v>
      </c>
      <c r="J814" s="221">
        <v>0</v>
      </c>
      <c r="K814" s="221">
        <v>51.601999999999997</v>
      </c>
      <c r="L814" s="221">
        <v>140.298</v>
      </c>
      <c r="M814" s="393">
        <v>0</v>
      </c>
      <c r="N814" s="393">
        <v>140.298</v>
      </c>
      <c r="O814" s="373">
        <v>140.298</v>
      </c>
      <c r="P814" s="373"/>
      <c r="Q814" s="373"/>
      <c r="R814" s="373"/>
      <c r="S814" s="373"/>
      <c r="T814" s="373"/>
      <c r="U814" s="373"/>
      <c r="V814" s="373"/>
      <c r="W814" s="373"/>
      <c r="X814" s="2843">
        <v>0</v>
      </c>
      <c r="Y814" s="2843">
        <v>140.298</v>
      </c>
      <c r="Z814" s="2108">
        <v>140.298</v>
      </c>
      <c r="AA814" s="2844"/>
      <c r="AB814" s="2844"/>
      <c r="AC814" s="2108">
        <v>0</v>
      </c>
      <c r="AD814" s="2108"/>
      <c r="AE814" s="2844"/>
      <c r="AF814" s="2844">
        <v>0</v>
      </c>
      <c r="AG814" s="2108">
        <v>0</v>
      </c>
      <c r="AH814" s="3233" t="s">
        <v>9977</v>
      </c>
      <c r="AI814" s="373"/>
      <c r="AJ814" s="221">
        <v>0</v>
      </c>
    </row>
    <row r="815" spans="1:36" ht="110.25">
      <c r="A815" s="369">
        <v>858</v>
      </c>
      <c r="B815" s="122" t="s">
        <v>1926</v>
      </c>
      <c r="C815" s="567" t="s">
        <v>1927</v>
      </c>
      <c r="D815" s="182" t="s">
        <v>88</v>
      </c>
      <c r="E815" s="182" t="s">
        <v>1928</v>
      </c>
      <c r="F815" s="570" t="s">
        <v>47</v>
      </c>
      <c r="G815" s="221">
        <v>533.46799999999996</v>
      </c>
      <c r="H815" s="391">
        <v>9.9429999999999996</v>
      </c>
      <c r="I815" s="388">
        <v>50</v>
      </c>
      <c r="J815" s="221">
        <v>0</v>
      </c>
      <c r="K815" s="221">
        <v>59.942999999999998</v>
      </c>
      <c r="L815" s="221">
        <v>473.52499999999998</v>
      </c>
      <c r="M815" s="393">
        <v>38.253</v>
      </c>
      <c r="N815" s="393">
        <v>160.78700000000001</v>
      </c>
      <c r="O815" s="373">
        <v>199.04000000000002</v>
      </c>
      <c r="P815" s="373"/>
      <c r="Q815" s="373"/>
      <c r="R815" s="373"/>
      <c r="S815" s="373"/>
      <c r="T815" s="373"/>
      <c r="U815" s="373"/>
      <c r="V815" s="373"/>
      <c r="W815" s="373"/>
      <c r="X815" s="2843">
        <v>38.253</v>
      </c>
      <c r="Y815" s="2843">
        <v>160.78700000000001</v>
      </c>
      <c r="Z815" s="2108">
        <v>199.04000000000002</v>
      </c>
      <c r="AA815" s="2844">
        <v>9.4676174999999994</v>
      </c>
      <c r="AB815" s="2844">
        <v>40.195999999999998</v>
      </c>
      <c r="AC815" s="2108">
        <v>49.663617500000001</v>
      </c>
      <c r="AD815" s="2108">
        <v>9.5632499999999995E-2</v>
      </c>
      <c r="AE815" s="2844"/>
      <c r="AF815" s="2844">
        <v>0</v>
      </c>
      <c r="AG815" s="2108">
        <v>0</v>
      </c>
      <c r="AH815" s="373"/>
      <c r="AI815" s="373" t="s">
        <v>10092</v>
      </c>
      <c r="AJ815" s="221">
        <v>0</v>
      </c>
    </row>
    <row r="816" spans="1:36" ht="47.25">
      <c r="A816" s="369">
        <v>859</v>
      </c>
      <c r="B816" s="122" t="s">
        <v>1929</v>
      </c>
      <c r="C816" s="181" t="s">
        <v>1930</v>
      </c>
      <c r="D816" s="182" t="s">
        <v>209</v>
      </c>
      <c r="E816" s="356" t="s">
        <v>1931</v>
      </c>
      <c r="F816" s="570" t="s">
        <v>47</v>
      </c>
      <c r="G816" s="221">
        <v>943.93200000000002</v>
      </c>
      <c r="H816" s="391">
        <v>0</v>
      </c>
      <c r="I816" s="388">
        <v>11.25</v>
      </c>
      <c r="J816" s="221">
        <v>0</v>
      </c>
      <c r="K816" s="221">
        <v>11.25</v>
      </c>
      <c r="L816" s="221">
        <v>932.68200000000002</v>
      </c>
      <c r="M816" s="393">
        <v>190</v>
      </c>
      <c r="N816" s="393">
        <v>10</v>
      </c>
      <c r="O816" s="373">
        <v>200</v>
      </c>
      <c r="P816" s="373"/>
      <c r="Q816" s="373"/>
      <c r="R816" s="373"/>
      <c r="S816" s="373"/>
      <c r="T816" s="373"/>
      <c r="U816" s="373"/>
      <c r="V816" s="373"/>
      <c r="W816" s="373"/>
      <c r="X816" s="2843">
        <v>190</v>
      </c>
      <c r="Y816" s="2843">
        <v>10</v>
      </c>
      <c r="Z816" s="2108">
        <v>200</v>
      </c>
      <c r="AA816" s="2844"/>
      <c r="AB816" s="2844"/>
      <c r="AC816" s="2108">
        <v>0</v>
      </c>
      <c r="AD816" s="2108"/>
      <c r="AE816" s="2844"/>
      <c r="AF816" s="2844">
        <v>0</v>
      </c>
      <c r="AG816" s="2108">
        <v>0</v>
      </c>
      <c r="AH816" s="3233" t="s">
        <v>9978</v>
      </c>
      <c r="AI816" s="373"/>
      <c r="AJ816" s="221">
        <v>0</v>
      </c>
    </row>
    <row r="817" spans="1:36" ht="47.25">
      <c r="A817" s="369">
        <v>860</v>
      </c>
      <c r="B817" s="122" t="s">
        <v>1932</v>
      </c>
      <c r="C817" s="181" t="s">
        <v>1933</v>
      </c>
      <c r="D817" s="182" t="s">
        <v>45</v>
      </c>
      <c r="E817" s="356" t="s">
        <v>1931</v>
      </c>
      <c r="F817" s="570" t="s">
        <v>30</v>
      </c>
      <c r="G817" s="221">
        <v>80.680999999999997</v>
      </c>
      <c r="H817" s="391">
        <v>0</v>
      </c>
      <c r="I817" s="388">
        <v>0</v>
      </c>
      <c r="J817" s="221">
        <v>0</v>
      </c>
      <c r="K817" s="221">
        <v>0</v>
      </c>
      <c r="L817" s="221">
        <v>80.680999999999997</v>
      </c>
      <c r="M817" s="393">
        <v>0</v>
      </c>
      <c r="N817" s="393">
        <v>80.680999999999997</v>
      </c>
      <c r="O817" s="373">
        <v>80.680999999999997</v>
      </c>
      <c r="P817" s="373"/>
      <c r="Q817" s="373"/>
      <c r="R817" s="373"/>
      <c r="S817" s="373"/>
      <c r="T817" s="373"/>
      <c r="U817" s="373"/>
      <c r="V817" s="373"/>
      <c r="W817" s="373"/>
      <c r="X817" s="2843">
        <v>0</v>
      </c>
      <c r="Y817" s="2843">
        <v>80.680999999999997</v>
      </c>
      <c r="Z817" s="2108">
        <v>80.680999999999997</v>
      </c>
      <c r="AA817" s="2844"/>
      <c r="AB817" s="2844"/>
      <c r="AC817" s="2108">
        <v>0</v>
      </c>
      <c r="AD817" s="2108"/>
      <c r="AE817" s="2844"/>
      <c r="AF817" s="2844">
        <v>0</v>
      </c>
      <c r="AG817" s="2108">
        <v>0</v>
      </c>
      <c r="AH817" s="3233" t="s">
        <v>9977</v>
      </c>
      <c r="AI817" s="373"/>
      <c r="AJ817" s="221">
        <v>0</v>
      </c>
    </row>
    <row r="818" spans="1:36" ht="47.25">
      <c r="A818" s="369">
        <v>861</v>
      </c>
      <c r="B818" s="122" t="s">
        <v>1934</v>
      </c>
      <c r="C818" s="567" t="s">
        <v>1935</v>
      </c>
      <c r="D818" s="182" t="s">
        <v>205</v>
      </c>
      <c r="E818" s="182" t="s">
        <v>1936</v>
      </c>
      <c r="F818" s="570" t="s">
        <v>47</v>
      </c>
      <c r="G818" s="221">
        <v>1042.7760000000001</v>
      </c>
      <c r="H818" s="391">
        <v>0</v>
      </c>
      <c r="I818" s="388">
        <v>17.5</v>
      </c>
      <c r="J818" s="221">
        <v>0</v>
      </c>
      <c r="K818" s="221">
        <v>17.5</v>
      </c>
      <c r="L818" s="221">
        <v>1025.2760000000001</v>
      </c>
      <c r="M818" s="393">
        <v>190</v>
      </c>
      <c r="N818" s="393">
        <v>10</v>
      </c>
      <c r="O818" s="373">
        <v>200</v>
      </c>
      <c r="P818" s="373"/>
      <c r="Q818" s="373"/>
      <c r="R818" s="373"/>
      <c r="S818" s="373"/>
      <c r="T818" s="373"/>
      <c r="U818" s="373"/>
      <c r="V818" s="373"/>
      <c r="W818" s="373"/>
      <c r="X818" s="2843">
        <v>190</v>
      </c>
      <c r="Y818" s="2843">
        <v>10</v>
      </c>
      <c r="Z818" s="2108">
        <v>200</v>
      </c>
      <c r="AA818" s="2844">
        <v>47.024999999999999</v>
      </c>
      <c r="AB818" s="2844"/>
      <c r="AC818" s="2108">
        <v>47.024999999999999</v>
      </c>
      <c r="AD818" s="2108">
        <v>0.47499999999999998</v>
      </c>
      <c r="AE818" s="2844"/>
      <c r="AF818" s="2844">
        <v>0</v>
      </c>
      <c r="AG818" s="2108">
        <v>0</v>
      </c>
      <c r="AH818" s="373"/>
      <c r="AI818" s="373" t="s">
        <v>9941</v>
      </c>
      <c r="AJ818" s="221">
        <v>0</v>
      </c>
    </row>
    <row r="819" spans="1:36" ht="94.5">
      <c r="A819" s="369">
        <v>862</v>
      </c>
      <c r="B819" s="122" t="s">
        <v>1937</v>
      </c>
      <c r="C819" s="571" t="s">
        <v>1938</v>
      </c>
      <c r="D819" s="182" t="s">
        <v>72</v>
      </c>
      <c r="E819" s="182" t="s">
        <v>481</v>
      </c>
      <c r="F819" s="572" t="s">
        <v>30</v>
      </c>
      <c r="G819" s="221">
        <v>1641.942</v>
      </c>
      <c r="H819" s="391">
        <v>77.613</v>
      </c>
      <c r="I819" s="388">
        <v>75.781999999999996</v>
      </c>
      <c r="J819" s="221">
        <v>0</v>
      </c>
      <c r="K819" s="221">
        <v>153.39499999999998</v>
      </c>
      <c r="L819" s="221">
        <v>1488.547</v>
      </c>
      <c r="M819" s="393">
        <v>667.86900000000003</v>
      </c>
      <c r="N819" s="393">
        <v>820.678</v>
      </c>
      <c r="O819" s="373">
        <v>1488.547</v>
      </c>
      <c r="P819" s="373"/>
      <c r="Q819" s="373"/>
      <c r="R819" s="373"/>
      <c r="S819" s="373"/>
      <c r="T819" s="373"/>
      <c r="U819" s="373"/>
      <c r="V819" s="373"/>
      <c r="W819" s="373"/>
      <c r="X819" s="2843">
        <v>667.86900000000003</v>
      </c>
      <c r="Y819" s="2843">
        <v>820.678</v>
      </c>
      <c r="Z819" s="2108">
        <v>1488.547</v>
      </c>
      <c r="AA819" s="2844">
        <v>330.59557749999999</v>
      </c>
      <c r="AB819" s="2844">
        <v>205.16900000000001</v>
      </c>
      <c r="AC819" s="2108">
        <v>535.76457749999997</v>
      </c>
      <c r="AD819" s="2108">
        <v>3.3396724999999998</v>
      </c>
      <c r="AE819" s="2844"/>
      <c r="AF819" s="2844">
        <v>0</v>
      </c>
      <c r="AG819" s="2108">
        <v>0</v>
      </c>
      <c r="AH819" s="373"/>
      <c r="AI819" s="373" t="s">
        <v>10085</v>
      </c>
      <c r="AJ819" s="221">
        <v>0</v>
      </c>
    </row>
    <row r="820" spans="1:36" ht="63">
      <c r="A820" s="369">
        <v>863</v>
      </c>
      <c r="B820" s="122" t="s">
        <v>1939</v>
      </c>
      <c r="C820" s="567" t="s">
        <v>1940</v>
      </c>
      <c r="D820" s="182" t="s">
        <v>187</v>
      </c>
      <c r="E820" s="182" t="s">
        <v>481</v>
      </c>
      <c r="F820" s="572" t="s">
        <v>30</v>
      </c>
      <c r="G820" s="221">
        <v>476.529</v>
      </c>
      <c r="H820" s="391">
        <v>29.783000000000001</v>
      </c>
      <c r="I820" s="388">
        <v>160</v>
      </c>
      <c r="J820" s="221">
        <v>0</v>
      </c>
      <c r="K820" s="221">
        <v>189.78300000000002</v>
      </c>
      <c r="L820" s="221">
        <v>286.74599999999998</v>
      </c>
      <c r="M820" s="393">
        <v>185.40600000000001</v>
      </c>
      <c r="N820" s="393">
        <v>101.34</v>
      </c>
      <c r="O820" s="373">
        <v>286.74599999999998</v>
      </c>
      <c r="P820" s="373"/>
      <c r="Q820" s="373"/>
      <c r="R820" s="373"/>
      <c r="S820" s="373"/>
      <c r="T820" s="373"/>
      <c r="U820" s="373"/>
      <c r="V820" s="373"/>
      <c r="W820" s="373"/>
      <c r="X820" s="2843">
        <v>185.40600000000001</v>
      </c>
      <c r="Y820" s="2843">
        <v>101.34</v>
      </c>
      <c r="Z820" s="2108">
        <v>286.74599999999998</v>
      </c>
      <c r="AA820" s="2844">
        <v>91.775984999999991</v>
      </c>
      <c r="AB820" s="2844"/>
      <c r="AC820" s="2108">
        <v>91.775984999999991</v>
      </c>
      <c r="AD820" s="2108">
        <v>0.92751500000000009</v>
      </c>
      <c r="AE820" s="2844"/>
      <c r="AF820" s="2844">
        <v>0</v>
      </c>
      <c r="AG820" s="2108">
        <v>0</v>
      </c>
      <c r="AH820" s="373"/>
      <c r="AI820" s="373" t="s">
        <v>10033</v>
      </c>
      <c r="AJ820" s="221">
        <v>0</v>
      </c>
    </row>
    <row r="821" spans="1:36" ht="47.25">
      <c r="A821" s="369">
        <v>864</v>
      </c>
      <c r="B821" s="122" t="s">
        <v>1941</v>
      </c>
      <c r="C821" s="567" t="s">
        <v>1942</v>
      </c>
      <c r="D821" s="182" t="s">
        <v>88</v>
      </c>
      <c r="E821" s="182" t="s">
        <v>1943</v>
      </c>
      <c r="F821" s="572" t="s">
        <v>47</v>
      </c>
      <c r="G821" s="221">
        <v>437.49700000000001</v>
      </c>
      <c r="H821" s="391">
        <v>0</v>
      </c>
      <c r="I821" s="388">
        <v>17.661000000000001</v>
      </c>
      <c r="J821" s="221">
        <v>0</v>
      </c>
      <c r="K821" s="221">
        <v>17.661000000000001</v>
      </c>
      <c r="L821" s="221">
        <v>419.83600000000001</v>
      </c>
      <c r="M821" s="393">
        <v>85.641999999999996</v>
      </c>
      <c r="N821" s="393">
        <v>5.3579999999999997</v>
      </c>
      <c r="O821" s="373">
        <v>91</v>
      </c>
      <c r="P821" s="373"/>
      <c r="Q821" s="373"/>
      <c r="R821" s="373"/>
      <c r="S821" s="373"/>
      <c r="T821" s="373"/>
      <c r="U821" s="373"/>
      <c r="V821" s="373"/>
      <c r="W821" s="373"/>
      <c r="X821" s="2843">
        <v>85.641999999999996</v>
      </c>
      <c r="Y821" s="2843">
        <v>5.3579999999999997</v>
      </c>
      <c r="Z821" s="2108">
        <v>91</v>
      </c>
      <c r="AA821" s="2844">
        <v>21.196394999999999</v>
      </c>
      <c r="AB821" s="2844"/>
      <c r="AC821" s="2108">
        <v>21.196394999999999</v>
      </c>
      <c r="AD821" s="2108">
        <v>0.21410499999999999</v>
      </c>
      <c r="AE821" s="2844"/>
      <c r="AF821" s="2844">
        <v>0</v>
      </c>
      <c r="AG821" s="2108">
        <v>0</v>
      </c>
      <c r="AH821" s="373"/>
      <c r="AI821" s="373" t="s">
        <v>9941</v>
      </c>
      <c r="AJ821" s="221">
        <v>0</v>
      </c>
    </row>
    <row r="822" spans="1:36" ht="63">
      <c r="A822" s="369">
        <v>865</v>
      </c>
      <c r="B822" s="122" t="s">
        <v>1944</v>
      </c>
      <c r="C822" s="567" t="s">
        <v>1945</v>
      </c>
      <c r="D822" s="182" t="s">
        <v>226</v>
      </c>
      <c r="E822" s="182" t="s">
        <v>1946</v>
      </c>
      <c r="F822" s="572" t="s">
        <v>47</v>
      </c>
      <c r="G822" s="221">
        <v>392.33600000000001</v>
      </c>
      <c r="H822" s="391">
        <v>0</v>
      </c>
      <c r="I822" s="388">
        <v>0</v>
      </c>
      <c r="J822" s="221">
        <v>0</v>
      </c>
      <c r="K822" s="221">
        <v>0</v>
      </c>
      <c r="L822" s="221">
        <v>392.33600000000001</v>
      </c>
      <c r="M822" s="393">
        <v>100</v>
      </c>
      <c r="N822" s="393">
        <v>0</v>
      </c>
      <c r="O822" s="373">
        <v>100</v>
      </c>
      <c r="P822" s="373"/>
      <c r="Q822" s="373"/>
      <c r="R822" s="373"/>
      <c r="S822" s="373"/>
      <c r="T822" s="373"/>
      <c r="U822" s="373"/>
      <c r="V822" s="373"/>
      <c r="W822" s="373"/>
      <c r="X822" s="2843">
        <v>100</v>
      </c>
      <c r="Y822" s="2843">
        <v>0</v>
      </c>
      <c r="Z822" s="2108">
        <v>100</v>
      </c>
      <c r="AA822" s="2844">
        <v>24.75</v>
      </c>
      <c r="AB822" s="2844"/>
      <c r="AC822" s="2108">
        <v>24.75</v>
      </c>
      <c r="AD822" s="2108">
        <v>0.25</v>
      </c>
      <c r="AE822" s="2844"/>
      <c r="AF822" s="2844">
        <v>0</v>
      </c>
      <c r="AG822" s="2108">
        <v>0</v>
      </c>
      <c r="AH822" s="3233"/>
      <c r="AI822" s="373" t="s">
        <v>10060</v>
      </c>
      <c r="AJ822" s="221">
        <v>0</v>
      </c>
    </row>
    <row r="823" spans="1:36" ht="63">
      <c r="A823" s="369">
        <v>866</v>
      </c>
      <c r="B823" s="122" t="s">
        <v>1947</v>
      </c>
      <c r="C823" s="567" t="s">
        <v>1948</v>
      </c>
      <c r="D823" s="182" t="s">
        <v>88</v>
      </c>
      <c r="E823" s="569" t="s">
        <v>1949</v>
      </c>
      <c r="F823" s="572" t="s">
        <v>30</v>
      </c>
      <c r="G823" s="221">
        <v>92</v>
      </c>
      <c r="H823" s="391">
        <v>0</v>
      </c>
      <c r="I823" s="388">
        <v>11.5</v>
      </c>
      <c r="J823" s="221">
        <v>0</v>
      </c>
      <c r="K823" s="221">
        <v>11.5</v>
      </c>
      <c r="L823" s="221">
        <v>80.5</v>
      </c>
      <c r="M823" s="510">
        <v>70.25</v>
      </c>
      <c r="N823" s="510">
        <v>10.25</v>
      </c>
      <c r="O823" s="373">
        <v>80.5</v>
      </c>
      <c r="P823" s="373"/>
      <c r="Q823" s="373"/>
      <c r="R823" s="373"/>
      <c r="S823" s="373"/>
      <c r="T823" s="373"/>
      <c r="U823" s="373"/>
      <c r="V823" s="373"/>
      <c r="W823" s="373"/>
      <c r="X823" s="2843">
        <v>70.25</v>
      </c>
      <c r="Y823" s="2843">
        <v>10.25</v>
      </c>
      <c r="Z823" s="2108">
        <v>80.5</v>
      </c>
      <c r="AA823" s="2844">
        <v>69.547875000000005</v>
      </c>
      <c r="AB823" s="2844"/>
      <c r="AC823" s="2108">
        <v>69.547875000000005</v>
      </c>
      <c r="AD823" s="2108">
        <v>0.70262500000000006</v>
      </c>
      <c r="AE823" s="2844"/>
      <c r="AF823" s="2844">
        <v>0</v>
      </c>
      <c r="AG823" s="2108">
        <v>0</v>
      </c>
      <c r="AH823" s="373"/>
      <c r="AI823" s="373" t="s">
        <v>10033</v>
      </c>
      <c r="AJ823" s="221">
        <v>0</v>
      </c>
    </row>
    <row r="824" spans="1:36">
      <c r="A824" s="369"/>
      <c r="B824" s="122"/>
      <c r="C824" s="567"/>
      <c r="E824" s="569"/>
      <c r="F824" s="572"/>
      <c r="G824" s="221"/>
      <c r="H824" s="391"/>
      <c r="I824" s="388"/>
      <c r="J824" s="221"/>
      <c r="K824" s="221"/>
      <c r="L824" s="221"/>
      <c r="M824" s="510"/>
      <c r="N824" s="510"/>
      <c r="O824" s="373"/>
      <c r="P824" s="373"/>
      <c r="Q824" s="373"/>
      <c r="R824" s="373"/>
      <c r="S824" s="373"/>
      <c r="T824" s="373"/>
      <c r="U824" s="373"/>
      <c r="V824" s="373"/>
      <c r="W824" s="373"/>
      <c r="X824" s="2843"/>
      <c r="Y824" s="2843"/>
      <c r="Z824" s="2108"/>
      <c r="AA824" s="2844"/>
      <c r="AB824" s="2844"/>
      <c r="AC824" s="2108"/>
      <c r="AD824" s="2108"/>
      <c r="AE824" s="2844"/>
      <c r="AF824" s="2844"/>
      <c r="AG824" s="2108"/>
      <c r="AH824" s="373"/>
      <c r="AI824" s="373"/>
      <c r="AJ824" s="221"/>
    </row>
    <row r="825" spans="1:36" ht="25.5" customHeight="1">
      <c r="A825" s="142"/>
      <c r="B825" s="573"/>
      <c r="C825" s="513" t="s">
        <v>1950</v>
      </c>
      <c r="D825" s="514"/>
      <c r="E825" s="239"/>
      <c r="F825" s="514"/>
      <c r="G825" s="516">
        <v>30488.431999999997</v>
      </c>
      <c r="H825" s="516">
        <v>9822.39</v>
      </c>
      <c r="I825" s="516">
        <v>1524.1589999999999</v>
      </c>
      <c r="J825" s="516">
        <v>0</v>
      </c>
      <c r="K825" s="516">
        <v>11346.548999999997</v>
      </c>
      <c r="L825" s="516">
        <v>19141.883000000002</v>
      </c>
      <c r="M825" s="517">
        <v>3962.4939999999997</v>
      </c>
      <c r="N825" s="517">
        <v>2463.3360000000002</v>
      </c>
      <c r="O825" s="516">
        <v>6425.829999999999</v>
      </c>
      <c r="P825" s="516">
        <v>0</v>
      </c>
      <c r="Q825" s="516">
        <v>0</v>
      </c>
      <c r="R825" s="516">
        <v>0</v>
      </c>
      <c r="S825" s="516">
        <v>0</v>
      </c>
      <c r="T825" s="516">
        <v>0</v>
      </c>
      <c r="U825" s="516">
        <v>0</v>
      </c>
      <c r="V825" s="516">
        <v>0</v>
      </c>
      <c r="W825" s="516">
        <v>0</v>
      </c>
      <c r="X825" s="516">
        <v>3962.4939999999997</v>
      </c>
      <c r="Y825" s="516">
        <v>2463.3360000000002</v>
      </c>
      <c r="Z825" s="516">
        <v>6425.829999999999</v>
      </c>
      <c r="AA825" s="516">
        <v>1230.3802349999999</v>
      </c>
      <c r="AB825" s="516">
        <v>270.36500000000001</v>
      </c>
      <c r="AC825" s="516">
        <v>1500.7452349999999</v>
      </c>
      <c r="AD825" s="516">
        <v>12.396264999999998</v>
      </c>
      <c r="AE825" s="516">
        <v>0</v>
      </c>
      <c r="AF825" s="516">
        <v>0</v>
      </c>
      <c r="AG825" s="516">
        <v>0</v>
      </c>
      <c r="AH825" s="516"/>
      <c r="AI825" s="516"/>
      <c r="AJ825" s="516">
        <v>0</v>
      </c>
    </row>
    <row r="826" spans="1:36">
      <c r="B826" s="573"/>
      <c r="C826" s="567"/>
      <c r="D826" s="519"/>
      <c r="F826" s="519"/>
      <c r="G826" s="520"/>
      <c r="H826" s="574"/>
      <c r="I826" s="520"/>
      <c r="J826" s="520"/>
      <c r="K826" s="520"/>
      <c r="L826" s="520"/>
      <c r="M826" s="521"/>
      <c r="N826" s="521"/>
      <c r="O826" s="520"/>
      <c r="P826" s="520"/>
      <c r="Q826" s="520"/>
      <c r="R826" s="520"/>
      <c r="S826" s="520"/>
      <c r="T826" s="520"/>
      <c r="U826" s="520"/>
      <c r="V826" s="520"/>
      <c r="W826" s="520"/>
      <c r="X826" s="520"/>
      <c r="Y826" s="520"/>
      <c r="Z826" s="520"/>
      <c r="AA826" s="520"/>
      <c r="AB826" s="520"/>
      <c r="AC826" s="520"/>
      <c r="AD826" s="520"/>
      <c r="AE826" s="520"/>
      <c r="AF826" s="520"/>
      <c r="AG826" s="520"/>
      <c r="AH826" s="520"/>
      <c r="AI826" s="520"/>
      <c r="AJ826" s="520"/>
    </row>
    <row r="827" spans="1:36" ht="15.75" customHeight="1">
      <c r="A827" s="338"/>
      <c r="B827" s="573"/>
      <c r="C827" s="575" t="s">
        <v>1951</v>
      </c>
      <c r="D827" s="575"/>
      <c r="F827" s="522"/>
      <c r="G827" s="520"/>
      <c r="H827" s="520"/>
      <c r="I827" s="520"/>
      <c r="J827" s="520"/>
      <c r="K827" s="520"/>
      <c r="L827" s="520"/>
      <c r="M827" s="521"/>
      <c r="N827" s="521"/>
      <c r="O827" s="520"/>
      <c r="P827" s="520"/>
      <c r="Q827" s="520"/>
      <c r="R827" s="520"/>
      <c r="S827" s="520"/>
      <c r="T827" s="520"/>
      <c r="U827" s="520"/>
      <c r="V827" s="520"/>
      <c r="W827" s="520"/>
      <c r="X827" s="520"/>
      <c r="Y827" s="520"/>
      <c r="Z827" s="520"/>
      <c r="AA827" s="520"/>
      <c r="AB827" s="520"/>
      <c r="AC827" s="520"/>
      <c r="AD827" s="520"/>
      <c r="AE827" s="520"/>
      <c r="AF827" s="520"/>
      <c r="AG827" s="520"/>
      <c r="AH827" s="520"/>
      <c r="AI827" s="520"/>
      <c r="AJ827" s="576"/>
    </row>
    <row r="828" spans="1:36">
      <c r="A828" s="338"/>
      <c r="B828" s="573"/>
      <c r="C828" s="577" t="s">
        <v>39</v>
      </c>
      <c r="D828" s="519"/>
      <c r="F828" s="522"/>
      <c r="G828" s="520"/>
      <c r="H828" s="520"/>
      <c r="I828" s="520"/>
      <c r="J828" s="520"/>
      <c r="K828" s="520"/>
      <c r="L828" s="520"/>
      <c r="M828" s="521"/>
      <c r="N828" s="521"/>
      <c r="O828" s="520"/>
      <c r="P828" s="520"/>
      <c r="Q828" s="520"/>
      <c r="R828" s="520"/>
      <c r="S828" s="520"/>
      <c r="T828" s="520"/>
      <c r="U828" s="520"/>
      <c r="V828" s="520"/>
      <c r="W828" s="520"/>
      <c r="X828" s="520"/>
      <c r="Y828" s="520"/>
      <c r="Z828" s="520"/>
      <c r="AA828" s="520"/>
      <c r="AB828" s="520"/>
      <c r="AC828" s="520"/>
      <c r="AD828" s="520"/>
      <c r="AE828" s="520"/>
      <c r="AF828" s="520"/>
      <c r="AG828" s="520"/>
      <c r="AH828" s="520"/>
      <c r="AI828" s="520"/>
      <c r="AJ828" s="576"/>
    </row>
    <row r="829" spans="1:36">
      <c r="A829" s="338"/>
      <c r="B829" s="573"/>
      <c r="C829" s="577"/>
      <c r="D829" s="519"/>
      <c r="F829" s="522"/>
      <c r="G829" s="520"/>
      <c r="H829" s="520"/>
      <c r="I829" s="520"/>
      <c r="J829" s="520"/>
      <c r="K829" s="520"/>
      <c r="L829" s="520"/>
      <c r="M829" s="521"/>
      <c r="N829" s="521"/>
      <c r="O829" s="520"/>
      <c r="P829" s="520"/>
      <c r="Q829" s="520"/>
      <c r="R829" s="520"/>
      <c r="S829" s="520"/>
      <c r="T829" s="520"/>
      <c r="U829" s="520"/>
      <c r="V829" s="520"/>
      <c r="W829" s="520"/>
      <c r="X829" s="520"/>
      <c r="Y829" s="520"/>
      <c r="Z829" s="520"/>
      <c r="AA829" s="520"/>
      <c r="AB829" s="520"/>
      <c r="AC829" s="520"/>
      <c r="AD829" s="520"/>
      <c r="AE829" s="520"/>
      <c r="AF829" s="520"/>
      <c r="AG829" s="520"/>
      <c r="AH829" s="520"/>
      <c r="AI829" s="520"/>
      <c r="AJ829" s="576"/>
    </row>
    <row r="830" spans="1:36" ht="71.25" customHeight="1">
      <c r="A830" s="369">
        <v>867</v>
      </c>
      <c r="B830" s="122" t="s">
        <v>1952</v>
      </c>
      <c r="C830" s="181" t="s">
        <v>1953</v>
      </c>
      <c r="D830" s="182" t="s">
        <v>393</v>
      </c>
      <c r="E830" s="182" t="s">
        <v>42</v>
      </c>
      <c r="F830" s="572" t="s">
        <v>1954</v>
      </c>
      <c r="G830" s="391">
        <v>966</v>
      </c>
      <c r="H830" s="391">
        <v>0</v>
      </c>
      <c r="I830" s="391">
        <v>0</v>
      </c>
      <c r="J830" s="221">
        <v>0</v>
      </c>
      <c r="K830" s="221">
        <v>0</v>
      </c>
      <c r="L830" s="221">
        <v>966</v>
      </c>
      <c r="M830" s="510">
        <v>200</v>
      </c>
      <c r="N830" s="510">
        <v>0</v>
      </c>
      <c r="O830" s="373">
        <v>200</v>
      </c>
      <c r="P830" s="373"/>
      <c r="Q830" s="373"/>
      <c r="R830" s="373"/>
      <c r="S830" s="373"/>
      <c r="T830" s="373"/>
      <c r="U830" s="373"/>
      <c r="V830" s="373"/>
      <c r="W830" s="373"/>
      <c r="X830" s="2843">
        <v>200</v>
      </c>
      <c r="Y830" s="2843">
        <v>0</v>
      </c>
      <c r="Z830" s="2108">
        <v>200</v>
      </c>
      <c r="AA830" s="2844"/>
      <c r="AB830" s="2844"/>
      <c r="AC830" s="2108">
        <v>0</v>
      </c>
      <c r="AD830" s="2108"/>
      <c r="AE830" s="2844"/>
      <c r="AF830" s="2844">
        <v>0</v>
      </c>
      <c r="AG830" s="2108">
        <v>0</v>
      </c>
      <c r="AH830" s="373"/>
      <c r="AI830" s="373"/>
      <c r="AJ830" s="221">
        <v>0</v>
      </c>
    </row>
    <row r="831" spans="1:36" ht="63">
      <c r="A831" s="369">
        <v>868</v>
      </c>
      <c r="B831" s="122" t="s">
        <v>1955</v>
      </c>
      <c r="C831" s="567" t="s">
        <v>1956</v>
      </c>
      <c r="D831" s="182" t="s">
        <v>393</v>
      </c>
      <c r="E831" s="182" t="s">
        <v>42</v>
      </c>
      <c r="F831" s="572" t="s">
        <v>30</v>
      </c>
      <c r="G831" s="391">
        <v>76.245000000000005</v>
      </c>
      <c r="H831" s="221">
        <v>0</v>
      </c>
      <c r="I831" s="221">
        <v>0</v>
      </c>
      <c r="J831" s="221">
        <v>0</v>
      </c>
      <c r="K831" s="221">
        <v>0</v>
      </c>
      <c r="L831" s="221">
        <v>76.245000000000005</v>
      </c>
      <c r="M831" s="510">
        <v>76.245000000000005</v>
      </c>
      <c r="N831" s="510">
        <v>0</v>
      </c>
      <c r="O831" s="373">
        <v>76.245000000000005</v>
      </c>
      <c r="P831" s="373"/>
      <c r="Q831" s="373"/>
      <c r="R831" s="373"/>
      <c r="S831" s="373"/>
      <c r="T831" s="373"/>
      <c r="U831" s="373"/>
      <c r="V831" s="373"/>
      <c r="W831" s="373"/>
      <c r="X831" s="2843">
        <v>76.245000000000005</v>
      </c>
      <c r="Y831" s="2843">
        <v>0</v>
      </c>
      <c r="Z831" s="2108">
        <v>76.245000000000005</v>
      </c>
      <c r="AA831" s="2844"/>
      <c r="AB831" s="2844"/>
      <c r="AC831" s="2108">
        <v>0</v>
      </c>
      <c r="AD831" s="2108"/>
      <c r="AE831" s="2844"/>
      <c r="AF831" s="2844">
        <v>0</v>
      </c>
      <c r="AG831" s="2108">
        <v>0</v>
      </c>
      <c r="AH831" s="373"/>
      <c r="AI831" s="373"/>
      <c r="AJ831" s="221">
        <v>0</v>
      </c>
    </row>
    <row r="832" spans="1:36" ht="94.5">
      <c r="A832" s="369">
        <v>869</v>
      </c>
      <c r="B832" s="122" t="s">
        <v>1957</v>
      </c>
      <c r="C832" s="567" t="s">
        <v>1958</v>
      </c>
      <c r="D832" s="182" t="s">
        <v>393</v>
      </c>
      <c r="E832" s="182" t="s">
        <v>42</v>
      </c>
      <c r="F832" s="572" t="s">
        <v>30</v>
      </c>
      <c r="G832" s="221">
        <v>99.78</v>
      </c>
      <c r="H832" s="391">
        <v>0</v>
      </c>
      <c r="I832" s="221">
        <v>0</v>
      </c>
      <c r="J832" s="221">
        <v>0</v>
      </c>
      <c r="K832" s="221">
        <v>0</v>
      </c>
      <c r="L832" s="221">
        <v>99.78</v>
      </c>
      <c r="M832" s="510">
        <v>0</v>
      </c>
      <c r="N832" s="510">
        <v>99.78</v>
      </c>
      <c r="O832" s="373">
        <v>99.78</v>
      </c>
      <c r="P832" s="373"/>
      <c r="Q832" s="373"/>
      <c r="R832" s="373"/>
      <c r="S832" s="373"/>
      <c r="T832" s="373"/>
      <c r="U832" s="373"/>
      <c r="V832" s="373"/>
      <c r="W832" s="373"/>
      <c r="X832" s="2843">
        <v>0</v>
      </c>
      <c r="Y832" s="2843">
        <v>99.78</v>
      </c>
      <c r="Z832" s="2108">
        <v>99.78</v>
      </c>
      <c r="AA832" s="2844"/>
      <c r="AB832" s="2844"/>
      <c r="AC832" s="2108">
        <v>0</v>
      </c>
      <c r="AD832" s="2108"/>
      <c r="AE832" s="2844"/>
      <c r="AF832" s="2844">
        <v>0</v>
      </c>
      <c r="AG832" s="2108">
        <v>0</v>
      </c>
      <c r="AH832" s="373"/>
      <c r="AI832" s="373"/>
      <c r="AJ832" s="221">
        <v>0</v>
      </c>
    </row>
    <row r="833" spans="1:36" ht="94.5">
      <c r="A833" s="369">
        <v>870</v>
      </c>
      <c r="B833" s="122" t="s">
        <v>1959</v>
      </c>
      <c r="C833" s="567" t="s">
        <v>1960</v>
      </c>
      <c r="D833" s="182" t="s">
        <v>393</v>
      </c>
      <c r="E833" s="182" t="s">
        <v>42</v>
      </c>
      <c r="F833" s="572" t="s">
        <v>1954</v>
      </c>
      <c r="G833" s="221">
        <v>99.5</v>
      </c>
      <c r="H833" s="391">
        <v>0</v>
      </c>
      <c r="I833" s="221">
        <v>0</v>
      </c>
      <c r="J833" s="221">
        <v>0</v>
      </c>
      <c r="K833" s="221">
        <v>0</v>
      </c>
      <c r="L833" s="221">
        <v>99.5</v>
      </c>
      <c r="M833" s="510">
        <v>24.873999999999999</v>
      </c>
      <c r="N833" s="510">
        <v>0</v>
      </c>
      <c r="O833" s="373">
        <v>24.873999999999999</v>
      </c>
      <c r="P833" s="373"/>
      <c r="Q833" s="373"/>
      <c r="R833" s="373"/>
      <c r="S833" s="373"/>
      <c r="T833" s="373"/>
      <c r="U833" s="373"/>
      <c r="V833" s="373"/>
      <c r="W833" s="373"/>
      <c r="X833" s="2843">
        <v>24.873999999999999</v>
      </c>
      <c r="Y833" s="2843">
        <v>0</v>
      </c>
      <c r="Z833" s="2108">
        <v>24.873999999999999</v>
      </c>
      <c r="AA833" s="2844"/>
      <c r="AB833" s="2844"/>
      <c r="AC833" s="2108">
        <v>0</v>
      </c>
      <c r="AD833" s="2108"/>
      <c r="AE833" s="2844"/>
      <c r="AF833" s="2844">
        <v>0</v>
      </c>
      <c r="AG833" s="2108">
        <v>0</v>
      </c>
      <c r="AH833" s="373"/>
      <c r="AI833" s="373"/>
      <c r="AJ833" s="221">
        <v>0</v>
      </c>
    </row>
    <row r="834" spans="1:36" ht="94.5">
      <c r="A834" s="369">
        <v>871</v>
      </c>
      <c r="B834" s="122" t="s">
        <v>1961</v>
      </c>
      <c r="C834" s="567" t="s">
        <v>1962</v>
      </c>
      <c r="D834" s="182" t="s">
        <v>226</v>
      </c>
      <c r="E834" s="182" t="s">
        <v>42</v>
      </c>
      <c r="F834" s="572" t="s">
        <v>1954</v>
      </c>
      <c r="G834" s="221">
        <v>450</v>
      </c>
      <c r="H834" s="391">
        <v>0</v>
      </c>
      <c r="I834" s="221">
        <v>0</v>
      </c>
      <c r="J834" s="221">
        <v>0</v>
      </c>
      <c r="K834" s="221">
        <v>0</v>
      </c>
      <c r="L834" s="221">
        <v>450</v>
      </c>
      <c r="M834" s="510">
        <v>80</v>
      </c>
      <c r="N834" s="510">
        <v>0</v>
      </c>
      <c r="O834" s="373">
        <v>80</v>
      </c>
      <c r="P834" s="373"/>
      <c r="Q834" s="373"/>
      <c r="R834" s="373"/>
      <c r="S834" s="373"/>
      <c r="T834" s="373"/>
      <c r="U834" s="373"/>
      <c r="V834" s="373"/>
      <c r="W834" s="373"/>
      <c r="X834" s="2843">
        <v>80</v>
      </c>
      <c r="Y834" s="2843">
        <v>0</v>
      </c>
      <c r="Z834" s="2108">
        <v>80</v>
      </c>
      <c r="AA834" s="2844"/>
      <c r="AB834" s="2844"/>
      <c r="AC834" s="2108">
        <v>0</v>
      </c>
      <c r="AD834" s="2108"/>
      <c r="AE834" s="2844"/>
      <c r="AF834" s="2844">
        <v>0</v>
      </c>
      <c r="AG834" s="2108">
        <v>0</v>
      </c>
      <c r="AH834" s="373"/>
      <c r="AI834" s="373"/>
      <c r="AJ834" s="221">
        <v>0</v>
      </c>
    </row>
    <row r="835" spans="1:36" ht="63">
      <c r="A835" s="369">
        <v>872</v>
      </c>
      <c r="B835" s="122" t="s">
        <v>1963</v>
      </c>
      <c r="C835" s="567" t="s">
        <v>1964</v>
      </c>
      <c r="D835" s="182" t="s">
        <v>213</v>
      </c>
      <c r="E835" s="182" t="s">
        <v>42</v>
      </c>
      <c r="F835" s="572" t="s">
        <v>30</v>
      </c>
      <c r="G835" s="221">
        <v>39.04</v>
      </c>
      <c r="H835" s="391">
        <v>0</v>
      </c>
      <c r="I835" s="221">
        <v>0</v>
      </c>
      <c r="J835" s="221">
        <v>0</v>
      </c>
      <c r="K835" s="221">
        <v>0</v>
      </c>
      <c r="L835" s="221">
        <v>39.04</v>
      </c>
      <c r="M835" s="510">
        <v>39.04</v>
      </c>
      <c r="N835" s="510">
        <v>0</v>
      </c>
      <c r="O835" s="373">
        <v>39.04</v>
      </c>
      <c r="P835" s="373"/>
      <c r="Q835" s="373"/>
      <c r="R835" s="373"/>
      <c r="S835" s="373"/>
      <c r="T835" s="373"/>
      <c r="U835" s="373"/>
      <c r="V835" s="373"/>
      <c r="W835" s="373"/>
      <c r="X835" s="2843">
        <v>39.04</v>
      </c>
      <c r="Y835" s="2843">
        <v>0</v>
      </c>
      <c r="Z835" s="2108">
        <v>39.04</v>
      </c>
      <c r="AA835" s="2844"/>
      <c r="AB835" s="2844"/>
      <c r="AC835" s="2108">
        <v>0</v>
      </c>
      <c r="AD835" s="2108"/>
      <c r="AE835" s="2844"/>
      <c r="AF835" s="2844">
        <v>0</v>
      </c>
      <c r="AG835" s="2108">
        <v>0</v>
      </c>
      <c r="AH835" s="373"/>
      <c r="AI835" s="373"/>
      <c r="AJ835" s="221">
        <v>0</v>
      </c>
    </row>
    <row r="836" spans="1:36" ht="78.75">
      <c r="A836" s="369">
        <v>873</v>
      </c>
      <c r="B836" s="122" t="s">
        <v>1965</v>
      </c>
      <c r="C836" s="567" t="s">
        <v>1966</v>
      </c>
      <c r="D836" s="182" t="s">
        <v>28</v>
      </c>
      <c r="E836" s="182" t="s">
        <v>42</v>
      </c>
      <c r="F836" s="572" t="s">
        <v>1954</v>
      </c>
      <c r="G836" s="221">
        <v>90</v>
      </c>
      <c r="H836" s="391">
        <v>0</v>
      </c>
      <c r="I836" s="221">
        <v>0</v>
      </c>
      <c r="J836" s="221">
        <v>0</v>
      </c>
      <c r="K836" s="221">
        <v>0</v>
      </c>
      <c r="L836" s="221">
        <v>90</v>
      </c>
      <c r="M836" s="510">
        <v>35</v>
      </c>
      <c r="N836" s="510">
        <v>0</v>
      </c>
      <c r="O836" s="373">
        <v>35</v>
      </c>
      <c r="P836" s="373"/>
      <c r="Q836" s="373"/>
      <c r="R836" s="373"/>
      <c r="S836" s="373"/>
      <c r="T836" s="373"/>
      <c r="U836" s="373"/>
      <c r="V836" s="373"/>
      <c r="W836" s="373"/>
      <c r="X836" s="2843">
        <v>35</v>
      </c>
      <c r="Y836" s="2843">
        <v>0</v>
      </c>
      <c r="Z836" s="2108">
        <v>35</v>
      </c>
      <c r="AA836" s="2844"/>
      <c r="AB836" s="2844"/>
      <c r="AC836" s="2108">
        <v>0</v>
      </c>
      <c r="AD836" s="2108"/>
      <c r="AE836" s="2844"/>
      <c r="AF836" s="2844">
        <v>0</v>
      </c>
      <c r="AG836" s="2108">
        <v>0</v>
      </c>
      <c r="AH836" s="373"/>
      <c r="AI836" s="373"/>
      <c r="AJ836" s="221">
        <v>0</v>
      </c>
    </row>
    <row r="837" spans="1:36" ht="47.25">
      <c r="A837" s="369">
        <v>874</v>
      </c>
      <c r="B837" s="122" t="s">
        <v>1967</v>
      </c>
      <c r="C837" s="567" t="s">
        <v>1968</v>
      </c>
      <c r="D837" s="182" t="s">
        <v>393</v>
      </c>
      <c r="E837" s="182" t="s">
        <v>42</v>
      </c>
      <c r="F837" s="572" t="s">
        <v>30</v>
      </c>
      <c r="G837" s="221">
        <v>43.658999999999999</v>
      </c>
      <c r="H837" s="391">
        <v>0</v>
      </c>
      <c r="I837" s="221">
        <v>0</v>
      </c>
      <c r="J837" s="221">
        <v>0</v>
      </c>
      <c r="K837" s="221">
        <v>0</v>
      </c>
      <c r="L837" s="221">
        <v>43.658999999999999</v>
      </c>
      <c r="M837" s="510">
        <v>43.658999999999999</v>
      </c>
      <c r="N837" s="510">
        <v>0</v>
      </c>
      <c r="O837" s="373">
        <v>43.658999999999999</v>
      </c>
      <c r="P837" s="373"/>
      <c r="Q837" s="373"/>
      <c r="R837" s="373"/>
      <c r="S837" s="373"/>
      <c r="T837" s="373"/>
      <c r="U837" s="373"/>
      <c r="V837" s="373"/>
      <c r="W837" s="373"/>
      <c r="X837" s="2843">
        <v>43.658999999999999</v>
      </c>
      <c r="Y837" s="2843">
        <v>0</v>
      </c>
      <c r="Z837" s="2108">
        <v>43.658999999999999</v>
      </c>
      <c r="AA837" s="2844"/>
      <c r="AB837" s="2844"/>
      <c r="AC837" s="2108">
        <v>0</v>
      </c>
      <c r="AD837" s="2108"/>
      <c r="AE837" s="2844"/>
      <c r="AF837" s="2844">
        <v>0</v>
      </c>
      <c r="AG837" s="2108">
        <v>0</v>
      </c>
      <c r="AH837" s="373"/>
      <c r="AI837" s="373"/>
      <c r="AJ837" s="221">
        <v>0</v>
      </c>
    </row>
    <row r="838" spans="1:36" ht="31.5">
      <c r="A838" s="369">
        <v>875</v>
      </c>
      <c r="B838" s="122" t="s">
        <v>1969</v>
      </c>
      <c r="C838" s="567" t="s">
        <v>1970</v>
      </c>
      <c r="D838" s="182" t="s">
        <v>226</v>
      </c>
      <c r="E838" s="182" t="s">
        <v>42</v>
      </c>
      <c r="F838" s="572" t="s">
        <v>1954</v>
      </c>
      <c r="G838" s="221">
        <v>400</v>
      </c>
      <c r="H838" s="391">
        <v>0</v>
      </c>
      <c r="I838" s="221">
        <v>0</v>
      </c>
      <c r="J838" s="221">
        <v>0</v>
      </c>
      <c r="K838" s="221">
        <v>0</v>
      </c>
      <c r="L838" s="221">
        <v>400</v>
      </c>
      <c r="M838" s="510">
        <v>0</v>
      </c>
      <c r="N838" s="510">
        <v>80</v>
      </c>
      <c r="O838" s="373">
        <v>80</v>
      </c>
      <c r="P838" s="373"/>
      <c r="Q838" s="373"/>
      <c r="R838" s="373"/>
      <c r="S838" s="373"/>
      <c r="T838" s="373"/>
      <c r="U838" s="373"/>
      <c r="V838" s="373"/>
      <c r="W838" s="373"/>
      <c r="X838" s="2843">
        <v>0</v>
      </c>
      <c r="Y838" s="2843">
        <v>80</v>
      </c>
      <c r="Z838" s="2108">
        <v>80</v>
      </c>
      <c r="AA838" s="2844"/>
      <c r="AB838" s="2844"/>
      <c r="AC838" s="2108">
        <v>0</v>
      </c>
      <c r="AD838" s="2108"/>
      <c r="AE838" s="2844"/>
      <c r="AF838" s="2844">
        <v>0</v>
      </c>
      <c r="AG838" s="2108">
        <v>0</v>
      </c>
      <c r="AH838" s="373"/>
      <c r="AI838" s="373"/>
      <c r="AJ838" s="221">
        <v>0</v>
      </c>
    </row>
    <row r="839" spans="1:36" ht="47.25">
      <c r="A839" s="369">
        <v>876</v>
      </c>
      <c r="B839" s="122" t="s">
        <v>1971</v>
      </c>
      <c r="C839" s="567" t="s">
        <v>1972</v>
      </c>
      <c r="D839" s="182" t="s">
        <v>400</v>
      </c>
      <c r="E839" s="182" t="s">
        <v>42</v>
      </c>
      <c r="F839" s="572" t="s">
        <v>30</v>
      </c>
      <c r="G839" s="221">
        <v>100</v>
      </c>
      <c r="H839" s="391">
        <v>0</v>
      </c>
      <c r="I839" s="221">
        <v>0</v>
      </c>
      <c r="J839" s="221">
        <v>0</v>
      </c>
      <c r="K839" s="221">
        <v>0</v>
      </c>
      <c r="L839" s="221">
        <v>100</v>
      </c>
      <c r="M839" s="510">
        <v>100</v>
      </c>
      <c r="N839" s="510">
        <v>0</v>
      </c>
      <c r="O839" s="373">
        <v>100</v>
      </c>
      <c r="P839" s="373"/>
      <c r="Q839" s="373"/>
      <c r="R839" s="373"/>
      <c r="S839" s="373"/>
      <c r="T839" s="373"/>
      <c r="U839" s="373"/>
      <c r="V839" s="373"/>
      <c r="W839" s="373"/>
      <c r="X839" s="2843">
        <v>100</v>
      </c>
      <c r="Y839" s="2843">
        <v>0</v>
      </c>
      <c r="Z839" s="2108">
        <v>100</v>
      </c>
      <c r="AA839" s="2844"/>
      <c r="AB839" s="2844"/>
      <c r="AC839" s="2108">
        <v>0</v>
      </c>
      <c r="AD839" s="2108"/>
      <c r="AE839" s="2844"/>
      <c r="AF839" s="2844">
        <v>0</v>
      </c>
      <c r="AG839" s="2108">
        <v>0</v>
      </c>
      <c r="AH839" s="373"/>
      <c r="AI839" s="373"/>
      <c r="AJ839" s="221">
        <v>0</v>
      </c>
    </row>
    <row r="840" spans="1:36" ht="63">
      <c r="A840" s="369">
        <v>877</v>
      </c>
      <c r="B840" s="122" t="s">
        <v>1973</v>
      </c>
      <c r="C840" s="567" t="s">
        <v>1974</v>
      </c>
      <c r="D840" s="182" t="s">
        <v>28</v>
      </c>
      <c r="E840" s="182" t="s">
        <v>42</v>
      </c>
      <c r="F840" s="572" t="s">
        <v>1954</v>
      </c>
      <c r="G840" s="221">
        <v>400</v>
      </c>
      <c r="H840" s="391">
        <v>0</v>
      </c>
      <c r="I840" s="221">
        <v>0</v>
      </c>
      <c r="J840" s="221">
        <v>0</v>
      </c>
      <c r="K840" s="221">
        <v>0</v>
      </c>
      <c r="L840" s="221">
        <v>400</v>
      </c>
      <c r="M840" s="510">
        <v>79.957999999999998</v>
      </c>
      <c r="N840" s="510">
        <v>0</v>
      </c>
      <c r="O840" s="373">
        <v>79.957999999999998</v>
      </c>
      <c r="P840" s="373"/>
      <c r="Q840" s="373"/>
      <c r="R840" s="373"/>
      <c r="S840" s="373"/>
      <c r="T840" s="373"/>
      <c r="U840" s="373"/>
      <c r="V840" s="373"/>
      <c r="W840" s="373"/>
      <c r="X840" s="2843">
        <v>79.957999999999998</v>
      </c>
      <c r="Y840" s="2843">
        <v>0</v>
      </c>
      <c r="Z840" s="2108">
        <v>79.957999999999998</v>
      </c>
      <c r="AA840" s="2844"/>
      <c r="AB840" s="2844"/>
      <c r="AC840" s="2108">
        <v>0</v>
      </c>
      <c r="AD840" s="2108"/>
      <c r="AE840" s="2844"/>
      <c r="AF840" s="2844">
        <v>0</v>
      </c>
      <c r="AG840" s="2108">
        <v>0</v>
      </c>
      <c r="AH840" s="373"/>
      <c r="AI840" s="373"/>
      <c r="AJ840" s="221">
        <v>0</v>
      </c>
    </row>
    <row r="841" spans="1:36" ht="78.75">
      <c r="A841" s="369">
        <v>878</v>
      </c>
      <c r="B841" s="228" t="s">
        <v>1975</v>
      </c>
      <c r="C841" s="567" t="s">
        <v>1976</v>
      </c>
      <c r="D841" s="182" t="s">
        <v>28</v>
      </c>
      <c r="E841" s="182" t="s">
        <v>42</v>
      </c>
      <c r="F841" s="572" t="s">
        <v>1954</v>
      </c>
      <c r="G841" s="221">
        <v>201.45500000000001</v>
      </c>
      <c r="H841" s="391">
        <v>0</v>
      </c>
      <c r="I841" s="221">
        <v>0</v>
      </c>
      <c r="J841" s="221">
        <v>0</v>
      </c>
      <c r="K841" s="221">
        <v>0</v>
      </c>
      <c r="L841" s="221">
        <v>201.45500000000001</v>
      </c>
      <c r="M841" s="510">
        <v>40.363</v>
      </c>
      <c r="N841" s="510">
        <v>10</v>
      </c>
      <c r="O841" s="373">
        <v>50.363</v>
      </c>
      <c r="P841" s="373"/>
      <c r="Q841" s="373"/>
      <c r="R841" s="373"/>
      <c r="S841" s="373"/>
      <c r="T841" s="373"/>
      <c r="U841" s="373"/>
      <c r="V841" s="373"/>
      <c r="W841" s="373"/>
      <c r="X841" s="2843">
        <v>40.363</v>
      </c>
      <c r="Y841" s="2843">
        <v>10</v>
      </c>
      <c r="Z841" s="2108">
        <v>50.363</v>
      </c>
      <c r="AA841" s="2844"/>
      <c r="AB841" s="2844"/>
      <c r="AC841" s="2108">
        <v>0</v>
      </c>
      <c r="AD841" s="2108"/>
      <c r="AE841" s="2844"/>
      <c r="AF841" s="2844">
        <v>0</v>
      </c>
      <c r="AG841" s="2108">
        <v>0</v>
      </c>
      <c r="AH841" s="373"/>
      <c r="AI841" s="373"/>
      <c r="AJ841" s="221">
        <v>0</v>
      </c>
    </row>
    <row r="842" spans="1:36" ht="47.25">
      <c r="A842" s="369">
        <v>879</v>
      </c>
      <c r="B842" s="228" t="s">
        <v>1977</v>
      </c>
      <c r="C842" s="567" t="s">
        <v>1978</v>
      </c>
      <c r="D842" s="182" t="s">
        <v>88</v>
      </c>
      <c r="E842" s="182" t="s">
        <v>42</v>
      </c>
      <c r="F842" s="572" t="s">
        <v>1954</v>
      </c>
      <c r="G842" s="221">
        <v>424.77600000000001</v>
      </c>
      <c r="H842" s="391">
        <v>0</v>
      </c>
      <c r="I842" s="221">
        <v>0</v>
      </c>
      <c r="J842" s="221">
        <v>0</v>
      </c>
      <c r="K842" s="221">
        <v>0</v>
      </c>
      <c r="L842" s="221">
        <v>424.77600000000001</v>
      </c>
      <c r="M842" s="510">
        <v>106.194</v>
      </c>
      <c r="N842" s="510">
        <v>0</v>
      </c>
      <c r="O842" s="373">
        <v>106.194</v>
      </c>
      <c r="P842" s="373"/>
      <c r="Q842" s="373"/>
      <c r="R842" s="373"/>
      <c r="S842" s="373"/>
      <c r="T842" s="373"/>
      <c r="U842" s="373"/>
      <c r="V842" s="373"/>
      <c r="W842" s="373"/>
      <c r="X842" s="2843">
        <v>106.194</v>
      </c>
      <c r="Y842" s="2843">
        <v>0</v>
      </c>
      <c r="Z842" s="2108">
        <v>106.194</v>
      </c>
      <c r="AA842" s="2844"/>
      <c r="AB842" s="2844"/>
      <c r="AC842" s="2108">
        <v>0</v>
      </c>
      <c r="AD842" s="2108"/>
      <c r="AE842" s="2844"/>
      <c r="AF842" s="2844">
        <v>0</v>
      </c>
      <c r="AG842" s="2108">
        <v>0</v>
      </c>
      <c r="AH842" s="373"/>
      <c r="AI842" s="373"/>
      <c r="AJ842" s="221">
        <v>0</v>
      </c>
    </row>
    <row r="843" spans="1:36" ht="47.25">
      <c r="A843" s="369">
        <v>880</v>
      </c>
      <c r="B843" s="228" t="s">
        <v>1979</v>
      </c>
      <c r="C843" s="567" t="s">
        <v>1980</v>
      </c>
      <c r="D843" s="182" t="s">
        <v>400</v>
      </c>
      <c r="E843" s="182" t="s">
        <v>42</v>
      </c>
      <c r="F843" s="572" t="s">
        <v>1954</v>
      </c>
      <c r="G843" s="338">
        <v>90.412000000000006</v>
      </c>
      <c r="H843" s="221">
        <v>0</v>
      </c>
      <c r="I843" s="221">
        <v>0</v>
      </c>
      <c r="J843" s="221">
        <v>0</v>
      </c>
      <c r="K843" s="221">
        <v>0</v>
      </c>
      <c r="L843" s="221">
        <v>90.412000000000006</v>
      </c>
      <c r="M843" s="510">
        <v>22.603000000000002</v>
      </c>
      <c r="N843" s="510">
        <v>0</v>
      </c>
      <c r="O843" s="373">
        <v>22.603000000000002</v>
      </c>
      <c r="P843" s="373"/>
      <c r="Q843" s="373"/>
      <c r="R843" s="373"/>
      <c r="S843" s="373"/>
      <c r="T843" s="373"/>
      <c r="U843" s="373"/>
      <c r="V843" s="373"/>
      <c r="W843" s="373"/>
      <c r="X843" s="2843">
        <v>22.603000000000002</v>
      </c>
      <c r="Y843" s="2843">
        <v>0</v>
      </c>
      <c r="Z843" s="2108">
        <v>22.603000000000002</v>
      </c>
      <c r="AA843" s="2844"/>
      <c r="AB843" s="2844"/>
      <c r="AC843" s="2108">
        <v>0</v>
      </c>
      <c r="AD843" s="2108"/>
      <c r="AE843" s="2844"/>
      <c r="AF843" s="2844">
        <v>0</v>
      </c>
      <c r="AG843" s="2108">
        <v>0</v>
      </c>
      <c r="AH843" s="373"/>
      <c r="AI843" s="373"/>
      <c r="AJ843" s="221">
        <v>0</v>
      </c>
    </row>
    <row r="844" spans="1:36" ht="47.25">
      <c r="A844" s="369">
        <v>881</v>
      </c>
      <c r="B844" s="447" t="s">
        <v>1981</v>
      </c>
      <c r="C844" s="567" t="s">
        <v>1982</v>
      </c>
      <c r="D844" s="182" t="s">
        <v>400</v>
      </c>
      <c r="E844" s="182" t="s">
        <v>42</v>
      </c>
      <c r="F844" s="572" t="s">
        <v>30</v>
      </c>
      <c r="G844" s="221">
        <v>50</v>
      </c>
      <c r="H844" s="221">
        <v>0</v>
      </c>
      <c r="I844" s="221">
        <v>0</v>
      </c>
      <c r="J844" s="221">
        <v>0</v>
      </c>
      <c r="K844" s="221">
        <v>0</v>
      </c>
      <c r="L844" s="221">
        <v>50</v>
      </c>
      <c r="M844" s="510">
        <v>50</v>
      </c>
      <c r="N844" s="510">
        <v>0</v>
      </c>
      <c r="O844" s="373">
        <v>50</v>
      </c>
      <c r="P844" s="373"/>
      <c r="Q844" s="373"/>
      <c r="R844" s="373"/>
      <c r="S844" s="373"/>
      <c r="T844" s="373"/>
      <c r="U844" s="373"/>
      <c r="V844" s="373"/>
      <c r="W844" s="373"/>
      <c r="X844" s="2843">
        <v>50</v>
      </c>
      <c r="Y844" s="2843">
        <v>0</v>
      </c>
      <c r="Z844" s="2108">
        <v>50</v>
      </c>
      <c r="AA844" s="2844"/>
      <c r="AB844" s="2844"/>
      <c r="AC844" s="2108">
        <v>0</v>
      </c>
      <c r="AD844" s="2108"/>
      <c r="AE844" s="2844"/>
      <c r="AF844" s="2844">
        <v>0</v>
      </c>
      <c r="AG844" s="2108">
        <v>0</v>
      </c>
      <c r="AH844" s="373"/>
      <c r="AI844" s="373"/>
      <c r="AJ844" s="221">
        <v>0</v>
      </c>
    </row>
    <row r="845" spans="1:36" ht="63">
      <c r="A845" s="369">
        <v>882</v>
      </c>
      <c r="B845" s="228" t="s">
        <v>1983</v>
      </c>
      <c r="C845" s="567" t="s">
        <v>1984</v>
      </c>
      <c r="D845" s="182" t="s">
        <v>213</v>
      </c>
      <c r="E845" s="182" t="s">
        <v>42</v>
      </c>
      <c r="F845" s="572" t="s">
        <v>1954</v>
      </c>
      <c r="G845" s="221">
        <v>50</v>
      </c>
      <c r="H845" s="221">
        <v>0</v>
      </c>
      <c r="I845" s="221">
        <v>0</v>
      </c>
      <c r="J845" s="221">
        <v>0</v>
      </c>
      <c r="K845" s="221">
        <v>0</v>
      </c>
      <c r="L845" s="221">
        <v>50</v>
      </c>
      <c r="M845" s="510">
        <v>12.5</v>
      </c>
      <c r="N845" s="510">
        <v>0</v>
      </c>
      <c r="O845" s="373">
        <v>12.5</v>
      </c>
      <c r="P845" s="373"/>
      <c r="Q845" s="373"/>
      <c r="R845" s="373"/>
      <c r="S845" s="373"/>
      <c r="T845" s="373"/>
      <c r="U845" s="373"/>
      <c r="V845" s="373"/>
      <c r="W845" s="373"/>
      <c r="X845" s="2843">
        <v>12.5</v>
      </c>
      <c r="Y845" s="2843">
        <v>0</v>
      </c>
      <c r="Z845" s="2108">
        <v>12.5</v>
      </c>
      <c r="AA845" s="2844"/>
      <c r="AB845" s="2844"/>
      <c r="AC845" s="2108">
        <v>0</v>
      </c>
      <c r="AD845" s="2108"/>
      <c r="AE845" s="2844"/>
      <c r="AF845" s="2844">
        <v>0</v>
      </c>
      <c r="AG845" s="2108">
        <v>0</v>
      </c>
      <c r="AH845" s="373"/>
      <c r="AI845" s="373"/>
      <c r="AJ845" s="221">
        <v>0</v>
      </c>
    </row>
    <row r="846" spans="1:36" ht="94.5">
      <c r="A846" s="369">
        <v>883</v>
      </c>
      <c r="B846" s="228" t="s">
        <v>1985</v>
      </c>
      <c r="C846" s="181" t="s">
        <v>1986</v>
      </c>
      <c r="D846" s="182" t="s">
        <v>1987</v>
      </c>
      <c r="E846" s="182" t="s">
        <v>42</v>
      </c>
      <c r="F846" s="572" t="s">
        <v>1988</v>
      </c>
      <c r="G846" s="221">
        <v>4000</v>
      </c>
      <c r="H846" s="221">
        <v>0</v>
      </c>
      <c r="I846" s="221">
        <v>0</v>
      </c>
      <c r="J846" s="221">
        <v>0</v>
      </c>
      <c r="K846" s="221">
        <v>0</v>
      </c>
      <c r="L846" s="221">
        <v>4000</v>
      </c>
      <c r="M846" s="510">
        <v>1000</v>
      </c>
      <c r="N846" s="510">
        <v>0</v>
      </c>
      <c r="O846" s="373">
        <v>1000</v>
      </c>
      <c r="P846" s="373"/>
      <c r="Q846" s="373"/>
      <c r="R846" s="373"/>
      <c r="S846" s="373"/>
      <c r="T846" s="373"/>
      <c r="U846" s="373"/>
      <c r="V846" s="373"/>
      <c r="W846" s="373"/>
      <c r="X846" s="2843">
        <v>1000</v>
      </c>
      <c r="Y846" s="2843">
        <v>0</v>
      </c>
      <c r="Z846" s="2108">
        <v>1000</v>
      </c>
      <c r="AA846" s="2844"/>
      <c r="AB846" s="2844"/>
      <c r="AC846" s="2108">
        <v>0</v>
      </c>
      <c r="AD846" s="2108"/>
      <c r="AE846" s="2844"/>
      <c r="AF846" s="2844">
        <v>0</v>
      </c>
      <c r="AG846" s="2108">
        <v>0</v>
      </c>
      <c r="AH846" s="373"/>
      <c r="AI846" s="373"/>
      <c r="AJ846" s="221">
        <v>0</v>
      </c>
    </row>
    <row r="847" spans="1:36">
      <c r="A847" s="369"/>
      <c r="B847" s="228"/>
      <c r="C847" s="181"/>
      <c r="F847" s="572"/>
      <c r="G847" s="221"/>
      <c r="H847" s="221"/>
      <c r="I847" s="221"/>
      <c r="J847" s="221"/>
      <c r="K847" s="221"/>
      <c r="L847" s="221"/>
      <c r="M847" s="510"/>
      <c r="N847" s="510"/>
      <c r="O847" s="373"/>
      <c r="P847" s="373"/>
      <c r="Q847" s="373"/>
      <c r="R847" s="373"/>
      <c r="S847" s="373"/>
      <c r="T847" s="373"/>
      <c r="U847" s="373"/>
      <c r="V847" s="373"/>
      <c r="W847" s="373"/>
      <c r="X847" s="2843"/>
      <c r="Y847" s="2843"/>
      <c r="Z847" s="2108"/>
      <c r="AA847" s="2844"/>
      <c r="AB847" s="2844"/>
      <c r="AC847" s="2108"/>
      <c r="AD847" s="2108"/>
      <c r="AE847" s="2844"/>
      <c r="AF847" s="2844"/>
      <c r="AG847" s="2108"/>
      <c r="AH847" s="373"/>
      <c r="AI847" s="373"/>
      <c r="AJ847" s="221"/>
    </row>
    <row r="848" spans="1:36">
      <c r="A848" s="142"/>
      <c r="B848" s="578"/>
      <c r="C848" s="579" t="s">
        <v>1989</v>
      </c>
      <c r="D848" s="514"/>
      <c r="E848" s="239"/>
      <c r="F848" s="514"/>
      <c r="G848" s="516">
        <v>7580.8670000000002</v>
      </c>
      <c r="H848" s="516">
        <v>0</v>
      </c>
      <c r="I848" s="516">
        <v>0</v>
      </c>
      <c r="J848" s="516">
        <v>0</v>
      </c>
      <c r="K848" s="516">
        <v>0</v>
      </c>
      <c r="L848" s="516">
        <v>7580.8670000000002</v>
      </c>
      <c r="M848" s="517">
        <v>1910.4359999999997</v>
      </c>
      <c r="N848" s="517">
        <v>189.78</v>
      </c>
      <c r="O848" s="516">
        <v>2100.2159999999999</v>
      </c>
      <c r="P848" s="516">
        <v>0</v>
      </c>
      <c r="Q848" s="516">
        <v>0</v>
      </c>
      <c r="R848" s="516">
        <v>0</v>
      </c>
      <c r="S848" s="516">
        <v>0</v>
      </c>
      <c r="T848" s="516">
        <v>0</v>
      </c>
      <c r="U848" s="516">
        <v>0</v>
      </c>
      <c r="V848" s="516">
        <v>0</v>
      </c>
      <c r="W848" s="516">
        <v>0</v>
      </c>
      <c r="X848" s="516">
        <v>1910.4359999999997</v>
      </c>
      <c r="Y848" s="516">
        <v>189.78</v>
      </c>
      <c r="Z848" s="516">
        <v>2100.2159999999999</v>
      </c>
      <c r="AA848" s="516">
        <v>0</v>
      </c>
      <c r="AB848" s="516">
        <v>0</v>
      </c>
      <c r="AC848" s="516">
        <v>0</v>
      </c>
      <c r="AD848" s="516">
        <v>0</v>
      </c>
      <c r="AE848" s="516">
        <v>0</v>
      </c>
      <c r="AF848" s="516">
        <v>0</v>
      </c>
      <c r="AG848" s="516">
        <v>0</v>
      </c>
      <c r="AH848" s="516"/>
      <c r="AI848" s="516"/>
      <c r="AJ848" s="516">
        <v>0</v>
      </c>
    </row>
    <row r="849" spans="1:36">
      <c r="A849" s="142"/>
      <c r="B849" s="578"/>
      <c r="C849" s="579" t="s">
        <v>1990</v>
      </c>
      <c r="D849" s="514"/>
      <c r="E849" s="239"/>
      <c r="F849" s="514"/>
      <c r="G849" s="516">
        <v>38069.298999999999</v>
      </c>
      <c r="H849" s="516">
        <v>9822.39</v>
      </c>
      <c r="I849" s="516">
        <v>1524.1589999999999</v>
      </c>
      <c r="J849" s="516">
        <v>0</v>
      </c>
      <c r="K849" s="516">
        <v>11346.548999999997</v>
      </c>
      <c r="L849" s="516">
        <v>26722.75</v>
      </c>
      <c r="M849" s="517">
        <v>5872.9299999999994</v>
      </c>
      <c r="N849" s="517">
        <v>2653.1160000000004</v>
      </c>
      <c r="O849" s="516">
        <v>8526.0459999999985</v>
      </c>
      <c r="P849" s="516">
        <v>0</v>
      </c>
      <c r="Q849" s="516">
        <v>0</v>
      </c>
      <c r="R849" s="516">
        <v>0</v>
      </c>
      <c r="S849" s="516">
        <v>0</v>
      </c>
      <c r="T849" s="516">
        <v>0</v>
      </c>
      <c r="U849" s="516">
        <v>0</v>
      </c>
      <c r="V849" s="516">
        <v>0</v>
      </c>
      <c r="W849" s="516">
        <v>0</v>
      </c>
      <c r="X849" s="516">
        <v>5872.9299999999994</v>
      </c>
      <c r="Y849" s="516">
        <v>2653.1160000000004</v>
      </c>
      <c r="Z849" s="516">
        <v>8526.0459999999985</v>
      </c>
      <c r="AA849" s="516">
        <v>1230.3802349999999</v>
      </c>
      <c r="AB849" s="516">
        <v>270.36500000000001</v>
      </c>
      <c r="AC849" s="516">
        <v>1500.7452349999999</v>
      </c>
      <c r="AD849" s="516">
        <v>12.396264999999998</v>
      </c>
      <c r="AE849" s="516">
        <v>0</v>
      </c>
      <c r="AF849" s="516">
        <v>0</v>
      </c>
      <c r="AG849" s="516">
        <v>0</v>
      </c>
      <c r="AH849" s="516"/>
      <c r="AI849" s="516"/>
      <c r="AJ849" s="516">
        <v>0</v>
      </c>
    </row>
    <row r="850" spans="1:36">
      <c r="A850" s="142"/>
      <c r="B850" s="580"/>
      <c r="C850" s="581" t="s">
        <v>1991</v>
      </c>
      <c r="D850" s="213"/>
      <c r="E850" s="582"/>
      <c r="F850" s="213"/>
      <c r="G850" s="214">
        <v>122367.79100000001</v>
      </c>
      <c r="H850" s="214">
        <v>44483.243086000017</v>
      </c>
      <c r="I850" s="214">
        <v>9839.2375500000016</v>
      </c>
      <c r="J850" s="214">
        <v>711</v>
      </c>
      <c r="K850" s="214">
        <v>54322.480636</v>
      </c>
      <c r="L850" s="214">
        <v>68045.31036399999</v>
      </c>
      <c r="M850" s="583">
        <v>20599.130999999998</v>
      </c>
      <c r="N850" s="583">
        <v>5863.3200000000006</v>
      </c>
      <c r="O850" s="214">
        <v>26462.450999999997</v>
      </c>
      <c r="P850" s="214">
        <v>0</v>
      </c>
      <c r="Q850" s="214">
        <v>0</v>
      </c>
      <c r="R850" s="214">
        <v>0</v>
      </c>
      <c r="S850" s="214">
        <v>0</v>
      </c>
      <c r="T850" s="214">
        <v>0</v>
      </c>
      <c r="U850" s="214">
        <v>0</v>
      </c>
      <c r="V850" s="214">
        <v>0</v>
      </c>
      <c r="W850" s="214">
        <v>0</v>
      </c>
      <c r="X850" s="214">
        <v>20599.130999999998</v>
      </c>
      <c r="Y850" s="214">
        <v>5863.3200000000006</v>
      </c>
      <c r="Z850" s="214">
        <v>26462.450999999997</v>
      </c>
      <c r="AA850" s="214">
        <v>9446.7879725000021</v>
      </c>
      <c r="AB850" s="214">
        <v>354.26</v>
      </c>
      <c r="AC850" s="214">
        <v>9801.0479725000023</v>
      </c>
      <c r="AD850" s="214">
        <v>95.577304999999967</v>
      </c>
      <c r="AE850" s="214">
        <v>0</v>
      </c>
      <c r="AF850" s="214">
        <v>193.92831200000001</v>
      </c>
      <c r="AG850" s="214">
        <v>193.92831200000001</v>
      </c>
      <c r="AH850" s="214"/>
      <c r="AI850" s="214"/>
      <c r="AJ850" s="214">
        <v>9605.17</v>
      </c>
    </row>
    <row r="851" spans="1:36">
      <c r="A851" s="142"/>
      <c r="B851" s="580"/>
      <c r="C851" s="581" t="s">
        <v>1992</v>
      </c>
      <c r="D851" s="213"/>
      <c r="E851" s="582"/>
      <c r="F851" s="213"/>
      <c r="G851" s="214">
        <v>35120.294999999998</v>
      </c>
      <c r="H851" s="214">
        <v>42.904000000000003</v>
      </c>
      <c r="I851" s="214">
        <v>222.49</v>
      </c>
      <c r="J851" s="214">
        <v>0</v>
      </c>
      <c r="K851" s="214">
        <v>265.39400000000001</v>
      </c>
      <c r="L851" s="214">
        <v>34854.900999999998</v>
      </c>
      <c r="M851" s="583">
        <v>7309.1079999999993</v>
      </c>
      <c r="N851" s="583">
        <v>446.08199999999999</v>
      </c>
      <c r="O851" s="214">
        <v>7755.1900000000005</v>
      </c>
      <c r="P851" s="214">
        <v>0</v>
      </c>
      <c r="Q851" s="214">
        <v>0</v>
      </c>
      <c r="R851" s="214">
        <v>0</v>
      </c>
      <c r="S851" s="214">
        <v>0</v>
      </c>
      <c r="T851" s="214">
        <v>0</v>
      </c>
      <c r="U851" s="214">
        <v>0</v>
      </c>
      <c r="V851" s="214">
        <v>0</v>
      </c>
      <c r="W851" s="214">
        <v>0</v>
      </c>
      <c r="X851" s="214">
        <v>7309.1079999999993</v>
      </c>
      <c r="Y851" s="214">
        <v>446.08199999999999</v>
      </c>
      <c r="Z851" s="214">
        <v>7755.1900000000005</v>
      </c>
      <c r="AA851" s="214">
        <v>307.75574999999998</v>
      </c>
      <c r="AB851" s="214">
        <v>0</v>
      </c>
      <c r="AC851" s="214">
        <v>307.75574999999998</v>
      </c>
      <c r="AD851" s="214">
        <v>3.10825</v>
      </c>
      <c r="AE851" s="214">
        <v>0</v>
      </c>
      <c r="AF851" s="214">
        <v>0</v>
      </c>
      <c r="AG851" s="214">
        <v>0</v>
      </c>
      <c r="AH851" s="214"/>
      <c r="AI851" s="214"/>
      <c r="AJ851" s="214">
        <v>0</v>
      </c>
    </row>
    <row r="852" spans="1:36" ht="16.5" thickBot="1">
      <c r="A852" s="209"/>
      <c r="B852" s="580"/>
      <c r="C852" s="584" t="s">
        <v>1993</v>
      </c>
      <c r="D852" s="218"/>
      <c r="E852" s="585"/>
      <c r="F852" s="218"/>
      <c r="G852" s="219">
        <v>157488.08600000001</v>
      </c>
      <c r="H852" s="219">
        <v>44526.147086000019</v>
      </c>
      <c r="I852" s="219">
        <v>10061.727550000001</v>
      </c>
      <c r="J852" s="219">
        <v>711</v>
      </c>
      <c r="K852" s="219">
        <v>54587.874636</v>
      </c>
      <c r="L852" s="219">
        <v>102900.21136399999</v>
      </c>
      <c r="M852" s="586">
        <v>27908.238999999998</v>
      </c>
      <c r="N852" s="586">
        <v>6309.402000000001</v>
      </c>
      <c r="O852" s="219">
        <v>34217.640999999996</v>
      </c>
      <c r="P852" s="219">
        <v>0</v>
      </c>
      <c r="Q852" s="219">
        <v>0</v>
      </c>
      <c r="R852" s="219">
        <v>0</v>
      </c>
      <c r="S852" s="219">
        <v>0</v>
      </c>
      <c r="T852" s="219">
        <v>0</v>
      </c>
      <c r="U852" s="219">
        <v>0</v>
      </c>
      <c r="V852" s="219">
        <v>0</v>
      </c>
      <c r="W852" s="219">
        <v>0</v>
      </c>
      <c r="X852" s="219">
        <v>27908.238999999998</v>
      </c>
      <c r="Y852" s="219">
        <v>6309.402000000001</v>
      </c>
      <c r="Z852" s="219">
        <v>34217.640999999996</v>
      </c>
      <c r="AA852" s="219">
        <v>9754.5437225000023</v>
      </c>
      <c r="AB852" s="219">
        <v>354.26</v>
      </c>
      <c r="AC852" s="219">
        <v>10108.803722500003</v>
      </c>
      <c r="AD852" s="219">
        <v>98.685554999999965</v>
      </c>
      <c r="AE852" s="219">
        <v>0</v>
      </c>
      <c r="AF852" s="219">
        <v>193.92831200000001</v>
      </c>
      <c r="AG852" s="219">
        <v>193.92831200000001</v>
      </c>
      <c r="AH852" s="219"/>
      <c r="AI852" s="219"/>
      <c r="AJ852" s="219">
        <v>9605.17</v>
      </c>
    </row>
    <row r="853" spans="1:36" ht="16.5" thickTop="1">
      <c r="A853" s="519"/>
      <c r="C853" s="587"/>
      <c r="D853" s="142"/>
      <c r="E853" s="142"/>
      <c r="F853" s="142"/>
      <c r="G853" s="144"/>
      <c r="H853" s="144"/>
      <c r="I853" s="144"/>
      <c r="J853" s="144"/>
      <c r="K853" s="144"/>
      <c r="L853" s="144"/>
      <c r="M853" s="588"/>
      <c r="N853" s="588"/>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row>
    <row r="854" spans="1:36">
      <c r="AA854" s="2844"/>
      <c r="AD854" s="2108"/>
      <c r="AI854" s="373"/>
    </row>
    <row r="855" spans="1:36">
      <c r="AD855" s="2108"/>
      <c r="AI855" s="373"/>
    </row>
  </sheetData>
  <autoFilter ref="A9:A855"/>
  <mergeCells count="24">
    <mergeCell ref="C1:AJ1"/>
    <mergeCell ref="C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25" footer="0.25"/>
  <pageSetup paperSize="9" scale="45" firstPageNumber="32" orientation="landscape" useFirstPageNumber="1" r:id="rId1"/>
  <headerFooter alignWithMargins="0">
    <oddHeader>&amp;R&amp;"Times New Roman,Bold"&amp;14[ &amp;P ]</oddHeader>
  </headerFooter>
  <rowBreaks count="4" manualBreakCount="4">
    <brk id="424" max="34" man="1"/>
    <brk id="559" max="34" man="1"/>
    <brk id="729" max="34" man="1"/>
    <brk id="754" max="3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99</vt:i4>
      </vt:variant>
    </vt:vector>
  </HeadingPairs>
  <TitlesOfParts>
    <vt:vector size="150" baseType="lpstr">
      <vt:lpstr>Over all Summary</vt:lpstr>
      <vt:lpstr>Sector Wise Summary</vt:lpstr>
      <vt:lpstr>DETAIL SUMMARY</vt:lpstr>
      <vt:lpstr>Agriculture</vt:lpstr>
      <vt:lpstr>Auqaf</vt:lpstr>
      <vt:lpstr>BOR</vt:lpstr>
      <vt:lpstr>Cooperative</vt:lpstr>
      <vt:lpstr>Culture</vt:lpstr>
      <vt:lpstr>Education</vt:lpstr>
      <vt:lpstr>Energy</vt:lpstr>
      <vt:lpstr>Environment</vt:lpstr>
      <vt:lpstr>Excise &amp; Taxation</vt:lpstr>
      <vt:lpstr>Finance</vt:lpstr>
      <vt:lpstr>Food</vt:lpstr>
      <vt:lpstr>Forest &amp; Wildlife</vt:lpstr>
      <vt:lpstr>Governor Sectt.</vt:lpstr>
      <vt:lpstr>Health</vt:lpstr>
      <vt:lpstr>Home</vt:lpstr>
      <vt:lpstr>Human Rights</vt:lpstr>
      <vt:lpstr>Human Settlement</vt:lpstr>
      <vt:lpstr>Industries</vt:lpstr>
      <vt:lpstr>Information</vt:lpstr>
      <vt:lpstr>Information Technology</vt:lpstr>
      <vt:lpstr>Investment</vt:lpstr>
      <vt:lpstr>Irrigation</vt:lpstr>
      <vt:lpstr>Labour</vt:lpstr>
      <vt:lpstr>Law</vt:lpstr>
      <vt:lpstr>Lining</vt:lpstr>
      <vt:lpstr>Livestock &amp; Fisheries</vt:lpstr>
      <vt:lpstr>Local Govt.</vt:lpstr>
      <vt:lpstr>Matching All.</vt:lpstr>
      <vt:lpstr>Mega Schemes</vt:lpstr>
      <vt:lpstr>Mines &amp; Mineral</vt:lpstr>
      <vt:lpstr>Minorities Affairs</vt:lpstr>
      <vt:lpstr>P&amp;D</vt:lpstr>
      <vt:lpstr>Population Wel</vt:lpstr>
      <vt:lpstr>Provincial Assembly</vt:lpstr>
      <vt:lpstr>Provincial Ombudsman</vt:lpstr>
      <vt:lpstr>PHED</vt:lpstr>
      <vt:lpstr>Rehabilitation</vt:lpstr>
      <vt:lpstr>SGA&amp;CD</vt:lpstr>
      <vt:lpstr>Sindh Revenue Board</vt:lpstr>
      <vt:lpstr>Social Protection</vt:lpstr>
      <vt:lpstr>Social Welfare</vt:lpstr>
      <vt:lpstr>Sports &amp; Youth Affairs</vt:lpstr>
      <vt:lpstr>Thar Coal</vt:lpstr>
      <vt:lpstr>Transport</vt:lpstr>
      <vt:lpstr>Women Dev</vt:lpstr>
      <vt:lpstr>W&amp;S</vt:lpstr>
      <vt:lpstr>Summary Federal GRant</vt:lpstr>
      <vt:lpstr>Federal Grant 2022-23</vt:lpstr>
      <vt:lpstr>PHED!ADP_2122</vt:lpstr>
      <vt:lpstr>'Governor Sectt.'!Chief_Agriculture_Query</vt:lpstr>
      <vt:lpstr>'Human Settlement'!Chief_Agriculture_Query</vt:lpstr>
      <vt:lpstr>Chief_Agriculture_Query</vt:lpstr>
      <vt:lpstr>'SGA&amp;CD'!OLE_LINK1</vt:lpstr>
      <vt:lpstr>Agriculture!Print_Area</vt:lpstr>
      <vt:lpstr>Auqaf!Print_Area</vt:lpstr>
      <vt:lpstr>BOR!Print_Area</vt:lpstr>
      <vt:lpstr>Cooperative!Print_Area</vt:lpstr>
      <vt:lpstr>Culture!Print_Area</vt:lpstr>
      <vt:lpstr>'DETAIL SUMMARY'!Print_Area</vt:lpstr>
      <vt:lpstr>Education!Print_Area</vt:lpstr>
      <vt:lpstr>Energy!Print_Area</vt:lpstr>
      <vt:lpstr>Environment!Print_Area</vt:lpstr>
      <vt:lpstr>'Excise &amp; Taxation'!Print_Area</vt:lpstr>
      <vt:lpstr>Finance!Print_Area</vt:lpstr>
      <vt:lpstr>Food!Print_Area</vt:lpstr>
      <vt:lpstr>'Forest &amp; Wildlife'!Print_Area</vt:lpstr>
      <vt:lpstr>Health!Print_Area</vt:lpstr>
      <vt:lpstr>Home!Print_Area</vt:lpstr>
      <vt:lpstr>'Human Rights'!Print_Area</vt:lpstr>
      <vt:lpstr>Industries!Print_Area</vt:lpstr>
      <vt:lpstr>Information!Print_Area</vt:lpstr>
      <vt:lpstr>'Information Technology'!Print_Area</vt:lpstr>
      <vt:lpstr>Investment!Print_Area</vt:lpstr>
      <vt:lpstr>Irrigation!Print_Area</vt:lpstr>
      <vt:lpstr>Labour!Print_Area</vt:lpstr>
      <vt:lpstr>Law!Print_Area</vt:lpstr>
      <vt:lpstr>Lining!Print_Area</vt:lpstr>
      <vt:lpstr>'Livestock &amp; Fisheries'!Print_Area</vt:lpstr>
      <vt:lpstr>'Local Govt.'!Print_Area</vt:lpstr>
      <vt:lpstr>'Matching All.'!Print_Area</vt:lpstr>
      <vt:lpstr>'Mines &amp; Mineral'!Print_Area</vt:lpstr>
      <vt:lpstr>'Minorities Affairs'!Print_Area</vt:lpstr>
      <vt:lpstr>'Over all Summary'!Print_Area</vt:lpstr>
      <vt:lpstr>'P&amp;D'!Print_Area</vt:lpstr>
      <vt:lpstr>PHED!Print_Area</vt:lpstr>
      <vt:lpstr>'Population Wel'!Print_Area</vt:lpstr>
      <vt:lpstr>'Provincial Ombudsman'!Print_Area</vt:lpstr>
      <vt:lpstr>Rehabilitation!Print_Area</vt:lpstr>
      <vt:lpstr>'Sector Wise Summary'!Print_Area</vt:lpstr>
      <vt:lpstr>'SGA&amp;CD'!Print_Area</vt:lpstr>
      <vt:lpstr>'Sindh Revenue Board'!Print_Area</vt:lpstr>
      <vt:lpstr>'Social Protection'!Print_Area</vt:lpstr>
      <vt:lpstr>'Social Welfare'!Print_Area</vt:lpstr>
      <vt:lpstr>'Sports &amp; Youth Affairs'!Print_Area</vt:lpstr>
      <vt:lpstr>'Thar Coal'!Print_Area</vt:lpstr>
      <vt:lpstr>Transport!Print_Area</vt:lpstr>
      <vt:lpstr>'W&amp;S'!Print_Area</vt:lpstr>
      <vt:lpstr>'Women Dev'!Print_Area</vt:lpstr>
      <vt:lpstr>Agriculture!Print_Titles</vt:lpstr>
      <vt:lpstr>Auqaf!Print_Titles</vt:lpstr>
      <vt:lpstr>BOR!Print_Titles</vt:lpstr>
      <vt:lpstr>Cooperative!Print_Titles</vt:lpstr>
      <vt:lpstr>Culture!Print_Titles</vt:lpstr>
      <vt:lpstr>'DETAIL SUMMARY'!Print_Titles</vt:lpstr>
      <vt:lpstr>Education!Print_Titles</vt:lpstr>
      <vt:lpstr>Energy!Print_Titles</vt:lpstr>
      <vt:lpstr>Environment!Print_Titles</vt:lpstr>
      <vt:lpstr>'Excise &amp; Taxation'!Print_Titles</vt:lpstr>
      <vt:lpstr>'Federal Grant 2022-23'!Print_Titles</vt:lpstr>
      <vt:lpstr>Finance!Print_Titles</vt:lpstr>
      <vt:lpstr>Food!Print_Titles</vt:lpstr>
      <vt:lpstr>'Forest &amp; Wildlife'!Print_Titles</vt:lpstr>
      <vt:lpstr>'Governor Sectt.'!Print_Titles</vt:lpstr>
      <vt:lpstr>Health!Print_Titles</vt:lpstr>
      <vt:lpstr>Home!Print_Titles</vt:lpstr>
      <vt:lpstr>'Human Rights'!Print_Titles</vt:lpstr>
      <vt:lpstr>'Human Settlement'!Print_Titles</vt:lpstr>
      <vt:lpstr>Industries!Print_Titles</vt:lpstr>
      <vt:lpstr>Information!Print_Titles</vt:lpstr>
      <vt:lpstr>'Information Technology'!Print_Titles</vt:lpstr>
      <vt:lpstr>Investment!Print_Titles</vt:lpstr>
      <vt:lpstr>Irrigation!Print_Titles</vt:lpstr>
      <vt:lpstr>Labour!Print_Titles</vt:lpstr>
      <vt:lpstr>Law!Print_Titles</vt:lpstr>
      <vt:lpstr>Lining!Print_Titles</vt:lpstr>
      <vt:lpstr>'Livestock &amp; Fisheries'!Print_Titles</vt:lpstr>
      <vt:lpstr>'Local Govt.'!Print_Titles</vt:lpstr>
      <vt:lpstr>'Matching All.'!Print_Titles</vt:lpstr>
      <vt:lpstr>'Mega Schemes'!Print_Titles</vt:lpstr>
      <vt:lpstr>'Mines &amp; Mineral'!Print_Titles</vt:lpstr>
      <vt:lpstr>'Minorities Affairs'!Print_Titles</vt:lpstr>
      <vt:lpstr>'P&amp;D'!Print_Titles</vt:lpstr>
      <vt:lpstr>PHED!Print_Titles</vt:lpstr>
      <vt:lpstr>'Population Wel'!Print_Titles</vt:lpstr>
      <vt:lpstr>'Provincial Assembly'!Print_Titles</vt:lpstr>
      <vt:lpstr>'Provincial Ombudsman'!Print_Titles</vt:lpstr>
      <vt:lpstr>Rehabilitation!Print_Titles</vt:lpstr>
      <vt:lpstr>'Sector Wise Summary'!Print_Titles</vt:lpstr>
      <vt:lpstr>'SGA&amp;CD'!Print_Titles</vt:lpstr>
      <vt:lpstr>'Sindh Revenue Board'!Print_Titles</vt:lpstr>
      <vt:lpstr>'Social Protection'!Print_Titles</vt:lpstr>
      <vt:lpstr>'Social Welfare'!Print_Titles</vt:lpstr>
      <vt:lpstr>'Sports &amp; Youth Affairs'!Print_Titles</vt:lpstr>
      <vt:lpstr>'Thar Coal'!Print_Titles</vt:lpstr>
      <vt:lpstr>Transport!Print_Titles</vt:lpstr>
      <vt:lpstr>'W&amp;S'!Print_Titles</vt:lpstr>
      <vt:lpstr>'Women Dev'!Print_Titles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Fareed Ahmed</dc:creator>
  <cp:lastModifiedBy>Windows User</cp:lastModifiedBy>
  <cp:lastPrinted>2022-08-26T10:41:54Z</cp:lastPrinted>
  <dcterms:created xsi:type="dcterms:W3CDTF">2017-03-13T11:11:00Z</dcterms:created>
  <dcterms:modified xsi:type="dcterms:W3CDTF">2022-08-26T11:55:58Z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D01B429214DB48BE9F554AD564C898D3</vt:lpwstr>
  </property>
  <property fmtid="{D5CDD505-2E9C-101B-9397-08002B2CF9AE}" pid="3" name="KSOProductBuildVer">
    <vt:lpwstr>1033-11.2.0.11130</vt:lpwstr>
  </property>
</Properties>
</file>